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4BC21F5-0CE1-4933-8E7E-B918B5C971A9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_0" sheetId="1" r:id="rId1"/>
    <sheet name="Sheet2" sheetId="6" r:id="rId2"/>
    <sheet name="Pivot" sheetId="2" r:id="rId3"/>
    <sheet name="Data" sheetId="3" r:id="rId4"/>
    <sheet name="Name" sheetId="4" r:id="rId5"/>
  </sheets>
  <definedNames>
    <definedName name="_xlnm._FilterDatabase" localSheetId="3" hidden="1">Data!$A$1:$AS$1282</definedName>
    <definedName name="ExternalData_1" localSheetId="0" hidden="1">Sheet_0!$A$1:$AI$1282</definedName>
    <definedName name="ExternalData_1" localSheetId="1" hidden="1">Sheet2!$A$1:$AI$1282</definedName>
  </definedNames>
  <calcPr calcId="191029"/>
  <pivotCaches>
    <pivotCache cacheId="102" r:id="rId6"/>
    <pivotCache cacheId="1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0" roundtripDataSignature="AMtx7miuh1pqONV4WBGOM+Wn9E9NG3PEpw=="/>
    </ext>
  </extLst>
</workbook>
</file>

<file path=xl/calcChain.xml><?xml version="1.0" encoding="utf-8"?>
<calcChain xmlns="http://schemas.openxmlformats.org/spreadsheetml/2006/main">
  <c r="AR1281" i="3" l="1"/>
  <c r="AR1282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R1223" i="3"/>
  <c r="AR1224" i="3"/>
  <c r="AR1225" i="3"/>
  <c r="AR1226" i="3"/>
  <c r="AR1227" i="3"/>
  <c r="AR1228" i="3"/>
  <c r="AR1229" i="3"/>
  <c r="AR1230" i="3"/>
  <c r="AR1231" i="3"/>
  <c r="AR1232" i="3"/>
  <c r="AR1233" i="3"/>
  <c r="AR1234" i="3"/>
  <c r="AR1235" i="3"/>
  <c r="AR1236" i="3"/>
  <c r="AR1237" i="3"/>
  <c r="AR1238" i="3"/>
  <c r="AR1239" i="3"/>
  <c r="AR1240" i="3"/>
  <c r="AR1241" i="3"/>
  <c r="AR1242" i="3"/>
  <c r="AR1243" i="3"/>
  <c r="AR1244" i="3"/>
  <c r="AR1245" i="3"/>
  <c r="AR1246" i="3"/>
  <c r="AR1247" i="3"/>
  <c r="AR1248" i="3"/>
  <c r="AR1249" i="3"/>
  <c r="AR1250" i="3"/>
  <c r="AR1251" i="3"/>
  <c r="AR1252" i="3"/>
  <c r="AR1253" i="3"/>
  <c r="AR1254" i="3"/>
  <c r="AR1255" i="3"/>
  <c r="AR1256" i="3"/>
  <c r="AR1257" i="3"/>
  <c r="AR1258" i="3"/>
  <c r="AR1259" i="3"/>
  <c r="AR1260" i="3"/>
  <c r="AR1261" i="3"/>
  <c r="AR1262" i="3"/>
  <c r="AR1263" i="3"/>
  <c r="AR1264" i="3"/>
  <c r="AR1265" i="3"/>
  <c r="AR1266" i="3"/>
  <c r="AR1267" i="3"/>
  <c r="AR1268" i="3"/>
  <c r="AR1269" i="3"/>
  <c r="AR1270" i="3"/>
  <c r="AR1271" i="3"/>
  <c r="AR1272" i="3"/>
  <c r="AR1273" i="3"/>
  <c r="AR1274" i="3"/>
  <c r="AR1275" i="3"/>
  <c r="AR1276" i="3"/>
  <c r="AR1277" i="3"/>
  <c r="AR1278" i="3"/>
  <c r="AR1279" i="3"/>
  <c r="AR128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2" i="3"/>
  <c r="H2" i="3"/>
  <c r="N10" i="2" l="1"/>
  <c r="Z10" i="2"/>
  <c r="T10" i="2"/>
  <c r="O10" i="2"/>
  <c r="M10" i="2"/>
  <c r="Y10" i="2"/>
  <c r="S10" i="2"/>
  <c r="AB10" i="2"/>
  <c r="AA10" i="2"/>
  <c r="L10" i="2"/>
  <c r="X10" i="2"/>
  <c r="R10" i="2"/>
  <c r="V10" i="2"/>
  <c r="U10" i="2"/>
  <c r="AC10" i="2"/>
  <c r="W10" i="2"/>
  <c r="Q10" i="2"/>
  <c r="P10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2" i="3"/>
  <c r="AF1282" i="3"/>
  <c r="AE1282" i="3"/>
  <c r="AD1282" i="3"/>
  <c r="AC1282" i="3"/>
  <c r="AF1281" i="3"/>
  <c r="AE1281" i="3"/>
  <c r="AD1281" i="3"/>
  <c r="AC1281" i="3"/>
  <c r="AF1280" i="3"/>
  <c r="AE1280" i="3"/>
  <c r="AD1280" i="3"/>
  <c r="AC1280" i="3"/>
  <c r="AF1279" i="3"/>
  <c r="AE1279" i="3"/>
  <c r="AD1279" i="3"/>
  <c r="AC1279" i="3"/>
  <c r="AF1278" i="3"/>
  <c r="AE1278" i="3"/>
  <c r="AD1278" i="3"/>
  <c r="AC1278" i="3"/>
  <c r="AF1277" i="3"/>
  <c r="AE1277" i="3"/>
  <c r="AD1277" i="3"/>
  <c r="AC1277" i="3"/>
  <c r="AF1276" i="3"/>
  <c r="AE1276" i="3"/>
  <c r="AD1276" i="3"/>
  <c r="AC1276" i="3"/>
  <c r="AF1275" i="3"/>
  <c r="AE1275" i="3"/>
  <c r="AD1275" i="3"/>
  <c r="AC1275" i="3"/>
  <c r="AF1274" i="3"/>
  <c r="AE1274" i="3"/>
  <c r="AD1274" i="3"/>
  <c r="AC1274" i="3"/>
  <c r="AF1273" i="3"/>
  <c r="AE1273" i="3"/>
  <c r="AD1273" i="3"/>
  <c r="AC1273" i="3"/>
  <c r="AF1272" i="3"/>
  <c r="AE1272" i="3"/>
  <c r="AD1272" i="3"/>
  <c r="AC1272" i="3"/>
  <c r="AF1271" i="3"/>
  <c r="AE1271" i="3"/>
  <c r="AD1271" i="3"/>
  <c r="AC1271" i="3"/>
  <c r="AF1270" i="3"/>
  <c r="AE1270" i="3"/>
  <c r="AD1270" i="3"/>
  <c r="AC1270" i="3"/>
  <c r="AF1269" i="3"/>
  <c r="AE1269" i="3"/>
  <c r="AD1269" i="3"/>
  <c r="AC1269" i="3"/>
  <c r="AF1268" i="3"/>
  <c r="AE1268" i="3"/>
  <c r="AD1268" i="3"/>
  <c r="AC1268" i="3"/>
  <c r="AF1267" i="3"/>
  <c r="AE1267" i="3"/>
  <c r="AD1267" i="3"/>
  <c r="AC1267" i="3"/>
  <c r="AF1266" i="3"/>
  <c r="AE1266" i="3"/>
  <c r="AD1266" i="3"/>
  <c r="AC1266" i="3"/>
  <c r="AF1265" i="3"/>
  <c r="AE1265" i="3"/>
  <c r="AD1265" i="3"/>
  <c r="AC1265" i="3"/>
  <c r="AF1264" i="3"/>
  <c r="AE1264" i="3"/>
  <c r="AD1264" i="3"/>
  <c r="AC1264" i="3"/>
  <c r="AF1263" i="3"/>
  <c r="AE1263" i="3"/>
  <c r="AD1263" i="3"/>
  <c r="AC1263" i="3"/>
  <c r="AF1262" i="3"/>
  <c r="AE1262" i="3"/>
  <c r="AD1262" i="3"/>
  <c r="AC1262" i="3"/>
  <c r="AF1261" i="3"/>
  <c r="AE1261" i="3"/>
  <c r="AD1261" i="3"/>
  <c r="AC1261" i="3"/>
  <c r="AF1260" i="3"/>
  <c r="AE1260" i="3"/>
  <c r="AD1260" i="3"/>
  <c r="AC1260" i="3"/>
  <c r="AF1259" i="3"/>
  <c r="AE1259" i="3"/>
  <c r="AD1259" i="3"/>
  <c r="AC1259" i="3"/>
  <c r="AF1258" i="3"/>
  <c r="AE1258" i="3"/>
  <c r="AD1258" i="3"/>
  <c r="AC1258" i="3"/>
  <c r="AF1257" i="3"/>
  <c r="AE1257" i="3"/>
  <c r="AD1257" i="3"/>
  <c r="AC1257" i="3"/>
  <c r="AF1256" i="3"/>
  <c r="AE1256" i="3"/>
  <c r="AD1256" i="3"/>
  <c r="AC1256" i="3"/>
  <c r="AF1255" i="3"/>
  <c r="AE1255" i="3"/>
  <c r="AD1255" i="3"/>
  <c r="AC1255" i="3"/>
  <c r="AF1254" i="3"/>
  <c r="AE1254" i="3"/>
  <c r="AD1254" i="3"/>
  <c r="AC1254" i="3"/>
  <c r="AF1253" i="3"/>
  <c r="AE1253" i="3"/>
  <c r="AD1253" i="3"/>
  <c r="AC1253" i="3"/>
  <c r="AF1252" i="3"/>
  <c r="AE1252" i="3"/>
  <c r="AD1252" i="3"/>
  <c r="AC1252" i="3"/>
  <c r="AF1251" i="3"/>
  <c r="AE1251" i="3"/>
  <c r="AD1251" i="3"/>
  <c r="AC1251" i="3"/>
  <c r="AF1250" i="3"/>
  <c r="AE1250" i="3"/>
  <c r="AD1250" i="3"/>
  <c r="AC1250" i="3"/>
  <c r="AF1249" i="3"/>
  <c r="AE1249" i="3"/>
  <c r="AD1249" i="3"/>
  <c r="AC1249" i="3"/>
  <c r="AF1248" i="3"/>
  <c r="AE1248" i="3"/>
  <c r="AD1248" i="3"/>
  <c r="AC1248" i="3"/>
  <c r="AF1247" i="3"/>
  <c r="AE1247" i="3"/>
  <c r="AD1247" i="3"/>
  <c r="AC1247" i="3"/>
  <c r="AF1246" i="3"/>
  <c r="AE1246" i="3"/>
  <c r="AD1246" i="3"/>
  <c r="AC1246" i="3"/>
  <c r="AF1245" i="3"/>
  <c r="AE1245" i="3"/>
  <c r="AD1245" i="3"/>
  <c r="AC1245" i="3"/>
  <c r="AF1244" i="3"/>
  <c r="AE1244" i="3"/>
  <c r="AD1244" i="3"/>
  <c r="AC1244" i="3"/>
  <c r="AF1243" i="3"/>
  <c r="AE1243" i="3"/>
  <c r="AD1243" i="3"/>
  <c r="AC1243" i="3"/>
  <c r="AF1242" i="3"/>
  <c r="AE1242" i="3"/>
  <c r="AD1242" i="3"/>
  <c r="AC1242" i="3"/>
  <c r="AF1241" i="3"/>
  <c r="AE1241" i="3"/>
  <c r="AD1241" i="3"/>
  <c r="AC1241" i="3"/>
  <c r="AF1240" i="3"/>
  <c r="AE1240" i="3"/>
  <c r="AD1240" i="3"/>
  <c r="AC1240" i="3"/>
  <c r="AF1239" i="3"/>
  <c r="AE1239" i="3"/>
  <c r="AD1239" i="3"/>
  <c r="AC1239" i="3"/>
  <c r="AF1238" i="3"/>
  <c r="AE1238" i="3"/>
  <c r="AD1238" i="3"/>
  <c r="AC1238" i="3"/>
  <c r="AF1237" i="3"/>
  <c r="AE1237" i="3"/>
  <c r="AD1237" i="3"/>
  <c r="AC1237" i="3"/>
  <c r="AF1236" i="3"/>
  <c r="AE1236" i="3"/>
  <c r="AD1236" i="3"/>
  <c r="AC1236" i="3"/>
  <c r="AF1235" i="3"/>
  <c r="AE1235" i="3"/>
  <c r="AD1235" i="3"/>
  <c r="AC1235" i="3"/>
  <c r="AF1234" i="3"/>
  <c r="AE1234" i="3"/>
  <c r="AD1234" i="3"/>
  <c r="AC1234" i="3"/>
  <c r="AF1233" i="3"/>
  <c r="AE1233" i="3"/>
  <c r="AD1233" i="3"/>
  <c r="AC1233" i="3"/>
  <c r="AF1232" i="3"/>
  <c r="AE1232" i="3"/>
  <c r="AD1232" i="3"/>
  <c r="AC1232" i="3"/>
  <c r="AF1231" i="3"/>
  <c r="AE1231" i="3"/>
  <c r="AD1231" i="3"/>
  <c r="AC1231" i="3"/>
  <c r="AF1230" i="3"/>
  <c r="AE1230" i="3"/>
  <c r="AD1230" i="3"/>
  <c r="AC1230" i="3"/>
  <c r="AF1229" i="3"/>
  <c r="AE1229" i="3"/>
  <c r="AD1229" i="3"/>
  <c r="AC1229" i="3"/>
  <c r="AF1228" i="3"/>
  <c r="AE1228" i="3"/>
  <c r="AD1228" i="3"/>
  <c r="AC1228" i="3"/>
  <c r="AF1227" i="3"/>
  <c r="AE1227" i="3"/>
  <c r="AD1227" i="3"/>
  <c r="AC1227" i="3"/>
  <c r="AF1226" i="3"/>
  <c r="AE1226" i="3"/>
  <c r="AD1226" i="3"/>
  <c r="AC1226" i="3"/>
  <c r="AF1225" i="3"/>
  <c r="AE1225" i="3"/>
  <c r="AD1225" i="3"/>
  <c r="AC1225" i="3"/>
  <c r="AF1224" i="3"/>
  <c r="AE1224" i="3"/>
  <c r="AD1224" i="3"/>
  <c r="AC1224" i="3"/>
  <c r="AF1223" i="3"/>
  <c r="AE1223" i="3"/>
  <c r="AD1223" i="3"/>
  <c r="AC1223" i="3"/>
  <c r="AF1222" i="3"/>
  <c r="AE1222" i="3"/>
  <c r="AD1222" i="3"/>
  <c r="AC1222" i="3"/>
  <c r="AF1221" i="3"/>
  <c r="AE1221" i="3"/>
  <c r="AD1221" i="3"/>
  <c r="AC1221" i="3"/>
  <c r="AF1220" i="3"/>
  <c r="AE1220" i="3"/>
  <c r="AD1220" i="3"/>
  <c r="AC1220" i="3"/>
  <c r="AF1219" i="3"/>
  <c r="AE1219" i="3"/>
  <c r="AD1219" i="3"/>
  <c r="AC1219" i="3"/>
  <c r="AF1218" i="3"/>
  <c r="AE1218" i="3"/>
  <c r="AD1218" i="3"/>
  <c r="AC1218" i="3"/>
  <c r="AF1217" i="3"/>
  <c r="AE1217" i="3"/>
  <c r="AD1217" i="3"/>
  <c r="AC1217" i="3"/>
  <c r="AF1216" i="3"/>
  <c r="AE1216" i="3"/>
  <c r="AD1216" i="3"/>
  <c r="AC1216" i="3"/>
  <c r="AF1215" i="3"/>
  <c r="AE1215" i="3"/>
  <c r="AD1215" i="3"/>
  <c r="AC1215" i="3"/>
  <c r="AF1214" i="3"/>
  <c r="AE1214" i="3"/>
  <c r="AD1214" i="3"/>
  <c r="AC1214" i="3"/>
  <c r="AF1213" i="3"/>
  <c r="AE1213" i="3"/>
  <c r="AD1213" i="3"/>
  <c r="AC1213" i="3"/>
  <c r="AF1212" i="3"/>
  <c r="AE1212" i="3"/>
  <c r="AD1212" i="3"/>
  <c r="AC1212" i="3"/>
  <c r="AF1211" i="3"/>
  <c r="AE1211" i="3"/>
  <c r="AD1211" i="3"/>
  <c r="AC1211" i="3"/>
  <c r="AF1210" i="3"/>
  <c r="AE1210" i="3"/>
  <c r="AD1210" i="3"/>
  <c r="AC1210" i="3"/>
  <c r="AF1209" i="3"/>
  <c r="AE1209" i="3"/>
  <c r="AD1209" i="3"/>
  <c r="AC1209" i="3"/>
  <c r="AF1208" i="3"/>
  <c r="AE1208" i="3"/>
  <c r="AD1208" i="3"/>
  <c r="AC1208" i="3"/>
  <c r="AF1207" i="3"/>
  <c r="AE1207" i="3"/>
  <c r="AD1207" i="3"/>
  <c r="AC1207" i="3"/>
  <c r="AF1206" i="3"/>
  <c r="AE1206" i="3"/>
  <c r="AD1206" i="3"/>
  <c r="AC1206" i="3"/>
  <c r="AF1205" i="3"/>
  <c r="AE1205" i="3"/>
  <c r="AD1205" i="3"/>
  <c r="AC1205" i="3"/>
  <c r="AF1204" i="3"/>
  <c r="AE1204" i="3"/>
  <c r="AD1204" i="3"/>
  <c r="AC1204" i="3"/>
  <c r="AF1203" i="3"/>
  <c r="AE1203" i="3"/>
  <c r="AD1203" i="3"/>
  <c r="AC1203" i="3"/>
  <c r="AF1202" i="3"/>
  <c r="AE1202" i="3"/>
  <c r="AD1202" i="3"/>
  <c r="AC1202" i="3"/>
  <c r="AF1201" i="3"/>
  <c r="AE1201" i="3"/>
  <c r="AD1201" i="3"/>
  <c r="AC1201" i="3"/>
  <c r="AF1200" i="3"/>
  <c r="AE1200" i="3"/>
  <c r="AD1200" i="3"/>
  <c r="AC1200" i="3"/>
  <c r="AF1199" i="3"/>
  <c r="AE1199" i="3"/>
  <c r="AD1199" i="3"/>
  <c r="AC1199" i="3"/>
  <c r="AF1198" i="3"/>
  <c r="AE1198" i="3"/>
  <c r="AD1198" i="3"/>
  <c r="AC1198" i="3"/>
  <c r="AF1197" i="3"/>
  <c r="AE1197" i="3"/>
  <c r="AD1197" i="3"/>
  <c r="AC1197" i="3"/>
  <c r="AF1196" i="3"/>
  <c r="AE1196" i="3"/>
  <c r="AD1196" i="3"/>
  <c r="AC1196" i="3"/>
  <c r="AF1195" i="3"/>
  <c r="AE1195" i="3"/>
  <c r="AD1195" i="3"/>
  <c r="AC1195" i="3"/>
  <c r="AF1194" i="3"/>
  <c r="AE1194" i="3"/>
  <c r="AD1194" i="3"/>
  <c r="AC1194" i="3"/>
  <c r="AF1193" i="3"/>
  <c r="AE1193" i="3"/>
  <c r="AD1193" i="3"/>
  <c r="AC1193" i="3"/>
  <c r="AF1192" i="3"/>
  <c r="AE1192" i="3"/>
  <c r="AD1192" i="3"/>
  <c r="AC1192" i="3"/>
  <c r="AF1191" i="3"/>
  <c r="AE1191" i="3"/>
  <c r="AD1191" i="3"/>
  <c r="AC1191" i="3"/>
  <c r="AF1190" i="3"/>
  <c r="AE1190" i="3"/>
  <c r="AD1190" i="3"/>
  <c r="AC1190" i="3"/>
  <c r="AF1189" i="3"/>
  <c r="AE1189" i="3"/>
  <c r="AD1189" i="3"/>
  <c r="AC1189" i="3"/>
  <c r="AF1188" i="3"/>
  <c r="AE1188" i="3"/>
  <c r="AD1188" i="3"/>
  <c r="AC1188" i="3"/>
  <c r="AF1187" i="3"/>
  <c r="AE1187" i="3"/>
  <c r="AD1187" i="3"/>
  <c r="AC1187" i="3"/>
  <c r="AF1186" i="3"/>
  <c r="AE1186" i="3"/>
  <c r="AD1186" i="3"/>
  <c r="AC1186" i="3"/>
  <c r="AF1185" i="3"/>
  <c r="AE1185" i="3"/>
  <c r="AD1185" i="3"/>
  <c r="AC1185" i="3"/>
  <c r="AF1184" i="3"/>
  <c r="AE1184" i="3"/>
  <c r="AD1184" i="3"/>
  <c r="AC1184" i="3"/>
  <c r="AF1183" i="3"/>
  <c r="AE1183" i="3"/>
  <c r="AD1183" i="3"/>
  <c r="AC1183" i="3"/>
  <c r="AF1182" i="3"/>
  <c r="AE1182" i="3"/>
  <c r="AD1182" i="3"/>
  <c r="AC1182" i="3"/>
  <c r="AF1181" i="3"/>
  <c r="AE1181" i="3"/>
  <c r="AD1181" i="3"/>
  <c r="AC1181" i="3"/>
  <c r="AF1180" i="3"/>
  <c r="AE1180" i="3"/>
  <c r="AD1180" i="3"/>
  <c r="AC1180" i="3"/>
  <c r="AF1179" i="3"/>
  <c r="AE1179" i="3"/>
  <c r="AD1179" i="3"/>
  <c r="AC1179" i="3"/>
  <c r="AF1178" i="3"/>
  <c r="AE1178" i="3"/>
  <c r="AD1178" i="3"/>
  <c r="AC1178" i="3"/>
  <c r="AF1177" i="3"/>
  <c r="AE1177" i="3"/>
  <c r="AD1177" i="3"/>
  <c r="AC1177" i="3"/>
  <c r="AF1176" i="3"/>
  <c r="AE1176" i="3"/>
  <c r="AD1176" i="3"/>
  <c r="AC1176" i="3"/>
  <c r="AF1175" i="3"/>
  <c r="AE1175" i="3"/>
  <c r="AD1175" i="3"/>
  <c r="AC1175" i="3"/>
  <c r="AF1174" i="3"/>
  <c r="AE1174" i="3"/>
  <c r="AD1174" i="3"/>
  <c r="AC1174" i="3"/>
  <c r="AF1173" i="3"/>
  <c r="AE1173" i="3"/>
  <c r="AD1173" i="3"/>
  <c r="AC1173" i="3"/>
  <c r="AF1172" i="3"/>
  <c r="AE1172" i="3"/>
  <c r="AD1172" i="3"/>
  <c r="AC1172" i="3"/>
  <c r="AF1171" i="3"/>
  <c r="AE1171" i="3"/>
  <c r="AD1171" i="3"/>
  <c r="AC1171" i="3"/>
  <c r="AF1170" i="3"/>
  <c r="AE1170" i="3"/>
  <c r="AD1170" i="3"/>
  <c r="AC1170" i="3"/>
  <c r="AF1169" i="3"/>
  <c r="AE1169" i="3"/>
  <c r="AD1169" i="3"/>
  <c r="AC1169" i="3"/>
  <c r="AF1168" i="3"/>
  <c r="AE1168" i="3"/>
  <c r="AD1168" i="3"/>
  <c r="AC1168" i="3"/>
  <c r="AF1167" i="3"/>
  <c r="AE1167" i="3"/>
  <c r="AD1167" i="3"/>
  <c r="AC1167" i="3"/>
  <c r="AF1166" i="3"/>
  <c r="AE1166" i="3"/>
  <c r="AD1166" i="3"/>
  <c r="AC1166" i="3"/>
  <c r="AF1165" i="3"/>
  <c r="AE1165" i="3"/>
  <c r="AD1165" i="3"/>
  <c r="AC1165" i="3"/>
  <c r="AF1164" i="3"/>
  <c r="AE1164" i="3"/>
  <c r="AD1164" i="3"/>
  <c r="AC1164" i="3"/>
  <c r="AF1163" i="3"/>
  <c r="AE1163" i="3"/>
  <c r="AD1163" i="3"/>
  <c r="AC1163" i="3"/>
  <c r="AF1162" i="3"/>
  <c r="AE1162" i="3"/>
  <c r="AD1162" i="3"/>
  <c r="AC1162" i="3"/>
  <c r="AF1161" i="3"/>
  <c r="AE1161" i="3"/>
  <c r="AD1161" i="3"/>
  <c r="AC1161" i="3"/>
  <c r="AF1160" i="3"/>
  <c r="AE1160" i="3"/>
  <c r="AD1160" i="3"/>
  <c r="AC1160" i="3"/>
  <c r="AF1159" i="3"/>
  <c r="AE1159" i="3"/>
  <c r="AD1159" i="3"/>
  <c r="AC1159" i="3"/>
  <c r="AF1158" i="3"/>
  <c r="AE1158" i="3"/>
  <c r="AD1158" i="3"/>
  <c r="AC1158" i="3"/>
  <c r="AF1157" i="3"/>
  <c r="AE1157" i="3"/>
  <c r="AD1157" i="3"/>
  <c r="AC1157" i="3"/>
  <c r="AF1156" i="3"/>
  <c r="AE1156" i="3"/>
  <c r="AD1156" i="3"/>
  <c r="AC1156" i="3"/>
  <c r="AF1155" i="3"/>
  <c r="AE1155" i="3"/>
  <c r="AD1155" i="3"/>
  <c r="AC1155" i="3"/>
  <c r="AF1154" i="3"/>
  <c r="AE1154" i="3"/>
  <c r="AD1154" i="3"/>
  <c r="AC1154" i="3"/>
  <c r="AF1153" i="3"/>
  <c r="AE1153" i="3"/>
  <c r="AD1153" i="3"/>
  <c r="AC1153" i="3"/>
  <c r="AF1152" i="3"/>
  <c r="AE1152" i="3"/>
  <c r="AD1152" i="3"/>
  <c r="AC1152" i="3"/>
  <c r="AF1151" i="3"/>
  <c r="AE1151" i="3"/>
  <c r="AD1151" i="3"/>
  <c r="AC1151" i="3"/>
  <c r="AF1150" i="3"/>
  <c r="AE1150" i="3"/>
  <c r="AD1150" i="3"/>
  <c r="AC1150" i="3"/>
  <c r="AF1149" i="3"/>
  <c r="AE1149" i="3"/>
  <c r="AD1149" i="3"/>
  <c r="AC1149" i="3"/>
  <c r="AF1148" i="3"/>
  <c r="AE1148" i="3"/>
  <c r="AD1148" i="3"/>
  <c r="AC1148" i="3"/>
  <c r="AF1147" i="3"/>
  <c r="AE1147" i="3"/>
  <c r="AD1147" i="3"/>
  <c r="AC1147" i="3"/>
  <c r="AF1146" i="3"/>
  <c r="AE1146" i="3"/>
  <c r="AD1146" i="3"/>
  <c r="AC1146" i="3"/>
  <c r="AF1145" i="3"/>
  <c r="AE1145" i="3"/>
  <c r="AD1145" i="3"/>
  <c r="AC1145" i="3"/>
  <c r="AF1144" i="3"/>
  <c r="AE1144" i="3"/>
  <c r="AD1144" i="3"/>
  <c r="AC1144" i="3"/>
  <c r="AF1143" i="3"/>
  <c r="AE1143" i="3"/>
  <c r="AD1143" i="3"/>
  <c r="AC1143" i="3"/>
  <c r="AF1142" i="3"/>
  <c r="AE1142" i="3"/>
  <c r="AD1142" i="3"/>
  <c r="AC1142" i="3"/>
  <c r="AF1141" i="3"/>
  <c r="AE1141" i="3"/>
  <c r="AD1141" i="3"/>
  <c r="AC1141" i="3"/>
  <c r="AF1140" i="3"/>
  <c r="AE1140" i="3"/>
  <c r="AD1140" i="3"/>
  <c r="AC1140" i="3"/>
  <c r="AF1139" i="3"/>
  <c r="AE1139" i="3"/>
  <c r="AD1139" i="3"/>
  <c r="AC1139" i="3"/>
  <c r="AF1138" i="3"/>
  <c r="AE1138" i="3"/>
  <c r="AD1138" i="3"/>
  <c r="AC1138" i="3"/>
  <c r="AF1137" i="3"/>
  <c r="AE1137" i="3"/>
  <c r="AD1137" i="3"/>
  <c r="AC1137" i="3"/>
  <c r="AF1136" i="3"/>
  <c r="AE1136" i="3"/>
  <c r="AD1136" i="3"/>
  <c r="AC1136" i="3"/>
  <c r="AF1135" i="3"/>
  <c r="AE1135" i="3"/>
  <c r="AD1135" i="3"/>
  <c r="AC1135" i="3"/>
  <c r="AF1134" i="3"/>
  <c r="AE1134" i="3"/>
  <c r="AD1134" i="3"/>
  <c r="AC1134" i="3"/>
  <c r="AF1133" i="3"/>
  <c r="AE1133" i="3"/>
  <c r="AD1133" i="3"/>
  <c r="AC1133" i="3"/>
  <c r="AF1132" i="3"/>
  <c r="AE1132" i="3"/>
  <c r="AD1132" i="3"/>
  <c r="AC1132" i="3"/>
  <c r="AF1131" i="3"/>
  <c r="AE1131" i="3"/>
  <c r="AD1131" i="3"/>
  <c r="AC1131" i="3"/>
  <c r="AF1130" i="3"/>
  <c r="AE1130" i="3"/>
  <c r="AD1130" i="3"/>
  <c r="AC1130" i="3"/>
  <c r="AF1129" i="3"/>
  <c r="AE1129" i="3"/>
  <c r="AD1129" i="3"/>
  <c r="AC1129" i="3"/>
  <c r="AF1128" i="3"/>
  <c r="AE1128" i="3"/>
  <c r="AD1128" i="3"/>
  <c r="AC1128" i="3"/>
  <c r="AF1127" i="3"/>
  <c r="AE1127" i="3"/>
  <c r="AD1127" i="3"/>
  <c r="AC1127" i="3"/>
  <c r="AF1126" i="3"/>
  <c r="AE1126" i="3"/>
  <c r="AD1126" i="3"/>
  <c r="AC1126" i="3"/>
  <c r="AF1125" i="3"/>
  <c r="AE1125" i="3"/>
  <c r="AD1125" i="3"/>
  <c r="AC1125" i="3"/>
  <c r="AF1124" i="3"/>
  <c r="AE1124" i="3"/>
  <c r="AD1124" i="3"/>
  <c r="AC1124" i="3"/>
  <c r="AF1123" i="3"/>
  <c r="AE1123" i="3"/>
  <c r="AD1123" i="3"/>
  <c r="AC1123" i="3"/>
  <c r="AF1122" i="3"/>
  <c r="AE1122" i="3"/>
  <c r="AD1122" i="3"/>
  <c r="AC1122" i="3"/>
  <c r="AF1121" i="3"/>
  <c r="AE1121" i="3"/>
  <c r="AD1121" i="3"/>
  <c r="AC1121" i="3"/>
  <c r="AF1120" i="3"/>
  <c r="AE1120" i="3"/>
  <c r="AD1120" i="3"/>
  <c r="AC1120" i="3"/>
  <c r="AF1119" i="3"/>
  <c r="AE1119" i="3"/>
  <c r="AD1119" i="3"/>
  <c r="AC1119" i="3"/>
  <c r="AF1118" i="3"/>
  <c r="AE1118" i="3"/>
  <c r="AD1118" i="3"/>
  <c r="AC1118" i="3"/>
  <c r="AF1117" i="3"/>
  <c r="AE1117" i="3"/>
  <c r="AD1117" i="3"/>
  <c r="AC1117" i="3"/>
  <c r="AF1116" i="3"/>
  <c r="AE1116" i="3"/>
  <c r="AD1116" i="3"/>
  <c r="AC1116" i="3"/>
  <c r="AF1115" i="3"/>
  <c r="AE1115" i="3"/>
  <c r="AD1115" i="3"/>
  <c r="AC1115" i="3"/>
  <c r="AF1114" i="3"/>
  <c r="AE1114" i="3"/>
  <c r="AD1114" i="3"/>
  <c r="AC1114" i="3"/>
  <c r="AF1113" i="3"/>
  <c r="AE1113" i="3"/>
  <c r="AD1113" i="3"/>
  <c r="AC1113" i="3"/>
  <c r="AF1112" i="3"/>
  <c r="AE1112" i="3"/>
  <c r="AD1112" i="3"/>
  <c r="AC1112" i="3"/>
  <c r="AF1111" i="3"/>
  <c r="AE1111" i="3"/>
  <c r="AD1111" i="3"/>
  <c r="AC1111" i="3"/>
  <c r="AF1110" i="3"/>
  <c r="AE1110" i="3"/>
  <c r="AD1110" i="3"/>
  <c r="AC1110" i="3"/>
  <c r="AF1109" i="3"/>
  <c r="AE1109" i="3"/>
  <c r="AD1109" i="3"/>
  <c r="AC1109" i="3"/>
  <c r="AF1108" i="3"/>
  <c r="AE1108" i="3"/>
  <c r="AD1108" i="3"/>
  <c r="AC1108" i="3"/>
  <c r="AF1107" i="3"/>
  <c r="AE1107" i="3"/>
  <c r="AD1107" i="3"/>
  <c r="AC1107" i="3"/>
  <c r="AF1106" i="3"/>
  <c r="AE1106" i="3"/>
  <c r="AD1106" i="3"/>
  <c r="AC1106" i="3"/>
  <c r="AF1105" i="3"/>
  <c r="AE1105" i="3"/>
  <c r="AD1105" i="3"/>
  <c r="AC1105" i="3"/>
  <c r="AF1104" i="3"/>
  <c r="AE1104" i="3"/>
  <c r="AD1104" i="3"/>
  <c r="AC1104" i="3"/>
  <c r="AF1103" i="3"/>
  <c r="AE1103" i="3"/>
  <c r="AD1103" i="3"/>
  <c r="AC1103" i="3"/>
  <c r="AF1102" i="3"/>
  <c r="AE1102" i="3"/>
  <c r="AD1102" i="3"/>
  <c r="AC1102" i="3"/>
  <c r="AF1101" i="3"/>
  <c r="AE1101" i="3"/>
  <c r="AD1101" i="3"/>
  <c r="AC1101" i="3"/>
  <c r="AF1100" i="3"/>
  <c r="AE1100" i="3"/>
  <c r="AD1100" i="3"/>
  <c r="AC1100" i="3"/>
  <c r="AF1099" i="3"/>
  <c r="AE1099" i="3"/>
  <c r="AD1099" i="3"/>
  <c r="AC1099" i="3"/>
  <c r="AF1098" i="3"/>
  <c r="AE1098" i="3"/>
  <c r="AD1098" i="3"/>
  <c r="AC1098" i="3"/>
  <c r="AF1097" i="3"/>
  <c r="AE1097" i="3"/>
  <c r="AD1097" i="3"/>
  <c r="AC1097" i="3"/>
  <c r="AF1096" i="3"/>
  <c r="AE1096" i="3"/>
  <c r="AD1096" i="3"/>
  <c r="AC1096" i="3"/>
  <c r="AF1095" i="3"/>
  <c r="AE1095" i="3"/>
  <c r="AD1095" i="3"/>
  <c r="AC1095" i="3"/>
  <c r="AF1094" i="3"/>
  <c r="AE1094" i="3"/>
  <c r="AD1094" i="3"/>
  <c r="AC1094" i="3"/>
  <c r="AF1093" i="3"/>
  <c r="AE1093" i="3"/>
  <c r="AD1093" i="3"/>
  <c r="AC1093" i="3"/>
  <c r="AF1092" i="3"/>
  <c r="AE1092" i="3"/>
  <c r="AD1092" i="3"/>
  <c r="AC1092" i="3"/>
  <c r="AF1091" i="3"/>
  <c r="AE1091" i="3"/>
  <c r="AD1091" i="3"/>
  <c r="AC1091" i="3"/>
  <c r="AF1090" i="3"/>
  <c r="AE1090" i="3"/>
  <c r="AD1090" i="3"/>
  <c r="AC1090" i="3"/>
  <c r="AF1089" i="3"/>
  <c r="AE1089" i="3"/>
  <c r="AD1089" i="3"/>
  <c r="AC1089" i="3"/>
  <c r="AF1088" i="3"/>
  <c r="AE1088" i="3"/>
  <c r="AD1088" i="3"/>
  <c r="AC1088" i="3"/>
  <c r="AF1087" i="3"/>
  <c r="AE1087" i="3"/>
  <c r="AD1087" i="3"/>
  <c r="AC1087" i="3"/>
  <c r="AF1086" i="3"/>
  <c r="AE1086" i="3"/>
  <c r="AD1086" i="3"/>
  <c r="AC1086" i="3"/>
  <c r="AF1085" i="3"/>
  <c r="AE1085" i="3"/>
  <c r="AD1085" i="3"/>
  <c r="AC1085" i="3"/>
  <c r="AF1084" i="3"/>
  <c r="AE1084" i="3"/>
  <c r="AD1084" i="3"/>
  <c r="AC1084" i="3"/>
  <c r="AF1083" i="3"/>
  <c r="AE1083" i="3"/>
  <c r="AD1083" i="3"/>
  <c r="AC1083" i="3"/>
  <c r="AF1082" i="3"/>
  <c r="AE1082" i="3"/>
  <c r="AD1082" i="3"/>
  <c r="AC1082" i="3"/>
  <c r="AF1081" i="3"/>
  <c r="AE1081" i="3"/>
  <c r="AD1081" i="3"/>
  <c r="AC1081" i="3"/>
  <c r="AF1080" i="3"/>
  <c r="AE1080" i="3"/>
  <c r="AD1080" i="3"/>
  <c r="AC1080" i="3"/>
  <c r="AF1079" i="3"/>
  <c r="AE1079" i="3"/>
  <c r="AD1079" i="3"/>
  <c r="AC1079" i="3"/>
  <c r="AF1078" i="3"/>
  <c r="AE1078" i="3"/>
  <c r="AD1078" i="3"/>
  <c r="AC1078" i="3"/>
  <c r="AF1077" i="3"/>
  <c r="AE1077" i="3"/>
  <c r="AD1077" i="3"/>
  <c r="AC1077" i="3"/>
  <c r="AF1076" i="3"/>
  <c r="AE1076" i="3"/>
  <c r="AD1076" i="3"/>
  <c r="AC1076" i="3"/>
  <c r="AF1075" i="3"/>
  <c r="AE1075" i="3"/>
  <c r="AD1075" i="3"/>
  <c r="AC1075" i="3"/>
  <c r="AF1074" i="3"/>
  <c r="AE1074" i="3"/>
  <c r="AD1074" i="3"/>
  <c r="AC1074" i="3"/>
  <c r="AF1073" i="3"/>
  <c r="AE1073" i="3"/>
  <c r="AD1073" i="3"/>
  <c r="AC1073" i="3"/>
  <c r="AF1072" i="3"/>
  <c r="AE1072" i="3"/>
  <c r="AD1072" i="3"/>
  <c r="AC1072" i="3"/>
  <c r="AF1071" i="3"/>
  <c r="AE1071" i="3"/>
  <c r="AD1071" i="3"/>
  <c r="AC1071" i="3"/>
  <c r="AF1070" i="3"/>
  <c r="AE1070" i="3"/>
  <c r="AD1070" i="3"/>
  <c r="AC1070" i="3"/>
  <c r="AF1069" i="3"/>
  <c r="AE1069" i="3"/>
  <c r="AD1069" i="3"/>
  <c r="AC1069" i="3"/>
  <c r="AF1068" i="3"/>
  <c r="AE1068" i="3"/>
  <c r="AD1068" i="3"/>
  <c r="AC1068" i="3"/>
  <c r="AF1067" i="3"/>
  <c r="AE1067" i="3"/>
  <c r="AD1067" i="3"/>
  <c r="AC1067" i="3"/>
  <c r="AF1066" i="3"/>
  <c r="AE1066" i="3"/>
  <c r="AD1066" i="3"/>
  <c r="AC1066" i="3"/>
  <c r="AF1065" i="3"/>
  <c r="AE1065" i="3"/>
  <c r="AD1065" i="3"/>
  <c r="AC1065" i="3"/>
  <c r="AF1064" i="3"/>
  <c r="AE1064" i="3"/>
  <c r="AD1064" i="3"/>
  <c r="AC1064" i="3"/>
  <c r="AF1063" i="3"/>
  <c r="AE1063" i="3"/>
  <c r="AD1063" i="3"/>
  <c r="AC1063" i="3"/>
  <c r="AF1062" i="3"/>
  <c r="AE1062" i="3"/>
  <c r="AD1062" i="3"/>
  <c r="AC1062" i="3"/>
  <c r="AF1061" i="3"/>
  <c r="AE1061" i="3"/>
  <c r="AD1061" i="3"/>
  <c r="AC1061" i="3"/>
  <c r="AF1060" i="3"/>
  <c r="AE1060" i="3"/>
  <c r="AD1060" i="3"/>
  <c r="AC1060" i="3"/>
  <c r="AF1059" i="3"/>
  <c r="AE1059" i="3"/>
  <c r="AD1059" i="3"/>
  <c r="AC1059" i="3"/>
  <c r="AF1058" i="3"/>
  <c r="AE1058" i="3"/>
  <c r="AD1058" i="3"/>
  <c r="AC1058" i="3"/>
  <c r="AF1057" i="3"/>
  <c r="AE1057" i="3"/>
  <c r="AD1057" i="3"/>
  <c r="AC1057" i="3"/>
  <c r="AF1056" i="3"/>
  <c r="AE1056" i="3"/>
  <c r="AD1056" i="3"/>
  <c r="AC1056" i="3"/>
  <c r="AF1055" i="3"/>
  <c r="AE1055" i="3"/>
  <c r="AD1055" i="3"/>
  <c r="AC1055" i="3"/>
  <c r="AF1054" i="3"/>
  <c r="AE1054" i="3"/>
  <c r="AD1054" i="3"/>
  <c r="AC1054" i="3"/>
  <c r="AF1053" i="3"/>
  <c r="AE1053" i="3"/>
  <c r="AD1053" i="3"/>
  <c r="AC1053" i="3"/>
  <c r="AF1052" i="3"/>
  <c r="AE1052" i="3"/>
  <c r="AD1052" i="3"/>
  <c r="AC1052" i="3"/>
  <c r="AF1051" i="3"/>
  <c r="AE1051" i="3"/>
  <c r="AD1051" i="3"/>
  <c r="AC1051" i="3"/>
  <c r="AF1050" i="3"/>
  <c r="AE1050" i="3"/>
  <c r="AD1050" i="3"/>
  <c r="AC1050" i="3"/>
  <c r="AF1049" i="3"/>
  <c r="AE1049" i="3"/>
  <c r="AD1049" i="3"/>
  <c r="AC1049" i="3"/>
  <c r="AF1048" i="3"/>
  <c r="AE1048" i="3"/>
  <c r="AD1048" i="3"/>
  <c r="AC1048" i="3"/>
  <c r="AF1047" i="3"/>
  <c r="AE1047" i="3"/>
  <c r="AD1047" i="3"/>
  <c r="AC1047" i="3"/>
  <c r="AF1046" i="3"/>
  <c r="AE1046" i="3"/>
  <c r="AD1046" i="3"/>
  <c r="AC1046" i="3"/>
  <c r="AF1045" i="3"/>
  <c r="AE1045" i="3"/>
  <c r="AD1045" i="3"/>
  <c r="AC1045" i="3"/>
  <c r="AF1044" i="3"/>
  <c r="AE1044" i="3"/>
  <c r="AD1044" i="3"/>
  <c r="AC1044" i="3"/>
  <c r="AF1043" i="3"/>
  <c r="AE1043" i="3"/>
  <c r="AD1043" i="3"/>
  <c r="AC1043" i="3"/>
  <c r="AF1042" i="3"/>
  <c r="AE1042" i="3"/>
  <c r="AD1042" i="3"/>
  <c r="AC1042" i="3"/>
  <c r="AF1041" i="3"/>
  <c r="AE1041" i="3"/>
  <c r="AD1041" i="3"/>
  <c r="AC1041" i="3"/>
  <c r="AF1040" i="3"/>
  <c r="AE1040" i="3"/>
  <c r="AD1040" i="3"/>
  <c r="AC1040" i="3"/>
  <c r="AF1039" i="3"/>
  <c r="AE1039" i="3"/>
  <c r="AD1039" i="3"/>
  <c r="AC1039" i="3"/>
  <c r="AF1038" i="3"/>
  <c r="AE1038" i="3"/>
  <c r="AD1038" i="3"/>
  <c r="AC1038" i="3"/>
  <c r="AF1037" i="3"/>
  <c r="AE1037" i="3"/>
  <c r="AD1037" i="3"/>
  <c r="AC1037" i="3"/>
  <c r="AF1036" i="3"/>
  <c r="AE1036" i="3"/>
  <c r="AD1036" i="3"/>
  <c r="AC1036" i="3"/>
  <c r="AF1035" i="3"/>
  <c r="AE1035" i="3"/>
  <c r="AD1035" i="3"/>
  <c r="AC1035" i="3"/>
  <c r="AF1034" i="3"/>
  <c r="AE1034" i="3"/>
  <c r="AD1034" i="3"/>
  <c r="AC1034" i="3"/>
  <c r="AF1033" i="3"/>
  <c r="AE1033" i="3"/>
  <c r="AD1033" i="3"/>
  <c r="AC1033" i="3"/>
  <c r="AF1032" i="3"/>
  <c r="AE1032" i="3"/>
  <c r="AD1032" i="3"/>
  <c r="AC1032" i="3"/>
  <c r="AF1031" i="3"/>
  <c r="AE1031" i="3"/>
  <c r="AD1031" i="3"/>
  <c r="AC1031" i="3"/>
  <c r="AF1030" i="3"/>
  <c r="AE1030" i="3"/>
  <c r="AD1030" i="3"/>
  <c r="AC1030" i="3"/>
  <c r="AF1029" i="3"/>
  <c r="AE1029" i="3"/>
  <c r="AD1029" i="3"/>
  <c r="AC1029" i="3"/>
  <c r="AF1028" i="3"/>
  <c r="AE1028" i="3"/>
  <c r="AD1028" i="3"/>
  <c r="AC1028" i="3"/>
  <c r="AF1027" i="3"/>
  <c r="AE1027" i="3"/>
  <c r="AD1027" i="3"/>
  <c r="AC1027" i="3"/>
  <c r="AF1026" i="3"/>
  <c r="AE1026" i="3"/>
  <c r="AD1026" i="3"/>
  <c r="AC1026" i="3"/>
  <c r="AF1025" i="3"/>
  <c r="AE1025" i="3"/>
  <c r="AD1025" i="3"/>
  <c r="AC1025" i="3"/>
  <c r="AF1024" i="3"/>
  <c r="AE1024" i="3"/>
  <c r="AD1024" i="3"/>
  <c r="AC1024" i="3"/>
  <c r="AF1023" i="3"/>
  <c r="AE1023" i="3"/>
  <c r="AD1023" i="3"/>
  <c r="AC1023" i="3"/>
  <c r="AF1022" i="3"/>
  <c r="AE1022" i="3"/>
  <c r="AD1022" i="3"/>
  <c r="AC1022" i="3"/>
  <c r="AF1021" i="3"/>
  <c r="AE1021" i="3"/>
  <c r="AD1021" i="3"/>
  <c r="AC1021" i="3"/>
  <c r="AF1020" i="3"/>
  <c r="AE1020" i="3"/>
  <c r="AD1020" i="3"/>
  <c r="AC1020" i="3"/>
  <c r="AF1019" i="3"/>
  <c r="AE1019" i="3"/>
  <c r="AD1019" i="3"/>
  <c r="AC1019" i="3"/>
  <c r="AF1018" i="3"/>
  <c r="AE1018" i="3"/>
  <c r="AD1018" i="3"/>
  <c r="AC1018" i="3"/>
  <c r="AF1017" i="3"/>
  <c r="AE1017" i="3"/>
  <c r="AD1017" i="3"/>
  <c r="AC1017" i="3"/>
  <c r="AF1016" i="3"/>
  <c r="AE1016" i="3"/>
  <c r="AD1016" i="3"/>
  <c r="AC1016" i="3"/>
  <c r="AF1015" i="3"/>
  <c r="AE1015" i="3"/>
  <c r="AD1015" i="3"/>
  <c r="AC1015" i="3"/>
  <c r="AF1014" i="3"/>
  <c r="AE1014" i="3"/>
  <c r="AD1014" i="3"/>
  <c r="AC1014" i="3"/>
  <c r="AF1013" i="3"/>
  <c r="AE1013" i="3"/>
  <c r="AD1013" i="3"/>
  <c r="AC1013" i="3"/>
  <c r="AF1012" i="3"/>
  <c r="AE1012" i="3"/>
  <c r="AD1012" i="3"/>
  <c r="AC1012" i="3"/>
  <c r="AF1011" i="3"/>
  <c r="AE1011" i="3"/>
  <c r="AD1011" i="3"/>
  <c r="AC1011" i="3"/>
  <c r="AF1010" i="3"/>
  <c r="AE1010" i="3"/>
  <c r="AD1010" i="3"/>
  <c r="AC1010" i="3"/>
  <c r="AF1009" i="3"/>
  <c r="AE1009" i="3"/>
  <c r="AD1009" i="3"/>
  <c r="AC1009" i="3"/>
  <c r="AF1008" i="3"/>
  <c r="AE1008" i="3"/>
  <c r="AD1008" i="3"/>
  <c r="AC1008" i="3"/>
  <c r="AF1007" i="3"/>
  <c r="AE1007" i="3"/>
  <c r="AD1007" i="3"/>
  <c r="AC1007" i="3"/>
  <c r="AF1006" i="3"/>
  <c r="AE1006" i="3"/>
  <c r="AD1006" i="3"/>
  <c r="AC1006" i="3"/>
  <c r="AF1005" i="3"/>
  <c r="AE1005" i="3"/>
  <c r="AD1005" i="3"/>
  <c r="AC1005" i="3"/>
  <c r="AF1004" i="3"/>
  <c r="AE1004" i="3"/>
  <c r="AD1004" i="3"/>
  <c r="AC1004" i="3"/>
  <c r="AF1003" i="3"/>
  <c r="AE1003" i="3"/>
  <c r="AD1003" i="3"/>
  <c r="AC1003" i="3"/>
  <c r="AF1002" i="3"/>
  <c r="AE1002" i="3"/>
  <c r="AD1002" i="3"/>
  <c r="AC1002" i="3"/>
  <c r="AF1001" i="3"/>
  <c r="AE1001" i="3"/>
  <c r="AD1001" i="3"/>
  <c r="AC1001" i="3"/>
  <c r="AF1000" i="3"/>
  <c r="AE1000" i="3"/>
  <c r="AD1000" i="3"/>
  <c r="AC1000" i="3"/>
  <c r="AF999" i="3"/>
  <c r="AE999" i="3"/>
  <c r="AD999" i="3"/>
  <c r="AC999" i="3"/>
  <c r="AF998" i="3"/>
  <c r="AE998" i="3"/>
  <c r="AD998" i="3"/>
  <c r="AC998" i="3"/>
  <c r="AF997" i="3"/>
  <c r="AE997" i="3"/>
  <c r="AD997" i="3"/>
  <c r="AC997" i="3"/>
  <c r="AF996" i="3"/>
  <c r="AE996" i="3"/>
  <c r="AD996" i="3"/>
  <c r="AC996" i="3"/>
  <c r="AF995" i="3"/>
  <c r="AE995" i="3"/>
  <c r="AD995" i="3"/>
  <c r="AC995" i="3"/>
  <c r="AF994" i="3"/>
  <c r="AE994" i="3"/>
  <c r="AD994" i="3"/>
  <c r="AC994" i="3"/>
  <c r="AF993" i="3"/>
  <c r="AE993" i="3"/>
  <c r="AD993" i="3"/>
  <c r="AC993" i="3"/>
  <c r="AF992" i="3"/>
  <c r="AE992" i="3"/>
  <c r="AD992" i="3"/>
  <c r="AC992" i="3"/>
  <c r="AF991" i="3"/>
  <c r="AE991" i="3"/>
  <c r="AD991" i="3"/>
  <c r="AC991" i="3"/>
  <c r="AF990" i="3"/>
  <c r="AE990" i="3"/>
  <c r="AD990" i="3"/>
  <c r="AC990" i="3"/>
  <c r="AF989" i="3"/>
  <c r="AE989" i="3"/>
  <c r="AD989" i="3"/>
  <c r="AC989" i="3"/>
  <c r="AF988" i="3"/>
  <c r="AE988" i="3"/>
  <c r="AD988" i="3"/>
  <c r="AC988" i="3"/>
  <c r="AF987" i="3"/>
  <c r="AE987" i="3"/>
  <c r="AD987" i="3"/>
  <c r="AC987" i="3"/>
  <c r="AF986" i="3"/>
  <c r="AE986" i="3"/>
  <c r="AD986" i="3"/>
  <c r="AC986" i="3"/>
  <c r="AF985" i="3"/>
  <c r="AE985" i="3"/>
  <c r="AD985" i="3"/>
  <c r="AC985" i="3"/>
  <c r="AF984" i="3"/>
  <c r="AE984" i="3"/>
  <c r="AD984" i="3"/>
  <c r="AC984" i="3"/>
  <c r="AF983" i="3"/>
  <c r="AE983" i="3"/>
  <c r="AD983" i="3"/>
  <c r="AC983" i="3"/>
  <c r="AF982" i="3"/>
  <c r="AE982" i="3"/>
  <c r="AD982" i="3"/>
  <c r="AC982" i="3"/>
  <c r="AF981" i="3"/>
  <c r="AE981" i="3"/>
  <c r="AD981" i="3"/>
  <c r="AC981" i="3"/>
  <c r="AF980" i="3"/>
  <c r="AE980" i="3"/>
  <c r="AD980" i="3"/>
  <c r="AC980" i="3"/>
  <c r="AF979" i="3"/>
  <c r="AE979" i="3"/>
  <c r="AD979" i="3"/>
  <c r="AC979" i="3"/>
  <c r="AF978" i="3"/>
  <c r="AE978" i="3"/>
  <c r="AD978" i="3"/>
  <c r="AC978" i="3"/>
  <c r="AF977" i="3"/>
  <c r="AE977" i="3"/>
  <c r="AD977" i="3"/>
  <c r="AC977" i="3"/>
  <c r="AF976" i="3"/>
  <c r="AE976" i="3"/>
  <c r="AD976" i="3"/>
  <c r="AC976" i="3"/>
  <c r="AF975" i="3"/>
  <c r="AE975" i="3"/>
  <c r="AD975" i="3"/>
  <c r="AC975" i="3"/>
  <c r="AF974" i="3"/>
  <c r="AE974" i="3"/>
  <c r="AD974" i="3"/>
  <c r="AC974" i="3"/>
  <c r="AF973" i="3"/>
  <c r="AE973" i="3"/>
  <c r="AD973" i="3"/>
  <c r="AC973" i="3"/>
  <c r="AF972" i="3"/>
  <c r="AE972" i="3"/>
  <c r="AD972" i="3"/>
  <c r="AC972" i="3"/>
  <c r="AF971" i="3"/>
  <c r="AE971" i="3"/>
  <c r="AD971" i="3"/>
  <c r="AC971" i="3"/>
  <c r="AF970" i="3"/>
  <c r="AE970" i="3"/>
  <c r="AD970" i="3"/>
  <c r="AC970" i="3"/>
  <c r="AF969" i="3"/>
  <c r="AE969" i="3"/>
  <c r="AD969" i="3"/>
  <c r="AC969" i="3"/>
  <c r="AF968" i="3"/>
  <c r="AE968" i="3"/>
  <c r="AD968" i="3"/>
  <c r="AC968" i="3"/>
  <c r="AF967" i="3"/>
  <c r="AE967" i="3"/>
  <c r="AD967" i="3"/>
  <c r="AC967" i="3"/>
  <c r="AF966" i="3"/>
  <c r="AE966" i="3"/>
  <c r="AD966" i="3"/>
  <c r="AC966" i="3"/>
  <c r="AF965" i="3"/>
  <c r="AE965" i="3"/>
  <c r="AD965" i="3"/>
  <c r="AC965" i="3"/>
  <c r="AF964" i="3"/>
  <c r="AE964" i="3"/>
  <c r="AD964" i="3"/>
  <c r="AC964" i="3"/>
  <c r="AF963" i="3"/>
  <c r="AE963" i="3"/>
  <c r="AD963" i="3"/>
  <c r="AC963" i="3"/>
  <c r="AF962" i="3"/>
  <c r="AE962" i="3"/>
  <c r="AD962" i="3"/>
  <c r="AC962" i="3"/>
  <c r="AF961" i="3"/>
  <c r="AE961" i="3"/>
  <c r="AD961" i="3"/>
  <c r="AC961" i="3"/>
  <c r="AF960" i="3"/>
  <c r="AE960" i="3"/>
  <c r="AD960" i="3"/>
  <c r="AC960" i="3"/>
  <c r="AF959" i="3"/>
  <c r="AE959" i="3"/>
  <c r="AD959" i="3"/>
  <c r="AC959" i="3"/>
  <c r="AF958" i="3"/>
  <c r="AE958" i="3"/>
  <c r="AD958" i="3"/>
  <c r="AC958" i="3"/>
  <c r="AF957" i="3"/>
  <c r="AE957" i="3"/>
  <c r="AD957" i="3"/>
  <c r="AC957" i="3"/>
  <c r="AF956" i="3"/>
  <c r="AE956" i="3"/>
  <c r="AD956" i="3"/>
  <c r="AC956" i="3"/>
  <c r="AF955" i="3"/>
  <c r="AE955" i="3"/>
  <c r="AD955" i="3"/>
  <c r="AC955" i="3"/>
  <c r="AF954" i="3"/>
  <c r="AE954" i="3"/>
  <c r="AD954" i="3"/>
  <c r="AC954" i="3"/>
  <c r="AF953" i="3"/>
  <c r="AE953" i="3"/>
  <c r="AD953" i="3"/>
  <c r="AC953" i="3"/>
  <c r="AF952" i="3"/>
  <c r="AE952" i="3"/>
  <c r="AD952" i="3"/>
  <c r="AC952" i="3"/>
  <c r="AF951" i="3"/>
  <c r="AE951" i="3"/>
  <c r="AD951" i="3"/>
  <c r="AC951" i="3"/>
  <c r="AF950" i="3"/>
  <c r="AE950" i="3"/>
  <c r="AD950" i="3"/>
  <c r="AC950" i="3"/>
  <c r="AF949" i="3"/>
  <c r="AE949" i="3"/>
  <c r="AD949" i="3"/>
  <c r="AC949" i="3"/>
  <c r="AF948" i="3"/>
  <c r="AE948" i="3"/>
  <c r="AD948" i="3"/>
  <c r="AC948" i="3"/>
  <c r="AF947" i="3"/>
  <c r="AE947" i="3"/>
  <c r="AD947" i="3"/>
  <c r="AC947" i="3"/>
  <c r="AF946" i="3"/>
  <c r="AE946" i="3"/>
  <c r="AD946" i="3"/>
  <c r="AC946" i="3"/>
  <c r="AF945" i="3"/>
  <c r="AE945" i="3"/>
  <c r="AD945" i="3"/>
  <c r="AC945" i="3"/>
  <c r="AF944" i="3"/>
  <c r="AE944" i="3"/>
  <c r="AD944" i="3"/>
  <c r="AC944" i="3"/>
  <c r="AF943" i="3"/>
  <c r="AE943" i="3"/>
  <c r="AD943" i="3"/>
  <c r="AC943" i="3"/>
  <c r="AF942" i="3"/>
  <c r="AE942" i="3"/>
  <c r="AD942" i="3"/>
  <c r="AC942" i="3"/>
  <c r="AF941" i="3"/>
  <c r="AE941" i="3"/>
  <c r="AD941" i="3"/>
  <c r="AC941" i="3"/>
  <c r="AF940" i="3"/>
  <c r="AE940" i="3"/>
  <c r="AD940" i="3"/>
  <c r="AC940" i="3"/>
  <c r="AF939" i="3"/>
  <c r="AE939" i="3"/>
  <c r="AD939" i="3"/>
  <c r="AC939" i="3"/>
  <c r="AF938" i="3"/>
  <c r="AE938" i="3"/>
  <c r="AD938" i="3"/>
  <c r="AC938" i="3"/>
  <c r="AF937" i="3"/>
  <c r="AE937" i="3"/>
  <c r="AD937" i="3"/>
  <c r="AC937" i="3"/>
  <c r="AF936" i="3"/>
  <c r="AE936" i="3"/>
  <c r="AD936" i="3"/>
  <c r="AC936" i="3"/>
  <c r="AF935" i="3"/>
  <c r="AE935" i="3"/>
  <c r="AD935" i="3"/>
  <c r="AC935" i="3"/>
  <c r="AF934" i="3"/>
  <c r="AE934" i="3"/>
  <c r="AD934" i="3"/>
  <c r="AC934" i="3"/>
  <c r="AF933" i="3"/>
  <c r="AE933" i="3"/>
  <c r="AD933" i="3"/>
  <c r="AC933" i="3"/>
  <c r="AF932" i="3"/>
  <c r="AE932" i="3"/>
  <c r="AD932" i="3"/>
  <c r="AC932" i="3"/>
  <c r="AF931" i="3"/>
  <c r="AE931" i="3"/>
  <c r="AD931" i="3"/>
  <c r="AC931" i="3"/>
  <c r="AF930" i="3"/>
  <c r="AE930" i="3"/>
  <c r="AD930" i="3"/>
  <c r="AC930" i="3"/>
  <c r="AF929" i="3"/>
  <c r="AE929" i="3"/>
  <c r="AD929" i="3"/>
  <c r="AC929" i="3"/>
  <c r="AF928" i="3"/>
  <c r="AE928" i="3"/>
  <c r="AD928" i="3"/>
  <c r="AC928" i="3"/>
  <c r="AF927" i="3"/>
  <c r="AE927" i="3"/>
  <c r="AD927" i="3"/>
  <c r="AC927" i="3"/>
  <c r="AF926" i="3"/>
  <c r="AE926" i="3"/>
  <c r="AD926" i="3"/>
  <c r="AC926" i="3"/>
  <c r="AF925" i="3"/>
  <c r="AE925" i="3"/>
  <c r="AD925" i="3"/>
  <c r="AC925" i="3"/>
  <c r="AF924" i="3"/>
  <c r="AE924" i="3"/>
  <c r="AD924" i="3"/>
  <c r="AC924" i="3"/>
  <c r="AF923" i="3"/>
  <c r="AE923" i="3"/>
  <c r="AD923" i="3"/>
  <c r="AC923" i="3"/>
  <c r="AF922" i="3"/>
  <c r="AE922" i="3"/>
  <c r="AD922" i="3"/>
  <c r="AC922" i="3"/>
  <c r="AF921" i="3"/>
  <c r="AE921" i="3"/>
  <c r="AD921" i="3"/>
  <c r="AC921" i="3"/>
  <c r="AF920" i="3"/>
  <c r="AE920" i="3"/>
  <c r="AD920" i="3"/>
  <c r="AC920" i="3"/>
  <c r="AF919" i="3"/>
  <c r="AE919" i="3"/>
  <c r="AD919" i="3"/>
  <c r="AC919" i="3"/>
  <c r="AF918" i="3"/>
  <c r="AE918" i="3"/>
  <c r="AD918" i="3"/>
  <c r="AC918" i="3"/>
  <c r="AF917" i="3"/>
  <c r="AE917" i="3"/>
  <c r="AD917" i="3"/>
  <c r="AC917" i="3"/>
  <c r="AF916" i="3"/>
  <c r="AE916" i="3"/>
  <c r="AD916" i="3"/>
  <c r="AC916" i="3"/>
  <c r="AF915" i="3"/>
  <c r="AE915" i="3"/>
  <c r="AD915" i="3"/>
  <c r="AC915" i="3"/>
  <c r="AF914" i="3"/>
  <c r="AE914" i="3"/>
  <c r="AD914" i="3"/>
  <c r="AC914" i="3"/>
  <c r="AF913" i="3"/>
  <c r="AE913" i="3"/>
  <c r="AD913" i="3"/>
  <c r="AC913" i="3"/>
  <c r="AF912" i="3"/>
  <c r="AE912" i="3"/>
  <c r="AD912" i="3"/>
  <c r="AC912" i="3"/>
  <c r="AF911" i="3"/>
  <c r="AE911" i="3"/>
  <c r="AD911" i="3"/>
  <c r="AC911" i="3"/>
  <c r="AF910" i="3"/>
  <c r="AE910" i="3"/>
  <c r="AD910" i="3"/>
  <c r="AC910" i="3"/>
  <c r="AF909" i="3"/>
  <c r="AE909" i="3"/>
  <c r="AD909" i="3"/>
  <c r="AC909" i="3"/>
  <c r="AF908" i="3"/>
  <c r="AE908" i="3"/>
  <c r="AD908" i="3"/>
  <c r="AC908" i="3"/>
  <c r="AF907" i="3"/>
  <c r="AE907" i="3"/>
  <c r="AD907" i="3"/>
  <c r="AC907" i="3"/>
  <c r="AF906" i="3"/>
  <c r="AE906" i="3"/>
  <c r="AD906" i="3"/>
  <c r="AC906" i="3"/>
  <c r="AF905" i="3"/>
  <c r="AE905" i="3"/>
  <c r="AD905" i="3"/>
  <c r="AC905" i="3"/>
  <c r="AF904" i="3"/>
  <c r="AE904" i="3"/>
  <c r="AD904" i="3"/>
  <c r="AC904" i="3"/>
  <c r="AF903" i="3"/>
  <c r="AE903" i="3"/>
  <c r="AD903" i="3"/>
  <c r="AC903" i="3"/>
  <c r="AF902" i="3"/>
  <c r="AE902" i="3"/>
  <c r="AD902" i="3"/>
  <c r="AC902" i="3"/>
  <c r="AF901" i="3"/>
  <c r="AE901" i="3"/>
  <c r="AD901" i="3"/>
  <c r="AC901" i="3"/>
  <c r="AF900" i="3"/>
  <c r="AE900" i="3"/>
  <c r="AD900" i="3"/>
  <c r="AC900" i="3"/>
  <c r="AF899" i="3"/>
  <c r="AE899" i="3"/>
  <c r="AD899" i="3"/>
  <c r="AC899" i="3"/>
  <c r="AF898" i="3"/>
  <c r="AE898" i="3"/>
  <c r="AD898" i="3"/>
  <c r="AC898" i="3"/>
  <c r="AF897" i="3"/>
  <c r="AE897" i="3"/>
  <c r="AD897" i="3"/>
  <c r="AC897" i="3"/>
  <c r="AF896" i="3"/>
  <c r="AE896" i="3"/>
  <c r="AD896" i="3"/>
  <c r="AC896" i="3"/>
  <c r="AF895" i="3"/>
  <c r="AE895" i="3"/>
  <c r="AD895" i="3"/>
  <c r="AC895" i="3"/>
  <c r="AF894" i="3"/>
  <c r="AE894" i="3"/>
  <c r="AD894" i="3"/>
  <c r="AC894" i="3"/>
  <c r="AF893" i="3"/>
  <c r="AE893" i="3"/>
  <c r="AD893" i="3"/>
  <c r="AC893" i="3"/>
  <c r="AF892" i="3"/>
  <c r="AE892" i="3"/>
  <c r="AD892" i="3"/>
  <c r="AC892" i="3"/>
  <c r="AF891" i="3"/>
  <c r="AE891" i="3"/>
  <c r="AD891" i="3"/>
  <c r="AC891" i="3"/>
  <c r="AF890" i="3"/>
  <c r="AE890" i="3"/>
  <c r="AD890" i="3"/>
  <c r="AC890" i="3"/>
  <c r="AF889" i="3"/>
  <c r="AE889" i="3"/>
  <c r="AD889" i="3"/>
  <c r="AC889" i="3"/>
  <c r="AF888" i="3"/>
  <c r="AE888" i="3"/>
  <c r="AD888" i="3"/>
  <c r="AC888" i="3"/>
  <c r="AF887" i="3"/>
  <c r="AE887" i="3"/>
  <c r="AD887" i="3"/>
  <c r="AC887" i="3"/>
  <c r="AF886" i="3"/>
  <c r="AE886" i="3"/>
  <c r="AD886" i="3"/>
  <c r="AC886" i="3"/>
  <c r="AF885" i="3"/>
  <c r="AE885" i="3"/>
  <c r="AD885" i="3"/>
  <c r="AC885" i="3"/>
  <c r="AF884" i="3"/>
  <c r="AE884" i="3"/>
  <c r="AD884" i="3"/>
  <c r="AC884" i="3"/>
  <c r="AF883" i="3"/>
  <c r="AE883" i="3"/>
  <c r="AD883" i="3"/>
  <c r="AC883" i="3"/>
  <c r="AF882" i="3"/>
  <c r="AE882" i="3"/>
  <c r="AD882" i="3"/>
  <c r="AC882" i="3"/>
  <c r="AF881" i="3"/>
  <c r="AE881" i="3"/>
  <c r="AD881" i="3"/>
  <c r="AC881" i="3"/>
  <c r="AF880" i="3"/>
  <c r="AE880" i="3"/>
  <c r="AD880" i="3"/>
  <c r="AC880" i="3"/>
  <c r="AF879" i="3"/>
  <c r="AE879" i="3"/>
  <c r="AD879" i="3"/>
  <c r="AC879" i="3"/>
  <c r="AF878" i="3"/>
  <c r="AE878" i="3"/>
  <c r="AD878" i="3"/>
  <c r="AC878" i="3"/>
  <c r="AF877" i="3"/>
  <c r="AE877" i="3"/>
  <c r="AD877" i="3"/>
  <c r="AC877" i="3"/>
  <c r="AF876" i="3"/>
  <c r="AE876" i="3"/>
  <c r="AD876" i="3"/>
  <c r="AC876" i="3"/>
  <c r="AF875" i="3"/>
  <c r="AE875" i="3"/>
  <c r="AD875" i="3"/>
  <c r="AC875" i="3"/>
  <c r="AF874" i="3"/>
  <c r="AE874" i="3"/>
  <c r="AD874" i="3"/>
  <c r="AC874" i="3"/>
  <c r="AF873" i="3"/>
  <c r="AE873" i="3"/>
  <c r="AD873" i="3"/>
  <c r="AC873" i="3"/>
  <c r="AF872" i="3"/>
  <c r="AE872" i="3"/>
  <c r="AD872" i="3"/>
  <c r="AC872" i="3"/>
  <c r="AF871" i="3"/>
  <c r="AE871" i="3"/>
  <c r="AD871" i="3"/>
  <c r="AC871" i="3"/>
  <c r="AF870" i="3"/>
  <c r="AE870" i="3"/>
  <c r="AD870" i="3"/>
  <c r="AC870" i="3"/>
  <c r="AF869" i="3"/>
  <c r="AE869" i="3"/>
  <c r="AD869" i="3"/>
  <c r="AC869" i="3"/>
  <c r="AF868" i="3"/>
  <c r="AE868" i="3"/>
  <c r="AD868" i="3"/>
  <c r="AC868" i="3"/>
  <c r="AF867" i="3"/>
  <c r="AE867" i="3"/>
  <c r="AD867" i="3"/>
  <c r="AC867" i="3"/>
  <c r="AF866" i="3"/>
  <c r="AE866" i="3"/>
  <c r="AD866" i="3"/>
  <c r="AC866" i="3"/>
  <c r="AF865" i="3"/>
  <c r="AE865" i="3"/>
  <c r="AD865" i="3"/>
  <c r="AC865" i="3"/>
  <c r="AF864" i="3"/>
  <c r="AE864" i="3"/>
  <c r="AD864" i="3"/>
  <c r="AC864" i="3"/>
  <c r="AF863" i="3"/>
  <c r="AE863" i="3"/>
  <c r="AD863" i="3"/>
  <c r="AC863" i="3"/>
  <c r="AF862" i="3"/>
  <c r="AE862" i="3"/>
  <c r="AD862" i="3"/>
  <c r="AC862" i="3"/>
  <c r="AF861" i="3"/>
  <c r="AE861" i="3"/>
  <c r="AD861" i="3"/>
  <c r="AC861" i="3"/>
  <c r="AF860" i="3"/>
  <c r="AE860" i="3"/>
  <c r="AD860" i="3"/>
  <c r="AC860" i="3"/>
  <c r="AF859" i="3"/>
  <c r="AE859" i="3"/>
  <c r="AD859" i="3"/>
  <c r="AC859" i="3"/>
  <c r="AF858" i="3"/>
  <c r="AE858" i="3"/>
  <c r="AD858" i="3"/>
  <c r="AC858" i="3"/>
  <c r="AF857" i="3"/>
  <c r="AE857" i="3"/>
  <c r="AD857" i="3"/>
  <c r="AC857" i="3"/>
  <c r="AF856" i="3"/>
  <c r="AE856" i="3"/>
  <c r="AD856" i="3"/>
  <c r="AC856" i="3"/>
  <c r="AF855" i="3"/>
  <c r="AE855" i="3"/>
  <c r="AD855" i="3"/>
  <c r="AC855" i="3"/>
  <c r="AF854" i="3"/>
  <c r="AE854" i="3"/>
  <c r="AD854" i="3"/>
  <c r="AC854" i="3"/>
  <c r="AF853" i="3"/>
  <c r="AE853" i="3"/>
  <c r="AD853" i="3"/>
  <c r="AC853" i="3"/>
  <c r="AF852" i="3"/>
  <c r="AE852" i="3"/>
  <c r="AD852" i="3"/>
  <c r="AC852" i="3"/>
  <c r="AF851" i="3"/>
  <c r="AE851" i="3"/>
  <c r="AD851" i="3"/>
  <c r="AC851" i="3"/>
  <c r="AF850" i="3"/>
  <c r="AE850" i="3"/>
  <c r="AD850" i="3"/>
  <c r="AC850" i="3"/>
  <c r="AF849" i="3"/>
  <c r="AE849" i="3"/>
  <c r="AD849" i="3"/>
  <c r="AC849" i="3"/>
  <c r="AF848" i="3"/>
  <c r="AE848" i="3"/>
  <c r="AD848" i="3"/>
  <c r="AC848" i="3"/>
  <c r="AF847" i="3"/>
  <c r="AE847" i="3"/>
  <c r="AD847" i="3"/>
  <c r="AC847" i="3"/>
  <c r="AF846" i="3"/>
  <c r="AE846" i="3"/>
  <c r="AD846" i="3"/>
  <c r="AC846" i="3"/>
  <c r="AF845" i="3"/>
  <c r="AE845" i="3"/>
  <c r="AD845" i="3"/>
  <c r="AC845" i="3"/>
  <c r="AF844" i="3"/>
  <c r="AE844" i="3"/>
  <c r="AD844" i="3"/>
  <c r="AC844" i="3"/>
  <c r="AF843" i="3"/>
  <c r="AE843" i="3"/>
  <c r="AD843" i="3"/>
  <c r="AC843" i="3"/>
  <c r="AF842" i="3"/>
  <c r="AE842" i="3"/>
  <c r="AD842" i="3"/>
  <c r="AC842" i="3"/>
  <c r="AF841" i="3"/>
  <c r="AE841" i="3"/>
  <c r="AD841" i="3"/>
  <c r="AC841" i="3"/>
  <c r="AF840" i="3"/>
  <c r="AE840" i="3"/>
  <c r="AD840" i="3"/>
  <c r="AC840" i="3"/>
  <c r="AF839" i="3"/>
  <c r="AE839" i="3"/>
  <c r="AD839" i="3"/>
  <c r="AC839" i="3"/>
  <c r="AF838" i="3"/>
  <c r="AE838" i="3"/>
  <c r="AD838" i="3"/>
  <c r="AC838" i="3"/>
  <c r="AF837" i="3"/>
  <c r="AE837" i="3"/>
  <c r="AD837" i="3"/>
  <c r="AC837" i="3"/>
  <c r="AF836" i="3"/>
  <c r="AE836" i="3"/>
  <c r="AD836" i="3"/>
  <c r="AC836" i="3"/>
  <c r="AF835" i="3"/>
  <c r="AE835" i="3"/>
  <c r="AD835" i="3"/>
  <c r="AC835" i="3"/>
  <c r="AF834" i="3"/>
  <c r="AE834" i="3"/>
  <c r="AD834" i="3"/>
  <c r="AC834" i="3"/>
  <c r="AF833" i="3"/>
  <c r="AE833" i="3"/>
  <c r="AD833" i="3"/>
  <c r="AC833" i="3"/>
  <c r="AF832" i="3"/>
  <c r="AE832" i="3"/>
  <c r="AD832" i="3"/>
  <c r="AC832" i="3"/>
  <c r="AF831" i="3"/>
  <c r="AE831" i="3"/>
  <c r="AD831" i="3"/>
  <c r="AC831" i="3"/>
  <c r="AF830" i="3"/>
  <c r="AE830" i="3"/>
  <c r="AD830" i="3"/>
  <c r="AC830" i="3"/>
  <c r="AF829" i="3"/>
  <c r="AE829" i="3"/>
  <c r="AD829" i="3"/>
  <c r="AC829" i="3"/>
  <c r="AF828" i="3"/>
  <c r="AE828" i="3"/>
  <c r="AD828" i="3"/>
  <c r="AC828" i="3"/>
  <c r="AF827" i="3"/>
  <c r="AE827" i="3"/>
  <c r="AD827" i="3"/>
  <c r="AC827" i="3"/>
  <c r="AF826" i="3"/>
  <c r="AE826" i="3"/>
  <c r="AD826" i="3"/>
  <c r="AC826" i="3"/>
  <c r="AF825" i="3"/>
  <c r="AE825" i="3"/>
  <c r="AD825" i="3"/>
  <c r="AC825" i="3"/>
  <c r="AF824" i="3"/>
  <c r="AE824" i="3"/>
  <c r="AD824" i="3"/>
  <c r="AC824" i="3"/>
  <c r="AF823" i="3"/>
  <c r="AE823" i="3"/>
  <c r="AD823" i="3"/>
  <c r="AC823" i="3"/>
  <c r="AF822" i="3"/>
  <c r="AE822" i="3"/>
  <c r="AD822" i="3"/>
  <c r="AC822" i="3"/>
  <c r="AF821" i="3"/>
  <c r="AE821" i="3"/>
  <c r="AD821" i="3"/>
  <c r="AC821" i="3"/>
  <c r="AF820" i="3"/>
  <c r="AE820" i="3"/>
  <c r="AD820" i="3"/>
  <c r="AC820" i="3"/>
  <c r="AF819" i="3"/>
  <c r="AE819" i="3"/>
  <c r="AD819" i="3"/>
  <c r="AC819" i="3"/>
  <c r="AF818" i="3"/>
  <c r="AE818" i="3"/>
  <c r="AD818" i="3"/>
  <c r="AC818" i="3"/>
  <c r="AF817" i="3"/>
  <c r="AE817" i="3"/>
  <c r="AD817" i="3"/>
  <c r="AC817" i="3"/>
  <c r="AF816" i="3"/>
  <c r="AE816" i="3"/>
  <c r="AD816" i="3"/>
  <c r="AC816" i="3"/>
  <c r="AF815" i="3"/>
  <c r="AE815" i="3"/>
  <c r="AD815" i="3"/>
  <c r="AC815" i="3"/>
  <c r="AF814" i="3"/>
  <c r="AE814" i="3"/>
  <c r="AD814" i="3"/>
  <c r="AC814" i="3"/>
  <c r="AF813" i="3"/>
  <c r="AE813" i="3"/>
  <c r="AD813" i="3"/>
  <c r="AC813" i="3"/>
  <c r="AF812" i="3"/>
  <c r="AE812" i="3"/>
  <c r="AD812" i="3"/>
  <c r="AC812" i="3"/>
  <c r="AF811" i="3"/>
  <c r="AE811" i="3"/>
  <c r="AD811" i="3"/>
  <c r="AC811" i="3"/>
  <c r="AF810" i="3"/>
  <c r="AE810" i="3"/>
  <c r="AD810" i="3"/>
  <c r="AC810" i="3"/>
  <c r="AF809" i="3"/>
  <c r="AE809" i="3"/>
  <c r="AD809" i="3"/>
  <c r="AC809" i="3"/>
  <c r="AF808" i="3"/>
  <c r="AE808" i="3"/>
  <c r="AD808" i="3"/>
  <c r="AC808" i="3"/>
  <c r="AF807" i="3"/>
  <c r="AE807" i="3"/>
  <c r="AD807" i="3"/>
  <c r="AC807" i="3"/>
  <c r="AF806" i="3"/>
  <c r="AE806" i="3"/>
  <c r="AD806" i="3"/>
  <c r="AC806" i="3"/>
  <c r="AF805" i="3"/>
  <c r="AE805" i="3"/>
  <c r="AD805" i="3"/>
  <c r="AC805" i="3"/>
  <c r="AF804" i="3"/>
  <c r="AE804" i="3"/>
  <c r="AD804" i="3"/>
  <c r="AC804" i="3"/>
  <c r="AF803" i="3"/>
  <c r="AE803" i="3"/>
  <c r="AD803" i="3"/>
  <c r="AC803" i="3"/>
  <c r="AF802" i="3"/>
  <c r="AE802" i="3"/>
  <c r="AD802" i="3"/>
  <c r="AC802" i="3"/>
  <c r="AF801" i="3"/>
  <c r="AE801" i="3"/>
  <c r="AD801" i="3"/>
  <c r="AC801" i="3"/>
  <c r="AF800" i="3"/>
  <c r="AE800" i="3"/>
  <c r="AD800" i="3"/>
  <c r="AC800" i="3"/>
  <c r="AF799" i="3"/>
  <c r="AE799" i="3"/>
  <c r="AD799" i="3"/>
  <c r="AC799" i="3"/>
  <c r="AF798" i="3"/>
  <c r="AE798" i="3"/>
  <c r="AD798" i="3"/>
  <c r="AC798" i="3"/>
  <c r="AF797" i="3"/>
  <c r="AE797" i="3"/>
  <c r="AD797" i="3"/>
  <c r="AC797" i="3"/>
  <c r="AF796" i="3"/>
  <c r="AE796" i="3"/>
  <c r="AD796" i="3"/>
  <c r="AC796" i="3"/>
  <c r="AF795" i="3"/>
  <c r="AE795" i="3"/>
  <c r="AD795" i="3"/>
  <c r="AC795" i="3"/>
  <c r="AF794" i="3"/>
  <c r="AE794" i="3"/>
  <c r="AD794" i="3"/>
  <c r="AC794" i="3"/>
  <c r="AF793" i="3"/>
  <c r="AE793" i="3"/>
  <c r="AD793" i="3"/>
  <c r="AC793" i="3"/>
  <c r="AF792" i="3"/>
  <c r="AE792" i="3"/>
  <c r="AD792" i="3"/>
  <c r="AC792" i="3"/>
  <c r="AF791" i="3"/>
  <c r="AE791" i="3"/>
  <c r="AD791" i="3"/>
  <c r="AC791" i="3"/>
  <c r="AF790" i="3"/>
  <c r="AE790" i="3"/>
  <c r="AD790" i="3"/>
  <c r="AC790" i="3"/>
  <c r="AF789" i="3"/>
  <c r="AE789" i="3"/>
  <c r="AD789" i="3"/>
  <c r="AC789" i="3"/>
  <c r="AF788" i="3"/>
  <c r="AE788" i="3"/>
  <c r="AD788" i="3"/>
  <c r="AC788" i="3"/>
  <c r="AF787" i="3"/>
  <c r="AE787" i="3"/>
  <c r="AD787" i="3"/>
  <c r="AC787" i="3"/>
  <c r="AF786" i="3"/>
  <c r="AE786" i="3"/>
  <c r="AD786" i="3"/>
  <c r="AC786" i="3"/>
  <c r="AF785" i="3"/>
  <c r="AE785" i="3"/>
  <c r="AD785" i="3"/>
  <c r="AC785" i="3"/>
  <c r="AF784" i="3"/>
  <c r="AE784" i="3"/>
  <c r="AD784" i="3"/>
  <c r="AC784" i="3"/>
  <c r="AF783" i="3"/>
  <c r="AE783" i="3"/>
  <c r="AD783" i="3"/>
  <c r="AC783" i="3"/>
  <c r="AF782" i="3"/>
  <c r="AE782" i="3"/>
  <c r="AD782" i="3"/>
  <c r="AC782" i="3"/>
  <c r="AF781" i="3"/>
  <c r="AE781" i="3"/>
  <c r="AD781" i="3"/>
  <c r="AC781" i="3"/>
  <c r="AF780" i="3"/>
  <c r="AE780" i="3"/>
  <c r="AD780" i="3"/>
  <c r="AC780" i="3"/>
  <c r="AF779" i="3"/>
  <c r="AE779" i="3"/>
  <c r="AD779" i="3"/>
  <c r="AC779" i="3"/>
  <c r="AF778" i="3"/>
  <c r="AE778" i="3"/>
  <c r="AD778" i="3"/>
  <c r="AC778" i="3"/>
  <c r="AF777" i="3"/>
  <c r="AE777" i="3"/>
  <c r="AD777" i="3"/>
  <c r="AC777" i="3"/>
  <c r="AF776" i="3"/>
  <c r="AE776" i="3"/>
  <c r="AD776" i="3"/>
  <c r="AC776" i="3"/>
  <c r="AF775" i="3"/>
  <c r="AE775" i="3"/>
  <c r="AD775" i="3"/>
  <c r="AC775" i="3"/>
  <c r="AF774" i="3"/>
  <c r="AE774" i="3"/>
  <c r="AD774" i="3"/>
  <c r="AC774" i="3"/>
  <c r="AF773" i="3"/>
  <c r="AE773" i="3"/>
  <c r="AD773" i="3"/>
  <c r="AC773" i="3"/>
  <c r="AF772" i="3"/>
  <c r="AE772" i="3"/>
  <c r="AD772" i="3"/>
  <c r="AC772" i="3"/>
  <c r="AF771" i="3"/>
  <c r="AE771" i="3"/>
  <c r="AD771" i="3"/>
  <c r="AC771" i="3"/>
  <c r="AF770" i="3"/>
  <c r="AE770" i="3"/>
  <c r="AD770" i="3"/>
  <c r="AC770" i="3"/>
  <c r="AF769" i="3"/>
  <c r="AE769" i="3"/>
  <c r="AD769" i="3"/>
  <c r="AC769" i="3"/>
  <c r="AF768" i="3"/>
  <c r="AE768" i="3"/>
  <c r="AD768" i="3"/>
  <c r="AC768" i="3"/>
  <c r="AF767" i="3"/>
  <c r="AE767" i="3"/>
  <c r="AD767" i="3"/>
  <c r="AC767" i="3"/>
  <c r="AF766" i="3"/>
  <c r="AE766" i="3"/>
  <c r="AD766" i="3"/>
  <c r="AC766" i="3"/>
  <c r="AF765" i="3"/>
  <c r="AE765" i="3"/>
  <c r="AD765" i="3"/>
  <c r="AC765" i="3"/>
  <c r="AF764" i="3"/>
  <c r="AE764" i="3"/>
  <c r="AD764" i="3"/>
  <c r="AC764" i="3"/>
  <c r="AF763" i="3"/>
  <c r="AE763" i="3"/>
  <c r="AD763" i="3"/>
  <c r="AC763" i="3"/>
  <c r="AF762" i="3"/>
  <c r="AE762" i="3"/>
  <c r="AD762" i="3"/>
  <c r="AC762" i="3"/>
  <c r="AF761" i="3"/>
  <c r="AE761" i="3"/>
  <c r="AD761" i="3"/>
  <c r="AC761" i="3"/>
  <c r="AF760" i="3"/>
  <c r="AE760" i="3"/>
  <c r="AD760" i="3"/>
  <c r="AC760" i="3"/>
  <c r="AF759" i="3"/>
  <c r="AE759" i="3"/>
  <c r="AD759" i="3"/>
  <c r="AC759" i="3"/>
  <c r="AF758" i="3"/>
  <c r="AE758" i="3"/>
  <c r="AD758" i="3"/>
  <c r="AC758" i="3"/>
  <c r="AF757" i="3"/>
  <c r="AE757" i="3"/>
  <c r="AD757" i="3"/>
  <c r="AC757" i="3"/>
  <c r="AF756" i="3"/>
  <c r="AE756" i="3"/>
  <c r="AD756" i="3"/>
  <c r="AC756" i="3"/>
  <c r="AF755" i="3"/>
  <c r="AE755" i="3"/>
  <c r="AD755" i="3"/>
  <c r="AC755" i="3"/>
  <c r="AF754" i="3"/>
  <c r="AE754" i="3"/>
  <c r="AD754" i="3"/>
  <c r="AC754" i="3"/>
  <c r="AF753" i="3"/>
  <c r="AE753" i="3"/>
  <c r="AD753" i="3"/>
  <c r="AC753" i="3"/>
  <c r="AF752" i="3"/>
  <c r="AE752" i="3"/>
  <c r="AD752" i="3"/>
  <c r="AC752" i="3"/>
  <c r="AF751" i="3"/>
  <c r="AE751" i="3"/>
  <c r="AD751" i="3"/>
  <c r="AC751" i="3"/>
  <c r="AF750" i="3"/>
  <c r="AE750" i="3"/>
  <c r="AD750" i="3"/>
  <c r="AC750" i="3"/>
  <c r="AF749" i="3"/>
  <c r="AE749" i="3"/>
  <c r="AD749" i="3"/>
  <c r="AC749" i="3"/>
  <c r="AF748" i="3"/>
  <c r="AE748" i="3"/>
  <c r="AD748" i="3"/>
  <c r="AC748" i="3"/>
  <c r="AF747" i="3"/>
  <c r="AE747" i="3"/>
  <c r="AD747" i="3"/>
  <c r="AC747" i="3"/>
  <c r="AF746" i="3"/>
  <c r="AE746" i="3"/>
  <c r="AD746" i="3"/>
  <c r="AC746" i="3"/>
  <c r="AF745" i="3"/>
  <c r="AE745" i="3"/>
  <c r="AD745" i="3"/>
  <c r="AC745" i="3"/>
  <c r="AF744" i="3"/>
  <c r="AE744" i="3"/>
  <c r="AD744" i="3"/>
  <c r="AC744" i="3"/>
  <c r="AF743" i="3"/>
  <c r="AE743" i="3"/>
  <c r="AD743" i="3"/>
  <c r="AC743" i="3"/>
  <c r="AF742" i="3"/>
  <c r="AE742" i="3"/>
  <c r="AD742" i="3"/>
  <c r="AC742" i="3"/>
  <c r="AF741" i="3"/>
  <c r="AE741" i="3"/>
  <c r="AD741" i="3"/>
  <c r="AC741" i="3"/>
  <c r="AF740" i="3"/>
  <c r="AE740" i="3"/>
  <c r="AD740" i="3"/>
  <c r="AC740" i="3"/>
  <c r="AF739" i="3"/>
  <c r="AE739" i="3"/>
  <c r="AD739" i="3"/>
  <c r="AC739" i="3"/>
  <c r="AF738" i="3"/>
  <c r="AE738" i="3"/>
  <c r="AD738" i="3"/>
  <c r="AC738" i="3"/>
  <c r="AF737" i="3"/>
  <c r="AE737" i="3"/>
  <c r="AD737" i="3"/>
  <c r="AC737" i="3"/>
  <c r="AF736" i="3"/>
  <c r="AE736" i="3"/>
  <c r="AD736" i="3"/>
  <c r="AC736" i="3"/>
  <c r="AF735" i="3"/>
  <c r="AE735" i="3"/>
  <c r="AD735" i="3"/>
  <c r="AC735" i="3"/>
  <c r="AF734" i="3"/>
  <c r="AE734" i="3"/>
  <c r="AD734" i="3"/>
  <c r="AC734" i="3"/>
  <c r="AF733" i="3"/>
  <c r="AE733" i="3"/>
  <c r="AD733" i="3"/>
  <c r="AC733" i="3"/>
  <c r="AF732" i="3"/>
  <c r="AE732" i="3"/>
  <c r="AD732" i="3"/>
  <c r="AC732" i="3"/>
  <c r="AF731" i="3"/>
  <c r="AE731" i="3"/>
  <c r="AD731" i="3"/>
  <c r="AC731" i="3"/>
  <c r="AF730" i="3"/>
  <c r="AE730" i="3"/>
  <c r="AD730" i="3"/>
  <c r="AC730" i="3"/>
  <c r="AF729" i="3"/>
  <c r="AE729" i="3"/>
  <c r="AD729" i="3"/>
  <c r="AC729" i="3"/>
  <c r="AF728" i="3"/>
  <c r="AE728" i="3"/>
  <c r="AD728" i="3"/>
  <c r="AC728" i="3"/>
  <c r="AF727" i="3"/>
  <c r="AE727" i="3"/>
  <c r="AD727" i="3"/>
  <c r="AC727" i="3"/>
  <c r="AF726" i="3"/>
  <c r="AE726" i="3"/>
  <c r="AD726" i="3"/>
  <c r="AC726" i="3"/>
  <c r="AF725" i="3"/>
  <c r="AE725" i="3"/>
  <c r="AD725" i="3"/>
  <c r="AC725" i="3"/>
  <c r="AF724" i="3"/>
  <c r="AE724" i="3"/>
  <c r="AD724" i="3"/>
  <c r="AC724" i="3"/>
  <c r="AF723" i="3"/>
  <c r="AE723" i="3"/>
  <c r="AD723" i="3"/>
  <c r="AC723" i="3"/>
  <c r="AF722" i="3"/>
  <c r="AE722" i="3"/>
  <c r="AD722" i="3"/>
  <c r="AC722" i="3"/>
  <c r="AF721" i="3"/>
  <c r="AE721" i="3"/>
  <c r="AD721" i="3"/>
  <c r="AC721" i="3"/>
  <c r="AF720" i="3"/>
  <c r="AE720" i="3"/>
  <c r="AD720" i="3"/>
  <c r="AC720" i="3"/>
  <c r="AF719" i="3"/>
  <c r="AE719" i="3"/>
  <c r="AD719" i="3"/>
  <c r="AC719" i="3"/>
  <c r="AF718" i="3"/>
  <c r="AE718" i="3"/>
  <c r="AD718" i="3"/>
  <c r="AC718" i="3"/>
  <c r="AF717" i="3"/>
  <c r="AE717" i="3"/>
  <c r="AD717" i="3"/>
  <c r="AC717" i="3"/>
  <c r="AF716" i="3"/>
  <c r="AE716" i="3"/>
  <c r="AD716" i="3"/>
  <c r="AC716" i="3"/>
  <c r="AF715" i="3"/>
  <c r="AE715" i="3"/>
  <c r="AD715" i="3"/>
  <c r="AC715" i="3"/>
  <c r="AF714" i="3"/>
  <c r="AE714" i="3"/>
  <c r="AD714" i="3"/>
  <c r="AC714" i="3"/>
  <c r="AF713" i="3"/>
  <c r="AE713" i="3"/>
  <c r="AD713" i="3"/>
  <c r="AC713" i="3"/>
  <c r="AF712" i="3"/>
  <c r="AE712" i="3"/>
  <c r="AD712" i="3"/>
  <c r="AC712" i="3"/>
  <c r="AF711" i="3"/>
  <c r="AE711" i="3"/>
  <c r="AD711" i="3"/>
  <c r="AC711" i="3"/>
  <c r="AF710" i="3"/>
  <c r="AE710" i="3"/>
  <c r="AD710" i="3"/>
  <c r="AC710" i="3"/>
  <c r="AF709" i="3"/>
  <c r="AE709" i="3"/>
  <c r="AD709" i="3"/>
  <c r="AC709" i="3"/>
  <c r="AF708" i="3"/>
  <c r="AE708" i="3"/>
  <c r="AD708" i="3"/>
  <c r="AC708" i="3"/>
  <c r="AF707" i="3"/>
  <c r="AE707" i="3"/>
  <c r="AD707" i="3"/>
  <c r="AC707" i="3"/>
  <c r="AF706" i="3"/>
  <c r="AE706" i="3"/>
  <c r="AD706" i="3"/>
  <c r="AC706" i="3"/>
  <c r="AF705" i="3"/>
  <c r="AE705" i="3"/>
  <c r="AD705" i="3"/>
  <c r="AC705" i="3"/>
  <c r="AF704" i="3"/>
  <c r="AE704" i="3"/>
  <c r="AD704" i="3"/>
  <c r="AC704" i="3"/>
  <c r="AF703" i="3"/>
  <c r="AE703" i="3"/>
  <c r="AD703" i="3"/>
  <c r="AC703" i="3"/>
  <c r="AF702" i="3"/>
  <c r="AE702" i="3"/>
  <c r="AD702" i="3"/>
  <c r="AC702" i="3"/>
  <c r="AF701" i="3"/>
  <c r="AE701" i="3"/>
  <c r="AD701" i="3"/>
  <c r="AC701" i="3"/>
  <c r="AF700" i="3"/>
  <c r="AE700" i="3"/>
  <c r="AD700" i="3"/>
  <c r="AC700" i="3"/>
  <c r="AF699" i="3"/>
  <c r="AE699" i="3"/>
  <c r="AD699" i="3"/>
  <c r="AC699" i="3"/>
  <c r="AF698" i="3"/>
  <c r="AE698" i="3"/>
  <c r="AD698" i="3"/>
  <c r="AC698" i="3"/>
  <c r="AF697" i="3"/>
  <c r="AE697" i="3"/>
  <c r="AD697" i="3"/>
  <c r="AC697" i="3"/>
  <c r="AF696" i="3"/>
  <c r="AE696" i="3"/>
  <c r="AD696" i="3"/>
  <c r="AC696" i="3"/>
  <c r="AF695" i="3"/>
  <c r="AE695" i="3"/>
  <c r="AD695" i="3"/>
  <c r="AC695" i="3"/>
  <c r="AF694" i="3"/>
  <c r="AE694" i="3"/>
  <c r="AD694" i="3"/>
  <c r="AC694" i="3"/>
  <c r="AF693" i="3"/>
  <c r="AE693" i="3"/>
  <c r="AD693" i="3"/>
  <c r="AC693" i="3"/>
  <c r="AF692" i="3"/>
  <c r="AE692" i="3"/>
  <c r="AD692" i="3"/>
  <c r="AC692" i="3"/>
  <c r="AF691" i="3"/>
  <c r="AE691" i="3"/>
  <c r="AD691" i="3"/>
  <c r="AC691" i="3"/>
  <c r="AF690" i="3"/>
  <c r="AE690" i="3"/>
  <c r="AD690" i="3"/>
  <c r="AC690" i="3"/>
  <c r="AF689" i="3"/>
  <c r="AE689" i="3"/>
  <c r="AD689" i="3"/>
  <c r="AC689" i="3"/>
  <c r="AF688" i="3"/>
  <c r="AE688" i="3"/>
  <c r="AD688" i="3"/>
  <c r="AC688" i="3"/>
  <c r="AF687" i="3"/>
  <c r="AE687" i="3"/>
  <c r="AD687" i="3"/>
  <c r="AC687" i="3"/>
  <c r="AF686" i="3"/>
  <c r="AE686" i="3"/>
  <c r="AD686" i="3"/>
  <c r="AC686" i="3"/>
  <c r="AF685" i="3"/>
  <c r="AE685" i="3"/>
  <c r="AD685" i="3"/>
  <c r="AC685" i="3"/>
  <c r="AF684" i="3"/>
  <c r="AE684" i="3"/>
  <c r="AD684" i="3"/>
  <c r="AC684" i="3"/>
  <c r="AF683" i="3"/>
  <c r="AE683" i="3"/>
  <c r="AD683" i="3"/>
  <c r="AC683" i="3"/>
  <c r="AF682" i="3"/>
  <c r="AE682" i="3"/>
  <c r="AD682" i="3"/>
  <c r="AC682" i="3"/>
  <c r="AF681" i="3"/>
  <c r="AE681" i="3"/>
  <c r="AD681" i="3"/>
  <c r="AC681" i="3"/>
  <c r="AF680" i="3"/>
  <c r="AE680" i="3"/>
  <c r="AD680" i="3"/>
  <c r="AC680" i="3"/>
  <c r="AF679" i="3"/>
  <c r="AE679" i="3"/>
  <c r="AD679" i="3"/>
  <c r="AC679" i="3"/>
  <c r="AF678" i="3"/>
  <c r="AE678" i="3"/>
  <c r="AD678" i="3"/>
  <c r="AC678" i="3"/>
  <c r="AF677" i="3"/>
  <c r="AE677" i="3"/>
  <c r="AD677" i="3"/>
  <c r="AC677" i="3"/>
  <c r="AF676" i="3"/>
  <c r="AE676" i="3"/>
  <c r="AD676" i="3"/>
  <c r="AC676" i="3"/>
  <c r="AF675" i="3"/>
  <c r="AE675" i="3"/>
  <c r="AD675" i="3"/>
  <c r="AC675" i="3"/>
  <c r="AF674" i="3"/>
  <c r="AE674" i="3"/>
  <c r="AD674" i="3"/>
  <c r="AC674" i="3"/>
  <c r="AF673" i="3"/>
  <c r="AE673" i="3"/>
  <c r="AD673" i="3"/>
  <c r="AC673" i="3"/>
  <c r="AF672" i="3"/>
  <c r="AE672" i="3"/>
  <c r="AD672" i="3"/>
  <c r="AC672" i="3"/>
  <c r="AF671" i="3"/>
  <c r="AE671" i="3"/>
  <c r="AD671" i="3"/>
  <c r="AC671" i="3"/>
  <c r="AF670" i="3"/>
  <c r="AE670" i="3"/>
  <c r="AD670" i="3"/>
  <c r="AC670" i="3"/>
  <c r="AF669" i="3"/>
  <c r="AE669" i="3"/>
  <c r="AD669" i="3"/>
  <c r="AC669" i="3"/>
  <c r="AF668" i="3"/>
  <c r="AE668" i="3"/>
  <c r="AD668" i="3"/>
  <c r="AC668" i="3"/>
  <c r="AF667" i="3"/>
  <c r="AE667" i="3"/>
  <c r="AD667" i="3"/>
  <c r="AC667" i="3"/>
  <c r="AF666" i="3"/>
  <c r="AE666" i="3"/>
  <c r="AD666" i="3"/>
  <c r="AC666" i="3"/>
  <c r="AF665" i="3"/>
  <c r="AE665" i="3"/>
  <c r="AD665" i="3"/>
  <c r="AC665" i="3"/>
  <c r="AF664" i="3"/>
  <c r="AE664" i="3"/>
  <c r="AD664" i="3"/>
  <c r="AC664" i="3"/>
  <c r="AF663" i="3"/>
  <c r="AE663" i="3"/>
  <c r="AD663" i="3"/>
  <c r="AC663" i="3"/>
  <c r="AF662" i="3"/>
  <c r="AE662" i="3"/>
  <c r="AD662" i="3"/>
  <c r="AC662" i="3"/>
  <c r="AF661" i="3"/>
  <c r="AE661" i="3"/>
  <c r="AD661" i="3"/>
  <c r="AC661" i="3"/>
  <c r="AF660" i="3"/>
  <c r="AE660" i="3"/>
  <c r="AD660" i="3"/>
  <c r="AC660" i="3"/>
  <c r="AF659" i="3"/>
  <c r="AE659" i="3"/>
  <c r="AD659" i="3"/>
  <c r="AC659" i="3"/>
  <c r="AF658" i="3"/>
  <c r="AE658" i="3"/>
  <c r="AD658" i="3"/>
  <c r="AC658" i="3"/>
  <c r="AF657" i="3"/>
  <c r="AE657" i="3"/>
  <c r="AD657" i="3"/>
  <c r="AC657" i="3"/>
  <c r="AF656" i="3"/>
  <c r="AE656" i="3"/>
  <c r="AD656" i="3"/>
  <c r="AC656" i="3"/>
  <c r="AF655" i="3"/>
  <c r="AE655" i="3"/>
  <c r="AD655" i="3"/>
  <c r="AC655" i="3"/>
  <c r="AF654" i="3"/>
  <c r="AE654" i="3"/>
  <c r="AD654" i="3"/>
  <c r="AC654" i="3"/>
  <c r="AF653" i="3"/>
  <c r="AE653" i="3"/>
  <c r="AD653" i="3"/>
  <c r="AC653" i="3"/>
  <c r="AF652" i="3"/>
  <c r="AE652" i="3"/>
  <c r="AD652" i="3"/>
  <c r="AC652" i="3"/>
  <c r="AF651" i="3"/>
  <c r="AE651" i="3"/>
  <c r="AD651" i="3"/>
  <c r="AC651" i="3"/>
  <c r="AF650" i="3"/>
  <c r="AE650" i="3"/>
  <c r="AD650" i="3"/>
  <c r="AC650" i="3"/>
  <c r="AF649" i="3"/>
  <c r="AE649" i="3"/>
  <c r="AD649" i="3"/>
  <c r="AC649" i="3"/>
  <c r="AF648" i="3"/>
  <c r="AE648" i="3"/>
  <c r="AD648" i="3"/>
  <c r="AC648" i="3"/>
  <c r="AF647" i="3"/>
  <c r="AE647" i="3"/>
  <c r="AD647" i="3"/>
  <c r="AC647" i="3"/>
  <c r="AF646" i="3"/>
  <c r="AE646" i="3"/>
  <c r="AD646" i="3"/>
  <c r="AC646" i="3"/>
  <c r="AF645" i="3"/>
  <c r="AE645" i="3"/>
  <c r="AD645" i="3"/>
  <c r="AC645" i="3"/>
  <c r="AF644" i="3"/>
  <c r="AE644" i="3"/>
  <c r="AD644" i="3"/>
  <c r="AC644" i="3"/>
  <c r="AF643" i="3"/>
  <c r="AE643" i="3"/>
  <c r="AD643" i="3"/>
  <c r="AC643" i="3"/>
  <c r="AF642" i="3"/>
  <c r="AE642" i="3"/>
  <c r="AD642" i="3"/>
  <c r="AC642" i="3"/>
  <c r="AF641" i="3"/>
  <c r="AE641" i="3"/>
  <c r="AD641" i="3"/>
  <c r="AC641" i="3"/>
  <c r="AF640" i="3"/>
  <c r="AE640" i="3"/>
  <c r="AD640" i="3"/>
  <c r="AC640" i="3"/>
  <c r="AF639" i="3"/>
  <c r="AE639" i="3"/>
  <c r="AD639" i="3"/>
  <c r="AC639" i="3"/>
  <c r="AF638" i="3"/>
  <c r="AE638" i="3"/>
  <c r="AD638" i="3"/>
  <c r="AC638" i="3"/>
  <c r="AF637" i="3"/>
  <c r="AE637" i="3"/>
  <c r="AD637" i="3"/>
  <c r="AC637" i="3"/>
  <c r="AF636" i="3"/>
  <c r="AE636" i="3"/>
  <c r="AD636" i="3"/>
  <c r="AC636" i="3"/>
  <c r="AF635" i="3"/>
  <c r="AE635" i="3"/>
  <c r="AD635" i="3"/>
  <c r="AC635" i="3"/>
  <c r="AF634" i="3"/>
  <c r="AE634" i="3"/>
  <c r="AD634" i="3"/>
  <c r="AC634" i="3"/>
  <c r="AF633" i="3"/>
  <c r="AE633" i="3"/>
  <c r="AD633" i="3"/>
  <c r="AC633" i="3"/>
  <c r="AF632" i="3"/>
  <c r="AE632" i="3"/>
  <c r="AD632" i="3"/>
  <c r="AC632" i="3"/>
  <c r="AF631" i="3"/>
  <c r="AE631" i="3"/>
  <c r="AD631" i="3"/>
  <c r="AC631" i="3"/>
  <c r="AF630" i="3"/>
  <c r="AE630" i="3"/>
  <c r="AD630" i="3"/>
  <c r="AC630" i="3"/>
  <c r="AF629" i="3"/>
  <c r="AE629" i="3"/>
  <c r="AD629" i="3"/>
  <c r="AC629" i="3"/>
  <c r="AF628" i="3"/>
  <c r="AE628" i="3"/>
  <c r="AD628" i="3"/>
  <c r="AC628" i="3"/>
  <c r="AF627" i="3"/>
  <c r="AE627" i="3"/>
  <c r="AD627" i="3"/>
  <c r="AC627" i="3"/>
  <c r="AF626" i="3"/>
  <c r="AE626" i="3"/>
  <c r="AD626" i="3"/>
  <c r="AC626" i="3"/>
  <c r="AF625" i="3"/>
  <c r="AE625" i="3"/>
  <c r="AD625" i="3"/>
  <c r="AC625" i="3"/>
  <c r="AF624" i="3"/>
  <c r="AE624" i="3"/>
  <c r="AD624" i="3"/>
  <c r="AC624" i="3"/>
  <c r="AF623" i="3"/>
  <c r="AE623" i="3"/>
  <c r="AD623" i="3"/>
  <c r="AC623" i="3"/>
  <c r="AF622" i="3"/>
  <c r="AE622" i="3"/>
  <c r="AD622" i="3"/>
  <c r="AC622" i="3"/>
  <c r="AF621" i="3"/>
  <c r="AE621" i="3"/>
  <c r="AD621" i="3"/>
  <c r="AC621" i="3"/>
  <c r="AF620" i="3"/>
  <c r="AE620" i="3"/>
  <c r="AD620" i="3"/>
  <c r="AC620" i="3"/>
  <c r="AF619" i="3"/>
  <c r="AE619" i="3"/>
  <c r="AD619" i="3"/>
  <c r="AC619" i="3"/>
  <c r="AF618" i="3"/>
  <c r="AE618" i="3"/>
  <c r="AD618" i="3"/>
  <c r="AC618" i="3"/>
  <c r="AF617" i="3"/>
  <c r="AE617" i="3"/>
  <c r="AD617" i="3"/>
  <c r="AC617" i="3"/>
  <c r="AF616" i="3"/>
  <c r="AE616" i="3"/>
  <c r="AD616" i="3"/>
  <c r="AC616" i="3"/>
  <c r="AF615" i="3"/>
  <c r="AE615" i="3"/>
  <c r="AD615" i="3"/>
  <c r="AC615" i="3"/>
  <c r="AF614" i="3"/>
  <c r="AE614" i="3"/>
  <c r="AD614" i="3"/>
  <c r="AC614" i="3"/>
  <c r="AF613" i="3"/>
  <c r="AE613" i="3"/>
  <c r="AD613" i="3"/>
  <c r="AC613" i="3"/>
  <c r="AF612" i="3"/>
  <c r="AE612" i="3"/>
  <c r="AD612" i="3"/>
  <c r="AC612" i="3"/>
  <c r="AF611" i="3"/>
  <c r="AE611" i="3"/>
  <c r="AD611" i="3"/>
  <c r="AC611" i="3"/>
  <c r="AF610" i="3"/>
  <c r="AE610" i="3"/>
  <c r="AD610" i="3"/>
  <c r="AC610" i="3"/>
  <c r="AF609" i="3"/>
  <c r="AE609" i="3"/>
  <c r="AD609" i="3"/>
  <c r="AC609" i="3"/>
  <c r="AF608" i="3"/>
  <c r="AE608" i="3"/>
  <c r="AD608" i="3"/>
  <c r="AC608" i="3"/>
  <c r="AF607" i="3"/>
  <c r="AE607" i="3"/>
  <c r="AD607" i="3"/>
  <c r="AC607" i="3"/>
  <c r="AF606" i="3"/>
  <c r="AE606" i="3"/>
  <c r="AD606" i="3"/>
  <c r="AC606" i="3"/>
  <c r="AF605" i="3"/>
  <c r="AE605" i="3"/>
  <c r="AD605" i="3"/>
  <c r="AC605" i="3"/>
  <c r="AF604" i="3"/>
  <c r="AE604" i="3"/>
  <c r="AD604" i="3"/>
  <c r="AC604" i="3"/>
  <c r="AF603" i="3"/>
  <c r="AE603" i="3"/>
  <c r="AD603" i="3"/>
  <c r="AC603" i="3"/>
  <c r="AF602" i="3"/>
  <c r="AE602" i="3"/>
  <c r="AD602" i="3"/>
  <c r="AC602" i="3"/>
  <c r="AF601" i="3"/>
  <c r="AE601" i="3"/>
  <c r="AD601" i="3"/>
  <c r="AC601" i="3"/>
  <c r="AF600" i="3"/>
  <c r="AE600" i="3"/>
  <c r="AD600" i="3"/>
  <c r="AC600" i="3"/>
  <c r="AF599" i="3"/>
  <c r="AE599" i="3"/>
  <c r="AD599" i="3"/>
  <c r="AC599" i="3"/>
  <c r="AF598" i="3"/>
  <c r="AE598" i="3"/>
  <c r="AD598" i="3"/>
  <c r="AC598" i="3"/>
  <c r="AF597" i="3"/>
  <c r="AE597" i="3"/>
  <c r="AD597" i="3"/>
  <c r="AC597" i="3"/>
  <c r="AF596" i="3"/>
  <c r="AE596" i="3"/>
  <c r="AD596" i="3"/>
  <c r="AC596" i="3"/>
  <c r="AF595" i="3"/>
  <c r="AE595" i="3"/>
  <c r="AD595" i="3"/>
  <c r="AC595" i="3"/>
  <c r="AF594" i="3"/>
  <c r="AE594" i="3"/>
  <c r="AD594" i="3"/>
  <c r="AC594" i="3"/>
  <c r="AF593" i="3"/>
  <c r="AE593" i="3"/>
  <c r="AD593" i="3"/>
  <c r="AC593" i="3"/>
  <c r="AF592" i="3"/>
  <c r="AE592" i="3"/>
  <c r="AD592" i="3"/>
  <c r="AC592" i="3"/>
  <c r="AF591" i="3"/>
  <c r="AE591" i="3"/>
  <c r="AD591" i="3"/>
  <c r="AC591" i="3"/>
  <c r="AF590" i="3"/>
  <c r="AE590" i="3"/>
  <c r="AD590" i="3"/>
  <c r="AC590" i="3"/>
  <c r="AF589" i="3"/>
  <c r="AE589" i="3"/>
  <c r="AD589" i="3"/>
  <c r="AC589" i="3"/>
  <c r="AF588" i="3"/>
  <c r="AE588" i="3"/>
  <c r="AD588" i="3"/>
  <c r="AC588" i="3"/>
  <c r="AF587" i="3"/>
  <c r="AE587" i="3"/>
  <c r="AD587" i="3"/>
  <c r="AC587" i="3"/>
  <c r="AF586" i="3"/>
  <c r="AE586" i="3"/>
  <c r="AD586" i="3"/>
  <c r="AC586" i="3"/>
  <c r="AF585" i="3"/>
  <c r="AE585" i="3"/>
  <c r="AD585" i="3"/>
  <c r="AC585" i="3"/>
  <c r="AF584" i="3"/>
  <c r="AE584" i="3"/>
  <c r="AD584" i="3"/>
  <c r="AC584" i="3"/>
  <c r="AF583" i="3"/>
  <c r="AE583" i="3"/>
  <c r="AD583" i="3"/>
  <c r="AC583" i="3"/>
  <c r="AF582" i="3"/>
  <c r="AE582" i="3"/>
  <c r="AD582" i="3"/>
  <c r="AC582" i="3"/>
  <c r="AF581" i="3"/>
  <c r="AE581" i="3"/>
  <c r="AD581" i="3"/>
  <c r="AC581" i="3"/>
  <c r="AF580" i="3"/>
  <c r="AE580" i="3"/>
  <c r="AD580" i="3"/>
  <c r="AC580" i="3"/>
  <c r="AF579" i="3"/>
  <c r="AE579" i="3"/>
  <c r="AD579" i="3"/>
  <c r="AC579" i="3"/>
  <c r="AF578" i="3"/>
  <c r="AE578" i="3"/>
  <c r="AD578" i="3"/>
  <c r="AC578" i="3"/>
  <c r="AF577" i="3"/>
  <c r="AE577" i="3"/>
  <c r="AD577" i="3"/>
  <c r="AC577" i="3"/>
  <c r="AF576" i="3"/>
  <c r="AE576" i="3"/>
  <c r="AD576" i="3"/>
  <c r="AC576" i="3"/>
  <c r="AF575" i="3"/>
  <c r="AE575" i="3"/>
  <c r="AD575" i="3"/>
  <c r="AC575" i="3"/>
  <c r="AF574" i="3"/>
  <c r="AE574" i="3"/>
  <c r="AD574" i="3"/>
  <c r="AC574" i="3"/>
  <c r="AF573" i="3"/>
  <c r="AE573" i="3"/>
  <c r="AD573" i="3"/>
  <c r="AC573" i="3"/>
  <c r="AF572" i="3"/>
  <c r="AE572" i="3"/>
  <c r="AD572" i="3"/>
  <c r="AC572" i="3"/>
  <c r="AF571" i="3"/>
  <c r="AE571" i="3"/>
  <c r="AD571" i="3"/>
  <c r="AC571" i="3"/>
  <c r="AF570" i="3"/>
  <c r="AE570" i="3"/>
  <c r="AD570" i="3"/>
  <c r="AC570" i="3"/>
  <c r="AF569" i="3"/>
  <c r="AE569" i="3"/>
  <c r="AD569" i="3"/>
  <c r="AC569" i="3"/>
  <c r="AF568" i="3"/>
  <c r="AE568" i="3"/>
  <c r="AD568" i="3"/>
  <c r="AC568" i="3"/>
  <c r="AF567" i="3"/>
  <c r="AE567" i="3"/>
  <c r="AD567" i="3"/>
  <c r="AC567" i="3"/>
  <c r="AF566" i="3"/>
  <c r="AE566" i="3"/>
  <c r="AD566" i="3"/>
  <c r="AC566" i="3"/>
  <c r="AF565" i="3"/>
  <c r="AE565" i="3"/>
  <c r="AD565" i="3"/>
  <c r="AC565" i="3"/>
  <c r="AF564" i="3"/>
  <c r="AE564" i="3"/>
  <c r="AD564" i="3"/>
  <c r="AC564" i="3"/>
  <c r="AF563" i="3"/>
  <c r="AE563" i="3"/>
  <c r="AD563" i="3"/>
  <c r="AC563" i="3"/>
  <c r="AF562" i="3"/>
  <c r="AE562" i="3"/>
  <c r="AD562" i="3"/>
  <c r="AC562" i="3"/>
  <c r="AF561" i="3"/>
  <c r="AE561" i="3"/>
  <c r="AD561" i="3"/>
  <c r="AC561" i="3"/>
  <c r="AF560" i="3"/>
  <c r="AE560" i="3"/>
  <c r="AD560" i="3"/>
  <c r="AC560" i="3"/>
  <c r="AF559" i="3"/>
  <c r="AE559" i="3"/>
  <c r="AD559" i="3"/>
  <c r="AC559" i="3"/>
  <c r="AF558" i="3"/>
  <c r="AE558" i="3"/>
  <c r="AD558" i="3"/>
  <c r="AC558" i="3"/>
  <c r="AF557" i="3"/>
  <c r="AE557" i="3"/>
  <c r="AD557" i="3"/>
  <c r="AC557" i="3"/>
  <c r="AF556" i="3"/>
  <c r="AE556" i="3"/>
  <c r="AD556" i="3"/>
  <c r="AC556" i="3"/>
  <c r="AF555" i="3"/>
  <c r="AE555" i="3"/>
  <c r="AD555" i="3"/>
  <c r="AC555" i="3"/>
  <c r="AF554" i="3"/>
  <c r="AE554" i="3"/>
  <c r="AD554" i="3"/>
  <c r="AC554" i="3"/>
  <c r="AF553" i="3"/>
  <c r="AE553" i="3"/>
  <c r="AD553" i="3"/>
  <c r="AC553" i="3"/>
  <c r="AF552" i="3"/>
  <c r="AE552" i="3"/>
  <c r="AD552" i="3"/>
  <c r="AC552" i="3"/>
  <c r="AF551" i="3"/>
  <c r="AE551" i="3"/>
  <c r="AD551" i="3"/>
  <c r="AC551" i="3"/>
  <c r="AF550" i="3"/>
  <c r="AE550" i="3"/>
  <c r="AD550" i="3"/>
  <c r="AC550" i="3"/>
  <c r="AF549" i="3"/>
  <c r="AE549" i="3"/>
  <c r="AD549" i="3"/>
  <c r="AC549" i="3"/>
  <c r="AF548" i="3"/>
  <c r="AE548" i="3"/>
  <c r="AD548" i="3"/>
  <c r="AC548" i="3"/>
  <c r="AF547" i="3"/>
  <c r="AE547" i="3"/>
  <c r="AD547" i="3"/>
  <c r="AC547" i="3"/>
  <c r="AF546" i="3"/>
  <c r="AE546" i="3"/>
  <c r="AD546" i="3"/>
  <c r="AC546" i="3"/>
  <c r="AF545" i="3"/>
  <c r="AE545" i="3"/>
  <c r="AD545" i="3"/>
  <c r="AC545" i="3"/>
  <c r="AF544" i="3"/>
  <c r="AE544" i="3"/>
  <c r="AD544" i="3"/>
  <c r="AC544" i="3"/>
  <c r="AF543" i="3"/>
  <c r="AE543" i="3"/>
  <c r="AD543" i="3"/>
  <c r="AC543" i="3"/>
  <c r="AF542" i="3"/>
  <c r="AE542" i="3"/>
  <c r="AD542" i="3"/>
  <c r="AC542" i="3"/>
  <c r="AF541" i="3"/>
  <c r="AE541" i="3"/>
  <c r="AD541" i="3"/>
  <c r="AC541" i="3"/>
  <c r="AF540" i="3"/>
  <c r="AE540" i="3"/>
  <c r="AD540" i="3"/>
  <c r="AC540" i="3"/>
  <c r="AF539" i="3"/>
  <c r="AE539" i="3"/>
  <c r="AD539" i="3"/>
  <c r="AC539" i="3"/>
  <c r="AF538" i="3"/>
  <c r="AE538" i="3"/>
  <c r="AD538" i="3"/>
  <c r="AC538" i="3"/>
  <c r="AF537" i="3"/>
  <c r="AE537" i="3"/>
  <c r="AD537" i="3"/>
  <c r="AC537" i="3"/>
  <c r="AF536" i="3"/>
  <c r="AE536" i="3"/>
  <c r="AD536" i="3"/>
  <c r="AC536" i="3"/>
  <c r="AF535" i="3"/>
  <c r="AE535" i="3"/>
  <c r="AD535" i="3"/>
  <c r="AC535" i="3"/>
  <c r="AF534" i="3"/>
  <c r="AE534" i="3"/>
  <c r="AD534" i="3"/>
  <c r="AC534" i="3"/>
  <c r="AF533" i="3"/>
  <c r="AE533" i="3"/>
  <c r="AD533" i="3"/>
  <c r="AC533" i="3"/>
  <c r="AF532" i="3"/>
  <c r="AE532" i="3"/>
  <c r="AD532" i="3"/>
  <c r="AC532" i="3"/>
  <c r="AF531" i="3"/>
  <c r="AE531" i="3"/>
  <c r="AD531" i="3"/>
  <c r="AC531" i="3"/>
  <c r="AF530" i="3"/>
  <c r="AE530" i="3"/>
  <c r="AD530" i="3"/>
  <c r="AC530" i="3"/>
  <c r="AF529" i="3"/>
  <c r="AE529" i="3"/>
  <c r="AD529" i="3"/>
  <c r="AC529" i="3"/>
  <c r="AF528" i="3"/>
  <c r="AE528" i="3"/>
  <c r="AD528" i="3"/>
  <c r="AC528" i="3"/>
  <c r="AF527" i="3"/>
  <c r="AE527" i="3"/>
  <c r="AD527" i="3"/>
  <c r="AC527" i="3"/>
  <c r="AF526" i="3"/>
  <c r="AE526" i="3"/>
  <c r="AD526" i="3"/>
  <c r="AC526" i="3"/>
  <c r="AF525" i="3"/>
  <c r="AE525" i="3"/>
  <c r="AD525" i="3"/>
  <c r="AC525" i="3"/>
  <c r="AF524" i="3"/>
  <c r="AE524" i="3"/>
  <c r="AD524" i="3"/>
  <c r="AC524" i="3"/>
  <c r="AF523" i="3"/>
  <c r="AE523" i="3"/>
  <c r="AD523" i="3"/>
  <c r="AC523" i="3"/>
  <c r="AF522" i="3"/>
  <c r="AE522" i="3"/>
  <c r="AD522" i="3"/>
  <c r="AC522" i="3"/>
  <c r="AF521" i="3"/>
  <c r="AE521" i="3"/>
  <c r="AD521" i="3"/>
  <c r="AC521" i="3"/>
  <c r="AF520" i="3"/>
  <c r="AE520" i="3"/>
  <c r="AD520" i="3"/>
  <c r="AC520" i="3"/>
  <c r="AF519" i="3"/>
  <c r="AE519" i="3"/>
  <c r="AD519" i="3"/>
  <c r="AC519" i="3"/>
  <c r="AF518" i="3"/>
  <c r="AE518" i="3"/>
  <c r="AD518" i="3"/>
  <c r="AC518" i="3"/>
  <c r="AF517" i="3"/>
  <c r="AE517" i="3"/>
  <c r="AD517" i="3"/>
  <c r="AC517" i="3"/>
  <c r="AF516" i="3"/>
  <c r="AE516" i="3"/>
  <c r="AD516" i="3"/>
  <c r="AC516" i="3"/>
  <c r="AF515" i="3"/>
  <c r="AE515" i="3"/>
  <c r="AD515" i="3"/>
  <c r="AC515" i="3"/>
  <c r="AF514" i="3"/>
  <c r="AE514" i="3"/>
  <c r="AD514" i="3"/>
  <c r="AC514" i="3"/>
  <c r="AF513" i="3"/>
  <c r="AE513" i="3"/>
  <c r="AD513" i="3"/>
  <c r="AC513" i="3"/>
  <c r="AF512" i="3"/>
  <c r="AE512" i="3"/>
  <c r="AD512" i="3"/>
  <c r="AC512" i="3"/>
  <c r="AF511" i="3"/>
  <c r="AE511" i="3"/>
  <c r="AD511" i="3"/>
  <c r="AC511" i="3"/>
  <c r="AF510" i="3"/>
  <c r="AE510" i="3"/>
  <c r="AD510" i="3"/>
  <c r="AC510" i="3"/>
  <c r="AF509" i="3"/>
  <c r="AE509" i="3"/>
  <c r="AD509" i="3"/>
  <c r="AC509" i="3"/>
  <c r="AF508" i="3"/>
  <c r="AE508" i="3"/>
  <c r="AD508" i="3"/>
  <c r="AC508" i="3"/>
  <c r="AF507" i="3"/>
  <c r="AE507" i="3"/>
  <c r="AD507" i="3"/>
  <c r="AC507" i="3"/>
  <c r="AF506" i="3"/>
  <c r="AE506" i="3"/>
  <c r="AD506" i="3"/>
  <c r="AC506" i="3"/>
  <c r="AF505" i="3"/>
  <c r="AE505" i="3"/>
  <c r="AD505" i="3"/>
  <c r="AC505" i="3"/>
  <c r="AF504" i="3"/>
  <c r="AE504" i="3"/>
  <c r="AD504" i="3"/>
  <c r="AC504" i="3"/>
  <c r="AF503" i="3"/>
  <c r="AE503" i="3"/>
  <c r="AD503" i="3"/>
  <c r="AC503" i="3"/>
  <c r="AF502" i="3"/>
  <c r="AE502" i="3"/>
  <c r="AD502" i="3"/>
  <c r="AC502" i="3"/>
  <c r="AF501" i="3"/>
  <c r="AE501" i="3"/>
  <c r="AD501" i="3"/>
  <c r="AC501" i="3"/>
  <c r="AF500" i="3"/>
  <c r="AE500" i="3"/>
  <c r="AD500" i="3"/>
  <c r="AC500" i="3"/>
  <c r="AF499" i="3"/>
  <c r="AE499" i="3"/>
  <c r="AD499" i="3"/>
  <c r="AC499" i="3"/>
  <c r="AF498" i="3"/>
  <c r="AE498" i="3"/>
  <c r="AD498" i="3"/>
  <c r="AC498" i="3"/>
  <c r="AF497" i="3"/>
  <c r="AE497" i="3"/>
  <c r="AD497" i="3"/>
  <c r="AC497" i="3"/>
  <c r="AF496" i="3"/>
  <c r="AE496" i="3"/>
  <c r="AD496" i="3"/>
  <c r="AC496" i="3"/>
  <c r="AF495" i="3"/>
  <c r="AE495" i="3"/>
  <c r="AD495" i="3"/>
  <c r="AC495" i="3"/>
  <c r="AF494" i="3"/>
  <c r="AE494" i="3"/>
  <c r="AD494" i="3"/>
  <c r="AC494" i="3"/>
  <c r="AF493" i="3"/>
  <c r="AE493" i="3"/>
  <c r="AD493" i="3"/>
  <c r="AC493" i="3"/>
  <c r="AF492" i="3"/>
  <c r="AE492" i="3"/>
  <c r="AD492" i="3"/>
  <c r="AC492" i="3"/>
  <c r="AF491" i="3"/>
  <c r="AE491" i="3"/>
  <c r="AD491" i="3"/>
  <c r="AC491" i="3"/>
  <c r="AF490" i="3"/>
  <c r="AE490" i="3"/>
  <c r="AD490" i="3"/>
  <c r="AC490" i="3"/>
  <c r="AF489" i="3"/>
  <c r="AE489" i="3"/>
  <c r="AD489" i="3"/>
  <c r="AC489" i="3"/>
  <c r="AF488" i="3"/>
  <c r="AE488" i="3"/>
  <c r="AD488" i="3"/>
  <c r="AC488" i="3"/>
  <c r="AF487" i="3"/>
  <c r="AE487" i="3"/>
  <c r="AD487" i="3"/>
  <c r="AC487" i="3"/>
  <c r="AF486" i="3"/>
  <c r="AE486" i="3"/>
  <c r="AD486" i="3"/>
  <c r="AC486" i="3"/>
  <c r="AF485" i="3"/>
  <c r="AE485" i="3"/>
  <c r="AD485" i="3"/>
  <c r="AC485" i="3"/>
  <c r="AF484" i="3"/>
  <c r="AE484" i="3"/>
  <c r="AD484" i="3"/>
  <c r="AC484" i="3"/>
  <c r="AF483" i="3"/>
  <c r="AE483" i="3"/>
  <c r="AD483" i="3"/>
  <c r="AC483" i="3"/>
  <c r="AF482" i="3"/>
  <c r="AE482" i="3"/>
  <c r="AD482" i="3"/>
  <c r="AC482" i="3"/>
  <c r="AF481" i="3"/>
  <c r="AE481" i="3"/>
  <c r="AD481" i="3"/>
  <c r="AC481" i="3"/>
  <c r="AF480" i="3"/>
  <c r="AE480" i="3"/>
  <c r="AD480" i="3"/>
  <c r="AC480" i="3"/>
  <c r="AF479" i="3"/>
  <c r="AE479" i="3"/>
  <c r="AD479" i="3"/>
  <c r="AC479" i="3"/>
  <c r="AF478" i="3"/>
  <c r="AE478" i="3"/>
  <c r="AD478" i="3"/>
  <c r="AC478" i="3"/>
  <c r="AF477" i="3"/>
  <c r="AE477" i="3"/>
  <c r="AD477" i="3"/>
  <c r="AC477" i="3"/>
  <c r="AF476" i="3"/>
  <c r="AE476" i="3"/>
  <c r="AD476" i="3"/>
  <c r="AC476" i="3"/>
  <c r="AF475" i="3"/>
  <c r="AE475" i="3"/>
  <c r="AD475" i="3"/>
  <c r="AC475" i="3"/>
  <c r="AF474" i="3"/>
  <c r="AE474" i="3"/>
  <c r="AD474" i="3"/>
  <c r="AC474" i="3"/>
  <c r="AF473" i="3"/>
  <c r="AE473" i="3"/>
  <c r="AD473" i="3"/>
  <c r="AC473" i="3"/>
  <c r="AF472" i="3"/>
  <c r="AE472" i="3"/>
  <c r="AD472" i="3"/>
  <c r="AC472" i="3"/>
  <c r="AF471" i="3"/>
  <c r="AE471" i="3"/>
  <c r="AD471" i="3"/>
  <c r="AC471" i="3"/>
  <c r="AF470" i="3"/>
  <c r="AE470" i="3"/>
  <c r="AD470" i="3"/>
  <c r="AC470" i="3"/>
  <c r="AF469" i="3"/>
  <c r="AE469" i="3"/>
  <c r="AD469" i="3"/>
  <c r="AC469" i="3"/>
  <c r="AF468" i="3"/>
  <c r="AE468" i="3"/>
  <c r="AD468" i="3"/>
  <c r="AC468" i="3"/>
  <c r="AF467" i="3"/>
  <c r="AE467" i="3"/>
  <c r="AD467" i="3"/>
  <c r="AC467" i="3"/>
  <c r="AF466" i="3"/>
  <c r="AE466" i="3"/>
  <c r="AD466" i="3"/>
  <c r="AC466" i="3"/>
  <c r="AF465" i="3"/>
  <c r="AE465" i="3"/>
  <c r="AD465" i="3"/>
  <c r="AC465" i="3"/>
  <c r="AF464" i="3"/>
  <c r="AE464" i="3"/>
  <c r="AD464" i="3"/>
  <c r="AC464" i="3"/>
  <c r="AF463" i="3"/>
  <c r="AE463" i="3"/>
  <c r="AD463" i="3"/>
  <c r="AC463" i="3"/>
  <c r="AF462" i="3"/>
  <c r="AE462" i="3"/>
  <c r="AD462" i="3"/>
  <c r="AC462" i="3"/>
  <c r="AF461" i="3"/>
  <c r="AE461" i="3"/>
  <c r="AD461" i="3"/>
  <c r="AC461" i="3"/>
  <c r="AF460" i="3"/>
  <c r="AE460" i="3"/>
  <c r="AD460" i="3"/>
  <c r="AC460" i="3"/>
  <c r="AF459" i="3"/>
  <c r="AE459" i="3"/>
  <c r="AD459" i="3"/>
  <c r="AC459" i="3"/>
  <c r="AF458" i="3"/>
  <c r="AE458" i="3"/>
  <c r="AD458" i="3"/>
  <c r="AC458" i="3"/>
  <c r="AF457" i="3"/>
  <c r="AE457" i="3"/>
  <c r="AD457" i="3"/>
  <c r="AC457" i="3"/>
  <c r="AF456" i="3"/>
  <c r="AE456" i="3"/>
  <c r="AD456" i="3"/>
  <c r="AC456" i="3"/>
  <c r="AF455" i="3"/>
  <c r="AE455" i="3"/>
  <c r="AD455" i="3"/>
  <c r="AC455" i="3"/>
  <c r="AF454" i="3"/>
  <c r="AE454" i="3"/>
  <c r="AD454" i="3"/>
  <c r="AC454" i="3"/>
  <c r="AF453" i="3"/>
  <c r="AE453" i="3"/>
  <c r="AD453" i="3"/>
  <c r="AC453" i="3"/>
  <c r="AF452" i="3"/>
  <c r="AE452" i="3"/>
  <c r="AD452" i="3"/>
  <c r="AC452" i="3"/>
  <c r="AF451" i="3"/>
  <c r="AE451" i="3"/>
  <c r="AD451" i="3"/>
  <c r="AC451" i="3"/>
  <c r="AF450" i="3"/>
  <c r="AE450" i="3"/>
  <c r="AD450" i="3"/>
  <c r="AC450" i="3"/>
  <c r="AF449" i="3"/>
  <c r="AE449" i="3"/>
  <c r="AD449" i="3"/>
  <c r="AC449" i="3"/>
  <c r="AF448" i="3"/>
  <c r="AE448" i="3"/>
  <c r="AD448" i="3"/>
  <c r="AC448" i="3"/>
  <c r="AF447" i="3"/>
  <c r="AE447" i="3"/>
  <c r="AD447" i="3"/>
  <c r="AC447" i="3"/>
  <c r="AF446" i="3"/>
  <c r="AE446" i="3"/>
  <c r="AD446" i="3"/>
  <c r="AC446" i="3"/>
  <c r="AF445" i="3"/>
  <c r="AE445" i="3"/>
  <c r="AD445" i="3"/>
  <c r="AC445" i="3"/>
  <c r="AF444" i="3"/>
  <c r="AE444" i="3"/>
  <c r="AD444" i="3"/>
  <c r="AC444" i="3"/>
  <c r="AF443" i="3"/>
  <c r="AE443" i="3"/>
  <c r="AD443" i="3"/>
  <c r="AC443" i="3"/>
  <c r="AF442" i="3"/>
  <c r="AE442" i="3"/>
  <c r="AD442" i="3"/>
  <c r="AC442" i="3"/>
  <c r="AF441" i="3"/>
  <c r="AE441" i="3"/>
  <c r="AD441" i="3"/>
  <c r="AC441" i="3"/>
  <c r="AF440" i="3"/>
  <c r="AE440" i="3"/>
  <c r="AD440" i="3"/>
  <c r="AC440" i="3"/>
  <c r="AF439" i="3"/>
  <c r="AE439" i="3"/>
  <c r="AD439" i="3"/>
  <c r="AC439" i="3"/>
  <c r="AF438" i="3"/>
  <c r="AE438" i="3"/>
  <c r="AD438" i="3"/>
  <c r="AC438" i="3"/>
  <c r="AF437" i="3"/>
  <c r="AE437" i="3"/>
  <c r="AD437" i="3"/>
  <c r="AC437" i="3"/>
  <c r="AF436" i="3"/>
  <c r="AE436" i="3"/>
  <c r="AD436" i="3"/>
  <c r="AC436" i="3"/>
  <c r="AF435" i="3"/>
  <c r="AE435" i="3"/>
  <c r="AD435" i="3"/>
  <c r="AC435" i="3"/>
  <c r="AF434" i="3"/>
  <c r="AE434" i="3"/>
  <c r="AD434" i="3"/>
  <c r="AC434" i="3"/>
  <c r="AF433" i="3"/>
  <c r="AE433" i="3"/>
  <c r="AD433" i="3"/>
  <c r="AC433" i="3"/>
  <c r="AF432" i="3"/>
  <c r="AE432" i="3"/>
  <c r="AD432" i="3"/>
  <c r="AC432" i="3"/>
  <c r="AF431" i="3"/>
  <c r="AE431" i="3"/>
  <c r="AD431" i="3"/>
  <c r="AC431" i="3"/>
  <c r="AF430" i="3"/>
  <c r="AE430" i="3"/>
  <c r="AD430" i="3"/>
  <c r="AC430" i="3"/>
  <c r="AF429" i="3"/>
  <c r="AE429" i="3"/>
  <c r="AD429" i="3"/>
  <c r="AC429" i="3"/>
  <c r="AF428" i="3"/>
  <c r="AE428" i="3"/>
  <c r="AD428" i="3"/>
  <c r="AC428" i="3"/>
  <c r="AF427" i="3"/>
  <c r="AE427" i="3"/>
  <c r="AD427" i="3"/>
  <c r="AC427" i="3"/>
  <c r="AF426" i="3"/>
  <c r="AE426" i="3"/>
  <c r="AD426" i="3"/>
  <c r="AC426" i="3"/>
  <c r="AF425" i="3"/>
  <c r="AE425" i="3"/>
  <c r="AD425" i="3"/>
  <c r="AC425" i="3"/>
  <c r="AF424" i="3"/>
  <c r="AE424" i="3"/>
  <c r="AD424" i="3"/>
  <c r="AC424" i="3"/>
  <c r="AF423" i="3"/>
  <c r="AE423" i="3"/>
  <c r="AD423" i="3"/>
  <c r="AC423" i="3"/>
  <c r="AF422" i="3"/>
  <c r="AE422" i="3"/>
  <c r="AD422" i="3"/>
  <c r="AC422" i="3"/>
  <c r="AF421" i="3"/>
  <c r="AE421" i="3"/>
  <c r="AD421" i="3"/>
  <c r="AC421" i="3"/>
  <c r="AF420" i="3"/>
  <c r="AE420" i="3"/>
  <c r="AD420" i="3"/>
  <c r="AC420" i="3"/>
  <c r="AF419" i="3"/>
  <c r="AE419" i="3"/>
  <c r="AD419" i="3"/>
  <c r="AC419" i="3"/>
  <c r="AF418" i="3"/>
  <c r="AE418" i="3"/>
  <c r="AD418" i="3"/>
  <c r="AC418" i="3"/>
  <c r="AF417" i="3"/>
  <c r="AE417" i="3"/>
  <c r="AD417" i="3"/>
  <c r="AC417" i="3"/>
  <c r="AF416" i="3"/>
  <c r="AE416" i="3"/>
  <c r="AD416" i="3"/>
  <c r="AC416" i="3"/>
  <c r="AF415" i="3"/>
  <c r="AE415" i="3"/>
  <c r="AD415" i="3"/>
  <c r="AC415" i="3"/>
  <c r="AF414" i="3"/>
  <c r="AE414" i="3"/>
  <c r="AD414" i="3"/>
  <c r="AC414" i="3"/>
  <c r="AF413" i="3"/>
  <c r="AE413" i="3"/>
  <c r="AD413" i="3"/>
  <c r="AC413" i="3"/>
  <c r="AF412" i="3"/>
  <c r="AE412" i="3"/>
  <c r="AD412" i="3"/>
  <c r="AC412" i="3"/>
  <c r="AF411" i="3"/>
  <c r="AE411" i="3"/>
  <c r="AD411" i="3"/>
  <c r="AC411" i="3"/>
  <c r="AF410" i="3"/>
  <c r="AE410" i="3"/>
  <c r="AD410" i="3"/>
  <c r="AC410" i="3"/>
  <c r="AF409" i="3"/>
  <c r="AE409" i="3"/>
  <c r="AD409" i="3"/>
  <c r="AC409" i="3"/>
  <c r="AF408" i="3"/>
  <c r="AE408" i="3"/>
  <c r="AD408" i="3"/>
  <c r="AC408" i="3"/>
  <c r="AF407" i="3"/>
  <c r="AE407" i="3"/>
  <c r="AD407" i="3"/>
  <c r="AC407" i="3"/>
  <c r="AF406" i="3"/>
  <c r="AE406" i="3"/>
  <c r="AD406" i="3"/>
  <c r="AC406" i="3"/>
  <c r="AF405" i="3"/>
  <c r="AE405" i="3"/>
  <c r="AD405" i="3"/>
  <c r="AC405" i="3"/>
  <c r="AF404" i="3"/>
  <c r="AE404" i="3"/>
  <c r="AD404" i="3"/>
  <c r="AC404" i="3"/>
  <c r="AF403" i="3"/>
  <c r="AE403" i="3"/>
  <c r="AD403" i="3"/>
  <c r="AC403" i="3"/>
  <c r="AF402" i="3"/>
  <c r="AE402" i="3"/>
  <c r="AD402" i="3"/>
  <c r="AC402" i="3"/>
  <c r="AF401" i="3"/>
  <c r="AE401" i="3"/>
  <c r="AD401" i="3"/>
  <c r="AC401" i="3"/>
  <c r="AF400" i="3"/>
  <c r="AE400" i="3"/>
  <c r="AD400" i="3"/>
  <c r="AC400" i="3"/>
  <c r="AF399" i="3"/>
  <c r="AE399" i="3"/>
  <c r="AD399" i="3"/>
  <c r="AC399" i="3"/>
  <c r="AF398" i="3"/>
  <c r="AE398" i="3"/>
  <c r="AD398" i="3"/>
  <c r="AC398" i="3"/>
  <c r="AF397" i="3"/>
  <c r="AE397" i="3"/>
  <c r="AD397" i="3"/>
  <c r="AC397" i="3"/>
  <c r="AF396" i="3"/>
  <c r="AE396" i="3"/>
  <c r="AD396" i="3"/>
  <c r="AC396" i="3"/>
  <c r="AF395" i="3"/>
  <c r="AE395" i="3"/>
  <c r="AD395" i="3"/>
  <c r="AC395" i="3"/>
  <c r="AF394" i="3"/>
  <c r="AE394" i="3"/>
  <c r="AD394" i="3"/>
  <c r="AC394" i="3"/>
  <c r="AF393" i="3"/>
  <c r="AE393" i="3"/>
  <c r="AD393" i="3"/>
  <c r="AC393" i="3"/>
  <c r="AF392" i="3"/>
  <c r="AE392" i="3"/>
  <c r="AD392" i="3"/>
  <c r="AC392" i="3"/>
  <c r="AF391" i="3"/>
  <c r="AE391" i="3"/>
  <c r="AD391" i="3"/>
  <c r="AC391" i="3"/>
  <c r="AF390" i="3"/>
  <c r="AE390" i="3"/>
  <c r="AD390" i="3"/>
  <c r="AC390" i="3"/>
  <c r="AF389" i="3"/>
  <c r="AE389" i="3"/>
  <c r="AD389" i="3"/>
  <c r="AC389" i="3"/>
  <c r="AF388" i="3"/>
  <c r="AE388" i="3"/>
  <c r="AD388" i="3"/>
  <c r="AC388" i="3"/>
  <c r="AF387" i="3"/>
  <c r="AE387" i="3"/>
  <c r="AD387" i="3"/>
  <c r="AC387" i="3"/>
  <c r="AF386" i="3"/>
  <c r="AE386" i="3"/>
  <c r="AD386" i="3"/>
  <c r="AC386" i="3"/>
  <c r="AF385" i="3"/>
  <c r="AE385" i="3"/>
  <c r="AD385" i="3"/>
  <c r="AC385" i="3"/>
  <c r="AF384" i="3"/>
  <c r="AE384" i="3"/>
  <c r="AD384" i="3"/>
  <c r="AC384" i="3"/>
  <c r="AF383" i="3"/>
  <c r="AE383" i="3"/>
  <c r="AD383" i="3"/>
  <c r="AC383" i="3"/>
  <c r="AF382" i="3"/>
  <c r="AE382" i="3"/>
  <c r="AD382" i="3"/>
  <c r="AC382" i="3"/>
  <c r="AF381" i="3"/>
  <c r="AE381" i="3"/>
  <c r="AD381" i="3"/>
  <c r="AC381" i="3"/>
  <c r="AF380" i="3"/>
  <c r="AE380" i="3"/>
  <c r="AD380" i="3"/>
  <c r="AC380" i="3"/>
  <c r="AF379" i="3"/>
  <c r="AE379" i="3"/>
  <c r="AD379" i="3"/>
  <c r="AC379" i="3"/>
  <c r="AF378" i="3"/>
  <c r="AE378" i="3"/>
  <c r="AD378" i="3"/>
  <c r="AC378" i="3"/>
  <c r="AF377" i="3"/>
  <c r="AE377" i="3"/>
  <c r="AD377" i="3"/>
  <c r="AC377" i="3"/>
  <c r="AF376" i="3"/>
  <c r="AE376" i="3"/>
  <c r="AD376" i="3"/>
  <c r="AC376" i="3"/>
  <c r="AF375" i="3"/>
  <c r="AE375" i="3"/>
  <c r="AD375" i="3"/>
  <c r="AC375" i="3"/>
  <c r="AF374" i="3"/>
  <c r="AE374" i="3"/>
  <c r="AD374" i="3"/>
  <c r="AC374" i="3"/>
  <c r="AF373" i="3"/>
  <c r="AE373" i="3"/>
  <c r="AD373" i="3"/>
  <c r="AC373" i="3"/>
  <c r="AF372" i="3"/>
  <c r="AE372" i="3"/>
  <c r="AD372" i="3"/>
  <c r="AC372" i="3"/>
  <c r="AF371" i="3"/>
  <c r="AE371" i="3"/>
  <c r="AD371" i="3"/>
  <c r="AC371" i="3"/>
  <c r="AF370" i="3"/>
  <c r="AE370" i="3"/>
  <c r="AD370" i="3"/>
  <c r="AC370" i="3"/>
  <c r="AF369" i="3"/>
  <c r="AE369" i="3"/>
  <c r="AD369" i="3"/>
  <c r="AC369" i="3"/>
  <c r="AF368" i="3"/>
  <c r="AE368" i="3"/>
  <c r="AD368" i="3"/>
  <c r="AC368" i="3"/>
  <c r="AF367" i="3"/>
  <c r="AE367" i="3"/>
  <c r="AD367" i="3"/>
  <c r="AC367" i="3"/>
  <c r="AF366" i="3"/>
  <c r="AE366" i="3"/>
  <c r="AD366" i="3"/>
  <c r="AC366" i="3"/>
  <c r="AF365" i="3"/>
  <c r="AE365" i="3"/>
  <c r="AD365" i="3"/>
  <c r="AC365" i="3"/>
  <c r="AF364" i="3"/>
  <c r="AE364" i="3"/>
  <c r="AD364" i="3"/>
  <c r="AC364" i="3"/>
  <c r="AF363" i="3"/>
  <c r="AE363" i="3"/>
  <c r="AD363" i="3"/>
  <c r="AC363" i="3"/>
  <c r="AF362" i="3"/>
  <c r="AE362" i="3"/>
  <c r="AD362" i="3"/>
  <c r="AC362" i="3"/>
  <c r="AF361" i="3"/>
  <c r="AE361" i="3"/>
  <c r="AD361" i="3"/>
  <c r="AC361" i="3"/>
  <c r="AF360" i="3"/>
  <c r="AE360" i="3"/>
  <c r="AD360" i="3"/>
  <c r="AC360" i="3"/>
  <c r="AF359" i="3"/>
  <c r="AE359" i="3"/>
  <c r="AD359" i="3"/>
  <c r="AC359" i="3"/>
  <c r="AF358" i="3"/>
  <c r="AE358" i="3"/>
  <c r="AD358" i="3"/>
  <c r="AC358" i="3"/>
  <c r="AF357" i="3"/>
  <c r="AE357" i="3"/>
  <c r="AD357" i="3"/>
  <c r="AC357" i="3"/>
  <c r="AF356" i="3"/>
  <c r="AE356" i="3"/>
  <c r="AD356" i="3"/>
  <c r="AC356" i="3"/>
  <c r="AF355" i="3"/>
  <c r="AE355" i="3"/>
  <c r="AD355" i="3"/>
  <c r="AC355" i="3"/>
  <c r="AF354" i="3"/>
  <c r="AE354" i="3"/>
  <c r="AD354" i="3"/>
  <c r="AC354" i="3"/>
  <c r="AF353" i="3"/>
  <c r="AE353" i="3"/>
  <c r="AD353" i="3"/>
  <c r="AC353" i="3"/>
  <c r="AF352" i="3"/>
  <c r="AE352" i="3"/>
  <c r="AD352" i="3"/>
  <c r="AC352" i="3"/>
  <c r="AF351" i="3"/>
  <c r="AE351" i="3"/>
  <c r="AD351" i="3"/>
  <c r="AC351" i="3"/>
  <c r="AF350" i="3"/>
  <c r="AE350" i="3"/>
  <c r="AD350" i="3"/>
  <c r="AC350" i="3"/>
  <c r="AF349" i="3"/>
  <c r="AE349" i="3"/>
  <c r="AD349" i="3"/>
  <c r="AC349" i="3"/>
  <c r="AF348" i="3"/>
  <c r="AE348" i="3"/>
  <c r="AD348" i="3"/>
  <c r="AC348" i="3"/>
  <c r="AF347" i="3"/>
  <c r="AE347" i="3"/>
  <c r="AD347" i="3"/>
  <c r="AC347" i="3"/>
  <c r="AF346" i="3"/>
  <c r="AE346" i="3"/>
  <c r="AD346" i="3"/>
  <c r="AC346" i="3"/>
  <c r="AF345" i="3"/>
  <c r="AE345" i="3"/>
  <c r="AD345" i="3"/>
  <c r="AC345" i="3"/>
  <c r="AF344" i="3"/>
  <c r="AE344" i="3"/>
  <c r="AD344" i="3"/>
  <c r="AC344" i="3"/>
  <c r="AF343" i="3"/>
  <c r="AE343" i="3"/>
  <c r="AD343" i="3"/>
  <c r="AC343" i="3"/>
  <c r="AF342" i="3"/>
  <c r="AE342" i="3"/>
  <c r="AD342" i="3"/>
  <c r="AC342" i="3"/>
  <c r="AF341" i="3"/>
  <c r="AE341" i="3"/>
  <c r="AD341" i="3"/>
  <c r="AC341" i="3"/>
  <c r="AF340" i="3"/>
  <c r="AE340" i="3"/>
  <c r="AD340" i="3"/>
  <c r="AC340" i="3"/>
  <c r="AF339" i="3"/>
  <c r="AE339" i="3"/>
  <c r="AD339" i="3"/>
  <c r="AC339" i="3"/>
  <c r="AF338" i="3"/>
  <c r="AE338" i="3"/>
  <c r="AD338" i="3"/>
  <c r="AC338" i="3"/>
  <c r="AF337" i="3"/>
  <c r="AE337" i="3"/>
  <c r="AD337" i="3"/>
  <c r="AC337" i="3"/>
  <c r="AF336" i="3"/>
  <c r="AE336" i="3"/>
  <c r="AD336" i="3"/>
  <c r="AC336" i="3"/>
  <c r="AF335" i="3"/>
  <c r="AE335" i="3"/>
  <c r="AD335" i="3"/>
  <c r="AC335" i="3"/>
  <c r="AF334" i="3"/>
  <c r="AE334" i="3"/>
  <c r="AD334" i="3"/>
  <c r="AC334" i="3"/>
  <c r="AF333" i="3"/>
  <c r="AE333" i="3"/>
  <c r="AD333" i="3"/>
  <c r="AC333" i="3"/>
  <c r="AF332" i="3"/>
  <c r="AE332" i="3"/>
  <c r="AD332" i="3"/>
  <c r="AC332" i="3"/>
  <c r="AF331" i="3"/>
  <c r="AE331" i="3"/>
  <c r="AD331" i="3"/>
  <c r="AC331" i="3"/>
  <c r="AF330" i="3"/>
  <c r="AE330" i="3"/>
  <c r="AD330" i="3"/>
  <c r="AC330" i="3"/>
  <c r="AF329" i="3"/>
  <c r="AE329" i="3"/>
  <c r="AD329" i="3"/>
  <c r="AC329" i="3"/>
  <c r="AF328" i="3"/>
  <c r="AE328" i="3"/>
  <c r="AD328" i="3"/>
  <c r="AC328" i="3"/>
  <c r="AF327" i="3"/>
  <c r="AE327" i="3"/>
  <c r="AD327" i="3"/>
  <c r="AC327" i="3"/>
  <c r="AF326" i="3"/>
  <c r="AE326" i="3"/>
  <c r="AD326" i="3"/>
  <c r="AC326" i="3"/>
  <c r="AF325" i="3"/>
  <c r="AE325" i="3"/>
  <c r="AD325" i="3"/>
  <c r="AC325" i="3"/>
  <c r="AF324" i="3"/>
  <c r="AE324" i="3"/>
  <c r="AD324" i="3"/>
  <c r="AC324" i="3"/>
  <c r="AF323" i="3"/>
  <c r="AE323" i="3"/>
  <c r="AD323" i="3"/>
  <c r="AC323" i="3"/>
  <c r="AF322" i="3"/>
  <c r="AE322" i="3"/>
  <c r="AD322" i="3"/>
  <c r="AC322" i="3"/>
  <c r="AF321" i="3"/>
  <c r="AE321" i="3"/>
  <c r="AD321" i="3"/>
  <c r="AC321" i="3"/>
  <c r="AF320" i="3"/>
  <c r="AE320" i="3"/>
  <c r="AD320" i="3"/>
  <c r="AC320" i="3"/>
  <c r="AF319" i="3"/>
  <c r="AE319" i="3"/>
  <c r="AD319" i="3"/>
  <c r="AC319" i="3"/>
  <c r="AF318" i="3"/>
  <c r="AE318" i="3"/>
  <c r="AD318" i="3"/>
  <c r="AC318" i="3"/>
  <c r="AF317" i="3"/>
  <c r="AE317" i="3"/>
  <c r="AD317" i="3"/>
  <c r="AC317" i="3"/>
  <c r="AF316" i="3"/>
  <c r="AE316" i="3"/>
  <c r="AD316" i="3"/>
  <c r="AC316" i="3"/>
  <c r="AF315" i="3"/>
  <c r="AE315" i="3"/>
  <c r="AD315" i="3"/>
  <c r="AC315" i="3"/>
  <c r="AF314" i="3"/>
  <c r="AE314" i="3"/>
  <c r="AD314" i="3"/>
  <c r="AC314" i="3"/>
  <c r="AF313" i="3"/>
  <c r="AE313" i="3"/>
  <c r="AD313" i="3"/>
  <c r="AC313" i="3"/>
  <c r="AF312" i="3"/>
  <c r="AE312" i="3"/>
  <c r="AD312" i="3"/>
  <c r="AC312" i="3"/>
  <c r="AF311" i="3"/>
  <c r="AE311" i="3"/>
  <c r="AD311" i="3"/>
  <c r="AC311" i="3"/>
  <c r="AF310" i="3"/>
  <c r="AE310" i="3"/>
  <c r="AD310" i="3"/>
  <c r="AC310" i="3"/>
  <c r="AF309" i="3"/>
  <c r="AE309" i="3"/>
  <c r="AD309" i="3"/>
  <c r="AC309" i="3"/>
  <c r="AF308" i="3"/>
  <c r="AE308" i="3"/>
  <c r="AD308" i="3"/>
  <c r="AC308" i="3"/>
  <c r="AF307" i="3"/>
  <c r="AE307" i="3"/>
  <c r="AD307" i="3"/>
  <c r="AC307" i="3"/>
  <c r="AF306" i="3"/>
  <c r="AE306" i="3"/>
  <c r="AD306" i="3"/>
  <c r="AC306" i="3"/>
  <c r="AF305" i="3"/>
  <c r="AE305" i="3"/>
  <c r="AD305" i="3"/>
  <c r="AC305" i="3"/>
  <c r="AF304" i="3"/>
  <c r="AE304" i="3"/>
  <c r="AD304" i="3"/>
  <c r="AC304" i="3"/>
  <c r="AF303" i="3"/>
  <c r="AE303" i="3"/>
  <c r="AD303" i="3"/>
  <c r="AC303" i="3"/>
  <c r="AF302" i="3"/>
  <c r="AE302" i="3"/>
  <c r="AD302" i="3"/>
  <c r="AC302" i="3"/>
  <c r="AF301" i="3"/>
  <c r="AE301" i="3"/>
  <c r="AD301" i="3"/>
  <c r="AC301" i="3"/>
  <c r="AF300" i="3"/>
  <c r="AE300" i="3"/>
  <c r="AD300" i="3"/>
  <c r="AC300" i="3"/>
  <c r="AF299" i="3"/>
  <c r="AE299" i="3"/>
  <c r="AD299" i="3"/>
  <c r="AC299" i="3"/>
  <c r="AF298" i="3"/>
  <c r="AE298" i="3"/>
  <c r="AD298" i="3"/>
  <c r="AC298" i="3"/>
  <c r="AF297" i="3"/>
  <c r="AE297" i="3"/>
  <c r="AD297" i="3"/>
  <c r="AC297" i="3"/>
  <c r="AF296" i="3"/>
  <c r="AE296" i="3"/>
  <c r="AD296" i="3"/>
  <c r="AC296" i="3"/>
  <c r="AF295" i="3"/>
  <c r="AE295" i="3"/>
  <c r="AD295" i="3"/>
  <c r="AC295" i="3"/>
  <c r="AF294" i="3"/>
  <c r="AE294" i="3"/>
  <c r="AD294" i="3"/>
  <c r="AC294" i="3"/>
  <c r="AF293" i="3"/>
  <c r="AE293" i="3"/>
  <c r="AD293" i="3"/>
  <c r="AC293" i="3"/>
  <c r="AF292" i="3"/>
  <c r="AE292" i="3"/>
  <c r="AD292" i="3"/>
  <c r="AC292" i="3"/>
  <c r="AF291" i="3"/>
  <c r="AE291" i="3"/>
  <c r="AD291" i="3"/>
  <c r="AC291" i="3"/>
  <c r="AF290" i="3"/>
  <c r="AE290" i="3"/>
  <c r="AD290" i="3"/>
  <c r="AC290" i="3"/>
  <c r="AF289" i="3"/>
  <c r="AE289" i="3"/>
  <c r="AD289" i="3"/>
  <c r="AC289" i="3"/>
  <c r="AF288" i="3"/>
  <c r="AE288" i="3"/>
  <c r="AD288" i="3"/>
  <c r="AC288" i="3"/>
  <c r="AF287" i="3"/>
  <c r="AE287" i="3"/>
  <c r="AD287" i="3"/>
  <c r="AC287" i="3"/>
  <c r="AF286" i="3"/>
  <c r="AE286" i="3"/>
  <c r="AD286" i="3"/>
  <c r="AC286" i="3"/>
  <c r="AF285" i="3"/>
  <c r="AE285" i="3"/>
  <c r="AD285" i="3"/>
  <c r="AC285" i="3"/>
  <c r="AF284" i="3"/>
  <c r="AE284" i="3"/>
  <c r="AD284" i="3"/>
  <c r="AC284" i="3"/>
  <c r="AF283" i="3"/>
  <c r="AE283" i="3"/>
  <c r="AD283" i="3"/>
  <c r="AC283" i="3"/>
  <c r="AF282" i="3"/>
  <c r="AE282" i="3"/>
  <c r="AD282" i="3"/>
  <c r="AC282" i="3"/>
  <c r="AF281" i="3"/>
  <c r="AE281" i="3"/>
  <c r="AD281" i="3"/>
  <c r="AC281" i="3"/>
  <c r="AF280" i="3"/>
  <c r="AE280" i="3"/>
  <c r="AD280" i="3"/>
  <c r="AC280" i="3"/>
  <c r="AF279" i="3"/>
  <c r="AE279" i="3"/>
  <c r="AD279" i="3"/>
  <c r="AC279" i="3"/>
  <c r="AF278" i="3"/>
  <c r="AE278" i="3"/>
  <c r="AD278" i="3"/>
  <c r="AC278" i="3"/>
  <c r="AF277" i="3"/>
  <c r="AE277" i="3"/>
  <c r="AD277" i="3"/>
  <c r="AC277" i="3"/>
  <c r="AF276" i="3"/>
  <c r="AE276" i="3"/>
  <c r="AD276" i="3"/>
  <c r="AC276" i="3"/>
  <c r="AF275" i="3"/>
  <c r="AE275" i="3"/>
  <c r="AD275" i="3"/>
  <c r="AC275" i="3"/>
  <c r="AF274" i="3"/>
  <c r="AE274" i="3"/>
  <c r="AD274" i="3"/>
  <c r="AC274" i="3"/>
  <c r="AF273" i="3"/>
  <c r="AE273" i="3"/>
  <c r="AD273" i="3"/>
  <c r="AC273" i="3"/>
  <c r="AF272" i="3"/>
  <c r="AE272" i="3"/>
  <c r="AD272" i="3"/>
  <c r="AC272" i="3"/>
  <c r="AF271" i="3"/>
  <c r="AE271" i="3"/>
  <c r="AD271" i="3"/>
  <c r="AC271" i="3"/>
  <c r="AF270" i="3"/>
  <c r="AE270" i="3"/>
  <c r="AD270" i="3"/>
  <c r="AC270" i="3"/>
  <c r="AF269" i="3"/>
  <c r="AE269" i="3"/>
  <c r="AD269" i="3"/>
  <c r="AC269" i="3"/>
  <c r="AF268" i="3"/>
  <c r="AE268" i="3"/>
  <c r="AD268" i="3"/>
  <c r="AC268" i="3"/>
  <c r="AF267" i="3"/>
  <c r="AE267" i="3"/>
  <c r="AD267" i="3"/>
  <c r="AC267" i="3"/>
  <c r="AF266" i="3"/>
  <c r="AE266" i="3"/>
  <c r="AD266" i="3"/>
  <c r="AC266" i="3"/>
  <c r="AF265" i="3"/>
  <c r="AE265" i="3"/>
  <c r="AD265" i="3"/>
  <c r="AC265" i="3"/>
  <c r="AF264" i="3"/>
  <c r="AE264" i="3"/>
  <c r="AD264" i="3"/>
  <c r="AC264" i="3"/>
  <c r="AF263" i="3"/>
  <c r="AE263" i="3"/>
  <c r="AD263" i="3"/>
  <c r="AC263" i="3"/>
  <c r="AF262" i="3"/>
  <c r="AE262" i="3"/>
  <c r="AD262" i="3"/>
  <c r="AC262" i="3"/>
  <c r="AF261" i="3"/>
  <c r="AE261" i="3"/>
  <c r="AD261" i="3"/>
  <c r="AC261" i="3"/>
  <c r="AF260" i="3"/>
  <c r="AE260" i="3"/>
  <c r="AD260" i="3"/>
  <c r="AC260" i="3"/>
  <c r="AF259" i="3"/>
  <c r="AE259" i="3"/>
  <c r="AD259" i="3"/>
  <c r="AC259" i="3"/>
  <c r="AF258" i="3"/>
  <c r="AE258" i="3"/>
  <c r="AD258" i="3"/>
  <c r="AC258" i="3"/>
  <c r="AF257" i="3"/>
  <c r="AE257" i="3"/>
  <c r="AD257" i="3"/>
  <c r="AC257" i="3"/>
  <c r="AF256" i="3"/>
  <c r="AE256" i="3"/>
  <c r="AD256" i="3"/>
  <c r="AC256" i="3"/>
  <c r="AF255" i="3"/>
  <c r="AE255" i="3"/>
  <c r="AD255" i="3"/>
  <c r="AC255" i="3"/>
  <c r="AF254" i="3"/>
  <c r="AE254" i="3"/>
  <c r="AD254" i="3"/>
  <c r="AC254" i="3"/>
  <c r="AF253" i="3"/>
  <c r="AE253" i="3"/>
  <c r="AD253" i="3"/>
  <c r="AC253" i="3"/>
  <c r="AF252" i="3"/>
  <c r="AE252" i="3"/>
  <c r="AD252" i="3"/>
  <c r="AC252" i="3"/>
  <c r="AF251" i="3"/>
  <c r="AE251" i="3"/>
  <c r="AD251" i="3"/>
  <c r="AC251" i="3"/>
  <c r="AF250" i="3"/>
  <c r="AE250" i="3"/>
  <c r="AD250" i="3"/>
  <c r="AC250" i="3"/>
  <c r="AF249" i="3"/>
  <c r="AE249" i="3"/>
  <c r="AD249" i="3"/>
  <c r="AC249" i="3"/>
  <c r="AF248" i="3"/>
  <c r="AE248" i="3"/>
  <c r="AD248" i="3"/>
  <c r="AC248" i="3"/>
  <c r="AF247" i="3"/>
  <c r="AE247" i="3"/>
  <c r="AD247" i="3"/>
  <c r="AC247" i="3"/>
  <c r="AF246" i="3"/>
  <c r="AE246" i="3"/>
  <c r="AD246" i="3"/>
  <c r="AC246" i="3"/>
  <c r="AF245" i="3"/>
  <c r="AE245" i="3"/>
  <c r="AD245" i="3"/>
  <c r="AC245" i="3"/>
  <c r="AF244" i="3"/>
  <c r="AE244" i="3"/>
  <c r="AD244" i="3"/>
  <c r="AC244" i="3"/>
  <c r="AF243" i="3"/>
  <c r="AE243" i="3"/>
  <c r="AD243" i="3"/>
  <c r="AC243" i="3"/>
  <c r="AF242" i="3"/>
  <c r="AE242" i="3"/>
  <c r="AD242" i="3"/>
  <c r="AC242" i="3"/>
  <c r="AF241" i="3"/>
  <c r="AE241" i="3"/>
  <c r="AD241" i="3"/>
  <c r="AC241" i="3"/>
  <c r="AF240" i="3"/>
  <c r="AE240" i="3"/>
  <c r="AD240" i="3"/>
  <c r="AC240" i="3"/>
  <c r="AF239" i="3"/>
  <c r="AE239" i="3"/>
  <c r="AD239" i="3"/>
  <c r="AC239" i="3"/>
  <c r="AF238" i="3"/>
  <c r="AE238" i="3"/>
  <c r="AD238" i="3"/>
  <c r="AC238" i="3"/>
  <c r="AF237" i="3"/>
  <c r="AE237" i="3"/>
  <c r="AD237" i="3"/>
  <c r="AC237" i="3"/>
  <c r="AF236" i="3"/>
  <c r="AE236" i="3"/>
  <c r="AD236" i="3"/>
  <c r="AC236" i="3"/>
  <c r="AF235" i="3"/>
  <c r="AE235" i="3"/>
  <c r="AD235" i="3"/>
  <c r="AC235" i="3"/>
  <c r="AF234" i="3"/>
  <c r="AE234" i="3"/>
  <c r="AD234" i="3"/>
  <c r="AC234" i="3"/>
  <c r="AF233" i="3"/>
  <c r="AE233" i="3"/>
  <c r="AD233" i="3"/>
  <c r="AC233" i="3"/>
  <c r="AF232" i="3"/>
  <c r="AE232" i="3"/>
  <c r="AD232" i="3"/>
  <c r="AC232" i="3"/>
  <c r="AF231" i="3"/>
  <c r="AE231" i="3"/>
  <c r="AD231" i="3"/>
  <c r="AC231" i="3"/>
  <c r="AF230" i="3"/>
  <c r="AE230" i="3"/>
  <c r="AD230" i="3"/>
  <c r="AC230" i="3"/>
  <c r="AF229" i="3"/>
  <c r="AE229" i="3"/>
  <c r="AD229" i="3"/>
  <c r="AC229" i="3"/>
  <c r="AF228" i="3"/>
  <c r="AE228" i="3"/>
  <c r="AD228" i="3"/>
  <c r="AC228" i="3"/>
  <c r="AF227" i="3"/>
  <c r="AE227" i="3"/>
  <c r="AD227" i="3"/>
  <c r="AC227" i="3"/>
  <c r="AF226" i="3"/>
  <c r="AE226" i="3"/>
  <c r="AD226" i="3"/>
  <c r="AC226" i="3"/>
  <c r="AF225" i="3"/>
  <c r="AE225" i="3"/>
  <c r="AD225" i="3"/>
  <c r="AC225" i="3"/>
  <c r="AF224" i="3"/>
  <c r="AE224" i="3"/>
  <c r="AD224" i="3"/>
  <c r="AC224" i="3"/>
  <c r="AF223" i="3"/>
  <c r="AE223" i="3"/>
  <c r="AD223" i="3"/>
  <c r="AC223" i="3"/>
  <c r="AF222" i="3"/>
  <c r="AE222" i="3"/>
  <c r="AD222" i="3"/>
  <c r="AC222" i="3"/>
  <c r="AF221" i="3"/>
  <c r="AE221" i="3"/>
  <c r="AD221" i="3"/>
  <c r="AC221" i="3"/>
  <c r="AF220" i="3"/>
  <c r="AE220" i="3"/>
  <c r="AD220" i="3"/>
  <c r="AC220" i="3"/>
  <c r="AF219" i="3"/>
  <c r="AE219" i="3"/>
  <c r="AD219" i="3"/>
  <c r="AC219" i="3"/>
  <c r="AF218" i="3"/>
  <c r="AE218" i="3"/>
  <c r="AD218" i="3"/>
  <c r="AC218" i="3"/>
  <c r="AF217" i="3"/>
  <c r="AE217" i="3"/>
  <c r="AD217" i="3"/>
  <c r="AC217" i="3"/>
  <c r="AF216" i="3"/>
  <c r="AE216" i="3"/>
  <c r="AD216" i="3"/>
  <c r="AC216" i="3"/>
  <c r="AF215" i="3"/>
  <c r="AE215" i="3"/>
  <c r="AD215" i="3"/>
  <c r="AC215" i="3"/>
  <c r="AF214" i="3"/>
  <c r="AE214" i="3"/>
  <c r="AD214" i="3"/>
  <c r="AC214" i="3"/>
  <c r="AF213" i="3"/>
  <c r="AE213" i="3"/>
  <c r="AD213" i="3"/>
  <c r="AC213" i="3"/>
  <c r="AF212" i="3"/>
  <c r="AE212" i="3"/>
  <c r="AD212" i="3"/>
  <c r="AC212" i="3"/>
  <c r="AF211" i="3"/>
  <c r="AE211" i="3"/>
  <c r="AD211" i="3"/>
  <c r="AC211" i="3"/>
  <c r="AF210" i="3"/>
  <c r="AE210" i="3"/>
  <c r="AD210" i="3"/>
  <c r="AC210" i="3"/>
  <c r="AF209" i="3"/>
  <c r="AE209" i="3"/>
  <c r="AD209" i="3"/>
  <c r="AC209" i="3"/>
  <c r="AF208" i="3"/>
  <c r="AE208" i="3"/>
  <c r="AD208" i="3"/>
  <c r="AC208" i="3"/>
  <c r="AF207" i="3"/>
  <c r="AE207" i="3"/>
  <c r="AD207" i="3"/>
  <c r="AC207" i="3"/>
  <c r="AF206" i="3"/>
  <c r="AE206" i="3"/>
  <c r="AD206" i="3"/>
  <c r="AC206" i="3"/>
  <c r="AF205" i="3"/>
  <c r="AE205" i="3"/>
  <c r="AD205" i="3"/>
  <c r="AC205" i="3"/>
  <c r="AF204" i="3"/>
  <c r="AE204" i="3"/>
  <c r="AD204" i="3"/>
  <c r="AC204" i="3"/>
  <c r="AF203" i="3"/>
  <c r="AE203" i="3"/>
  <c r="AD203" i="3"/>
  <c r="AC203" i="3"/>
  <c r="AF202" i="3"/>
  <c r="AE202" i="3"/>
  <c r="AD202" i="3"/>
  <c r="AC202" i="3"/>
  <c r="AF201" i="3"/>
  <c r="AE201" i="3"/>
  <c r="AD201" i="3"/>
  <c r="AC201" i="3"/>
  <c r="AF200" i="3"/>
  <c r="AE200" i="3"/>
  <c r="AD200" i="3"/>
  <c r="AC200" i="3"/>
  <c r="AF199" i="3"/>
  <c r="AE199" i="3"/>
  <c r="AD199" i="3"/>
  <c r="AC199" i="3"/>
  <c r="AF198" i="3"/>
  <c r="AE198" i="3"/>
  <c r="AD198" i="3"/>
  <c r="AC198" i="3"/>
  <c r="AF197" i="3"/>
  <c r="AE197" i="3"/>
  <c r="AD197" i="3"/>
  <c r="AC197" i="3"/>
  <c r="AF196" i="3"/>
  <c r="AE196" i="3"/>
  <c r="AD196" i="3"/>
  <c r="AC196" i="3"/>
  <c r="AF195" i="3"/>
  <c r="AE195" i="3"/>
  <c r="AD195" i="3"/>
  <c r="AC195" i="3"/>
  <c r="AF194" i="3"/>
  <c r="AE194" i="3"/>
  <c r="AD194" i="3"/>
  <c r="AC194" i="3"/>
  <c r="AF193" i="3"/>
  <c r="AE193" i="3"/>
  <c r="AD193" i="3"/>
  <c r="AC193" i="3"/>
  <c r="AF192" i="3"/>
  <c r="AE192" i="3"/>
  <c r="AD192" i="3"/>
  <c r="AC192" i="3"/>
  <c r="AF191" i="3"/>
  <c r="AE191" i="3"/>
  <c r="AD191" i="3"/>
  <c r="AC191" i="3"/>
  <c r="AF190" i="3"/>
  <c r="AE190" i="3"/>
  <c r="AD190" i="3"/>
  <c r="AC190" i="3"/>
  <c r="AF189" i="3"/>
  <c r="AE189" i="3"/>
  <c r="AD189" i="3"/>
  <c r="AC189" i="3"/>
  <c r="AF188" i="3"/>
  <c r="AE188" i="3"/>
  <c r="AD188" i="3"/>
  <c r="AC188" i="3"/>
  <c r="AF187" i="3"/>
  <c r="AE187" i="3"/>
  <c r="AD187" i="3"/>
  <c r="AC187" i="3"/>
  <c r="AF186" i="3"/>
  <c r="AE186" i="3"/>
  <c r="AD186" i="3"/>
  <c r="AC186" i="3"/>
  <c r="AF185" i="3"/>
  <c r="AE185" i="3"/>
  <c r="AD185" i="3"/>
  <c r="AC185" i="3"/>
  <c r="AF184" i="3"/>
  <c r="AE184" i="3"/>
  <c r="AD184" i="3"/>
  <c r="AC184" i="3"/>
  <c r="AF183" i="3"/>
  <c r="AE183" i="3"/>
  <c r="AD183" i="3"/>
  <c r="AC183" i="3"/>
  <c r="AF182" i="3"/>
  <c r="AE182" i="3"/>
  <c r="AD182" i="3"/>
  <c r="AC182" i="3"/>
  <c r="AF181" i="3"/>
  <c r="AE181" i="3"/>
  <c r="AD181" i="3"/>
  <c r="AC181" i="3"/>
  <c r="AF180" i="3"/>
  <c r="AE180" i="3"/>
  <c r="AD180" i="3"/>
  <c r="AC180" i="3"/>
  <c r="AF179" i="3"/>
  <c r="AE179" i="3"/>
  <c r="AD179" i="3"/>
  <c r="AC179" i="3"/>
  <c r="AF178" i="3"/>
  <c r="AE178" i="3"/>
  <c r="AD178" i="3"/>
  <c r="AC178" i="3"/>
  <c r="AF177" i="3"/>
  <c r="AE177" i="3"/>
  <c r="AD177" i="3"/>
  <c r="AC177" i="3"/>
  <c r="AF176" i="3"/>
  <c r="AE176" i="3"/>
  <c r="AD176" i="3"/>
  <c r="AC176" i="3"/>
  <c r="AF175" i="3"/>
  <c r="AE175" i="3"/>
  <c r="AD175" i="3"/>
  <c r="AC175" i="3"/>
  <c r="AF174" i="3"/>
  <c r="AE174" i="3"/>
  <c r="AD174" i="3"/>
  <c r="AC174" i="3"/>
  <c r="AF173" i="3"/>
  <c r="AE173" i="3"/>
  <c r="AD173" i="3"/>
  <c r="AC173" i="3"/>
  <c r="AF172" i="3"/>
  <c r="AE172" i="3"/>
  <c r="AD172" i="3"/>
  <c r="AC172" i="3"/>
  <c r="AF171" i="3"/>
  <c r="AE171" i="3"/>
  <c r="AD171" i="3"/>
  <c r="AC171" i="3"/>
  <c r="AF170" i="3"/>
  <c r="AE170" i="3"/>
  <c r="AD170" i="3"/>
  <c r="AC170" i="3"/>
  <c r="AF169" i="3"/>
  <c r="AE169" i="3"/>
  <c r="AD169" i="3"/>
  <c r="AC169" i="3"/>
  <c r="AF168" i="3"/>
  <c r="AE168" i="3"/>
  <c r="AD168" i="3"/>
  <c r="AC168" i="3"/>
  <c r="AF167" i="3"/>
  <c r="AE167" i="3"/>
  <c r="AD167" i="3"/>
  <c r="AC167" i="3"/>
  <c r="AF166" i="3"/>
  <c r="AE166" i="3"/>
  <c r="AD166" i="3"/>
  <c r="AC166" i="3"/>
  <c r="AF165" i="3"/>
  <c r="AE165" i="3"/>
  <c r="AD165" i="3"/>
  <c r="AC165" i="3"/>
  <c r="AF164" i="3"/>
  <c r="AE164" i="3"/>
  <c r="AD164" i="3"/>
  <c r="AC164" i="3"/>
  <c r="AF163" i="3"/>
  <c r="AE163" i="3"/>
  <c r="AD163" i="3"/>
  <c r="AC163" i="3"/>
  <c r="AF162" i="3"/>
  <c r="AE162" i="3"/>
  <c r="AD162" i="3"/>
  <c r="AC162" i="3"/>
  <c r="AF161" i="3"/>
  <c r="AE161" i="3"/>
  <c r="AD161" i="3"/>
  <c r="AC161" i="3"/>
  <c r="AF160" i="3"/>
  <c r="AE160" i="3"/>
  <c r="AD160" i="3"/>
  <c r="AC160" i="3"/>
  <c r="AF159" i="3"/>
  <c r="AE159" i="3"/>
  <c r="AD159" i="3"/>
  <c r="AC159" i="3"/>
  <c r="AF158" i="3"/>
  <c r="AE158" i="3"/>
  <c r="AD158" i="3"/>
  <c r="AC158" i="3"/>
  <c r="AF157" i="3"/>
  <c r="AE157" i="3"/>
  <c r="AD157" i="3"/>
  <c r="AC157" i="3"/>
  <c r="AF156" i="3"/>
  <c r="AE156" i="3"/>
  <c r="AD156" i="3"/>
  <c r="AC156" i="3"/>
  <c r="AF155" i="3"/>
  <c r="AE155" i="3"/>
  <c r="AD155" i="3"/>
  <c r="AC155" i="3"/>
  <c r="AF154" i="3"/>
  <c r="AE154" i="3"/>
  <c r="AD154" i="3"/>
  <c r="AC154" i="3"/>
  <c r="AF153" i="3"/>
  <c r="AE153" i="3"/>
  <c r="AD153" i="3"/>
  <c r="AC153" i="3"/>
  <c r="AF152" i="3"/>
  <c r="AE152" i="3"/>
  <c r="AD152" i="3"/>
  <c r="AC152" i="3"/>
  <c r="AF151" i="3"/>
  <c r="AE151" i="3"/>
  <c r="AD151" i="3"/>
  <c r="AC151" i="3"/>
  <c r="AF150" i="3"/>
  <c r="AE150" i="3"/>
  <c r="AD150" i="3"/>
  <c r="AC150" i="3"/>
  <c r="AF149" i="3"/>
  <c r="AE149" i="3"/>
  <c r="AD149" i="3"/>
  <c r="AC149" i="3"/>
  <c r="AF148" i="3"/>
  <c r="AE148" i="3"/>
  <c r="AD148" i="3"/>
  <c r="AC148" i="3"/>
  <c r="AF147" i="3"/>
  <c r="AE147" i="3"/>
  <c r="AD147" i="3"/>
  <c r="AC147" i="3"/>
  <c r="AF146" i="3"/>
  <c r="AE146" i="3"/>
  <c r="AD146" i="3"/>
  <c r="AC146" i="3"/>
  <c r="AF145" i="3"/>
  <c r="AE145" i="3"/>
  <c r="AD145" i="3"/>
  <c r="AC145" i="3"/>
  <c r="AF144" i="3"/>
  <c r="AE144" i="3"/>
  <c r="AD144" i="3"/>
  <c r="AC144" i="3"/>
  <c r="AF143" i="3"/>
  <c r="AE143" i="3"/>
  <c r="AD143" i="3"/>
  <c r="AC143" i="3"/>
  <c r="AF142" i="3"/>
  <c r="AE142" i="3"/>
  <c r="AD142" i="3"/>
  <c r="AC142" i="3"/>
  <c r="AF141" i="3"/>
  <c r="AE141" i="3"/>
  <c r="AD141" i="3"/>
  <c r="AC141" i="3"/>
  <c r="AF140" i="3"/>
  <c r="AE140" i="3"/>
  <c r="AD140" i="3"/>
  <c r="AC140" i="3"/>
  <c r="AF139" i="3"/>
  <c r="AE139" i="3"/>
  <c r="AD139" i="3"/>
  <c r="AC139" i="3"/>
  <c r="AF138" i="3"/>
  <c r="AE138" i="3"/>
  <c r="AD138" i="3"/>
  <c r="AC138" i="3"/>
  <c r="AF137" i="3"/>
  <c r="AE137" i="3"/>
  <c r="AD137" i="3"/>
  <c r="AC137" i="3"/>
  <c r="AF136" i="3"/>
  <c r="AE136" i="3"/>
  <c r="AD136" i="3"/>
  <c r="AC136" i="3"/>
  <c r="AF135" i="3"/>
  <c r="AE135" i="3"/>
  <c r="AD135" i="3"/>
  <c r="AC135" i="3"/>
  <c r="AF134" i="3"/>
  <c r="AE134" i="3"/>
  <c r="AD134" i="3"/>
  <c r="AC134" i="3"/>
  <c r="AF133" i="3"/>
  <c r="AE133" i="3"/>
  <c r="AD133" i="3"/>
  <c r="AC133" i="3"/>
  <c r="AF132" i="3"/>
  <c r="AE132" i="3"/>
  <c r="AD132" i="3"/>
  <c r="AC132" i="3"/>
  <c r="AF131" i="3"/>
  <c r="AE131" i="3"/>
  <c r="AD131" i="3"/>
  <c r="AC131" i="3"/>
  <c r="AF130" i="3"/>
  <c r="AE130" i="3"/>
  <c r="AD130" i="3"/>
  <c r="AC130" i="3"/>
  <c r="AF129" i="3"/>
  <c r="AE129" i="3"/>
  <c r="AD129" i="3"/>
  <c r="AC129" i="3"/>
  <c r="AF128" i="3"/>
  <c r="AE128" i="3"/>
  <c r="AD128" i="3"/>
  <c r="AC128" i="3"/>
  <c r="AF127" i="3"/>
  <c r="AE127" i="3"/>
  <c r="AD127" i="3"/>
  <c r="AC127" i="3"/>
  <c r="AF126" i="3"/>
  <c r="AE126" i="3"/>
  <c r="AD126" i="3"/>
  <c r="AC126" i="3"/>
  <c r="AF125" i="3"/>
  <c r="AE125" i="3"/>
  <c r="AD125" i="3"/>
  <c r="AC125" i="3"/>
  <c r="AF124" i="3"/>
  <c r="AE124" i="3"/>
  <c r="AD124" i="3"/>
  <c r="AC124" i="3"/>
  <c r="AF123" i="3"/>
  <c r="AE123" i="3"/>
  <c r="AD123" i="3"/>
  <c r="AC123" i="3"/>
  <c r="AF122" i="3"/>
  <c r="AE122" i="3"/>
  <c r="AD122" i="3"/>
  <c r="AC122" i="3"/>
  <c r="AF121" i="3"/>
  <c r="AE121" i="3"/>
  <c r="AD121" i="3"/>
  <c r="AC121" i="3"/>
  <c r="AF120" i="3"/>
  <c r="AE120" i="3"/>
  <c r="AD120" i="3"/>
  <c r="AC120" i="3"/>
  <c r="AF119" i="3"/>
  <c r="AE119" i="3"/>
  <c r="AD119" i="3"/>
  <c r="AC119" i="3"/>
  <c r="AF118" i="3"/>
  <c r="AE118" i="3"/>
  <c r="AD118" i="3"/>
  <c r="AC118" i="3"/>
  <c r="AF117" i="3"/>
  <c r="AE117" i="3"/>
  <c r="AD117" i="3"/>
  <c r="AC117" i="3"/>
  <c r="AF116" i="3"/>
  <c r="AE116" i="3"/>
  <c r="AD116" i="3"/>
  <c r="AC116" i="3"/>
  <c r="AF115" i="3"/>
  <c r="AE115" i="3"/>
  <c r="AD115" i="3"/>
  <c r="AC115" i="3"/>
  <c r="AF114" i="3"/>
  <c r="AE114" i="3"/>
  <c r="AD114" i="3"/>
  <c r="AC114" i="3"/>
  <c r="AF113" i="3"/>
  <c r="AE113" i="3"/>
  <c r="AD113" i="3"/>
  <c r="AC113" i="3"/>
  <c r="AF112" i="3"/>
  <c r="AE112" i="3"/>
  <c r="AD112" i="3"/>
  <c r="AC112" i="3"/>
  <c r="AF111" i="3"/>
  <c r="AE111" i="3"/>
  <c r="AD111" i="3"/>
  <c r="AC111" i="3"/>
  <c r="AF110" i="3"/>
  <c r="AE110" i="3"/>
  <c r="AD110" i="3"/>
  <c r="AC110" i="3"/>
  <c r="AF109" i="3"/>
  <c r="AE109" i="3"/>
  <c r="AD109" i="3"/>
  <c r="AC109" i="3"/>
  <c r="AF108" i="3"/>
  <c r="AE108" i="3"/>
  <c r="AD108" i="3"/>
  <c r="AC108" i="3"/>
  <c r="AF107" i="3"/>
  <c r="AE107" i="3"/>
  <c r="AD107" i="3"/>
  <c r="AC107" i="3"/>
  <c r="AF106" i="3"/>
  <c r="AE106" i="3"/>
  <c r="AD106" i="3"/>
  <c r="AC106" i="3"/>
  <c r="AF105" i="3"/>
  <c r="AE105" i="3"/>
  <c r="AD105" i="3"/>
  <c r="AC105" i="3"/>
  <c r="AF104" i="3"/>
  <c r="AE104" i="3"/>
  <c r="AD104" i="3"/>
  <c r="AC104" i="3"/>
  <c r="AF103" i="3"/>
  <c r="AE103" i="3"/>
  <c r="AD103" i="3"/>
  <c r="AC103" i="3"/>
  <c r="AF102" i="3"/>
  <c r="AE102" i="3"/>
  <c r="AD102" i="3"/>
  <c r="AC102" i="3"/>
  <c r="AF101" i="3"/>
  <c r="AE101" i="3"/>
  <c r="AD101" i="3"/>
  <c r="AC101" i="3"/>
  <c r="AF100" i="3"/>
  <c r="AE100" i="3"/>
  <c r="AD100" i="3"/>
  <c r="AC100" i="3"/>
  <c r="AF99" i="3"/>
  <c r="AE99" i="3"/>
  <c r="AD99" i="3"/>
  <c r="AC99" i="3"/>
  <c r="AF98" i="3"/>
  <c r="AE98" i="3"/>
  <c r="AD98" i="3"/>
  <c r="AC98" i="3"/>
  <c r="AF97" i="3"/>
  <c r="AE97" i="3"/>
  <c r="AD97" i="3"/>
  <c r="AC97" i="3"/>
  <c r="AF96" i="3"/>
  <c r="AE96" i="3"/>
  <c r="AD96" i="3"/>
  <c r="AC96" i="3"/>
  <c r="AF95" i="3"/>
  <c r="AE95" i="3"/>
  <c r="AD95" i="3"/>
  <c r="AC95" i="3"/>
  <c r="AF94" i="3"/>
  <c r="AE94" i="3"/>
  <c r="AD94" i="3"/>
  <c r="AC94" i="3"/>
  <c r="AF93" i="3"/>
  <c r="AE93" i="3"/>
  <c r="AD93" i="3"/>
  <c r="AC93" i="3"/>
  <c r="AF92" i="3"/>
  <c r="AE92" i="3"/>
  <c r="AD92" i="3"/>
  <c r="AC92" i="3"/>
  <c r="AF91" i="3"/>
  <c r="AE91" i="3"/>
  <c r="AD91" i="3"/>
  <c r="AC91" i="3"/>
  <c r="AF90" i="3"/>
  <c r="AE90" i="3"/>
  <c r="AD90" i="3"/>
  <c r="AC90" i="3"/>
  <c r="AF89" i="3"/>
  <c r="AE89" i="3"/>
  <c r="AD89" i="3"/>
  <c r="AC89" i="3"/>
  <c r="AF88" i="3"/>
  <c r="AE88" i="3"/>
  <c r="AD88" i="3"/>
  <c r="AC88" i="3"/>
  <c r="AF87" i="3"/>
  <c r="AE87" i="3"/>
  <c r="AD87" i="3"/>
  <c r="AC87" i="3"/>
  <c r="AF86" i="3"/>
  <c r="AE86" i="3"/>
  <c r="AD86" i="3"/>
  <c r="AC86" i="3"/>
  <c r="AF85" i="3"/>
  <c r="AE85" i="3"/>
  <c r="AD85" i="3"/>
  <c r="AC85" i="3"/>
  <c r="AF84" i="3"/>
  <c r="AE84" i="3"/>
  <c r="AD84" i="3"/>
  <c r="AC84" i="3"/>
  <c r="AF83" i="3"/>
  <c r="AE83" i="3"/>
  <c r="AD83" i="3"/>
  <c r="AC83" i="3"/>
  <c r="AF82" i="3"/>
  <c r="AE82" i="3"/>
  <c r="AD82" i="3"/>
  <c r="AC82" i="3"/>
  <c r="AF81" i="3"/>
  <c r="AE81" i="3"/>
  <c r="AD81" i="3"/>
  <c r="AC81" i="3"/>
  <c r="AF80" i="3"/>
  <c r="AE80" i="3"/>
  <c r="AD80" i="3"/>
  <c r="AC80" i="3"/>
  <c r="AF79" i="3"/>
  <c r="AE79" i="3"/>
  <c r="AD79" i="3"/>
  <c r="AC79" i="3"/>
  <c r="AF78" i="3"/>
  <c r="AE78" i="3"/>
  <c r="AD78" i="3"/>
  <c r="AC78" i="3"/>
  <c r="AF77" i="3"/>
  <c r="AE77" i="3"/>
  <c r="AD77" i="3"/>
  <c r="AC77" i="3"/>
  <c r="AF76" i="3"/>
  <c r="AE76" i="3"/>
  <c r="AD76" i="3"/>
  <c r="AC76" i="3"/>
  <c r="AF75" i="3"/>
  <c r="AE75" i="3"/>
  <c r="AD75" i="3"/>
  <c r="AC75" i="3"/>
  <c r="AF74" i="3"/>
  <c r="AE74" i="3"/>
  <c r="AD74" i="3"/>
  <c r="AC74" i="3"/>
  <c r="AF73" i="3"/>
  <c r="AE73" i="3"/>
  <c r="AD73" i="3"/>
  <c r="AC73" i="3"/>
  <c r="AF72" i="3"/>
  <c r="AE72" i="3"/>
  <c r="AD72" i="3"/>
  <c r="AC72" i="3"/>
  <c r="AF71" i="3"/>
  <c r="AE71" i="3"/>
  <c r="AD71" i="3"/>
  <c r="AC71" i="3"/>
  <c r="AF70" i="3"/>
  <c r="AE70" i="3"/>
  <c r="AD70" i="3"/>
  <c r="AC70" i="3"/>
  <c r="AF69" i="3"/>
  <c r="AE69" i="3"/>
  <c r="AD69" i="3"/>
  <c r="AC69" i="3"/>
  <c r="AF68" i="3"/>
  <c r="AE68" i="3"/>
  <c r="AD68" i="3"/>
  <c r="AC68" i="3"/>
  <c r="AF67" i="3"/>
  <c r="AE67" i="3"/>
  <c r="AD67" i="3"/>
  <c r="AC67" i="3"/>
  <c r="AF66" i="3"/>
  <c r="AE66" i="3"/>
  <c r="AD66" i="3"/>
  <c r="AC66" i="3"/>
  <c r="AF65" i="3"/>
  <c r="AE65" i="3"/>
  <c r="AD65" i="3"/>
  <c r="AC65" i="3"/>
  <c r="AF64" i="3"/>
  <c r="AE64" i="3"/>
  <c r="AD64" i="3"/>
  <c r="AC64" i="3"/>
  <c r="AF63" i="3"/>
  <c r="AE63" i="3"/>
  <c r="AD63" i="3"/>
  <c r="AC63" i="3"/>
  <c r="AF62" i="3"/>
  <c r="AE62" i="3"/>
  <c r="AD62" i="3"/>
  <c r="AC62" i="3"/>
  <c r="AF61" i="3"/>
  <c r="AE61" i="3"/>
  <c r="AD61" i="3"/>
  <c r="AC61" i="3"/>
  <c r="AF60" i="3"/>
  <c r="AE60" i="3"/>
  <c r="AD60" i="3"/>
  <c r="AC60" i="3"/>
  <c r="AF59" i="3"/>
  <c r="AE59" i="3"/>
  <c r="AD59" i="3"/>
  <c r="AC59" i="3"/>
  <c r="AF58" i="3"/>
  <c r="AE58" i="3"/>
  <c r="AD58" i="3"/>
  <c r="AC58" i="3"/>
  <c r="AF57" i="3"/>
  <c r="AE57" i="3"/>
  <c r="AD57" i="3"/>
  <c r="AC57" i="3"/>
  <c r="AF56" i="3"/>
  <c r="AE56" i="3"/>
  <c r="AD56" i="3"/>
  <c r="AC56" i="3"/>
  <c r="AF55" i="3"/>
  <c r="AE55" i="3"/>
  <c r="AD55" i="3"/>
  <c r="AC55" i="3"/>
  <c r="AF54" i="3"/>
  <c r="AE54" i="3"/>
  <c r="AD54" i="3"/>
  <c r="AC54" i="3"/>
  <c r="AF53" i="3"/>
  <c r="AE53" i="3"/>
  <c r="AD53" i="3"/>
  <c r="AC53" i="3"/>
  <c r="AF52" i="3"/>
  <c r="AE52" i="3"/>
  <c r="AD52" i="3"/>
  <c r="AC52" i="3"/>
  <c r="AF51" i="3"/>
  <c r="AE51" i="3"/>
  <c r="AD51" i="3"/>
  <c r="AC51" i="3"/>
  <c r="AF50" i="3"/>
  <c r="AE50" i="3"/>
  <c r="AD50" i="3"/>
  <c r="AC50" i="3"/>
  <c r="AF49" i="3"/>
  <c r="AE49" i="3"/>
  <c r="AD49" i="3"/>
  <c r="AC49" i="3"/>
  <c r="AF48" i="3"/>
  <c r="AE48" i="3"/>
  <c r="AD48" i="3"/>
  <c r="AC48" i="3"/>
  <c r="AF47" i="3"/>
  <c r="AE47" i="3"/>
  <c r="AD47" i="3"/>
  <c r="AC47" i="3"/>
  <c r="AF46" i="3"/>
  <c r="AE46" i="3"/>
  <c r="AD46" i="3"/>
  <c r="AC46" i="3"/>
  <c r="AF45" i="3"/>
  <c r="AE45" i="3"/>
  <c r="AD45" i="3"/>
  <c r="AC45" i="3"/>
  <c r="AF44" i="3"/>
  <c r="AE44" i="3"/>
  <c r="AD44" i="3"/>
  <c r="AC44" i="3"/>
  <c r="AF43" i="3"/>
  <c r="AE43" i="3"/>
  <c r="AD43" i="3"/>
  <c r="AC43" i="3"/>
  <c r="AF42" i="3"/>
  <c r="AE42" i="3"/>
  <c r="AD42" i="3"/>
  <c r="AC42" i="3"/>
  <c r="AF41" i="3"/>
  <c r="AE41" i="3"/>
  <c r="AD41" i="3"/>
  <c r="AC41" i="3"/>
  <c r="AF40" i="3"/>
  <c r="AE40" i="3"/>
  <c r="AD40" i="3"/>
  <c r="AC40" i="3"/>
  <c r="AF39" i="3"/>
  <c r="AE39" i="3"/>
  <c r="AD39" i="3"/>
  <c r="AC39" i="3"/>
  <c r="AF38" i="3"/>
  <c r="AE38" i="3"/>
  <c r="AD38" i="3"/>
  <c r="AC38" i="3"/>
  <c r="AF37" i="3"/>
  <c r="AE37" i="3"/>
  <c r="AD37" i="3"/>
  <c r="AC37" i="3"/>
  <c r="AF36" i="3"/>
  <c r="AE36" i="3"/>
  <c r="AD36" i="3"/>
  <c r="AC36" i="3"/>
  <c r="AF35" i="3"/>
  <c r="AE35" i="3"/>
  <c r="AD35" i="3"/>
  <c r="AC35" i="3"/>
  <c r="AF34" i="3"/>
  <c r="AE34" i="3"/>
  <c r="AD34" i="3"/>
  <c r="AC34" i="3"/>
  <c r="AF33" i="3"/>
  <c r="AE33" i="3"/>
  <c r="AD33" i="3"/>
  <c r="AC33" i="3"/>
  <c r="AF32" i="3"/>
  <c r="AE32" i="3"/>
  <c r="AD32" i="3"/>
  <c r="AC32" i="3"/>
  <c r="AF31" i="3"/>
  <c r="AE31" i="3"/>
  <c r="AD31" i="3"/>
  <c r="AC31" i="3"/>
  <c r="AF30" i="3"/>
  <c r="AE30" i="3"/>
  <c r="AD30" i="3"/>
  <c r="AC30" i="3"/>
  <c r="AF29" i="3"/>
  <c r="AE29" i="3"/>
  <c r="AD29" i="3"/>
  <c r="AC29" i="3"/>
  <c r="AF28" i="3"/>
  <c r="AE28" i="3"/>
  <c r="AD28" i="3"/>
  <c r="AC28" i="3"/>
  <c r="AF27" i="3"/>
  <c r="AE27" i="3"/>
  <c r="AD27" i="3"/>
  <c r="AC27" i="3"/>
  <c r="AF26" i="3"/>
  <c r="AE26" i="3"/>
  <c r="AD26" i="3"/>
  <c r="AC26" i="3"/>
  <c r="AF25" i="3"/>
  <c r="AE25" i="3"/>
  <c r="AD25" i="3"/>
  <c r="AC25" i="3"/>
  <c r="AF24" i="3"/>
  <c r="AE24" i="3"/>
  <c r="AD24" i="3"/>
  <c r="AC24" i="3"/>
  <c r="AF23" i="3"/>
  <c r="AE23" i="3"/>
  <c r="AD23" i="3"/>
  <c r="AC23" i="3"/>
  <c r="AF22" i="3"/>
  <c r="AE22" i="3"/>
  <c r="AD22" i="3"/>
  <c r="AC22" i="3"/>
  <c r="AF21" i="3"/>
  <c r="AE21" i="3"/>
  <c r="AD21" i="3"/>
  <c r="AC21" i="3"/>
  <c r="AF20" i="3"/>
  <c r="AE20" i="3"/>
  <c r="AD20" i="3"/>
  <c r="AC20" i="3"/>
  <c r="AF19" i="3"/>
  <c r="AE19" i="3"/>
  <c r="AD19" i="3"/>
  <c r="AC19" i="3"/>
  <c r="AF18" i="3"/>
  <c r="AE18" i="3"/>
  <c r="AD18" i="3"/>
  <c r="AC18" i="3"/>
  <c r="AF17" i="3"/>
  <c r="AE17" i="3"/>
  <c r="AD17" i="3"/>
  <c r="AC17" i="3"/>
  <c r="AF16" i="3"/>
  <c r="AE16" i="3"/>
  <c r="AD16" i="3"/>
  <c r="AC16" i="3"/>
  <c r="AF15" i="3"/>
  <c r="AE15" i="3"/>
  <c r="AD15" i="3"/>
  <c r="AC15" i="3"/>
  <c r="AF14" i="3"/>
  <c r="AE14" i="3"/>
  <c r="AD14" i="3"/>
  <c r="AC14" i="3"/>
  <c r="AF13" i="3"/>
  <c r="AE13" i="3"/>
  <c r="AD13" i="3"/>
  <c r="AC13" i="3"/>
  <c r="AF12" i="3"/>
  <c r="AE12" i="3"/>
  <c r="AD12" i="3"/>
  <c r="AC12" i="3"/>
  <c r="AF11" i="3"/>
  <c r="AE11" i="3"/>
  <c r="AD11" i="3"/>
  <c r="AC11" i="3"/>
  <c r="AF10" i="3"/>
  <c r="AE10" i="3"/>
  <c r="AD10" i="3"/>
  <c r="AC10" i="3"/>
  <c r="AF9" i="3"/>
  <c r="AE9" i="3"/>
  <c r="AD9" i="3"/>
  <c r="AC9" i="3"/>
  <c r="AF8" i="3"/>
  <c r="AE8" i="3"/>
  <c r="AD8" i="3"/>
  <c r="AC8" i="3"/>
  <c r="AF7" i="3"/>
  <c r="AE7" i="3"/>
  <c r="AD7" i="3"/>
  <c r="AC7" i="3"/>
  <c r="AF6" i="3"/>
  <c r="AE6" i="3"/>
  <c r="AD6" i="3"/>
  <c r="AC6" i="3"/>
  <c r="AF5" i="3"/>
  <c r="AE5" i="3"/>
  <c r="AD5" i="3"/>
  <c r="AC5" i="3"/>
  <c r="AF4" i="3"/>
  <c r="AE4" i="3"/>
  <c r="AD4" i="3"/>
  <c r="AC4" i="3"/>
  <c r="AF3" i="3"/>
  <c r="AE3" i="3"/>
  <c r="AD3" i="3"/>
  <c r="AC3" i="3"/>
  <c r="AF2" i="3"/>
  <c r="AE2" i="3"/>
  <c r="AD2" i="3"/>
  <c r="AC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FEA796-72B7-47B2-834D-ECE820C63E87}" keepAlive="1" name="Query - tickets-October-04-2022-12_11" description="Connection to the 'tickets-October-04-2022-12_11' query in the workbook." type="5" refreshedVersion="6" background="1" saveData="1">
    <dbPr connection="Provider=Microsoft.Mashup.OleDb.1;Data Source=$Workbook$;Location=tickets-October-04-2022-12_11;Extended Properties=&quot;&quot;" command="SELECT * FROM [tickets-October-04-2022-12_11]"/>
  </connection>
  <connection id="2" xr16:uid="{B1EE2564-D37C-42F0-B71E-9E9F8AE9F77D}" keepAlive="1" name="Query - tickets-October-04-2022-12_11 (2)" description="Connection to the 'tickets-October-04-2022-12_11 (2)' query in the workbook." type="5" refreshedVersion="6" background="1" saveData="1">
    <dbPr connection="Provider=Microsoft.Mashup.OleDb.1;Data Source=$Workbook$;Location=tickets-October-04-2022-12_11 (2);Extended Properties=&quot;&quot;" command="SELECT * FROM [tickets-October-04-2022-12_11 (2)]"/>
  </connection>
</connections>
</file>

<file path=xl/sharedStrings.xml><?xml version="1.0" encoding="utf-8"?>
<sst xmlns="http://schemas.openxmlformats.org/spreadsheetml/2006/main" count="90292" uniqueCount="4679">
  <si>
    <t>สถานะการอนุมัติ</t>
  </si>
  <si>
    <t>หมวดหมู่</t>
  </si>
  <si>
    <t>เวลาปิด</t>
  </si>
  <si>
    <t>เวลาที่สร้าง</t>
  </si>
  <si>
    <t>แผนก</t>
  </si>
  <si>
    <t>คำอธิบาย</t>
  </si>
  <si>
    <t>หมายเลขคำร้อง</t>
  </si>
  <si>
    <t>เวลาครบกำหนด</t>
  </si>
  <si>
    <t>เวลาที่ตอบกลับครั้งแรก (หน่วยเป็นชั่วโมง)</t>
  </si>
  <si>
    <t>สถานะของการตอบกลับครั้งแรก</t>
  </si>
  <si>
    <t>เวลาที่ตอบกลับครั้งแรก</t>
  </si>
  <si>
    <t>กลุ่ม</t>
  </si>
  <si>
    <t>ผลกระทบ</t>
  </si>
  <si>
    <t>การตอบสนองของลูกค้า</t>
  </si>
  <si>
    <t>ไอเท็ม</t>
  </si>
  <si>
    <t>การกระทำของเจ้าหน้าที่</t>
  </si>
  <si>
    <t>ลำดับความสำคัญ</t>
  </si>
  <si>
    <t>เบอร์ติดต่อ</t>
  </si>
  <si>
    <t>อีเมลผู้ขอ</t>
  </si>
  <si>
    <t>ชื่อผู้ขอ</t>
  </si>
  <si>
    <t>สถานะการแก้ไข</t>
  </si>
  <si>
    <t>เวลาที่ใช้ในการแก้ไขปัญหา (หน่วยเป็นชั่วโมง)</t>
  </si>
  <si>
    <t>เวลาที่แก้ไขปัญหาได้</t>
  </si>
  <si>
    <t>เจ้าหน้าที่</t>
  </si>
  <si>
    <t>แหล่งที่มา</t>
  </si>
  <si>
    <t>สถานะ</t>
  </si>
  <si>
    <t>หมวดหมู่ย่อย</t>
  </si>
  <si>
    <t>หัวเรื่อง</t>
  </si>
  <si>
    <t>Support Location</t>
  </si>
  <si>
    <t>ผลการสำรวจความคิดเห็น</t>
  </si>
  <si>
    <t>แท็ก</t>
  </si>
  <si>
    <t>ประเภท</t>
  </si>
  <si>
    <t>ติดตามเวลาได้แล้ว</t>
  </si>
  <si>
    <t>เวลาอัปเดตครั้งล่าสุด</t>
  </si>
  <si>
    <t>ความเร่งด่วน</t>
  </si>
  <si>
    <t>Not Requested</t>
  </si>
  <si>
    <t>Hardware</t>
  </si>
  <si>
    <t>IT</t>
  </si>
  <si>
    <t>00:00:00</t>
  </si>
  <si>
    <t/>
  </si>
  <si>
    <t>No Group</t>
  </si>
  <si>
    <t>กลาง</t>
  </si>
  <si>
    <t>Setup/Reconfig</t>
  </si>
  <si>
    <t>chanpen.phu@cra.ac.th</t>
  </si>
  <si>
    <t>Chanpen Phungkerd</t>
  </si>
  <si>
    <t>Within SLA</t>
  </si>
  <si>
    <t>Jiranuwut Kunnathon</t>
  </si>
  <si>
    <t>พอร์ทัล</t>
  </si>
  <si>
    <t>ปิดแล้ว</t>
  </si>
  <si>
    <t>Notebook</t>
  </si>
  <si>
    <t>Incident</t>
  </si>
  <si>
    <t>Chakrit Pongprayot</t>
  </si>
  <si>
    <t>โทรศัพท์</t>
  </si>
  <si>
    <t>Service Request</t>
  </si>
  <si>
    <t>Software</t>
  </si>
  <si>
    <t>Function Error (Bug)</t>
  </si>
  <si>
    <t>ต่ำ</t>
  </si>
  <si>
    <t>phakchira Boonmak</t>
  </si>
  <si>
    <t>Thanaphon Thaugsuban</t>
  </si>
  <si>
    <t>Krissada Boonchaleaw</t>
  </si>
  <si>
    <t>Setup/Re-config</t>
  </si>
  <si>
    <t>nuengruthai.yen@cra.ac.th</t>
  </si>
  <si>
    <t>Nuengruthai Yanjira</t>
  </si>
  <si>
    <t>00:14:34</t>
  </si>
  <si>
    <t>pratthana.koy@cra.ac.th</t>
  </si>
  <si>
    <t>Pratthana Koyhirun</t>
  </si>
  <si>
    <t>SLA Violated</t>
  </si>
  <si>
    <t>Anuchit Buapan</t>
  </si>
  <si>
    <t>Set Up Program</t>
  </si>
  <si>
    <t>Request for Pratthana Koyhirun : Service Request</t>
  </si>
  <si>
    <t>pantip.por@cra.ac.th</t>
  </si>
  <si>
    <t>Pantip Porboon</t>
  </si>
  <si>
    <t>Supachai Sonthong</t>
  </si>
  <si>
    <t>Printer</t>
  </si>
  <si>
    <t>Drum</t>
  </si>
  <si>
    <t>mananya.sri@cra.ac.th</t>
  </si>
  <si>
    <t>Mananya Srisawat</t>
  </si>
  <si>
    <t>Printer Ricoh</t>
  </si>
  <si>
    <t>jiratchaya.sit@cra.ac.th</t>
  </si>
  <si>
    <t>Jiratchaya Sitthikun</t>
  </si>
  <si>
    <t>00:04:17</t>
  </si>
  <si>
    <t>Natthawut Suksom</t>
  </si>
  <si>
    <t>Repair</t>
  </si>
  <si>
    <t>chanidapha.sam@cra.ac.th</t>
  </si>
  <si>
    <t>Chanidapha Samatchayaphit</t>
  </si>
  <si>
    <t>Kritpet Pumsorn</t>
  </si>
  <si>
    <t>Monitor</t>
  </si>
  <si>
    <t>amonrat.jun@cra.ac.th</t>
  </si>
  <si>
    <t>Amonrat Junrudee</t>
  </si>
  <si>
    <t>Pawarut Bootchan</t>
  </si>
  <si>
    <t>panida.khu@cra.ac.th</t>
  </si>
  <si>
    <t>Panida Khunchuen</t>
  </si>
  <si>
    <t>SAP</t>
  </si>
  <si>
    <t>sirikarn.kha@cra.ac.th</t>
  </si>
  <si>
    <t>Prasert Rattawisad</t>
  </si>
  <si>
    <t>Cable</t>
  </si>
  <si>
    <t>Aekkaluck Mong Suriya</t>
  </si>
  <si>
    <t>E-Saraban</t>
  </si>
  <si>
    <t>arunee.pua@cra.ac.th</t>
  </si>
  <si>
    <t>อรุณี พวงสมบัติ</t>
  </si>
  <si>
    <t>arinya.har@cra.ac.th</t>
  </si>
  <si>
    <t>Arinya Haruthai</t>
  </si>
  <si>
    <t>HIS</t>
  </si>
  <si>
    <t>Darin Mingraksa</t>
  </si>
  <si>
    <t>Screen HIS</t>
  </si>
  <si>
    <t>Printer Fujitsu</t>
  </si>
  <si>
    <t>Songpol Wansoongnern</t>
  </si>
  <si>
    <t>SAP-CO</t>
  </si>
  <si>
    <t>songpol.wan@cra.ac.th</t>
  </si>
  <si>
    <t>sirinat.jua@pccms.ac.th</t>
  </si>
  <si>
    <t>Nuengruethai Gaewtawan</t>
  </si>
  <si>
    <t>Request for นางสาว สิรินาถ เจือบุญ : e-Saraban</t>
  </si>
  <si>
    <t>suniya.sar@cra.ac.th</t>
  </si>
  <si>
    <t>นางสาวสุนิยา สารสุรินทร์</t>
  </si>
  <si>
    <t>rujipad.pel@cra.ac.th</t>
  </si>
  <si>
    <t>Rujipad Pelinsiri</t>
  </si>
  <si>
    <t>chacrit.san@cra.ac.th</t>
  </si>
  <si>
    <t>Chacrit Sang-ngoen-on</t>
  </si>
  <si>
    <t>UPS</t>
  </si>
  <si>
    <t>Add/Insert</t>
  </si>
  <si>
    <t>keavalin.cha@cra.ac.th</t>
  </si>
  <si>
    <t>Keavalin Chaisirilap</t>
  </si>
  <si>
    <t>01:01:10</t>
  </si>
  <si>
    <t>ชั้น 11 ห้องรองผู้อำนวยการ &gt; ศูนย์การแพทย์มะเร็งวิทยาจุฬาภรณ์</t>
  </si>
  <si>
    <t>nitchapak.kun@cra.ac.th</t>
  </si>
  <si>
    <t>Nitchapak Kunakritanant</t>
  </si>
  <si>
    <t>00:49:53</t>
  </si>
  <si>
    <t>User Error</t>
  </si>
  <si>
    <t>IP-Phone</t>
  </si>
  <si>
    <t>thanchanok.jom@cra.ac.th</t>
  </si>
  <si>
    <t>Thanchanok Jomsak</t>
  </si>
  <si>
    <t>Lan</t>
  </si>
  <si>
    <t>00:11:18</t>
  </si>
  <si>
    <t>minlada.suk@cra.ac.th</t>
  </si>
  <si>
    <t>Minlada Sukthae</t>
  </si>
  <si>
    <t>Deleted</t>
  </si>
  <si>
    <t>korawan.pet@cra.ac.th</t>
  </si>
  <si>
    <t>นางสาวกรวรรณ เพชรานนท์</t>
  </si>
  <si>
    <t>sujitra.jai@cra.ac.th</t>
  </si>
  <si>
    <t>Sujitra Jaisuk</t>
  </si>
  <si>
    <t>00:31:46</t>
  </si>
  <si>
    <t>natthapon.san@cra.ac.th</t>
  </si>
  <si>
    <t>Natthapon Sanrak</t>
  </si>
  <si>
    <t>Nattariga Poolsawat</t>
  </si>
  <si>
    <t>Request for Natthapon Sanrak : Service Request</t>
  </si>
  <si>
    <t>prapaporn.cha@cra.ac.th</t>
  </si>
  <si>
    <t>ประภาพร เจริญผล</t>
  </si>
  <si>
    <t>nittaya.lor@cra.ac.th</t>
  </si>
  <si>
    <t>Nittaya Lordkaew</t>
  </si>
  <si>
    <t>Wasin Suratanachaigarn</t>
  </si>
  <si>
    <t>Access Point</t>
  </si>
  <si>
    <t>Suchada khamaphirak</t>
  </si>
  <si>
    <t>Reset Password</t>
  </si>
  <si>
    <t>ekkarin.kun@cra.ac.th</t>
  </si>
  <si>
    <t>Ekkarin Kunakornwat</t>
  </si>
  <si>
    <t>nipapun.san@cra.ac.th</t>
  </si>
  <si>
    <t>Nipapun Sandumrong</t>
  </si>
  <si>
    <t>rumpha.ati@cra.ac.th</t>
  </si>
  <si>
    <t>Rumpha Atiroj</t>
  </si>
  <si>
    <t>Kongkiat Prasongwattana</t>
  </si>
  <si>
    <t>เปิด</t>
  </si>
  <si>
    <t>Printer Sticker</t>
  </si>
  <si>
    <t>warunya.rer@cra.ac.th</t>
  </si>
  <si>
    <t>Warunya.rer r.</t>
  </si>
  <si>
    <t>HIS Root Element</t>
  </si>
  <si>
    <t>pongphol.cha@cra.ac.th</t>
  </si>
  <si>
    <t>Pongphol Chansingkorn</t>
  </si>
  <si>
    <t>Request for Pongphol Chansingkorn : e-Saraban</t>
  </si>
  <si>
    <t>ชั้น3 งานแผนและงบประมาณ &gt; อาคารสำนักงานราชวิทยาลัยฯ 2 Zone A / B</t>
  </si>
  <si>
    <t>sirirat.jup@cra.ac.th</t>
  </si>
  <si>
    <t>นางสาวสิริรัตน์ แป้นวงษ์</t>
  </si>
  <si>
    <t>Infrastructure , System &amp; Network Service</t>
  </si>
  <si>
    <t>pattamaporn.kra@pccms.ac.th</t>
  </si>
  <si>
    <t>Proxy</t>
  </si>
  <si>
    <t>โรงพยาบาลสัตว์ทิพย์พิมาน</t>
  </si>
  <si>
    <t>patai.por@cra.ac.th</t>
  </si>
  <si>
    <t>Patai Porapakkham</t>
  </si>
  <si>
    <t>jinna ketsara</t>
  </si>
  <si>
    <t>IMAC</t>
  </si>
  <si>
    <t>PC</t>
  </si>
  <si>
    <t>patinya.paj@cra.ac.th</t>
  </si>
  <si>
    <t>Patinya Pajjusanan</t>
  </si>
  <si>
    <t>Install</t>
  </si>
  <si>
    <t>00:15:58</t>
  </si>
  <si>
    <t>Chutiphan Wonbao</t>
  </si>
  <si>
    <t>paphitchaya.chi@cra.ac.th</t>
  </si>
  <si>
    <t>Paphitchaya Chimyou</t>
  </si>
  <si>
    <t>Permission</t>
  </si>
  <si>
    <t>onpawee.chu@cra.ac.th</t>
  </si>
  <si>
    <t>Ulailak Nadee</t>
  </si>
  <si>
    <t>Wifi</t>
  </si>
  <si>
    <t>Request for นางสาว อรปวีณ์ ช่วยบำรุง : Service Request</t>
  </si>
  <si>
    <t>cholatip.iam@cra.ac.th</t>
  </si>
  <si>
    <t>องค์กรอัพโหลดรายชื่อ</t>
  </si>
  <si>
    <t>fs04@cra.ac.th</t>
  </si>
  <si>
    <t>Fresh Service</t>
  </si>
  <si>
    <t>Jaraya Bhuwaratheep</t>
  </si>
  <si>
    <t>Vaccine</t>
  </si>
  <si>
    <t>Report</t>
  </si>
  <si>
    <t>boossarath.sin@cra.ac.th</t>
  </si>
  <si>
    <t>Boossarath Poontanaphaisankun</t>
  </si>
  <si>
    <t>thidarat.pad@cra.ac.th</t>
  </si>
  <si>
    <t>Modify</t>
  </si>
  <si>
    <t>สูง</t>
  </si>
  <si>
    <t>Toner</t>
  </si>
  <si>
    <t>ด่วน</t>
  </si>
  <si>
    <t>Printer Brother</t>
  </si>
  <si>
    <t>เครื่องปริ้นเสีย</t>
  </si>
  <si>
    <t>sangdoen.roc@cra.ac.th</t>
  </si>
  <si>
    <t>Sangdoen Rochanavisit</t>
  </si>
  <si>
    <t>VPN</t>
  </si>
  <si>
    <t>nattanan.hon@cra.ac.th</t>
  </si>
  <si>
    <t>Request for นางสาว ณัฏฐนันท์ กุฎีพันธ์ : e-Saraban</t>
  </si>
  <si>
    <t>sakkamat.san@cra.ac.th</t>
  </si>
  <si>
    <t>สัคคเมธ แสงทรงศิลป์</t>
  </si>
  <si>
    <t>Surasak Rattanaanan</t>
  </si>
  <si>
    <t>รอพิจารณา</t>
  </si>
  <si>
    <t>Request for สัคคเมธ แสงทรงศิลป์ : Service Request</t>
  </si>
  <si>
    <t>itservice@cra.ac.th</t>
  </si>
  <si>
    <t>IT Service Request</t>
  </si>
  <si>
    <t>Internet</t>
  </si>
  <si>
    <t>darika.sar@cra.ac.th</t>
  </si>
  <si>
    <t>Darika Sarawan</t>
  </si>
  <si>
    <t>Wattanachai Noilong</t>
  </si>
  <si>
    <t>Print Queue</t>
  </si>
  <si>
    <t>luksana.jan@cra.ac.th</t>
  </si>
  <si>
    <t>Luksana Janlaor</t>
  </si>
  <si>
    <t>Thanakorn Inthanu</t>
  </si>
  <si>
    <t>Request for Luksana Janlaor : Service Request</t>
  </si>
  <si>
    <t>wanwisa.pon@cra.ac.th</t>
  </si>
  <si>
    <t>Move</t>
  </si>
  <si>
    <t>sutthirug.gos@cra.ac.th</t>
  </si>
  <si>
    <t>Sutthirak Kosalwat</t>
  </si>
  <si>
    <t>00:00:34</t>
  </si>
  <si>
    <t>Mouse</t>
  </si>
  <si>
    <t>พูดคุย</t>
  </si>
  <si>
    <t>warit.loy@cra.ac.th</t>
  </si>
  <si>
    <t>Warit Loyboon</t>
  </si>
  <si>
    <t>naphatsamon.pop@cra.ac.th</t>
  </si>
  <si>
    <t>Naphatsamon Poprisri</t>
  </si>
  <si>
    <t>Request for Thitapha Thongchai : Service Request</t>
  </si>
  <si>
    <t>sataya.dow@cra.ac.th</t>
  </si>
  <si>
    <t>แจ้งเปลี่ยนเบอร์โทร</t>
  </si>
  <si>
    <t>thitiwat.mee@cra.ac.th</t>
  </si>
  <si>
    <t>Thitiwat Meekana</t>
  </si>
  <si>
    <t>noppasorn.nir@cra.ac.th</t>
  </si>
  <si>
    <t>Noppasorn Nirinthana</t>
  </si>
  <si>
    <t>ulailak.nad@cra.ac.th</t>
  </si>
  <si>
    <t>rinchanit.kul@cra.ac.th</t>
  </si>
  <si>
    <t>Rinchanit Kulpronpipat</t>
  </si>
  <si>
    <t>Request for Rinchanit Kulpronpipat : Service Request</t>
  </si>
  <si>
    <t>tirapit.rac@pccms.ac.th</t>
  </si>
  <si>
    <t>00:09:05</t>
  </si>
  <si>
    <t>Accessories</t>
  </si>
  <si>
    <t>Chang</t>
  </si>
  <si>
    <t>01:55:11</t>
  </si>
  <si>
    <t>wanaree.kos@cra.ac.th</t>
  </si>
  <si>
    <t>Wanaree Kosomsri</t>
  </si>
  <si>
    <t>Request for Wanaree Kosomsri : Service Request</t>
  </si>
  <si>
    <t>Busarin Supong</t>
  </si>
  <si>
    <t>nannara.tec@cra.ac.th</t>
  </si>
  <si>
    <t>Nannara Techa-Akarakasem</t>
  </si>
  <si>
    <t>Request for Nannara Techa-Akarakasem : Service Request</t>
  </si>
  <si>
    <t>chadaruk.cha@pccms.ac.th</t>
  </si>
  <si>
    <t>Chadaruk Cha-umphol</t>
  </si>
  <si>
    <t>ชั้น 2 ศูนย์หัวใจและหลอดเลือด &gt; ศูนย์การแพทย์จุฬาภรณ์เฉลิมพระเกียรติ</t>
  </si>
  <si>
    <t>intranetadmin@cra.ac.th</t>
  </si>
  <si>
    <t>admin intranet</t>
  </si>
  <si>
    <t>Chanokchuen Suphanich</t>
  </si>
  <si>
    <t>คอมพิวเตอร์เปิดไม่ติด</t>
  </si>
  <si>
    <t>00:12:00</t>
  </si>
  <si>
    <t>prachaya.kho@cra.ac.th</t>
  </si>
  <si>
    <t>ปรัชญา โคมเดือน</t>
  </si>
  <si>
    <t>Request for ปรัชญา โคมเดือน : Service Request</t>
  </si>
  <si>
    <t>kuttayawan.wan@cra.ac.th</t>
  </si>
  <si>
    <t>Kuttayawan Wanno</t>
  </si>
  <si>
    <t>asama.tun@cra.ac.th</t>
  </si>
  <si>
    <t>อสมา ตั้งปรมัตถ์สกุล</t>
  </si>
  <si>
    <t>Request for อสมา ตั้งปรมัตถ์สกุล : Service Request</t>
  </si>
  <si>
    <t>jackree.chu@cra.ac.th</t>
  </si>
  <si>
    <t>Jackree Chuensuwan</t>
  </si>
  <si>
    <t>Jirasuda Niemsod</t>
  </si>
  <si>
    <t>อีเมล</t>
  </si>
  <si>
    <t>Add</t>
  </si>
  <si>
    <t>Switch</t>
  </si>
  <si>
    <t>warunya.phe@cra.ac.th</t>
  </si>
  <si>
    <t>Warunya Phewnual</t>
  </si>
  <si>
    <t>ชั้น 1 คลินิกหัวใจและหลอดเลือด &gt; ศูนย์การแพทย์จุฬาภรณ์เฉลิมพระเกียรติ</t>
  </si>
  <si>
    <t>preeyaporn.kla@cra.ac.th</t>
  </si>
  <si>
    <t>Preeyaporn Klaiwong</t>
  </si>
  <si>
    <t>Request for นางสาว สัตยา ดาวสิงห์ : e-Saraban</t>
  </si>
  <si>
    <t>โรงผลิตยา สัตหีบ</t>
  </si>
  <si>
    <t>usanee.yos@cra.ac.th</t>
  </si>
  <si>
    <t>Usanee Yosprasong</t>
  </si>
  <si>
    <t>prapasri.sir@cra.ac.th</t>
  </si>
  <si>
    <t>Prapasri Siri</t>
  </si>
  <si>
    <t>karuna.sue@cra.ac.th</t>
  </si>
  <si>
    <t>Karuna Suebhirun</t>
  </si>
  <si>
    <t>Cisco Phone</t>
  </si>
  <si>
    <t>peerawich.arm@cra.ac.th</t>
  </si>
  <si>
    <t>Peerawich Armatrmontree</t>
  </si>
  <si>
    <t>wichai.tho@cra.ac.th</t>
  </si>
  <si>
    <t>Wichai Thong-in</t>
  </si>
  <si>
    <t>00:31:40</t>
  </si>
  <si>
    <t>amonrat.saw@pccms.ac.th</t>
  </si>
  <si>
    <t>pananya.ken@cra.ac.th</t>
  </si>
  <si>
    <t>Pananya Kensai</t>
  </si>
  <si>
    <t>nantiya.bun@cra.ac.th</t>
  </si>
  <si>
    <t>Internet ใช้งานไม่ได้</t>
  </si>
  <si>
    <t>natnicha.san@cra.ac.th</t>
  </si>
  <si>
    <t>Natnicha Sanguanwong</t>
  </si>
  <si>
    <t>Network</t>
  </si>
  <si>
    <t>05:06:20</t>
  </si>
  <si>
    <t>00:09:55</t>
  </si>
  <si>
    <t>Operating System Windows 10</t>
  </si>
  <si>
    <t>00:17:33</t>
  </si>
  <si>
    <t>tanatcha.tho@cra.ac.th</t>
  </si>
  <si>
    <t>Tanatcha Thongjittipong</t>
  </si>
  <si>
    <t>Request for Permpen Noitoon : Service Request</t>
  </si>
  <si>
    <t>wannamas.sai@pccms.ac.th</t>
  </si>
  <si>
    <t>Wannamas Saitanoo</t>
  </si>
  <si>
    <t>Kanokwan Puangsiri</t>
  </si>
  <si>
    <t>chompoo.fon@cra.ac.th</t>
  </si>
  <si>
    <t>Chompoo Fongpikul</t>
  </si>
  <si>
    <t>chatsuda.tie@cra.ac.th</t>
  </si>
  <si>
    <t>Chatsuda Tienchai</t>
  </si>
  <si>
    <t>pannarai.nok@cra.ac.th</t>
  </si>
  <si>
    <t>Pannarai Noktor</t>
  </si>
  <si>
    <t>ชั้น3 ฝ่ายบริหารการเงินการคลัง &gt; อาคารสำนักงานราชวิทยาลัยฯ 2 Zone A / D</t>
  </si>
  <si>
    <t>System Access</t>
  </si>
  <si>
    <t>เปิดสิทธิ์</t>
  </si>
  <si>
    <t>rungsinee.suk@cra.ac.th</t>
  </si>
  <si>
    <t>Rungsinee Sukontapatima</t>
  </si>
  <si>
    <t>Request for Rungsinee Sukontapatima : Service Request</t>
  </si>
  <si>
    <t>orakarn.tra@cra.ac.th</t>
  </si>
  <si>
    <t>Orakarn Trakoolnngern</t>
  </si>
  <si>
    <t>Keyboard</t>
  </si>
  <si>
    <t>Nuntapon Kantathut</t>
  </si>
  <si>
    <t>chutima.sub@pccms.ac.th</t>
  </si>
  <si>
    <t>นางสาว พัชลิณรัศท์ ทรัพย์สิงห์</t>
  </si>
  <si>
    <t>172.25.3.27</t>
  </si>
  <si>
    <t>03:17:09</t>
  </si>
  <si>
    <t>pundarika.sam@cra.ac.th</t>
  </si>
  <si>
    <t>Pundarika Samathi</t>
  </si>
  <si>
    <t>napatsawan.o-p@cra.ac.th</t>
  </si>
  <si>
    <t>Napatsawan O-Pad</t>
  </si>
  <si>
    <t>00:19:19</t>
  </si>
  <si>
    <t>Smart Phone</t>
  </si>
  <si>
    <t>supassorn.vis@cra.ac.th</t>
  </si>
  <si>
    <t>Supassorn Visuttipun</t>
  </si>
  <si>
    <t>nattha.sri@cra.ac.th</t>
  </si>
  <si>
    <t>Nattha Srisettamart</t>
  </si>
  <si>
    <t>chanokthida.kae@cra.ac.th</t>
  </si>
  <si>
    <t>Chanokthida Kaewsri</t>
  </si>
  <si>
    <t>00:18:55</t>
  </si>
  <si>
    <t>bussara.cha@cra.ac.th</t>
  </si>
  <si>
    <t>Bussara Champen</t>
  </si>
  <si>
    <t>sudarat.kum@cra.ac.th</t>
  </si>
  <si>
    <t>Sudarat Kumsing</t>
  </si>
  <si>
    <t>00:00:35</t>
  </si>
  <si>
    <t>daraporn.dua@cra.ac.th</t>
  </si>
  <si>
    <t>Daraporn Duangrung</t>
  </si>
  <si>
    <t>khounmanus.sri@cra.ac.th</t>
  </si>
  <si>
    <t>Khounmanus Sringoenyuang</t>
  </si>
  <si>
    <t>patcharin.kam@cra.ac.th</t>
  </si>
  <si>
    <t>Patcharin Kamankatai</t>
  </si>
  <si>
    <t>worasuda.jan@cra.ac.th</t>
  </si>
  <si>
    <t>Worasuda Janthaweewat</t>
  </si>
  <si>
    <t>00:54:49</t>
  </si>
  <si>
    <t>Systems Down</t>
  </si>
  <si>
    <t>darunee.mal@cra.ac.th</t>
  </si>
  <si>
    <t>Darunee Malaikhom</t>
  </si>
  <si>
    <t>Hard Disk</t>
  </si>
  <si>
    <t>jaraya.bhu@cra.ac.th</t>
  </si>
  <si>
    <t>โทรศัพท์ใช้งานไม่ได้</t>
  </si>
  <si>
    <t>rossukon.pon@cra.ac.th</t>
  </si>
  <si>
    <t>รสสุคนธ์ ผ่องโชติ</t>
  </si>
  <si>
    <t>chana.amn@cra.ac.th</t>
  </si>
  <si>
    <t>Chana Amnuaipol</t>
  </si>
  <si>
    <t>00:27:03</t>
  </si>
  <si>
    <t>chittiva.cha@cra.ac.th</t>
  </si>
  <si>
    <t>chittiva changtor</t>
  </si>
  <si>
    <t>wananya.por@cra.ac.th</t>
  </si>
  <si>
    <t>WANANYA PORNPUENG</t>
  </si>
  <si>
    <t>งานพัฒนาระบบสนับสนุน</t>
  </si>
  <si>
    <t>jariya.san@cra.ac.th</t>
  </si>
  <si>
    <t>Jariya Sanakoon</t>
  </si>
  <si>
    <t>ชั้น3 ฝ่ายพัฒนาทรัพยากรบุคคล &gt; อาคารสำนักงานราชวิทยาลัยฯ 2 Zone A / D</t>
  </si>
  <si>
    <t>nantarat.nak@cra.ac.th</t>
  </si>
  <si>
    <t>Nantarat Nakmorn</t>
  </si>
  <si>
    <t>suchada.phu@cra.ac.th</t>
  </si>
  <si>
    <t>Suchada Phuthiphen</t>
  </si>
  <si>
    <t>kamonlux.lao@cra.ac.th</t>
  </si>
  <si>
    <t>Kamonlux Laoarun</t>
  </si>
  <si>
    <t>preeyanut.mue@cra.ac.th</t>
  </si>
  <si>
    <t>01:21:49</t>
  </si>
  <si>
    <t>sukanya.kij@cra.ac.th</t>
  </si>
  <si>
    <t>Sukanya Kijpaiboonwat</t>
  </si>
  <si>
    <t>nipaporn.sak@cra.ac.th</t>
  </si>
  <si>
    <t>Nipaporn Sakula</t>
  </si>
  <si>
    <t>jidapa.thi@cra.ac.th</t>
  </si>
  <si>
    <t>Jidapa Piriyamaytasiri</t>
  </si>
  <si>
    <t>thanick.pon@cra.ac.th</t>
  </si>
  <si>
    <t>Thanick Pongsukvejkul</t>
  </si>
  <si>
    <t>pannita.won@cra.ac.th</t>
  </si>
  <si>
    <t>Pannita Wongpantieng</t>
  </si>
  <si>
    <t>sureemas.kla@cra.ac.th</t>
  </si>
  <si>
    <t>sureemas klaygeaw</t>
  </si>
  <si>
    <t>thaweesub.tha@cra.ac.th</t>
  </si>
  <si>
    <t>Thaweesub Thawatchai</t>
  </si>
  <si>
    <t>rungtiwa.kha@cra.ac.th</t>
  </si>
  <si>
    <t>Rungtiwa Khamthongkaew</t>
  </si>
  <si>
    <t>kewalee.bao@cra.ac.th</t>
  </si>
  <si>
    <t>Kewalee Baokoa</t>
  </si>
  <si>
    <t>narisara.wet@cra.ac.th</t>
  </si>
  <si>
    <t>Narisara Wettayanon</t>
  </si>
  <si>
    <t>doungkamol.pae@cra.ac.th</t>
  </si>
  <si>
    <t>Doungkamol Paenthai</t>
  </si>
  <si>
    <t>ระบบ HIS</t>
  </si>
  <si>
    <t>Request for นางสาวกรวรรณ เพชรานนท์ : Service Request</t>
  </si>
  <si>
    <t>kridsakorn.suk@cra.ac.th</t>
  </si>
  <si>
    <t>Kridsakorn Sukpinid</t>
  </si>
  <si>
    <t>haritchaya.you@cra.ac.th</t>
  </si>
  <si>
    <t>Haritchaya Youngpradit</t>
  </si>
  <si>
    <t>00:06:53</t>
  </si>
  <si>
    <t>เปลี่ยนสิทธิ์</t>
  </si>
  <si>
    <t>pimprapa.han@cra.ac.th</t>
  </si>
  <si>
    <t>00:18:29</t>
  </si>
  <si>
    <t>Permpen Noitoon</t>
  </si>
  <si>
    <t>Computer Location</t>
  </si>
  <si>
    <t>janthima.sir@cra.ac.th</t>
  </si>
  <si>
    <t>Janthima Siri</t>
  </si>
  <si>
    <t>Request for Janthima Siri : Service Request</t>
  </si>
  <si>
    <t>Attapon Nuntawanotayan</t>
  </si>
  <si>
    <t>ระบบการศึกษา</t>
  </si>
  <si>
    <t>permpen.noi@cra.ac.th</t>
  </si>
  <si>
    <t>kittiya.rit@cra.ac.th</t>
  </si>
  <si>
    <t>Kittiya Ritthichai</t>
  </si>
  <si>
    <t>wimonrat.lue@cra.ac.th</t>
  </si>
  <si>
    <t>Wimonrat Luecha</t>
  </si>
  <si>
    <t>pornpuk.jar@cra.ac.th</t>
  </si>
  <si>
    <t>Pornpuk Jaruspee</t>
  </si>
  <si>
    <t>งานการพยาบาลผู้ป่วยในและผู้ป่วยวิกฤต</t>
  </si>
  <si>
    <t>yanapan.bal@cra.ac.th</t>
  </si>
  <si>
    <t>นางสาวญาณพันธุ์ บาลทะจี</t>
  </si>
  <si>
    <t>butsayaphan.kit@cra.ac.th</t>
  </si>
  <si>
    <t>Butsayaphan Kittiwatcharaphong</t>
  </si>
  <si>
    <t>คอมเปิดไม่ติด</t>
  </si>
  <si>
    <t>ชั้น12 คลินิกโสต ศอ นาสิก ลาริงซ์วิทยา &gt; ศูนย์การแพทย์มะเร็งวิทยาจุฬาภรณ์</t>
  </si>
  <si>
    <t>monrutai.pac@pccms.ac.th</t>
  </si>
  <si>
    <t>Monrutai Pachkaew</t>
  </si>
  <si>
    <t>ชั้น 1 คลินิคกระดูกและข้อ &gt; ศูนย์การแพทย์จุฬาภรณ์เฉลิมพระเกียรติ</t>
  </si>
  <si>
    <t>SSB</t>
  </si>
  <si>
    <t>Set up SSB</t>
  </si>
  <si>
    <t>00:10:51</t>
  </si>
  <si>
    <t>SSB - Front End</t>
  </si>
  <si>
    <t>SAP-MM-Workflow</t>
  </si>
  <si>
    <t>ชั้น 1 การเงิน &gt;ศูนย์การแพทย์จุฬาภรณ์เฉลิมพระเกียรติ</t>
  </si>
  <si>
    <t>wilaiwan.sri@cra.ac.th</t>
  </si>
  <si>
    <t>Wilaiwan Srikun</t>
  </si>
  <si>
    <t>Request for Wilaiwan Srikun : Service Request</t>
  </si>
  <si>
    <t>ชั้น3 การเงิน &gt; ศูนย์การแพทย์มะเร็งวิทยาจุฬาภรณ์</t>
  </si>
  <si>
    <t>panissara.sri@cra.ac.th</t>
  </si>
  <si>
    <t>Panissara Srirodpan</t>
  </si>
  <si>
    <t>ชั้น3 ฝ่ายบริหารทรัพยากรบุคคล &gt; อาคารสำนักงานราชวิทยาลัยฯ 2 Zone A / D</t>
  </si>
  <si>
    <t>wilaipan.mos@cra.ac.th</t>
  </si>
  <si>
    <t>Wilaipan Mosee</t>
  </si>
  <si>
    <t>ชั้น 1 ผู้ป่วยนอก &gt; ศูนย์การแพทย์จุฬาภรณ์เฉลิมพระเกียรติ</t>
  </si>
  <si>
    <t>00:14:40</t>
  </si>
  <si>
    <t>หมอพร้อมขอใบรับรอง</t>
  </si>
  <si>
    <t>supaporn.aon@cra.ac.th</t>
  </si>
  <si>
    <t>สุภาพร อ่อนนวล</t>
  </si>
  <si>
    <t>ชั้น 2 หน่วยโภชนาการ (ชั้น 2 Zone A) &gt; ศูนย์การแพทย์มะเร็งวิทยาจุฬาภรณ์</t>
  </si>
  <si>
    <t>00:00:18</t>
  </si>
  <si>
    <t>Operating System VM Virtualbox</t>
  </si>
  <si>
    <t>Ofiice 365</t>
  </si>
  <si>
    <t>pitchanart.sut@cra.ac.th</t>
  </si>
  <si>
    <t>Pitchanart Suthisom</t>
  </si>
  <si>
    <t>e-mail</t>
  </si>
  <si>
    <t>Esaraban</t>
  </si>
  <si>
    <t>ชั้น 3 สารบรรณ &gt; อาคารบริหาร 2 Zone A / B</t>
  </si>
  <si>
    <t>ชั้น8 หน่วยหอผู้ป่วย 8B &gt; ศูนย์การแพทย์มะเร็งวิทยาจุฬาภรณ์</t>
  </si>
  <si>
    <t>sumon.sir@cra.ac.th</t>
  </si>
  <si>
    <t>Sumon Sirisappaiboon</t>
  </si>
  <si>
    <t>ชั้น2 คลินิกอายุรกรรมทั่วไป (ชั้น 2 Zone B) &gt; ศูนย์การแพทย์มะเร็งวิทยาจุฬาภรณ์</t>
  </si>
  <si>
    <t>ชั้น 11 สำนักผู้อำนวยการโรงพยาบาลจุฬาภรณ์ &gt; ศูนย์การแพทย์มะเร็งวิทยาจุฬาภรณ์</t>
  </si>
  <si>
    <t>papasthida.pin@cra.ac.th</t>
  </si>
  <si>
    <t>Papasthida Pinyasamma</t>
  </si>
  <si>
    <t>Waste Toner</t>
  </si>
  <si>
    <t>00:04:47</t>
  </si>
  <si>
    <t>IP Phone / Mobile Phone</t>
  </si>
  <si>
    <t>00:55:10</t>
  </si>
  <si>
    <t>mallika.chi@cra.ac.th</t>
  </si>
  <si>
    <t>Mallika Chitcharoen</t>
  </si>
  <si>
    <t>Chaliew Bukhatham</t>
  </si>
  <si>
    <t>Request for Mallika Chitcharoen : Service Request</t>
  </si>
  <si>
    <t>ชั้น 3 ฝ่ายพัฒนาองค์กรและระบบงาน &gt; อาคารสำนักงานราชวิทยาลัยฯ 2</t>
  </si>
  <si>
    <t>ชั้น14 หน่วยหอผู้ป่วย 14 &gt; ศูนย์การแพทย์มะเร็งวิทยาจุฬาภรณ์</t>
  </si>
  <si>
    <t>00:01:29</t>
  </si>
  <si>
    <t>Application Administration</t>
  </si>
  <si>
    <t>pimnaphat.vij@cra.ac.th</t>
  </si>
  <si>
    <t>Pimnaphat Wijitchanon</t>
  </si>
  <si>
    <t>System/Application Parameters Change</t>
  </si>
  <si>
    <t>supatta.pal@cra.ac.th</t>
  </si>
  <si>
    <t>Supatta Palaphan</t>
  </si>
  <si>
    <t>E-Doc</t>
  </si>
  <si>
    <t>waraporn.cha@cra.ac.th</t>
  </si>
  <si>
    <t>Waraporn Aksornnam</t>
  </si>
  <si>
    <t>00:07:28</t>
  </si>
  <si>
    <t>ชั้น 2 Zone B งานผู้ป่วยนอก &gt; ศูนย์การแพทย์มะเร็งวิทยาจุฬาภรณ์</t>
  </si>
  <si>
    <t>benyada.sut@pccms.ac.th</t>
  </si>
  <si>
    <t>ชั้น 1 เวชศาสตร์ฟื้นฟูและกายภาพบำบัด &gt; ศูนย์การแพทย์จุฬาภรณ์เฉลิมพระเกียรติ</t>
  </si>
  <si>
    <t>01:09:49</t>
  </si>
  <si>
    <t>wanwisa.sop@cra.ac.th</t>
  </si>
  <si>
    <t>Wanwisa Sopasit</t>
  </si>
  <si>
    <t>ชั้น6 ห้องผ่าตัด &gt; ศูนย์การแพทย์มะเร็งวิทยาจุฬาภรณ์</t>
  </si>
  <si>
    <t>00:53:34</t>
  </si>
  <si>
    <t>ชั้น4 สำนักงานคณบดี คณะแพทยศาสตร์และการสาธารณสุข &gt; อาคารสำนักงานราชวิทยาลัยฯ 2 Zone A / D</t>
  </si>
  <si>
    <t>E-Mail</t>
  </si>
  <si>
    <t>nattanan.chu@cra.ac.th</t>
  </si>
  <si>
    <t>Nattanan Chuchuenbun</t>
  </si>
  <si>
    <t>ชั้น 5 งานห้องปฎิบัติการกลาง &gt; ศูนย์การแพทย์มะเร็งวิทยาจุฬาภรณ์</t>
  </si>
  <si>
    <t>natadol.wis@cra.ac.th</t>
  </si>
  <si>
    <t>Natadol Waisarikit</t>
  </si>
  <si>
    <t>Request for Natadol Waisarikit : e-Saraban</t>
  </si>
  <si>
    <t>kannikar.aso@cra.ac.th</t>
  </si>
  <si>
    <t>Kannikar Asokepaisarn</t>
  </si>
  <si>
    <t>ชั้น 12 คลินิคจักษุ &gt; ศูนย์การแพทย์จุฬาภรณ์เฉลิมพระเกียรติ</t>
  </si>
  <si>
    <t>IP : 172.25.2.222 ขอบคุณค่ะ</t>
  </si>
  <si>
    <t>kamolphan.tan@cra.ac.th</t>
  </si>
  <si>
    <t>00:08:31</t>
  </si>
  <si>
    <t>Appsoft Discharge online</t>
  </si>
  <si>
    <t>ชั้น 1 เภสัชกรรม &gt; ศูนย์การแพทย์จุฬาภรณ์เฉลิมพระเกียรติ</t>
  </si>
  <si>
    <t>Request for Jidapa Piriyamaytasiri : Service Request</t>
  </si>
  <si>
    <t>ชั้น9&gt; หน่วยหอผู้ป่วย 9A และโลหิตวิทยา &gt; ศูนย์การแพทย์มะเร็งวิทยาจุฬาภรณ์</t>
  </si>
  <si>
    <t>Kaew Pheanrungruang</t>
  </si>
  <si>
    <t>Scan เอกสารไม่ได้</t>
  </si>
  <si>
    <t>ชั้น 2 ศูนย์แพทย์ภัยพิบัติและฉุกเฉิน &gt; ศูนย์การแพทย์มะเร็งวิทยาจุฬาภรณ์</t>
  </si>
  <si>
    <t>ชั้น4 หน่วยเทคโนโลยีสารสนเทศ &gt; ศูนย์การแพทย์มะเร็งวิทยาจุฬาภรณ์</t>
  </si>
  <si>
    <t>ชั้น5 หน่วยพยาธิวิทยา &gt; ศูนย์การแพทย์มะเร็งวิทยาจุฬาภรณ์</t>
  </si>
  <si>
    <t>ชั้น3 ฝ่ายประชาสัมพันธ์และการตลาด &gt; อาคารสำนักงานราชวิทยาลัยฯ 2 Zone A / D</t>
  </si>
  <si>
    <t>การทำงานผิด Flow</t>
  </si>
  <si>
    <t>nattiyaporn.lab@pccms.ac.th</t>
  </si>
  <si>
    <t>Nattityaporn Labrattanawitaya</t>
  </si>
  <si>
    <t>Request for Ulailak Nadee : e-Saraban</t>
  </si>
  <si>
    <t>chutimon.tha@cra.ac.th</t>
  </si>
  <si>
    <t>Chutimon Thanawongthadakul</t>
  </si>
  <si>
    <t>mataya.the@cra.ac.th</t>
  </si>
  <si>
    <t>Mataya Thewprasong</t>
  </si>
  <si>
    <t>pacharaporn.iam@pccms.ac.th</t>
  </si>
  <si>
    <t>Pacharaporn Iampinyo</t>
  </si>
  <si>
    <t>apinya.jun@cra.ac.th</t>
  </si>
  <si>
    <t>Apinya Junbankok</t>
  </si>
  <si>
    <t>prariwat.tre@cra.ac.th</t>
  </si>
  <si>
    <t>Prariwat Treesupabchaikul</t>
  </si>
  <si>
    <t>nattapol.pol@cra.ac.th</t>
  </si>
  <si>
    <t>Nattapol Polamai</t>
  </si>
  <si>
    <t>ชั้น1 หน่วยงานฉุกเฉิน &gt; ศูนย์การแพทย์มะเร็งวิทยาจุฬาภรณ์</t>
  </si>
  <si>
    <t>ketcharat.mee@cra.ac.th</t>
  </si>
  <si>
    <t>Ketcharat Meemongthum</t>
  </si>
  <si>
    <t>Warissara Pakdeesuphaphol</t>
  </si>
  <si>
    <t>ชั้น 1,2 คณะพยาบาลศาสตร์ &gt; อาคารสำนักงานราชวิทยาลัยฯ 2 Zone A,B,C,D</t>
  </si>
  <si>
    <t>urai.boo@cra.ac.th</t>
  </si>
  <si>
    <t>Urai Boonrueng</t>
  </si>
  <si>
    <t>ชั้น 12 หน่วยกายภาพบำบัด &gt; ศูนย์การแพทย์มะเร็งวิทยาจุฬาภรณ์</t>
  </si>
  <si>
    <t>ชั้น1 การเงิน &gt; ศูนย์การแพทย์มะเร็งวิทยาจุฬาภรณ์</t>
  </si>
  <si>
    <t>sasithorn.sir@cra.ac.th</t>
  </si>
  <si>
    <t>Sasithorn Sirikhomhorm</t>
  </si>
  <si>
    <t>Request for Sasithorn Sirikhomhorm : Service Request</t>
  </si>
  <si>
    <t>ชั้น 11 ห้องประชุม &gt; ศูนย์การแพทย์มะเร็งวิทยาจุฬาภรณ์</t>
  </si>
  <si>
    <t>ชั้น4 งานรังสีวินิจฉัยและร่วมรักษา &gt; ศูนย์การแพทย์มะเร็งวิทยาจุฬาภรณ์</t>
  </si>
  <si>
    <t>Saranya Chawanwiwat</t>
  </si>
  <si>
    <t>01:26:15</t>
  </si>
  <si>
    <t>ชั้น8 หน่วยหอผู้ป่วย 8A &gt; ศูนย์การแพทย์มะเร็งวิทยาจุฬาภรณ์</t>
  </si>
  <si>
    <t>Operating System Windows 7</t>
  </si>
  <si>
    <t>ชั้น 1 งานบริการด้านประกัน &gt; ศูนย์การแพทย์จุฬาภรณ์เฉลิมพระเกียรติ</t>
  </si>
  <si>
    <t>montha.kli@cra.ac.th</t>
  </si>
  <si>
    <t>Montha Klinsukon</t>
  </si>
  <si>
    <t>Request for Montha Klinsukon : Service Request</t>
  </si>
  <si>
    <t>ชั้น7 หน่วยหอผู้ป่วย 7A &gt; ศูนย์การแพทย์มะเร็งวิทยาจุฬาภรณ์</t>
  </si>
  <si>
    <t>02:07:37</t>
  </si>
  <si>
    <t>Request for Nantarat Nakmorn : e-Saraban</t>
  </si>
  <si>
    <t>natthaphon.sri@cra.ac.th</t>
  </si>
  <si>
    <t>Natthaphon Srisai</t>
  </si>
  <si>
    <t>Computer เปิดไม่ติด</t>
  </si>
  <si>
    <t>lakkana.pup@cra.ac.th</t>
  </si>
  <si>
    <t>ลักขณา ภู่พันธ์</t>
  </si>
  <si>
    <t>ชั้น7 หน่วยหอผู้ป่วย 7B &gt; ศูนย์การแพทย์มะเร็งวิทยาจุฬาภรณ์</t>
  </si>
  <si>
    <t>jintana.moo@cra.ac.th</t>
  </si>
  <si>
    <t>Jintana Moonla-ong</t>
  </si>
  <si>
    <t>aree.bin@cra.ac.th</t>
  </si>
  <si>
    <t>Aree Bintapanya</t>
  </si>
  <si>
    <t>เครื่องรูดบัตร</t>
  </si>
  <si>
    <t>ชั้น1 งานบริการด้านประกัน &gt; ศูนย์การแพทย์มะเร็งวิทยาจุฬาภรณ์</t>
  </si>
  <si>
    <t>Ajaree Supateeranon</t>
  </si>
  <si>
    <t>ชั้น 1 คลินิกคัดกรองโควิด &gt; ศูนย์การแพทย์จุฬาภรณ์เฉลิมพระเกียรติ</t>
  </si>
  <si>
    <t>Request for Usanee Yosprasong : Service Request</t>
  </si>
  <si>
    <t>00:11:28</t>
  </si>
  <si>
    <t>ชั้น 1 หน่วยงานฉุกเฉิน &gt; ศูนย์การแพทย์จุฬาภรณ์เฉลิมพระเกียรติ</t>
  </si>
  <si>
    <t>ชั้น1 หน่วยงานเวชระเบียน &gt; ศูนย์การแพทย์มะเร็งวิทยาจุฬาภรณ์</t>
  </si>
  <si>
    <t>ชั้น 1 หอผู้ป่วยวิกฤติ &gt; ศูนย์การแพทย์จุฬาภรณ์เฉลิมพระเกียรติ</t>
  </si>
  <si>
    <t>ploypailin.sus@cra.ac.th</t>
  </si>
  <si>
    <t>Ploypailin Susantikarn</t>
  </si>
  <si>
    <t>Windows ต้องการ Add Printer (พนักงานใหม่)</t>
  </si>
  <si>
    <t>ชั้น11 สายการแพทย์ &gt; ศูนย์การแพทย์มะเร็งวิทยาจุฬาภรณ์</t>
  </si>
  <si>
    <t>orathai.nia@cra.ac.th</t>
  </si>
  <si>
    <t>Orathai Niamtrakul</t>
  </si>
  <si>
    <t>00:04:56</t>
  </si>
  <si>
    <t>amaraporn.san@cra.ac.th</t>
  </si>
  <si>
    <t>Amaraporn Saneechai</t>
  </si>
  <si>
    <t>butsayamas.cha@cra.ac.th</t>
  </si>
  <si>
    <t>Butsayamas Chaobankrang</t>
  </si>
  <si>
    <t>ชั้น 1 สังคมสงเคราะห์ &gt; ศูนย์การแพทย์มะเร็งวิทยาจุฬาภรณ์</t>
  </si>
  <si>
    <t>ชั้น1 เภสัชกรรม &gt; ศูนย์การแพทย์มะเร็งวิทยาจุฬาภรณ์</t>
  </si>
  <si>
    <t>On-A-Nong Srisunon</t>
  </si>
  <si>
    <t>Request for ประภาพร เจริญผล : Service Request</t>
  </si>
  <si>
    <t>ชั้น 1 หอผู้ป่วยใน &gt; ศูนย์การแพทย์จุฬาภรณ์เฉลิมพระเกียรติ</t>
  </si>
  <si>
    <t>VM พบปัญหา เข้าใช้งานไม่ได้ ขึ้น startup repair</t>
  </si>
  <si>
    <t>fusing unit</t>
  </si>
  <si>
    <t>ชั้น3 งานผู้ป่วยนอก &gt; ศูนย์การแพทย์มะเร็งวิทยาจุฬาภรณ์</t>
  </si>
  <si>
    <t>ชั้น 11 ศูนย์การแพทย์มะเร็งวิทยา &gt; ศูนย์การแพทย์มะเร็งวิทยาจุฬาภรณ์</t>
  </si>
  <si>
    <t>ชั้น3 ฝ่ายนิติการ &gt; อาคารสำนักงานราชวิทยาลัยฯ 2 Zone A / B</t>
  </si>
  <si>
    <t>kamonvan.moo@cra.ac.th</t>
  </si>
  <si>
    <t>Kamonvan Moonmuang</t>
  </si>
  <si>
    <t>00:26:22</t>
  </si>
  <si>
    <t>wanida.chu@cra.ac.th</t>
  </si>
  <si>
    <t>Wanida Chuechamlaung</t>
  </si>
  <si>
    <t>00:06:12</t>
  </si>
  <si>
    <t>ชั้น3 คลินิกอายุรกรรมโรคไต (ชั้น 3 Zone B) &gt; ศูนย์การแพทย์มะเร็งวิทยาจุฬาภรณ์</t>
  </si>
  <si>
    <t>iPad / Table</t>
  </si>
  <si>
    <t>ชั้น9 ศูนย์สุขภาพสตรี &gt; ศูนย์การแพทย์มะเร็งวิทยาจุฬาภรณ์</t>
  </si>
  <si>
    <t>ชั้น11 หน่วยงานทรัพยากรบุคคล &gt; ศูนย์การแพทย์มะเร็งวิทยาจุฬาภรณ์</t>
  </si>
  <si>
    <t>mali.mee@cra.ac.th</t>
  </si>
  <si>
    <t>Mali Meeprom</t>
  </si>
  <si>
    <t>EV Insite</t>
  </si>
  <si>
    <t>orawan.boo@cra.ac.th</t>
  </si>
  <si>
    <t>Orawan Boonkeod</t>
  </si>
  <si>
    <t>ชั้น6 หอผู้ป่วยวิกฤต &gt; ศูนย์การแพทย์มะเร็งวิทยาจุฬาภรณ์</t>
  </si>
  <si>
    <t>00:25:57</t>
  </si>
  <si>
    <t>katesarin.pom@cra.ac.th</t>
  </si>
  <si>
    <t>Katesarin Nualprasertsook</t>
  </si>
  <si>
    <t>Request for Katesarin Nualprasertsook : e-Saraban</t>
  </si>
  <si>
    <t>thararat.utt@cra.ac.th</t>
  </si>
  <si>
    <t>Tararat Uttha</t>
  </si>
  <si>
    <t>Power BI</t>
  </si>
  <si>
    <t>suphannee.man@cra.ac.th</t>
  </si>
  <si>
    <t>Suphannee Manmars</t>
  </si>
  <si>
    <t>rattanaporn.nam@cra.ac.th</t>
  </si>
  <si>
    <t>Rattanaporn Namjaidee</t>
  </si>
  <si>
    <t>Wantanee Chidprang</t>
  </si>
  <si>
    <t>treetippa.rat@cra.ac.th</t>
  </si>
  <si>
    <t>01:58:59</t>
  </si>
  <si>
    <t>ชั้น1 หน่วยโภชนาการ &gt; ศูนย์การแพทย์มะเร็งวิทยาจุฬาภรณ์</t>
  </si>
  <si>
    <t>jutarut.ink@cra.ac.th</t>
  </si>
  <si>
    <t>00:28:49</t>
  </si>
  <si>
    <t>Request for นางสาว จุฑารัตน์ อินขำ : e-Saraban</t>
  </si>
  <si>
    <t>Appsoft E-Claim</t>
  </si>
  <si>
    <t>tongkamon.san@cra.ac.th</t>
  </si>
  <si>
    <t>Tongkamon Sa-Ngiempong</t>
  </si>
  <si>
    <t>supharada.sri@cra.ac.th</t>
  </si>
  <si>
    <t>ศุภรดา ศรีกิจการณ์</t>
  </si>
  <si>
    <t>00:07:51</t>
  </si>
  <si>
    <t>ขอยกเลิกเอกสารแนบ</t>
  </si>
  <si>
    <t>00:14:13</t>
  </si>
  <si>
    <t>Request for รสสุคนธ์ ผ่องโชติ : Service Request</t>
  </si>
  <si>
    <t>sorawit.tek@cra.ac.th</t>
  </si>
  <si>
    <t>Sorawit Tekauyporn</t>
  </si>
  <si>
    <t>boonyada.tan@cra.ac.th</t>
  </si>
  <si>
    <t>Boonyada Tantragul</t>
  </si>
  <si>
    <t>Request for Boonyada Tantragul : e-Saraban</t>
  </si>
  <si>
    <t>ชั้น3 ฝ่ายกิจการนักศึกษา &gt; อาคารสำนักงานราชวิทยาลัยฯ 2 Zone A / D</t>
  </si>
  <si>
    <t>Request for Prariwat Treesupabchaikul : Service Request</t>
  </si>
  <si>
    <t>No Agent</t>
  </si>
  <si>
    <t>00:21:58</t>
  </si>
  <si>
    <t>Kiosk</t>
  </si>
  <si>
    <t>kamonwan.soo@cra.ac.th</t>
  </si>
  <si>
    <t>KAMONWAN SOONKLANG</t>
  </si>
  <si>
    <t>Request for KAMONWAN SOONKLANG : Service Request</t>
  </si>
  <si>
    <t>sirichai subudommak</t>
  </si>
  <si>
    <t>nongluck.pum@cra.ac.th</t>
  </si>
  <si>
    <t>Nongluck Pumpaiboon</t>
  </si>
  <si>
    <t>Request for Nongluck Pumpaiboon : e-Saraban</t>
  </si>
  <si>
    <t>yanisa.pie@cra.ac.th</t>
  </si>
  <si>
    <t>Yanisa Pienhaphol</t>
  </si>
  <si>
    <t>00:19:15</t>
  </si>
  <si>
    <t>ชั้น 1 เวชระเบียน &gt; ศูนย์การแพทย์จุฬาภรณ์เฉลิมพระเกียรติ</t>
  </si>
  <si>
    <t>ชั้น1 สิทธิประโยชน์ &gt; ศูนย์การแพทย์มะเร็งวิทยาจุฬาภรณ์</t>
  </si>
  <si>
    <t>01:36:39</t>
  </si>
  <si>
    <t>ชั้น 2 Zone A งานผู้ป่วยนอก &gt; ศูนย์การแพทย์มะเร็งวิทยาจุฬาภรณ์</t>
  </si>
  <si>
    <t>wandee.kha@cra.ac.th</t>
  </si>
  <si>
    <t>00:06:43</t>
  </si>
  <si>
    <t>ชั้น 1 คลินิคโรคผิวหนังและเลเซอร์ &gt; ศูนย์การแพทย์จุฬาภรณ์เฉลิมพระเกียรติ</t>
  </si>
  <si>
    <t>09:00:00</t>
  </si>
  <si>
    <t>ย้ายคอมพิวเตอร์</t>
  </si>
  <si>
    <t>paphawarin.tie@cra.ac.th</t>
  </si>
  <si>
    <t>Paphawarin Thientong</t>
  </si>
  <si>
    <t>irawadee.win@cra.ac.th</t>
  </si>
  <si>
    <t>Irawadee Winyakam</t>
  </si>
  <si>
    <t>03:14:09</t>
  </si>
  <si>
    <t>nithisa.nac@cra.ac.th</t>
  </si>
  <si>
    <t>Nithisa Nacharoen</t>
  </si>
  <si>
    <t>ระบบแจ้งงานฝ่ายบริการกลาง</t>
  </si>
  <si>
    <t>anya.kia@cra.ac.th</t>
  </si>
  <si>
    <t>Anya Kiattiweerasak</t>
  </si>
  <si>
    <t>ชั้น2 ศูนย์ศัลยกรรมกระดูกและข้อ (ชั้น 2 Zone A) &gt; ศูนย์การแพทย์มะเร็งวิทยาจุฬาภรณ์</t>
  </si>
  <si>
    <t>saruda.cha@cra.ac.th</t>
  </si>
  <si>
    <t>Saruda Chaiharn</t>
  </si>
  <si>
    <t>piatip.kha@cra.ac.th</t>
  </si>
  <si>
    <t>Piatip Khangwicha</t>
  </si>
  <si>
    <t>00:13:43</t>
  </si>
  <si>
    <t>naruporn.kum@cra.ac.th</t>
  </si>
  <si>
    <t>ชั้น2 คลินิกตรวจสุขภาพ (อาคารข้าราชบริพาร ชั้น 3) &gt; ศูนย์การแพทย์มะเร็งวิทยาจุฬาภรณ์</t>
  </si>
  <si>
    <t>ชั้นB1 งานรังสีมะเร็งวิทยา &gt; ศูนย์การแพทย์มะเร็งวิทยาจุฬาภรณ์</t>
  </si>
  <si>
    <t>QueueQ</t>
  </si>
  <si>
    <t>ชั้น 5 ห้องปฏิบัติการสนับสนุนการวิจัย &gt; ศูนย์การแพทย์มะเร็งวิทยาจุฬาภรณ์</t>
  </si>
  <si>
    <t>เข้า HIS ไม่ได้</t>
  </si>
  <si>
    <t>00:19:20</t>
  </si>
  <si>
    <t>ชั้น4 ห้องปฏิบัติการเรียนรวม คณะแพทยศาสตร์และการสาธารณสุข &gt; อาคารสำนักงานราชวิทยาลัยฯ 2 Zone A / D</t>
  </si>
  <si>
    <t>Request for Chompoo Fongpikul : Service Request</t>
  </si>
  <si>
    <t>ชั้น 5 ฝ่ายพัฒนางานวิจัยทางคลินิก &gt; ศูนย์การแพทย์มะเร็งวิทยาจุฬาภรณ์</t>
  </si>
  <si>
    <t>00:07:21</t>
  </si>
  <si>
    <t>Request for Pitchanart Suthisom : Service Request</t>
  </si>
  <si>
    <t>00:06:44</t>
  </si>
  <si>
    <t>sunisa.jan@cra.ac.th</t>
  </si>
  <si>
    <t>Sunisa Janmontree</t>
  </si>
  <si>
    <t>ชั้น6 วิสัญญี &gt; ศูนย์การแพทย์มะเร็งวิทยาจุฬาภรณ์</t>
  </si>
  <si>
    <t>sirinat.dan@cra.ac.th</t>
  </si>
  <si>
    <t>สิรินัธ ดังก้อง</t>
  </si>
  <si>
    <t>Request for สิรินัธ ดังก้อง : Service Request</t>
  </si>
  <si>
    <t>thikumporn.yin@cra.ac.th</t>
  </si>
  <si>
    <t>Thikumporn Yindeemitr</t>
  </si>
  <si>
    <t>yuttana.chu@pccms.ac.th</t>
  </si>
  <si>
    <t>Active Directory (AD)</t>
  </si>
  <si>
    <t>Website Student</t>
  </si>
  <si>
    <t>kumnung.nak@cra.ac.th</t>
  </si>
  <si>
    <t>Kumnung Nakchaiya</t>
  </si>
  <si>
    <t>ชั้น3 ฝ่ายนโยบายและยุทธศาสตร์ &gt; อาคารสำนักงานราชวิทยาลัยฯ 2 Zone A / B</t>
  </si>
  <si>
    <t>Application Change</t>
  </si>
  <si>
    <t>System SSB</t>
  </si>
  <si>
    <t>Change/Add Report</t>
  </si>
  <si>
    <t>ชั้น5 หน่วยห้องปฏิบัติการวิจัยระดับโมเลกุลและยีโนม &gt; ศูนย์การแพทย์มะเร็งวิทยาจุฬาภรณ์</t>
  </si>
  <si>
    <t>phakpoom.lad@cra.ac.th</t>
  </si>
  <si>
    <t>Phakpoom Laddahom</t>
  </si>
  <si>
    <t>atcharaphon.won@cra.ac.th</t>
  </si>
  <si>
    <t>Atcharaphon Wongyeam</t>
  </si>
  <si>
    <t>athiwat.pon@cra.ac.th</t>
  </si>
  <si>
    <t>Athiwat Pongamornpat</t>
  </si>
  <si>
    <t>00:00:23</t>
  </si>
  <si>
    <t>01:23:09</t>
  </si>
  <si>
    <t>00:00:16</t>
  </si>
  <si>
    <t>00:00:30</t>
  </si>
  <si>
    <t>00:00:19</t>
  </si>
  <si>
    <t>00:00:22</t>
  </si>
  <si>
    <t>00:00:17</t>
  </si>
  <si>
    <t>pimtawan.khu@cra.ac.th</t>
  </si>
  <si>
    <t>Pimtawan Khunjamroen</t>
  </si>
  <si>
    <t>ชั้น11 สำนักงานราชวิทยาลัยจุฬาภรณ์ &gt; ศูนย์การแพทย์มะเร็งวิทยาจุฬาภรณ์</t>
  </si>
  <si>
    <t>sarawut.par@cra.ac.th</t>
  </si>
  <si>
    <t>Sarawut Prasanthong</t>
  </si>
  <si>
    <t>Request for Sarawut Prasanthong : e-Saraban</t>
  </si>
  <si>
    <t>chanatip.piy@cra.ac.th</t>
  </si>
  <si>
    <t>Chanatip Piyapakunnawat</t>
  </si>
  <si>
    <t>00:11:09</t>
  </si>
  <si>
    <t>puttarad.but@cra.ac.th</t>
  </si>
  <si>
    <t>ชั้น 5 บริการกลาง &gt; อาคารบริการ</t>
  </si>
  <si>
    <t>00:04:39</t>
  </si>
  <si>
    <t>witsuta.nav@cra.ac.th</t>
  </si>
  <si>
    <t>Witsuta Navayont</t>
  </si>
  <si>
    <t>sarawut.ton@cra.ac.th</t>
  </si>
  <si>
    <t>Sarawut Tongkum</t>
  </si>
  <si>
    <t>banyat.mak@cra.ac.th</t>
  </si>
  <si>
    <t>00:25:23</t>
  </si>
  <si>
    <t>orawan.sun@cra.ac.th</t>
  </si>
  <si>
    <t>Orawan Sungkrom</t>
  </si>
  <si>
    <t>00:16:07</t>
  </si>
  <si>
    <t>ชั้น 2 หน่วยงานพยาธิ &gt; อาคารบริการ</t>
  </si>
  <si>
    <t>00:19:03</t>
  </si>
  <si>
    <t>แก้ไขปัญหาแล้ว</t>
  </si>
  <si>
    <t>priyaporn.dee@cra.ac.th</t>
  </si>
  <si>
    <t>Priyaporn Deesang</t>
  </si>
  <si>
    <t>Surasak Fangmueng</t>
  </si>
  <si>
    <t>kamolporn.suk@cra.ac.th</t>
  </si>
  <si>
    <t>Kamolporn Suksompuet</t>
  </si>
  <si>
    <t>Request for Kamolporn Suksompuet : Service Request</t>
  </si>
  <si>
    <t>pinmuk.cha@cra.ac.th</t>
  </si>
  <si>
    <t>Request for นาง ปิ่นมุข ชัยวงศ์เวช : Service Request</t>
  </si>
  <si>
    <t>ชั้น3 งานผู้ป่วยในพระอนุเคราะห์และกิจการในพระองค์ &gt; อาคารสำนักงานราชวิทยาลัยฯ 2 Zone A / D</t>
  </si>
  <si>
    <t>patcharee.yak@cra.ac.th</t>
  </si>
  <si>
    <t>Patcharee YaKasem</t>
  </si>
  <si>
    <t>pattanaporn.dae@cra.ac.th</t>
  </si>
  <si>
    <t>Pattanaporn Daengkorkua</t>
  </si>
  <si>
    <t>ชั้น14 เวชศาสตร์ฟื้นฟู การกีฬาและกายภาพบำบัด &gt; ศูนย์การแพทย์มะเร็งวิทยาจุฬาภรณ์</t>
  </si>
  <si>
    <t>MicrosoftTeam</t>
  </si>
  <si>
    <t>งานทันตกรรม</t>
  </si>
  <si>
    <t>ชั้นB1 คลินิกทันตกรรม &gt; ศูนย์การแพทย์มะเร็งวิทยาจุฬาภรณ์</t>
  </si>
  <si>
    <t>surank.aka@cra.ac.th</t>
  </si>
  <si>
    <t>Surank Akaniroj</t>
  </si>
  <si>
    <t>ratchaneekorn.thi@cra.ac.th</t>
  </si>
  <si>
    <t>Ratchaneekorn Thintalab</t>
  </si>
  <si>
    <t>01:58:57</t>
  </si>
  <si>
    <t>00:00:21</t>
  </si>
  <si>
    <t>00:00:20</t>
  </si>
  <si>
    <t>00:00:14</t>
  </si>
  <si>
    <t>kanchana.pum@cra.ac.th</t>
  </si>
  <si>
    <t>Kanchana Phumthaing</t>
  </si>
  <si>
    <t>kannika.aru@cra.ac.th</t>
  </si>
  <si>
    <t>chantima.phu@cra.ac.th</t>
  </si>
  <si>
    <t>Chantima Phusamri</t>
  </si>
  <si>
    <t>kawin.chi@cra.ac.th</t>
  </si>
  <si>
    <t>Kawin Chinpong</t>
  </si>
  <si>
    <t>เรียนเจ้าหน้าที่ ที่เกี่ยวข้อง เนื่องจากคอมพิวเตอร์หน่วยกายภาพบำบัดชั้น 12 เคาเตอร์หน้าเครื่องกลางพบว่าข้อมูล ชื่อ-สกุลคนไข้ ,ชื่อนักกายภาพ และคลินิกของหน่วยงานหายไป รบกวนเจ้าหน้าที่ช่วยแก้ใขให้สามารถกลับมาใช้งานได้ตามปกติ ขอบคุณคะ</t>
  </si>
  <si>
    <t>bongkot.tan@cra.ac.th</t>
  </si>
  <si>
    <t>Bongkot Tansansin</t>
  </si>
  <si>
    <t>ชั้น 12 คลินิกเวชศาสตร์ฟื้นฟู &gt; ศูนย์การแพทย์มะเร็งวิทยาจุฬาภรณ์</t>
  </si>
  <si>
    <t>Request for Ploypailin Susantikarn : Service Request</t>
  </si>
  <si>
    <t>Chanchon Jaronephon</t>
  </si>
  <si>
    <t>supanee.boo@cra.ac.th</t>
  </si>
  <si>
    <t>Supanee Boonseng</t>
  </si>
  <si>
    <t>ปริ้นเอกสารไม่ออก</t>
  </si>
  <si>
    <t>ชั้น1 ห้องโครงการตามพระราชดำริและจัดหารายได้ &gt; ศูนย์การแพทย์มะเร็งวิทยาจุฬาภรณ์</t>
  </si>
  <si>
    <t>chaliew.buk@cra.ac.th</t>
  </si>
  <si>
    <t>angkana.api@cra.ac.th</t>
  </si>
  <si>
    <t>Angkana Apichartyotin</t>
  </si>
  <si>
    <t>Request for Angkana Apichartyotin : Service Request</t>
  </si>
  <si>
    <t>sirinart.yan@cra.ac.th</t>
  </si>
  <si>
    <t>Sirinart Yangyuen</t>
  </si>
  <si>
    <t>patcharaporn.kon@pccms.ac.th</t>
  </si>
  <si>
    <t>Request for นางสาว พัชราภรณ์ คงคาใหญ่ : Service Request</t>
  </si>
  <si>
    <t>IP: 172.26.34.221 ติดต่อ ชลนิชา</t>
  </si>
  <si>
    <t>00:14:37</t>
  </si>
  <si>
    <t>thitaree.boo@cra.ac.th</t>
  </si>
  <si>
    <t>Thitaree Boonchaue</t>
  </si>
  <si>
    <t>Request for Thitaree Boonchaue : e-Saraban</t>
  </si>
  <si>
    <t>napat.won@cra.ac.th</t>
  </si>
  <si>
    <t>หมอพร้อมเพิ่มเข็ม 5</t>
  </si>
  <si>
    <t>00:00:25</t>
  </si>
  <si>
    <t>00:00:47</t>
  </si>
  <si>
    <t>หมอพร้อมเพิ่มเข็ม 2</t>
  </si>
  <si>
    <t>00:00:15</t>
  </si>
  <si>
    <t>00:26:01</t>
  </si>
  <si>
    <t>01:04:47</t>
  </si>
  <si>
    <t>ชั้น 2 ฝ่ายการพยาบาล &gt; ศูนย์การแพทย์จุฬาภรณ์เฉลิมพระเกียรติ</t>
  </si>
  <si>
    <t>jirada.sri@cra.ac.th</t>
  </si>
  <si>
    <t>Jirada Srilipornkhet</t>
  </si>
  <si>
    <t>Teleconference</t>
  </si>
  <si>
    <t>kanta.boo@cra.ac.th</t>
  </si>
  <si>
    <t>Kanta Boonruang</t>
  </si>
  <si>
    <t>chatdanai.jan@cra.ac.th</t>
  </si>
  <si>
    <t>Chatdanai Jantaka</t>
  </si>
  <si>
    <t>00:13:49</t>
  </si>
  <si>
    <t>chanidapa.iam@cra.ac.th</t>
  </si>
  <si>
    <t>orn-a-nong.cha@cra.ac.th</t>
  </si>
  <si>
    <t>Orn-A-Nong Chaomuangkrung</t>
  </si>
  <si>
    <t>umaporn.now@cra.ac.th</t>
  </si>
  <si>
    <t>Request for นางสาว อุมาพร โนวฤทธิ์ : e-Saraban</t>
  </si>
  <si>
    <t>ชั้น 1 คลินิคกระดูกและข้อ &gt; ศูนย์การแพทย์มะเร็งวิทยาจุฬาภรณ์</t>
  </si>
  <si>
    <t>pornpilai.lae@pccms.ac.th</t>
  </si>
  <si>
    <t>nongnuch.boo@cra.ac.th</t>
  </si>
  <si>
    <t>Nongnuch Boontarikraksa</t>
  </si>
  <si>
    <t>Request for Nongnuch Boontarikraksa : Service Request</t>
  </si>
  <si>
    <t>sunpob.che@cra.ac.th</t>
  </si>
  <si>
    <t>Sunpob Cheewadhanaraks</t>
  </si>
  <si>
    <t>napat.kul@cra.ac.th</t>
  </si>
  <si>
    <t>Napat Kullawan</t>
  </si>
  <si>
    <t>ชั้นB1 งานเวชศาสตร์นิวเคลิยร์ &gt; ศูนย์การแพทย์มะเร็งวิทยาจุฬาภรณ์</t>
  </si>
  <si>
    <t>sathanee.rod@cra.ac.th</t>
  </si>
  <si>
    <t>Sathanee Rodwimut</t>
  </si>
  <si>
    <t>00:28:31</t>
  </si>
  <si>
    <t>supatcharee.cha@cra.ac.th</t>
  </si>
  <si>
    <t>Supatcharee Chaichuendee</t>
  </si>
  <si>
    <t>หมอพร้อมเพิ่มเข็ม 3</t>
  </si>
  <si>
    <t>00:17:17</t>
  </si>
  <si>
    <t>natnicha.khu@cra.ac.th</t>
  </si>
  <si>
    <t>witchayaporn.yus@cra.ac.th</t>
  </si>
  <si>
    <t>Witchayaporn Yusuparb</t>
  </si>
  <si>
    <t>wasin.sur@cra.ac.th</t>
  </si>
  <si>
    <t>เข้าระบบ HIS ไม่ได้</t>
  </si>
  <si>
    <t>thanwa.mod@cra.ac.th</t>
  </si>
  <si>
    <t>Thanwa Modwong</t>
  </si>
  <si>
    <t>pinich.nee@cra.ac.th</t>
  </si>
  <si>
    <t>Pinich Neelkun</t>
  </si>
  <si>
    <t>areeya.cha@cra.ac.th</t>
  </si>
  <si>
    <t>Areeya Chatjindakul</t>
  </si>
  <si>
    <t>Request for Areeya Chatjindakul : e-Saraban</t>
  </si>
  <si>
    <t>pawinee onkaew</t>
  </si>
  <si>
    <t>00:02:47</t>
  </si>
  <si>
    <t>Enterprise Workflow</t>
  </si>
  <si>
    <t>00:24:06</t>
  </si>
  <si>
    <t>เน็ตใช้ไม่ได้</t>
  </si>
  <si>
    <t>parimas.san@cra.ac.th</t>
  </si>
  <si>
    <t>ปริมาศ แสงฤทธิ์</t>
  </si>
  <si>
    <t>00:00:24</t>
  </si>
  <si>
    <t>00:23:01</t>
  </si>
  <si>
    <t>duangkamol.pha@cra.ac.th</t>
  </si>
  <si>
    <t>Duangkamol Phansuphaphol</t>
  </si>
  <si>
    <t>Request for Duangkamol Phansuphaphol : e-Saraban</t>
  </si>
  <si>
    <t>ชั้น2 คลินิกกุมารเวช (ชั้น 2 Zone A) &gt; ศูนย์การแพทย์มะเร็งวิทยาจุฬาภรณ์</t>
  </si>
  <si>
    <t>ปริ้นเอกสารไม่ได้</t>
  </si>
  <si>
    <t>kanokwan.kan@cra.ac.th</t>
  </si>
  <si>
    <t>chonnicha.pho@cra.ac.th</t>
  </si>
  <si>
    <t>Chonnicha Phonong</t>
  </si>
  <si>
    <t>phattharaphong.tha@cra.ac.th</t>
  </si>
  <si>
    <t>Phattharaphong Thaksathian</t>
  </si>
  <si>
    <t>00:27:55</t>
  </si>
  <si>
    <t>ขอแจ้งลบไฟล์เอกสารแนบ</t>
  </si>
  <si>
    <t>sasikan.kea@cra.ac.th</t>
  </si>
  <si>
    <t>Sasikan Keawyod</t>
  </si>
  <si>
    <t>ชั้น3 ฝ่ายพัฒนาคุณภาพ &gt; อาคารสำนักงานราชวิทยาลัยฯ 2 Zone A / D</t>
  </si>
  <si>
    <t>waraporn.nga@cra.ac.th</t>
  </si>
  <si>
    <t>Waraporn Ngampruttikorn</t>
  </si>
  <si>
    <t>boossaya.pho@cra.ac.th</t>
  </si>
  <si>
    <t>Boossaya Phokamta</t>
  </si>
  <si>
    <t>00:12:57</t>
  </si>
  <si>
    <t>Request for Boossaya Phokamta : e-Saraban</t>
  </si>
  <si>
    <t>natchanan.kob@cra.ac.th</t>
  </si>
  <si>
    <t>sudarat.suw@cra.ac.th</t>
  </si>
  <si>
    <t>Sudarat Suwanvithee</t>
  </si>
  <si>
    <t>siriam.too@cra.ac.th</t>
  </si>
  <si>
    <t>Siriam Toomthai</t>
  </si>
  <si>
    <t>02:25:33</t>
  </si>
  <si>
    <t>Change/Add Function</t>
  </si>
  <si>
    <t>00:01:00</t>
  </si>
  <si>
    <t>00:01:24</t>
  </si>
  <si>
    <t>ชั้น 3 งานการศึกษาและวิจัย &gt; อาคารสำนักงานราชวิทยาลัยฯ 2</t>
  </si>
  <si>
    <t>00:01:05</t>
  </si>
  <si>
    <t>jintana.int@cra.ac.th</t>
  </si>
  <si>
    <t>Jintana Inthongkaew</t>
  </si>
  <si>
    <t>ขอเปิดสิทธิ์เข้าใช้งานระบบ HIS, e-Doc และอื่นๆ สำหรับทันตแพทย์เข้ามาปฏิบัติงานใหม่</t>
  </si>
  <si>
    <t>naree.chu@pccms.ac.th</t>
  </si>
  <si>
    <t>ขออนุมัติการเปิดสิทธิ์การใช้งานในระบบ HIS</t>
  </si>
  <si>
    <t>Request for นางสาว พรพิไล แลบัว : e-Saraban</t>
  </si>
  <si>
    <t>ชั้น 1 รังสีวินิจฉัย &gt; ศูนย์การแพทย์จุฬาภรณ์เฉลิมพระเกียรติ</t>
  </si>
  <si>
    <t>sutas.suk@cra.ac.th</t>
  </si>
  <si>
    <t>Sutas Suksantipap</t>
  </si>
  <si>
    <t>01:13:16</t>
  </si>
  <si>
    <t>ชั้น14 ห้องประชุม &gt; ศูนย์การแพทย์มะเร็งวิทยาจุฬาภรณ์</t>
  </si>
  <si>
    <t>panida.sri@cra.ac.th</t>
  </si>
  <si>
    <t>supitcha.suk@cra.ac.th</t>
  </si>
  <si>
    <t>Supitcha Suksumek</t>
  </si>
  <si>
    <t>noppadol.liw@cra.ac.th</t>
  </si>
  <si>
    <t>Noppadol Liwnoi</t>
  </si>
  <si>
    <t>ชั้น14 หน่วยการวางแผนโรคมะเร็ง &gt; ศูนย์การแพทย์มะเร็งวิทยาจุฬาภรณ์</t>
  </si>
  <si>
    <t>decho.nar@cra.ac.th</t>
  </si>
  <si>
    <t>Request for นางสาว ปรียานุช เมืองปาน : Service Request</t>
  </si>
  <si>
    <t>ชั้น 2 คลินิกศัลยกรรมทั่วไป (ชั้น 2 Zone B) &gt; ศูนย์การแพทย์มะเร็งวิทยาจุฬาภรณ์</t>
  </si>
  <si>
    <t>Request for นางสาว ณัฐชนัญ โคบาล : Service Request</t>
  </si>
  <si>
    <t>pakanan.mee@cra.ac.th</t>
  </si>
  <si>
    <t>Pakanan Meesomsuk</t>
  </si>
  <si>
    <t>System SAP</t>
  </si>
  <si>
    <t>ajaree.sup@cra.ac.th</t>
  </si>
  <si>
    <t>Change/Add System/ApplicationSystem SSB</t>
  </si>
  <si>
    <t>ชั้น4 ฝ่ายบริการกลาง &gt; ศูนย์การแพทย์มะเร็งวิทยาจุฬาภรณ์</t>
  </si>
  <si>
    <t>phawita.sit@cra.ac.th</t>
  </si>
  <si>
    <t>Phawita Sittiwech</t>
  </si>
  <si>
    <t>anurak.bun@cra.ac.th</t>
  </si>
  <si>
    <t>00:01:59</t>
  </si>
  <si>
    <t>sanipat.yim@cra.ac.th</t>
  </si>
  <si>
    <t>Sanipat Yimcharoen</t>
  </si>
  <si>
    <t>00:36:15</t>
  </si>
  <si>
    <t>ชั้น3 สำนักงานตรวจสอบภายใน &gt; อาคารสำนักงานราชวิทยาลัยฯ 2 Zone A / B</t>
  </si>
  <si>
    <t>tulyaporn.jun@cra.ac.th</t>
  </si>
  <si>
    <t>Tulyaporn Junjamlar</t>
  </si>
  <si>
    <t>somjai.hon@cra.ac.th</t>
  </si>
  <si>
    <t>สมใจ หงษ์เวียงจันทร์</t>
  </si>
  <si>
    <t>00:13:41</t>
  </si>
  <si>
    <t>Close</t>
  </si>
  <si>
    <t>internet ใช้งานไม่ได้</t>
  </si>
  <si>
    <t>bencharat.koe@cra.ac.th</t>
  </si>
  <si>
    <t>jinna.ket@cra.ac.th</t>
  </si>
  <si>
    <t>ตรวจสอบเครื่องคอมพิวเตอร์เนื่งจากเครื่องติดไวรัส</t>
  </si>
  <si>
    <t>thanrada.pop@cra.ac.th</t>
  </si>
  <si>
    <t>Thanrada Popraros</t>
  </si>
  <si>
    <t>00:02:24</t>
  </si>
  <si>
    <t>atiwich.lum@cra.ac.th</t>
  </si>
  <si>
    <t>Tinnakorn Lumyos</t>
  </si>
  <si>
    <t>damrong.san@cra.ac.th</t>
  </si>
  <si>
    <t>Damrong Sangvanrat</t>
  </si>
  <si>
    <t>00:17:01</t>
  </si>
  <si>
    <t>jutamas.pla@cra.ac.th</t>
  </si>
  <si>
    <t>Jutamas Plaikaen</t>
  </si>
  <si>
    <t>pasika.mua@cra.ac.th</t>
  </si>
  <si>
    <t>Pasika Muangthai</t>
  </si>
  <si>
    <t>Project</t>
  </si>
  <si>
    <t>New Application/System</t>
  </si>
  <si>
    <t>jirasuda.nie@cra.ac.th</t>
  </si>
  <si>
    <t>งานพัฒนาและสถาปัตกรรมระบบ</t>
  </si>
  <si>
    <t>kaew.phe@cra.ac.th</t>
  </si>
  <si>
    <t>00:02:02</t>
  </si>
  <si>
    <t>jaruwan.tia@cra.ac.th</t>
  </si>
  <si>
    <t>Jaruwan Tiamcam</t>
  </si>
  <si>
    <t>อาคารบริหาร 2 สำนักวิชาการศึกษาคลินิกชั้นสูง &gt; อาคารสำนักงานราชวิทยาลัยฯ 2 Zone A / B</t>
  </si>
  <si>
    <t>หมอพร้อมเพิ่มเข็ม 4</t>
  </si>
  <si>
    <t>nutcharee.khe@cra.ac.th</t>
  </si>
  <si>
    <t>Nutcharee Khemmalung</t>
  </si>
  <si>
    <t>172.25.7.241</t>
  </si>
  <si>
    <t>nichapa.won@cra.ac.th</t>
  </si>
  <si>
    <t>ณิชาภา วงศ์สุวรรณ</t>
  </si>
  <si>
    <t>ชั้น 1 ห้องปฎิบัติการ MRI &gt; ศูนย์การแพทย์จุฬาภรณ์เฉลิมพระเกียรติ</t>
  </si>
  <si>
    <t>jureeporn.kae@cra.ac.th</t>
  </si>
  <si>
    <t>Jureeporn Kaewsathuan</t>
  </si>
  <si>
    <t>manop.kea@cra.ac.th</t>
  </si>
  <si>
    <t>Request for นาย มานพ แก่นไทย : Service Request</t>
  </si>
  <si>
    <t>Doctor Doc</t>
  </si>
  <si>
    <t>00:29:32</t>
  </si>
  <si>
    <t>thuwaporn.kul@cra.ac.th</t>
  </si>
  <si>
    <t>Thuwaporn Kulsri</t>
  </si>
  <si>
    <t>00:00:37</t>
  </si>
  <si>
    <t>00:01:03</t>
  </si>
  <si>
    <t>00:00:26</t>
  </si>
  <si>
    <t>00:10:23</t>
  </si>
  <si>
    <t>หมอพร้อมเพิ่มเข็ม 1 2</t>
  </si>
  <si>
    <t>suchada.roo@cra.ac.th</t>
  </si>
  <si>
    <t>Suchada Roopanon</t>
  </si>
  <si>
    <t>Request for นาง พุธรัตน์ แฝงเมือง : e-Saraban</t>
  </si>
  <si>
    <t>ชั้น9 หน่วยงานผสมยา &gt; ศูนย์การแพทย์มะเร็งวิทยาจุฬาภรณ์</t>
  </si>
  <si>
    <t>00:07:34</t>
  </si>
  <si>
    <t>00:23:16</t>
  </si>
  <si>
    <t>kanchana.inn@cra.ac.th</t>
  </si>
  <si>
    <t>Kanchana Innork</t>
  </si>
  <si>
    <t>worawan.int@cra.ac.th</t>
  </si>
  <si>
    <t>Worawan Inthachan</t>
  </si>
  <si>
    <t>siriporn.kon@cra.ac.th</t>
  </si>
  <si>
    <t>kran.chu@cra.ac.th</t>
  </si>
  <si>
    <t>Kran Chuayjiw</t>
  </si>
  <si>
    <t>tontrakoon.pin@cra.ac.th</t>
  </si>
  <si>
    <t>Tontrakoon Pinratyutthakarn</t>
  </si>
  <si>
    <t>sucheera.dat@cra.ac.th</t>
  </si>
  <si>
    <t>Sucheera Datchsonthi</t>
  </si>
  <si>
    <t>หมอพร้อม เพิ่มเข็ม 1 2</t>
  </si>
  <si>
    <t>radarat.ala@cra.ac.th</t>
  </si>
  <si>
    <t>RADARAT ALAIPORN</t>
  </si>
  <si>
    <t>narongrit.sri@pccms.ac.th</t>
  </si>
  <si>
    <t>sunita.pro@cra.ac.th</t>
  </si>
  <si>
    <t>Sunita Promcharoen</t>
  </si>
  <si>
    <t>pattarapon.cha@cra.ac.th</t>
  </si>
  <si>
    <t>Pattarapon Chaiyachot</t>
  </si>
  <si>
    <t>Request for Warit Loyboon : Service Request</t>
  </si>
  <si>
    <t>PhoneBook</t>
  </si>
  <si>
    <t>Request for Kotchaphorn Boonraksa : Service Request</t>
  </si>
  <si>
    <t>saiphet.van@cra.ac.th</t>
  </si>
  <si>
    <t>Saiphet Vanprom</t>
  </si>
  <si>
    <t>sujaree.tam@cra.ac.th</t>
  </si>
  <si>
    <t>Sujaree Tamisanon</t>
  </si>
  <si>
    <t>patthakorn.man@cra.ac.th</t>
  </si>
  <si>
    <t>Patthakorn Manupeerapan</t>
  </si>
  <si>
    <t>chalanpim.sri@pccms.ac.th</t>
  </si>
  <si>
    <t>Request for นางสาว ชลัญน์พิมพ์ ศรีสว่าง : Service Request</t>
  </si>
  <si>
    <t>00:17:34</t>
  </si>
  <si>
    <t>natcha.thu@cra.ac.th</t>
  </si>
  <si>
    <t>Natcha Thueman</t>
  </si>
  <si>
    <t>atchara.yat@cra.ac.th</t>
  </si>
  <si>
    <t>Atchara Yathong</t>
  </si>
  <si>
    <t>Request for Atchara Yathong : Service Request</t>
  </si>
  <si>
    <t>Request for Wannamas Saitanoo : Service Request</t>
  </si>
  <si>
    <t>thanaporn.koo@cra.ac.th</t>
  </si>
  <si>
    <t>Thanaporn Kookongkrissadakorn</t>
  </si>
  <si>
    <t>Request for Thanaporn Kookongkrissadakorn : Service Request</t>
  </si>
  <si>
    <t>nittaya.sun@cra.ac.th</t>
  </si>
  <si>
    <t>Nittaya Suntharanon</t>
  </si>
  <si>
    <t>00:06:40</t>
  </si>
  <si>
    <t>Request for Jidapa Piriyamaytasiri : e-Saraban</t>
  </si>
  <si>
    <t>pitipat.poo@cra.ac.th</t>
  </si>
  <si>
    <t>Pitipat poonprasit</t>
  </si>
  <si>
    <t>โรงพยาบาลส่งรายชื่อให้บริษัทประกัน</t>
  </si>
  <si>
    <t>00:00:44</t>
  </si>
  <si>
    <t>parin.wat@cra.ac.th</t>
  </si>
  <si>
    <t>Parin Wattanasin</t>
  </si>
  <si>
    <t>00:05:43</t>
  </si>
  <si>
    <t>jamaree.jan@cra.ac.th</t>
  </si>
  <si>
    <t>kamonlak.pro@cra.ac.th</t>
  </si>
  <si>
    <t>Kamonlak Promma</t>
  </si>
  <si>
    <t>konchananphat.pon@cra.ac.th</t>
  </si>
  <si>
    <t>Konchananphat Pongsira</t>
  </si>
  <si>
    <t>ชั้น2 ศูนย์เต้านม &gt; ศูนย์การแพทย์มะเร็งวิทยาจุฬาภรณ์</t>
  </si>
  <si>
    <t>00:19:14</t>
  </si>
  <si>
    <t>เม้าส์ใช้งานไม่ได้</t>
  </si>
  <si>
    <t>suwanan.kae@cra.ac.th</t>
  </si>
  <si>
    <t>Suwanan Kaewpaengchan</t>
  </si>
  <si>
    <t>saowarod.pol@cra.ac.th</t>
  </si>
  <si>
    <t>Saowarod Polart</t>
  </si>
  <si>
    <t>ขอแจ้งลบไฟล์เอกสารในระบบสารบรรณ</t>
  </si>
  <si>
    <t>00:20:04</t>
  </si>
  <si>
    <t>kanjana.kun@cra.ac.th</t>
  </si>
  <si>
    <t>thitapha.tho@cra.ac.th</t>
  </si>
  <si>
    <t>Thitapha Thongchai</t>
  </si>
  <si>
    <t>chutiphan.won@cra.ac.th</t>
  </si>
  <si>
    <t>01:57:28</t>
  </si>
  <si>
    <t>sudarat.cham@cra.ac.th</t>
  </si>
  <si>
    <t>Sudarat Champathip</t>
  </si>
  <si>
    <t>Request for Sudarat Champathip : Service Request</t>
  </si>
  <si>
    <t>01:15:27</t>
  </si>
  <si>
    <t>00:00:29</t>
  </si>
  <si>
    <t>dararat.chu@cra.ac.th</t>
  </si>
  <si>
    <t>Dararat Chuwongin</t>
  </si>
  <si>
    <t>machima.pho@cra.ac.th</t>
  </si>
  <si>
    <t>Machima Phopairoj</t>
  </si>
  <si>
    <t>ananya.tan@cra.ac.th</t>
  </si>
  <si>
    <t>Ananya Tanchai</t>
  </si>
  <si>
    <t>เมาส์ใช้งานไม่ได้</t>
  </si>
  <si>
    <t>vilinda.van@pccms.ac.th</t>
  </si>
  <si>
    <t>00:25:54</t>
  </si>
  <si>
    <t>Request for Chanokthida Kaewsri : e-Saraban</t>
  </si>
  <si>
    <t>00:24:18</t>
  </si>
  <si>
    <t>โหลดข้อมูล Statistic Report ทุกเดือนภายในวันที่ 1 ของทุกเดือน</t>
  </si>
  <si>
    <t>องค์กรส่งรายชื่อให้บริษัทประกัน</t>
  </si>
  <si>
    <t>kullisara.thr@cra.ac.th</t>
  </si>
  <si>
    <t>Kulisara Threechod</t>
  </si>
  <si>
    <t>Request for Orawan Sungkrom : e-Saraban</t>
  </si>
  <si>
    <t>sunita.tap@cra.ac.th</t>
  </si>
  <si>
    <t>Sunita Tapfang</t>
  </si>
  <si>
    <t>apisit.wan@cra.ac.th</t>
  </si>
  <si>
    <t>ชั้น3 มูลนิธิภัทรมหาราชานุสรณ์ ในพระอุปถัมภ์ฯ &gt; อาคารสำนักงานราชวิทยาลัยฯ 2 Zone A / B</t>
  </si>
  <si>
    <t>00:22:32</t>
  </si>
  <si>
    <t>Count of หมายเลขคำร้อง</t>
  </si>
  <si>
    <t>หน่วยงาน</t>
  </si>
  <si>
    <t xml:space="preserve">Leval 2 </t>
  </si>
  <si>
    <t>7Sense (Lenovo)</t>
  </si>
  <si>
    <t>Frist tier</t>
  </si>
  <si>
    <t>CRA</t>
  </si>
  <si>
    <t>Onsite</t>
  </si>
  <si>
    <t>Point IT</t>
  </si>
  <si>
    <t>Second tier</t>
  </si>
  <si>
    <t>Time</t>
  </si>
  <si>
    <t>12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</si>
  <si>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</si>
  <si>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</si>
  <si>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</si>
  <si>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</si>
  <si>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</si>
  <si>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</si>
  <si>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</si>
  <si>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</si>
  <si>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</si>
  <si>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</si>
  <si>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</si>
  <si>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</si>
  <si>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</si>
  <si>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</si>
  <si>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</si>
  <si>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</si>
  <si>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</si>
  <si>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จำนวน Ticket</t>
  </si>
  <si>
    <t>ปีที่สร้าง</t>
  </si>
  <si>
    <t>เดือนที่สร้าง</t>
  </si>
  <si>
    <t>วันที่สร้าง</t>
  </si>
  <si>
    <t>ตำแหน่ง</t>
  </si>
  <si>
    <t>Leval</t>
  </si>
  <si>
    <t>ชื่อเจ้าหน้าที่</t>
  </si>
  <si>
    <t>ENG</t>
  </si>
  <si>
    <t>Level</t>
  </si>
  <si>
    <t>Level 2</t>
  </si>
  <si>
    <t>นางสาว ชนกชื่น สู่พานิช</t>
  </si>
  <si>
    <t>ผู้บริหารโครงการ (Project Manager)</t>
  </si>
  <si>
    <t>ดร. ธัญพร หล่อชัยวัฒนา</t>
  </si>
  <si>
    <t>ที่ปรึกษา</t>
  </si>
  <si>
    <t>Programer</t>
  </si>
  <si>
    <t>นาย นันทพล ขันธทัต</t>
  </si>
  <si>
    <t>นาย ธนากร อินธนู</t>
  </si>
  <si>
    <t>นางสาวบุษรินทร์ สุพงษ์</t>
  </si>
  <si>
    <t>PMO</t>
  </si>
  <si>
    <t>On-a-nong Srisunon</t>
  </si>
  <si>
    <t>กฤษฏ์ อุปชาย์</t>
  </si>
  <si>
    <t>PC Team</t>
  </si>
  <si>
    <t>กฤษฎา ดา ทับอุไร</t>
  </si>
  <si>
    <t>ศิวกรณ์ พันธุ์เสงี่ยม</t>
  </si>
  <si>
    <t>นาย วศิน สุรัตนชัยการ</t>
  </si>
  <si>
    <t>สุรศักดิ์ รัตนอนันท์</t>
  </si>
  <si>
    <t>IT Support</t>
  </si>
  <si>
    <t>นายวิศิษฎ์พล กานต์ เพียรพิทักษ์</t>
  </si>
  <si>
    <t>WTC</t>
  </si>
  <si>
    <t>นายพิพัฒน์ ฟร้องซ์ ยอดประทุมวัน</t>
  </si>
  <si>
    <t>นายปัญญาบาส ศรีทอง</t>
  </si>
  <si>
    <t>นายปวรุตม์ เปา บุตรจันทร์</t>
  </si>
  <si>
    <t>นายประเสริฐ ระฆัง รัฐวิเศษ</t>
  </si>
  <si>
    <t>นายธีระวัตร ฟ้า ศรีคำขลิบ</t>
  </si>
  <si>
    <t>นาย​กฤษฎา​ ปุ๊ก บุญ​เฉลียว</t>
  </si>
  <si>
    <t>Kruamas Pajaree-anan</t>
  </si>
  <si>
    <t>นาย จิณณะ เกษรา</t>
  </si>
  <si>
    <t>IT Manager</t>
  </si>
  <si>
    <t>นางสาวกนกวรรณ พ่วงศิริ</t>
  </si>
  <si>
    <t>Application Support</t>
  </si>
  <si>
    <t>ณัฐริกา พูลสวัสดิ์</t>
  </si>
  <si>
    <t>นาย สุรศักดิ์ แฝงเมือง</t>
  </si>
  <si>
    <t>นาย ศิริชัย ทรัพย์อุดมมาก</t>
  </si>
  <si>
    <t>Microsoft team</t>
  </si>
  <si>
    <t>E-sarabun</t>
  </si>
  <si>
    <t>IT Asset</t>
  </si>
  <si>
    <t>นายเอกวิทย์ เอก มูซา</t>
  </si>
  <si>
    <t>นายอนุชิต ทัช บัวพันธ์</t>
  </si>
  <si>
    <t>นายจิรานุวัฒ อ๊อฟ กุลนาฑล</t>
  </si>
  <si>
    <t>นายวัฒนา อั๋น ประภาเลิศ</t>
  </si>
  <si>
    <t>นายกริชเพชร เด่น พุ่มซ้อน</t>
  </si>
  <si>
    <t>นาย สุจินต์ มีโภคา</t>
  </si>
  <si>
    <t>ที่ปรึกษาด้านการออกแบบและเชื่อมต่อระบบสารสนเทศขนาดใหญ่ (Integration Manager)</t>
  </si>
  <si>
    <t>นาย ปรมินทร์ ช่วงมณี</t>
  </si>
  <si>
    <t>ปรึกษาด้านความปลอดภัยและความลับของข้อมูลระบบคอมพิวเตอร์</t>
  </si>
  <si>
    <t>นาย แก้ว เพียรรุ่งเรือง</t>
  </si>
  <si>
    <t>ปรึกษาเทคโนโลยีสารสนเทศ ด้านบริหารโครงการขนาดใหญ่</t>
  </si>
  <si>
    <t>นายจักรี ชื่นสุวรรณ</t>
  </si>
  <si>
    <t>PM</t>
  </si>
  <si>
    <t>นางสาวดารินทร์ จอย มิ่งรักษา</t>
  </si>
  <si>
    <t>นายชาคริต คิว ผ่องประโยชน์</t>
  </si>
  <si>
    <t>นายณัฐวุฒิ นิว สุขสม</t>
  </si>
  <si>
    <t>นายธนพล ตูน เทือกสุบรรณ</t>
  </si>
  <si>
    <t>นายศุภชัย เอ สนทอง</t>
  </si>
  <si>
    <t>นายสำเนียง หลุ่ย จำปาแดง</t>
  </si>
  <si>
    <t>ว่าที่ ร.ต.หญิง ชุติพันธุ์ ชุ วอนเบ้า</t>
  </si>
  <si>
    <t>Grand Total</t>
  </si>
  <si>
    <t>(All)</t>
  </si>
  <si>
    <t>Hardware Total</t>
  </si>
  <si>
    <t>Software Total</t>
  </si>
  <si>
    <t>SSB Total</t>
  </si>
  <si>
    <t>Infrastructure , System &amp; Network Service Total</t>
  </si>
  <si>
    <t>Printer Total</t>
  </si>
  <si>
    <t>SAP Total</t>
  </si>
  <si>
    <t>Set Up Program Total</t>
  </si>
  <si>
    <t>IMAC Total</t>
  </si>
  <si>
    <t>(blank)</t>
  </si>
  <si>
    <t>(blank) Total</t>
  </si>
  <si>
    <t>System Access Total</t>
  </si>
  <si>
    <t>Application Change Total</t>
  </si>
  <si>
    <t>Project Total</t>
  </si>
  <si>
    <t>Application Administration Total</t>
  </si>
  <si>
    <t>savek.kia@cra.ac.th</t>
  </si>
  <si>
    <t>Savek Kiatsomphob</t>
  </si>
  <si>
    <t>01:28:50</t>
  </si>
  <si>
    <t>Request for Savek Kiatsomphob : Service Request</t>
  </si>
  <si>
    <t xml:space="preserve"> ชั้น2 คณะสัตวแพทยศาสตร์และสัตววิทยาประยุกต์ &gt; อาคารสำนักงานราชวิทยาลัยฯ 2 Zone A</t>
  </si>
  <si>
    <t>สวัสดีครับ ผมติดต่อจากโรงงานยาสัตหีบนะครับ พอดีต้องการสอบถามความคืบหน้าเรื่องที่เปิด PO ผ่าน SAP ไม่ได้ อยากรบกวนแจ้งให้หน่อยครับว่าตอนนี้สถานะเป็นอย่างไรบ้างครับ จะได้รีบแจ้งหัวหน้างานเปิด PO ให้ผมครับ ขอบคุณมากครับ</t>
  </si>
  <si>
    <t>สอบถามความคืบหน้าเรื่อง sap ครับ</t>
  </si>
  <si>
    <t>เครื่องคอมพิวเตอร์ช้า Email ใช้งานไม่ได้ ห้อง office ชั้น 14</t>
  </si>
  <si>
    <t>05:26:13</t>
  </si>
  <si>
    <t xml:space="preserve">เครื่องคอมพิวเตอร์ช้า </t>
  </si>
  <si>
    <t>คอมพิวเตอร์ โน๊ตบุ๊คเปิดไม่ได้</t>
  </si>
  <si>
    <t>เครื่องปริ๊น ไม่สามารถสั่งปริ้นไป เครื่องอยู่ที่บริเวณ ชั้น 3 มุม A ตึก CAT รบกวนช่วยดูให้ด้วยนะคะ</t>
  </si>
  <si>
    <t>07:27:50</t>
  </si>
  <si>
    <t>เครื่องปริ๊น ไม่สามารสั่งปริ๊นได้</t>
  </si>
  <si>
    <t xml:space="preserve"> ฝ่ายศูนย์พัฒนาความร่วมมือด้านบริการทางการแพทย์และภาคีเครือข่าย &gt; อาคารสำนักงานราชวิทยาลัยฯ 2</t>
  </si>
  <si>
    <t>เปิดคอมไม่ได้ ขึ้นว่า Automatic Repair ค่ะ shutdown หรือ restart แล้วก็ไม่หายค่ะ</t>
  </si>
  <si>
    <t>07:25:30</t>
  </si>
  <si>
    <t>เปิดคอมไม่ได้ ขึ้นว่า Automatic Repair</t>
  </si>
  <si>
    <t>65:38:30</t>
  </si>
  <si>
    <t>ammaraphorn.pha@cra.ac.th</t>
  </si>
  <si>
    <t>Ammaraphorn Phadungchon</t>
  </si>
  <si>
    <t>Request for Ammaraphorn Phadungchon : Service Request</t>
  </si>
  <si>
    <t>เปลี่ยนหมึก การเงินชั้น 2</t>
  </si>
  <si>
    <t>chutima.sae@cra.ac.th</t>
  </si>
  <si>
    <t>Chutima Saelor</t>
  </si>
  <si>
    <t>เปลี่ยนหมึก brother</t>
  </si>
  <si>
    <t xml:space="preserve">((ระบบ HIS)) มี 2 ข้อ ดังนี้ 1. ขอเพิ่มห้องเก็บไข่และใส่ตัวอ่อนศูนย์การรักษาภาวะการเจริญพันธุ์ฯ, ห้องเก็บไข่แลพะใส่ตัวอ่อนศูนย์การรักษาภาวะการเจริญพันธุ์ฯ(นอกเวลา) ในระบบ HIS หมวด HNOR หมวดย่อย Operating Room และ Anesthesia เพื่อให้แพทย์ และวิสัญญีใช้ลงข้อมูลผู้ป่วยในการทำหัตถการเก็บไข่ 2. ขอเพิ่มชื่อเข้าใช้งานระบบ HIS หมวดย่อย Anesthesia รายชื่อดังนี้ 1. น.ส.อารีวัลย์ ปุ่นยิ้ม รหัส 813441 2. น.ส.มูซันนา มัสยพิพัฒน์ รหัส 900103 เพื่อลงข้อมูลผู้ป่วยที่ได้รับยาระงับความรู้สึก </t>
  </si>
  <si>
    <t xml:space="preserve"> นางสาว ธิดารัตน์ ผดุงลักษณ์</t>
  </si>
  <si>
    <t>ขอเพิ่มห้องเก็บไข่และใส่ตัวอ่อนศูนย์การรักษาภาวะการเจริญพันธุ์ฯ ในระบบ HIS</t>
  </si>
  <si>
    <t>อ้างถึง บันทึกข้อความเลขที่ 004.รพ.06.65/441 ตามที่ เลขาธิการฯ มอบหมาย ให้ฝ่ายจัดซื้อจัดจ้างดำเนินการในนามมูลนิธิภัทรฯ และในส่วนที่เกี่ยวข้องให้เป็นไปตามระเบียบจัดซื้อของทาง รจภ. ต่อไป ทั้งนี้ ขอเพิ่มกล่องการทำงานของฝ่ายจัดซื้อจัดจ้าง ในนามมูลนิธิภัทรมหาราชนุสรณ์ พร้อมแบบฟอร์มบันทึกข้อความ คำสั่ง ประกาศ หนังสือภายนอกและได้แนบไฟล์โลโก้ มูลนิธิภัทรมหาราชนุสรณ์ ตามเอกสารแนบ</t>
  </si>
  <si>
    <t>00:59:50</t>
  </si>
  <si>
    <t>134:45:17</t>
  </si>
  <si>
    <t>ขอเพิ่มกล่องการทำงานของฝ่ายจัดซื้อจัดจ้าง ในนามมูลนิธิภัทรมหาราชนุสรณ์</t>
  </si>
  <si>
    <t xml:space="preserve"> ชั้น3 ฝ่ายจัดซื้อจัดจ้าง &gt; อาคารสำนักงานราชวิทยาลัยฯ 2 Zone B / C</t>
  </si>
  <si>
    <t>เครื่องคิวด้านหน้าห้องการเงินไม่สามารถเปิดได้</t>
  </si>
  <si>
    <t>tanida.int@cra.ac.th</t>
  </si>
  <si>
    <t>Tanida Intron</t>
  </si>
  <si>
    <t>06:27:57</t>
  </si>
  <si>
    <t>เครื่องคิว</t>
  </si>
  <si>
    <t>ขอแก้ไข E-Mail จาก รหัสพนักงานเป็นชื่อภาษาอังกฤษ Mail : Paruspak.Pay@cra.ac.th</t>
  </si>
  <si>
    <t>11:38:24</t>
  </si>
  <si>
    <t>ขอแก้ไข E-Mail จาก รหัสพนักงานเป็นชื่อภาษาอังกฤษ</t>
  </si>
  <si>
    <t>รหัสพนักงาน 901068 ชื่อนส. ปริศณา เดชวุธ ขอเปิดการใช้งานการเข้ารหัส wifi ในการเข้าใช้เงาน e Doce ใช้งานในระบบ HIS คะ</t>
  </si>
  <si>
    <t xml:space="preserve"> นาง กรรนิกา อรุณพันธ์</t>
  </si>
  <si>
    <t>107:19:06</t>
  </si>
  <si>
    <t>ขอเปิดการใช้งานรหัส wifi</t>
  </si>
  <si>
    <t xml:space="preserve">ขอติดตั้งระบบ HIS และระบบอื่นๆที่เกี่ยวข้องกับการใช้ปฏิบัติงาน เช่น ระบบ SAP , EV insite, printer เป็นต้น ลงในเครื่องคอมพิวเตอร์ที่หน่วยงานมีอยู่แล้ว จะขอติดตั้งห้องตรวจภายใน </t>
  </si>
  <si>
    <t>nutjaree.pet@cra.ac.th</t>
  </si>
  <si>
    <t>Nutjaree Petchann</t>
  </si>
  <si>
    <t>23:46:32</t>
  </si>
  <si>
    <t xml:space="preserve">ขอติดตั้งระบบ HIS และระบบอื่นๆที่เกี่ยวข้องกับการใช้ปฏิบัติงาน เช่น ระบบ SAP , EV insite, printer เป็นต้น </t>
  </si>
  <si>
    <t xml:space="preserve">สุปาณี บุญเส็ง 803783 เข้าระบบ E-saraban ไม่ได้ค่ะ </t>
  </si>
  <si>
    <t xml:space="preserve">เข้าระบบ E-saraban ไม่ได้ค่ะ </t>
  </si>
  <si>
    <t>00:26:47</t>
  </si>
  <si>
    <t>Request for นางสาวญาณพันธุ์ บาลทะจี : e-Saraban</t>
  </si>
  <si>
    <t>รบกวนพี่ IT เปลี่ยนหมึกเครื่องปริ้น ที่OPD 3B เค้าเตอร์รับ order ให้หน่อยค่ะ มีหมึกสำหรับเปลี่ยนแล้ว</t>
  </si>
  <si>
    <t>00:15:14</t>
  </si>
  <si>
    <t>รบกวนเปลี่ยนหมึกเครื่องปริ้น</t>
  </si>
  <si>
    <t>ปริ้นรายกายเวชภัณฑ์ที่อยู่ในระบบ SAP ไม่ได้ค่ะ VNC 172.32.12.223</t>
  </si>
  <si>
    <t>ailada.jet@cra.ac.th</t>
  </si>
  <si>
    <t>Ailada Jetanasen</t>
  </si>
  <si>
    <t>25:41:47</t>
  </si>
  <si>
    <t>ระบบ SAP</t>
  </si>
  <si>
    <t>00:52:11</t>
  </si>
  <si>
    <t>00:52:59</t>
  </si>
  <si>
    <t xml:space="preserve"> ชั้น2 สำนักงานเจ้าหน้าที่สำนักประธาน &gt; อาคารสำนักงานราชวิทยาลัยฯ 2 Zone A</t>
  </si>
  <si>
    <t xml:space="preserve">ขอโอนหมายเลข 8124 เข้าเบอร์โทรศัพท์ 064-6862402 </t>
  </si>
  <si>
    <t>00:12:03</t>
  </si>
  <si>
    <t>ต้องการโอนเบอร์โทรศัพท์ตั้งโต๊ะ</t>
  </si>
  <si>
    <t>ไม่สามารถReset password E-mail ได้ 901109 นางสาวกุลรัตน์ ทรัพย์เสริมส่ง แนน ฝ่ายพัฒนางานวิจัยทางคลินิก งานบริหารฐานข้อมูลวิจัย 084-336-0534 Kunlarat.Sap@cra.ac.th</t>
  </si>
  <si>
    <t>10:48:21</t>
  </si>
  <si>
    <t>ไม่สามารถReset password E-mail ได้</t>
  </si>
  <si>
    <t>00:55:24</t>
  </si>
  <si>
    <t>Request for Sanipat Yimcharoen : Service Request</t>
  </si>
  <si>
    <t xml:space="preserve"> ชั้น 1 ศูนย์จำลองสถานการณ์เพื่อการเรียนรู้ &gt; อาคารสำนักงานราชวิทยาลัยฯ 2</t>
  </si>
  <si>
    <t xml:space="preserve">OPD 3B รบกวน IT ย้ายเครื่องปริ้นให้หน่อยค่ะ ขยับที่โต๊ะมาด้านหน้า มีพี่ IT ดูให้แล้วมี LAN ว่างหนึ่งช่องค่ะ </t>
  </si>
  <si>
    <t>05:25:59</t>
  </si>
  <si>
    <t>ย้ายเครื่องปริ้น</t>
  </si>
  <si>
    <t>รบกวนติดตั้ง MDM เครื่องคอมพิวเตอร์โน๊ตบุ๊ค ณ งานบริหารฐานข้อมูลวิจัย ชั้น 4 อาคารสำนักงานราชวิทยาลัย</t>
  </si>
  <si>
    <t>05:43:42</t>
  </si>
  <si>
    <t>รบกวนติดตั้ง MDM</t>
  </si>
  <si>
    <t xml:space="preserve"> ชั้น4 ฝ่ายวิจัยและวิเทศสัมพันธ์ &gt; อาคารสำนักงานราชวิทยาลัยฯ 2 Zone D / C</t>
  </si>
  <si>
    <t>HR ส่ง e-mail ของ รจภ. ให้ รศ. ดร.น.สพ.จตุพร กระจายศรี เป็น Jatuporn.Kaj.@cra.ac.th แต่ใช้ reset password ไม่ได้ครับ</t>
  </si>
  <si>
    <t>suthat.sae@cra.ac.th</t>
  </si>
  <si>
    <t>Suthat Saengchoowong</t>
  </si>
  <si>
    <t>10:39:38</t>
  </si>
  <si>
    <t>E-mail อาจารย์ใหม่ ไม่ active</t>
  </si>
  <si>
    <t>SCREEN HIS ชำรุด</t>
  </si>
  <si>
    <t>00:01:10</t>
  </si>
  <si>
    <t>Screen HIS ไม่เหมือนเดิม</t>
  </si>
  <si>
    <t>ระบบ AD EXPORT ใช้งานไม่ได้</t>
  </si>
  <si>
    <t>16:00:01</t>
  </si>
  <si>
    <t>รบกวนช่วยทำให้ไฟล์มันขึ้นตามชนิดของไฟล์ได้ไหมคะ (172.27.6.247)</t>
  </si>
  <si>
    <t>04:33:46</t>
  </si>
  <si>
    <t>kittima.sak@cra.ac.th</t>
  </si>
  <si>
    <t>กิตติมา สักกุณา</t>
  </si>
  <si>
    <t>04:44:24</t>
  </si>
  <si>
    <t>Request for กิตติมา สักกุณา : Service Request</t>
  </si>
  <si>
    <t xml:space="preserve"> ชั้น 1 ห้องสมุด &gt; อาคารสำนักงานราชวิทยาลัยฯ 2</t>
  </si>
  <si>
    <t>Printer ใช้งานไม่ได้ cardio หัวใจ ชั้น 1 17 ไร่</t>
  </si>
  <si>
    <t>02:12:14</t>
  </si>
  <si>
    <t>Printer ใช้งานไม่ได้</t>
  </si>
  <si>
    <t>เรียน เจ้าหน้าที่ที่เกี่ยวข้อง แจ้งปัญหาไม่สามารถปลด Hold Request ในระบบ HIS ได้ IP : 172.25.2.113 เจ้าหน้าไอทีที่แก้ไขให้เรียบร้อยแล้ว ขอบคุณค่ะ</t>
  </si>
  <si>
    <t>03:32:54</t>
  </si>
  <si>
    <t>ไม่สามารถปลด Hold Request ในระบบ HIS ได้</t>
  </si>
  <si>
    <t>ระบบHIS คีย์US คิดเงินค่าใช้จ่ายคนไข้ไม่ได้ เวชภัณฑ์รหัส2100003419 ชื่อเวชภัณฑ์ DisposableDualSyring รุ่น SDS-CTP-QFT ระบบHIS ขึ้นหน้าจอว่า Unit# Cannot empty Charge Amt. Cannot empty</t>
  </si>
  <si>
    <t>03:25:09</t>
  </si>
  <si>
    <t>คีย์USคิดค่าใช้จ่ายคนไข้ไม่ได้</t>
  </si>
  <si>
    <t>ขอโทรศัพท์ตั้งโต๊ะให้เจ้าหน้าที่ใหม่เริ่มปฏิบัติงานในวันที่ 1 กันยายน 2565</t>
  </si>
  <si>
    <t>00:06:18</t>
  </si>
  <si>
    <t xml:space="preserve">*** ด่วน *** ฝ่ายบริหารอสังหาริมทรัพย์ ขอเบิกหมึกสีดำ เครื่อง Brother </t>
  </si>
  <si>
    <t>sayris.pib@cra.ac.th</t>
  </si>
  <si>
    <t xml:space="preserve"> นาย เสริส พิบูลย์</t>
  </si>
  <si>
    <t>02:44:50</t>
  </si>
  <si>
    <t>ขอเบิกหมึกสีดำ เครื่อง Brother ฝ่ายบริหารอสังหาริมทรัพย์</t>
  </si>
  <si>
    <t xml:space="preserve"> ฝ่ายบริหารอสังหาริมทรัพย์ &gt; อาคารสำนักงานราชวิทยาลัยฯ 2</t>
  </si>
  <si>
    <t>ID เรื่อง รายละเอียด Channel 02xxxxxxxxx องค์กร สอบถามเรื่องลงนัดหมายฉีดวัคซีน Call</t>
  </si>
  <si>
    <t>00:00:28</t>
  </si>
  <si>
    <t>องค์กรสอบถามเรื่องลงนัดหมายฉีดวัคซีน</t>
  </si>
  <si>
    <t>ID เรื่อง รายละเอียด Channel 341xxxxxxxxxxxx หมอพร้อม ขอใบรับรอง line</t>
  </si>
  <si>
    <t>รบกวนตรวจสอบที่เครื่อง172.27.6.109 ไม่สามารถไม่สามารถ Export HIS เข้าโปรแกรม Eclaim ได้</t>
  </si>
  <si>
    <t>kunyapron.may@pccms.ac.th</t>
  </si>
  <si>
    <t>Kunyapron Mayim</t>
  </si>
  <si>
    <t>02:02:31</t>
  </si>
  <si>
    <t>ไม่สามารถ Export HIS เข้าโปรแกรม Eclaim ได้</t>
  </si>
  <si>
    <t>ID เรื่อง รายละเอียด Channel โรงพยาบาลxxxxxxxx โรงพยาบาล ส่งรายชื่อให้บริษัทประกัน Mail IT</t>
  </si>
  <si>
    <t xml:space="preserve">ชั้น 2 ฝ่ายเทคโนโลยีสารสนเทศ &gt; อาคารสำนักงานราชวิทยาลัยฯ 2 Zone A / D </t>
  </si>
  <si>
    <t>ID เรื่อง รายละเอียด Channel 310xxxxxxxx หมอพร้อม เพิ่มเข็ม 1 2 line</t>
  </si>
  <si>
    <t>รบกวนทาง IT mapping GL กับ Receive Code รายละเอียดตามรูปแนบ ขอบคุณครับ</t>
  </si>
  <si>
    <t xml:space="preserve"> นาย ณภัทร์ วงศ์ทองศิริ</t>
  </si>
  <si>
    <t>43:04:50</t>
  </si>
  <si>
    <t xml:space="preserve">Interface Error รบกวน mapping GL กับ Receive Code </t>
  </si>
  <si>
    <t>รบกวนขอรหัสเพื่อ ลงทะเบียนเข้าระบบ Enterprise Workflow ของฝ่ายบริหารโครงการและพัฒนาพื้นที่ค่ะ</t>
  </si>
  <si>
    <t>01:07:43</t>
  </si>
  <si>
    <t>kwanchanok.jan@cra.ac.th</t>
  </si>
  <si>
    <t>Kwanchakok Junsuk</t>
  </si>
  <si>
    <t>21:23:41</t>
  </si>
  <si>
    <t>ลงทะเบียนเข้าระบบ Enterprise Workflow</t>
  </si>
  <si>
    <t xml:space="preserve">ชั้น 3 สำนักงานกำกับและพัฒนาโครงการใหม่ &gt; อาคารสำนักงานราชวิทยาลัยฯ 2 Zone B/C </t>
  </si>
  <si>
    <t>เนื่องจากบุคลากร วิทยาลัยแพทยศาสตร์ศรีสวางควัฒ มีความต้องการใช้สิทธิ์ Power Bi Pro เพื่อนำเสนองาน และ ดู Report จำนวน ทั้งหมด 113 คน แบ่งเป็น - อาจารย์ 67 คน - ฝ่ายสนับสนุน 46 คน เหตุผล: เพื่อใช้แก้ไข นำเสนองาน และดู Report ได้</t>
  </si>
  <si>
    <t>00:03:31</t>
  </si>
  <si>
    <t>ขอใช้สิทธิ์ Power Bi Pro จำนวน 113 คน</t>
  </si>
  <si>
    <t>wiriya.mah@cra.ac.th</t>
  </si>
  <si>
    <t>Wiriya Mahikul</t>
  </si>
  <si>
    <t>Request for Wiriya Mahikul : Service Request</t>
  </si>
  <si>
    <t xml:space="preserve">รบกวนติดตั้งเครื่องพิมพ์สายรัดข้อมือคนไข ยี่ห้อ ZEBRA </t>
  </si>
  <si>
    <t>00:06:03</t>
  </si>
  <si>
    <t>01:03:12</t>
  </si>
  <si>
    <t xml:space="preserve">ติดตั้งเครื่องพิมพ์สายรัดข้อมือคนไข้ </t>
  </si>
  <si>
    <t xml:space="preserve">ขอความอนุเคราะห์ขอเบิกโน้ตบุ๊คสำหรับพนักงานใหม่ จำนวน 2 เครื่อง รหัสพนักงาน 901085 และ 901084 </t>
  </si>
  <si>
    <t>10:12:41</t>
  </si>
  <si>
    <t>Request for Kunyapron Mayim : Service Request</t>
  </si>
  <si>
    <t>มี order ยาขึ้นมาที่ถูก entry โดย code คุณพยาบาล แต่เขาแจ้งว่าไม่ได้เป็นคนคีย์เขาคีย์แค่อุปกรณ์ทำแผล คนคีย์ยาคือหมออัญชิสา ทางเภสัชเลยกา order นี้ไปค่ะ ไม่ได้ให้ยาคนไข้ไป รบกวนตรวจสอบให้หน่อยนะคะ</t>
  </si>
  <si>
    <t>00:23:17</t>
  </si>
  <si>
    <t>order ที่คีย์โดย code คุณพยาบาล</t>
  </si>
  <si>
    <t>เรียน ท่านผู้เกี่ยวข้อง ด้วย ศูนย์พัฒนาความร่วมมือฯ ได้มีการรับบุคลากรใหม่ จำนวน 1 คน ซึ่งจำเป็นต้องใช้อินเตอร์เน็ตและโปรแกรมหน่วยงานในโน้ตบุค จำนวน 1 เครื่อง (มีโน้ตบุคแล้ว) ในการนี้ เพื่อให้การดำเนินงานเป็นไปด้วยความเรียบร้อย จึงรบกวนขอนัดเจ้าหน้าที่ IT service ลงโปรแกรม อินเตอร์เน็ต และการใช้งานต่างๆ ประมาณ 09.00 น. ชั้น 3 อาคารบริหาร 2 วันที่ 2 กันยายน 2565 (พรุ่งนี้) ขอบคุณค่ะ</t>
  </si>
  <si>
    <t>09:53:51</t>
  </si>
  <si>
    <t>ขอลงโปรมแกรม และอินเตอร์เน็ต wifi ในโน้ตบุค 1 เครื่อง</t>
  </si>
  <si>
    <t>172.25.32.112</t>
  </si>
  <si>
    <t>00:29:11</t>
  </si>
  <si>
    <t xml:space="preserve">เข้า HIS เข้าใช้งานไม่ได้ </t>
  </si>
  <si>
    <t xml:space="preserve">เป็นพนักงานใหม่ แต่ไม่สามารถ reset password ได้ รบกวนช่วยแก้ไขให้หน่อยค่ะ Email: sirawan.cha@cra.ac.th โทร.: 0881799718 รหัสพนักงาน : 20015 </t>
  </si>
  <si>
    <t>sirawan.cha@cra.ac.th</t>
  </si>
  <si>
    <t>Sirawan.cha</t>
  </si>
  <si>
    <t>11:48:24</t>
  </si>
  <si>
    <t>เป็นพนักงานใหม่ แต่ไม่สามารถ reset password ได้ รบกวนช่วยแก้ไขให้หน่อยค่ะ</t>
  </si>
  <si>
    <t xml:space="preserve"> ชั้น4 ห้องปฏิบัติการเรียนรวม คณะแพทยศาสตร์และการสาธารณสุข &gt; อาคารสำนักงานราชวิทยาลัยฯ 2 Zone B / C</t>
  </si>
  <si>
    <t xml:space="preserve">เรียน ฝ่ายบริหารและพัฒนาระบบสารสนเทศ ขอนำส่งใบคำร้องขอเปลี่ยนแปลงสิทธิการใช้งานระบบของฝ่ายบริหารโครงการและพัฒนาพื้นที่ ขอบคุณค่ะ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</si>
  <si>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07:00:30</t>
  </si>
  <si>
    <t>ใบคำร้องขอเปลี่ยนแปลงสิทธิการใช้งานระบบ</t>
  </si>
  <si>
    <t xml:space="preserve"> ชั้น 4 ฝ่ายการพยาบาล &gt; อาคารหอพัก</t>
  </si>
  <si>
    <t>kornphaka.pha@cra.ac.th</t>
  </si>
  <si>
    <t>Kornphaka Phatthanagumphol</t>
  </si>
  <si>
    <t>00:47:16</t>
  </si>
  <si>
    <t>Request for Kornphaka Phatthanagumphol : e-Saraban</t>
  </si>
  <si>
    <t>00:14:01</t>
  </si>
  <si>
    <t xml:space="preserve"> นาย ถิรพิทย์ ราชิวงศ์</t>
  </si>
  <si>
    <t>00:14:18</t>
  </si>
  <si>
    <t>Request for นาย ถิรพิทย์ ราชิวงศ์ : e-Saraban</t>
  </si>
  <si>
    <t>ปัญหา: HIS พบปัญหา หน้าจอเล็ก IP:172.22.6.246 ชื่อผู้แจ้ง: นันท์ แผนก: ศัลยกรรมเต้านม เบอร์ติดต่อกลับ: 6143</t>
  </si>
  <si>
    <t>00:01:20</t>
  </si>
  <si>
    <t>HIS พบปัญหา หน้าจอเล็ก</t>
  </si>
  <si>
    <t>one drive ซื้งค์ข้อมูล แล้วเปิดไม่ได้ ขึ้น Error bad image</t>
  </si>
  <si>
    <t xml:space="preserve"> นาง พุธรัตน์ แฝงเมือง</t>
  </si>
  <si>
    <t>one drive ซื้งค์ข้อมูล แล้วเปิดไม่ได้</t>
  </si>
  <si>
    <t>ขอเปลี่ยนชื่อหัตถการในระบบ HIS หัตถการรหัส ART013 ชื่อเก่า การเก็บไข่ (Ovum pick-up) เปลี่ยนเป็น ชื่อใหม่ การเก็บไข่ (Ovum pick-up: bilateral)</t>
  </si>
  <si>
    <t>00:02:13</t>
  </si>
  <si>
    <t>thanaphon.cho@cra.ac.th</t>
  </si>
  <si>
    <t xml:space="preserve"> นาย ธนพล ชูจันทร์</t>
  </si>
  <si>
    <t xml:space="preserve">เปลี่ยนชื่อหัตถการของศูนย์รักษาการเจริญพันธุ์ฯ </t>
  </si>
  <si>
    <t>00:24:57</t>
  </si>
  <si>
    <t>ใช้งาน Internet ไม่ได้ และต้องการ Add printer</t>
  </si>
  <si>
    <t>suwatchai.kho@cra.ac.th</t>
  </si>
  <si>
    <t xml:space="preserve"> นาย สุวัชชัย เขียวหวาน</t>
  </si>
  <si>
    <t>07:34:27</t>
  </si>
  <si>
    <t>PC Add Printer และอินเตอร์เน็ตใช้ไม่ได้</t>
  </si>
  <si>
    <t>07:25:09</t>
  </si>
  <si>
    <t>ไม่สามารถเข้า SSB Modules Enquiry Doctor Treatment Enquiry หน้าต่างที่เลือกหายไป ไม่สามารถตรวจสอบ DF ของแพทย์ได้ IP เครื่อง 192.168.56.1, 172.27.6.218</t>
  </si>
  <si>
    <t>00:07:45</t>
  </si>
  <si>
    <t>Print Sticker และ VN ไม่ออก</t>
  </si>
  <si>
    <t>เครื่องปริ้น Waste Toner Bottle is Full รบกวนเข้ามาแก้ไขให้หน่อยครับ ห้องเจาะเลือด 17ไร่</t>
  </si>
  <si>
    <t xml:space="preserve"> นาย ยุทธนา ชื่นชม</t>
  </si>
  <si>
    <t>00:19:58</t>
  </si>
  <si>
    <t>เครื่องปริ้น Waste Toner Bottle is Full</t>
  </si>
  <si>
    <t xml:space="preserve"> ชั้น 1 หน่วยปฎิบัติการกลาง &gt; ศูนย์การแพทย์จุฬาภรณ์เฉลิมพระเกียรติ</t>
  </si>
  <si>
    <t>ขอเปลี่ยนคีย์บอร์ดใหม่เนื่องจากปุ่มกดแข็ง กดยาก ทำให้การพิมพ์งานช้า</t>
  </si>
  <si>
    <t>pakjira.noi@cra.ac.th</t>
  </si>
  <si>
    <t>Pakjira Noiperm</t>
  </si>
  <si>
    <t>00:54:03</t>
  </si>
  <si>
    <t>ขอเปลี่ยนคีย์บอร์ดใหม่</t>
  </si>
  <si>
    <t>รบกวนขอความอนุเคราะห์ add printer ที่ notebook ส่วนตัวของพนักงานใหม่ครับ เครื่องลง MDM เรียบร้อยแล้วครับ หมายเลขโทรศัพท์ 0968862294</t>
  </si>
  <si>
    <t>00:43:27</t>
  </si>
  <si>
    <t>ขอ add printer ที่ Notebook ส่วนตัวของพนักงานใหม่</t>
  </si>
  <si>
    <t>58:03:33</t>
  </si>
  <si>
    <t xml:space="preserve"> ฝ่ายวิชาการและบริหารการศึกษา &gt; อาคารสำนักงานราชวิทยาลัยฯ 2</t>
  </si>
  <si>
    <t>ขอรบกวนติดตั้งโปรแกรมแก้ไข PDF ค่ะ</t>
  </si>
  <si>
    <t>06:21:59</t>
  </si>
  <si>
    <t>ขอใช้โปรแกรมแก้ไข PDF</t>
  </si>
  <si>
    <t>189:19:32</t>
  </si>
  <si>
    <t>24:53:18</t>
  </si>
  <si>
    <t>ขอ install MS Visio ปลดล็อค USB Port เพื่อใช้ทำงานระบบ HIS ร่วมกับ Users FL.3 Zone C ฝ่ายพัฒนาองค์กรและระบบงาน</t>
  </si>
  <si>
    <t>wanwisa.suk@cra.ac.th</t>
  </si>
  <si>
    <t>Wanwisa Suksawat</t>
  </si>
  <si>
    <t>110:03:25</t>
  </si>
  <si>
    <t xml:space="preserve">ขอ install MS Visio ปลดล็อค USB Port เพื่อใช้ทำงานระบบ HIS ร่วมกับ Users </t>
  </si>
  <si>
    <t>เรียน เจ้าหน้าที่ IT ที่เกี่ยวข้อง เนื่องจากคอมพิวเตอร์ที่ใช้งานอยู่ปัจจุบัน (ยี่ห้อ Dell) เป็นเครื่องเก่า ทำให้บ่อยครั้งที่เครื่องคอมพิวเตอร์มีอาการค้าง ไม่สามารถทำงานต่อได้ และใช้เวลานานกว่าจะกลับมาเป็นปกติ หรือต้อง Restart เครื่องใหม่ทุกครั้ง ที่มีอาการค้าง จึงทำงานเสียหาย และเสียเวลา เบื้องต้นได้ประสานกับคุณจิณณะแล้วค่ะ บริเวณคอมพิวเตอร์ที่ทำการเปลี่ยน หน้าห้อง อ.ฐิติมา โซน A ชั้น 3 ตึก CAT ขอบคุณมากๆค่ะ</t>
  </si>
  <si>
    <t>23:03:40</t>
  </si>
  <si>
    <t>ขอเปลี่ยนเครื่องคอมพิวเตอร์ เครื่องใหม่</t>
  </si>
  <si>
    <t>62:21:36</t>
  </si>
  <si>
    <t xml:space="preserve">ชั้น3 ฝ่ายสารนิเทศศึกษาและวิชาการ &gt; อาคารสำนักงานราชวิทยาลัยจุฬาภรณ์ 2 2 Zone A / B </t>
  </si>
  <si>
    <t>Development</t>
  </si>
  <si>
    <t>เรียน Infras Team เนื่องจาก Server SAP PIPO พบสถานะด้าน Infras ที่จำเป็นต้องแก้ไข 1-บน Production -Memory Usage ถึง 99% -Free Space เหลือ 67% 2-บน QAS -Memory Usage ถึง 99% -Free Space เหลือ 0% ขอให้เร่งตรวจสอบและดำเนินการแก้ไขก่อน PIPO broken down ครับ เรียนมาเพื่อทราบและดำเนินการ เฉลียว บูคะธรรม Application Team 062 592 6947</t>
  </si>
  <si>
    <t>fs03@cra.ac.th</t>
  </si>
  <si>
    <t>SAP PIPO Memory &amp; Free Space is Full</t>
  </si>
  <si>
    <t>ด้วยทางหน่วยสิทธิประโยชน์ ต้องดำเนินการเบิกเวชภัณฑ์เนื่องจากปฏิบัติงานด่านหน้าสัมผัสผู้ป่วยและเบิกพัสดุสำนักงาน เพื่อใช้ในการปฏิบัติงานและให้บริการผู้ป่วย จึงขอเปิดสิทธิการเข้าใช้งาน คลังเวชภัณฑ์และคลังพัสดุสำนักงาน ตามเอกสารแนบมานี้ค่ะ</t>
  </si>
  <si>
    <t>chanphen.fah@pccms.ac.th</t>
  </si>
  <si>
    <t>Chanphen Fahamnuayporn</t>
  </si>
  <si>
    <t>15:06:55</t>
  </si>
  <si>
    <t>ขอUser ID ใหม่ เพื่อเปลี่ยนแปลงสิทธิการใช้งานระบบ</t>
  </si>
  <si>
    <t>preeyanoot.nir@cra.ac.th</t>
  </si>
  <si>
    <t>Preeyanoot Niranrat</t>
  </si>
  <si>
    <t>86:43:15</t>
  </si>
  <si>
    <t>Request for Preeyanoot Niranrat : Service Request</t>
  </si>
  <si>
    <t xml:space="preserve">ชั้น 3 สำนักงานอธิการบดีวิทยาลัยวิทยาศาสตร์การแพทย์เจ้าฟ้าจุฬาภรณ์ &gt; อาคารสำนักงานราชวิทยาลัยฯ 2 Zone A </t>
  </si>
  <si>
    <t>สแกน E-document ไม่ได้เนื่องจากStart Pdf Editor Service ไม่เชื่อมต่อกับเครื่องปริ้นส์</t>
  </si>
  <si>
    <t>ID เรื่อง รายละเอียด Channel 088XXXXXXX ประชาชน สอบถามเรื่องจองวัคซีน Call</t>
  </si>
  <si>
    <t>ประชาชน สอบถามเรื่องจองวัคซีน</t>
  </si>
  <si>
    <t>ID เรื่อง รายละเอียด Channel 310xxxxxxxxxx ประชาชน สอบถามเรื่องจองวัคซีน Line</t>
  </si>
  <si>
    <t>ID เรื่อง รายละเอียด Channel 310XXXXXXXXXX หมอพร้อม เพิ่มเข็ม 4 Call</t>
  </si>
  <si>
    <t>หมอพร้อม เพิ่มเข็ม 4</t>
  </si>
  <si>
    <t>ID เรื่อง รายละเอียด Channel ME82XXXX 600XXXXXXXXXX หมอพร้อม เพิ่มเข็ม 1 2 Call</t>
  </si>
  <si>
    <t>ID เรื่อง รายละเอียด Channel 2021XXXXXXXX หมอพร้อม ขอเลข 13หลัก (CID) Line</t>
  </si>
  <si>
    <t>หมอพร้อม ขอเลข 13หลัก (CID)</t>
  </si>
  <si>
    <t>ID เรื่อง รายละเอียด Channel C381XXXXX 600XXXXXXXX หมอพร้อม ขอเลข 13หลัก (CID) Line</t>
  </si>
  <si>
    <t>ขอแจ้งเปลี่ยนโน๊ตบุ๊ค เนื่องจากปัญหาจอดับบ่อยครั้ง และไม่มีโน๊ตบุ๊คสำรองเพื่อใช้งาน</t>
  </si>
  <si>
    <t>186:48:07</t>
  </si>
  <si>
    <t>ปริ้นส์ไม่ออก เนื่องจากคิวค้าง</t>
  </si>
  <si>
    <t>kawinthida.won@cra.ac.th</t>
  </si>
  <si>
    <t xml:space="preserve"> นางสาว กวินธิดา วงศ์ภักดี</t>
  </si>
  <si>
    <t>00:02:55</t>
  </si>
  <si>
    <t>ชั้น1 หน่วยคลังยา &gt; ศูนย์การแพทย์มะเร็งวิทยาจุฬาภรณ์</t>
  </si>
  <si>
    <t>57:33:27</t>
  </si>
  <si>
    <t>เข้าโปรแกรมZAPไม่ได้ IP 172.32.0.220</t>
  </si>
  <si>
    <t>00:23:44</t>
  </si>
  <si>
    <t>เข้าโปรแกรมZAPไม่ได้</t>
  </si>
  <si>
    <t>ขอยกเลิกเอกสารแนบ ในบันทึกข้อความ ที่ 004.รพ.07.65/1349ลงวันที่ 19 สิงหาคม 2565 เรื่องขอคำนวนอัตราค่าบริการหัตถการนอกเวลา เพื่อกำหนดอัตราค่าบริการ จำนวน 2 รายการ โดย ขอยกเลิกเอกสารแนบ ชื่อ คณะกรรมการฯอนุมัติอัตราค่าบริการหัตถการนอกเวลา จำนวน 2 รายการ ศูนย์รักษาภาวะการเจริญพันธุ์ในผู้ป่วยมะเร็ง.pdf (แนบเพิ่มเติม)(02/09/2565เวลา08.39)</t>
  </si>
  <si>
    <t>10:08:57</t>
  </si>
  <si>
    <t>00:35:45</t>
  </si>
  <si>
    <t>00:36:16</t>
  </si>
  <si>
    <t>รบกวนขอความอนุเคราะห์ในการเปลี่ยนผู้ถือครอง Notebook หน่วยงานครับ เครื่องรุ่น Lenovo G14 SN เครื่อง MP1YVNRF</t>
  </si>
  <si>
    <t>02:23:34</t>
  </si>
  <si>
    <t>เปลี่ยนผู้ถือครอง Notebook</t>
  </si>
  <si>
    <t>01/09/65 ปริ้นสติ๊กเกอร์ไม่ออก ได้รับการแก้ไขเรียบร้อยแล้ว</t>
  </si>
  <si>
    <t>piyarat.kon@cra.ac.th</t>
  </si>
  <si>
    <t>Piyarat Kongudomsup</t>
  </si>
  <si>
    <t>10:28:54</t>
  </si>
  <si>
    <t>ปริ้นสติ๊กเกอร์ไม่ออก</t>
  </si>
  <si>
    <t>Line Pc ใช้งานไม่ได้ (แจ้ง IT ดำเนินการแก้ไข เรียบร้อยแล้ว)</t>
  </si>
  <si>
    <t>00:03:57</t>
  </si>
  <si>
    <t>Line Pc ใช้งานไม่ได้</t>
  </si>
  <si>
    <t>เปลี่ยนนามสกุลจาก อามาตรมนตี เป็น อามาตรมนตรี ในระบบ CRA Phonebook และที่เครื่องสแกนนิ้วมือลงเวลา</t>
  </si>
  <si>
    <t xml:space="preserve">เปลี่ยนนามสกุล </t>
  </si>
  <si>
    <t>เบอร์ 6565 เวลาสายเข้าจะไม่ได้ยินของอีกฝั่งพูดเลยคะ</t>
  </si>
  <si>
    <t>โทรศัพท์รับสายไม่ได้ยินเสียงอีกฝั่ง</t>
  </si>
  <si>
    <t>ไม่สามารถต่อเข้าใช้ wifi cra-guest ในระบบมือถือ ISO ได้</t>
  </si>
  <si>
    <t>krithirun.dhu@cra.ac.th</t>
  </si>
  <si>
    <t xml:space="preserve"> นาย กฤษฐ์หิรัญ ดำรงวรพิพัฒน์</t>
  </si>
  <si>
    <t>01:14:23</t>
  </si>
  <si>
    <t xml:space="preserve">ไม่สามารถเข้าใช้ wifi cra-guest </t>
  </si>
  <si>
    <t>ไม่สามารถเบิกเครื่องเจาะน้ำตาลได้ รหัสเครื่องเจาะ DTX 2300000343 รหัสแผ่นเจาะ DTX 2100000451 0844500768 คุณสายสุดา</t>
  </si>
  <si>
    <t>11:49:14</t>
  </si>
  <si>
    <t>ไม่สามารถเบิกเครื่องเจาะน้ำตาลได้</t>
  </si>
  <si>
    <t>ID เรื่อง รายละเอียด Channel บริษัท XXXXXXXX จำกัด องค์กร ขอรีใบนำจ่ายใหม่ call</t>
  </si>
  <si>
    <t>องค์กร ขอรีใบนำจ่ายใหม่</t>
  </si>
  <si>
    <t>00:12:38</t>
  </si>
  <si>
    <t>00:13:10</t>
  </si>
  <si>
    <t>Request for Fresh Service : e-Saraban</t>
  </si>
  <si>
    <t>ID เรื่อง รายละเอียด Channel 1104XXXXXXXXX หมอพร้อม แก้เพศ call</t>
  </si>
  <si>
    <t>หมอพร้อม แก้เพศ</t>
  </si>
  <si>
    <t>ID เรื่อง รายละเอียด Channel 6000XXXXXXXXX N0XXXXXX หมอพร้อม เพิ่มเข็ม 1 2 Call</t>
  </si>
  <si>
    <t>26:06:41</t>
  </si>
  <si>
    <t xml:space="preserve">หมอพร้อมเพิ่มเข็ม 1 2 </t>
  </si>
  <si>
    <t>SSB Transaction ดูรายละเอียดไม่ได้</t>
  </si>
  <si>
    <t>00:06:29</t>
  </si>
  <si>
    <t>Application</t>
  </si>
  <si>
    <t>HIS ไม่สามารถสั่งใบยาให้ผู้ป่วยได้ คอมพิวเตอร์ของศูนย์รักษาภาวะการเจริญพันธุ์ฯ ชัน14 ขอบคุณค่ะ</t>
  </si>
  <si>
    <t>boonyavee.nak@cra.ac.th</t>
  </si>
  <si>
    <t xml:space="preserve"> นางสาว บุณยวีร์ นาคเสโน</t>
  </si>
  <si>
    <t>01:24:30</t>
  </si>
  <si>
    <t>HIS ไม่สามารถสั่งใบยาให้ผู้ป่วยได้</t>
  </si>
  <si>
    <t xml:space="preserve"> นางสาว ณัฐชนัญ โคบาล</t>
  </si>
  <si>
    <t>00:18:38</t>
  </si>
  <si>
    <t xml:space="preserve">ชั้น 3 คณะเทคโนโลยีวิทยาศาสตร์สุขภาพ &gt; อาคารบริหาร 2 zone D-C </t>
  </si>
  <si>
    <t>ต้องการให้ลงระบบแสกนเอาสารให้ค่ะ IP : 172.32.3.250 เชื่อมต่อกับเครื่องปริ้น IPv4 : 172.32.3.48 ค่ะ</t>
  </si>
  <si>
    <t>00:31:29</t>
  </si>
  <si>
    <t>E-Scan</t>
  </si>
  <si>
    <t>ต้องการให้ลงระบบแสกนเอาสารให้ค่ะ</t>
  </si>
  <si>
    <t>ID เรื่อง รายละเอียด Channel T03XXXXX 600XXXXXXXXXX หมอพร้อม เพิ่มเข็ม 1 2 Call</t>
  </si>
  <si>
    <t>ขอเปิด e-mail กลางสำหรับ ward 8a เพื่อใช้ในการติดต่อสื่อสารกับผู้ป่วยและหน่วยงานต่างๆ ใช้ชื่อ : ward8a.cra@cra.ac.th</t>
  </si>
  <si>
    <t>54:09:01</t>
  </si>
  <si>
    <t>ขอเปิดเมล์กลางของward</t>
  </si>
  <si>
    <t>ID เรื่อง รายละเอียด Channel T03XXXXX 600XXXXXXXXXX หมอพร้อม เพิ่มเข็ม 1 2 Line</t>
  </si>
  <si>
    <t>OPD 2 A ปริ้นสติ้กเกอร์ไม่ได้ หมายเหตุ : มีจนท. remote มาทำให้แล้วค่ะ</t>
  </si>
  <si>
    <t>ปริ้นสติ้กเกอร์ไม่ได้</t>
  </si>
  <si>
    <t>ชั้น2 คลินิกเจาะเลือด (ชั้น 2 Zone A) &gt; ศูนย์การแพทย์มะเร็งวิทยาจุฬาภรณ์</t>
  </si>
  <si>
    <t xml:space="preserve">ระบบแสกนใช้งานไม่ได้ </t>
  </si>
  <si>
    <t>ระบบแสกนใช้งานไม่ได้</t>
  </si>
  <si>
    <t>หน่าต่าง post treatment กรอบคำสั่งต่างๆหายไปครับ รบกวนช่วยเหลือด้วยครับ IP 172.32.12.227</t>
  </si>
  <si>
    <t>หน้าต่าง skin กล่องพยาบาล his หายครับ</t>
  </si>
  <si>
    <t>รหัสพนักงาน : 901093 ไม่สามารถ login wifi ได้ รบกวนขอวิธีเชื่อต่อหน่อยครับ</t>
  </si>
  <si>
    <t>teerapong.won@cra.ac.th</t>
  </si>
  <si>
    <t>Teerapong Wongsa</t>
  </si>
  <si>
    <t>10:04:03</t>
  </si>
  <si>
    <t>ขอวิธีใช้งาน wifi รพ</t>
  </si>
  <si>
    <t>เครื่องที่ให้ใช้ในการทดสอบจะใช้ที่ 400 เตียงไม่มีไดร์แชร์ สเตสเม้น ผู้ป่วยใน (น้องตูนทำให้แล้วค่ะ)</t>
  </si>
  <si>
    <t>ลงไดร์แชร์ที่แคชเชียร์</t>
  </si>
  <si>
    <t>vn 0351 04092565 คนไข้ใช้สิทธิ ครอบครัว พนักงานไม่สามารถปิด ส่วนเกินเข้า Top up ได้ค่ะ</t>
  </si>
  <si>
    <t>สิทธิครอบครัวพนักงาน ปิดส่วนเกินเข้า Top up ไม่ได้</t>
  </si>
  <si>
    <t>vn 0297 04/09/65 สิทธิครอบครัวพนักงานระบบไม่ดึงรหัสพนักงานอัตโนมัติ</t>
  </si>
  <si>
    <t>สวัสดิการพนักงานไม่ดึงรหัส พนักงานอัตโนมัจิ</t>
  </si>
  <si>
    <t>ขอยกเลิก เอกสารอ้างอิง “001.01.รผ.64/244 ของบประมาณเร่งด่วนสนับสนุนภารกิจโรงงานผลิตเภสัชภัณฑ์ในพระดำริ ในสถานการณ์ การระบาดของเชื้อโคโรนาไวรัส ๒๐๑๙” ในหนังสือเลขที่ ๐๐๑.๐๑.รผ.๖๕/๓๗๗ เรื่อง ขออนุมัติหลักการจัดซื้อวัตถุดิบผลิตยาต้านไวรัสโคโรนาสายพันธุ์ใหม่ Favipiravir โดยวิธีการเฉพาะเจาะจง</t>
  </si>
  <si>
    <t xml:space="preserve"> นาย อนุรักษ์ บุญรอด</t>
  </si>
  <si>
    <t>ขอยกเลิกเอกสารอ้างอิงในระบบ E-sarubun</t>
  </si>
  <si>
    <t xml:space="preserve">IP 172.25.33.44 ไม่สามารถ preview บัตรนัด และอื่นๆได้ ในระบบ HIS </t>
  </si>
  <si>
    <t>00:52:56</t>
  </si>
  <si>
    <t>Note book มีปัญหา การ preview</t>
  </si>
  <si>
    <t>คอมพวเตอร์ไม่สามารถBoot windows ได้ ติดต่อ พี่แม้ว บัญชี ตึกCAT ชั้น3</t>
  </si>
  <si>
    <t>saranphat.nad@cra.ac.th</t>
  </si>
  <si>
    <t>Saranphat Nadphobsook</t>
  </si>
  <si>
    <t>05:37:57</t>
  </si>
  <si>
    <t>คอมพวเตอร์ไม่สามารถBoot windows ได้</t>
  </si>
  <si>
    <t>เรียน เจ้าหน้าที่ที่เกี่ยวข้อง แจ้งปัญหาระบบ HIS เวลากดปุ่ม Enter เพื่อพิมพ์ข้อมูลในบรรทัดถัดไป จะมองไม่เห็นบรรทัดที่จะพิมพ์ค่ะ IP : 172.25.3.21 เจ้าหน้าที่ไอทีแก้ไขให้เรียบร้อยแล้ว ขอบคุณค่ะ</t>
  </si>
  <si>
    <t>การใช้งานระบบ HIS</t>
  </si>
  <si>
    <t>log out จอบ่อย จึงทำให้ต้องคอย log in อยู่บ่อย รบกวนช่วยตรวจสอบและดำเนินการด้วยค่ะ</t>
  </si>
  <si>
    <t>00:23:11</t>
  </si>
  <si>
    <t>log out จอบ่อย</t>
  </si>
  <si>
    <t>คอมพิวเตอร์ไม่สามารถปริ้นสติ๊กเกอร์ได้ ติดต่อ คุณบุ๋ม OR ชั้น 12</t>
  </si>
  <si>
    <t>jiraporn.pra@cra.ac.th</t>
  </si>
  <si>
    <t>Jiraporn Prachakong</t>
  </si>
  <si>
    <t>07:14:14</t>
  </si>
  <si>
    <t>คอมพิวเตอร์ไม่สามารถปริ้นสติ๊กเกอร์ได้</t>
  </si>
  <si>
    <t xml:space="preserve">ใช้งาน google chrome ไม่ได้ </t>
  </si>
  <si>
    <t>kanchanok.pro@cra.ac.th</t>
  </si>
  <si>
    <t>Kanchanok Promariya</t>
  </si>
  <si>
    <t>09:30:11</t>
  </si>
  <si>
    <t>Chrome ใช้งานไม่ได้</t>
  </si>
  <si>
    <t xml:space="preserve"> ชั้น 1 Non-lnvensive Cardiac Investigation &gt; ศูนย์การแพทย์จุฬาภรณ์เฉลิมพระเกียรติ</t>
  </si>
  <si>
    <t>ไม่สามารถใช้ One drive on PC ได้ IP 172.25.4.48 รบกวนแก้ไข</t>
  </si>
  <si>
    <t xml:space="preserve"> นางสาว เบญญาดา สุธนาวรกุล</t>
  </si>
  <si>
    <t>00:13:16</t>
  </si>
  <si>
    <t>ไม่สามารถใช้ One drive on PC ได้</t>
  </si>
  <si>
    <t>เน็ตใช้ไม่ได้อยู่เครื่องเดียว ip 169.254.115.31 ชื่อ รวีวรรณ จัดของ 803673 หน้าห้องอาจารย์องค์การ</t>
  </si>
  <si>
    <t>rawewan.jad@cra.ac.th</t>
  </si>
  <si>
    <t>Rawewan Jadkhong</t>
  </si>
  <si>
    <t xml:space="preserve"> นางสาว อุมาพร โนวฤทธิ์</t>
  </si>
  <si>
    <t xml:space="preserve">โกดังไปรษณีย์ </t>
  </si>
  <si>
    <t xml:space="preserve">หน้าจอคอม คว่ำลงมาทำให้ การแสดงภาพผิดปกติไป เป็นของช่องจ่ายยา เบอร์ 6 ค่ะ </t>
  </si>
  <si>
    <t>07:37:37</t>
  </si>
  <si>
    <t>หน้าจอคอมพัง</t>
  </si>
  <si>
    <t xml:space="preserve">ปริ้นไม่ได้ค่ะ เครื่องปริ้นแสดงหน้าจอ Waste toner bottle full </t>
  </si>
  <si>
    <t>07:12:12</t>
  </si>
  <si>
    <t>สั่งปริ้นไม่ได้ค่ะ</t>
  </si>
  <si>
    <t>คอมพิวเตอร์ใช้งาน internet ไม่ได้</t>
  </si>
  <si>
    <t>sireethorn.kwa@pccms.ac.th</t>
  </si>
  <si>
    <t>Sireethorn Kwangkaew</t>
  </si>
  <si>
    <t>09:02:43</t>
  </si>
  <si>
    <t>ใช้งาน internet ไม่ได้</t>
  </si>
  <si>
    <t>ขอติดตั้งเครื่องปริ้นท์เตอร์ใน notebook ส่วนตัว เนื่องจากคอมพิวเตอร์ที่โต๊ะทำงานไม่สามารถปริ้นท์ได้</t>
  </si>
  <si>
    <t>04:40:03</t>
  </si>
  <si>
    <t>ขอติดตั้งเครื่องปริ้นท์เตอร์ใน notebook ส่วนตัว</t>
  </si>
  <si>
    <t>เครื่อง Computer ส่วนตัวใช้ใน Office ฝ่ายจัดซื้อจัดจ้าง อาคาร CAT ชั้น 3 พบว่า Microsoft มีปัญหาเปิดใช้งานไม่ได้และแจ้งว่าจะหมดอายุวันที่ 8 กันยายน 2565</t>
  </si>
  <si>
    <t>Microsofe แจ้งเตือนว่าหมดอายุ</t>
  </si>
  <si>
    <t>00:21:50</t>
  </si>
  <si>
    <t xml:space="preserve"> นาง ปิ่นมุข ชัยวงศ์เวช</t>
  </si>
  <si>
    <t>Request for นาง ปิ่นมุข ชัยวงศ์เวช : e-Saraban</t>
  </si>
  <si>
    <t>54:51:04</t>
  </si>
  <si>
    <t>Request for Paphitchaya Chimyou : Service Request</t>
  </si>
  <si>
    <t>00:23:49</t>
  </si>
  <si>
    <t>00:24:24</t>
  </si>
  <si>
    <t>SAP เข้าระบบไม่ได้ IP 172.32.2.42</t>
  </si>
  <si>
    <t>00:08:45</t>
  </si>
  <si>
    <t xml:space="preserve">SAP เข้าระบบไม่ได้ </t>
  </si>
  <si>
    <t>เรียน เจ้าหน้าที่ที่เกี่ยวข้อง แจ้งปัญหาไม่สามารถใชงานระบบ HIS ได้ IP : 172.25.3.36 รบกวนช่วยแก้ไขด่วน ขอบคุณค่ะ สถานที่ : ห้องตรวจเบอร์ 2 คลินิก OPD หัวใจ</t>
  </si>
  <si>
    <t>03:15:42</t>
  </si>
  <si>
    <t>ปัญหาการใช้งานระบบ HIS</t>
  </si>
  <si>
    <t xml:space="preserve">เนื่องจากในห้องบริหารงานวิจัยคลินิก CRMU ชั้น 4 มุม C อาคารบริหาร 2 CAT สัญญาณไม่เสถียร ทำให้เป็นอุปสรรคต่อการทำงานอย่างมาก ขอเจ้าหน้าที่ที่เกี่ยวข้อง แก้ปัญหา ให้ด้วยค่ะ </t>
  </si>
  <si>
    <t xml:space="preserve">สัญญาณ wifi ไม่เสถียร </t>
  </si>
  <si>
    <t>00:18:05</t>
  </si>
  <si>
    <t>00:20:01</t>
  </si>
  <si>
    <t>Request for Chanatip Piyapakunnawat : e-Saraban</t>
  </si>
  <si>
    <t>00:10:18</t>
  </si>
  <si>
    <t>00:10:42</t>
  </si>
  <si>
    <t>เรียน ฝ่าย IT จากคำร้องเดิม SR -11121 ได้แจ้งเปลี่ยนชื่อและนามสกุล แต่ทาง IT เปลี่ยนมาแค่นามสุกล จึงขอความอนุเคราะห์ ให้เปลี่ยนชื่อให้ใใหม่ และขอสะกดนามสกุลให้ใหม่อีกครั้งค่ะ สิรินัธธาร์ สุขปราศรัย Sirinattha Sookpasai ขอบพระคุณค่ะ</t>
  </si>
  <si>
    <t>22:03:35</t>
  </si>
  <si>
    <t xml:space="preserve">แจ้งเปลี่ยนชื่อและนามสกุล </t>
  </si>
  <si>
    <t>ปริ้นเอกสารไม่ได้ IP เครื่อง 172.32.16.36</t>
  </si>
  <si>
    <t>kanitta.int@cra.ac.th</t>
  </si>
  <si>
    <t>Kanitta Inta</t>
  </si>
  <si>
    <t>00:14:39</t>
  </si>
  <si>
    <t>แจ้งแก้ไขลบไฟล์เอกสารแนบ E Saraban</t>
  </si>
  <si>
    <t>00:17:35</t>
  </si>
  <si>
    <t>เดิมเบอร์ 6275 อยู่ตึก รพ. แล้วย้ายมาที่ตึก รจภ. เวลาจะดึงสายรับแทน มันดึงมาไม่ได้</t>
  </si>
  <si>
    <t>parin.tan@cra.ac.th</t>
  </si>
  <si>
    <t>Parin Tannak</t>
  </si>
  <si>
    <t>00:10:06</t>
  </si>
  <si>
    <t>ดึงสายรับแทน</t>
  </si>
  <si>
    <t>Add Room resource to Email System ผู้ใช้สามารถเชิญประชุม จอง และค้นหาห้องประชุม ได้ในหน้าจอเดียวกัน เพื่อความสะดวกรวดเร็ว</t>
  </si>
  <si>
    <t>Add Room resource to Email System</t>
  </si>
  <si>
    <t>ขอความอนุเคราะห์ช่วยปลดล็อกรหัสผ่านโน๊ตบุ๊คของราชวิทยาลัยฯเพื่อติดตั้งโปรแกรม Endnote</t>
  </si>
  <si>
    <t>00:11:20</t>
  </si>
  <si>
    <t>ขอความอนุเคราะห์ปลดล็อกรหัสผ่านเพื่อติดตั้งโปรแกรม Endnote</t>
  </si>
  <si>
    <t>เครื่อง 172.32.7.23 แก้ไขระบบ Chemo Queue ช่อง Unit ให้เป็นหน่วยงาน ward 7B</t>
  </si>
  <si>
    <t>ระบบ E-Scan</t>
  </si>
  <si>
    <t>เครื่อง 172.32.7.27 เข้าใช้ระบบ ระบบ E-scan ไม่ได้</t>
  </si>
  <si>
    <t>104:09:56</t>
  </si>
  <si>
    <t>ระบบ E-scan</t>
  </si>
  <si>
    <t>สั่ง Print เอกสารแล้วกระดาษติด</t>
  </si>
  <si>
    <t>04:28:18</t>
  </si>
  <si>
    <t>Printแล้วกระดาษติด</t>
  </si>
  <si>
    <t>02:02:19</t>
  </si>
  <si>
    <t>tanachapong.suk@cra.ac.th</t>
  </si>
  <si>
    <t>Tanachapong Sukcharoenchok</t>
  </si>
  <si>
    <t>02:03:56</t>
  </si>
  <si>
    <t>Request for ศาสตราจารย์พิเศษ ดร. ภญ.สุมนา ขมวิลัย : e-Saraban</t>
  </si>
  <si>
    <t xml:space="preserve"> ชั้น 1 ห้อง common room &gt; อาคารสำนักงานราชวิทยาลัยฯ 2</t>
  </si>
  <si>
    <t>Notebook มีปัญหาไม่สามารถชาตแบตได้ และ เวลาปิดเครื่องไฟปุ่ม power ไม่ดับเอง</t>
  </si>
  <si>
    <t>16:07:18</t>
  </si>
  <si>
    <t>76:24:31</t>
  </si>
  <si>
    <t>Notebook มีปัญหา</t>
  </si>
  <si>
    <t>03:03:48</t>
  </si>
  <si>
    <t>03:04:38</t>
  </si>
  <si>
    <t>Request for นางสาวสิริรัตน์ แป้นวงษ์ : e-Saraban</t>
  </si>
  <si>
    <t>รบกวนช่วยดูระบบ อีเมล์ outlook ให้น่อยค่ะ เนื่องจากไม่สามารถรับอีเมล์ได้ค่ะ ขอบคุณค่ะ Support Location อาคารบริหาร 2 ชั้น4 โซน C ห้อง R2R</t>
  </si>
  <si>
    <t>julaluck.thi@cra.ac.th</t>
  </si>
  <si>
    <t>julaluck Thiensongratsamee</t>
  </si>
  <si>
    <t>21:43:14</t>
  </si>
  <si>
    <t>ไม่สามารถใช้งาน อีเมล์ outlook ได้ค่ะ</t>
  </si>
  <si>
    <t>เชื่อมต่ออุปกรณ์เครื่องมือแพทย์ แผนก NON-INVASIVEต้องการเจ้าหน้าที่ITมารีเซตระบบให้ วันนี้ ติดต่อดุณมีน เอาไว้ล่วงหน้าแล้ว วันนี้ติดต่อคุณมีมไม่ได้ ขอบคุณคะ</t>
  </si>
  <si>
    <t>01:27:22</t>
  </si>
  <si>
    <t>เชื่อมต่ออุปกรณ์เครื่องมือแพทย์</t>
  </si>
  <si>
    <t>00:48:18</t>
  </si>
  <si>
    <t>Request for Kulisara Threechod : Service Request</t>
  </si>
  <si>
    <t>siriporn.iam@cra.ac.th</t>
  </si>
  <si>
    <t xml:space="preserve"> นางสาว ศิริพร จั่นเปี่ยม</t>
  </si>
  <si>
    <t>Request for นางสาว ศิริพร จั่นเปี่ยม : Service Request</t>
  </si>
  <si>
    <t xml:space="preserve"> ชั้น 4 เวชภัณฑ์กลาง &gt; อาคารหอพัก</t>
  </si>
  <si>
    <t>ลงอัพเดทโปรแกรม SAB ให้พร้อมใช้งาน ที่ทันตกกรม ชั้น 2</t>
  </si>
  <si>
    <t>00:08:09</t>
  </si>
  <si>
    <t>ลงอัพเดทโปรแกรม SAB ให้พร้อมใช้งาน ที่ทันตกรรม ชั้น 2</t>
  </si>
  <si>
    <t>ปัญหา: MS. Teams ต้องการ Install Program IP:172.32.5.41 ชื่อผู้แจ้ง: จามรี แผนก: งานพยาธิ เบอร์ติดต่อกลับ: 6370</t>
  </si>
  <si>
    <t xml:space="preserve"> นางสาว จามรี จันทร์เพ็ญ</t>
  </si>
  <si>
    <t>MS. Teams ต้องการ Install Program</t>
  </si>
  <si>
    <t>OPD 3B โทรศัพท์ CISCO เบอร์ 6234 ไม่สานมารถวางสายหรือรับสายได้ ทำใหเเวลามีคนโทรมาแล้วสายค้างรบกวนดูให้ด่วนค่ะ เนื่องจากเป็นเบอร์หลักในการใช้ประสานงาน</t>
  </si>
  <si>
    <t>01:37:24</t>
  </si>
  <si>
    <t>โทรศัพท์เบอร์ 6234 รับและวางสายไม่ได้</t>
  </si>
  <si>
    <t>WIFI พบปัญหา ใช้งานไม่ได้ ธิติพร รอดชมภู สิทธิประโยชน์ 6370</t>
  </si>
  <si>
    <t>thitiporn.rod@cra.ac.th</t>
  </si>
  <si>
    <t>ธิติพร รอดชมภู</t>
  </si>
  <si>
    <t>WIFI พบปัญหา ใช้งานไม่ได้</t>
  </si>
  <si>
    <t xml:space="preserve"> ชั้น 3 &gt; อาคารสำนักงานราชวิทยาลัยฯ 2</t>
  </si>
  <si>
    <t>kittisak.pan@cra.ac.th</t>
  </si>
  <si>
    <t>kittisak Panyavoan</t>
  </si>
  <si>
    <t>01:08:11</t>
  </si>
  <si>
    <t>Request for kittisak Panyavoan : e-Saraban</t>
  </si>
  <si>
    <t>แจ้งย้ายคอมพิวเตอร์ จาก คลินิกกระดูกและข้อแผนกเบอร์ 3 ในห้องการเงินเก่า คอมตัวแรกติดประตู ย้ายมา คลินิกผิวหนังและเลเซอร์โซนA ห้องตรวจ 5 ขอเข้าดำเนินการวันนี้นะคะ เพราะแพทย์ใช้งานพรุ่งนี้ค่ะ ขอบคุณค่ะ</t>
  </si>
  <si>
    <t>00:02:08</t>
  </si>
  <si>
    <t>01:48:07</t>
  </si>
  <si>
    <t>อ้างถึง SR-11139 https://it-cra.freshservice.com/helpdesk/tickets/11139#requested_items ขอเพิ่มชื่อเข้าใช้งานระบบ HIS หมวดย่อย Anesthesia รายชื่อดังนี้ 1. น.ส.อารีวัลย์ ปุ่นยิ้ม รหัส 813441 2. น.ส.มูซันนา มัสยพิพัฒน์ รหัส 900103 - เพื่อลงข้อมูลผู้ป่วยที่ได้รับยาระงับความรู้สึก</t>
  </si>
  <si>
    <t>ขอเพิ่มชื่อเข้าใช้งานระบบ HIS หมวดย่อย Anesthesia รายชื่อดังนี้</t>
  </si>
  <si>
    <t>sticker ปริ้นไม่ออก</t>
  </si>
  <si>
    <t>thananya.noo@cra.ac.th</t>
  </si>
  <si>
    <t xml:space="preserve"> นางสาว ธนัญญา หนูจีนเส้ง</t>
  </si>
  <si>
    <t>00:04:02</t>
  </si>
  <si>
    <t xml:space="preserve">sticker ปริ้นไม่ออก </t>
  </si>
  <si>
    <t>01:32:17</t>
  </si>
  <si>
    <t>Request for Wilaiwan Srikun : e-Saraban</t>
  </si>
  <si>
    <t>รบกวนตรวจสอบเครื่อง 172.27.6.109 ไม่สามารถดึงข้อมูลจาก HIS เข้า ECLAIM ได้</t>
  </si>
  <si>
    <t>ดึงข้อมูลจาก HIS เข้า ECLAIM ไม่ได้</t>
  </si>
  <si>
    <t>Request for admin intranet : e-Saraban</t>
  </si>
  <si>
    <t xml:space="preserve">ขอสาย LAN ยาวประมาณ 5 เมตร </t>
  </si>
  <si>
    <t>01:47:28</t>
  </si>
  <si>
    <t>ขอสาย LAN ยาวประมาณ 5 เมตร</t>
  </si>
  <si>
    <t>ปัญหา: E-Mail พบปัญหา Login เข้าใช้งานไม่ได้ panchapat.sak@cra.ac.th (803446) IP:172.21.9.29 แผนก: Ward 9 เบอร์ติดต่อกลับ: 6706</t>
  </si>
  <si>
    <t>panchapat.sak@pccms.ac.th</t>
  </si>
  <si>
    <t xml:space="preserve"> นาง บุษยมาส ถิรมงคล</t>
  </si>
  <si>
    <t>00:45:14</t>
  </si>
  <si>
    <t>E-Mail พบปัญหา Login เข้าใช้งานไม่ได้</t>
  </si>
  <si>
    <t>Chompoo Fongpikul กล่าว หนึ่งชั่วโมง ที่แล้ว ขอยกเลิกเอกสารแนบ ในบันทึกข้อความ ที่ 004.รพ.01.65/1349ลงวันที่ 19 สิงหาคม 2565 เรื่องขอคำนวนอัตราค่าบริการหัตถการนอกเวลา เพื่อกำหนดอัตราค่าบริการ จำนวน 2 รายการ โดย ขอยกเลิกเอกสารแนบ ชื่อ คณะกรรมการฯอนุมัติอัตราค่าบริการหัตถการนอกเวลา จำนวน 2 รายการ ศูนย์รักษาภาวะการเจริญพันธุ์ในผู้ป่วยมะเร็ง.pdf (แนบเพิ่มเติม)(02/09/2565เวลา08.39) ไฟล์แนบ 1 ไฟล์</t>
  </si>
  <si>
    <t>00:12:22</t>
  </si>
  <si>
    <t xml:space="preserve">เครื่องพิมพ์ Epson LQ 310 เสียและได้ซ่อมเสร็จเรียบร้อยแล้ว จึงขอให้ทาง it ช่วยดำเนินการติดตั้งโปรแกรมและและตั้งค่าให้สามารถให้งานได้ด้วยค่ะ </t>
  </si>
  <si>
    <t xml:space="preserve"> นางสาว ตรีทิพพา รัตนไตรมาศ</t>
  </si>
  <si>
    <t>19:49:54</t>
  </si>
  <si>
    <t>เครื่องพิมพ์ epson lq310</t>
  </si>
  <si>
    <t>00:13:34</t>
  </si>
  <si>
    <t>renuka.wan@cra.ac.th</t>
  </si>
  <si>
    <t>Renuka Wandee</t>
  </si>
  <si>
    <t>Request for Renuka Wandee : Service Request</t>
  </si>
  <si>
    <t>ไม่สามารถ save ไฟล์ได้</t>
  </si>
  <si>
    <t>00:33:40</t>
  </si>
  <si>
    <t>ID เรื่อง รายละเอียด Channel รพ.xxxxxxxxxxx โรงพยาบาล ส่งรายชื่อให้บริษัทประกัน Mail IT</t>
  </si>
  <si>
    <t>00:01:28</t>
  </si>
  <si>
    <t>ลบเอกสารที่สแกนzผิดในระบบ E-doc ดังรายการต่อไปนี้ 1.HN 640492457 เอกสารวันที่ 16/12/64 หมวดเอกสารที่ต้องการลบ 01.27.02 จำนวน 1 แผ่น 2.HN 640534494 เอกสารวันที่ 13/1/65 หมวดเอกสารที่ต้องการลบ 99.01 ตั้งแต่ No.24-29 จำนวน 6 แผ่น 3.HN 650118848 เอกสารวันที่ 1/4/65 หมวดเอกสารที่ต้องการลบ 99.03 จำนวน 1 แผ่น 4.HN 650236099 เอกสารวันที่ 10/5/65 หมวดเอกสารที่ต้องการลบ 99.04 จำนวน 3 แผ่น 5.HN 610209613 เอกสารวันที่ 1/5/65 หมวดเอกสารที่ต้องการลบ 02.02 No.1 จำนวน 1 แผ่น 6.HN 630018406 เอกสารวันที่ 28/5/65 หมวดเอกสารที่ต้องการลบ 02.02 No.1 จำนวน 1 แผ่น 7.HN 650033338 เอกสารวันที่ 3/6/65 หมวดเอกสารที่ต้องการลบ 02.24 จำนวน 1 แผ่น 8.HN 650269567 เอกสารวันที่ 27/6/65 หมวดเอกสารที่ต้องการลบ 02.07 No.6-8,13 จำนวน 4 แผ่น 9.HN 650326314 เอกสารวันที่ 6/7/65 หมวดเอกสารที่ต้องการลบ 99.03 No.3-5/99.04 No.1/99.02 No.2 จำนวน 5 แผ่น 10.HN 650343952 เอกสารวันที่ 24/8/65 หมวดเอกสารที่ต้องการลบ 99.01 จำนวน 2 แผ่น 11.HN 620277175 เอกสารวันที่ 13/8/63 หมวดเอกสารที่ต้องการลบ 02.02 No.2 จำนวน 1 แผ่น 12.HN 580027929 เอกสารวันที่ 31/7/63 หมวดเอกสารที่ต้องการลบ 02.02 No.3 จำนวน 1 แผ่น</t>
  </si>
  <si>
    <t>ลบเอกสารในระบบ E-doc</t>
  </si>
  <si>
    <t xml:space="preserve"> ชั้น 2 เวชระเบียน &gt; อาคารหอพัก</t>
  </si>
  <si>
    <t>ID เรื่อง รายละเอียด Channel 11xxxxxxxxxxx หมอพร้อม ขอใบรับรอง Line</t>
  </si>
  <si>
    <t>00:00:54</t>
  </si>
  <si>
    <t>ID เรื่อง รายละเอียด Channel 17xxxxxxxxxxxx หมอพร้อม แก้ไขข้อมูล ลบเข็มซ้ำ Line</t>
  </si>
  <si>
    <t>00:00:52</t>
  </si>
  <si>
    <t>หมอพร้อมแก้ไขข้อมูล ลบเข็มซ้ำ</t>
  </si>
  <si>
    <t>ID เรื่อง รายละเอียด Channel รพ.xxxxxxxx โรงพยาบาล ส่งรายชื่อ(ของวันที่ 2 กันยายน)ให้บริษัทประกัน Mail IT</t>
  </si>
  <si>
    <t>00:00:33</t>
  </si>
  <si>
    <t xml:space="preserve">โรงพยาบาลส่งรายชื่อ(ของวันที่ 2 กันยายน)ให้บริษัทประกัน </t>
  </si>
  <si>
    <t>ID เรื่อง รายละเอียด Channel รพ.xxxxxxxx โรงพยาบาล ส่งรายชื่อ(ของวันที่ 3 กันยายน)ให้บริษัทประกัน Mail IT</t>
  </si>
  <si>
    <t xml:space="preserve">โรงพยาบาลส่งรายชื่อ(ของวันที่ 3 กันยายน)ให้บริษัทประกัน </t>
  </si>
  <si>
    <t>ID เรื่อง รายละเอียด Channel 06xxxxxxxxx ประชาชน สอบถามเรื่องใบรับรองฉีดวัคซีนในต่างประเทศ Call</t>
  </si>
  <si>
    <t>ประชาชนสอบถามเรื่องใบรับรองฉีดวัคซีนในต่างประเทศ</t>
  </si>
  <si>
    <t>mail ของหัวหน้า panchapat.sak@cra.ac.th ไม่สามารถเข้างานได้</t>
  </si>
  <si>
    <t>03:52:27</t>
  </si>
  <si>
    <t>Mail panchapat.sak@cra.ac.th เข้าใช้งานไม่ได้</t>
  </si>
  <si>
    <t>ID เรื่อง รายละเอียด Channel 06xxxxxxx องค์กร สอบถามเรื่ื่องการคืนเงิน Call</t>
  </si>
  <si>
    <t>องค์กรสอบถามเรื่ื่องการคืนเงิน</t>
  </si>
  <si>
    <t>ID เรื่อง รายละเอียด Channel บ.xxxxxxxxx องค์กร ส่งรายชื่อให้บริษัทประกัน Mail IT</t>
  </si>
  <si>
    <t>00:00:41</t>
  </si>
  <si>
    <t>ID เรื่อง รายละเอียด Channel ME1xxxxxxxxxxxxx หมอพร้อม แก้เพศ Call</t>
  </si>
  <si>
    <t>หมอพร้อมแก้เพศ</t>
  </si>
  <si>
    <t>ID เรื่อง รายละเอียด Channel บริษัท xxxxxxxxxx องค์กร ทำเรื่องขอคืนเงินค่าวัคซีน Mail IT</t>
  </si>
  <si>
    <t>องค์กรทำเรื่องขอคืนเงินค่าวัคซีน</t>
  </si>
  <si>
    <t>ขอเพิ่มจุด LAN เพื่อเชื่อมต่ออินเทอร์เน็ตจำนวน 1 จุด</t>
  </si>
  <si>
    <t>00:23:40</t>
  </si>
  <si>
    <t>คอมห้องยา 17 ไร่ เข้าโปรแกรม SAP ไม่ได้ เครื่อง192.168.56.1 172.25.2.127</t>
  </si>
  <si>
    <t xml:space="preserve">เข้าโปรแกรม SAP ไม่ได้ </t>
  </si>
  <si>
    <t>เรียน หน่วยงานที่เกี่ยวข้อง ...................... ฝ่ายอำนวยการรักษาความปลอดภัยขอแจ้งลบไฟล์เอกสาร จำนวน 3 ไฟล์เอกสารแนบ ดังนี้ เรื่องที่ 1 บันทึกข้อความ 001.05.อป.65/102 ลงวันที่ 14 สิงหาคม 2565เรื่อง ขออนุมัติหลักการ,งบประมาณ, ใช้งบประมาณและจัดจ้างที่ปรึกษา เพื่อเพิ่มประสิทธิภาพการขับเคลื่อนการดำเนินงานตามยุทธศาสตร์ราชวิทยาลัยจุฬาภรณ์ ระยะที่ ๒ ประจำปี ๒๕๖๖ ..................... พร้อมได้แนบเอกสาร มาด้วยแล้ว</t>
  </si>
  <si>
    <t>00:16:10</t>
  </si>
  <si>
    <t xml:space="preserve"> ฝ่ายอำนวยการรักษาความปลอดภัย &gt; ศูนย์การแพทย์จุฬาภรณ์เฉลิมพระเกียรติ</t>
  </si>
  <si>
    <t>Scan เอกสารใน E-doc และ EV Impoter ไม่ได้ คอมเคาน์เตอร์พยาบาลเบอร์ 8 IP : 172.32.4.120</t>
  </si>
  <si>
    <t>05:31:36</t>
  </si>
  <si>
    <t>Scan เอกสารใน E-doc และ EV Impoter ไม่ได้</t>
  </si>
  <si>
    <t>scan เอกสารลง E-doc ไม่ได้ IP 172.25.4.58 , 172.25.4.156</t>
  </si>
  <si>
    <t>00:01:52</t>
  </si>
  <si>
    <t xml:space="preserve">scan เอกสารลง E-doc ไม่ได้ </t>
  </si>
  <si>
    <t>เครื่องคอมพิวเตอร์ หมายเลขเครื่อง 172.25.3.229 Scan เอกสารไม่ได้</t>
  </si>
  <si>
    <t>00:19:40</t>
  </si>
  <si>
    <t>เครื่องคอมพิวเตอร์ Scan เอกสารไม่ได้</t>
  </si>
  <si>
    <t xml:space="preserve">จอคอมเปิดไม่ติด แต่มีไฟขึ้น รบกวนขึ้มาดูให้หน่อยค่ะ ชั้น4 มุมA ติดต่อคุณปอ ได้เลย รบกวนมาตอนนี้ได้ไหมคะ </t>
  </si>
  <si>
    <t>01:03:17</t>
  </si>
  <si>
    <t>หน้าจอคอมเปิดไม่ติด แต่มีไฟ</t>
  </si>
  <si>
    <t>*** คุณตูน ดำเนินการติดตั้งให้ก่อนหน้านี้แล้ว *** เป็นการแจ้ง Helpdesk ตามหลังครับ ขอบพระคุณมากๆครับ</t>
  </si>
  <si>
    <t>01:02:02</t>
  </si>
  <si>
    <t>ขอติดตั้ง Driver เพื่อใช้งาน 2 หน้าจอ</t>
  </si>
  <si>
    <t>เรียนเจ้าหน้าที่ ที่เกี่ยวข้อง แจ้งเครื่องคอมพิวเตอร์ที่งานประกัน 17 ไร่ เปิดไม่ติด</t>
  </si>
  <si>
    <t>siriporn.rod@cra.ac.th</t>
  </si>
  <si>
    <t>ศิริพร โรจนนิรันดร์กิจ</t>
  </si>
  <si>
    <t>00:41:32</t>
  </si>
  <si>
    <t>แจ้งเครื่องคอมพิวเตอร์ที่งานประกัน 17 ไร่ เปิดไม่ติด</t>
  </si>
  <si>
    <t>114:46:03</t>
  </si>
  <si>
    <t>ช่วยดำเนินการให้อีเมลของฝ่ายนิติการเข้า Outlook ให้หน่อยค่ะ E-mail 001_013@cra.ac.th tel. 0808321481</t>
  </si>
  <si>
    <t>00:05:03</t>
  </si>
  <si>
    <t>40:48:05</t>
  </si>
  <si>
    <t>อีเมลฝ่ายนิติการ เข้า Outlook ไม่ได้ค่ะ</t>
  </si>
  <si>
    <t>ไม่สามารถเข้าใช้งานระบบ SAP บนNote Book ได้ IP : 172.27.32.147</t>
  </si>
  <si>
    <t>01:49:29</t>
  </si>
  <si>
    <t xml:space="preserve">การใช้งานระบบ SAP </t>
  </si>
  <si>
    <t xml:space="preserve"> ชั้น3 ฝ่ายบริหารพัสดุ &gt; อาคารสำนักงานราชวิทยาลัยฯ 2 Zone B / C</t>
  </si>
  <si>
    <t>ขอรหัสคีย์ IR รหัสพนักงาน 900528</t>
  </si>
  <si>
    <t>00:24:38</t>
  </si>
  <si>
    <t>54:53:11</t>
  </si>
  <si>
    <t>ขอรหัสคีย์ IR รหัส</t>
  </si>
  <si>
    <t xml:space="preserve"> นางสาว กมลพรรณ ธนัญชยะกุล</t>
  </si>
  <si>
    <t>10:50:29</t>
  </si>
  <si>
    <t xml:space="preserve">รบกวนตั้งค่าเพิ่มเครื่อง print sticker ใน microsoft word ค่ะ </t>
  </si>
  <si>
    <t>รบกวนลงโปรแกรม SAP ใหม่ ในเครื่องคอม VNC 172.32.12.55 ขอรบกวนเป็นช่วง12.00-13.00น ค่ะ</t>
  </si>
  <si>
    <t>07:13:14</t>
  </si>
  <si>
    <t>ลงโปรแกรม SAP</t>
  </si>
  <si>
    <t>เรียน เจ้าหน้าที่ทที่เกี่ยวข้อง แจ้งปัญหาปุ่มเปลี่ยนภาษาไม่สามารถใช้ได้ เมื่อทำงานในหน้าจอ Window ระบบ HIS ค่ะ IP : 172.25.3.36 รบกวนช่วยแก้ไขด่วน เนื่องจากแพทย์กำลังตรวจคนไข้ค่ะ ขอบคุณค่ะ สถานที่ : ห้องตรวจเบอร์ 2 คลินิกหัวใจและหลอดเลือด</t>
  </si>
  <si>
    <t>00:48:43</t>
  </si>
  <si>
    <t>ปัญหาการใช้คอมพิวเตอร์</t>
  </si>
  <si>
    <t>ขอต่อสายแลนที่จอภาพ วีดีโอวอล</t>
  </si>
  <si>
    <t>natanicha.yue@cra.ac.th</t>
  </si>
  <si>
    <t>Natanicha Yuenra</t>
  </si>
  <si>
    <t>07:03:35</t>
  </si>
  <si>
    <t>Request for Natanicha Yuenra : Service Request</t>
  </si>
  <si>
    <t xml:space="preserve"> ชั้น 1 &gt; ศูนย์ไชโคลตรอนและเพทสแกนแห่งชาติ</t>
  </si>
  <si>
    <t>Request for Butsayamas Chaobankrang : Service Request</t>
  </si>
  <si>
    <t>Adobe Acrobat DC เปิดแล้วเด้งออกไม่สามารถใช้งานได้</t>
  </si>
  <si>
    <t>Adobe Acrobat DC</t>
  </si>
  <si>
    <t>อ้างถึง INC-11249 https://it-cra.freshservice.com/helpdesk/tickets/11249 log out จอบ่อย จึงทำให้ต้องคอย log in อยู่บ่อย รบกวนช่วยตรวจสอบและดำเนินการด้วยค่ะ *เมื่อวานได้รับการแก้ไขแล้ว แต่ยังมีการ log out บ่อยอยู่ค่ะ ทั้ง PC และ Notebook ค่ะ</t>
  </si>
  <si>
    <t>14:24:21</t>
  </si>
  <si>
    <t xml:space="preserve">แอร์ ห้องเก็บวัสดุทันตกรรม ไม่เย็น </t>
  </si>
  <si>
    <t>เรียนเจ้าหน้าที่ ที่เกี่ยวข้อง แจ้งเครื่องปริ้นเตอร์ใช้ไม่่ได้ ที่งานประกัน 17 ไร่</t>
  </si>
  <si>
    <t>01:32:24</t>
  </si>
  <si>
    <t>แจ้งเครื่องปริ้นเตอร์ใช้ไม่่ได้ ที่งานประกัน 17 ไร่</t>
  </si>
  <si>
    <t xml:space="preserve">[image0.jpeg] ﻿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</si>
  <si>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Re: ขอรหัสคีย์ IR รหัส</t>
  </si>
  <si>
    <t>คอมห้องใส่แร่เปิดไม่ติด แก้ไข้แล้ว (นิว)</t>
  </si>
  <si>
    <t>00:07:11</t>
  </si>
  <si>
    <t xml:space="preserve"> [image0.jpeg]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</si>
  <si>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00:06:48</t>
  </si>
  <si>
    <t>Re: Ticket Received - ขอรหัสคีย์ IR รหัส</t>
  </si>
  <si>
    <t>ขอเจ้าหน้าที่ เปลี่ยนเครื่องสำรอง ในห้องตรวจ 3 (มีเครื่องใหม่พร้อมติดตั้งอยู่แล้ว) ***ช่วงเวลาประมาณ 14.00 น. เป็นต้นไปนะคะ</t>
  </si>
  <si>
    <t>เปลี่ยนเครื่องสำรองไฟ</t>
  </si>
  <si>
    <t>00:30:30</t>
  </si>
  <si>
    <t xml:space="preserve"> นางสาว สิรินาถ เจือบุญ</t>
  </si>
  <si>
    <t>00:30:59</t>
  </si>
  <si>
    <t>IP : 172.32.2.23</t>
  </si>
  <si>
    <t>program HIS ใช้ค้นหาผป.รายวันไม่ได้</t>
  </si>
  <si>
    <t>เมาส์ ชอบขยับเองเลื่อนแล้วไม่ไป</t>
  </si>
  <si>
    <t>23:38:55</t>
  </si>
  <si>
    <t>เข้า service.cra.ac.th ไม่ได้ ไม่ได้ตั้งค่า proxy notebook ส่วนตัว อาจารย์จตุพร กระจายศรี อาคารบริหาร 2 ชั้น 3 มุม D ตรงข้าม HR</t>
  </si>
  <si>
    <t>jatuporn.kaj@cra.ac.th</t>
  </si>
  <si>
    <t>Jatuporn.kaj</t>
  </si>
  <si>
    <t>05:08:29</t>
  </si>
  <si>
    <t>เข้า service.cra.ac.th ไม่ได้</t>
  </si>
  <si>
    <t>sharepoint ไม่สามารถใช้งานได้ (คุณฆัง ดำเนินการแก้ไขปัญหาให้)</t>
  </si>
  <si>
    <t>00:13:35</t>
  </si>
  <si>
    <t>sharepoint ไม่สามารถใช้งานได้</t>
  </si>
  <si>
    <t>ขอลบไฟล์เอกสารแนบ : ใบเสร็จรับเงิน (02/09/2565 เวลา 12:54) ของบันทึกข้อความที่ 001.วพศส.01.65/2195 ลงวันที่ 2 กันยายน 2565 เรื่อง ขออนุมัติจัดซื้อจัดจ้างพัสดุเกี่ยวกับค่าใช้จ่ายในการบริหารงานที่มีวงเงินไม่เกิน ๑๐,๐๐๐.- บาท เนื่องจากแก้ไขข้อความในเอกสารแนบเพิ่มเติม จึงขอแจ้งลบเอกสารแนบดังกล่าว</t>
  </si>
  <si>
    <t>01:29:48</t>
  </si>
  <si>
    <t>01:30:28</t>
  </si>
  <si>
    <t>ขอลบไฟล์เอกสารแนบใบเสร็จรับเงิน (02/09/2565 เวลา 12:54) ของบันทึกข้อความที่ 001.วพศส.01.65/2195</t>
  </si>
  <si>
    <t>04:10:33</t>
  </si>
  <si>
    <t>82:42:42</t>
  </si>
  <si>
    <t>คอมพิวเตอร์เข้า HIS ไม่ได้</t>
  </si>
  <si>
    <t>02:55:22</t>
  </si>
  <si>
    <t xml:space="preserve">เนื่องด้วยต้องมีการออกใบเเจ้งหนี้ใหม่ จึงจะให้ทางไอทีปลดดีดชาจร์ AN65-02773 และ 65-03753 มาให้ Ward 14 </t>
  </si>
  <si>
    <t>00:55:11</t>
  </si>
  <si>
    <t>ปลดดีดชาจร์</t>
  </si>
  <si>
    <t>ขอลบไฟล์เอกสารแนบใบเสนอราคา บันทึกข้อความที่ ๐๐๒.สพ.๐๑.๖๕/๔๐๗ เรื่อง ขอจัดทำวัสดุป้ายประชาสัมพันธ์ สำหรับประชาสัมพันธ์คณะสัตวแพทยศาสตร์และสัตววิทยาประยุกต์ เพื่อแนบใบเสนอราคาใหม่ที่ถูกต้อง ใช้ประกอบการจัดซื้อจัดจ้างให้ถูกต้องตามระเบียบพัสดุต่อไป</t>
  </si>
  <si>
    <t>00:11:19</t>
  </si>
  <si>
    <t>akachai.thu@cra.ac.th</t>
  </si>
  <si>
    <t>Akachai Thunphirom</t>
  </si>
  <si>
    <t>00:04:11</t>
  </si>
  <si>
    <t>ขอลบไฟล์เอกสารแนบใบเสนอราคา</t>
  </si>
  <si>
    <t>เครื่องปริ้นบัตรคิวรับยาใช้งานไม่ได้ ขึ้นว่า self service หยุดแล้ว ที่คลินิกผิวหนัง 17 ไร่</t>
  </si>
  <si>
    <t>01:50:12</t>
  </si>
  <si>
    <t>เครื่องปริ้นบัตรคิวรับยาใช้งานไม่ได้</t>
  </si>
  <si>
    <t>Request for Akachai Thunphirom : e-Saraban</t>
  </si>
  <si>
    <t>03:00:56</t>
  </si>
  <si>
    <t>เครื่องเสียงมีปัญหา อาคารที่พักและลานจอด ห้องประชุมใหญ่ ชั้น 4</t>
  </si>
  <si>
    <t>01:48:28</t>
  </si>
  <si>
    <t>เครื่องเสียงมีปัญหา</t>
  </si>
  <si>
    <t xml:space="preserve">ชั้น 4 หอพักแพทย์ &gt; อาคารหอพัก </t>
  </si>
  <si>
    <t>sompong.due@cra.ac.th</t>
  </si>
  <si>
    <t>Sompong Duengngon</t>
  </si>
  <si>
    <t>Big Saetae</t>
  </si>
  <si>
    <t>Request for Sompong Duengngon : Service Request</t>
  </si>
  <si>
    <t>Notebook Dell (Windows7) ของหน่วยงานไม่สามารถเชื่อต่อ wifi ภายนอกได้ครับ แม้จะปิด Proxy แล้วก็ตาม</t>
  </si>
  <si>
    <t>theerasak.pea@pccms.ac.th</t>
  </si>
  <si>
    <t xml:space="preserve"> นาย ธีรศักดิ์ เพียรชัย</t>
  </si>
  <si>
    <t>01:42:00</t>
  </si>
  <si>
    <t>Notebook Dell ของหน่วยงาน เชื่อมต่อ wifi ภายนอกไม่ได้</t>
  </si>
  <si>
    <t xml:space="preserve"> ชั้น3 ฝ่ายกิจการพิเศษและโครงการพระดำริ &gt; อาคารสำนักงานราชวิทยาลัยฯ 2 Zone B / C</t>
  </si>
  <si>
    <t>log in microsoft excel ด้วยรหัสพนักงานแล้ว แต่ระบบแจ้งว่า unlicense ครับ ทำให้ไม่สามารถพิมพ์ในโปรแกรมได้ครับ รหัสพนักงาน 803698</t>
  </si>
  <si>
    <t>00:08:28</t>
  </si>
  <si>
    <t>Microsoft excel มีปัญหา</t>
  </si>
  <si>
    <t>เครื่องสแกนที่ติดตั้งคู่กะคอมที่โต๊ะทำงาน ไม่ Contact (ไดรเวอร์ไม่ทำงาน) ช่วยแก้ไขด้วยครับ</t>
  </si>
  <si>
    <t>Request for Pinich Neelkun : Service Request</t>
  </si>
  <si>
    <t>เรียน ผู้เกี่ยวข้อง เนื่องจากมีการแนบเอกสารในระบบ saraband เลขที่ 004.รพ.08.65/352 ผิดพลาด จึงขอยกเลิกเอกสารแนบ ค่าลงทะเบียน.pdf (24/08/2565 เวลา 15:50) ดังกล่าว</t>
  </si>
  <si>
    <t>pornpimon.ler@cra.ac.th</t>
  </si>
  <si>
    <t>Pornpimon Lertpanit</t>
  </si>
  <si>
    <t>ขอลบเอกสารแนบใน esaraban เลขที่ 004.รพ.08.65/352</t>
  </si>
  <si>
    <t>มือถือเข้า wifi ไม่ได้ หลังเปลี่ยน password มือถือเข้า wifi ไม่ได้ค่ะ</t>
  </si>
  <si>
    <t>01:08:58</t>
  </si>
  <si>
    <t>มือถือเข้า wifi ไม่ได้</t>
  </si>
  <si>
    <t>ต้องการนำชื่อที่วงไว้ตามรูปที่แนบออกครับ เนื่องจากไม่ได้ใช้งานแล้ว ขอบคุณครับ</t>
  </si>
  <si>
    <t>00:27:19</t>
  </si>
  <si>
    <t>ต้องการนำชื่อออกจากรายชื่อที่สามารถเปิดใบยาได้</t>
  </si>
  <si>
    <t>computr ฝ่ง Intermedaite 17ไร่ ค้างและหน้าจอติดๆดับๆ</t>
  </si>
  <si>
    <t>chutikan.opp@cra.ac.th</t>
  </si>
  <si>
    <t>Chutikan Oppamarn</t>
  </si>
  <si>
    <t>แจ้งซ่อม computer</t>
  </si>
  <si>
    <t>เนื่องจากเครื่องคอมพิวเตอร์ห้องตรวจการมองเห็น ที่เปลี่ยนเครื่อง มาจากจุดลงทะเบียน บริเวณโถงกลางชั้น 12 มายังห้องตรวจการมองเห็น ไม่ได้ทำการเปลี่ยนค่าของเครื่องปริ๊นเตอร์ ที่สั่งปริ๊นออกเครื่องของหน่วย ENT บริเวรณจุดลงทะเบียน ดังนั้น จะขอทำการ เปลี่ยนคำสั่งปริ๊นเอกสารให้ออกที่เครื่องห้องตรวจ 9 แผนกจักษุ (อยู่ห้องข้างเคียง) ซึ่งอยู่ใกล้กับคอมพิวเตอร์มากกว่า อาคาร ศูนย์การแพทย์มะเร็งวิทยาจุฬาภรณ์</t>
  </si>
  <si>
    <t>01:40:52</t>
  </si>
  <si>
    <t>เปลี่ยนคำสั่งปริ๊นเอกสารให้ออกที่เครื่องห้องตรวจ 9 แผนกจักษุ</t>
  </si>
  <si>
    <t>02:46:05</t>
  </si>
  <si>
    <t>Request for Orakarn Trakoolnngern : Service Request</t>
  </si>
  <si>
    <t>ID เรื่อง รายละเอียด Channel รพ.นวxxxxxx โรงพยาบาล ส่งรายชื่อให้บริษัทประกัน Mail IT</t>
  </si>
  <si>
    <t>00:01:02</t>
  </si>
  <si>
    <t>ID เรื่อง รายละเอียด Channel 1100xxxxxxx หมอพร้อม เพิ่มเข็ม 2 Line</t>
  </si>
  <si>
    <t>ID เรื่อง รายละเอียด Channel 3349900xxxxx หมอพร้อม เพิ่มเข็ม 1 2 call</t>
  </si>
  <si>
    <t>ID เรื่อง รายละเอียด Channel 064xxxxxx ประชาชน สอบถามเรื่องการจองวัคซีน call</t>
  </si>
  <si>
    <t>00:00:31</t>
  </si>
  <si>
    <t>ประชาชนสอบถามเรื่องการจองวัคซีน</t>
  </si>
  <si>
    <t>รหัส 900060 ชื่อ น.ส.วรรณา การเฉื่อยเฉิน เบอร์ 025766600 ต่อ 8462 ไม่มีชื่อและตำแหน่งในผู้ลงนาม และไม่สามารถกรอกเบอร์โทรติดต่อได้ รบกวนแก้ไข เนื่องจากต้องทำหนังสือออกเร่งด่วน ขอบคุณมากค่ะ</t>
  </si>
  <si>
    <t>00:26:54</t>
  </si>
  <si>
    <t>wanna.kan@cra.ac.th</t>
  </si>
  <si>
    <t xml:space="preserve"> นางสาว วรรณา การเฉื่อยเฉิน</t>
  </si>
  <si>
    <t>00:28:02</t>
  </si>
  <si>
    <t>ไม่มีชื่อผู้ลงนามในระบบ e-Saraban</t>
  </si>
  <si>
    <t>ID เรื่อง รายละเอียด Channel 11399xxxxxx หมอพร้อม เพิ่มเข็ม 2 Line</t>
  </si>
  <si>
    <t>ID เรื่อง รายละเอียด Channel โรงพยาบาลปิยxx โรงพยาบาล มีความประสงค์จะนำส่งวัคซีนของทาง Grab ให้กับทางราชวิทยาลัย Line</t>
  </si>
  <si>
    <t>โรงพยาบาลมีความประสงค์จะนำส่งวัคซีนของทาง Grab ให้กับทางราชวิทยาลัย</t>
  </si>
  <si>
    <t>ไม่สามารถ Log Out ออกจาก Workflow ได้</t>
  </si>
  <si>
    <t>ไม่สามารถ Log Out ออกจาก Workflow</t>
  </si>
  <si>
    <t>หมึกสีดำเครื่องปริ้น หน้าห้องฝ่ายจัดซื้อจัดจ้าง หมด (ด่วน)</t>
  </si>
  <si>
    <t>anong.sit@cra.ac.th</t>
  </si>
  <si>
    <t>Anong Sittidul</t>
  </si>
  <si>
    <t>01:06:49</t>
  </si>
  <si>
    <t>หมึก</t>
  </si>
  <si>
    <t>คอมพิวเตอร์เปิดไม่ติด ติดต่อ พี่ดารารัตน์ อาคารหอพักชั้น 4 สายการพยาบาล</t>
  </si>
  <si>
    <t>ขอเปิดสิทธิ์เบิกพัสดุจากคลังพัสดุทั่วไป ในระบบ enterprise workflow นางสาวชุติมณฑน์ นันทารียะวัฒน์ รหัสพนักงาน 802431 คณะพยาบาลศาสตร์</t>
  </si>
  <si>
    <t>14:56:30</t>
  </si>
  <si>
    <t>chutimon.nan@cra.ac.th</t>
  </si>
  <si>
    <t>Chutimon Nantariyawat</t>
  </si>
  <si>
    <t>68:31:48</t>
  </si>
  <si>
    <t>ขอเปิดสิทธิ์เบิกพัสดุจากคลังพัสดุทั่วไป ในระบบ enterprise workflow</t>
  </si>
  <si>
    <t>รบกวนตรวจสอบเครื่อง172.27.6.109 ดึงข้อมูลจากHIS เข้า ECLAIM ไม่ได้</t>
  </si>
  <si>
    <t>04:58:45</t>
  </si>
  <si>
    <t>ดึงข้อมูลจากHIS เข้า ECLAIM ไม่ได้</t>
  </si>
  <si>
    <t>ไม่สามารถเปิด HIS ได้ค่ะ IP 192.168.56.1, 172.21.4.9</t>
  </si>
  <si>
    <t>jiraporn.dec@cra.ac.th</t>
  </si>
  <si>
    <t>Jiraporn Dechma</t>
  </si>
  <si>
    <t>07:50:17</t>
  </si>
  <si>
    <t>HIS เปิดไม่ได้</t>
  </si>
  <si>
    <t xml:space="preserve"> ชั้น 4 ศูนย์เด็กเล็กคุณภาพ &gt; อาคารหอพัก</t>
  </si>
  <si>
    <t>06:24:02</t>
  </si>
  <si>
    <t>Request for Tulyaporn Junjamlar : Service Request</t>
  </si>
  <si>
    <t>Request for Sutas Suksantipap : Service Request</t>
  </si>
  <si>
    <t>รบกวนตรวจสอบ VN.0403 วันที่ 07/09/2022 **ด่วนนะคะ**</t>
  </si>
  <si>
    <t>12:08:53</t>
  </si>
  <si>
    <t>VN.ซ้ำ</t>
  </si>
  <si>
    <t>รบกวนเช็ค VN.0403 วันที่ 07/09/2022</t>
  </si>
  <si>
    <t>12:03:51</t>
  </si>
  <si>
    <t>เครื่องคอมพิวเตอร์ที่ห้อง ER 17ไร่ (เก่า) เข้าใช้งานHIS Internet Intranet ไม่ได้ (169.25.15.38)</t>
  </si>
  <si>
    <t>00:48:36</t>
  </si>
  <si>
    <t xml:space="preserve">ไม่มีสัญญาณInternet </t>
  </si>
  <si>
    <t>เครื่องปริ๊น Fuji ชั้น 3 โซน D หมึกหมด ขอให้เจ้าหน้าที่ที่เกี่ยวข้องตรวจสอบและแก้ไขปัญหาดังกล่าวด้วยค่ะ ขอบคุณค่ะ</t>
  </si>
  <si>
    <t>06:08:08</t>
  </si>
  <si>
    <t>หมึก Fuji บริเวณชั้น 3 โซน D หมด</t>
  </si>
  <si>
    <t>Organization ที่ขึ้นในโปรไฟล์ของ Microsoft Team ของนายกวิน ชินพงศ์ รหัสพนักงาน 900999 ไม่ถูกต้อง ซึ่งมีการแสดงแบบภาพดังกล่าว ซึ่งจะขอให้ปรับเปลี่ยน organization ใน Microsoft Team เป็น "เจ้าหน้าที่บริหารข้อมูลวิจัย งานบริหารฐานข้อมูลวิจัย" ซึ่งจะเหมือนกับที่แสดงในระบบ e-Sarabun ดังรูป ขอบคุณครับ</t>
  </si>
  <si>
    <t>05:15:49</t>
  </si>
  <si>
    <t>Organization ที่ขึ้นในโปรไฟล์ของ Microsoft Team ไม่ตรงกับระบบอื่นๆใน IT Service และไม่ถูกต้อง</t>
  </si>
  <si>
    <t xml:space="preserve"> เรียน IT Support ผม นายยุรนันท์ เล็กน้อย จากโรงงานผลิตเภสัชภัณฑ์ในพระดำริ ครับ ขอแจ้งปัญหาการใช้งาน การเข้าระบบ IT Support และระบบ Intranet ไม่ได้ครับ เมื่อเข้าแล้วจะขึ้น Access denied ครับ ดังรูปที่แนบมาด่านล่างนี้ [Graphical user interface, text, application, email, website Description automatically generated] [Graphical user interface, text, application, email, website Description automatically generated] จึงขอรบกวนทางทีมงาน IT แก้ไขปัญหาดังกล่าวด้วยครับ ขอขอบพระคุณมากครับ ยุรนันท์ (089-774-1185)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</si>
  <si>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yuranun.lek@cra.ac.th</t>
  </si>
  <si>
    <t xml:space="preserve"> นาย ยุรนันท์ เล็กน้อย</t>
  </si>
  <si>
    <t>00:47:14</t>
  </si>
  <si>
    <t>เข้าระบบ IT Support และระบบ Intranet ไม่ได้ครับ</t>
  </si>
  <si>
    <t>เครื่อง 172.32.7.32 ไม่มีโปรแกรมปริ้นเตอร์</t>
  </si>
  <si>
    <t>01:43:37</t>
  </si>
  <si>
    <t>โปรแกรมปริ้นเตอร์</t>
  </si>
  <si>
    <t>ไม่สามารถเข้า google dreive ได้ (ขอความช่วยเหลือแบบเร่งด่วน)นะค่ะ</t>
  </si>
  <si>
    <t>04:43:11</t>
  </si>
  <si>
    <t>ไม่สามารถเข้า google dreive ได้</t>
  </si>
  <si>
    <t>ระบบ HIS ไม่สามารถเข้าใช้งานได้ IP 172.32.8.111</t>
  </si>
  <si>
    <t>07:09:43</t>
  </si>
  <si>
    <t>ระบบ HIS ไม่สามารถเข้าใช้งานได้</t>
  </si>
  <si>
    <t xml:space="preserve">ไม่สามารถเชื่อมต่อ wifi ไม่ได้กับโน็ตบุคได้ </t>
  </si>
  <si>
    <t>00:52:27</t>
  </si>
  <si>
    <t>เชื่อมต่อ wifi ไม่ได้</t>
  </si>
  <si>
    <t>jirachaya.pho@cra.ac.th</t>
  </si>
  <si>
    <t>Jirachaya Pholsit</t>
  </si>
  <si>
    <t>Request for Jirachaya Pholsit : e-Saraban</t>
  </si>
  <si>
    <t>IP 172.21.9.14 ไม่ม่ฟังก์ชั่นให้หมอคีย์</t>
  </si>
  <si>
    <t>04:02:46</t>
  </si>
  <si>
    <t>ไม่ม่ฟังก์ชั่นให้หมอคีย์</t>
  </si>
  <si>
    <t>เครื่อง 172.32.7.29 แก้ไขระบบ Chemo Queue ช่อง Unit ให้เป็นหน่วยงาน ward 7B</t>
  </si>
  <si>
    <t>ระบบ e-scan</t>
  </si>
  <si>
    <t>ขอเคลื่อนย้ายตู้เปิดประวัติ (Kiosk) ที่อยู่ด้านหน้าห้องฉุกเฉิน ศูนย์การแพทย์มะเร็งวิทยาจุฬาภรณ์ เนื่องจากได้รับคำแนะนำจากคณะเยี่ยมสำรวจ internal survey แนะนำให้เคลื่อนย้ายตู้เปิดประวัติ (Kiosk) ไปไว้บริเวณจุดซักประวัติและคัดกรองผู้ป่วย (หน้าห้องฉุกเฉิน) รายละเอียดตามใบ Service Request ที่แนบค่ะ</t>
  </si>
  <si>
    <t>06:10:15</t>
  </si>
  <si>
    <t>ขอย้ายตู้เปิดประวัติ (Kiosk) ด้านหน้าห้องฉุกเฉิน</t>
  </si>
  <si>
    <t>เรียน เจ้าหน้าที่ที่เกี่ยวข้อง แจ้งปัญหาพัดลมเครื่อง CPU เสียงดัง รบกวนช่วยแก้ไขด่วน ขอบคุณค่ะ</t>
  </si>
  <si>
    <t>04:50:18</t>
  </si>
  <si>
    <t>ปัญหาการใช้งานอุปกรณ์คอมพิวเตอร์</t>
  </si>
  <si>
    <t>kamonsri.tha@cra.ac.th</t>
  </si>
  <si>
    <t>Kamonsri Thaikong</t>
  </si>
  <si>
    <t>53:14:30</t>
  </si>
  <si>
    <t>Request for Kamonsri Thaikong : Service Request</t>
  </si>
  <si>
    <t>การใช้งาน รับส่งเอกสารในระบบสารบรรณอิเล็กทรอนิกส์ error ขึ้น F5 ทำให้ไม่สามารถใช้งานได้ปกติ</t>
  </si>
  <si>
    <t>juthamas.mun@cra.ac.th</t>
  </si>
  <si>
    <t>จุฑามาศ มุ่งดี</t>
  </si>
  <si>
    <t>53:12:24</t>
  </si>
  <si>
    <t>การใช้งานระบบสารบรรณอิเล็กทรอนิกส์ขึ้น F5</t>
  </si>
  <si>
    <t>เมื่อลงรับหนังสือเสร็จสิ้น ระบบ E-saraban ขึ้นสถานะ "กำลัง update ฐานข้อมูล กรุณากด F5" และหลังจากกดแล้ว งานที่ทำไปไม่บันทึกให้ ต้องลงรับหนังสือเรื่องนั้นซ้ำอีกรอบ ซึ่งเป็นแบบนี้ทุกวัน ความถี่ขึ้นอยู่กับวันและสัญญานอินเตอร์เน็ตด้วย ทำให้เสียเวลาในการทำงานมากค่ะ</t>
  </si>
  <si>
    <t>suphansa.cha@cra.ac.th</t>
  </si>
  <si>
    <t>Suphansa Chanphen</t>
  </si>
  <si>
    <t>53:09:23</t>
  </si>
  <si>
    <t>E-saraban ขึ้น F5 บ่อย</t>
  </si>
  <si>
    <t>Lenovo เครื่องสีเทาเปิดไม่ติด</t>
  </si>
  <si>
    <t>sudarath.dam@cra.ac.th</t>
  </si>
  <si>
    <t>Sudarath Damrongsri</t>
  </si>
  <si>
    <t>161:00:08</t>
  </si>
  <si>
    <t xml:space="preserve">เนื่องจากวันที่ 6/9/65 เปิดคลินิกพิเศษนอกเวลาราชการอายุรกรรมทางเดินหายใจ ปัญหาที่พบคือ ในระบบ HIS ไม่มีค่าใบยาของคลินิกพิเศษทางเดินหายใจ รบกวนเจ้าหน้าที่ไอที เพิ่มค่าใบยานี้เข้ามาในระบบด้วยค่ะ ขอบคุณค่ะ อมรรัตน์ ( มิ้น ) </t>
  </si>
  <si>
    <t xml:space="preserve"> นางสาว อมรรัตน์ สวัสดิ์</t>
  </si>
  <si>
    <t>71:31:04</t>
  </si>
  <si>
    <t xml:space="preserve">ระบบ HIS </t>
  </si>
  <si>
    <t>11:35:55</t>
  </si>
  <si>
    <t>ขอ Reset รหัสเข้า E-doc หรือติดต่อที่เบอร์ 092 242 4261 172.32.0.42</t>
  </si>
  <si>
    <t>00:06:11</t>
  </si>
  <si>
    <t>ขอรหัสเข้า E-doc</t>
  </si>
  <si>
    <t xml:space="preserve">เปิดสิทธิเบิกคลังเวชภัณฑ์ ระบบ Workflow รหัส 802129 สำหรับเบิกให้งานเวรเปล </t>
  </si>
  <si>
    <t>11:02:46</t>
  </si>
  <si>
    <t>65:06:19</t>
  </si>
  <si>
    <t>เปิดสิทธิเบิกคลังเวชภัณฑ์ ระบบ Workflow</t>
  </si>
  <si>
    <t>คอมพิวเตอร์ไม่สามารถใช้งานอินเตอร์เน็ตได้ ติดต่อพี่กุ้ง 089-676-7950 งานแผนและงบประมาณ</t>
  </si>
  <si>
    <t>03:52:28</t>
  </si>
  <si>
    <t>คอมพิวเตอร์ไม่สามารถใช้งานอินเตอร์เน็ตได้</t>
  </si>
  <si>
    <t>02:29:57</t>
  </si>
  <si>
    <t>ขอใช้สิทธิในการใช้ Enterprise Workflow</t>
  </si>
  <si>
    <t>10:07:59</t>
  </si>
  <si>
    <t xml:space="preserve"> นางสาว ณัฏฐนันท์ กุฎีพันธ์</t>
  </si>
  <si>
    <t>64:36:14</t>
  </si>
  <si>
    <t>ขอสิทธิในการใช้ Enterprise Workflow</t>
  </si>
  <si>
    <t>03:08:57</t>
  </si>
  <si>
    <t>Request for Watchara Kanjanakawinkul : Service Request</t>
  </si>
  <si>
    <t xml:space="preserve"> กรอกเอกสารใบ Servicerequest เรียบร้อยและแนบเอกสารตอบกลับในตั๋วคำร้องระบบ Helpdesk ไปด้วยค่ะ รายละเอียดตามเอกสารแนบค่ะ ขอแสดงความนับถือ อมรรัตน์ สวัสดิ์ (Amonrat Sawat) หน่วยงานเวชศาสตร์ฟื้นฟูจักษุวิทยาและห้องผ่าตัดจักษุ Chulabhorn Royal Academy 906 Kamphaeng Phet 6, Talat Bang Khen, Lak Si, Bangkok 10210 THAILAND Tel +662-576-6000 ต่อ 6816 – 6815 หรือ 0956051459 ________________________________ From: it-cra &lt;helpdesk@it-cra.freshservice.com&gt; Sent: Wednesday, 7 September 2022 11:16 am To: Amonrat Sawat &lt;amonrat.saw@cra.ac.th&gt; Subject: Re: ระบบ HIS Hi นางสาว อมรรัตน์ สวัสดิ์, Ticket: https://it-cra.freshservice.com/helpdesk/tickets/11403&lt;https://apc01.safelinks.protection.outlook.com/?url=https%3A%2F%2Fit-cra.freshservice.com%2Fhelpdesk%2Ftickets%2F11403&amp;data=05%7C01%7Camonrat.saw%40cra.ac.th%7Ceae0f4d3352c4bf8835d08da9087c45f%7Ce835a63149be4657a4ac8fb9f7b61a89%7C1%7C0%7C637981211146678663%7CUnknown%7CTWFpbGZsb3d8eyJWIjoiMC4wLjAwMDAiLCJQIjoiV2luMzIiLCJBTiI6Ik1haWwiLCJXVCI6Mn0%3D%7C3000%7C%7C%7C&amp;sdata=f%2BnWiuOqYzz%2F%2Bh%2BHPwVb9Z4np516aBo2uHoZ3NzLzHw%3D&amp;reserved=0&gt; รบกวนกรอกแบบฟอร์ม Service request ตามเอกสารแนบให้ครบถ้วนและให้ผู้บังคับบัญชาลงนามในช่องอนุมัติให้เรียบร้อย และตอบเมลกลับมายังฝ่ายเทคโนโลยีสารสนเทศ ภายใน 3 วันทำการ เพื่อใช้ในการประกอบการดำเนินการพิจารณาอนุมัติค่ะ บน วันพุธ, 7 กันยายน 11:11 , นางสาว อมรรัตน์ &lt;amonrat.saw@pccms.ac.th&gt; เขียนแล้ว: เนื่องจากวันที่ 6/9/65 เปิดคลินิกพิเศษนอกเวลาราชการอายุรกรรมทางเดินหายใจ ปัญหาที่พบคือ ในระบบ HIS ไม่มีค่าใบยาของคลินิกพิเศษทางเดินหายใจ รบกวนเจ้าหน้าที่ไอที เพิ่มค่าใบยานี้เข้ามาในระบบด้วยค่ะ ขอบคุณค่ะ อมรรัตน์ ( มิ้น ) [#INC-11403]:408475:fs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</si>
  <si>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amonrat.saw@cra.ac.th</t>
  </si>
  <si>
    <t>Amonrat Sawat</t>
  </si>
  <si>
    <t>03:31:14</t>
  </si>
  <si>
    <t>Re: ระบบ HIS</t>
  </si>
  <si>
    <t>สติ๊กเกอร์ปลิ้นไม่ออก</t>
  </si>
  <si>
    <t>00:34:57</t>
  </si>
  <si>
    <t>Request for นางสาว ธิดารัตน์ ผดุงลักษณ์ : Service Request</t>
  </si>
  <si>
    <t>เปิดระบบHISในVirtualboxไม่ได้ รหัส IP เครื่อง: 172.32.5.41</t>
  </si>
  <si>
    <t>00:08:05</t>
  </si>
  <si>
    <t>เปิดระบบHISในVirtualboxไม่ได้</t>
  </si>
  <si>
    <t>เครื่องพิมพ์ไม่เชื่อมต่อกับระบบเครือข่าย ไม่สามารถทำให้พิมพ์เอกสารได้ ห้องภาควิชาการพยาบาลรากฐาน ชั้น 1 มุม B อาคารคณะพยาบาลศาสตร์ บริหาร 1</t>
  </si>
  <si>
    <t>เครื่องพิมพ์ไม่เชื่อมต่อกับระบบเครือข่าย</t>
  </si>
  <si>
    <t>ปริ้นสติดเกอร์แล็ปไม่ได้ 172.32.6.207</t>
  </si>
  <si>
    <t>00:10:33</t>
  </si>
  <si>
    <t>ปริ้นสติดเกอร์</t>
  </si>
  <si>
    <t>04:02:19</t>
  </si>
  <si>
    <t>Request for Pornpuk Jaruspee : Service Request</t>
  </si>
  <si>
    <t>ไม่สามารถเข้าระบบ SAP ได้ แต่สามารถเข้าระบบ e-saraban ได้ รหัสพนักงาน 811045 ภัทรวดี ธรรมสถิต ผอ.โรงพยาบาลสัตว์ทิพย์พิมาน</t>
  </si>
  <si>
    <t xml:space="preserve"> นางสาว ปัทมาภรณ์ กระจกแก้ว</t>
  </si>
  <si>
    <t>00:32:51</t>
  </si>
  <si>
    <t>คอมพวเตอร์ไม่สามารถ logon เข้าใช้งานได้</t>
  </si>
  <si>
    <t>chanyapinya.kan@cra.ac.th</t>
  </si>
  <si>
    <t xml:space="preserve"> นางสาว ชัญภิญญา กันสำอาง</t>
  </si>
  <si>
    <t>00:44:39</t>
  </si>
  <si>
    <t>คอมพวเตอร์ไม่สามารถlogonเข้าใช้งานได้</t>
  </si>
  <si>
    <t>ID เรื่อง รายละเอียด Channel 08xxxxxxxxx องค์กร สอบถามเรื่องการนัดฉีดวัคซีน call</t>
  </si>
  <si>
    <t>00:05:01</t>
  </si>
  <si>
    <t>องค์กรสอบถามเรื่องการนัดฉีดวัคซีน</t>
  </si>
  <si>
    <t>His แก้ระบบ F5 ไม่ได้</t>
  </si>
  <si>
    <t>01:21:13</t>
  </si>
  <si>
    <t>His แก้ระบบ F5 ไม่ได้ และไม่สามารถ remote ได้</t>
  </si>
  <si>
    <t>ID เรื่อง รายละเอียด Channel บ.ไอxxxxxxxxxxxxxxxx องค์กร ติดต่อเรื่องเพิ่มนัดหมายใหม่ call</t>
  </si>
  <si>
    <t>00:00:43</t>
  </si>
  <si>
    <t>องค์กรติดต่อเรื่องเพิ่มนัดหมายใหม่</t>
  </si>
  <si>
    <t>ID เรื่อง รายละเอียด Channel EJ0xxxxxxxxxxxxxxx หมอพร้อม เพิ่มเข็ม 3 call</t>
  </si>
  <si>
    <t>ID เรื่อง รายละเอียด Channel โรงพยาบาลกxxxxx องค์กร ส่งรายชื่อให้บริษัทประกัน Mail IT</t>
  </si>
  <si>
    <t>ID เรื่อง รายละเอียด Channel 110xxxxxxxxxxxx หมอพร้อม แก้เบอร์โทร call</t>
  </si>
  <si>
    <t>03:10:03</t>
  </si>
  <si>
    <t>หมอพร้อมแก้เบอร์โทร</t>
  </si>
  <si>
    <t xml:space="preserve">เรื่อง : Computer ขึ้น AutoMatic Repair Serial No : SPC10HKMN ขอแสดงความนับถือ นาย ชาคริต แสงเงินอ่อน เจ้าหน้าที่เทคโนโลยีสารสนเทศ เบอร์ติดต่อ 092-262-7299 </t>
  </si>
  <si>
    <t>00:14:04</t>
  </si>
  <si>
    <t xml:space="preserve">Computer ขึ้น AutoMatic Repair </t>
  </si>
  <si>
    <t>ID เรื่อง รายละเอียด Channel 09xxxxxxxxxx ประชาชน สอบถามเรื่องการเลื่อนวันฉีดวัคซีน Sinopharm call</t>
  </si>
  <si>
    <t>00:00:32</t>
  </si>
  <si>
    <t>ประชาชนสอบถามเรื่ื่องการเลื่อนวันฉีดวัคซีน Sinopharm</t>
  </si>
  <si>
    <t>ID เรื่อง รายละเอียด Channel 1160xxxxxxxxxxxx หมอพร้อม เพิ่มเข็ม 1 2 call</t>
  </si>
  <si>
    <t>00:00:27</t>
  </si>
  <si>
    <t>ID เรื่อง รายละเอียด Channel ED22xxxxxxxxxxxxxx หมอพร้อม เพิ่มเข็ม 3 Line</t>
  </si>
  <si>
    <t>เครื่องปริ้นเตอร์ตรงฝ่ายจัดซื้อจัดจ้างชำรุด ใช้งานไม่ได้ค่ะ รบกวนช่างเข้ามาตรวจสอบดูให้ด่วนหน่อยค่ะ ไม่สามารถใช้งานได้เลย</t>
  </si>
  <si>
    <t>00:40:37</t>
  </si>
  <si>
    <t>แจ้งการใช้งานเครื่องปริ้นเตอร์ Fuji</t>
  </si>
  <si>
    <t>Request for Apinya Junbankok : Service Request</t>
  </si>
  <si>
    <t>อ้างถึง ประกาศเรื่อง การเพิ่มหรือแก้ไขสิทธิสวัสดิการของบุคลากรและบุคคลในครอบครัวราชวิทยาลัยจุฬาภรณ์ ซึ่งแจ้งว่ามีการใช้ระบบ ERP ซึ่งสามารถบูรณาการสร้างความสัมพันธ์และเชื่อมโยงข้อมูลระหว่างกันได้ ตั้งแต่ 1 เมษายน 2565 และแจ้งว่าปัจจุบันระบบบริหารทรัพยากรบุคคลได้ทำการปรับปรุงฐานข้อมูลบุคคลากรและบุคคลในครอบครัวให้เป็นปัจจุบันเรียบร้อยแล้ว นั้น ซึ่งขนาดนี้ ทางงานการเงินรับ และงานประกันและประเมินค่ารักษา พบปัญหาการตัดบิลระบบ SSB ไม่แสดงรหัสพนักงาน ทั้งสิทธิเจ้าหน้าที่ราชวิทยาลัยฯ และครอบครัว ทำให้เกิดปัญหาเกิดความล้าช้าในคิดค่ารักษารวมถึงการรับยา และเพิ่มภาระงานให้เจ้าหน้าที่หน้างานที่ต้องประสานเจ้าหน้าที่ HR และ IT เพื่อดำเนินการลงข้อมูลให้ถูกต้องและรอให้เจ้าหน้าที่ IT ลงข้อมูลให้เรียบร้อยก่อนจึงสามารถทำการตัดบิลได้ ซึ่งพบเจอรายที่ไม่แสดงรหัสพนักงาน 40-50 ราย ต่อวัน ส่งผลทำให้เกิดปํญหาตามที่กล่าวมา อ้างอิงอีเมล https://outlook.office.com/mail/inbox/id/AAQkAGZmMGY0MmY1LTA5MWEtNGU4OC1iNDNmLWZiNTdiZjIwMTE4NgAQAL9rr20iMyhPgLHtlad8a3M%3D</t>
  </si>
  <si>
    <t>รายงานปัญหาการระบบ SSB ไม่แสดงรหัสพนักงาน</t>
  </si>
  <si>
    <t xml:space="preserve">สวัสดีค่ะดิฉันนางสาวปาริฉัตร เจริญวัย พยาบาลวิชาชีพ พอดีอยากสอบถามเรื่องรหัส 900843 ไม่สามารถเข้าได้ไม่ทราบว่าต้องดำเนินการอย่างไรถึงจะสามารถเข้าได้คะ </t>
  </si>
  <si>
    <t>6102058@pccms.ac.th</t>
  </si>
  <si>
    <t>PARICHAT CHAROENWAI</t>
  </si>
  <si>
    <t>สอบถามเรื่องเข้ารหัสพนักงานไม่ได้</t>
  </si>
  <si>
    <t>แถบ HIS ขึ้นไม่เต็มจอ</t>
  </si>
  <si>
    <t>04:07:44</t>
  </si>
  <si>
    <t xml:space="preserve">แถบ HIS ขึ้นไม่เต็มจอ </t>
  </si>
  <si>
    <t>ไม่สามารถ loginใช้งานคอมพิวเตอร์ได้ ติดต่อพี่หยก อาคารบริการกลาง ชั้น 5</t>
  </si>
  <si>
    <t>01:23:50</t>
  </si>
  <si>
    <t xml:space="preserve">คอมขึ้น LOGIN ADMIN </t>
  </si>
  <si>
    <t>ปริ้นไม่ออก</t>
  </si>
  <si>
    <t>kingkarn.klo@pccms.ac.th</t>
  </si>
  <si>
    <t xml:space="preserve"> นาง กิ่งกาญจน์ กล่อมวัฒนกุล</t>
  </si>
  <si>
    <t>08:29:59</t>
  </si>
  <si>
    <t>Printer ขึ้น Replece Drum ไม่สามารถ Print งานได้</t>
  </si>
  <si>
    <t>ปัญหา: HIS พบปัญหา หน้า Appointment หน้าจอเพี้ยน IP:172.22.6.226 แผนก: คลินิกตรวจสุขภาพ เบอร์ติดต่อกลับ: 6153</t>
  </si>
  <si>
    <t>siwaporn.sun@cra.ac.th</t>
  </si>
  <si>
    <t>Siwaporn Sunon</t>
  </si>
  <si>
    <t>00:01:01</t>
  </si>
  <si>
    <t>HIS พบปัญหา หน้า Appointment หน้าจอเพี้ยน</t>
  </si>
  <si>
    <t>เรียน ฝ่ายเทคโนโลยีสารสนเทศ ขอความอนุเคราะห์ดำเนินการดังนี้ 1.เปลี่ยนชื่อเมลใหม่ให้ แพทย์หญิงพรภา เลิศอุตสาหกูล (Phornpa Lertutsahakul) จากเดิม : phonprapa.chit@cra.ac.th เปลี่ยนเป็น : phornpa.lert@cra.ac.th 2.โอนข้อมูลทั้งหมดที่อยู่ในเมลเดิมไปไว้ในเมลใหม่ ขอบคุณค่ะ</t>
  </si>
  <si>
    <t>43:00:57</t>
  </si>
  <si>
    <t>63:30:06</t>
  </si>
  <si>
    <t>ขอเปลี่ยนชื่อ E-mail</t>
  </si>
  <si>
    <t>HIS ใช้งานไม่ได้ IP 172.32.6.32</t>
  </si>
  <si>
    <t>00:50:28</t>
  </si>
  <si>
    <t xml:space="preserve">HIS ใช้งานไม่ได้ </t>
  </si>
  <si>
    <t>09:32:34</t>
  </si>
  <si>
    <t>01:19:40</t>
  </si>
  <si>
    <t>01:19:47</t>
  </si>
  <si>
    <t>ขอเปิดสิทธิ User ID การเบิกพัสดุในระบบ workflow จำนวน 2 คน และขอเปิดสิทธิ User ID การอนุมัติเบิกพัสดุในระบบ workflow จำนวน 1 คน</t>
  </si>
  <si>
    <t>03:39:29</t>
  </si>
  <si>
    <t>58:07:34</t>
  </si>
  <si>
    <t>ขอเปิดสิทธิการใช้ระบบ workflow</t>
  </si>
  <si>
    <t>เรียน เจ้าหน้าที่ที่เกี่ยวข้อง แจ้งปัญหาหน้าจอระบบ HIS เมื่อขยายเต็มหน้าจอ จะมองไม่เห็นแถบทำนัดทางซ้ายมือค่ะ IP : 172.25.3.131 รบกวนช่วยแก้ไขด่วน ขอบคุณค่ะ กรุณาติดต่อคุณขวัญฤดี โทร 5601 5602</t>
  </si>
  <si>
    <t>01:54:42</t>
  </si>
  <si>
    <t>internet ใช้งานไม่ได้ ห้องหมอ</t>
  </si>
  <si>
    <t>preechaya.tad@cra.ac.th</t>
  </si>
  <si>
    <t xml:space="preserve"> นางสาว ปรีชญา ทาดากิ</t>
  </si>
  <si>
    <t>02:46:59</t>
  </si>
  <si>
    <t>ลบค่าใช้จ่าย คนไข้ ICU08 นายสุกิจ วันที่ 23 สิงหาคม 65 ชื่อรายการ ส่วนลดค่ารักษา เหมาจ่าย</t>
  </si>
  <si>
    <t>02:50:32</t>
  </si>
  <si>
    <t>ลบค่าใช้จ่าย</t>
  </si>
  <si>
    <t>172.27.6.65 ขอบคุณค่ะ</t>
  </si>
  <si>
    <t xml:space="preserve"> นางสาว พนิดา ศรียศ</t>
  </si>
  <si>
    <t>00:12:43</t>
  </si>
  <si>
    <t>one Drive ไม่อัฟเดด ค่ะ</t>
  </si>
  <si>
    <t>48:39:02</t>
  </si>
  <si>
    <t>105:36:15</t>
  </si>
  <si>
    <t>ขอติดตั้งโปรแกรม HIS เพื่อใช้งานในงานปลูกถ่ายอวัยวะ 172.26.32.135</t>
  </si>
  <si>
    <t>04:27:27</t>
  </si>
  <si>
    <t>ขอติดตั้งโปรแกรม HIS เพื่อใช้งานในงานปลูกถ่ายอวัยวะ</t>
  </si>
  <si>
    <t>เลขที่หนังสือ 001.05.อป.65/064 ลงวันที่ 16 มิถุนายน 2565</t>
  </si>
  <si>
    <t>00:12:47</t>
  </si>
  <si>
    <t>ขอแจ้งรบไฟล์เอกสารแนบ 1 เรื่องในระบบ E-Saraban</t>
  </si>
  <si>
    <t>เนื่องจากอาจารย์ผู้สอนมีความจำเป็นต้องใช้โปรแกรม LabAxon ในการจัดการเรียนการสอน จึงขอรบกวนให้ติดตั้งโปรแกรมลงคอมพิวเตอร์ทั้งหมด 17 เครื่องค่ะ ณ ห้อง Lab วิทยาลัยแพทยศาสตร์ศรีสวางควัฒน ชั้น4 มุม B ทั้งนี้อาจารย์เคยให้ IT ลงแลปท๊อปของคณะแล้วผ่านค่ะ ขอบคุณค่ะ</t>
  </si>
  <si>
    <t>00:20:00</t>
  </si>
  <si>
    <t xml:space="preserve">ลงโปรแกรม LabAxon </t>
  </si>
  <si>
    <t>00:34:50</t>
  </si>
  <si>
    <t xml:space="preserve">เข้าใช้ wifi ที่ CAT ไม่ได้ Ipad ส่วนตัว ค่ะ รบกวนช่วยลง ให้ก่อน 13.00น. ค่ะ มีประชุมบ่าย </t>
  </si>
  <si>
    <t>05:02:01</t>
  </si>
  <si>
    <t xml:space="preserve">เข้าใช้ wifi ที่ CAT ไม่ได้ </t>
  </si>
  <si>
    <t>Drug order : DI6509-05606 ทางห้องยาไม่สามารถเข้าไปดู Doctor order ได้ค่ะ รบกวนตรวจสอบให้หน่อยนะคะ ขอบคุณค่ะ</t>
  </si>
  <si>
    <t>00:43:13</t>
  </si>
  <si>
    <t xml:space="preserve"> นางสาว วิลินดา วณิชกิจ</t>
  </si>
  <si>
    <t>00:45:07</t>
  </si>
  <si>
    <t>ไม่สามารเข้าดู order ยาใน Doctor order ได้ค่ะ</t>
  </si>
  <si>
    <t xml:space="preserve"> ชั้น 8 เภสัชกรรมศูนย์การแพทย์มะเร็งวิทยาจุฬาภรณ์ &gt; ศูนย์การแพทย์มะเร็งวิทยาจุฬาภรณ์</t>
  </si>
  <si>
    <t>02:34:27</t>
  </si>
  <si>
    <t>เปิด SSB ในโน้ตบุคไม่ได้</t>
  </si>
  <si>
    <t>sattaya.wat@cra.ac.th</t>
  </si>
  <si>
    <t xml:space="preserve"> นางสาว ศาตญา วัชรโรจน์</t>
  </si>
  <si>
    <t>00:41:59</t>
  </si>
  <si>
    <t>Request for นางสาว ศาตญา วัชรโรจน์ : e-Saraban</t>
  </si>
  <si>
    <t>ขออีเมลล์กลางของหน่วยพยาบาลผู้ป่วยฉุกเฉิน โดยใช้ชื่ออีเมลล์ emergency@cra.ac.th เพื่อใช้เป็นอีเมลล์ส่วนกลางในการติดต่อกับหน่วยงานภายอื่นๆ โดยให้นางนุชจารี ซื่อแท้ nucharee.sue@cra.ac.th นายนิกร พันธุสะ nigorn.pan@cra.ac.th และ นายแพทย์คงธวัช เล็กศิริวิไล kongtawat.lek@cra.ac.th เป็น Admin ในการดูแลอีเมลล์กลาง ทั้งนี้ได้แนบแบบฟอร์ม Services Request มาให้แล้วนะคะ</t>
  </si>
  <si>
    <t>64:32:47</t>
  </si>
  <si>
    <t>ขออีเมลล์กลางของหน่วยพยาบาลผู้ป่วยฉุกเฉิน ศูนย์การแพทย์มะเร็งวิทยาจุฬาภรณ์</t>
  </si>
  <si>
    <t>print sticker ไม่ได้เครื่องค้างค่ะ</t>
  </si>
  <si>
    <t>supawadee.cha@cra.ac.th</t>
  </si>
  <si>
    <t xml:space="preserve"> นางสาว สุภาวดี เจริญจิต</t>
  </si>
  <si>
    <t>00:30:02</t>
  </si>
  <si>
    <t>print sticker sap ไม่ได้</t>
  </si>
  <si>
    <t xml:space="preserve">ไม่สามารถใช้งาน internet ได้ </t>
  </si>
  <si>
    <t>02:17:16</t>
  </si>
  <si>
    <t>ID เรื่อง รายละเอียด Channel 600xxxxxxxxxxxxxxxx หมอพร้อม เพิ่มเข็ม 3 Line</t>
  </si>
  <si>
    <t>00:01:41</t>
  </si>
  <si>
    <t xml:space="preserve">โปรแกรม ขึ้นให้ Update now </t>
  </si>
  <si>
    <t>vasrisan.cha@cra.ac.th</t>
  </si>
  <si>
    <t>Vasrisan Chalermchaikit</t>
  </si>
  <si>
    <t>01:07:52</t>
  </si>
  <si>
    <t>ID เรื่อง รายละเอียด Channel โรงพยาบาลวิภาxxxxxxxxx โรงพยาบาล ขอนำส่งข้อมูลผู้เข้ารับการฉีดวัคซีน Mail IT</t>
  </si>
  <si>
    <t>โรงพยาบาลขอนำส่งข้อมูลผู้เข้ารับการฉีดวัคซีน</t>
  </si>
  <si>
    <t>ID เรื่อง รายละเอียด Channel 173xxxxxxxxxxx หมอพร้อม เพิ่มเข็ม 2 Line</t>
  </si>
  <si>
    <t>00:00:36</t>
  </si>
  <si>
    <t>ID เรื่อง รายละเอียด Channel 600xxxxxxxxxxxxxxxx หมอพร้อม ขอเลข 13หลัก (CID) Call</t>
  </si>
  <si>
    <t>หมอพร้อมขอเลข 13หลัก (CID)</t>
  </si>
  <si>
    <t>ID เรื่อง รายละเอียด Channel 310xxxxxxxxxxx หมอพร้อม เพิ่มเข็ม 5 Call</t>
  </si>
  <si>
    <t>ID เรื่อง รายละเอียด Channel รพ.นxxxxxxxxxx องค์กร ส่งรายชื่อให้บริษัทประกัน Mail IT</t>
  </si>
  <si>
    <t>00:11:45</t>
  </si>
  <si>
    <t>julachart.noi@cra.ac.th</t>
  </si>
  <si>
    <t>Julachart Noijinda</t>
  </si>
  <si>
    <t>00:36:40</t>
  </si>
  <si>
    <t>Request for Julachart Noijinda : e-Saraban</t>
  </si>
  <si>
    <t>กระดาษติดที่เครื่องถ่ายเอกสารฝ่ายจัดซื้อจัดจ้าง (เครื่องฟูจิ) + เครื่องขัดข้อง</t>
  </si>
  <si>
    <t>01:24:53</t>
  </si>
  <si>
    <t>เครื่องปริ้นฟูจิปริ้นไม่ได้ ค่ะ ไม่ดูดกระดาษขึ้นค่</t>
  </si>
  <si>
    <t>01:34:16</t>
  </si>
  <si>
    <t>แก้ไขด่วน เครื่องปริ้นฟูจิใช้ไม่ได้ค่ะ</t>
  </si>
  <si>
    <t>00:54:34</t>
  </si>
  <si>
    <t>00:54:22</t>
  </si>
  <si>
    <t>ID เรื่อง รายละเอียด Channel 111xxxxxxxxxxx หมอพร้อม เพิ่มเข็ม 1 Call</t>
  </si>
  <si>
    <t>หมอพร้อมเพิ่มเข็ม 1</t>
  </si>
  <si>
    <t>คอมพิวเตอร์ห้องตรวจ 2 ปริ้นใบรับรองแพทย์ไม่ออก IP: 172.25.4.205</t>
  </si>
  <si>
    <t>00:37:14</t>
  </si>
  <si>
    <t>คอมพิวเตอร์ห้องตรวจ 2 ปริ้นใบรับรองแพทย์ไม่ออก</t>
  </si>
  <si>
    <t>04:09:00</t>
  </si>
  <si>
    <t>51:45:32</t>
  </si>
  <si>
    <t>Notebook เปิดไม่ติดค่ะ รบกวนช่วยดูให้หน่อยค่ะ ขอบคุณมากค่ะ</t>
  </si>
  <si>
    <t>21:19:26</t>
  </si>
  <si>
    <t>ลบ rack ที่ใส่ตัวอย่างเนื้อเยื่อในระบบ c-HIS ใน Storage Unit : AD4S17 และ AD4P17 / Freezer7 / Shelf 4</t>
  </si>
  <si>
    <t>00:05:21</t>
  </si>
  <si>
    <t>ลบ rack ที่ใส่ตัวอย่างเนื้อเยื่อในระบบ c-HIS</t>
  </si>
  <si>
    <t>เรียนเจ้าหน้าที่ IT เนื่องจากมีเจ้าหน้าที่เข้างานเมื่อ 01/07/65 แต่ยังไม่มีอีเมลล์เพื่อเข้าใช้งานจำนวน 2 ท่าน ดังนี้ 1.นางสาวอาราดา ลาอ่อน รหัสพนักงาน 900915 เบอร์โทร 089-897-9597 e-mail ploiiz-desolate@hotmail.co.th 2.นางสาวดารุณี ฤทธิ์ไธสงค์ รหัสพนังงาน 900914 เบอร์โทร 083-092-3518 e-mail bumbim.rittaisong@gmail.com จึงอยากขอรบกวนฝ่าย IT ช่วยสร้าง e-mail ให้กับทั้ง 2 ท่านนี้ เพื่อสะดวกในการทำงานต่าง ๆ ขอบคุณค่ะ</t>
  </si>
  <si>
    <t>03:04:28</t>
  </si>
  <si>
    <t>ขอ email สำหรับพนักงาน รภจ</t>
  </si>
  <si>
    <t>หมึกหมดค่ะ ที่การเงินชั้น 1</t>
  </si>
  <si>
    <t>ขอหมึก Bather สีดำ</t>
  </si>
  <si>
    <t>notebook Lenovo เปิดไม่ติด เสียบสายชาร์จแล้วก็ยังเปิดไม่ติดค่ะ</t>
  </si>
  <si>
    <t>nardchanika.art@cra.ac.th</t>
  </si>
  <si>
    <t xml:space="preserve"> นางสาว นาถชนิกา อาทะวิมล</t>
  </si>
  <si>
    <t>NOTEBOOK เปิดไม่ติด</t>
  </si>
  <si>
    <t>เครื่อง 172.32.7.23 คีย์เบิกของในระบบไม่ได้</t>
  </si>
  <si>
    <t>02:14:29</t>
  </si>
  <si>
    <t>เช็คเครื่องให้หน่อยค่ะ เครื่องช้า เครื่องหน่วงค่ะ เครื่อง PC Lenovo IP:172.27.6.34</t>
  </si>
  <si>
    <t>07:34:28</t>
  </si>
  <si>
    <t>เช็คเครื่องให้หน่อยค่ะ เครื่องช้า เครื่องหน่วงค่ะ</t>
  </si>
  <si>
    <t>งานการเงินรับ</t>
  </si>
  <si>
    <t>รบกวนฝ่าย IT เรียก File pdf Autosave ของวันที่ 4 กันยายน 2565 ให้ด้วยครับ</t>
  </si>
  <si>
    <t>07:07:06</t>
  </si>
  <si>
    <t xml:space="preserve">เรียก File pdf Autosave </t>
  </si>
  <si>
    <t>หอผู้ป่วย 7B ขอเปลี่ยนแปลงสิทธิ์การเข้าใช้ระบบ SAP ของเจ้าหน้าที่ในหน่วยงาน</t>
  </si>
  <si>
    <t>00:04:00</t>
  </si>
  <si>
    <t>143:11:58</t>
  </si>
  <si>
    <t xml:space="preserve">โทรศัพท์ตั้งโต๊ะใช้งานไม่ได้ เบอร์ 6260 </t>
  </si>
  <si>
    <t>00:10:27</t>
  </si>
  <si>
    <t xml:space="preserve">โทรศัพท์ตั้งโต๊ะใช้งานไม่ได้ </t>
  </si>
  <si>
    <t>ลงโปรแกรมDev ห้องประกัน CP 2 เครื่อง NB 2 เครื่อง COM : 172.32.1.227 , 172.32.1.226 Notbook : 172.26.32.188</t>
  </si>
  <si>
    <t>07:58:06</t>
  </si>
  <si>
    <t>ลงโปรแกรมDev ห้องประกัน CP 2 เครื่อง NB 2 เครื่อง</t>
  </si>
  <si>
    <t>เครื่องปริ้น FUJI โซน B ชั้น 3 หน้าการเงิน หมึกสีดำหมด</t>
  </si>
  <si>
    <t>06:15:57</t>
  </si>
  <si>
    <t>หมึกเครื่องปริ้น FUJI หมด</t>
  </si>
  <si>
    <t xml:space="preserve"> ฝ่ายบริหารความเสี่ยงและธรรมาภิบาล &gt; อาคารสำนักงานราชวิทยาลัยฯ 2</t>
  </si>
  <si>
    <t>00:46:23</t>
  </si>
  <si>
    <t>00:48:30</t>
  </si>
  <si>
    <t xml:space="preserve">เครื่องคอม VNC server 127.0.0.1 ที่ห้อง hyperthermia หน่วยรังสีรักษามะเร็งวิทยา B1 ไม่สามารถเข้าใช้งานโปรแกรมต่างๆในคอมพิวเตอร์ได้ </t>
  </si>
  <si>
    <t>05:39:31</t>
  </si>
  <si>
    <t xml:space="preserve">เครื่องคอม ที่ห้อง hyperthermia ไม่สามารถเข้าใช้งานได้ </t>
  </si>
  <si>
    <t xml:space="preserve">เรียน ฝ่าย IT ดิฉัน น.ส.สุดารัตน์ จำปาทิพย์ ฝ่ายสำนักงานอธิการบดี ววจ. พบปัญหาตัวซับหมึกเต็ม เครื่องปริ้นยี่ห้อ ricoh (SPC360SFNW) พบว่าด้านข้างซ้ายและขวาของตัวซับหมึกเลอะหมึกสีฟ้า ทำให้ปริ้นออกมาสีฟ้าจะชัดแค่ด้านซ้ายและขวาของเอกสาร รบกวนตรวจสอบให้ด้วยค่ะ </t>
  </si>
  <si>
    <t>05:25:12</t>
  </si>
  <si>
    <t>ตัวซับหมึกเต็ม เครื่องปริ้น ยี่ห้อ ricoh (SPC360SFNW)</t>
  </si>
  <si>
    <t>08:42:02</t>
  </si>
  <si>
    <t>Request for Kanchana Innork : Service Request</t>
  </si>
  <si>
    <t>nathapol.boo@cra.ac.th ชื่อนัฐพล บุญสิงมา รหัสพนักงาน 803979 เบอร์ 0909935169 log-in อีเมลโรงพยาบาลแล้วระบบ OTP กับระบบโทรเพื่อ log-in ไม่เข้ามาที่มือถือ</t>
  </si>
  <si>
    <t>pariyaporn.too@cra.ac.th</t>
  </si>
  <si>
    <t>ปริยาภรณ์ ตุ้มพงษ์</t>
  </si>
  <si>
    <t>09:40:52</t>
  </si>
  <si>
    <t>log-in อีเมลไม่ได้</t>
  </si>
  <si>
    <t xml:space="preserve"> ชั้น 2 &gt; ศูนย์ไชโคลตรอนและเพทสแกนแห่งชาติ</t>
  </si>
  <si>
    <t>walee.kry@cra.ac.th</t>
  </si>
  <si>
    <t>Walee Kryput</t>
  </si>
  <si>
    <t>01:33:51</t>
  </si>
  <si>
    <t>Request for Walee Kryput : e-Saraban</t>
  </si>
  <si>
    <t>01:31:48</t>
  </si>
  <si>
    <t>01:34:17</t>
  </si>
  <si>
    <t>ราคายาขาย-คืน ไม่ตรงกัน T0153 1/8/65 คุณรัชนี ลพทองคำ รายการยา dafiro 120 tab 1140 bath ราคาคีย์คืนวันนี้ 9/9/65 1110 bath รบกวนตรวจสอบและแจ้งกลับห้องยาด่วนค่ะ**** เบอร์ห้องยา 5775 คุณอ้อม (คนไข้รอเคลียร์ค่าใช้จ่ายอยู่ค่ะ)</t>
  </si>
  <si>
    <t>sasiwimon.hon@cra.ac.th</t>
  </si>
  <si>
    <t>Sasiwimon Hongsibsong</t>
  </si>
  <si>
    <t>ราคายาคีย์ขาย-คืน ไม่ตรงกัน</t>
  </si>
  <si>
    <t>รบกวนลบเอกสารแนบในบันทึกข้อความ</t>
  </si>
  <si>
    <t>wicharayada.tho@cra.ac.th</t>
  </si>
  <si>
    <t>วิชรญาดา ทอดเสียง</t>
  </si>
  <si>
    <t>00:31:37</t>
  </si>
  <si>
    <t>เครื่องปรอ้นเตอร์ขึ้นข้อความตามภาพครับ รบกวนช่วยดูให้ด้วยครับ บริษัท จุฬาวัฒน จำกัด (สำนักพัฒนาเทคโนโลยีและนวัตกรรมเดิม) อาคารบริหาร 2 ชั้น 2 มุม A โทร. คุณแพท 0965944263 หรือ 02 576 6000 ต่อ 8231</t>
  </si>
  <si>
    <t>anawat.vd@gmail.com</t>
  </si>
  <si>
    <t>Anawat Vadhanapanich</t>
  </si>
  <si>
    <t>02:43:33</t>
  </si>
  <si>
    <t>Printer ยี่ห้อ Ricoh ." Waste Toner เต็ม "</t>
  </si>
  <si>
    <t xml:space="preserve"> ชั้น2 สำนักพัฒนาเทคโนโลยีและนวัตกรรมเจ้าฟ้าจุฬาภรณ์ &gt; อาคารสำนักงานราชวิทยาลัยฯ 2 Zone B / C</t>
  </si>
  <si>
    <t>kamonchanok.khr@cra.ac.th</t>
  </si>
  <si>
    <t>kamonchanok Khrutmuang</t>
  </si>
  <si>
    <t>04:05:12</t>
  </si>
  <si>
    <t>Request for kamonchanok Khrutmuang : Service Request</t>
  </si>
  <si>
    <t>ขอเพิ่ม Flow การทำงานของฝ่ายจัดซื้อจัดจ้าง ในระบบ E-saraban ในนามมูลนิธิ จำนวน 2 เส้นทาง อ้างถึงเลข IT Services Desk No.SR-11140 (Services Request ตามเอกสารแนบ)</t>
  </si>
  <si>
    <t>78:18:35</t>
  </si>
  <si>
    <t>78:20:13</t>
  </si>
  <si>
    <t>ขอเพิ่ม Flow การทำงานของฝ่ายจัดซื้อจัดจ้าง</t>
  </si>
  <si>
    <t>ด้วยฝ่ายทรัพยากรบุคคลมีหน้าที่จัดทำบัตรพนักงาน โดยในการดำเนินการดังกล่าวต้องใช้โปรแกรม CardPresso ซึ่งต้องใช้ร่วมกับ CardPresso USB ในการเปิดโปรแกรม(CardPressso License) ฝ่ายทรัพยากรบุคคลจึงมีความจำเป็นต้องใช้การเชื่อมต่อกับ USB เพื่อดำเนินการดังกล่าว TigthVNCservice : 172.27.7.172</t>
  </si>
  <si>
    <t>10:16:35</t>
  </si>
  <si>
    <t>kathakorn.dec@cra.ac.th</t>
  </si>
  <si>
    <t>Kathakorn Dechdecha</t>
  </si>
  <si>
    <t>01:57:59</t>
  </si>
  <si>
    <t>ขอเปิดการใช้ USB</t>
  </si>
  <si>
    <t>Request for นางสาว ณัฏฐนันท์ กุฎีพันธ์ : Service Request</t>
  </si>
  <si>
    <t>ID เรื่อง รายละเอียด Channel 11xxxxxxxxxxxxxx หมอพร้อม เพิ่มเข็ม 2 Call</t>
  </si>
  <si>
    <t>ID เรื่อง รายละเอียด Channel 183xxxxxxxxxxx หมอพร้อม เพิ่มเข็ม 3 Line</t>
  </si>
  <si>
    <t>ID เรื่อง รายละเอียด Channel 110xxxxxxxxxxx หมอพร้อม เพิ่มเข็ม 3 Line</t>
  </si>
  <si>
    <t>ID เรื่อง รายละเอียด Channel 038xxxxxxxxxx องค์กร สอบถามเรื่องวันหมดอายุวัคซีน Call</t>
  </si>
  <si>
    <t>องค์กร สอบถามเรื่องวันหมดอายุวัคซีน</t>
  </si>
  <si>
    <t xml:space="preserve">เรียน เจ้าหน้าที่ไอที ขออนุญาตส่งแบบฟอร์มการขอสิทธิเข้าใช้งานระบบ workflow ค่ะ ขอบคุณค่ะ รินทร์ชนิศ กุลพรพิพัชญ์ นักวิชาการศึกษา สำนักวิชาการศึกษาทั่วไป โทร 8770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</si>
  <si>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42:05:33</t>
  </si>
  <si>
    <t xml:space="preserve">ขอเปิดสิทธิ์การใช้งาน ระบบ workflow </t>
  </si>
  <si>
    <t>เครื่อง 172.32.7.203 ปริ้นงานไม่ออก</t>
  </si>
  <si>
    <t>ที่แผนกมีน้ำท่วงขัง แล้ว CPU แช่น้ำอยู่</t>
  </si>
  <si>
    <t>ซีพียู น้ำเข้า</t>
  </si>
  <si>
    <t>คอมพิวเตอร์ IPD 8B เข้าระบบ HIS ไม่ได้ค่ะ รหัสเครื่อง 172.32.8.11</t>
  </si>
  <si>
    <t>คอมพิวเตอร์ IPD 8B เข้าระบบ HIS ไม่ได้</t>
  </si>
  <si>
    <t>โทรศัพท์ไม่สามารถใช้งานได้และ HIS เครื่องหน้าบ้านช้า ไม่สามารถใช้งานได้ตามปกติ</t>
  </si>
  <si>
    <t>สายอินเตอร์เนต Down</t>
  </si>
  <si>
    <t>ระบบ HIS ไม่สามารถทำงานได้รบกวนตรวจสอบให้ด้วยคะ หมายเหตุ : Server internal error</t>
  </si>
  <si>
    <t>piyanuch.phr@cra.ac.th</t>
  </si>
  <si>
    <t>Piyanuch Phrormphila</t>
  </si>
  <si>
    <t xml:space="preserve">ระบบ HIS ไม่สามารถทำงานได้ </t>
  </si>
  <si>
    <t xml:space="preserve">Service MISC 192.168.102.1 stop time 21.35 </t>
  </si>
  <si>
    <t>kanokwan.pua@cra.ac.th</t>
  </si>
  <si>
    <t>SSB ใช้งานไม่ได้ เภสัช การเงิน</t>
  </si>
  <si>
    <t>เรียน หน่วยงานที่เกี่ยวข้อง ............... ฝ่ายอำนวยการรักษาความปลอดภัย ขอแจ้งลบไฟล์เอกสารในระบบอีสารบรรณ จำนวน 1 เรื่อง ลบไฟล์ 3 ไฟล์ ตามเอกสารแนบที่แนบ ................ ขอบคุณคะ</t>
  </si>
  <si>
    <t>00:31:59</t>
  </si>
  <si>
    <t>ขอแจ้งลบไฟล์เอกสารแนบ จำนวน 1 เรื่อง ลบไฟล์ จำนวน 3 ไฟล์</t>
  </si>
  <si>
    <t>เจ้าหน้าที่เบิกของในระบบ SAP ไม่ได้ค่ะ 1.น.ส.รุ่งทิพย์ บุญมี รหัสพนักงาน 813584 email rungtip.boo@pccms.ac.th เบอร์ติดต่อ 0865318032 2.น.ส.ปิยะนารถ สุวรรณเรือง รหัสพนักงาน 813310 email piyanart.swn@pccms.ac.th เบอร์ติดต่อ 0636178291</t>
  </si>
  <si>
    <t>16:16:29</t>
  </si>
  <si>
    <t>เจ้าหน้าที่เบิกของในระบบ SAP ไม่ได้</t>
  </si>
  <si>
    <t>ขอแจ้งลบไฟล์ในบันทึกข้อความเลขที่ 002.พย.02.65/1580 เรื่อง ขออนุมัติยืมเงินทดรองจ่าย เรื่อง ผลของการพัฒนาการใช้โมเดล 5A's ต่อทักษะการให้คำแนะนำเพื่อการควบคุมการบริโภคยาสูบในนักศึกษาพยาบาล ไฟล์ชื่อ แบบฟอร์มการโอนเปลี่ยนแปลงงบประมาณ 2565</t>
  </si>
  <si>
    <t>00:11:08</t>
  </si>
  <si>
    <t>01:33:03</t>
  </si>
  <si>
    <t>ขอแจ้งลบไฟล์ในบันทึกข้อความ</t>
  </si>
  <si>
    <t>เครื่องปริ้นปริ้นไม่ออกทั้งกระดาษและสติ๊กเกอร์ ที่จุดซักประวัติโซนบี 17ไร่</t>
  </si>
  <si>
    <t>เครื่องปริ้นไม่ออก</t>
  </si>
  <si>
    <t>อาจารย์ในคณะเข้า MS Teams แล้ว แต่ไม่สามารถแชทในห้อง meeting ได้ค่ะ</t>
  </si>
  <si>
    <t>ใช้ internet ไม่ได้ Cat 2 ชั้น 3 zone A สารนิเทศและวิชาการ ติดต่อ ศิวัฒน์ 901083</t>
  </si>
  <si>
    <t>00:49:59</t>
  </si>
  <si>
    <t>ใช้ Internet ไม่ได้</t>
  </si>
  <si>
    <t>System Software</t>
  </si>
  <si>
    <t>ลบ rack ที่ใส่ตัวอย่างเนื้อเยื่อในระบบ c-HIS ใน Storage Unit : CRC3B019 / Freezer10 / Shelf 4</t>
  </si>
  <si>
    <t xml:space="preserve">ปริ้นท์สติ๊กเกอร์และปริ้นท์เอกสารใบรายงานผลต่างๆ หรือเปิดดูผล Lab ต่างๆ จากระบบ HIS ไม่ได้ เช่น ผลชิ้นเนื้อ เป็นต้น หลังจากที่ทาง IT ลงระบบ HIS ให้เมื่อวันที่ 7/9/65 ที่ผ่านมาก็ปริ้นท์ไม่ได้ค่ะ IP 192.168.56.1, 172.21.4.9 </t>
  </si>
  <si>
    <t>00:47:21</t>
  </si>
  <si>
    <t>ปริ้นท์สติ๊กเกอร์และปริ้นท์เอกสารใบรายงานผลต่างๆ จากระบบ HIS ไม่ได้</t>
  </si>
  <si>
    <t>Work Station System</t>
  </si>
  <si>
    <t>popup ขึ้น Startup repair Ip 172.32.14.24</t>
  </si>
  <si>
    <t>kotchaporn.eam@cra.ac.th</t>
  </si>
  <si>
    <t>กชพร เอี่ยมสกุล</t>
  </si>
  <si>
    <t>03:47:45</t>
  </si>
  <si>
    <t>VM พัง</t>
  </si>
  <si>
    <t>เครื่อง 172.32.7.27 ไม่มีโปรแกรม Doctor order ทำให้ไม่สามรถปริ้นใบ MAR จากระบบ HIS ได้</t>
  </si>
  <si>
    <t>05:04:44</t>
  </si>
  <si>
    <t>SSB - Doctor Order</t>
  </si>
  <si>
    <t>โปรแกรม Doctor order</t>
  </si>
  <si>
    <t>หมอคีย์ยาในระบบHIS ไม่ได้ OPD ชั้น3B</t>
  </si>
  <si>
    <t>15:28:49</t>
  </si>
  <si>
    <t xml:space="preserve">หมอคีย์ยาในระบบHIS ไม่ได้ </t>
  </si>
  <si>
    <t>คอมห้องตรวจ 8 แพทย์สั่งยาไม่ได้ค่ะ IP : 172.32.3.55</t>
  </si>
  <si>
    <t>15:26:15</t>
  </si>
  <si>
    <t>แพทย์สั่งยาไม่ได้</t>
  </si>
  <si>
    <t>เปิดไฟล์ งาน ใน one drive ไม่ได้ ขึ้นแบบนี้ค่ะ รหัสเครื่อง 172.27.6.65</t>
  </si>
  <si>
    <t>06:47:21</t>
  </si>
  <si>
    <t>เปิดไฟล์ งาน ใน one drive ไม่ได้</t>
  </si>
  <si>
    <t>ด้วย โน้ตบุ๊ค IP 172.26.26.208 ไม่สามารถเข้าระบบ HIS ได้ ขอรบกวนแก้ไขเป็นกรณีเร่งด่วน เนื่องจากมีผู้ป่วยรอตรวจจำนวนมาก (ได้รับการแก้ไขเรียบร้อยแล้ว)</t>
  </si>
  <si>
    <t>00:02:53</t>
  </si>
  <si>
    <t>05:56:03</t>
  </si>
  <si>
    <t>Request for Sorawit Tekauyporn : Service Request</t>
  </si>
  <si>
    <t>Network ใช้งานไม่ได้ เค้าเตอร์ER หน้าลิฟ</t>
  </si>
  <si>
    <t>phatcharee.cha@pccms.ac.th</t>
  </si>
  <si>
    <t xml:space="preserve"> นางสาว พัชรี ชัยมา</t>
  </si>
  <si>
    <t>00:17:52</t>
  </si>
  <si>
    <t>์Network ใช้งานไม่ได้</t>
  </si>
  <si>
    <t>ขออุปกรณ์ต่าง ๆ ดังนี้ 1. คอมพิวเตอร์โน็ตบุ๊ค 1 เครื่อง 2. เครื่องปริ้นสติ๊กเกอร์ 1 เครื่อง 3. เครื่องรูดบัตร</t>
  </si>
  <si>
    <t>ขออุปกรณ์สำหรับออกงานนนิทรรศการศิลปะดิจิทัล SIRISINLAPIN Meta Art for Life ณ ไอคอนสยาม ในวันที่ 19-28 ก.ย. 65</t>
  </si>
  <si>
    <t>Note book จอดับ</t>
  </si>
  <si>
    <t>05:37:48</t>
  </si>
  <si>
    <t>เนื่องจากเกิดสถานการณ์ฝนตกหนัก น้ำท่วมขังระหว่างทางที่มาทำงาน จึงมีความจำเป็นต้องปฏิบัติงานที่บ้าน และประกอบกับลักษณะของงานที่ทำจำเป็นต้องใช้โทรศัพท์เพื่อแจ้งค่ารักษาให้กับผู้ป่วยและญาติได้รับทราบ รวมถึงประสานงานกับหน่วยงานภายใน ซึ่งมีความจำเป็นอย่างยิ่งที่ต้องใช้โทรศัพท์เพื่อติดต่อประสานงานในการแจ้งค่ารักษากับผู้ป่วย และทางผู้บริหารมีนโยบายให้ผู้ที่ไม่สามารถมาปฏิบัติงานที่สำนักงานสามารถปฏิบัติงานที่บ้านได้ WFH จึงขอให้ทางหน่วยงานที่เกี่ยวข้องดำเนินการเปิด Application Jabber เพื่อให้สามารถใช้ในการทำงานได้ โดยเปิดดำเนินการ 2 หมายเลข ได้แก่ 1. น.ส.อรวรรณ หงษ์ทอง รหัสพนักงาน 813514 เบอร์โทรศัพท์ 6828 โดยสามารถให้ใช้กับโทรศัพท์มือถือ หมายเลข 0649978254 2. น.ส.สิรินาถ ยั่งยืน รหัสพนักงาน 813522 เบอร์โทรศัพท์ 6827 โดยสามารถให้ใช้กับโทรศัพท์มือถือ หมายเลข 0901975120 ทั้งนี้ ได้แนบเอกสารมาเพื่อประกอบการพิจารณา โดยขอให้สามารถดำเนินการใช้ได้ตั้งแต่วันที่ 12 กันยายน 2565 เป็นต้นไป จึงเรียนมาเพื่อโปรดดำเนินการ</t>
  </si>
  <si>
    <t>orawan.hon@cra.ac.th</t>
  </si>
  <si>
    <t>Orawan Hongthong</t>
  </si>
  <si>
    <t>ขอเปิดใช้ Application Jabber</t>
  </si>
  <si>
    <t>ไม่สามารถปริ้นงานเป็นขนาด A4 ได้ที่ เครื่องปริ้น FUJI โซน B ชั้น 3 หน้าการเงิน</t>
  </si>
  <si>
    <t>05:17:47</t>
  </si>
  <si>
    <t>เครื่องปริ้น FUJI ไม่ได้</t>
  </si>
  <si>
    <t>ต้องการติดตั้งโปรแกรม Microsoft Word, Excel, Power Point ที่เครื่องคอมในศูนย์เสริมศึกษาฯ อาคารบริหาร1 คณะพยาบาลศาสตร์ ชั้น 1 มุม D ค่ะ ขอบพระคุณค่ะ</t>
  </si>
  <si>
    <t>prissada.sar@cra.ac.th</t>
  </si>
  <si>
    <t>Prissada Saritnate</t>
  </si>
  <si>
    <t>04:40:22</t>
  </si>
  <si>
    <t xml:space="preserve">ต้องการติดตั้งโปรแกรม Microsoft office </t>
  </si>
  <si>
    <t xml:space="preserve">คอมพิวเตอร์ไม่เชื่อมต่อกับ projector ที่ห้องประชุมใหญ่อาคารหอพักชั้น 4 </t>
  </si>
  <si>
    <t>00:15:51</t>
  </si>
  <si>
    <t xml:space="preserve">คอมพิวเตอร์ไม่เชื่อมต่อกับ projector </t>
  </si>
  <si>
    <t>Microsoft team ของ นพ.ภูมินทร์ ศิลาพันธ์ เข้าไม่ได้พอกด sign in แล้ว หน้าจอขึ้น We're sorry - we've into an issue NB. TightVNC Service - 192.168.56.1, 172.27.35.172</t>
  </si>
  <si>
    <t>pimolmas.khu@cra.ac.th</t>
  </si>
  <si>
    <t>พิมลมาส คุ้มชุ่ม</t>
  </si>
  <si>
    <t>Microsoft team (นพ.ภูมินทร์ ศิลาพันธ์)</t>
  </si>
  <si>
    <t>ขอ Remote จากโน๊ตบุคส่วนตัว</t>
  </si>
  <si>
    <t>00:05:42</t>
  </si>
  <si>
    <t>03:24:00</t>
  </si>
  <si>
    <t>สืบเนื่องจากฝ่ายปชส.และการตลาด มีจนท.ใหม่จำนวน 3 ท่าน ซึ่งเริ่มงานวันที่ 16 กย. 65 รบกวนช่วยติดตั้งเครื่องคอมพิวเตอร์ให้ด้วยค่ะ ณ ห้องฝ่ายปชส.และการตลาด ชั้น 2 อ.สนง.รจภ. (CAT) โซน A ค่ะ ขอบคุณมากค่ะ</t>
  </si>
  <si>
    <t>02:52:07</t>
  </si>
  <si>
    <t>รบกวนช่วยติดตั้งเครื่องคอมพิวเตอร์</t>
  </si>
  <si>
    <t>30:41:04</t>
  </si>
  <si>
    <t>Request for Sasikan Keawyod : Service Request</t>
  </si>
  <si>
    <t>คีย์บอร์ดโน๊ตบุ๊คหลุด (ฝ่ายจัดซื้อจัดจ้าง) IP : 172.27.33.127</t>
  </si>
  <si>
    <t>คีย์บอร์ดโน๊ตบุ๊คหลุด</t>
  </si>
  <si>
    <t>confirm charge ไม่ได้ IP : 172.25.26.83 ห้องปฏิบัติการสวนหัวใจและหลอดเลือด Cathlab (หมายเลข5)</t>
  </si>
  <si>
    <t>confirm charge ไม่ได้</t>
  </si>
  <si>
    <t xml:space="preserve"> ชั้น 1 CATH LAB &gt; ศูนย์การแพทย์จุฬาภรณ์เฉลิมพระเกียรติ</t>
  </si>
  <si>
    <t xml:space="preserve">เครื่อง UPS ไม่สำรองไฟ สพด.22/2562(001) No.118 Brand: Lenovo Model: ThinkCenter M720s SN:UPS 181104040521368 SN:CPU SPC0YUPLZ </t>
  </si>
  <si>
    <t>เครื่อง UPS ไม่สำรองไฟ</t>
  </si>
  <si>
    <t>00:20:03</t>
  </si>
  <si>
    <t>Request for Pratthana Koyhirun : e-Saraban</t>
  </si>
  <si>
    <t>00:40:06</t>
  </si>
  <si>
    <t>00:40:30</t>
  </si>
  <si>
    <t>sukit.san@cra.ac.th</t>
  </si>
  <si>
    <t>Sukit Sangrung</t>
  </si>
  <si>
    <t>Request for Sukit Sangrung : Service Request</t>
  </si>
  <si>
    <t>เครื่อง 172.32.7.23 คีย์เบิกอาหารผู้ป่วยไม่ได้</t>
  </si>
  <si>
    <t>00:11:53</t>
  </si>
  <si>
    <t>วัชราภรณ์ เพชรแบน 6413101@pccms.ac.th 0827678353</t>
  </si>
  <si>
    <t>6413101@pccms.ac.th</t>
  </si>
  <si>
    <t>6413101</t>
  </si>
  <si>
    <t>01:25:48</t>
  </si>
  <si>
    <t xml:space="preserve">รบกวน Reset password Gmail </t>
  </si>
  <si>
    <t>38:41:02</t>
  </si>
  <si>
    <t>Request for Thanrada Popraros : Service Request</t>
  </si>
  <si>
    <t>ชั้น 5 วิจัยและนวัตกรรม &gt; ศูนย์การแพทย์มะเร็งวิทยาจุฬาภรณ์</t>
  </si>
  <si>
    <t>โรงงานผลิตเภสัชภัณฑ์มีความประสงค์เร่งด่วนขออนุมัติจัดซื้อซิมรายปี สำหรับใช้งานพื้นที่ภายในและภายนอกอาคาร</t>
  </si>
  <si>
    <t>00:04:55</t>
  </si>
  <si>
    <t>เภสัช ชั้น 1 100 เตียง เขาจะคีย์ยาใหม่ แต่คีย์ไม่ได้ คนไข้ vn T0156 คุณนิโลบล วันที่ 29 เภสัชแจ้งว่าให้การเงินยกเลิก และถอยให้แล้ว แต่ยังคียไม่ได้ เราดู Log เห็นชำระเงินไปแล้ว แต่หน้าจอการเงินพี่เต้ ยืนยันว่ายังไม่ชำระ และถอยให้แล้ว</t>
  </si>
  <si>
    <t>surasak.rat@cra.ac.th</t>
  </si>
  <si>
    <t>01:42:57</t>
  </si>
  <si>
    <t>เภสัชคีย์ใบยาคนไข้ไม่ได้</t>
  </si>
  <si>
    <t>notebook ต่อ wi-fi ไม่ได้ อาคารราชวิทยาลัยจุฬาลงกรณ์ ชั้น 3 โซนA ศูนย์กีฬาและนันทนาการ</t>
  </si>
  <si>
    <t>05:56:37</t>
  </si>
  <si>
    <t>notebook ต่อ wi-fi ไม่ได้</t>
  </si>
  <si>
    <t xml:space="preserve"> ศูนย์กีฬาและนันทนาการ โซน A D &gt; อาคารสำนักงานราชวิทยาลัยฯ 2</t>
  </si>
  <si>
    <t>เครื่องสำรองไฟ คอมพิวเตอร์ มีเสียงร้องตลอดเวลา ตั้งแต่ ไฟดับ เมื่อวาน และ ไม่สามารถเปิดใช้งานเครื่องสำรองไฟได้ค่ะ จึงขอเครื่องสำรองไฟ ตัวใหม่ค่ะ ( ชั้น 3 โซน B หน่วยสิทธิประโยชน์)</t>
  </si>
  <si>
    <t xml:space="preserve"> นางสาว พัชราภรณ์ คงคาใหญ่</t>
  </si>
  <si>
    <t>05:05:06</t>
  </si>
  <si>
    <t>โทรศัพท์เคาท์เตอร์อายุรกรรม 17 ไร่ เบอร์ 5741 5744 ไม่สามารถใช้งานได้ เมื่อมีคนโทรเข้าไม่สามรถติดต่อมาได้เหมือนใช้สายอยู่</t>
  </si>
  <si>
    <t>jutamas.kit@cra.ac.th</t>
  </si>
  <si>
    <t>Jutamas Kittivirayanon</t>
  </si>
  <si>
    <t>05:06:59</t>
  </si>
  <si>
    <t>รบกวนไอทีผูก GL account รายละเอียดตามเอกสารแนบ</t>
  </si>
  <si>
    <t>Interface error GL account</t>
  </si>
  <si>
    <t>ไม่สามารถเข้า วันไดร์ ฝ่ายจัดซื้อจัดจ้างได้ (มาทำหน้าที่ กับฝ่ายจัดซื้อจัดจ้าง) รบกวนมาเช็ดระบบในโน็ตบุ๊กให้หน่อย</t>
  </si>
  <si>
    <t>09:33:20</t>
  </si>
  <si>
    <t>Set เครื่อง Pinter ของฝ่ายจัดซื้อจัดจ้างใน Computer Note Book ส่วนตัว ของ ดร.อารี บินทปัญญา</t>
  </si>
  <si>
    <t>04:33:28</t>
  </si>
  <si>
    <t>Set Printer ใน Note book ส่วนตัว</t>
  </si>
  <si>
    <t>ติดตั้ง Microsoft teams (((มี จนท. รีโมทเรียบร้อย)))</t>
  </si>
  <si>
    <t>00:17:50</t>
  </si>
  <si>
    <t>ติดตั้ง Microsoft teams</t>
  </si>
  <si>
    <t xml:space="preserve">ขอนัดเจ้าหน้าที่ IT เพื่อลงระบบ Application เครื่องวัด ATP ของบริษัท Kikoman เข้าระบบโรงพยาบาล โดยโหลด Application ผ่านทาง Google ค่ะ ติดต่อสอบถามเพิ่มเติมกับผู้แทนบริษัทได้ที่คุณ อารดา เบอร์ 0646438435 </t>
  </si>
  <si>
    <t>jintana.boo@cra.ac.th</t>
  </si>
  <si>
    <t>Jintana Boonjuban</t>
  </si>
  <si>
    <t>15:28:58</t>
  </si>
  <si>
    <t>ติดตั้ง Appication</t>
  </si>
  <si>
    <t>ID เรื่อง รายละเอียด Channel P29xxxxxx 60xxxxxxxxxxxxxx หมอพร้อม เพิ่มเข็ม 3 Line</t>
  </si>
  <si>
    <t>ID เรื่อง รายละเอียด Channel อxxxxxxxxxx จำกัด องค์กร เลื่อนวันฉีดวัคซีน ลบนัดวันฉีด Call</t>
  </si>
  <si>
    <t>00:03:12</t>
  </si>
  <si>
    <t>องค์กรเลื่อนวันฉีดวัคซีน ลบนัดวันฉีด</t>
  </si>
  <si>
    <t>ID เรื่อง รายละเอียด Channel Dxxxxxxxxxxxxx ประชาชน สอบถามฉีดวัคซีนเข็มกระตุ้น Line</t>
  </si>
  <si>
    <t>00:00:46</t>
  </si>
  <si>
    <t>ประชาชนสอบถามฉีดวัคซีนเข็มกระตุ้น</t>
  </si>
  <si>
    <t>ID เรื่อง รายละเอียด Channel 11xxxxxxxxxxx หมอพร้อม ข้อมูลไม่ขึ้นหมอพร้อม เพิ่มเข็ม2 Line</t>
  </si>
  <si>
    <t>หมอพร้อมข้อมูลไม่ขึ้นหมอพร้อม เพิ่มเข็ม2</t>
  </si>
  <si>
    <t>ID เรื่อง รายละเอียด Channel 02xxxxxxxxx องค์กร สอบถามวันหมดอายุวัคซีน Call</t>
  </si>
  <si>
    <t>องค์กรสอบถามวันหมดอายุวัคซีน</t>
  </si>
  <si>
    <t>ID เรื่อง รายละเอียด Channel รพ ลxxxxxxxx โรงพยาบาล ส่งรายชื่อให้ส่งประกัน วันที่ 09/09/65 Mail IT</t>
  </si>
  <si>
    <t>โรงพยาบาลส่งรายชื่อให้ส่งประกัน วันที่ 09/09/65</t>
  </si>
  <si>
    <t>ID เรื่อง รายละเอียด Channel รพ ลxxxxxxxx โรงพยาบาล ส่งรายชื่อให้ส่งประกัน วันที่ 10/09/65 Mail IT</t>
  </si>
  <si>
    <t>โรงพยาบาลส่งรายชื่อให้ส่งประกัน วันที่ 10/09/65</t>
  </si>
  <si>
    <t>ขอ User ID ใหม่ เพื่อเข้าใช้ระบบ Enterprise Workflow เพื่อใช้เบิกวัสดุในคลังพัสดุ</t>
  </si>
  <si>
    <t>26:04:59</t>
  </si>
  <si>
    <t>ID เรื่อง รายละเอียด Channel บ.โอxxxxxxxx องค์กร ส่งรายชื่อให้ส่งประกัน วันที่ 09/09/65 Mail IT</t>
  </si>
  <si>
    <t>องค์กรส่งรายชื่อให้ส่งประกัน วันที่ 09/09/65</t>
  </si>
  <si>
    <t>01:11:34</t>
  </si>
  <si>
    <t>03:37:03</t>
  </si>
  <si>
    <t>Request for Jintana Inthongkaew : e-Saraban</t>
  </si>
  <si>
    <t>ID เรื่อง รายละเอียด Channel 9xxxxxxxxx 60xxxxxxxxxx หมอพร้อม ขอเลข 13หลัก (CID) Call</t>
  </si>
  <si>
    <t>ID เรื่อง รายละเอียด Channel tsxxxxx 600xxxxxxxxxx หมอพร้อม ขอเลข 13หลัก (CID) Call</t>
  </si>
  <si>
    <t xml:space="preserve">IP: 172.32.4.117 </t>
  </si>
  <si>
    <t>00:32:02</t>
  </si>
  <si>
    <t xml:space="preserve">ไม่สามารถ Scan เอกสารลง Importer ได้ </t>
  </si>
  <si>
    <t>ID เรื่อง รายละเอียด Channel 410xxxxxxxxxxx หมอพร้อม เพิ่มเข็ม 1 2 3 Call</t>
  </si>
  <si>
    <t>หมอพร้อมเพิ่มเข็ม 1 2 3</t>
  </si>
  <si>
    <t>ขอความอนุเคราะห์เจ้าหน้าที่ IT เข้ามา Update Notebook เพื่อลงโปรแกรมต่างๆ เช่น MDM ค่ะ ขอขอบพระคุณค่ะ</t>
  </si>
  <si>
    <t>chonlada.san@cra.ac.th</t>
  </si>
  <si>
    <t>Chonlada Sangnak</t>
  </si>
  <si>
    <t>03:49:09</t>
  </si>
  <si>
    <t>update notebook</t>
  </si>
  <si>
    <t>00:50:40</t>
  </si>
  <si>
    <t xml:space="preserve"> นางสาว สัตยา ดาวสิงห์</t>
  </si>
  <si>
    <t>ขอเจ้าหน้าที่ไอที 1 คน ช่วยทำหน้าจอห้องประชุม Co working space 2B - 2 กับ 2B - 4 วันที่ 14 ก.ย.65 เวลา 8.30 น. เพื่อให้หน้าจอ 2 ห้องประชุมแชร์หน้าจอกันได้ ขอบคุณค่ะ</t>
  </si>
  <si>
    <t>14:57:52</t>
  </si>
  <si>
    <t>ขอเจ้าหน้าที่ไอทีช่วยทำหน้าจอประชุม</t>
  </si>
  <si>
    <t>Request for Aree Bintapanya : Service Request</t>
  </si>
  <si>
    <t xml:space="preserve">เปลี่ยนสิทธิ์การเข้าถึง Intranet ศูนย์การเรียนรู้และวิจัยฯ ให้กับเจ้าหน้าที่ภายในราชวิทยาลัยจุฬาภรณ์เข้าถึง Intranet ศูนย์การเรียนรู้และวิจัยฯ โดย Admin ไม่ต้องกด approve ค่ะ ลิงค์: https://chulabhornroyalacademy.sharepoint.com/sites/CLRC_CRA </t>
  </si>
  <si>
    <t>88:47:16</t>
  </si>
  <si>
    <t>เปลี่ยนสิทธิ์การเข้าถึง Intranet ศูนย์การเรียนรู้และวิจัยเฉลิมพระเกียรติ 60 ปี เจ้าฟ้าจุฬาภรณ์</t>
  </si>
  <si>
    <t>รบกวนดูสัญญาณโทรศัพท์ตั้งโต๊ะ การเงินช่อง 12 ค่ะ ไม่สามารถโทรออกได้ค่ะ</t>
  </si>
  <si>
    <t>00:30:57</t>
  </si>
  <si>
    <t>รบกวนดูสัญญาณโทรศัพท์ตั้งโต๊ะ การเงินช่อง 12 ค่ะ</t>
  </si>
  <si>
    <t>เปลี่ยนชื่อไฟล์ ใน Onedrive ไม่ได้และนำไ ฟล์จาก Onedrive เข้าสู่ E-sarabun เป็นชื่ออื่น</t>
  </si>
  <si>
    <t>64:37:12</t>
  </si>
  <si>
    <t>เปลี่ยนชื่อไฟล์ ใน Onedrive ไม่ได้และนำไฟล์จาก Onedrive เข้าสู่ E-sarabun เป็นชื่ออื่น</t>
  </si>
  <si>
    <t xml:space="preserve">นพ.ปิโยรส เลิศสงวนสินชัย ได้พิมพ์ข้อมูลคนไข้ในระบบ HIS เมื่อวันที่ 23 สค 2565 HN 640006910 นายทิพล ไม้แก้ว ซึ่งวันนี้แพทย์เปิดดูข้อมูลได้หายไป แพทย์ยืนยันได้พิมพ์ข้อมูลคนไข้ในระบบแล้ว รบกวนทาง จนท. IT แก้ไขให้ด้วยค่ะ </t>
  </si>
  <si>
    <t>02:46:16</t>
  </si>
  <si>
    <t xml:space="preserve">ข้อมูลคนไข้ในระบบหายไป </t>
  </si>
  <si>
    <t>01:12:23</t>
  </si>
  <si>
    <t>01:08:32</t>
  </si>
  <si>
    <t>01:16:27</t>
  </si>
  <si>
    <t>เชื่อมต่อคอมพิวเตอร์กับ projector ไม่ขึ้น</t>
  </si>
  <si>
    <t>01:40:36</t>
  </si>
  <si>
    <t>ต่อคอมพิวเตอร์กับ projector ไม่ขึ้น</t>
  </si>
  <si>
    <t>ID เรื่อง รายละเอียด Channel 366040xxxxx หมอพร้อม แก้ไขนามสกุล Call</t>
  </si>
  <si>
    <t>00:01:26</t>
  </si>
  <si>
    <t>หมอพร้อมแก้ไขนามสกุล</t>
  </si>
  <si>
    <t>ID เรื่อง รายละเอียด Channel PA0447xxx 002794100xxxx หมอพร้อม ขอเลข 13หลัก (CID) แต่ไม่พบข้อมูล ให้ติดต่อโรงพยาบาลที่ฉีด Call</t>
  </si>
  <si>
    <t>00:00:42</t>
  </si>
  <si>
    <t>หมอพร้อมขอเลข 13หลัก (CID) แต่ไม่พบข้อมูล ให้ติดต่อโรงพยาบาลที่ฉีด</t>
  </si>
  <si>
    <t>00:51:33</t>
  </si>
  <si>
    <t>10:59:30</t>
  </si>
  <si>
    <t>เรียนเจ้าหน้าที่ IT และผู้เกี่ยวข้อง ขอความกรุณาเคลื่อนย้ายตำแหน่งติดตั้งเครื่องปริ้นเตอร์ และเครื่องคอมพิวเตอร์ ภายในห้องโอเปอร์เรเตอร์ ชั้น 4 ขณะนี้ คุณคิว ได้ดำเนินการ เรียบร้อยแล้วค่ะ ขอบคุณค่ะ</t>
  </si>
  <si>
    <t>00:10:15</t>
  </si>
  <si>
    <t>แจ้งย้ายตำแหน่งเครื่องปริ้นเตอร์และเครื่องคอมพิวเตอร์</t>
  </si>
  <si>
    <t>00:21:35</t>
  </si>
  <si>
    <t>Request for Rinchanit Kulpronpipat : e-Saraban</t>
  </si>
  <si>
    <t>09:00:36</t>
  </si>
  <si>
    <t>27:20:55</t>
  </si>
  <si>
    <t>27:21:02</t>
  </si>
  <si>
    <t>Request for Karuna Suebhirun : Service Request</t>
  </si>
  <si>
    <t>chonnipa.pon@pccms.ac.th</t>
  </si>
  <si>
    <t>Chonnipa Pongsupa</t>
  </si>
  <si>
    <t>04:07:53</t>
  </si>
  <si>
    <t>Request for Chonnipa Pongsupa : Service Request</t>
  </si>
  <si>
    <t>00:45:05</t>
  </si>
  <si>
    <t>ขอเชื่อมต่อเครื่องปริ้นกับ notebookค่ะ เลข IP คอมกับเครื่องปริ้น</t>
  </si>
  <si>
    <t>00:19:34</t>
  </si>
  <si>
    <t xml:space="preserve">ขอเชื่อมต่อเครื่องปริ้นกับ notebookค่ะ เลข IP คอมกับเครื่องปริ้น </t>
  </si>
  <si>
    <t>Request for Phakpoom Laddahom : Service Request</t>
  </si>
  <si>
    <t>ขอเปิดใช้Wifi CRA เพื่อใช้งาน HIS</t>
  </si>
  <si>
    <t>00:14:07</t>
  </si>
  <si>
    <t>15:42:48</t>
  </si>
  <si>
    <t>สั่งปริ้นสติ๊กเกอร์ผู้ป่วย แต่ ออกเป็น สติกเกอร์ป้ายข้อมือ IP:172.32.6.197</t>
  </si>
  <si>
    <t>00:09:38</t>
  </si>
  <si>
    <t>สั่งปริ้นสติ๊กเกอร์ผู้ป่วย แต่ ออกเป็น สติกเกอร์ป้ายข้อมือ</t>
  </si>
  <si>
    <t xml:space="preserve">ขอลงโปรแกรม SSB สำหรับใช้ในการเปิดใบสั่งซื้อในนามมูลนิธิภัทรฯ จำนวน 10 เครื่อง ฝ่ายจัดซื้อจัดจ้าง </t>
  </si>
  <si>
    <t>ขอลงโปรแกรม SSB สำหรับใช้ในการเปิดใบสั่งซื้อในนามมูลนิธิภัทรฯ</t>
  </si>
  <si>
    <t xml:space="preserve">เรื่อง : Computer ขึ้น Automatic Repair S/N : SPC0YUPHG ขอแสดงความนับถือ นาย ชาคริต แสงเงินอ่อน เจ้าหน้าที่เทคโนโลยีสารสนเทศ เบอร์ติดต่อ 092-262-7299 </t>
  </si>
  <si>
    <t>09:16:22</t>
  </si>
  <si>
    <t xml:space="preserve">Computer ขึ้น Automatic Repair </t>
  </si>
  <si>
    <t>ขอให้ลงโปรแกรม / wifi รพ. ที่สามารถเข้าใช้ CRA ได้ ใน Note book ผู้ขอ : อนัญญา แลบกลางชั้น 5 ขอบคุณค่ะ</t>
  </si>
  <si>
    <t>07:53:40</t>
  </si>
  <si>
    <t>ขอให้ลงโปรแกรม / wifi รพ. ที่ Note book</t>
  </si>
  <si>
    <t xml:space="preserve">คอมพิวเตอร์หัวหน้า ward8B เครื่อง IP 172.32.8.11 ใช้งานระบบ HIS ไม่ได้ ช่วยเเก้ไขให้หน่อยค่ะ 13/9/65 โทรเเจ้งปัญหาเจ้าหน้าที่ IT เบื้องต้นรับทราบเเล้วจะดำเนินการให้เช้าวันที่ 14/9/65 / ขอบคุณค่ะ </t>
  </si>
  <si>
    <t>03:04:52</t>
  </si>
  <si>
    <t>ระบบ HIS ใช้ไม่ได้</t>
  </si>
  <si>
    <t>คอมพิวเตอร์ เปิดไม่ติด</t>
  </si>
  <si>
    <t>dararat.chu@pccms.ac.th</t>
  </si>
  <si>
    <t xml:space="preserve"> นาง ดารารัตน์ ชูวงค์อินทร์</t>
  </si>
  <si>
    <t>02:45:10</t>
  </si>
  <si>
    <t>เรียน เจ้าหน้าที่ IT ศูนย์หัวใจและหลอดเลือด แจ้งขอชุดคอมพิวเตอร์เพิ่มเติมตามเลข HD No.69015 ดังนี้ 1.ขอชุด Computer PC จำนวน 1 ชุด สำหรับที่ปรึกษาศูนย์หัวใจและหลอดเลือด ดร.สุชาดา เรืองรัตนอัมพร รหัสพนักงาน 900259 2.ขอ Notebook จำนวน 1 เครื่อง สำหรับพยาบาลประสานงานหัวใจ นางสาวประไรภัทรพึ่งพระเดช รหัสพนักงาน 900344 ขอบคุณค่ะ</t>
  </si>
  <si>
    <t>junyaruk.boo@cra.ac.th</t>
  </si>
  <si>
    <t>Junyaruk Boonsam</t>
  </si>
  <si>
    <t>ขอคอมพิวเตอร์เพิ่มเติม</t>
  </si>
  <si>
    <t>รบกวนเปลี่ยน Fusing unit ค่ะ ทางหน่วยงานเบิก ของมาแล้ว ขอบคุณค่ะ</t>
  </si>
  <si>
    <t>ขอเปลี่ยน Fusing unit</t>
  </si>
  <si>
    <t>รบกวนเช็ค IP เครื่องนี้ค่ะ 172.21.5.114 เข้าระบบ Intranet และ Internet ไม่ได้ค่ะ</t>
  </si>
  <si>
    <t>00:10:01</t>
  </si>
  <si>
    <t xml:space="preserve">Internet ไม่เชื่อมต่อ </t>
  </si>
  <si>
    <t xml:space="preserve">ปริ้นเอกสาร ในตู้ SCG 1 ไม่ได้ คอม ทั้ง 3 เครื่อง </t>
  </si>
  <si>
    <t>07:19:40</t>
  </si>
  <si>
    <t xml:space="preserve">SCG 1 ปริ้นเอกสารไม่ได้ </t>
  </si>
  <si>
    <t xml:space="preserve">เครื่อง printer ของ OPD 2A พิมพ์ไม่ออก </t>
  </si>
  <si>
    <t>07:10:12</t>
  </si>
  <si>
    <t>เครื่อง printer พิมพ์ไม่ออก</t>
  </si>
  <si>
    <t>เมื่อวันอังคารที่ 13 กันยายน 2565 อ.นิธิได้สั่งการให้นำห้องประชุมข้างคณะสัตวแพทยศาสตร์และสัตววิทยาประยุกต์ ชั้น 2 มุม A (ห้องรับรอง) เข้าในระบบจองห้องประชุมออนไลน์ของราชวิทยาลัจุฬาภรณ์ และให้ติดตั้งระบบ Security door หน้าห้องประชุมครับ รบกวนทางฝ่ายเทคโนโลยีสารสนเทศดำเนินการตามข้างต้นให้ด้วยครับ</t>
  </si>
  <si>
    <t>thada.cha@cra.ac.th</t>
  </si>
  <si>
    <t>Thada Chamduang</t>
  </si>
  <si>
    <t>03:05:31</t>
  </si>
  <si>
    <t>เพิ่มห้องประชุมในระบบจองออนไลน์และติดตั้งระบบ Security door</t>
  </si>
  <si>
    <t>หน้าจอแสดงผลคอมพิวเตอร์ ขึ้นคำว่า "Automatic Repair"</t>
  </si>
  <si>
    <t xml:space="preserve"> นาย บัญญัติ มัคจิตร</t>
  </si>
  <si>
    <t>07:35:50</t>
  </si>
  <si>
    <t>ไม่สามารถเข้าระบบอินเตอร์เน็ตได้</t>
  </si>
  <si>
    <t>IP 172.32.6.31 หาไฟล์ Dowload ไม่เจอ</t>
  </si>
  <si>
    <t>00:29:44</t>
  </si>
  <si>
    <t>หาไฟล์ Dowload ไม่เจอ</t>
  </si>
  <si>
    <t>Note book ที่เคยใช้งาน เข้าระบบ HISจากที่บ้านไม่ได้มา สองวัน IP172.25.17.120</t>
  </si>
  <si>
    <t>06:24:15</t>
  </si>
  <si>
    <t>Note book ที่เคยใช้งาน เข้าระบบ HISจากที่บ้านไม่ได้มา สองวัน</t>
  </si>
  <si>
    <t>22:52:12</t>
  </si>
  <si>
    <t>59:07:08</t>
  </si>
  <si>
    <t>Request for Worawan Inthachan : Service Request</t>
  </si>
  <si>
    <t>อ้างอิง #SR-11361</t>
  </si>
  <si>
    <t>00:05:41</t>
  </si>
  <si>
    <t>Request for KAMONWAN SOONKLANG : Service Request อ้างอิง #SR-11361</t>
  </si>
  <si>
    <t>หน้าจอพักจอเร็วเกินไปค่ะ ต้องอ่านไฟล์ที่หน้าจอตลอดแต่จอก็ดับแล้วดับอีกค่ะ ปวดตาปวดหัวมากค่ะ เคยแจ้งให้แก้แล้ว แต่ก็แก้ไม่ได้ ไม่ทราบว่าตอนนี้ มีทางแก้ไขรึยังคะ</t>
  </si>
  <si>
    <t>06:49:41</t>
  </si>
  <si>
    <t xml:space="preserve">หน้าจอพักจอเร็วเกินไปค่ะ ต้องอ่านไฟล์ที่หน้าจอตลอดแต่จอก็ดับแล้วดับอีกค่ะ ปวดตาปวดหัวมากค่ะ </t>
  </si>
  <si>
    <t>เรียนเจ้าหน้าที่ที่เกี่ยวข้อง รบกวนพี่เจ้าหน้าที่นำคีย์บอร์ดมาเปลี่ยนให้หน่อยนะคะ เนื่องจากกดพิมพ์บางตัวอักษรแล้วไม่สามารถพิมพ์ได้(กดไม่ติด)</t>
  </si>
  <si>
    <t>01:10:07</t>
  </si>
  <si>
    <t>คีย์บอร์ดใช้งานไม่ได้(บางตัวอักษรกดไม่ติด)</t>
  </si>
  <si>
    <t>ขอคอมพิวเตอร์ตั้งโต๊ะพร้อมโทรศัพท์ตั้งโต๊ะ ให้กับ ดร.อารี บินทปัญญา รหัสพนักงาน 803168 ตำแหน่งเจ้าหน้าที่บริหารงานทั่วไป ปฏิบัติหน้าที่เลขานุการของ พญ.นงนิด เจริญงามเสมอ (ผู้ช่วยเลขาธิการราชวิทยาลัยจุฬาภรณ์) Surasak : อนุมัติ โทรศัพท์ตั้งโต๊ะ จำนวน 1 เครื่อง + หมายเลขภายใน</t>
  </si>
  <si>
    <t>00:02:41</t>
  </si>
  <si>
    <t xml:space="preserve">อ้างอิง ตั๋วคำร้อง#SR-11579 ขอคอมโทรศัพท์ตั้งโต๊ะ ให้กับ ดร.อารี บินทปัญญา </t>
  </si>
  <si>
    <t>14:50:52</t>
  </si>
  <si>
    <t>17:10:12</t>
  </si>
  <si>
    <t>งานจัดซื้อจัดจ้างโครงการวิจัยและพัฒนาระบบงาน</t>
  </si>
  <si>
    <t>ไม่สามารถเข้าใช้งาน Handheld รหัสพนักงาน 813213 Anit #123 เบอร์ติดต่อ 5765 / 0802870649</t>
  </si>
  <si>
    <t>phattranit.ala@cra.ac.th</t>
  </si>
  <si>
    <t>Phattranit Alaiporn</t>
  </si>
  <si>
    <t>10:10:13</t>
  </si>
  <si>
    <t>ไม่สามารถเข้าใช้งาน Handheld</t>
  </si>
  <si>
    <t>ลบ rack ที่ใส่ตัวอย่างเนื้อเยื่อในระบบ c-HIS ใน Storage Unit : AD4S17 / Freezer7 / Shelf 4</t>
  </si>
  <si>
    <t>ลบ rack ที่ใส่ตัวอย่างเนื้อเยื่อในระบบ c-HIS ใน Storage Unit : AD4P17 / Freezer7 / Shelf 4</t>
  </si>
  <si>
    <t>ขอเปลี่ยนเครื่อง Notebook Lenovo หมายเลขเครื่อง A7440-01-00-102900000105 เนื่องจากเครื่องดังกล่าวช้าไม่สามารถทำงานได้ ทั้งนี้ได้ประสานงานกับพี่นุ้ยแล้ว</t>
  </si>
  <si>
    <t>11:54:34</t>
  </si>
  <si>
    <t xml:space="preserve">ขอเปลี่ยนเครื่อง Notebook </t>
  </si>
  <si>
    <t>เรียน ฝ่าย IT โปรดดำเนินการตรวจสอบก้ไข สัญญาณโทรศัพท์ตังโต๊ะไม่สามารถใช้งานได้ ขึ้นข้อความ "การจัดหา" ขอขอบคุณมากค่ะ</t>
  </si>
  <si>
    <t>05:05:27</t>
  </si>
  <si>
    <t>สัญญาณโทรศัพท์สำนักงาน 6213 ใช้งานไม่ได้</t>
  </si>
  <si>
    <t>ปริ้นผล Lab จาก HIS ไม่ได้ คอมพิวเตอร์ในคลินิกฟื้นฟูสมรรถภาพหัวใจ (17ไร่) ไม่สามารถปริ้นผล Lab ได้ค่ะ</t>
  </si>
  <si>
    <t>sunida.kha@cra.ac.th</t>
  </si>
  <si>
    <t>Sunida Khamjit</t>
  </si>
  <si>
    <t>00:49:52</t>
  </si>
  <si>
    <t>ปริ้นผล Lab จาก HIS ไม่ได้</t>
  </si>
  <si>
    <t>ฝากเช็ค โน๊ตบุค ค่ะ เนื่องจากโนตบุคใช้งานแล้ว ไม่สามารถพูดออกไมค์ ได้ค่ะ ขอบคุณค่ะ</t>
  </si>
  <si>
    <t>05:20:02</t>
  </si>
  <si>
    <t>โน๊ตบุค พูไม่ได้ยินเสียงค่ะ</t>
  </si>
  <si>
    <t>ตั้งค่าภาษาในGoogle chrome</t>
  </si>
  <si>
    <t>06:00:09</t>
  </si>
  <si>
    <t>ได้ทำตามขั้นตอนที่ลงในระบบแล้ว ไม่สามารถเชื่อมต่อไวฟายได้ค่ะ ในโทรศัพท์ ใช้เป็นระบบ IOS</t>
  </si>
  <si>
    <t>saranya.chaw@cra.ac.th</t>
  </si>
  <si>
    <t>04:35:49</t>
  </si>
  <si>
    <t>เชื่อมต่อสัญญาณไวฟายใน ios ไม่ได้ค่ะ</t>
  </si>
  <si>
    <t>ห้องตรวจที่ 6 ----------OPD 2 Zone B แป้นพิมพ์ใช้งานไม่ได้ แพทย์แจ้งรบกวนเปลี่ยนให้ด้วยคะ</t>
  </si>
  <si>
    <t>kannika.pol@cra.ac.th</t>
  </si>
  <si>
    <t>กรรณิการ์ ผลพุด</t>
  </si>
  <si>
    <t>03:45:47</t>
  </si>
  <si>
    <t>เปลี่ยนแป้นพิมพ์</t>
  </si>
  <si>
    <t xml:space="preserve">OPD 3B ขอให้ it เชื่อใ ไวไฟ กับ iphone ของหน่วยงานให้หน่อยค่ะ เบอร์ 0645862407 </t>
  </si>
  <si>
    <t>03:52:25</t>
  </si>
  <si>
    <t>ขอเชื่อมต่อ wifi</t>
  </si>
  <si>
    <t>ขอให้มาตรวจสอบการใช้งานระบบ workflow ให้หน่อยนะคะ</t>
  </si>
  <si>
    <t>khamnueng.sri@cra.ac.th</t>
  </si>
  <si>
    <t xml:space="preserve"> นางสาว คำนึง ศรีนาค</t>
  </si>
  <si>
    <t>37:35:39</t>
  </si>
  <si>
    <t>workflow</t>
  </si>
  <si>
    <t>รบกวนช่วยดูคอมพ์ห้องประชุม co working space 2B ห้อง 2 กับ ห้อง 4 ให้ด้วยค่ะ วันนี้ ( 14 ก.ย.65) ช่วงพักเที่ยง เนื่องจากมีการเปลี่ยนคอมพ์ของวิทยากร และจะมีการบรรยายต่อเวลา 13.00 น. ขอบคุณค่ะ</t>
  </si>
  <si>
    <t>03:54:04</t>
  </si>
  <si>
    <t xml:space="preserve">ช่วยดูคอมพ์ห้องประชุม co working space 2B ห้อง 2 กับ ห้อง 4 </t>
  </si>
  <si>
    <t>IP:172.26.26.85 Comname : laptop-1r77emji</t>
  </si>
  <si>
    <t>03:07:50</t>
  </si>
  <si>
    <t>Request for Narisara Wettayanon : Service Request</t>
  </si>
  <si>
    <t>00:42:31</t>
  </si>
  <si>
    <t>00:28:24</t>
  </si>
  <si>
    <t>โทรศัพท์ภายในหมายเลข 8124 ของหัวหน้าฝ่ายกิจการนักศึกษา ไม่สามารถใช้งานได้ค่ะ ตึกแคท ชั้น 1 มุมบี (สตาร์บั๊ก)</t>
  </si>
  <si>
    <t>03:22:09</t>
  </si>
  <si>
    <t>ip ห้อง 1 172.32.6.79 ip ห้อง 2 172.32.6.19 ip ห้อง 3 172.32.6.1.135 ip ห้อง 4 172.32.6.111 ip ห้อง 5 172.32.6.85 ip ห้อง 6 172.32.6.86 ก่อนรีโมท รบกวนโทรแจ้ง 6436 ก่อนนะคะ</t>
  </si>
  <si>
    <t>01:21:24</t>
  </si>
  <si>
    <t>ปริ้นใบรับรองแพทย์ให้ออก หน้าเครื่องปริ้นเคาท์เตอร์</t>
  </si>
  <si>
    <t xml:space="preserve"> ตามที่ฝ่ายกิจการนักศึกษาได้ขออนุมัติจัดสรรเครื่องปริ้นเตอร์ เพิ่อใช้สำหรับงานกองทุนให้กู้ยืมเพื่อการศึกษา (กยศ.)นั้น ซึ่งขณะนี้ งานทุนการศึกษาอยู่ระหว่างดำเนินการสแนกเอกสารสัญญานักศึกษาเพื่อนำส่ง กองทุนเงินให้กู้ยืมเพื่อการศึกษา(กยศ.)เป็นจำนวนมาก ทั้งนี้ เครื่องปริ้นเตอร์ที่ฝ่ายกิจการนักศึกษา ได้รับการจัดสรรมานั้น ไม่มีมีประสิทธิภาพเพียงพอต่อการใช้งาน เช่น มีเส้นดำขณะที่สแกนเอกสาร กระดาษที่ปริ้นมีรอยดำตามขอบกระดาษ กระดาษติดเครื่อง และเครื่องค้างบ่อยมาก จึงเรียนมาเพื่อโปรดพิจารณา นางณิชาภา วงศ์สุวรรณ งานทุนการศึกษาและสวัสดิการนักศึกษา</t>
  </si>
  <si>
    <t>02:55:55</t>
  </si>
  <si>
    <t>เครื่องปริ้นเตอร์</t>
  </si>
  <si>
    <t>รบกวนให้เจ้าหน้าที่ไอทีช่วยดูคอมพ์ห้องประชุม co working space 2B -2 และ 2B -4 ที่ CAT ชั้น 2 zone B วันที่ 15 ก.ย.65 เวลา 11.30 น. ขอบคุณค่ะ</t>
  </si>
  <si>
    <t>03:26:01</t>
  </si>
  <si>
    <t>ช่วยดูคอมพ์ห้องประชุม co working space 2B -2 และ 2B -4</t>
  </si>
  <si>
    <t>IP: 172.26.34.221 ติดต่อ ธนภรณ์</t>
  </si>
  <si>
    <t>00:20:11</t>
  </si>
  <si>
    <t>เปิด SSB ไม่ได้ในโน้ตบุค</t>
  </si>
  <si>
    <t>ขอความอนุเคราะ์เจ้าหน้าที่ช่วยเคลื่อนย้ายเครื่องปริ้นเตอร์และคอมพิวเตอร์เนื่องจากสำนักประธานราชวิทยาลัยย้ายสถานที่ในวันที่ 15 กันยายน 2565 ค่ะ</t>
  </si>
  <si>
    <t>ย้ายเครื่องปริ้นเตอร์และคอมพิวเตอร์</t>
  </si>
  <si>
    <t>cholthicha.dec@cra.ac.th</t>
  </si>
  <si>
    <t>Cholthicha Dechfung</t>
  </si>
  <si>
    <t>Request for Cholthicha Dechfung : Service Request</t>
  </si>
  <si>
    <t>บันทึกข้อความ ๐๐๑.วพศส.๐๑.๐๒.๖๕/๒๒๓๙ ลงวันที่ 7 กันยายน 2565 เรื่อง ขออนุมัติจัดซื้อจัดจ้างวัสดุวิทยาศาสตร์ สำหรับโครงการพัฒนาการตรวจคัดกรองมะเร็งลำไส้ใหญ่ด้วยเทคโนโลยีทางการแพทย์ที่หลากหลาย จำนวน ๑ รายการ พร้อมทั้งขออนุมัติรายชื่อกรรมการตรวจรับ ลบ เอกสารแนบ ใบเสนอราคา (02/09/2565 เวลา 10:48)</t>
  </si>
  <si>
    <t>00:06:55</t>
  </si>
  <si>
    <t>00:09:37</t>
  </si>
  <si>
    <t xml:space="preserve">ขอลบเอกสารแนบ </t>
  </si>
  <si>
    <t>ไม่สามารถส่งคำสั่ง print จากเครื่อง workstation's Thyroid Uptake ไปยังเครื่องปริ้น RICOH SP360SFNw ที่อยู่ในห้องมอนิเตอร์ได้</t>
  </si>
  <si>
    <t>pavarit.poj@cra.ac.th</t>
  </si>
  <si>
    <t>Pavarit Pojanapreecha</t>
  </si>
  <si>
    <t xml:space="preserve">เครื่อง Printer ขึ้นว่า offline บน workstation ของ thyroid uptake </t>
  </si>
  <si>
    <t>VM เข้าใช้งานไม่ได้</t>
  </si>
  <si>
    <t>pattama.mun@cra.ac.th</t>
  </si>
  <si>
    <t>Pattama Munginn</t>
  </si>
  <si>
    <t>01:36:56</t>
  </si>
  <si>
    <t>004.รพ.01.65/1383 เรื่อง ขอเปิดสิทธิ์เข้าใช้งานระบบ HIS, e-Doc และอื่นๆ สำหรับทันตแพทย์เข้ามาปฏิบัติงานใหม่ ด้วย งานทันตกรรม สายการแพทย์ โรงพยาบาลจุฬาภรณ์ ได้รับทันตแพทย์เข้ามาปฏิบัติงานใหม่ จำนวน ๑ ท่าน เริ่มปฏิบัติงานในวันที่ ๑๖ กันยายน ๒๕๖๕ คือ ทันตแพทย์หญิงมนัญชยา เกษมสวัสดิ์ รหัสพนักงาน ๙๐๑๐๗๕ ตำแหน่งทันตแพทย์ผู้เชี่ยวชาญ การนี้ งานทันตกรรม ขออนุมัติฝ่ายเทคโนโลยีสารสนเทศ ดำเนินการเปิดสิทธิ์สำหรับทันตแพทย์เพื่อเข้าใช้งานระบบ HIS, e-Doc และอื่นๆ ในระบบคอมพิวเตอร์ของโรงพยาบาลจุฬาภรณ์ โดยระบบ HIS ใช้งานทุก Modules ปฏิบัติงานได้เทียบเท่ากับทันตแพทย์ผู้เชี่ยวชาญ ที่ปฏิบัติงานในโรงพยาบาลจุฬาภรณ์</t>
  </si>
  <si>
    <t>kwanjit.boo@pccms.ac.th</t>
  </si>
  <si>
    <t xml:space="preserve"> ทันตแพทย์หญิง ขวัญจิต บุญประเสริฐ</t>
  </si>
  <si>
    <t>monthada.tan@cra.ac.th</t>
  </si>
  <si>
    <t>Monthada Tansila</t>
  </si>
  <si>
    <t>00:31:28</t>
  </si>
  <si>
    <t>Request for Apinya Junbankok : e-Saraban</t>
  </si>
  <si>
    <t>HIS ห้องเจาะเลือดไม่ขึ้นปุ่มให้กด Post charge ค่า lab ได้</t>
  </si>
  <si>
    <t xml:space="preserve"> นางสาว กนกวรรณ ขันทอง</t>
  </si>
  <si>
    <t>00:20:18</t>
  </si>
  <si>
    <t>HIS ห้องเจาะเลือดไม่สามารถ Post charge ค่า lab ได้</t>
  </si>
  <si>
    <t xml:space="preserve"> นางสาว ชลทิพย์ เอี่ยมสอาด</t>
  </si>
  <si>
    <t>00:38:27</t>
  </si>
  <si>
    <t>Request for นางสาว ชลทิพย์ เอี่ยมสอาด : e-Saraban</t>
  </si>
  <si>
    <t>ID เรื่อง รายละเอียด Channel โรงพยาบาลพริ้นxxxxxxx โรงพยาบาล ส่งรายชื่อให้ส่งประกัน วันที่ 03/09/65 Mail IT</t>
  </si>
  <si>
    <t>00:01:04</t>
  </si>
  <si>
    <t>โรงพยาบาลส่งรายชื่อให้ส่งประกัน วันที่ 03/09/65</t>
  </si>
  <si>
    <t>00:53:31</t>
  </si>
  <si>
    <t>Request for นาย บัญญัติ มัคจิตร : e-Saraban</t>
  </si>
  <si>
    <t>ปริ้นส์สติ๊กเกอร์ไม่ออก</t>
  </si>
  <si>
    <t>ID เรื่อง รายละเอียด Channel 027xxxxxx บริษัท สตาร์ โอxxxx จำกัด องค์กร ลงนัดฉีดวัคซีน Call</t>
  </si>
  <si>
    <t>องค์กรลงนัดฉีดวัคซีน</t>
  </si>
  <si>
    <t xml:space="preserve">เปลี่ยนหมึกเครื่องปริ้น Fuji สีดำ เครื่องปริ้นหึกหมดค่ะ รบกวนมาเปลี่ยนให้หน่อยนะคะ ที่คณะพยาบาลศาตร์ โซน C ชั้น2 อาคารบริหาร 1 </t>
  </si>
  <si>
    <t>01:15:28</t>
  </si>
  <si>
    <t xml:space="preserve">เปลี่ยนหมึกเครื่องปริ้น Fuji สีดำ </t>
  </si>
  <si>
    <t>ขอใช้ license Power BI Pro จำนวน 1 license โดยใช้อีเมล clrc_cra@cra.ac.th และขอเปลี่ยนจอคอมพิวเตอร์ จำนวน 1 จอ</t>
  </si>
  <si>
    <t>26:10:30</t>
  </si>
  <si>
    <t xml:space="preserve">ขอใช้ license Power BI Pro แลและขอเปลี่ยนจอคอมพิวเตอร์ </t>
  </si>
  <si>
    <t>ขอ license Program PowerBI Pro สำหรับการทำรายงาน Dashboard ของศูนย์การเรียนรู้และวิจัยฯ</t>
  </si>
  <si>
    <t>52:16:19</t>
  </si>
  <si>
    <t xml:space="preserve">รหัสนักศึกษา 6504001CB Kamonchanok BoonThong 0971365159 kamonchanok.boo@edu.cra.ac.th </t>
  </si>
  <si>
    <t>01:17:15</t>
  </si>
  <si>
    <t>เปลี่ยนเบอร์โทรศัพท์ E-mail นักศึกษา</t>
  </si>
  <si>
    <t>รบกวนทำการเชื่อมต่อ Wifi กับเครื่อง iPed ให้ เนื่องจากต่อเองแล้วไม่สามารถใช้งานได้</t>
  </si>
  <si>
    <t>00:34:37</t>
  </si>
  <si>
    <t>ขอให้ต่อสัญญาณ Wifi กับ Iped</t>
  </si>
  <si>
    <t>เนื่องจาก โทรศัพท์เคลื่อนที่เครื่องหลักสำหรับติดต่อประสานงานและให้บริการผู้เข้ามารับบริการเครื่องปัจจุบันชำรุดเสียหาย จึงขอความอนุเคราะห์เปลี่ยนโทรศัพท์เคลื่อนที่ สำหรับใช้ประสานงานและให้บริการแก้ผู้เข้ารับบริการแทนเครื่องเดิมที่ชำรุดไป จำนวน 1 เครื่อง</t>
  </si>
  <si>
    <t>02:07:29</t>
  </si>
  <si>
    <t>ขอเปลี่ยนมือถือหน่วยงาน</t>
  </si>
  <si>
    <t>Request for Surasak Rattanaanan : Service Request</t>
  </si>
  <si>
    <t>ปัญหา : หลังจากกด app Enterprise Workflow แล้ว ต้องกดที่หน้าจอดังภาพแนบ หลายๆ ครั้ง (3-5ครั้ง) จึงจะเข้าสู่ระบบได้</t>
  </si>
  <si>
    <t>แจ้งปัญหาการเข้าใช้งานระบบ Enterprise Workflow</t>
  </si>
  <si>
    <t xml:space="preserve">ปัญหา : ลิงค์ที่ได้จากระบบ Enterprise Workflow เมื่อนำไปวางใน MS word ตามไฟล์แนบ ไม่สามารถเปิดดูได้ แต่หาก Copy ไปวางใน Web browser นั้นๆ โดยตรง สามารถเปิดได้ </t>
  </si>
  <si>
    <t>แจ้งปัญหาการใช้งาน Link จากระบบ Enterprise Workflow ไม่สามารถเปิดได้เมื่อกดลิงค์จาก MS word</t>
  </si>
  <si>
    <t>Login เข้าเครื่อง Notebook ด้วยรหัสใหม่ไม่ได้ เนื่องจาก User พึ่งเปลี่ยนรหัสผ่านใหม่ แต่ไม่สามารถ login ด้วยรหัสผ่านใหม่ได้ อาคารบริหาร 2 ชั้น 3 ZONE A/B แผนก ฝ่ายยุทธศาสตร์ นโยบาย แผนและงบประมาณ หน่วยงานติดตามและประเมินผล</t>
  </si>
  <si>
    <t>pimpida.pen@cra.ac.th</t>
  </si>
  <si>
    <t>Pimpida Penpas</t>
  </si>
  <si>
    <t>18:00:00</t>
  </si>
  <si>
    <t>Login เข้าเครื่อง Notebook ด้วยรหัสใหม่ไม่ได้</t>
  </si>
  <si>
    <t>sarisa.sri@cra.ac.th</t>
  </si>
  <si>
    <t>Sarisa Srideejing</t>
  </si>
  <si>
    <t>00:20:40</t>
  </si>
  <si>
    <t>Request for Sarisa Srideejing : e-Saraban</t>
  </si>
  <si>
    <t>สามารถรับสาย โทรออกได้ แต่จะไม่ได้ยินเสียงของผู้รับและผู้โทรหาครับเป็นมาสามวันแล้วครับ</t>
  </si>
  <si>
    <t xml:space="preserve"> นาย อภิสิทธิ์ หวังเย็นกลาง</t>
  </si>
  <si>
    <t>00:31:50</t>
  </si>
  <si>
    <t>โทรศัพท์โรงพยาบาลใช้งานไม่ได้</t>
  </si>
  <si>
    <t xml:space="preserve">Note book ยี่ห้อ Lenovo ใช้งานไม่ได้ ขึ้นหน้าจอ Setup Confirmation </t>
  </si>
  <si>
    <t>109:50:24</t>
  </si>
  <si>
    <t>Note book ยี่ห้อ Lenovo ใช้งานไม่ได้</t>
  </si>
  <si>
    <t>รบกวนตรวจสอบ Wifi ห้องท่านคณบดีวิทยาลัยแพทยศาสตร์ศรสวางควัฒน ชั้น 4 มุม A ตึก CATค่ะ ขอบคุณค่ะ</t>
  </si>
  <si>
    <t>17:43:31</t>
  </si>
  <si>
    <t>รบกวนตรวจสอบ Wifi ห้องท่านคณบดี วพศส.ค่ะ</t>
  </si>
  <si>
    <t>เปลี่ยนเบอร์โทรแล้ว internet เข้าไม่ได้ ทั้งในโทรศัพท์และ PC wifi ก็ใช้ไม่ได้</t>
  </si>
  <si>
    <t>duangrat.cha@cra.ac.th</t>
  </si>
  <si>
    <t>Duangrat Chawkohmai</t>
  </si>
  <si>
    <t>05:02:18</t>
  </si>
  <si>
    <t>เปลี่ยนเบอร์โทรแล้ว internet เข้าไม่ได้ ทั้งในโทรศัพท์และ PC</t>
  </si>
  <si>
    <t xml:space="preserve">ขอความอนุเคราะห์ตรวจสอบเครื่องปริ้นเตอร์ของห้องสมุด เนื่องจากสั่งปริ้นออกมาแล้วเป็นA 5กับ A 6 </t>
  </si>
  <si>
    <t>04:58:12</t>
  </si>
  <si>
    <t>ขอความอนุเคราะห์ตรวจสอบเครื่องปริ้นเตอร์ จำนวน ๑ เครื่อง</t>
  </si>
  <si>
    <t>รหัส 900837 และ 900833 ไม่สามารถเข้าสู่ระบบ e-doc ได้ จึงไม่สามารสแกนเอกสารได้ค่ะ</t>
  </si>
  <si>
    <t>00:04:08</t>
  </si>
  <si>
    <t>ไม่สามารถเข้าระบบ e-doc ได้</t>
  </si>
  <si>
    <t>คอมแพทย์เข้าระบบ HIS ไม่ได้</t>
  </si>
  <si>
    <t>janisata.wan@cra.ac.th</t>
  </si>
  <si>
    <t>จณิสตา หวังรัตนอำไพ</t>
  </si>
  <si>
    <t>06:44:20</t>
  </si>
  <si>
    <t>คอมแพทย์เข้า HIS ไม่ได้</t>
  </si>
  <si>
    <t>ขอส่งคอมพิวเตอร์ PC คืน เนื่องจากได้รับจัดสรรโน๊ตบุ๊คมาใช้ทดแทน อาคารสำนักงานราชวิทยาลัยจุฬาภรณ์ ชั้น 3 โซน A อยู่ใกล้กับฝ่ายสารบรรณ หน้าห้องที่ปรึกษา (คุณสดุดี)</t>
  </si>
  <si>
    <t>07:49:03</t>
  </si>
  <si>
    <t>ขอส่งคอมพิวเตอร์ PC คืน</t>
  </si>
  <si>
    <t>ได้ประสานกับน้องเจนไว้แล้วเบื้องต้น</t>
  </si>
  <si>
    <t>interface ค่ารักษาพยาบาลซ้ำ</t>
  </si>
  <si>
    <t>d/c ออนไลน์ ไม่ได้</t>
  </si>
  <si>
    <t>33:53:17</t>
  </si>
  <si>
    <t>33:53:35</t>
  </si>
  <si>
    <t xml:space="preserve">จากปัญหา คอมพิวเตอร์ ตอบสอนงช้า ทำให้การทำงานไม่สะดวกและล่าช้าไปด้วย </t>
  </si>
  <si>
    <t>sutthikorn.riw@cra.ac.th</t>
  </si>
  <si>
    <t>Sutthikorn Riwong</t>
  </si>
  <si>
    <t>06:32:20</t>
  </si>
  <si>
    <t>คอมพิวเตอร์ตอบสนองช้า (หน่วง)</t>
  </si>
  <si>
    <t>ขอกล้องและติดตั้งที่คอมพ์ ของคุณวัลลภา สังฆโสภณ ขอบคุณค่ะ</t>
  </si>
  <si>
    <t>06:19:42</t>
  </si>
  <si>
    <t>ขอกล้องและติดตั้งที่คอมพ์</t>
  </si>
  <si>
    <t xml:space="preserve">ตรวจพบ อุปกรณ์สายแลน Access point ชำรุด ที่ห้องสมุดชั้น 1 </t>
  </si>
  <si>
    <t>01:28:42</t>
  </si>
  <si>
    <t>ตรวจพบ อุปกรณ์ชำรุด</t>
  </si>
  <si>
    <t>ลง window คอมในห้องพักเจ้าหน้าที่่</t>
  </si>
  <si>
    <t>wandee.udo@cra.ac.th</t>
  </si>
  <si>
    <t>Wandee Udomchaiprasertkul</t>
  </si>
  <si>
    <t>33:50:41</t>
  </si>
  <si>
    <t>ลง window</t>
  </si>
  <si>
    <t>เนื่องจากโรงพยาบาลจุฬาภรณ์ จะขอรับรองต่ออายุสถานพยาบาล Re accreditation ครั้ง 3 ระหว่างวันที่ 20-21 ตุลาคม 2565 มีความจำเป็นต้องใช้ คอมพิวเตอร์ และเครื่องปริ้น ในการจัดพิมพ์เอกสารของผู้เยี่ยมสำรวจ และทีมงาน ในวันดังกล่าว คอมพิวเตอร์ จำนวน 5 เครื่อง เครื่องปริ้น จำนวน 2 เครื่อง เจ้าหน้าที่ติดตั้ง สำหรับห้องประชุม จะแจ้งให้ทราบในภายหลัง</t>
  </si>
  <si>
    <t>00:01:14</t>
  </si>
  <si>
    <t xml:space="preserve">ขอยืมคอมพิวเตอร์ และเครื่องปริ้น พร้อมติดตั้ง เพื่อใช้รับเยี่ยม Re accreditation ครั้ง 3 </t>
  </si>
  <si>
    <t>06:08:07</t>
  </si>
  <si>
    <t>Printer Brother ปริ้นหน้าขาว</t>
  </si>
  <si>
    <t>06:00:52</t>
  </si>
  <si>
    <t>ขอติดตั้งการเข้าในระบบ Esarabun จองห้องประชุม Phonebook ต่าง ๆ จากในโน๊ตบุคส่วนตัวค่ะ</t>
  </si>
  <si>
    <t>Cloudflare</t>
  </si>
  <si>
    <t>07:03:32</t>
  </si>
  <si>
    <t>ขอเปิดใช้ Esarabun ในโน๊ตบุคส่วนตัว</t>
  </si>
  <si>
    <t>03:25:24</t>
  </si>
  <si>
    <t>SCG 1 ปริ้นเอกสารไม่ออก</t>
  </si>
  <si>
    <t>EV importer ไม่สามารถสแกนได้ IP : 172.32.4.117</t>
  </si>
  <si>
    <t>00:48:04</t>
  </si>
  <si>
    <t>EV importer ไม่สามารถสแกนได้</t>
  </si>
  <si>
    <t xml:space="preserve">รบกวนฝ่าย IT คุณปุ๊ก ช่วยซ่อมเครื่องปรี้นเตอร์การเงินชั้น 2 </t>
  </si>
  <si>
    <t xml:space="preserve"> นางสาว กาญจนา กุลสังข์</t>
  </si>
  <si>
    <t>05:32:49</t>
  </si>
  <si>
    <t>ช่วยซ่อมเครื่องปรี้นเตอร์</t>
  </si>
  <si>
    <t>1.แจ้งย้ายตำแหน่งโทรศัพท์ในห้องพักแพทย์ฝั่งซ้าย (จุดที่มีปริ้นเตอร์เดิม) มาตรงด้านซ้ายที่มีคอมพิวเตอร์ เพื่อแพทย์สามารถนั่งทำงาน ตรวจ tele ได้ 2.คอมพิวเตอร์ในห้องพักแพทย์ฝั่งซ้ายช้าหลายเครื่องค่ะ รบกวนเจ้าหน้าที่ช่วยตรวจสอบด่วนให้ทีค่ะ</t>
  </si>
  <si>
    <t>00:03:39</t>
  </si>
  <si>
    <t>02:02:39</t>
  </si>
  <si>
    <t>ย้ายตำแหน่งโทรศัพท์ และคอมพิวเตอร์ช้า</t>
  </si>
  <si>
    <t>ขอลงโปรแกรม SAP คอมพิวเตอร์ของหัวหน้าหน่วยหอผู้ป่วย Ward 8B และปัญหาการเปลี่ยนภาษาด้วยปุ่มตัวหนอน ของโปรแกรม HIS ไม่ได้ 172.32.8.182</t>
  </si>
  <si>
    <t>05:34:57</t>
  </si>
  <si>
    <t xml:space="preserve">ขอลงโปรแกรม SAP </t>
  </si>
  <si>
    <t>00:30:52</t>
  </si>
  <si>
    <t>03:18:29</t>
  </si>
  <si>
    <t>00:12:18</t>
  </si>
  <si>
    <t>00:13:23</t>
  </si>
  <si>
    <t>00:40:18</t>
  </si>
  <si>
    <t>Request for Surank Akaniroj : Service Request</t>
  </si>
  <si>
    <t xml:space="preserve"> ชั้น3 ฝ่ายเลขานุการสภาราชวิทยาลัยจุฬาภรณ์ &gt; อาคารสำนักงานราชวิทยาลัยฯ 2 Zone B / C</t>
  </si>
  <si>
    <t>00:20:59</t>
  </si>
  <si>
    <t>00:39:04</t>
  </si>
  <si>
    <t>ขอเปิดใช้งานระบบ Discharge online และ IR online ของรหัส 815165 ชื่อนางสาวจรรยารักษ์ พนารินทร์</t>
  </si>
  <si>
    <t>janyarak.pan@cra.ac.th</t>
  </si>
  <si>
    <t>Janyarak Panarin</t>
  </si>
  <si>
    <t>00:13:46</t>
  </si>
  <si>
    <t>เปิดใช้งานระบบ Discharge online และ IR online ของรหัส 815165</t>
  </si>
  <si>
    <t>usa.wis@cra.ac.th</t>
  </si>
  <si>
    <t>Usa Wisarikit</t>
  </si>
  <si>
    <t>46:50:32</t>
  </si>
  <si>
    <t>Request for Usa Wisarikit : Service Request</t>
  </si>
  <si>
    <t>16:50:54</t>
  </si>
  <si>
    <t>80:09:09</t>
  </si>
  <si>
    <t>ชั้น 12 &gt; ศูนย์การแพทย์มะเร็งวิทยาจุฬาภรณ์</t>
  </si>
  <si>
    <t>รบกวนเจ้าหน้าที่ช่วยเปลี่ยน fusing unit เครื่อง printer OPD 2A เนื่องจากเปลี่ยนไม่เป็นค่ะ</t>
  </si>
  <si>
    <t>เปลี่ยน fusing unit</t>
  </si>
  <si>
    <t>walaikorn.law@cra.ac.th</t>
  </si>
  <si>
    <t>Walaikorn Lawan</t>
  </si>
  <si>
    <t>02:39:37</t>
  </si>
  <si>
    <t>Request for Walaikorn Lawan : Service Request</t>
  </si>
  <si>
    <t>01:01:12</t>
  </si>
  <si>
    <t>01:02:34</t>
  </si>
  <si>
    <t>ID เรื่อง รายละเอียด Channel 366XXXXXXXXXXX ประชาชน ตรวจสอบข้อมูลการฉีดวัคซีน (เข็มที่4) Mail IT</t>
  </si>
  <si>
    <t>00:19:44</t>
  </si>
  <si>
    <t>ประชาชน ตรวจสอบข้อมูลการฉีดวัคซีน</t>
  </si>
  <si>
    <t>รบกวนนำผลEcho HN.630343316 ของวันที่ 14/9/65 ออกจากระบบE-scan เนื่องจากแพทย์ขอเปลี่ยนผลอ่านใหม่</t>
  </si>
  <si>
    <t>55:49:07</t>
  </si>
  <si>
    <t>รบกวนนำผลEcho HN.630343316 ของวันที่ 14/9/65 ออกจากระบบE-scan</t>
  </si>
  <si>
    <t>ID เรื่อง รายละเอียด Channel 110XXXXXXXX ประชาชน ขอใบรับรอง Mail IT</t>
  </si>
  <si>
    <t>00:15:24</t>
  </si>
  <si>
    <t>ประชาชน ขอใบรับรอง</t>
  </si>
  <si>
    <t>ID เรื่อง รายละเอียด Channel MU55XXXXX 6000XXXXXXXXX ประชาชน เพิ่มเข็ม 1 2 แบบฟอร์ม</t>
  </si>
  <si>
    <t>00:10:05</t>
  </si>
  <si>
    <t>ประชาชน เพิ่มเข็ม 1 2</t>
  </si>
  <si>
    <t>ID เรื่อง รายละเอียด Channel 311XXXXXXXXX ประชาชน เพิ่มเข็ม 1 Call</t>
  </si>
  <si>
    <t>00:08:59</t>
  </si>
  <si>
    <t>ประชาชน เพิ่มเข็ม 1</t>
  </si>
  <si>
    <t>ID เรื่อง รายละเอียด Channel บริษัท สตาร์ XXXXXXX จำกัด องค์กร ขอ re password ใหม่ Mail IT</t>
  </si>
  <si>
    <t>00:09:32</t>
  </si>
  <si>
    <t xml:space="preserve">องค์กร ขอ re password ใหม่ </t>
  </si>
  <si>
    <t>ขอนำผล Echo HN 630343316 ออกจากระบบของวันที่ 14 ก.ย.65 เนื่องจากแพทย์เปลี่ยนผล Report ใหม่</t>
  </si>
  <si>
    <t>55:33:51</t>
  </si>
  <si>
    <t>ขอนำผล Echo HN 630343316 ออกจากระบบของวันที่ 14 ก.ย.65</t>
  </si>
  <si>
    <t>ID เรื่อง รายละเอียด Channel 6000XXXXXXXXXX KJ06XXXXX ประชาชน เพิ่มเข็ม 3 Call</t>
  </si>
  <si>
    <t>00:05:52</t>
  </si>
  <si>
    <t>ประชาชน เพิ่มเข็ม 3</t>
  </si>
  <si>
    <t>ลง MDM ในมือถือ คุณคิวดำเนินการให้แล้ว</t>
  </si>
  <si>
    <t>03:20:59</t>
  </si>
  <si>
    <t>ลง MDM ในมือถือ</t>
  </si>
  <si>
    <t>โน้ตบุ๊ค Lenovo เครื่องสีเทาช้า ไม่สามารถใช้งานได้</t>
  </si>
  <si>
    <t>104:15:24</t>
  </si>
  <si>
    <t>ในวันที่ 19-20 ก.ย.65 เวลา 09.00 - 12.00 น. จะมีกิจกรรม "โครงการอบรมดับเพลิงขั้นต้น" วิทยากรจากภายนอก คือ จากสถานีดับเพลิงบางเขน โดยวิทยากรจะบรรยายสดในห้อง แล้วถ่่ายทอดให้ผู้เข้าร่วมรับฟังทาง MS Team (ผู้จัดงานมีโนตบุคส่วนตัว 1 เครื่อง) โดยจะขอให้ตัวแทนจาก IT มาช่วยเตรียมความพร้อม ทั้ง 2 วัน ตั้งแต่เวลา 08.00 น. (ก่อนเริ่มบรรยาย 09.00 น.) ณ ห้องประชุมใหญ่ ชั้น 4 อาคารที่พักและลานจอดรถ</t>
  </si>
  <si>
    <t>00:15:21</t>
  </si>
  <si>
    <t>24:33:43</t>
  </si>
  <si>
    <t>ขอตัวแทนจาก IT ช่วยสนับสนุนการเตรียมอบรมออนไลน์</t>
  </si>
  <si>
    <t>เรียนผู้เกี่ยวข้อง ดิฉัน ณัฐนิชา รับผิดชอบงานควบคุมคุณภาพ โรงงานยาฯ ขอรายงานปัญหาเครื่อปริ้น ricoh ที่ชั้น 2 โรงงานยา ขึ้น error code ดังไฟลน์แนบค่ะ "sc491-01" ซึ่งอาการนี้เพิ่งจะเกิดได้เมื่อ 10 นาที ที่แล้วค่ะ รบกวนช่วยแก้ไขให้หน่อยค่ะ ขอบคุณค่ะ</t>
  </si>
  <si>
    <t xml:space="preserve"> นางสาว ณัฐนิชา เกื้อทาน</t>
  </si>
  <si>
    <t>02:56:08</t>
  </si>
  <si>
    <t xml:space="preserve">เครื่องปริ้นชั้น 2 ตึก โรงงานยาฯ สัตหีบ ขึ้น error code </t>
  </si>
  <si>
    <t>ID เรื่อง รายละเอียด Channel P776XXXX 6000XXXXXXXX หมอพร้อม ขอเลข 13หลัก (CID) Call</t>
  </si>
  <si>
    <t>113:41:50</t>
  </si>
  <si>
    <t>ID เรื่อง รายละเอียด Channel P24XXXXXX 60000XXXXXXX หมอพร้อม ขอเลข 13หลัก (CID) Line</t>
  </si>
  <si>
    <t>ID เรื่อง รายละเอียด Channel 36XXXXXXXXXXX ประชาชน ขอใบรับรอง Mail IT</t>
  </si>
  <si>
    <t>ใช้ internet CRA ที่เครื่องโน๊ตบุ๊ค ไม่ได้ และครื่อง PC errorใช้งานไม่ได้</t>
  </si>
  <si>
    <t>nawarat.tho@cra.ac.th</t>
  </si>
  <si>
    <t>Nawarat Thonwirak</t>
  </si>
  <si>
    <t>11:13:05</t>
  </si>
  <si>
    <t>Request for Nawarat Thonwirak : Service Request</t>
  </si>
  <si>
    <t>ID เรื่อง รายละเอียด Channel 110XXXXXXXX ประชาชน เพิ่มเข็ม 1 2 แบบฟอร์ม</t>
  </si>
  <si>
    <t>17:29:08</t>
  </si>
  <si>
    <t>TV เรียกคิวดับ</t>
  </si>
  <si>
    <t>00:53:28</t>
  </si>
  <si>
    <t>TV</t>
  </si>
  <si>
    <t xml:space="preserve">คอมพิวเตอร์ห้องตรวจ 9 ที่ OPD 2 Zone B เปิดไม่ได้คะ ขึ้นคำว่า Restarting และหมุนอยู่ตลอดเวลา </t>
  </si>
  <si>
    <t>00:36:09</t>
  </si>
  <si>
    <t xml:space="preserve">คอมพิวเตอร์ ค้าง </t>
  </si>
  <si>
    <t xml:space="preserve">เปิดภาพไม่ได้ค่ะ มี Pop up แจ้งปัญหาดังภาพค่ะ </t>
  </si>
  <si>
    <t>01:39:17</t>
  </si>
  <si>
    <t>เปิดภาพไม่ได้ค่ะ</t>
  </si>
  <si>
    <t>00:47:55</t>
  </si>
  <si>
    <t>28:00:46</t>
  </si>
  <si>
    <t>Request for Chomfon Yankomut : e-Saraban</t>
  </si>
  <si>
    <t>เรียน ท่านผู้เกี่ยวข้อง เนื่องจากมีการย้ายโต๊ะทำงาน จึงจำเป็นต้องมีการย้ายเครื่องคอมพิวเตอร์ จำนวน 1 ชุดค่ะ (อย่างเร่งด่วนค่ะ) ขอบคุณค่ะ</t>
  </si>
  <si>
    <t>09:55:10</t>
  </si>
  <si>
    <t>ย้ายคอมพิวเตอร์ 1 เครื่อง</t>
  </si>
  <si>
    <t>โฟลเดอร์ ในแชร์ไดรฟ์กลางหลักสูตรแพทย์ฯ มีไฟล์ และ โฟลเดอร์หายค่ะ (เร่งด่วน : ขอกู้คืนโฟลเดอร์ &gt;ขออนุมัติเบิกจ่าย&gt;ปี 2563 และไฟล์ใน ปี 2564 ค่ะ)</t>
  </si>
  <si>
    <t>26:19:32</t>
  </si>
  <si>
    <t>Request for นางสาว ลักษิกา นาไข่ : Service Request</t>
  </si>
  <si>
    <t>ข้อมูล one drive ไม่ซิงค์กับไดรฟ์กลางค่ะ (IP : 172.27.4.245)</t>
  </si>
  <si>
    <t>26:19:34</t>
  </si>
  <si>
    <t>ข้อมูล one drive ไม่ซิงค์กับไดรฟ์กลางค่ะ</t>
  </si>
  <si>
    <t>COM IP 172.25.5.176 , 172.25.3.218 print sticker ไม่ได้ค่ะ</t>
  </si>
  <si>
    <t>jittima.sai@cra.ac.th</t>
  </si>
  <si>
    <t xml:space="preserve"> นางสาว จิตติมา ทรายข้าว</t>
  </si>
  <si>
    <t>com print sticker ไม่ได้</t>
  </si>
  <si>
    <t>รบกวนช่วย reset password ให้ นส.จิตติมา ทรายข้าว รหัส 813937 เนื่องจากไม่สามารถเข้าโปรแกรม IR online , scan เอกสาร ได้ค่ะ ขอบคุณค่ะ</t>
  </si>
  <si>
    <t>reset password</t>
  </si>
  <si>
    <t>00:16:14</t>
  </si>
  <si>
    <t>00:59:19</t>
  </si>
  <si>
    <t>ห้องประชุม ชั้น 11 ไม่สามารถใช้งาน Internet ได้</t>
  </si>
  <si>
    <t>ใช้งาน Internet ไม่ได้</t>
  </si>
  <si>
    <t xml:space="preserve">ขอนำส่งแบบฟอร์ม Service request ________________________________ จาก: it-cra &lt;helpdesk@it-cra.freshservice.com&gt; ส่ง: 15 กันยายน 2565 9:46 ถึง: Pattamaporn Krajokkaew &lt;pattamaporn.kra@cra.ac.th&gt; ชื่อเรื่อง: Re: ขอเปลี่ยนมือถือหน่วยงาน Hi นางสาว ปัทมาภรณ์ กระจกแก้ว, Ticket: https://it-cra.freshservice.com/helpdesk/tickets/11662&lt;https://apc01.safelinks.protection.outlook.com/?url=https%3A%2F%2Fit-cra.freshservice.com%2Fhelpdesk%2Ftickets%2F11662&amp;data=05%7C01%7Cpattamaporn.kra%40cra.ac.th%7Cb8f1650da572411fba5508da96c47bb5%7Ce835a63149be4657a4ac8fb9f7b61a89%7C1%7C0%7C637988067891671141%7CUnknown%7CTWFpbGZsb3d8eyJWIjoiMC4wLjAwMDAiLCJQIjoiV2luMzIiLCJBTiI6Ik1haWwiLCJXVCI6Mn0%3D%7C3000%7C%7C%7C&amp;sdata=cUHpeX42SfFT3Mv05%2BJgVVTr11uStJlUyOf8CNVUals%3D&amp;reserved=0&gt; รบกวนกรอกแบบฟอร์ม Service request ตามเอกสารแนบให้ครบถ้วนและให้ผู้บังคับบัญชาลงนามในช่องอนุมัติให้เรียบร้อย และตอบเมลกลับมายังฝ่ายเทคโนโลยีสารสนเทศ ภายใน 3 วันทำการ เพื่อใช้ในการประกอบการดำเนินการพิจารณาอนุมัติค่ะ บน วันพุธ, 14 กันยายน 16:38 , นางสาว ปัทมาภรณ์ &lt;pattamaporn.kra@pccms.ac.th&gt; เขียนแล้ว: เนื่องจาก โทรศัพท์เคลื่อนที่เครื่องหลักสำหรับติดต่อประสานงานและให้บริการผู้เข้ามารับบริการเครื่องปัจจุบันชำรุดเสียหาย จึงขอความอนุเคราะห์เปลี่ยนโทรศัพท์เคลื่อนที่ สำหรับใช้ประสานงานและให้บริการแก้ผู้เข้ารับบริการแทนเครื่องเดิมที่ชำรุดไป จำนวน 1 เครื่อง [#INC-11662]:408475:fs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</si>
  <si>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pattamaporn.kra@cra.ac.th</t>
  </si>
  <si>
    <t>Pattamaporn.kra</t>
  </si>
  <si>
    <t>00:04:33</t>
  </si>
  <si>
    <t>ตอบกลับ: ขอเปลี่ยนมือถือหน่วยงาน</t>
  </si>
  <si>
    <t>00:42:25</t>
  </si>
  <si>
    <t>แจ้งลบเอกสารในระบบ esaraban รายละเอียดตามเอกสารแนบ</t>
  </si>
  <si>
    <t>00:11:29</t>
  </si>
  <si>
    <t>แจ้งลบเอกสารในระบบ esaraban</t>
  </si>
  <si>
    <t>00:22:33</t>
  </si>
  <si>
    <t>00:22:50</t>
  </si>
  <si>
    <t>Request for Tongkamon Sa-Ngiempong : e-Saraban</t>
  </si>
  <si>
    <t>ลบเอกสารแนบ บันทึกข้อความเลขที่ 004.รพ.09.65/417 เรื่อง ขออนุมัติจัดซื้อจัดจ้างหนังสือ Advanced Cardiac Life Support และใบประกาศนียบัตร (ACLS Provider Card) เอกสารแนบ : ใบเสนอราคา ค่าการ์ด ค่าหนังสือ - ราชวิทยาลัยจุฬาภรณ์.pdf (06/09/2565 เวลา 11:37)</t>
  </si>
  <si>
    <t>ลบเอกสารแนบ บันทึกข้อความในระบบสารบรรณ</t>
  </si>
  <si>
    <t>IP : 172.25.4.151</t>
  </si>
  <si>
    <t>07:36:19</t>
  </si>
  <si>
    <t>ปริ้นสติกเกอร์ไม่ออก</t>
  </si>
  <si>
    <t>ขอเบิกสิทธิ์ใข้ SAP ของนางสาวชัชชญา แสงเดือนฉาย รหัส 900943 และนางสาวศิรดา เจียมตน รหัส 900926 ขอบคุณค่ะ</t>
  </si>
  <si>
    <t>chatchaya.sae@cra.ac.th</t>
  </si>
  <si>
    <t>Chatchaya Saengduanchai</t>
  </si>
  <si>
    <t>06:24:22</t>
  </si>
  <si>
    <t>เบิกสิทธิ์ใช้ SAP</t>
  </si>
  <si>
    <t>ชั้น3 เภสัชกรรม &gt; ศูนย์การแพทย์มะเร็งวิทยาจุฬาภรณ์</t>
  </si>
  <si>
    <t>17:02:25</t>
  </si>
  <si>
    <t>เข้าประชุมทาง microsoft teams ไม่ได้</t>
  </si>
  <si>
    <t>ไม่สามารถเปิดคอมได้</t>
  </si>
  <si>
    <t>montakarn.pok@cra.ac.th</t>
  </si>
  <si>
    <t>Montakarn Poksanit</t>
  </si>
  <si>
    <t>01:11:58</t>
  </si>
  <si>
    <t>01:12:38</t>
  </si>
  <si>
    <t>00:14:28</t>
  </si>
  <si>
    <t>ข้อมูลใน HIS หายไป</t>
  </si>
  <si>
    <t>ต้องการติดตั้งMDM</t>
  </si>
  <si>
    <t>chalinee.plu@cra.ac.th</t>
  </si>
  <si>
    <t>ชาลินี ปลูกผลงาม</t>
  </si>
  <si>
    <t>06:37:15</t>
  </si>
  <si>
    <t>ติดตั้งโปรแกรมในโน็ตบุ๊คส่วนตัว</t>
  </si>
  <si>
    <t>09:49:50</t>
  </si>
  <si>
    <t>00:43:05</t>
  </si>
  <si>
    <t xml:space="preserve"> นางสาว พรพิไล แลบัว</t>
  </si>
  <si>
    <t>00:43:40</t>
  </si>
  <si>
    <t>ห้องประชุมสำนักเลขาธิการราชวิทยาลัยจุฬาภรณ์ ไม่สามารถใช้สาย HDMI ได้ค่ะ รบกวนตรวจสอบด้วยค่ะ</t>
  </si>
  <si>
    <t>chayanut.khe@cra.ac.th</t>
  </si>
  <si>
    <t>Chayanut Khemwat</t>
  </si>
  <si>
    <t>00:13:17</t>
  </si>
  <si>
    <t>สาย HDMI มีปัญหา รบกวนตรวจสอบค่ะ</t>
  </si>
  <si>
    <t xml:space="preserve"> ชั้น2 สำนักเลขาธิการราชวิทยาลัยจุฬาภรณ์ 1 &gt; อาคารสำนักงานราชวิทยาลัยจุฬาภรณ์ 2</t>
  </si>
  <si>
    <t>ขอเบิกเม้าส์คีย์บอร์ดใหม่ใหม่ ติดต่อ พี่ไกด์ จัดซื้อจัดจ้าง</t>
  </si>
  <si>
    <t>06:40:21</t>
  </si>
  <si>
    <t>ขอเบิกเม้าส์+คีย์บอร์ดใหม่</t>
  </si>
  <si>
    <t>อ้างถึง CHN-19 Update to Production ระบบ Virtual Hospital Dashboard by Tableau ไปยัง server http://172.20.5.61</t>
  </si>
  <si>
    <t xml:space="preserve"> ระบบ Virtual Hospital Dashboard by Tableau</t>
  </si>
  <si>
    <t>Notebook HD. เคยสามารถใช้ Bluetooth ได้. แต่ปัจจุบันสถานะเป็น Bluetooth Turn Off ทำให้ Keyboard, Mouse ไม่สามารถใช้งานได้</t>
  </si>
  <si>
    <t>06:05:06</t>
  </si>
  <si>
    <t>Notebook HD. Bluetooth ไม่ทำงาน</t>
  </si>
  <si>
    <t>ชื่อ นางสาวสุธินันท์ เลื่อนศิริ รหัสพนักงาน 901121 อีเมล์ Sutinun.lue@cra.ac.th</t>
  </si>
  <si>
    <t>01:36:31</t>
  </si>
  <si>
    <t>37:20:50</t>
  </si>
  <si>
    <t xml:space="preserve">ขอรหัสเข้า ระบบ SAP </t>
  </si>
  <si>
    <t>ต้องการลง HIS ใน notebook ที่ใช้เป็นเครื่องมือแพทย์ในหน่วยงาน</t>
  </si>
  <si>
    <t>00:06:08</t>
  </si>
  <si>
    <t>04:50:12</t>
  </si>
  <si>
    <t>งานจัดซื้อจัดจ้างทั่วไปและเทคโนโลยีสารสนเทศ</t>
  </si>
  <si>
    <t>ขอเข้าใช้งาน login หน้าเครื่อง Printer Fuji เป็นรหัส 4 ตัว ชื่อ นางสาวสุธินันท์ เลื่อนศิริ รหัสพนักงาน 901121</t>
  </si>
  <si>
    <t>04:34:35</t>
  </si>
  <si>
    <t>ขอเข้าใช้งาน login หน้าเครื่อง Printer Fuji</t>
  </si>
  <si>
    <t>สร้าง DMD โน๊ตบุ๊ค ราชวิทยาลัยจุฬาภรณ์</t>
  </si>
  <si>
    <t>04:06:01</t>
  </si>
  <si>
    <t>เปิดเครื่องคอมไม่ได้</t>
  </si>
  <si>
    <t>00:30:46</t>
  </si>
  <si>
    <t>ลงโปรแกรม Chemo Q</t>
  </si>
  <si>
    <t>00:18:08</t>
  </si>
  <si>
    <t xml:space="preserve">ถ่ายเอกสาร+สั่งปริ้น ยังไม่มีกระดาษออกมาแต่ขึ้นเตือนตามไฟล์แนบค่ะ </t>
  </si>
  <si>
    <t>20:53:58</t>
  </si>
  <si>
    <t>เครื่องปริ้นมีปัญหาค่ะ</t>
  </si>
  <si>
    <t>01:31:14</t>
  </si>
  <si>
    <t>onanong.sri@cra.ac.th</t>
  </si>
  <si>
    <t>01:33:50</t>
  </si>
  <si>
    <t>Request for On-A-Nong Srisunon : e-Saraban</t>
  </si>
  <si>
    <t>Request for Jureeporn Kaewsathuan : Service Request</t>
  </si>
  <si>
    <t>รบกวนขอความอนุเคราะห์ Add printer ให้ Notebbok ส่วนตัวของ พนักงานใหม่ครับ</t>
  </si>
  <si>
    <t>03:18:42</t>
  </si>
  <si>
    <t>ขอ Add printer ให้ Notebbok ส่วนตัวของ พนักงานใหม่</t>
  </si>
  <si>
    <t>04:14:58</t>
  </si>
  <si>
    <t xml:space="preserve"> ชั้น2 Back Office Transfomation &gt; อาคารสำนักงานราชวิทยาลัยฯ 2 Zone A</t>
  </si>
  <si>
    <t>00:24:19</t>
  </si>
  <si>
    <t>36:43:39</t>
  </si>
  <si>
    <t>เปิดดู Youtube ไม่ได้ ทำให้เปิดฟังการอบรมไม่ได้ค่ะ (ตามเอกสารแนบ) ช่วยแก้ไขให้หน่อยค่ะ เลขเครื่อง 172.27.3.59</t>
  </si>
  <si>
    <t>00:35:15</t>
  </si>
  <si>
    <t>เปิด Youtube ไม่ได้</t>
  </si>
  <si>
    <t>ปริ้นท์สติ๊กเกอร์ จากระบบ SAP ไม่ได้ ช่วยมาแก้ไขด้วยค่ะ ขอบคุณค่ะ</t>
  </si>
  <si>
    <t>phanasit.phu@cra.ac.th</t>
  </si>
  <si>
    <t>Phanasit Phuwasanphet</t>
  </si>
  <si>
    <t>01:02:45</t>
  </si>
  <si>
    <t>ปริ้นท์สติ๊กเกอร์ จากระบบ SAP ไม่ได้</t>
  </si>
  <si>
    <t>Notebook ใช้งานเครื่องปริ้นเตอร์ Brother ไม่ได้ จำนวน 2 เครื่อง รบกวนดำเนินการด่วนค่ะ ขอบคุณค่ะ</t>
  </si>
  <si>
    <t>02:26:45</t>
  </si>
  <si>
    <t xml:space="preserve"> Notebook ใช้งานเครื่องปริ้นเตอร์ Brother ไม่ได้ จำนวน 2 เครื่อง</t>
  </si>
  <si>
    <t>51:52:03</t>
  </si>
  <si>
    <t>Request for Nantarat Nakmorn : Service Request</t>
  </si>
  <si>
    <t>00:14:57</t>
  </si>
  <si>
    <t>Request for นาง ณภัทร์ สารพา : Service Request</t>
  </si>
  <si>
    <t>เนื่องด้วยคณะกรรมการพัฒนาระบบการแพทย์ฉุกเฉินก่อนถึงโรงพยาบาล และการรับ-ส่งต่อผู้ป่วย (Prehospital and Referral Care Committee : PRC) และศูนย์แพทย์ภัยพิบัติและฉุกเฉินเจ้าฟ้าจุฬาภรณ์ จัดโครงการประชุมเชิงปฏิบัติการซ้อมแผนอุบัติเหตุหมู่ ปีงบประมาณ 2565 ในวันที่ 27 - 28 กันยายน 2565 ณ CRA HALL จึงขอความอนุเคราะห์ในการจัดเตรียมโน๊ตบุคและโปรแกรม HIS จำนวน 5 เครื่อง เพื่อใช้ในการทบทวนแผนและฝึกซ้อมแผนอุบัติเหตุหมู ในวัน เวลา และสถานที่ดังกล่าว</t>
  </si>
  <si>
    <t>pitchayaporn.kun@cra.ac.th</t>
  </si>
  <si>
    <t>Pitchayaporn Kunlawattanadecha</t>
  </si>
  <si>
    <t>ขอความอนุเคราะห์โน๊ตบุคและโปรแกรม HIS</t>
  </si>
  <si>
    <t>ID เรื่อง รายละเอียด Channel บางxxxxxxxxxxxxx องค์กร สอบถามเรื่องนัดหมายใหม่ Call</t>
  </si>
  <si>
    <t>องค์กรสอบถามเรื่องนัดหมายใหม่</t>
  </si>
  <si>
    <t>ID เรื่อง รายละเอียด Channel 600xxxxxxxxxxxx ประชาชน เพิ่มเข็ม 3 Line</t>
  </si>
  <si>
    <t>ประชาชนเพิ่มเข็ม 3</t>
  </si>
  <si>
    <t>ID เรื่อง รายละเอียด Channel 350xxxxxxxxxxx ประชาชน เพิ่มเข็ม 5 Line</t>
  </si>
  <si>
    <t>ประชาชนเพิ่มเข็ม 5</t>
  </si>
  <si>
    <t>ID เรื่อง รายละเอียด Channel 310xxxxxxxxxxxx ประชาชน เพิ่มชิ่อภาษาอังกฤษ Call</t>
  </si>
  <si>
    <t>ประชาชนเพิ่มชิ่อภาษาอังกฤษ</t>
  </si>
  <si>
    <t>แจ้งปัญหา รบกวนฝ่าย IT ดู Drawer ของวันที่ 16/09/65 ครับ เพราะรายได้ของวันนี้ไม่เข้าครับ</t>
  </si>
  <si>
    <t>รายได้ไม่เข้า Drawer วันที่ 16/09/65</t>
  </si>
  <si>
    <t>ปริ้นท์ไม่ออกอีกแล้วค่ะ จากระบบ SAP อาการเดิมค่ะ รบกวนแก้ไขด้วยค่ะ</t>
  </si>
  <si>
    <t xml:space="preserve">ปริ้นท์ไม่ออก </t>
  </si>
  <si>
    <t>ID เรื่อง รายละเอียด Channel 177xxxxxxxxxxx ประชาชน เพิ่มเข็ม 2 Line</t>
  </si>
  <si>
    <t>ประชาชนเพิ่มเข็ม 2</t>
  </si>
  <si>
    <t xml:space="preserve">ศูนย์โรคไต แจ้่งซ่อมเครื่องปริ้นเตอร์ : อาการผงหมึก รั่วลงมาบริเวณถาดกระดาษ เช็ดแล้วก็ยังรั่ว ทำให้กระดาษเปรอะสีดำ </t>
  </si>
  <si>
    <t>00:43:02</t>
  </si>
  <si>
    <t>แจ้งซ่อมเครืองปริ้นเตอร์</t>
  </si>
  <si>
    <t>thanyaphon.rat@cra.ac.th</t>
  </si>
  <si>
    <t>Thanyaphon Rattana</t>
  </si>
  <si>
    <t>Request for Thanyaphon Rattana : Service Request</t>
  </si>
  <si>
    <t xml:space="preserve">รหัสพนักงาน 815131 ไม่สามารถเข้า Email chutikan.opp@cra.ac.thได้ ไม่สามารถ Log in เข้า MS team ได้ เนื่องจาก เปลี่ยเบอร์มือถือ เอบรืเดิม 065-2320303 เปลี่ยนเป็น 090-4646558 </t>
  </si>
  <si>
    <t>06:36:47</t>
  </si>
  <si>
    <t>ไม่สามารถเข้าใจ Email CRA ได้ ไม่สามารถ Log in เข้า MS team ได้ เนื่องจาก เปลี่ยเบอร์มือถือ</t>
  </si>
  <si>
    <t xml:space="preserve">รหัสพนักงาน 815131 ไม่สามารถ Log in เข้า MS team ได้ เนื่องจาก เปลี่ยเบอร์มือถือ เบอร์เดิม 065-2320303 เปลี่ยนเป็น 090-4646558 </t>
  </si>
  <si>
    <t>Request for Duangrat Chawkohmai : Service Request</t>
  </si>
  <si>
    <t>งานเวชระเบียนและเวชสถิติ</t>
  </si>
  <si>
    <t>โปรแกรม EDOC SCAN เอกสารไม่ได้</t>
  </si>
  <si>
    <t>suphawadee.was@cra.ac.th</t>
  </si>
  <si>
    <t>Suphawadee Wasoontharaphiromkool</t>
  </si>
  <si>
    <t>06:46:44</t>
  </si>
  <si>
    <t>โปรแกรม EDOC ใช้งานไม่ได้</t>
  </si>
  <si>
    <t>โทรศัพท์ ในห้องOPเครื่อง78997 ไม่สามารถโทรออกสายนอกได้ ค่ะ เบื้องต้นจากการตรวจสอบ 1.โทรเข้า 02-5766000 ไม่มีสัญญาณ โทรเข้าไม่ได้ 2.โทรเข้า 02-7655700 โทรเข้าได้ปกติ รบกวนตรวจสอบให้ด้วยค่ะ ขอบคุณค่ะ</t>
  </si>
  <si>
    <t>00:49:55</t>
  </si>
  <si>
    <t>ระบบโทรศัพท์ ไม่สามารถติดต่อได้ค่ะ</t>
  </si>
  <si>
    <t>Link fiber optic ไปโกดังคลังไปรษณีย์ ขาด เวลา ตั้งแต่เวลา 14.21 น</t>
  </si>
  <si>
    <t>01:14:52</t>
  </si>
  <si>
    <t>Link fiber optic</t>
  </si>
  <si>
    <t xml:space="preserve">คอมพิวเตอร์เข้าระบบ HIS ไม่ได้ </t>
  </si>
  <si>
    <t>02:36:33</t>
  </si>
  <si>
    <t>คอมเข้าระบบ HIS ไม่ได้</t>
  </si>
  <si>
    <t>ต้องการใช้ Wireless mouse ส่วนตัว จึงขอให้รบกวนเปิดช่อง USB เพื่อให้สามารถใช้งาน Wireless mouse ได้ ขอขอบคุณล่วงหน้าคะ</t>
  </si>
  <si>
    <t>17:19:42</t>
  </si>
  <si>
    <t xml:space="preserve">ขอใช้ Wireless mouse </t>
  </si>
  <si>
    <t>ขอเปลี่ยนคีย์บอร์ด เนื่องจากปุ่มตัวเลขกดแล้วค้าง โดยได้ปรึกษากับทางไอที ชื่อคุณทัช วันที่ 16 กันยายน 2565 เวลา 16.30 น. เรียบร้อยแล้วค่ะ</t>
  </si>
  <si>
    <t>06:45:59</t>
  </si>
  <si>
    <t>โทรศัพท์หมายเลข 6218 ขึ้นว่าไม่มีอินเทอร์เน็ต</t>
  </si>
  <si>
    <t>โทรศัพท์ขึ้นว่าไม่มีอินเทอร์เน็ต</t>
  </si>
  <si>
    <t>ใช้ Wifi ที่ศูนย์จำลองสถานการณ์เพื่อการเรียนรู้ ไม่ได้ เนื่องจากมีการอบรม โดยวิทยากร ใช้โน๊ตบุคส่วนตัว ไม่สามารถ เข้าใช้สัญญษน Wifi cra ได้ รบกวนขอด่วนค่ะ อยู่ 17 ไร่</t>
  </si>
  <si>
    <t>00:26:42</t>
  </si>
  <si>
    <t>ใช้ Wifi ที่ศูนย์จำลองสถานการณ์เพื่อการเรียนรู้ ไม่ได้</t>
  </si>
  <si>
    <t>ลงไดร์เวอร์ บราเตอร์ เครื่องปริ้นในโน๊ตบุ๊คลง เพื่อใช้ในงาน nft</t>
  </si>
  <si>
    <t>01:53:39</t>
  </si>
  <si>
    <t>ลงไดร์เวอร์เครื่องปริ้นในโน๊ตบุ๊ค</t>
  </si>
  <si>
    <t>tirapit.rac@cra.ac.th</t>
  </si>
  <si>
    <t>Tirapit Rachiwong</t>
  </si>
  <si>
    <t>01:02:09</t>
  </si>
  <si>
    <t>Request for Tirapit Rachiwong : e-Saraban</t>
  </si>
  <si>
    <t>ขอลงโปรแกรม EV insite ที่ใช้ในการดูประวัติคนไข้ให้ใหม่หน่อยค่ะ IP เครื่อง 172.23.102.20</t>
  </si>
  <si>
    <t>06:14:21</t>
  </si>
  <si>
    <t xml:space="preserve">ไม่มีโปรแกรม EV insite </t>
  </si>
  <si>
    <t xml:space="preserve"> ชั้น M &gt; ศูนย์ไชโคลตรอนและเพทสแกนแห่งชาติ</t>
  </si>
  <si>
    <t>เครื่อง IP 172.32.11.59 ไม่สามารถเค้าระบบผ่าน oracle VM ได้ค่ะ Keyboard เครื่องมีปัญหาค่ะ</t>
  </si>
  <si>
    <t>06:18:10</t>
  </si>
  <si>
    <t>ไม่สามารถเข้าโปรแกรมผ่าน oracle VM ได้ค่ะ</t>
  </si>
  <si>
    <t>ห้องผ่าตัด 1 เข้า window 7 ไม่ได้ IP:172.32.6.180</t>
  </si>
  <si>
    <t>00:39:30</t>
  </si>
  <si>
    <t>เข้า window 7 ไม่ได้</t>
  </si>
  <si>
    <t xml:space="preserve">SAP เข้าคีย์ของไม่ได้ IP 172.32.2.42 </t>
  </si>
  <si>
    <t>16:43:43</t>
  </si>
  <si>
    <t>SAP-FI</t>
  </si>
  <si>
    <t xml:space="preserve">SAP เข้าคีย์ของไม่ได้ </t>
  </si>
  <si>
    <t>Notebook เชื่อมต่อ Wifi ไม่ได้ ชื่อ : ดร.อารี แผนก: จัดซื้อจัดจ้าง ชั้น3 โซน B</t>
  </si>
  <si>
    <t>aree.bin@pccms.ac.th</t>
  </si>
  <si>
    <t xml:space="preserve"> ดร. อารี บินทปัญญา</t>
  </si>
  <si>
    <t>01:15:23</t>
  </si>
  <si>
    <t>Notebook เชื่อมต่อ Wifi ไม่ได้</t>
  </si>
  <si>
    <t>ตู้เปิดประวัติ (Kiosk) ไม่สามารถตรวจสอบสิทธิ์ได้</t>
  </si>
  <si>
    <t>16:28:46</t>
  </si>
  <si>
    <t>ตู้เปิดประวัติไม่สามารถตรวจสอบสิทธิ์ได้</t>
  </si>
  <si>
    <t>เนื่องจากปัจจุบันอีเมล์ของผมคือ tontrakoon.pin@cra.ac.th ซึ่งจริงต้องเป็น tortrakoon.pin@cra.ac.th ปัญหาที่พบตอนนี้คือบางแผนกส่งอีเมลมาตามชื่อจริงของผมคือ Tortrakoon ทำให้ไม่ได้รับอีเมล์บางฉบับ โดยทางฝ่ายHRได้ทำเรื่องส่งหนังสือไปทางฝ่ายไอทีแล้วตามรูปแนบครับ</t>
  </si>
  <si>
    <t>เปลี่ยนชื่ออีเมล์</t>
  </si>
  <si>
    <t>00:42:55</t>
  </si>
  <si>
    <t>ขอเปลี่ยนคีย์บอร์ดใหม่ (ขอเป็นของยี่ห้อlogitech) เนื่องจากตัวอักษรบนแป้นตัวเลข 1 และ 6 ค้าง กดยาก</t>
  </si>
  <si>
    <t xml:space="preserve"> นางสาว นฤพร กู้เมือง</t>
  </si>
  <si>
    <t>01:04:22</t>
  </si>
  <si>
    <t xml:space="preserve">ขอเปลี่ยนคีย์บอร์ดใหม่ เนื่องจากตัวอักษรบนแป้นค้าง ที่คลินิกศัลยกรรมเต้านม </t>
  </si>
  <si>
    <t>ขอแจ้งเปลี่ยนแปลงผู้รับผิดชอบ notebook lenovo ของ สนง.สายการพยาบาลต่อ จากเดิมเป็นนางสมจิตร วิศวประสิทธิ์ เปลี่ยนเป็น นส พิมพิไล แลยัว เรื่องจากนางสมจิตร เกษียณอายุค่ะ</t>
  </si>
  <si>
    <t>00:03:13</t>
  </si>
  <si>
    <t>somchit.vis@cra.ac.th</t>
  </si>
  <si>
    <t>Somchit Visawaprasit</t>
  </si>
  <si>
    <t>07:08:56</t>
  </si>
  <si>
    <t>เปลี่ยนแปลงผู้รับผิดชอบnotebook</t>
  </si>
  <si>
    <t>เมาส์ ชอบเลื่อนไปเอง</t>
  </si>
  <si>
    <t>05:23:21</t>
  </si>
  <si>
    <t>00:22:37</t>
  </si>
  <si>
    <t>Request for Jirada Srilipornkhet : e-Saraban</t>
  </si>
  <si>
    <t>Vm เสีย ไม่สามารถเข้าใช้ได้</t>
  </si>
  <si>
    <t>udomluk.mae@cra.ac.th</t>
  </si>
  <si>
    <t xml:space="preserve"> นางสาว อุดมลักษณ์ เมตุลา</t>
  </si>
  <si>
    <t>01:30:52</t>
  </si>
  <si>
    <t>เรื่อง:เครื่อง tablet ไม่สามารถติดตั้ง MDM ได้ ชื่อ: อรวรรณ แผนก:หอผู้ป่วนวิกฤต 100 ชั้น6 เบอร์:6424</t>
  </si>
  <si>
    <t>07:20:54</t>
  </si>
  <si>
    <t>เครื่อง tablet ไม่สามารถติดตั้ง MDM ได้</t>
  </si>
  <si>
    <t xml:space="preserve">คอมเปิดไม่ติด </t>
  </si>
  <si>
    <t>05:05:50</t>
  </si>
  <si>
    <t>หมึกเครื่องปริ้นท์มีปัญหา</t>
  </si>
  <si>
    <t>01:40:58</t>
  </si>
  <si>
    <t>คอมพิวเตอร์ห้องผ่าตัด 1 คีย์เบิกยาไม่ได้ IP:172.32.6.79</t>
  </si>
  <si>
    <t>05:47:09</t>
  </si>
  <si>
    <t xml:space="preserve">คีย์เบิกยาไม่ได้ </t>
  </si>
  <si>
    <t>เรื่อง:ขอสาย USB เพื่อ Link เครื่อง Brother ชื่อ:ณภัทร์ แผนก: การเงิน เบอร์: 8670</t>
  </si>
  <si>
    <t>napatt.san@cra.ac.th</t>
  </si>
  <si>
    <t xml:space="preserve"> นาง ณภัทร์ สารพา</t>
  </si>
  <si>
    <t>04:12:42</t>
  </si>
  <si>
    <t>ขอสาย USB เพื่อ Link เครื่อง Brother</t>
  </si>
  <si>
    <t>ขอเพิ่มความเร็วคอมพิวเตอร์ PC IP 172.27.7.188 งานคุณภาพโรงพยาบาล (ชั้น 3 โซน D ตรงข้าม HR) เนื่องจากปัจจุบันคอมพิวเตอร์ทำงานได้ช้ามาก เมื่อต้องการเปิดข้อมูลต่างๆ ต้องใช้เวลานาน บางครั้งเครื่องค้างต้องรีสตาร์ทเครื่องคอมฯ ใหม่</t>
  </si>
  <si>
    <t>04:38:21</t>
  </si>
  <si>
    <t>ขอให้เพิ่มความเร็วคอมพิวเตอร์ (เพิ่ม SSD)</t>
  </si>
  <si>
    <t>เครื่องปริ้น fuji หมึกดำหมด (ฺBlack toner)</t>
  </si>
  <si>
    <t>nattanicha.pin@cra.ac.th</t>
  </si>
  <si>
    <t>Nattanicha Pinno</t>
  </si>
  <si>
    <t>01:23:32</t>
  </si>
  <si>
    <t>เครื่องปริ้นมีปัญหา</t>
  </si>
  <si>
    <t>ไม่สามารถReset password E-mail ได้ 901116 นางสาววรัญญา ตระกรุดเงิน Varanya.Tra@cra.ac.th 081-644-3945</t>
  </si>
  <si>
    <t>34:57:56</t>
  </si>
  <si>
    <t xml:space="preserve"> นางสาว ปรียานุช เมืองปาน</t>
  </si>
  <si>
    <t>29:10:13</t>
  </si>
  <si>
    <t>คอมพิวเตอร์โน้ตบุ๊คดับ น๊อตหลุด ไม่สามารถใช้งานได้ หลังจากส่งซ่อมเปลี่ยนเมนบอร์ด</t>
  </si>
  <si>
    <t>คอมพิวเตอร์โน้ตบุ๊คดับไม่สามารถใช้งานได้</t>
  </si>
  <si>
    <t>พี่ตุ๋ม - รบกวนหน้างานเข้าไปสำรวจจอคอมพิวเตอร์ จำนวน 1 จอ</t>
  </si>
  <si>
    <t>03:22:44</t>
  </si>
  <si>
    <t>อ้างอิง ตั๋วคำร้อง#SR-11658 ขอเปลี่ยนจอคอมพิวเตอร์ จำนวน 1 จอ</t>
  </si>
  <si>
    <t>ขอเพิ่ม Themes บนเว็บไซต์ฝ่ายเลขานุการสภาราชวิทยาลัยจุฬาภรณ์ จำนวน 7 themes ตามลิ่งที่แนบมาพร้อมนี้ http://172.20.11.50:82/</t>
  </si>
  <si>
    <t>anupong.tha@cra.ac.th</t>
  </si>
  <si>
    <t xml:space="preserve"> นาย อนุพงษ์ ทานประสิทธิ์</t>
  </si>
  <si>
    <t>ขอเพิ่ม Themes บนเว็บไซต์ฝ่ายเลขานุการสภาราชวิทยาลัยจุฬาภรณ์ จำนวน 7 themes</t>
  </si>
  <si>
    <t>03:18:32</t>
  </si>
  <si>
    <t xml:space="preserve"> เนื่องจากได้รับมอบหมายให้เป็นผู้ดูแลเรื่องการเบิกใช้พัสดุสำนักงานภายในฝ่ายนิติการ จึงขอเปิดสิทธิ์เข้าใช้ระบบ Enterprise Workflow เพื่อดำเนินการในส่วนที่เกี่ยวข้องต่อไป</t>
  </si>
  <si>
    <t>09:11:35</t>
  </si>
  <si>
    <t>ขอเปิดสิทธิ์เข้าใช้ workflow</t>
  </si>
  <si>
    <t>ขอเจ้าหน้าที่ IT 1 ท่าน เนื่องจาก Vender ต้องการลงโปรแกรม แต่ติดรหัสผ่านค่ะ</t>
  </si>
  <si>
    <t>04:33:23</t>
  </si>
  <si>
    <t>สแกนเอกสาร จากเครื่องถ่าย RICOH เข้าอีเมลไม่ได้</t>
  </si>
  <si>
    <t>04:02:06</t>
  </si>
  <si>
    <t>สแกนเอกสารเข้าอีเมลไม่ได้</t>
  </si>
  <si>
    <t>34:28:02</t>
  </si>
  <si>
    <t>ไม่สามารถกดหน้าต่างวินโดว์ เพื่อปิดเครื่องคอมพิวเตอร์ได้ตามปกติ โดยอยู่ที่่ห้องสำนักวิชาการ ชั้น 11 ติดกับห้องประชุม 2</t>
  </si>
  <si>
    <t>17:38:58</t>
  </si>
  <si>
    <t>ไม่สามารถปิดคอมพิวเตอร์ได้</t>
  </si>
  <si>
    <t>เนื่องจาก คีย์ order ผิด หมายเลข D65-125950 HN: 650433352 An: 56-06964</t>
  </si>
  <si>
    <t>01:07:37</t>
  </si>
  <si>
    <t>sopida.yam@cra.ac.th</t>
  </si>
  <si>
    <t>Sopida Yamanee</t>
  </si>
  <si>
    <t>23:12:34</t>
  </si>
  <si>
    <t>ต้องการให้ลบข้อมูล HIS</t>
  </si>
  <si>
    <t>ID เรื่อง รายละเอียด Channel บ.XXXXXX องค์กร ส่งรายชื่อให้ส่งประกัน วันที่ 17/09/65 Mail IT</t>
  </si>
  <si>
    <t>องค์กร ส่งรายชื่อให้ส่งประกัน วันที่ 17/09/65</t>
  </si>
  <si>
    <t>ID เรื่อง รายละเอียด Channel 6000XXXXXXXX MC7XXXXX หมอพร้อม ขอเลข 13หลัก (CID) Call</t>
  </si>
  <si>
    <t>ID เรื่อง รายละเอียด Channel 60000XXXXXXX MD0XXXXX หมอพร้อม ขอเลข 13หลัก (CID) Line</t>
  </si>
  <si>
    <t>ID เรื่อง รายละเอียด Channel รพ xxxxxxx โรงพยาบาล ส่งรายชื่อให้ส่งประกัน วันที่ 16/09/65 Mail IT</t>
  </si>
  <si>
    <t>โรงพยาบาล ส่งรายชื่อให้ส่งประกัน วันที่ 16/09/65</t>
  </si>
  <si>
    <t>ID เรื่อง รายละเอียด Channel รพ xxxxxxx โรงพยาบาล ส่งรายชื่อให้ส่งประกัน วันที่ 17/09/65 Mail IT</t>
  </si>
  <si>
    <t>โรงพยาบาล ส่งรายชื่อให้ส่งประกัน วันที่ 17/09/65</t>
  </si>
  <si>
    <t>ID เรื่อง รายละเอียด Channel 11XXXXXXXXX หมอพร้อม ขอใบรับรอง Call</t>
  </si>
  <si>
    <t>ID เรื่อง รายละเอียด Channel บริษัท สxxxxxxxxxx จำกัด องค์กร อัพโหลดรายชื่อ Line</t>
  </si>
  <si>
    <t>เรื่อง:Google drives ไม่สามารถเข้าใช้งานได้ แผนก:ฝ่ายจัดซื้อจัดจ้าง เบอร์: 8607</t>
  </si>
  <si>
    <t>thanworanan.pet@cra.ac.th</t>
  </si>
  <si>
    <t>Thanworanan Petchrattanamunee</t>
  </si>
  <si>
    <t>Google drives ไม่สามารถเข้าใช้งานได้</t>
  </si>
  <si>
    <t>คอมพิวเตอร์หมายเลข 172.25.3.229 เข้าใช้งานโดยเจ้าหน้าที่ รหัส 803085 พบว่าหน้าระบบSAP ในหัวข้อ MI31 นับสต็อคประจำปี ไม่มี Show Result เพื่อดูรายการต่างๆ</t>
  </si>
  <si>
    <t>09:51:25</t>
  </si>
  <si>
    <t xml:space="preserve">ระบบ SAP </t>
  </si>
  <si>
    <t>00:12:07</t>
  </si>
  <si>
    <t>04:22:43</t>
  </si>
  <si>
    <t>Request for Mali Meeprom : e-Saraban</t>
  </si>
  <si>
    <t>ไม่สามารถ Publish Tableau ไปบน Server 172.20.5.61 ขึ้นแจ้งเตือนให้ Update Version รีบดำเนินการด่วน มี Review to production วันที่ 22 /09/2565</t>
  </si>
  <si>
    <t>kanokwan.wan@cra.ac.th</t>
  </si>
  <si>
    <t xml:space="preserve"> นางสาว กนกวรรณ วรรณศิริ</t>
  </si>
  <si>
    <t>Update Tableau บน Server 172.20.5.61</t>
  </si>
  <si>
    <t>27:15:22</t>
  </si>
  <si>
    <t>Request for Saranphat Nadphobsook : Service Request</t>
  </si>
  <si>
    <t xml:space="preserve">printer ricoh ไม่สามารถปริ้นเอกสารได้ อาคารข้าราช ชั้น3 </t>
  </si>
  <si>
    <t>08:18:50</t>
  </si>
  <si>
    <t>printer ricoh ไม่สามารถปริ้นเอกสารได้</t>
  </si>
  <si>
    <t>ไม่สามาถพิมพ์หรือกรอกข้อมูลได้เนื่องจากโปรแกรมได้ให้ใส่ข้อมูล Product Key ก่อน Teamviewer ID: 1201609469 PASS: 293dtf ขอบคุณครับ นายปิยะณัฐ แย้มสำรวล</t>
  </si>
  <si>
    <t>piyanat.yam@cra.ac.th</t>
  </si>
  <si>
    <t>Piyanat Yamsumrual</t>
  </si>
  <si>
    <t>05:40:14</t>
  </si>
  <si>
    <t>ไม่สามาถใช้งานโปรแกรม Microsoft ได้ครับ</t>
  </si>
  <si>
    <t>เรื่อง:computer ไม่สามารถใช้งาน Internet ได้ ชื่อ:รัชนีกร แผนก:ผิวหนัง ห้องตรวจ 5 17 ไร่ เบอร์:5791</t>
  </si>
  <si>
    <t>02:25:58</t>
  </si>
  <si>
    <t>computer ไม่สามารถใช้งาน Internet ได้</t>
  </si>
  <si>
    <t>เนื่องจากมีพนักงานมาเริ่มงานใหม่ ยังไม่สามารถล็อคอินเข้าอีเมล์ได้ และมีความประสงค์ให้ทางฝ่ายเทคโนโลยีสารสนเทศ ดำเนินการลงทะเบียน MDM ให้กับเครื่องคอมพิวเตอร์ PC ของพนักงาน พนักงานชื่อ วรัญญา ตระกรุดเงิน E-mail: Varanya.tra@cra.ac.th</t>
  </si>
  <si>
    <t>08:08:37</t>
  </si>
  <si>
    <t>ลงทะเบียน MDM ในคอมพิวเตอร์PC ของพนักงานใหม่</t>
  </si>
  <si>
    <t>ขอความอนุเคราะห์เช็ทให้ notebook สามารถปริ้นออกเครื่่องถ่ายเอกสาร ฟูจิซีร็อกซ์ได้</t>
  </si>
  <si>
    <t>natiya.nee@cra.ac.th</t>
  </si>
  <si>
    <t>Natiya Neeramake</t>
  </si>
  <si>
    <t>02:49:50</t>
  </si>
  <si>
    <t>ปริ้นออกเครื่องถ่ายเอกสารได้</t>
  </si>
  <si>
    <t>เข้ารหัสใหม่ ไม่สามารถเชื่อมต่อเครื่องปริ้นได้ ไม่สามารถปริ้นได้</t>
  </si>
  <si>
    <t>00:09:59</t>
  </si>
  <si>
    <t xml:space="preserve">เซตเครื่องปริ้น </t>
  </si>
  <si>
    <t>172.27.6.66 เครื่อง หน้าจอดำ เครื่อง ค้าง ทำอะไรต่อไม่ได้เลยค่ะ คุณแก้ว ขอบคุณค่ะ</t>
  </si>
  <si>
    <t>05:43:07</t>
  </si>
  <si>
    <t>หน้าจอค้าง</t>
  </si>
  <si>
    <t>ไฟล์ที่ทำงานร่วมกัน 5 คนในไดร์ฟแชร์ไม่สามารถเปิดใช้งานได้ รบกวนส่งน้องมาดูให้หน่อยค่ะ รบกวนขอด่วน ค่ะ ขอบคุณค่ะ</t>
  </si>
  <si>
    <t>wilawan.rer@cra.ac.th</t>
  </si>
  <si>
    <t>Wilawan Rerksothorn</t>
  </si>
  <si>
    <t>00:56:48</t>
  </si>
  <si>
    <t>ไม่สามารถเปิดไฟล์งานได้</t>
  </si>
  <si>
    <t>โทรศัพท์ OPD ชั้น 3B เบอร์ 6234 ไม่สามารถโทรออก และรับสายได้ ตั้งแต่เมื่อวานช่วง 18.00 เป็นต้นมา ซึ่งโทรศัพท์มีสัญญาณเข้าตามปกติ (หน้าจอไม่มีความผิดปกติเลย) ****รบกวนช่วยมาแก้ไขโดยเร็วที่สุดค่ะ เนื่องจากเบอร์นี้เป็นเบอร์กลางของหน่วยงาน ตอนนี้คนทำงานนั่งตาละห้อยแล้วค่ะ ****</t>
  </si>
  <si>
    <t>panutchanok.che@cra.ac.th</t>
  </si>
  <si>
    <t>Panutchanok Chertchai</t>
  </si>
  <si>
    <t>02:29:34</t>
  </si>
  <si>
    <t>โทรศัพท์โทรเข้า+ ออกไม่ได้</t>
  </si>
  <si>
    <t>คอมพิวเตอร์ เลข 192.168.56.1 ไม่สามารถเข้าใช้งาน HIS หรือ intranet ได้</t>
  </si>
  <si>
    <t>02:21:52</t>
  </si>
  <si>
    <t xml:space="preserve">คอม ไม่สามารถเข้าใช้งาน HIS หรือ intranet ได้ </t>
  </si>
  <si>
    <t>ขอเปิด user id ในการเข้าใช้โน้ตบุ๊ค และรหัส wifi เนื่องจาก ไม่สามารถใช้รหัสพนักงานเข้าสู่ระบบได้</t>
  </si>
  <si>
    <t xml:space="preserve"> นาย เดโช นารอง</t>
  </si>
  <si>
    <t>09:41:41</t>
  </si>
  <si>
    <t>00:16:35</t>
  </si>
  <si>
    <t>23:53:01</t>
  </si>
  <si>
    <t>Request for Montha Klinsukon : e-Saraban</t>
  </si>
  <si>
    <t>00:21:49</t>
  </si>
  <si>
    <t>00:21:53</t>
  </si>
  <si>
    <t>เรื่อง: VM เข้าใช้งานไม่ได้ IP : 172.25.4.249 ชื่อ:ศิริลักษณ์ แผนก:ผิวหนัง ห้องตรวจ5 17ไร่ เบอร์: 5735</t>
  </si>
  <si>
    <t>siriluk.jai@cra.ac.th</t>
  </si>
  <si>
    <t>Siriluk Sangsat</t>
  </si>
  <si>
    <t>01:32:09</t>
  </si>
  <si>
    <t>ระบบSAP ใช้งานไม่ได้ค่ะ หมายเลขเครื่อง 175.25.3.27</t>
  </si>
  <si>
    <t>07:15:45</t>
  </si>
  <si>
    <t xml:space="preserve">ระบบSAP </t>
  </si>
  <si>
    <t>20:05:35</t>
  </si>
  <si>
    <t>ขอความอนุเคราะห์ ติดตั้งโปรแกรม Dr.Dog เพื่อใช้สำหรับงานตรวจรักษาสัตว์ป่วย IP เครื่อง 172.18.6.22</t>
  </si>
  <si>
    <t>00:21:27</t>
  </si>
  <si>
    <t>ติดตั้งโปรแกรม dr.dog</t>
  </si>
  <si>
    <t>เรียน เจ้าหน้าที่ IT ขอให้เพิ่มรายชื่อหน่วยงาน ICU ในโปรแกรม pharmacy chemo que เบื้องต้นได้ประสานงานคุณนันทพล ไว้แล้วค่ะ ขอบคุณค่ะ ประภัสสรา พงศ์พันธุ์พิศาล</t>
  </si>
  <si>
    <t>06:32:19</t>
  </si>
  <si>
    <t>prapatsara.pon@cra.ac.th</t>
  </si>
  <si>
    <t>ประภัสสรา พงศ์พันธุ์พิศาล</t>
  </si>
  <si>
    <t xml:space="preserve">เพิ่มรายชื่อหน่วยงานในโปรแกรม pharmacy chemo que </t>
  </si>
  <si>
    <t>supawadee.sri@cra.ac.th</t>
  </si>
  <si>
    <t>Supawadee Sripromma</t>
  </si>
  <si>
    <t>17:30:21</t>
  </si>
  <si>
    <t>Request for Supawadee Sripromma : Service Request</t>
  </si>
  <si>
    <t>รบกวนตรวจสอบสัญญาณ WIFI เนื่องจากใช้ประชุม Online แล้วหลุดบ่อย</t>
  </si>
  <si>
    <t>00:20:16</t>
  </si>
  <si>
    <t>เครื่อง IP 172.32.1.52 หลังแก้ไขยาในระบบ HIS แล้วกด update to master เครื่องขึ้น error ทำให้ไม่สามารถ update ได้</t>
  </si>
  <si>
    <t>00:44:15</t>
  </si>
  <si>
    <t>update ใน his แล้วขึ้น error</t>
  </si>
  <si>
    <t>03:38:01</t>
  </si>
  <si>
    <t>รบกวนขอความกรุณาเจ้าหน้าที่ช่วย Add printer ให้ notebook ส่วนตัวของพนักงานใหม่ครับ เครื่องลง MDM เรียบร้อยแล้วครับ อยู่ที่ฝ่ายโครงการตามพระดำริ และงานส่วนพระองค์ ชั้น 3 โซน D ครับ ขอบคุณครับ</t>
  </si>
  <si>
    <t>03:10:27</t>
  </si>
  <si>
    <t>ขอความกรุณา Add printer ให้ notebook ส่วนตัวของพนักงานใหม่</t>
  </si>
  <si>
    <t>โปรแกรม HIS ช้า ขอลงโปรแกรม HIS ไหม่</t>
  </si>
  <si>
    <t>06:35:26</t>
  </si>
  <si>
    <t>รบกวนแก้ไขตัวอักษรบน E-mail ที่สะกดผิดเปลี่ยนเป็นตัวสะกดที่ถูกต้องด้วยค่า คำที่ถูกต้อง chayanut.kha คำที่สะกดผิด chayanut.khe</t>
  </si>
  <si>
    <t>44:42:59</t>
  </si>
  <si>
    <t>สะกดตัวอักษรบน E-mail ผิดค่ะ</t>
  </si>
  <si>
    <t>ขอเบิกคีย์บอร์ดใหม่ค่ะ ติดต่อไกด์ 8592</t>
  </si>
  <si>
    <t>ขอเบิกคีย์บอร์ดใหม่</t>
  </si>
  <si>
    <t>ใช้งานอินเทอร์เน็ตและ One drives ไม่ได้ เนื่องจากย้ายโต๊ะ</t>
  </si>
  <si>
    <t>03:13:22</t>
  </si>
  <si>
    <t>Wifi ใช้งานไม่ได้</t>
  </si>
  <si>
    <t>00:07:04</t>
  </si>
  <si>
    <t xml:space="preserve">Wifi ใช้งานไม่ได้ </t>
  </si>
  <si>
    <t>ขอความกรุณาช่วยลบเอกสารในระบบ e - Saraban รายละเอียดตามเอกสารที่แนบมาค่ะ</t>
  </si>
  <si>
    <t>ratchanok.boo@cra.ac.th</t>
  </si>
  <si>
    <t>Ratchanok Boonprasearth</t>
  </si>
  <si>
    <t>00:49:29</t>
  </si>
  <si>
    <t>แจ้งลบเอกสารแนบในระบบ e-Saraban</t>
  </si>
  <si>
    <t>ชั้น3 ฝ่ายภาพลักษณ์องค์กร &gt; อาคารสำนักงานราชวิทยาลัยฯ 2 Zone A / B</t>
  </si>
  <si>
    <t>แจ้งห้องโภชนาการ บริษัทรับเหมาจ้างผลิตอาหาร โทรศัพท์ใช้งานไม่ได้ ขอให้ทาง IT ช่วยดำเนินการแก้ไขให้ด้วยค่ะ เนื่องจากไม่สามารถรับและติดต่อประสานงานกับทาง Ward เรื่องอาหารผู้ป่วยได้ค่ะ</t>
  </si>
  <si>
    <t>03:55:10</t>
  </si>
  <si>
    <t xml:space="preserve"> ขอแจ้งลบเอกสารแนบของบันทึกข้อความที่ 001.บก.65/693 ลงวันที่ 22 สิงหาคม 2565 เรื่อง ขออนุมัติจ้างเหมาซัก อบ รีดผ้าผู้ป่วยราชวิทยาลัยจุฬาภรณ์ ประจำปีงบประมาณ ๒๕๖๖ เนื่องจากมีการแก้ไขข้อมูลในเอกสารแนบ จึงมีความต้องการลบไฟล์เดิม ชื่อไฟล์ที่ต้องการลบ ดังนี้ 1.ตารางแสดงวงเงินที่ได้รับจัดสรร (แบบ บก.06) (22/08/2565 เวลา 10:30)        2.ใบเสนอราคา (22/08/2565 เวลา 10:30)        3.ขอบเขตงานจ้างเหมาซัก อบ รีด ผ้าผู้ป่วย (22/08/2565 เวลา 10:30)        4.ขอบเขตงานจ้างเหมาซัก อบ รีด ผ้าผู้ป่วย 2566 31-8 (31/08/2565 เวลา 12:03) </t>
  </si>
  <si>
    <t>00:48:53</t>
  </si>
  <si>
    <t>00:49:02</t>
  </si>
  <si>
    <t xml:space="preserve"> ขอแจ้งลบเอกสารแนบของบันทึกข้อความเลขที่ 001.บก.65/693</t>
  </si>
  <si>
    <t>SAP พบปัญหา เข้าใช้งานไม่ได้ Error: Bad DB connection. กลับมาใช้งานได้แล้วนะคะ ตั้งแต่เวลา 10.23 - 10.57 Server Service Stop ไป</t>
  </si>
  <si>
    <t>06:31:40</t>
  </si>
  <si>
    <t>SAP พบปัญหา เข้าใช้งานไม่ได้</t>
  </si>
  <si>
    <t>เครื่องปริ้นไม่ค่อยดึงกระดาษ A5 รบกวน IT แก้ไขให้ค่อ ขอบคุณค่ะ</t>
  </si>
  <si>
    <t xml:space="preserve"> นางสาว พิมประภา หาญกล้า</t>
  </si>
  <si>
    <t>00:38:54</t>
  </si>
  <si>
    <t>เครื่องปริ้นไม่ค่อยดึงกระดาษ A</t>
  </si>
  <si>
    <t>00:04:31</t>
  </si>
  <si>
    <t>ไม่สามารถเข้าใช้งานระบบ SAP ได้</t>
  </si>
  <si>
    <t>สวัสดีครับ ผมติตต่อจากโรงงานยาสัตหีบ พอดีผมใช้งาน SAP อยู่แล้วค้าง พอปิดแล้วเปิดใหม่ ก็เข้าโปรแกรมไม่ได้ ขึ้นข้อความตามภาพนี้เลยครับ</t>
  </si>
  <si>
    <t>00:05:25</t>
  </si>
  <si>
    <t>เข้าโปรแกรม SAP ไม่ได้</t>
  </si>
  <si>
    <t>เข้าระบบ SAP ไม่ได้ค่ะ IP เครื่อง 172.32.7.31</t>
  </si>
  <si>
    <t>00:05:39</t>
  </si>
  <si>
    <t xml:space="preserve">เข้าระบบ SAP ไม่ได้ค่ะ </t>
  </si>
  <si>
    <t>ไม่สามารถเข้าหน้า Windows ได้ automatic repair</t>
  </si>
  <si>
    <t>pornpongpun.sri@cra.ac.th</t>
  </si>
  <si>
    <t>Pornpongpun Srichanaeam</t>
  </si>
  <si>
    <t>04:48:50</t>
  </si>
  <si>
    <t>ไม่สามารถเข้าหน้า Windows ได้</t>
  </si>
  <si>
    <t>ห้องผ่าตัด 1 ปริ้นสติ๊กเกอร์ LAP ละ Ward ไม่ได้ IP:172.32.6.79</t>
  </si>
  <si>
    <t>05:05:33</t>
  </si>
  <si>
    <t xml:space="preserve">ปริ้นสติ๊กเกอร์ ไม่ได้ </t>
  </si>
  <si>
    <t>00:36:10</t>
  </si>
  <si>
    <t>00:25:53</t>
  </si>
  <si>
    <t>01:49:53</t>
  </si>
  <si>
    <t xml:space="preserve">VNC Serverเครื่อง 172.25.6.55 </t>
  </si>
  <si>
    <t>05:00:45</t>
  </si>
  <si>
    <t>ปริ้นใบรับรองแพทย์ไม่ได้</t>
  </si>
  <si>
    <t>โทรศัพท์ใช้งานไม่ได้ อธิวัฒน์ โทร 8165 แทน ฝ่ายบริหารความเสี่ยงและธรรมาภิบาล โซน a ชั้น3</t>
  </si>
  <si>
    <t>01:36:23</t>
  </si>
  <si>
    <t>03:23:23</t>
  </si>
  <si>
    <t>kaewklao.tha@cra.ac.th</t>
  </si>
  <si>
    <t>Kaewklao Thavornwattana</t>
  </si>
  <si>
    <t>47:03:06</t>
  </si>
  <si>
    <t>Request for Kaewklao Thavornwattana : Service Request</t>
  </si>
  <si>
    <t>เรียน เจ้าหน้าที่สนับสนุน IT ต้องการติดตั้งโปรแกรม Power BI ต้องดำเนินการอย่างไรคะ IP 172.26.26.153 ขอบคุณค่ะ</t>
  </si>
  <si>
    <t>ต้องการติดตั้งโปรแกรม Power BI</t>
  </si>
  <si>
    <t>โน๊ตบุคค้าง ขอเปลี่ยนใหม่ เนื่องจากเมื่อเปิดคอมใช้เวลาเปิดนานมากเป็นชั่วโมง การเปิดโปรแกรมใช้งานใช้เวลานานเป็นชั่วโมง ขอเปลี่ยนใหม่เนื่องจากจำเป็นต้องทำงานที่บ้านนอกเวลาด้วย</t>
  </si>
  <si>
    <t>โน๊ตบุคค้าง ขอเปลี่ยนใหม่</t>
  </si>
  <si>
    <t>01:25:51</t>
  </si>
  <si>
    <t>sirinat.jua@cra.ac.th</t>
  </si>
  <si>
    <t>Sirinat Juabun</t>
  </si>
  <si>
    <t>01:26:20</t>
  </si>
  <si>
    <t>Request for Sirinat Juabun : e-Saraban</t>
  </si>
  <si>
    <t>รบกวนดู D/C Online ให้หนอยค่ะ ของเครื่อง 172.26.26.38 มันใช้งานไม่ได้หลังจาก log in ค่ะและ เครื่อง 172.26.26.160 มีปัญหาคือเป็นอักษร ??????? ไม่สามารถอ่านข้อความได้ และไม่สามารถเห็นการแจ้งเตือนของ ward 9A ค่ะ</t>
  </si>
  <si>
    <t>00:32:03</t>
  </si>
  <si>
    <t xml:space="preserve">โปรแกรม D/C Online </t>
  </si>
  <si>
    <t>เนื่องจากเครื่องคอมที่ห้องตรวจการมองเห็น IP:172.32.12.122 มีปัญหาเกี่ยวกับ Google Chrome ให้ทาง จนท.IT แก้ไขให้หลายครั้ง ก็แก้ปัญหาไม่ได้ จึงขออนุญาตเปลี่ยนเครื่องเพื่อจะได้นำมาทำงานได้ตามปกติ</t>
  </si>
  <si>
    <t>เปลี่ยนเครื่องคอมพิวเตอร์</t>
  </si>
  <si>
    <t>ID เรื่อง รายละเอียด Channel รพ.นxxxxxxxx โรงพยาบาล ส่งรายชื่อให้ส่งประกัน Mail IT</t>
  </si>
  <si>
    <t>โรงพยาบาลส่งรายชื่อให้ส่งประกัน</t>
  </si>
  <si>
    <t>เนื่องจากคอมบริษัท HDD เสีย และจำเป็นต้องเปลี่ยน HDD ใหม่ พร้อมกับติดตั้งระบบปฏิบัติการใหม่ แต่เนื่องจาก บริษัทไม่สามารถจำ IP เดิมที่เคย FIX ให้กับเครื่องดังกล่าว จึงขอให้งานไอทีเข้ามาตรวจเช็ค เพื่อให้กับทางบริษัทดำเนินการในขั้นตอนอื่นต่อไป ขอบคุณครับ ศราวุธ</t>
  </si>
  <si>
    <t>00:09:03</t>
  </si>
  <si>
    <t xml:space="preserve">ขอตรวจเช็คระบบ NETWORK เพื่อขอ IP สำหรับเชื่อมต่อระบบ </t>
  </si>
  <si>
    <t>IP 172.26.34.235</t>
  </si>
  <si>
    <t>01:11:38</t>
  </si>
  <si>
    <t>ลงโปรแกรมMicrosoft Power BI Desktop</t>
  </si>
  <si>
    <t>รบกวนตรวจสอบเครื่อง 172.27.6.109 เปิด ระบบHIS ดู ALL Tran ไม่ได้</t>
  </si>
  <si>
    <t>02:49:38</t>
  </si>
  <si>
    <t>เปิด ระบบHIS ดู ALL Tran ไม่ได้</t>
  </si>
  <si>
    <t>ID เรื่อง รายละเอียด Channel P16xxxxx 600xxxxxxxx หมอพร้อม ขอเลข 13หลัก (CID) Call</t>
  </si>
  <si>
    <t>00:00:50</t>
  </si>
  <si>
    <t>ID เรื่อง รายละเอียด Channel P16xxxxx 600xxxxxxx หมอพร้อม ขอเลข 13หลัก (CID) Call</t>
  </si>
  <si>
    <t>00:06:47</t>
  </si>
  <si>
    <t>ID เรื่อง รายละเอียด Channel 157xxxxxxxxxxx หมอพร้อม เพิ่มเข็ม 2 Call</t>
  </si>
  <si>
    <t>ID เรื่อง รายละเอียด Channel 310xxxxxxxxxxxxxxx หมอพร้อม เพิ่มเข็ม 4 Call</t>
  </si>
  <si>
    <t>00:01:22</t>
  </si>
  <si>
    <t>ขอ IP ว่าง เพื่อใช้ในการติดตั้งเครื่องมือแพทย์ จำนวน 3 IP</t>
  </si>
  <si>
    <t>00:12:40</t>
  </si>
  <si>
    <t>12:27:10</t>
  </si>
  <si>
    <t>เวลาวสั่งปริ้นท์กระดาษติด ต้องปิด-เปิดเครื่องตลอด</t>
  </si>
  <si>
    <t>เครื่องปริ้นท์</t>
  </si>
  <si>
    <t>เปิด pdf ใน one drive ไม่ได้ เลขเครื่อง 172.27.6.65 ขอบคุณค่ะ</t>
  </si>
  <si>
    <t>02:15:05</t>
  </si>
  <si>
    <t>เปิด pdf ใน one drive ไม่ได้</t>
  </si>
  <si>
    <t>เครื่องคอมพิวเตอร์รีสตาร์ทบ่อยมากวันนึงไม่ต่ำกว่า 3-4 ครั้ง ทำให้เกิดปัญหาในการใช้งานล่าช้า และข้อมูลหายเวลาเครื่องดับ IP 192.168.56.1, 172.21.4.9</t>
  </si>
  <si>
    <t>01:55:44</t>
  </si>
  <si>
    <t>คอมพิวเตอร์รีสตาร์ทเองบ่อย</t>
  </si>
  <si>
    <t>803168 อารี บินทปัญญา aree.bin@cra.ac.th</t>
  </si>
  <si>
    <t>38:47:54</t>
  </si>
  <si>
    <t>ขอเปลี่ยนรหัสเครื่อง print Fuji เป็น 4 ตัวท้าย</t>
  </si>
  <si>
    <t>Excel ค้างบ่อย ขึ้น Not enough system แจ้งคุณระฆังดำเนินการแล้ว</t>
  </si>
  <si>
    <t>pimonaon.vea@cra.ac.th</t>
  </si>
  <si>
    <t>Pimonaon Veangsang</t>
  </si>
  <si>
    <t>01:05:07</t>
  </si>
  <si>
    <t>Microsoft Excel</t>
  </si>
  <si>
    <t>ID เรื่อง รายละเอียด Channel รพ.นxxxxxxxxx โรงพยาบาล ส่งรายชื่อให้ส่งประกัน วันที่ 17/09/65 Mail IT</t>
  </si>
  <si>
    <t>โรงพยาบาลส่งรายชื่อให้ส่งประกัน วันที่ 17/09/65</t>
  </si>
  <si>
    <t>ID เรื่อง รายละเอียด Channel 330xxxxxxxxxxxx ประชาชน สอบถามเรื่องนัดหมายฉีดวัคซีนโมเดอร์น่า Line</t>
  </si>
  <si>
    <t>ประชาชนสอบถามเรื่องนัดหมายฉีดวัคซีนโมเดอร์น่า</t>
  </si>
  <si>
    <t>เข้ารหัสe-Doc ไม่ได้ค่ะ ของรหัสพนักงาน 900575 เบอร์ติดต่อ 063-8901805</t>
  </si>
  <si>
    <t>thanawan.rat@cra.ac.th</t>
  </si>
  <si>
    <t>Thanawan Rattanapol</t>
  </si>
  <si>
    <t>เข้ารหัสe-Doc ไม่ได้ค่ะ</t>
  </si>
  <si>
    <t>ขอเปลี่ยนแท่นหมึก R5 เครื่อง Printer Fuji (Serial Number 207972) ที่ห้องสำนักงานคณบดีคณะพยาบาลศาสตร์ ชั้น 2 อาคารสำนักงานราชวิทยาลัยจุฬาภรณ์ โซน D</t>
  </si>
  <si>
    <t>00:12:51</t>
  </si>
  <si>
    <t xml:space="preserve">ขอเปลี่ยนแท่นหมึก R5 เครื่อง Printer Fuji </t>
  </si>
  <si>
    <t>รหัสพนักงาน 900927 และ 901028 ไม่สามารถ log in e-doc และเข้า wifi ไม่ได้</t>
  </si>
  <si>
    <t>yuttana.rua@cra.ac.th</t>
  </si>
  <si>
    <t>Yuttana Ruangsupunth</t>
  </si>
  <si>
    <t>00:21:52</t>
  </si>
  <si>
    <t>ไม่สามารถเข้า log in e-doc ได้</t>
  </si>
  <si>
    <t xml:space="preserve"> รหัสพนักงาน 900864 ขอเปิดสิทธิ์การเข้าดู current med </t>
  </si>
  <si>
    <t>00:07:30</t>
  </si>
  <si>
    <t>01:13:35</t>
  </si>
  <si>
    <t xml:space="preserve">ไม่สามารถ ดูcurrent medได้ </t>
  </si>
  <si>
    <t>ขอทำการใช้ Hostname นี้ https://syngoviafl4 เป็นโปรแกรมเกี่ยวกับการดูภาพ X-ray เพื่อใช้งานในแผนก และขอเปิดอัพเดตวินโดว์เครื่อง เพื่อจะได้สอดคล้องกับการใช้งานครับ ขอบคุณครับ ศราวุธ ทองคุ้ม</t>
  </si>
  <si>
    <t>ขอให้เปิดสิทธิ์ในการลงโปรแกรม SYNGOVIA ของบริษัท SIEMENS เพื่อให้สามารถใช้งาน SOFTWARE ต่างๆ ได้เต็มประสิทธิภาพ</t>
  </si>
  <si>
    <t>ขอยกเลิกเอกสารแนบ ในบันทึกข้อความ ที่ 004.รพ.07.65/1307 ลงวันที่ 16 กันยายน 2565 เรื่อง ขออนุมัติทบทวนราคาขาย รายการตรวจวิเคราะห์ Prenatal chromosome analysis (Amniotic Fluid) และเปลี่ยนแปลงในระบบ HIS โดย ขอยกเลิกเอกสารแนบ ชื่อ 1. ทบทวนราคาขาย การทดสอบส่งต่อภายนอกโรงพยาบาล ปีงบประมาณ 2565.pdf (16/09/2565 เวลา 10:50)</t>
  </si>
  <si>
    <t xml:space="preserve"> นางสาว วันดี แก้วกระจาย</t>
  </si>
  <si>
    <t>00:26:19</t>
  </si>
  <si>
    <t xml:space="preserve">ขอยกเลิกเอกสารแนบ ในบันทึกข้อความ ที่ 004.รพ.07.65/1307 </t>
  </si>
  <si>
    <t>ขอสิทธิในการเข้าถึง e-doc ของรหัสพนักงาน 900927 ขอสิทธิในการเข้าถึง e-doc, SAP ของรหัสพนักงาน 901028</t>
  </si>
  <si>
    <t>00:02:00</t>
  </si>
  <si>
    <t>00:46:09</t>
  </si>
  <si>
    <t>ขอสิทธิในการเข้าถึง e-doc, SAP</t>
  </si>
  <si>
    <t>ขอความอนุเคราะห์ลบไฟล์ของบันทึกข้อความจำนวน 2 ฉบับดังนี้ ฉบับที่ 1. บันทึกข้อความที่ 002.ทส.01.65/748 เรื่อง ขออนุมัติดำเนินโครงการแบบรองเท้าที่มีผลต่อตัวแปรทางด้านชีวกลศาสตร์ขณะทำการเคลื่อนไหวและการทรงท่าในกลุ่มวัยผู้ใหญ่และวัยผู้สูงอายุ พร้อมขอโอนเปลี่ยนแปลงงบประมาณเพื่อจัดสรรงบประมาณโครงการวิจัยย่อย ไฟล์ลำดับที่ 2 2.แผนการเบิกจ่ายเงิน ทุนวิจัย HST-ศิริรัตน์(ปรับ260865).pdf (07/09/2565 เวลา 10:44) ไฟล์ลำดับที่ 3 1.CLRC-02 ((แบบรองเท้า ปรับ)).pdf (07/09/2565 เวลา 10:44) ฉบับที่ 2. บันทึกข้อความที่ 002.ทส.01.65/774 เรื่อง ขออนุมัติดำเนินโครงการพัฒนาศักยภาพด้านการวิจัยและนวัตกรรมของนักศึกษา พร้อมขอจัดสรรงบประมาณโครงการวิจัยย่อย ไฟล์ลำดับที่ 8 7 CLRC-02)_merged วริศญา.pdf (09/09/2565 เวลา 21:00) จึงเรียนมาเพื่อโปรดพิจารณา</t>
  </si>
  <si>
    <t>ratree.mee@cra.ac.th</t>
  </si>
  <si>
    <t>Ratree Meesombut</t>
  </si>
  <si>
    <t xml:space="preserve">ขอความอนุเคราะห์ลบไฟล์เอกสารในระบบ e-saraban </t>
  </si>
  <si>
    <t>00:55:18</t>
  </si>
  <si>
    <t>Request for Kumnung Nakchaiya : e-Saraban</t>
  </si>
  <si>
    <t>ลบเอกสารแนบ บันทึกเลขที่ ๐๐๒.สพ.๐๑.๖๕/๔๓๘ ลงวันที่ ๑๕ กันยายน ๒๕๖๕ เรื่องขออนุมัติจัดซื้อเวชภัณฑ์การแพทย์ สำหรับโครงการออกหน่วยให้บริการทางสัตวแพทย์ในพื้นที่และเตรียมความพร้อมในการจัดตั้งโรงพยาบาลสัตว์ศรีสวางควัฒน (วัสดุห้องปฏิบัติการ) จำนวน ๑ ไฟล์ คือ ใบเสนอราคา (15/09/2565 เวลา 15:07)</t>
  </si>
  <si>
    <t>01:00:49</t>
  </si>
  <si>
    <t>ลบไฟล์เอกสารแนบ</t>
  </si>
  <si>
    <t>ขอสิทธิในการเข้าถึง e-doc รหัสพนักงาน 900911, 900912, 900913</t>
  </si>
  <si>
    <t>ขอสิทธิในการเข้าถึง e-doc</t>
  </si>
  <si>
    <t>ต้องการเปลี่ยนคำนำหน้าชื่อจากนางสาวดลยา ชูทอง เป็น ภญ. ดลยา ชูทอง ในระบบ HIS, D/C online, SAP</t>
  </si>
  <si>
    <t>16:45:42</t>
  </si>
  <si>
    <t>donlaya.cho@cra.ac.th</t>
  </si>
  <si>
    <t>Donlaya choothong</t>
  </si>
  <si>
    <t>81:11:52</t>
  </si>
  <si>
    <t>เปลี่ยนคำนำหน้าชื่อ</t>
  </si>
  <si>
    <t>VN 1919 เปลี่ยนชื่อนักกายภาพไม่ได้ ทำให้คิดค่าใช้จ่ายคนไข้ไม่ได้ คนไข้รอขอด่วนค่ะ ขอบคุณค่ะ</t>
  </si>
  <si>
    <t>VN1919เปลี่ยนชื่อนักกายภาพไม่ได้</t>
  </si>
  <si>
    <t>ขอยกเลิกเอกสารแนบ บันทึกข้อความเลขที่ 001.01.รส.65/207 เรื่อง ขออนุมัติกรอบอัตรากำลังนอกกรอบ ประจำปีงบประมาณ ๒๕๖๕ ตำแหน่ง เจ้าหน้าที่เวชระเบียน จำนวน ๒ อัตรา และสรรหาบุคลากรเพื่อปฏิบัติงานในสังกัด โรงพยาบาลสัตว์ทิพย์พิมาน สำนักประธานราชวิทยาลัย ยกเลิกไฟล์ชื่อ "วิเคราะห์ภาระงาน 65-เวชระเบียน.pdf (26/08/2565 เวลา 15:41)"</t>
  </si>
  <si>
    <t>00:31:39</t>
  </si>
  <si>
    <t>16:12:49</t>
  </si>
  <si>
    <t>ยกเลิกเอกสารแนบ</t>
  </si>
  <si>
    <t xml:space="preserve">คอมพิวเตอร์ไม่สามารถสแกนเอกสารได้ IP 172.25.3.218 , 172.25.5.176 , 172.25.5.147 , 172.25.3.205 , 172.25.3.45 , </t>
  </si>
  <si>
    <t>17:03:37</t>
  </si>
  <si>
    <t>คอมพิวเตอร์ไม่สามารถสแกนเอกสารได้</t>
  </si>
  <si>
    <t>วิม รวีวรรณ 803673 อยุ่เยื้องห้องอ.องค์การ</t>
  </si>
  <si>
    <t>00:00:56</t>
  </si>
  <si>
    <t>เน็ตไม่ดี ใช้ไม่ได้ค่ะ ตรงโทรศัพท์ขึ้นไม่เชื่อมต่อ</t>
  </si>
  <si>
    <t>ขอลงโปรแกรม Power BI IP : 172.26.33.165</t>
  </si>
  <si>
    <t>00:20:56</t>
  </si>
  <si>
    <t>00:42:56</t>
  </si>
  <si>
    <t xml:space="preserve">ขอลงโปรแกรม </t>
  </si>
  <si>
    <t>ตู้เปิดประวัติที่หน้าห้องฉุกเฉินไม่สามารถเปิดประวัติผู้ป่วยได้ (ตามวีดีโอที่แนบมา) รบกวนช่วยดำเนินการแก้ไขให้หน่อยนะคะ / ขอบคุณค่ะ</t>
  </si>
  <si>
    <t>ตู้เปิดประวัติไม่สามารถใช้งานได้</t>
  </si>
  <si>
    <t>ไม่สามารถเข้าถึงหมวดงาน 03 Special lab ได้ ทำให้ไม่สามารถทำงานได้ครบถ้วน</t>
  </si>
  <si>
    <t>00:31:35</t>
  </si>
  <si>
    <t>nichapat.pai@cra.ac.th</t>
  </si>
  <si>
    <t>Nichapat Paipanchom</t>
  </si>
  <si>
    <t>21:27:54</t>
  </si>
  <si>
    <t>ไม่สามารถเข้าถึงหมวดงาน Special lab ได้</t>
  </si>
  <si>
    <t>โปรแกรม Excel เหมือนมีปัญหาพอ Save แล้วค้าง เลขเครื่อง แนบรูปไปแล้ว</t>
  </si>
  <si>
    <t>amonrat.wan@cra.ac.th</t>
  </si>
  <si>
    <t>Amonrat Wannapoke</t>
  </si>
  <si>
    <t>แก้ไขโปรแกรม Excel</t>
  </si>
  <si>
    <t>Request for Sunita Tapfang : e-Saraban</t>
  </si>
  <si>
    <t>07:52:26</t>
  </si>
  <si>
    <t>printer ใช้งานไม่ได้ พิมพ์งานไม่ออก และขึ้นว่า call service</t>
  </si>
  <si>
    <t>00:02:25</t>
  </si>
  <si>
    <t>04:20:51</t>
  </si>
  <si>
    <t>printer ใช้งานไม่ได้</t>
  </si>
  <si>
    <t xml:space="preserve">เครื่อง Print ขึ้น replacement of black drum unit (เครื่องยังไม่ขึ้นขอบดำและเพิ่งเปลี่ยนตัว Drum ) </t>
  </si>
  <si>
    <t>00:19:56</t>
  </si>
  <si>
    <t>เครื่อง Print ขึ้น replacement of black drum unit</t>
  </si>
  <si>
    <t>ลงโปรแกรมเครื่องพรินเตอร์ในnotebook</t>
  </si>
  <si>
    <t>00:12:34</t>
  </si>
  <si>
    <t>ในห้องตรวจเบอร์ 10 ดูผลเลือดไม่ได้ IP : 172.19.104.141</t>
  </si>
  <si>
    <t>mullika.but@cra.ac.th</t>
  </si>
  <si>
    <t>Mullika Buttakosa</t>
  </si>
  <si>
    <t>00:12:08</t>
  </si>
  <si>
    <t>HIS เปิด Lab ไม่ได้</t>
  </si>
  <si>
    <t>HIS คอมหมวดงานโลหิตวิทยา ห้องปฏิบัติการกลางไม่สามารถเข้าใช้งานได้ IP 172.21.5.59</t>
  </si>
  <si>
    <t>00:12:14</t>
  </si>
  <si>
    <t>01:17:02</t>
  </si>
  <si>
    <t>HIS ห้องปฏิบัติการกลางเข้าใช้งานไม่ได้</t>
  </si>
  <si>
    <t>00:31:49</t>
  </si>
  <si>
    <t>00:32:14</t>
  </si>
  <si>
    <t>Set up และติดตั้งโปรแกรมคอมพิวเตอร์สำหรับ 400 เตียง Lenovo V50T 13IMB S/N :SPC24QWLZ</t>
  </si>
  <si>
    <t>00:03:44</t>
  </si>
  <si>
    <t>00:13:08</t>
  </si>
  <si>
    <t>Set up และติดตั้งโปรแกรมคอมพิวเตอร์สำหรับ 400 เตียง</t>
  </si>
  <si>
    <t>Set up และติดตั้งโปรแกรมคอมพิวเตอร์สำหรับ 400 เตียง Lenovo V50T 13IMB S/N :SPC24QWMH</t>
  </si>
  <si>
    <t xml:space="preserve">Set up และติดตั้งโปรแกรมคอมพิวเตอร์สำหรับ 400 เตียง </t>
  </si>
  <si>
    <t>EDA51-1 S/N 19130B4255</t>
  </si>
  <si>
    <t>00:37:59</t>
  </si>
  <si>
    <t>เครื่อง HoneyWell เข้าwifi ไม่ได้</t>
  </si>
  <si>
    <t>01:32:40</t>
  </si>
  <si>
    <t>18:15:09</t>
  </si>
  <si>
    <t>Request for Rungsinee Sukontapatima : e-Saraban</t>
  </si>
  <si>
    <t>at intermediate HIS ไม่สามารถเบิกยา เบิกของได้ รับorder แพทย์ไม่ได้ เครื่อง 172.25.5.121</t>
  </si>
  <si>
    <t>00:04:58</t>
  </si>
  <si>
    <t xml:space="preserve">HIS </t>
  </si>
  <si>
    <t>เรื่อง: Computer Login เข้าเครื่องไม่ได้ ชื่อ:อรัญญา แผนก:หน่วยศูนย์หัวใจ 17 ไร่ ห้อง5 เบอร์: 5610</t>
  </si>
  <si>
    <t>00:01:13</t>
  </si>
  <si>
    <t>aranya.sir@cra.ac.th</t>
  </si>
  <si>
    <t xml:space="preserve"> นางสาว อรัญญา ศิริปะกะ</t>
  </si>
  <si>
    <t>00:11:14</t>
  </si>
  <si>
    <t>Computer Login เข้าเครื่องไม่ได้</t>
  </si>
  <si>
    <t>เปลี่ยนหมึก สีดำ เครื่อง FUJI หน้าห้องฝ่ายจัดซื้อจัดจ้าง</t>
  </si>
  <si>
    <t>00:03:10</t>
  </si>
  <si>
    <t>06:06:10</t>
  </si>
  <si>
    <t>เปลี่ยนหมึก สีดำ เครื่อง FUJI หน้าห้องฝ่ายจัดซื้อจัดจ้าง ขอด่วนนะค่ะ</t>
  </si>
  <si>
    <t xml:space="preserve">ตู้กด VN อัตโนมัติไม่สามารถใช้งานได้ ในเวลาที่กำหนด เครื่องไม่สามารถทำงานได้เมื่อสอดบัตรหรือ สแกน </t>
  </si>
  <si>
    <t>00:08:11</t>
  </si>
  <si>
    <t>nigorn.pan@cra.ac.th</t>
  </si>
  <si>
    <t>Nigorn Pantusa</t>
  </si>
  <si>
    <t>ตู้กด VN อัตโนมัติไม่สามารถใช้งานได้</t>
  </si>
  <si>
    <t xml:space="preserve">แจ้งเครื่องสำรองไฟ มีเสียงและ ไม่มีไฟมา ถ้ามี UPS เปลี่ยนนำมาเปลี่ยนให้ด้วย หรือกา ปลั๊กไฟ มาเสียบให้ เพราะ จุดนี้ใช้ปลักหลายปลั๊กเสียบ </t>
  </si>
  <si>
    <t>00:12:54</t>
  </si>
  <si>
    <t>04:10:31</t>
  </si>
  <si>
    <t xml:space="preserve">UPS เครื่องสำรองไฟในห้องประชุม ไม่มีไฟมา </t>
  </si>
  <si>
    <t>ขอ print รายการราคาค่าตรวจแล็ปของห้องปฏิบัติการกลาง code 51814 (cannabinoids screening)</t>
  </si>
  <si>
    <t>69:28:21</t>
  </si>
  <si>
    <t>ขอ print รายการราคาค่าตรวจแล็ป</t>
  </si>
  <si>
    <t>00:04:20</t>
  </si>
  <si>
    <t>Request for Nareeluck.wim : Service Request</t>
  </si>
  <si>
    <t xml:space="preserve">เนื่องจากจะเปิดดูไฟล์งานใน E-Doc ที่สแกนไว้ ของคนไข้ HN580010588 แต่ไม่สามารถเปิดดูได้ ขึ้นตามภาพที่แนบไว้ให้ค่ะ รบกวนดูให้หน่อยนะคะ ขอบคุณค่ะ </t>
  </si>
  <si>
    <t>เปิดดูไฟล์ใน E-Doc ไม่ได้ค่ะ</t>
  </si>
  <si>
    <t>172.25.4.148</t>
  </si>
  <si>
    <t>03:42:44</t>
  </si>
  <si>
    <t>เขเาระบบ SAP ไม่ได้</t>
  </si>
  <si>
    <t>ปรินท์ใบนัดแล้วเอกสารออกมาหลายใบค่ะIP เครื่อง 172.32.7.118</t>
  </si>
  <si>
    <t>03:34:46</t>
  </si>
  <si>
    <t xml:space="preserve">ปรินท์ใบนัดแล้วเอกสารออกมาหลายใบค่ะ </t>
  </si>
  <si>
    <t>เข้าระบบ HIS ใน laptop ไม่ได้ สถานที่: ห้องให้คำปรึกษาด้านยา ชั้น 1</t>
  </si>
  <si>
    <t>00:16:28</t>
  </si>
  <si>
    <t>เข้าระบบ HIS ใน laptop ไม่ได้</t>
  </si>
  <si>
    <t>00:51:22</t>
  </si>
  <si>
    <t>เครื่องปริ้นขึ้นว่า replace the waste toner box inside the machine เปลี่ยนถังผงแล้วก้ยังใช้ไม่ได้</t>
  </si>
  <si>
    <t>sukanya.thi@cra.ac.th</t>
  </si>
  <si>
    <t>Sukanya Thirapong</t>
  </si>
  <si>
    <t>05:00:50</t>
  </si>
  <si>
    <t xml:space="preserve">เครื่องปริ้นเสีย </t>
  </si>
  <si>
    <t>แจ้งเปลี่ยนเบอร์โทร นางสาวเนาวรัตน์ จันดา E-mail. Naowarat.jun@cra.ac.th จากเบอร์เก่า 085-149-3988 เป็น เบอร์ใหม่ 088-623-9223</t>
  </si>
  <si>
    <t>00:05:50</t>
  </si>
  <si>
    <t>21:40:19</t>
  </si>
  <si>
    <t>01:53:16</t>
  </si>
  <si>
    <t>Request for Machima Phopairoj : e-Saraban</t>
  </si>
  <si>
    <t xml:space="preserve"> ชั้น 4 ศูนย์เครื่องมือแพทย์และซ่อมบำรุงเครื่องมือแพทย์ &gt; อาคารหอพัก</t>
  </si>
  <si>
    <t>Request for Fresh Service : Service Request</t>
  </si>
  <si>
    <t>00:20:46</t>
  </si>
  <si>
    <t>00:27:29</t>
  </si>
  <si>
    <t>ไม่สามารถ connect printer ได้ TEL 0852233398</t>
  </si>
  <si>
    <t>noppadol.chi@cra.ac.th</t>
  </si>
  <si>
    <t>Noppadol Chinsuwanpanich</t>
  </si>
  <si>
    <t>03:14:15</t>
  </si>
  <si>
    <t>ไม่สามารถ connect printer ได้</t>
  </si>
  <si>
    <t>Request for นางสาว จามรี จันทร์เพ็ญ : Service Request</t>
  </si>
  <si>
    <t xml:space="preserve">ขอ print ราคารายการค่าส่งตรวจแล็ปนอกโรงพยาบาล Lab Code : 51814 (Connabinoids screening) </t>
  </si>
  <si>
    <t>03:19:14</t>
  </si>
  <si>
    <t>48:19:14</t>
  </si>
  <si>
    <t>ขอ print ราคารายการค่าส่งตรวจแล็ป</t>
  </si>
  <si>
    <t>ขอสายแลนด์เพื่อใช้งานกับโน้ตบุ๊ค ในการใช้งานระบบ HIS เนื่องจาก WIFI มีความล่าช้าในการดาวน์โหลดข้อมูลทำให้เครื่องค้าง และการทำงานล่าช้า ขอบคุณค่ะ ประภัสสรา</t>
  </si>
  <si>
    <t>00:01:53</t>
  </si>
  <si>
    <t>30:16:45</t>
  </si>
  <si>
    <t>ขอสายแลนด์</t>
  </si>
  <si>
    <t>01:20:07</t>
  </si>
  <si>
    <t>Save งานบน drive ไม่ได้เลยค่ะ จะแก้ไขไฟล์มันก็ขึ้นว่าบล้อคไม่สามารถทำอะไรได้ค่ะ</t>
  </si>
  <si>
    <t>ขอคืน Notebook Lenevo thinkbook SN: MP1YW5X4 เนื่องจากเครื่องเปิดไม่ติดค่ะ ขอบคุณค่ะ ประภาศรี</t>
  </si>
  <si>
    <t>51:58:35</t>
  </si>
  <si>
    <t>ขอคืน Notebook</t>
  </si>
  <si>
    <t>01:59:15</t>
  </si>
  <si>
    <t>thamonwan.tho@cra.ac.th</t>
  </si>
  <si>
    <t>Thamonwan Thongbun</t>
  </si>
  <si>
    <t>Request for Thamonwan Thongbun : Service Request</t>
  </si>
  <si>
    <t>ID เรื่อง รายละเอียด Channel 131XXXXXXXXX ประชาชน เพิ่มชิ่อภาษาอังกฤษ Call</t>
  </si>
  <si>
    <t>ประชาชน เพิ่มชิ่อภาษาอังกฤษ</t>
  </si>
  <si>
    <t>ID เรื่อง รายละเอียด Channel 3XXXXXX1 6000XXXXXXXXX ประชาชน แก้ไขชื่อ Call</t>
  </si>
  <si>
    <t>ประชาชน แก้ไขชื่อ</t>
  </si>
  <si>
    <t>Set up และติดตั้งโปรแกรมคอมพิวเตอร์สำหรับ 400 เตียง Lenovo V50T 13IMB S/N :SPC24QWP1</t>
  </si>
  <si>
    <t>00:28:47</t>
  </si>
  <si>
    <t>Set up และติดตั้งโปรแกรมคอมพิวเตอร์สำหรับ 400 เตียง Lenovo V50T 13IMB S/N :SPC24QWNB</t>
  </si>
  <si>
    <t>00:43:17</t>
  </si>
  <si>
    <t xml:space="preserve">ขอเปิดสิทธิ์การใช้ USB drive และลง program Virtual box สำหรับโน๊ตบุ๊คของอาจารย์ (เป็นเครื่องของราชวิทยาลัยฯ Lenovo รุ่น thingPad) </t>
  </si>
  <si>
    <t>anantachai.say@cra.ac.th</t>
  </si>
  <si>
    <t>Anantachai Sayiampaisan</t>
  </si>
  <si>
    <t>47:40:39</t>
  </si>
  <si>
    <t>ขอเปิดสิทธิ์การใช้ USB drive และลง program Virtual box สำหรับโน๊ตบุ๊คของอาจารย์</t>
  </si>
  <si>
    <t xml:space="preserve">เครื่องปริ้นท์ ชั้น 11 มีปัญหา </t>
  </si>
  <si>
    <t>00:04:25</t>
  </si>
  <si>
    <t>01:58:07</t>
  </si>
  <si>
    <t>เครื่องปริ้นท์มีปัญหา</t>
  </si>
  <si>
    <t>เข้า Drive Share บน One Drive ไม่ได้ค่ะ</t>
  </si>
  <si>
    <t>01:21:05</t>
  </si>
  <si>
    <t>ใช้ One Drive ไม่ได้</t>
  </si>
  <si>
    <t>งานบริการปฏิบัติการและโครงสร้างพื้นฐาน</t>
  </si>
  <si>
    <t>โครงการดูแลรักษาระบบเครือข่าย งบ. รด. TCV 10,000,000 บาท คณะกรรมการ TOR: คุณภทรภรต คณะกรรมการตรวจหรับ: คุณภทรภรต -วันที่สิ้นสุด (จบ P3): เมษายน 2566</t>
  </si>
  <si>
    <t>โครงการดูแลรักษาระบบเครือข่าย</t>
  </si>
  <si>
    <t>เนื่องจากเครื่องโน๊ตบุค ของ 802227 ส่งซ่อมจึงนำเครื่องส่วนตัวมาใช้งาน แต่ไม่มีโปรแกรม sap จึงขอให้ติดตั้งโปรแกรมในคอมส่วนตัว ฝ่ายการเงินการคลัง อาคาร cat ชั้น 3 โซน B</t>
  </si>
  <si>
    <t>budsaba.pla@cra.ac.th</t>
  </si>
  <si>
    <t>Budsaba Plangsron</t>
  </si>
  <si>
    <t>ติดตั้งโปรแกรม sap 802227</t>
  </si>
  <si>
    <t>โครงการดูแลรักษาระบบเครืองแม่ข่าย งบ. รด. TCV 15,000,000 บาท คณะกรรมการ TOR: คุณภทรภรต คณะกรรมการตรวจหรับ: คุณภทรภรต -วันที่สิ้นสุด (จบ P3): เมษายน 2566</t>
  </si>
  <si>
    <t>โครงการดูแลรักษาระบบเครืองแม่ข่าย</t>
  </si>
  <si>
    <t>ID เรื่อง รายละเอียด Channel XXXXXXXXX จำกัด องค์กร สอบถามเรื่องการนัดหมายใหม่ line</t>
  </si>
  <si>
    <t>องค์กร สอบถามเรื่องการนัดหมายใหม่</t>
  </si>
  <si>
    <t>53:17:57</t>
  </si>
  <si>
    <t>โปรแกรม EDOC SCAN เอกสารไม่ได้ ที่เวชระเบียน (100 เตียง ชั้น 1) เคาน์เตอร์ 1-4</t>
  </si>
  <si>
    <t>08:51:22</t>
  </si>
  <si>
    <t xml:space="preserve">ปริ๊นเอกสารRecord จากเครื่อง ICCA ไม่ได้ ไม่มีกระดาษออกมาจากเครื่องปริ๊น รบกวนเข้ามาช่วยแก้ไขด่วนนะคะ เนื่องจากพรุ่งนี้ต้องมีเคสแต่เช้า รบกวนด่วนค่ะ </t>
  </si>
  <si>
    <t>06:04:00</t>
  </si>
  <si>
    <t xml:space="preserve">ปริ๊นเอกสารRecord จากเครื่อง ICCA ไม่ได้ </t>
  </si>
  <si>
    <t xml:space="preserve"> ชั้น 1 ห้องผ่าตัดหัวใจและหลอดเลือดไฮบริด &gt; ศูนย์การแพทย์จุฬาภรณ์เฉลิมพระเกียรติ</t>
  </si>
  <si>
    <t>เครื่อง computer เข้าระบบ HIS ไม่ได้ค่ะ IP: 172.32.5.219 เครื่องอยู่ที่งานพยาธิวิทยา ฯ ชั้น 5 ค่ะ</t>
  </si>
  <si>
    <t>kornwika.sen@cra.ac.th</t>
  </si>
  <si>
    <t>กรวิกา เส็งเล็ก</t>
  </si>
  <si>
    <t>08:47:30</t>
  </si>
  <si>
    <t>โทรศัพท์ตั้งโต๊ะเครื่องเบอร์1209ใช้ไม่ได้ค่ะ ปุ่มตรงที่วางหูหัก/จมลงไปค่ะ ตรงเคาน์เตอร์พยาบาลศูนย์ไซโคลตรอนชั้น M ค่ะ</t>
  </si>
  <si>
    <t>โทรศัพท์เครื่องเบอร์1209ใช้ไม่ได้ค่ะ</t>
  </si>
  <si>
    <t>โปรดตรวจสอบเครื่องปริ้นฟูจิ เนื่องจากระบบขึ้นแจ้ง R5 ค่ะ</t>
  </si>
  <si>
    <t>00:19:27</t>
  </si>
  <si>
    <t>01:32:13</t>
  </si>
  <si>
    <t>เครื่องปริ้นฟูจิ ขึ้น R5</t>
  </si>
  <si>
    <t>00:25:15</t>
  </si>
  <si>
    <t>00:25:47</t>
  </si>
  <si>
    <t>Request for Pattanaporn Daengkorkua : e-Saraban</t>
  </si>
  <si>
    <t>ปัญหา: HIS พบปัญหา แสดงเมนูหน้า Doctor Order ไม่ครบ IP:172.32.14.17 ชื่อผู้แจ้ง: มะลิ แผนก:หน่วยหอผู้ป่วย 14 เบอร์ติดต่อกลับ: 6938</t>
  </si>
  <si>
    <t>mali.loe@pccms.ac.th</t>
  </si>
  <si>
    <t xml:space="preserve"> นางสาว มะลิ เลิศวิลัย</t>
  </si>
  <si>
    <t>HIS พบปัญหา แสดงเมนูหน้า Doctor Order ไม่ครบ</t>
  </si>
  <si>
    <t>ขอเปิดสิทธิ์ E-Doc รหัสพนักงาน 900578 malinee.koo@cra.ac.th</t>
  </si>
  <si>
    <t>malinee.koo@cra.ac.th</t>
  </si>
  <si>
    <t>Malinee Koompuag</t>
  </si>
  <si>
    <t>70:28:23</t>
  </si>
  <si>
    <t>ขอเปิดสิทธิ์ E-Doc</t>
  </si>
  <si>
    <t>เรื่อง: cHis ใช้งานไม่ได้ Error: Microsoft JET Database Engine IP:172.27.6.11 ชื่อ:กาญจนา แผนก:cat ชั้น 3 เบอร์: 6681</t>
  </si>
  <si>
    <t>kanchana.pum@pccms.ac.th</t>
  </si>
  <si>
    <t>Kanchana Pumthiang</t>
  </si>
  <si>
    <t>00:54:18</t>
  </si>
  <si>
    <t>cHis ใช้งานไม่ได้ Error: Microsoft JET Database Engine</t>
  </si>
  <si>
    <t>ติดตั้งโปรแกรมปริ้นส์เตอร์ในnotebook</t>
  </si>
  <si>
    <t>00:19:18</t>
  </si>
  <si>
    <t>IP 172.32.3.239 ห้องตรวจ 10 ที่ OPD 3B แพทย์ปริ้นส์ใบรับรองแพทย์ไม่ออกค่ะเครื่องปริ้นส์มันขึ้น ออฟไลน์</t>
  </si>
  <si>
    <t>35:28:22</t>
  </si>
  <si>
    <t>ปริ้นส์ใบรับรองแพทย์ไม่ออก</t>
  </si>
  <si>
    <t>แบตเตอรี่บวมขึ้นมาก</t>
  </si>
  <si>
    <t>02:06:16</t>
  </si>
  <si>
    <t>โทรศัพท์ภายใน มีปัญหาแบตเตอรี่บวม</t>
  </si>
  <si>
    <t>สแกนเอกสารส่งเมล์ไม่ได้ค่ะ</t>
  </si>
  <si>
    <t>00:18:59</t>
  </si>
  <si>
    <t>01:02:36</t>
  </si>
  <si>
    <t>Transport Request จาก Client 500 ไป 900 เพื่อแก้ไข Report ZFMR004</t>
  </si>
  <si>
    <t>Transport Request จาก Client 500 ไป 900</t>
  </si>
  <si>
    <t>ระบบชุมสายโทรศัพท์กลาง สำหรับ 3 ศูนย์การแพทย์ งบ. TCV 15,000,000 บาท คณะกรรมการ TOR: คุณกมุท คณะกรรมการตรวจหรับ: คุณกมุท -วันที่สิ้นสุด (จบ P3): มกราคม 2566</t>
  </si>
  <si>
    <t>ระบบชุมสายโทรศัพท์กลาง สำหรับ 3 ศูนย์การแพทย์</t>
  </si>
  <si>
    <t xml:space="preserve">sap เข้าใช้งานไม่ได้ </t>
  </si>
  <si>
    <t>โครงการจัดหาโครงข่ายสื่อสารสำรองเพื่อเชื่อมต่อระบบงาน ศูนย์การแพทย์ภัทรมหาราชานุสรณ์ กับ ศูนย์ข้อมูลสำรองการไฟฟ้าราษฎร์บูรณะ TCV 1,900,000 บาท คณะกรรมการ TOR: คุณภทรภรต คณะกรรมการตรวจหรับ: คุณภทรภรต</t>
  </si>
  <si>
    <t>โครงการจัดหาโครงข่ายสื่อสารสำรองเพื่อเชื่อมต่อระบบงาน ศูนย์การแพทย์ภัทรมหาราชานุสรณ์ กับ ศูนย์ข้อมูลสำรองการไฟฟ้าราษฎร์บูรณะ</t>
  </si>
  <si>
    <t>กดเปลี่ยนภาษาที่ แป้น คีย์บอร์ดไม่ได้ IP 172.32.6.56</t>
  </si>
  <si>
    <t>00:04:35</t>
  </si>
  <si>
    <t>เปลี่ยนภาษา</t>
  </si>
  <si>
    <t>เนื่องด้วยโทรศัพท์มือถือส่วนตัวของคุณขวัญเนตรฯ ไม่สามารถใช้ WIFI ของราชวิทยาลัยฯได้ จึงขอความอนุเคราะห์ให้เจ้าหน้าที่ที่เกี่ยวข้อง ติดต่อคุณขวัญเนตร ที่ห้องทำงานบริเวณชั้น 3 โซน A (เบอร์โต๊ะ 8723)</t>
  </si>
  <si>
    <t>06:27:43</t>
  </si>
  <si>
    <t>ขอความอนุเคราะห์ให้เจ้าหน้าที่IT ลง MDM ในโทรศัพท์ส่วนตัวของผู้ช่วยเลขาธิการ(คุณขวัญเนตร รัตนพฤกษ์)</t>
  </si>
  <si>
    <t>โครงการจัดจ้างบริการปรับปรุงกระบวนการจัดการความมั่นคงปลอดภัยสารสนเทศตามมาตรฐาน ISO/IEC ๒๗๐๐๑ สำหรับศูนย์คอมพิวเตอร์ (Data Center) และระบบบริหารจัดการทรัพยากรด้านการเงิน (ERP Finance module) ของราชวิทยาลัยจุฬาภรณ์ งบ. รด. TCV 2,650,000 บาท คณะกรรมการ TOR: คุณจักรี คณะกรรมการตรวจหรับ: คุณจิณณะ</t>
  </si>
  <si>
    <t>โครงการจัดจ้างบริการปรับปรุงกระบวนการจัดการความมั่นคงปลอดภัยสารสนเทศตามมาตรฐาน ISO/IEC ๒๗๐๐๑ สำหรับศูนย์คอมพิวเตอร์ (Data Center) และระบบบริหารจัดการทรัพยากรด้านการเงิน (ERP Finance module) ของราชวิทยาลัยจุฬาภรณ์</t>
  </si>
  <si>
    <t>โครงการจ้างบำรุง SAP งบ. รด. TCV 25,000,000 บาท คณะกรรมการ TOR: คุณจักรี คณะกรรมการตรวจหรับ: คุณจิณณะ -วันที่สิ้นสุด (จบ P3): ธันวาคม 2565</t>
  </si>
  <si>
    <t>โครงการจ้างบำรุง SAP</t>
  </si>
  <si>
    <t>โครงการจ้างบำรุงระบบ Software การศึกษา งบ. รด. TCV 3,410,000 บาท คณะกรรมการ TOR: คุณจักรี คณะกรรมการตรวจหรับ: คุณจิณณะ -วันที่สิ้นสุด (จบ P3): เมษายน 2566</t>
  </si>
  <si>
    <t>attapon.nun@cra.ac.th</t>
  </si>
  <si>
    <t>โครงการจ้างบำรุงระบบ Software การศึกษา</t>
  </si>
  <si>
    <t>ต่อสัญญาเช่า notebook 27เครื่อง (งานเบิกจ่ายจากกรมบัญชีกลาง) AUG66-JUL67 0.5MB งบ. รด. TCV 500,000 บาท คณะกรรมการ TOR: คุณภทรภรต คณะกรรมการตรวจหรับ: คุณภทรภรต</t>
  </si>
  <si>
    <t>ต่อสัญญาเช่า notebook 27เครื่อง (งานเบิกจ่ายจากกรมบัญชีกลาง) AUG66-JUL67 0.5MB</t>
  </si>
  <si>
    <t>ต่อสัญญาเช่า notebook 29เครื่อง (Add In) MAR66-FEB67 0.5MB งบ. รด. TCV 500,000 บาท คณะกรรมการ TOR: คุณภทรภรต คณะกรรมการตรวจหรับ: คุณภทรภรต</t>
  </si>
  <si>
    <t>ต่อสัญญาเช่า notebook 29เครื่อง (Add In) MAR66-FEB67 0.5MB</t>
  </si>
  <si>
    <t>โครงการซอฟท์แวร์สนับสนุนการเรียนการสอน และงานวิจัยในราชวิทยาลัยจุฬาภรณ์ [โปรแกรมอื่นๆของคณะเทคโนฯ สัตวแพทย์ โรงผลิตยา] โครงการดูแลรักษาระบบเครือข่าย งบ. รด. TCV 700,000 บาท คณะกรรมการ TOR: คุณจักรี คณะกรรมการตรวจหรับ: คุณจิณณะ</t>
  </si>
  <si>
    <t>โครงการซอฟท์แวร์สนับสนุนการเรียนการสอน และงานวิจัยในราชวิทยาลัยจุฬาภรณ์ [โปรแกรมอื่นๆของคณะเทคโนฯ สัตวแพทย์ โรงผลิตยา]</t>
  </si>
  <si>
    <t>ต่อสัญญาเช่า notebook 100เครื่อง [Leeka 12mths Oct65-Sep66] 160,500 B/Mth = 1.926ล้าน งบ. รด. TCV 2,000,000 บาท คณะกรรมการ TOR: คุณภทรภรต คณะกรรมการตรวจหรับ: คุณภทรภรต</t>
  </si>
  <si>
    <t>ต่อสัญญาเช่า notebook 100เครื่อง [Leeka 12mths Oct65-Sep66] 160,500 B/Mth = 1.926ล้าน</t>
  </si>
  <si>
    <t>โครงการซอฟท์แวร์วิเคราะห์ข้อมูลทางสถิติ (renew STATA License) งบ. รด. TCV 1,000,000 บาท คณะกรรมการ TOR: คุณจักรี คณะกรรมการตรวจหรับ: คุณจิณณะ</t>
  </si>
  <si>
    <t>โครงการซอฟท์แวร์วิเคราะห์ข้อมูลทางสถิติ (renew STATA License)</t>
  </si>
  <si>
    <t>"ลิขสิทธิ์และปรับปรุงระบบเพื่อการใช้งาน Microsoft 365 split L/c - Svc" งบ. รด. TCV 6,800,000 บาท คณะกรรมการ TOR: คุณจักรี คณะกรรมการตรวจรับ: คุณจิณณะ -วันที่สิ้นสุด (จบ P3): มกราคม 2566</t>
  </si>
  <si>
    <t>"ลิขสิทธิ์และปรับปรุงระบบเพื่อการใช้งาน Microsoft 365 split L/c - Svc"</t>
  </si>
  <si>
    <t>โครงการพัฒนาทักษะในเรื่อง Digital Transformation ให้บุคลากร รจภ. (Data Governance Frame Work and Training) งบ. ผด. TCV 5,790,000 บาท คณะกรรมการ TOR: คุณจักรี คณะกรรมการตรวจหรับ: คุณจิณณะ -วันที่สิ้นสุด (จบ P3): มกราคม 2566</t>
  </si>
  <si>
    <t>โครงการพัฒนาทักษะในเรื่อง Digital Transformation ให้บุคลากร รจภ. (Data Governance Frame Work and Training)</t>
  </si>
  <si>
    <t>โปรแกรมสำหรับคำนวณทางด้านคณิตศาสตร์และวิศวกรรมเพื่อใช้วิจัยภาพ (MATLAB CWL License) งบ. รด. TCV 171,000 บาท คณะกรรมการ TOR: คุณจักรี คณะกรรมการตรวจหรับ: คุณจิณณะ -วันที่สิ้นสุด (จบ P3): มกราคม 2566</t>
  </si>
  <si>
    <t xml:space="preserve">โปรแกรมสำหรับคำนวณทางด้านคณิตศาสตร์และวิศวกรรมเพื่อใช้วิจัยภาพ (MATLAB CWL License) </t>
  </si>
  <si>
    <t>โครงการจัดทำแผนกู้คืนระบบ Disaster Recovery Plan to stabilize CRA on prem Cloud Data Center งบ. ผด. TCV 7,080,000 บาท คณะกรรมการ TOR: คุณจักรี คณะกรรมการตรวจหรับ: คุณจิณณะ -วันที่สิ้นสุด (จบ P3): มกราคม 2566</t>
  </si>
  <si>
    <t>kamoot.kan@cra.ac.th</t>
  </si>
  <si>
    <t>Kamoot Kanchanalai</t>
  </si>
  <si>
    <t>โครงการจัดทำแผนกู้คืนระบบ Disaster Recovery Plan to stabilize CRA on prem Cloud Data Center</t>
  </si>
  <si>
    <t>โครงการเช่าเครื่องพิมพ์ ระยะที่ 2 (Fuji)/ TCV 3MB for 3Yrs งบ. รด. TCV 3,200,000 บาท คณะกรรมการ TOR: คุณภทรภรต คณะกรรมการตรวจหรับ: คุณภทรภรต</t>
  </si>
  <si>
    <t>โครงการเช่าเครื่องพิมพ์ ระยะที่ 2 (Fuji)/ TCV 3MB for 3Yrs</t>
  </si>
  <si>
    <t>โครงการเช่าเครื่องพิมพ์ 400 เตียง/ TCV 40MB ปีละ 13.5MB x 3 Years งบ. รด. TCV 33,750,000 บาท คณะกรรมการ TOR: คุณภทรภรต คณะกรรมการตรวจหรับ: คุณภทรภรต</t>
  </si>
  <si>
    <t>โครงการเช่าเครื่องพิมพ์ 400 เตียง/ TCV 40MB ปีละ 13.5MB x 3 Years</t>
  </si>
  <si>
    <t>โครงการพัฒนาระบบ eco system รพ.สัตว์ใหญ่ งบ. รด. TCV 5,000,000 บาท คณะกรรมการ TOR: คุณภทรภรต คณะกรรมการตรวจหรับ: คุณภทรภรต -วันที่สิ้นสุด (จบ P3): มีนาคม 2566</t>
  </si>
  <si>
    <t>sujin.mee@cra.ac.th</t>
  </si>
  <si>
    <t>Sujin Meepokar</t>
  </si>
  <si>
    <t>โครงการพัฒนาระบบ eco system รพ.สัตว์ใหญ่</t>
  </si>
  <si>
    <t>เปลี่ยนแป้นคีย์บอร์ดเนื่องจากปุ่มแข็งกดยาก ทั้งนี้ได้ประสานสอบถามเจ้าหน้าที่ไอที ชื่อทัช แล้วค่ะ</t>
  </si>
  <si>
    <t>06:14:40</t>
  </si>
  <si>
    <t>เปลี่ยนแป้นคีย์บอร์ด</t>
  </si>
  <si>
    <t>โครงการพัฒนาระบบรองรับการรักษาสัตว์ใหญ่ (iMed Ph.2) งบ. รด. TCV 5,000,000 บาท คณะกรรมการ TOR: คุณภทรภรต คณะกรรมการตรวจหรับ: คุณภทรภรต -วันที่สิ้นสุด (จบ P3): มีนาคม 2566</t>
  </si>
  <si>
    <t>โครงการพัฒนาระบบรองรับการรักษาสัตว์ใหญ่ (iMed Ph.2)</t>
  </si>
  <si>
    <t>ค่าเช่า 200PC+110Notebook (สัญญาปัจจุบัน 1 กค.2563 - 1 กค.2566) งบ. รด. TCV 3,742,560 บาท คณะกรรมการ TOR: คุณภทรภรต</t>
  </si>
  <si>
    <t>ค่าเช่า 200PC+110Notebook (สัญญาปัจจุบัน 1 กค.2563 - 1 กค.2566)</t>
  </si>
  <si>
    <t>โครงการพัฒนา e-Signature Phase 3 งบ. รด. TCV 20,000,000 บาท คณะกรรมการ TOR: คุณจักรี คณะกรรมการตรวจหรับ: คุณจิณณะ -วันที่สิ้นสุด (จบ P3): มีนาคม 2566</t>
  </si>
  <si>
    <t>โครงการพัฒนา e-Signature Phase 3</t>
  </si>
  <si>
    <t>1.ค่าเช่าคอมพิวเตอร์ 1,025 เครื่อง ทดแทนเครื่องหมดอายุการใช้งาน (งาน รพ. 100เตียง 17ไร่ ไซโคลตรอน) รวมจอสแปร์ 50จอ สัญญา 3 ปี เริ่ม ตค 2565 [14,892,000บาท/ปี x 3ปี] งบ. รด. TCV 44,676,000 บาท คณะกรรมการ TOR: คุณภทรภรต คณะกรรมการตรวจรับ: คุณภทรภรต -วันที่สิ้นสุด (จบ P3): กุมภาพันธ์ 2566</t>
  </si>
  <si>
    <t>1.ค่าเช่าคอมพิวเตอร์ 1,025 เครื่อง ทดแทนเครื่องหมดอายุการใช้งาน (งาน รพ. 100เตียง 17ไร่ ไซโคลตรอน) รวมจอสแปร์ 50จอ สัญญา 3 ปี เริ่ม ตค 2565 [14,892,000บาท/ปี x 3ปี]</t>
  </si>
  <si>
    <t>"ระบบลูกค้าสัมพันธ์สำหรับ รจภ. [Q3-66 - Q4-67]" งบ. รด. TCV 30,000,000 บาท คณะกรรมการ TOR: คุณจักรี คณะกรรมการตรวจหรับ: คุณจิณณะ -วันที่สิ้นสุด (จบ P3): มีนาคม 2566</t>
  </si>
  <si>
    <t>"ระบบลูกค้าสัมพันธ์สำหรับ รจภ. [Q3-66 - Q4-67]"</t>
  </si>
  <si>
    <t>2.ค่าเช่าคอมพิวเตอร์ 125 เครื่อง ทดแทนเครื่องหมดอายุการใช้งาน (งาน รพ. 100เตียง 17ไร่ ไซโคลตรอน) สัญญา 3ปี เริ่ม กค.2566 [1,800,000บาท/ปี x 3ปี] งบ. รด. TCV 5,400,000 บาท คณะกรรมการ TOR: คุณภทรภรต คณะกรรมการตรวจหรับ: คุณภทรภรต -วันที่สิ้นสุด (จบ P3): กุมภาพันธ์ 2566</t>
  </si>
  <si>
    <t>2.ค่าเช่าคอมพิวเตอร์ 125 เครื่อง ทดแทนเครื่องหมดอายุการใช้งาน (งาน รพ. 100เตียง 17ไร่ ไซโคลตรอน) สัญญา 3ปี เริ่ม กค.2566 [1,800,000บาท/ปี x 3ปี]</t>
  </si>
  <si>
    <t>HRD (รวม License 3 ปี) งบ. รด. TCV 50,000,000 บาท คณะกรรมการ TOR: คุณจักรี คณะกรรมการตรวจหรับ: คุณจิณณะ -วันที่สิ้นสุด (จบ P3): มีนาคม 2566</t>
  </si>
  <si>
    <t>HRD (รวม License 3 ปี)</t>
  </si>
  <si>
    <t>00:50:59</t>
  </si>
  <si>
    <t>01:06:40</t>
  </si>
  <si>
    <t>เครื่องแจ้งว่าให้เปลี่ยน Drum หมึก</t>
  </si>
  <si>
    <t>06:09:48</t>
  </si>
  <si>
    <t>Repate Drum</t>
  </si>
  <si>
    <t>โครงการขยายระบบบริหารจัดการโครงการวิจัยของราชวิทยาลัยจุฬาภรณ์ งบ. รด. TCV 8,000,000 บาท คณะกรรมการ TOR: คุณจักรี คณะกรรมการตรวจรับ: คุณจิณณะ -วันที่สิ้นสุด (จบ P3): มีนาคม 2566</t>
  </si>
  <si>
    <t>โครงการขยายระบบบริหารจัดการโครงการวิจัยของราชวิทยาลัยจุฬาภรณ์</t>
  </si>
  <si>
    <t>โครงการเช่าใช้บริการเชื่อมต่อผ่านเครือข่ายใยแก้วนำแสงระหว่างราชวิทยาลัยจุฬาภรณ์ กับศูนย์การแพทย์ภัยพิบัติและฉุกเฉินเจ้าฟ้าจุฬาภรณ์ และการเช่าพื้นที่เก็บระบบแม่ข่ายสำรองและ Fiber Optic งบ. รด. TCV 7,500,000 บาท คณะกรรมการ TOR: คุณภทรภรต คณะกรรมการตรวจรับ: คุณภทรภรต -วันที่สิ้นสุด (จบ P3): สิงหาคม 2567</t>
  </si>
  <si>
    <t>โครงการเช่าใช้บริการเชื่อมต่อผ่านเครือข่ายใยแก้วนำแสงระหว่างราชวิทยาลัยจุฬาภรณ์ กับศูนย์การแพทย์ภัยพิบัติและฉุกเฉินเจ้าฟ้าจุฬาภรณ์ และการเช่าพื้นที่เก็บระบบแม่ข่ายสำรองและ Fiber Optic</t>
  </si>
  <si>
    <t>โครงการบริหารคลังข้อมูล Pilot for Big Data and AI Platform งบ. รด. TCV 30,000,000 บาท คณะกรรมการ TOR: คุณจักรี คณะกรรมการตรวจรับ: คุณจิณณะ -วันที่สิ้นสุด (จบ P3): มีนาคม 2566</t>
  </si>
  <si>
    <t>โครงการบริหารคลังข้อมูล Pilot for Big Data and AI Platform</t>
  </si>
  <si>
    <t>เช่าพื้นที่ศูนย์ข้อมูลของการไฟฟ้านครหลวง เขตราษฎร์บูรณะ งบ. รด. TCV 3,000,000 บาท คณะกรรมการ TOR: คุณภทรภรต คณะกรรมการตรวจหรับ: คุณภทรภรต -วันที่สิ้นสุด (จบ P3): พฤษภาคม 2566</t>
  </si>
  <si>
    <t>เช่าพื้นที่ศูนย์ข้อมูลของการไฟฟ้านครหลวง เขตราษฎร์บูรณะ</t>
  </si>
  <si>
    <t>โครงการบริหารการจัดการข้อมูล และบัญชีข้อมูล Data Governance Management TCV 15MB งบ. รด. TCV 15,000,000 บาท คณะกรรมการ TOR: คุณจักรี คณะกรรมการตรวจรับ: คุณจิณณะ -วันที่สิ้นสุด (จบ P3): มีนาคม 2566</t>
  </si>
  <si>
    <t>โครงการบริหารการจัดการข้อมูล และบัญชีข้อมูล Data Governance Management TCV 15MB</t>
  </si>
  <si>
    <t>โครงการจ้างเหมาบริการสนับสนุนการใช้เทคโนโลยีสารสนเทศ (IT Support Services) ระยะที่ 3 [May66-Apr67] งบ. รด. TCV 25,000,000 บาท คณะกรรมการ TOR: คุณภทรภรต คณะกรรมการตรวจรับ: คุณภทรภรต -วันที่สิ้นสุด (จบ P3): มีนาคม 2566</t>
  </si>
  <si>
    <t>โครงการจ้างเหมาบริการสนับสนุนการใช้เทคโนโลยีสารสนเทศ (IT Support Services) ระยะที่ 3 [May66-Apr67]</t>
  </si>
  <si>
    <t>ไม่สามารถปริ้นได้</t>
  </si>
  <si>
    <t>supunnee.nan@cra.ac.th</t>
  </si>
  <si>
    <t>Supunnee Nantum</t>
  </si>
  <si>
    <t>01:00:40</t>
  </si>
  <si>
    <t>"โครงการเพิ่มประสิทธิภาพระบบเครือข่าย และควบคุมการปฏิบัติการด้านความปลอดภัยศูนย์คอมพิวเตอร์ [TCV 25MB] " งบ. รด. TCV 25,000,000 บาท คณะกรรมการ TOR: คุณภทรภรต คณะกรรมการตรวจรับ: คุณภทรภรต -วันที่สิ้นสุด (จบ P3): มกราคม 2566</t>
  </si>
  <si>
    <t>bhattaraprot.bha@cra.ac.th</t>
  </si>
  <si>
    <t xml:space="preserve"> นาย ภทรภรต ภภัทร์สทธรรม</t>
  </si>
  <si>
    <t>"โครงการเพิ่มประสิทธิภาพระบบเครือข่าย และควบคุมการปฏิบัติการด้านความปลอดภัยศูนย์คอมพิวเตอร์ [TCV 25MB] "</t>
  </si>
  <si>
    <t>"โครงการสนับสนุนยุทธศาสตร์ที่ 3 Architect &amp; PMO " งบ. รด. TCV 10,000,000 บาท คณะกรรมการ TOR: คุณจักรี คณะกรรมการตรวจรับ: คุณจิณณะ -วันที่สิ้นสุด (จบ P3): มกราคม 2566</t>
  </si>
  <si>
    <t>"โครงการสนับสนุนยุทธศาสตร์ที่ 3 Architect &amp; PMO "</t>
  </si>
  <si>
    <t>"โครงการจ้างเหมาบริการ CRA Contact Center Phase 2 - Hospital call center เพิ่ม Agents [MAR66-Feb67]" งบ. รด. TCV 8,000,000 บาท คณะกรรมการ TOR: คุณกมุท คณะกรรมการตรวจรับ: คุณกมุท -วันที่สิ้นสุด (จบ P3): มกราคม 2566</t>
  </si>
  <si>
    <t>"โครงการจ้างเหมาบริการ CRA Contact Center Phase 2 - Hospital call center เพิ่ม Agents [MAR66-Feb67]"</t>
  </si>
  <si>
    <t>โครงการซอฟแวร์ระบบตรวจสอบช่องโหว่ระบบ (Vulnerability assessment) TCV 0.5MB งบ. รด. TCV 500,000 บาท คณะกรรมการ TOR: คุณภทรภรต คณะกรรมการตรวจรับ: คุณภทรภรต -วันที่สิ้นสุด (จบ P3): มกราคม 2566</t>
  </si>
  <si>
    <t>paramin.chu@cra.ac.th</t>
  </si>
  <si>
    <t>Paramin Chuangmanee</t>
  </si>
  <si>
    <t>โครงการซอฟแวร์ระบบตรวจสอบช่องโหว่ระบบ (Vulnerability assessment) TCV 0.5MB</t>
  </si>
  <si>
    <t>จ้างเหมาที่ปรึกษาด้านการบริหารโครงการพัฒนาระบบสารสนเทศ โครงสร้างพื้นฐานและระบบงาน ราชวิทยาลัยจุฬาภรณ์ งบ. รด. TCV 500,000 บาท คณะกรรมการ TOR: คุณภทรภรต คณะกรรมการตรวจรับ: คุณภทรภรต -วันที่สิ้นสุด (จบ P3): มกราคม 2566</t>
  </si>
  <si>
    <t>จ้างเหมาที่ปรึกษาด้านการบริหารโครงการพัฒนาระบบสารสนเทศ โครงสร้างพื้นฐานและระบบงาน ราชวิทยาลัยจุฬาภรณ์</t>
  </si>
  <si>
    <t>Google drive เข้าใช้งานไม่ได้</t>
  </si>
  <si>
    <t>supaporn.noo@cra.ac.th</t>
  </si>
  <si>
    <t>Supaporn Noomkumnurd</t>
  </si>
  <si>
    <t>00:02:32</t>
  </si>
  <si>
    <t>"โครงการปรับปรุงระบบเครือข่ายของโรงพยาบาลมกุฏคีรีวัน, โรงงานผลิตเภสัชภัณฑ์ในพระราชดำริ, โรงพยาบาลสัตว์ทิพย์พิมาน, และศูนย์พักพิงสุนัขจรจัด นครชัยบุรินทร์ และ ระบบบริหารจัดการความปลอดภัยศูนย์การแพทย์ภัทรมหาราชานุสรณ์ ระยะที่ 3 [Q3-66 - Q4-67] TCV 20MB" งบ. รด. TCV 20,000,000 บาท คณะกรรมการ TOR: คุณภทรภรต คณะกรรมการตรวจรับ: คุณภทรภรต -วันที่สิ้นสุด (จบ P3): มีนาคม 2566</t>
  </si>
  <si>
    <t>"โครงการปรับปรุงระบบเครือข่ายของโรงพยาบาลมกุฏคีรีวัน, โรงงานผลิตเภสัชภัณฑ์ในพระราชดำริ, โรงพยาบาลสัตว์ทิพย์พิมาน, และศูนย์พักพิงสุนัขจรจัด นครชัยบุรินทร์ และ ระบบบริหารจัดการความปลอดภัยศูนย์การแพทย์ภัทรมหาราชานุสรณ์ ระยะที่ 3 [Q3-66 - Q4-67] TCV 20MB"</t>
  </si>
  <si>
    <t>ค่ารับการประเมินตรวจมาตรฐาน ISO27001, ITILS งบ. รด. TCV 1,500,000 บาท คณะกรรมการ TOR: คุณจักรี คณะกรรมการตรวจรับ: คุณจิณณะ -วันที่สิ้นสุด (จบ P3): มกราคม 2566</t>
  </si>
  <si>
    <t>ค่ารับการประเมินตรวจมาตรฐาน ISO27001, ITILS</t>
  </si>
  <si>
    <t>"อุปกรณ์ Network รพ สัตว์ใหญ่ (to enhance CRA NW) Q4-66 - Q4-67 [TCV 30MB]" งบ. รด. TCV 30,000,000 บาท คณะกรรมการ TOR: คุณภทรภรต คณะกรรมการตรวจรับ: คุณภทรภรต -วันที่สิ้นสุด (จบ P3): พฤษภาคม 2566</t>
  </si>
  <si>
    <t>"อุปกรณ์ Network รพ สัตว์ใหญ่ (to enhance CRA NW) Q4-66 - Q4-67 [TCV 30MB]"</t>
  </si>
  <si>
    <t>"จ้างเหมาที่ปรึกษา ISO27000 จำนวน 12เดือน [5. To maintain an organic scale-up of the environment to support business growth and new initiatives]" งบ. รด. TCV 5,000,000 บาท คณะกรรมการ TOR: คุณจักรี คณะกรรมการตรวจรับ: คุณจิณณะ -วันที่สิ้นสุด (จบ P3): พฤศจิกายน 2565</t>
  </si>
  <si>
    <t>"จ้างเหมาที่ปรึกษา ISO27000 จำนวน 12เดือน [5. To maintain an organic scale-up of the environment to support business growth and new initiatives]"</t>
  </si>
  <si>
    <t>โครงการบริหารการศึกษาในการเรียนการสอนของ รจภ. Next Gen LMS งบ. รด. TCV 2,500,000 บาท คณะกรรมการ TOR: คุณภทรภรต คณะกรรมการตรวจรับ: คุณภทรภรต -วันที่สิ้นสุด (จบ P3): มกราคม 2566</t>
  </si>
  <si>
    <t>โครงการบริหารการศึกษาในการเรียนการสอนของ รจภ. Next Gen LMS</t>
  </si>
  <si>
    <t>"Cloud Management " งบ. รด. TCV 3,000,000 บาท คณะกรรมการ TOR: คุณภทรภรต คณะกรรมการตรวจรับ: คุณภทรภรต -วันที่สิ้นสุด (จบ P3): มกราคม 2566</t>
  </si>
  <si>
    <t>"Cloud Management "</t>
  </si>
  <si>
    <t>เรียนคุณเฉลียวและคุณโบว์ ขอให้ Add Role เพื่อเข้าใช้งาน Workflow (รายละเอียดตามเอกสารแนบ)</t>
  </si>
  <si>
    <t>ขอให้ Add Role เพื่อเข้าใช้งาน Workflow</t>
  </si>
  <si>
    <t>เนื่องจากมีความจำเป็นสำหรับการติดต่อ ประสานงานและส่งข้อมูล สำหรับการปฏิบัติงาน และต้องนำ Notebook เข้าไปใช้ในห้องประชุม และติดต่อกับหน่วยงานทำให้ไม่สามารถ@ที่ตัวบุคคลได้</t>
  </si>
  <si>
    <t>phutsadee.num@cra.ac.th</t>
  </si>
  <si>
    <t>Phutsadee Numto</t>
  </si>
  <si>
    <t>14:16:37</t>
  </si>
  <si>
    <t>ปลดล็อค line PC ใน Notebook ของ รจภ.</t>
  </si>
  <si>
    <t>IP : 192.168.142.44</t>
  </si>
  <si>
    <t>03:05:27</t>
  </si>
  <si>
    <t>สั่งปริ้นต์แล้วปริ้นต์ไม่ออก</t>
  </si>
  <si>
    <t>IP: 172.26.26.189 ติดต่อ ชลนิชา</t>
  </si>
  <si>
    <t>04:41:14</t>
  </si>
  <si>
    <t>ลงโปรแกรม SAP ในโน้ตบุค</t>
  </si>
  <si>
    <t>รบกวนช่วยเชื่อมต่อเครื่องปริ้นเข้ากับคอมพิวเตอร์ให้หน่อยครับ</t>
  </si>
  <si>
    <t>01:36:09</t>
  </si>
  <si>
    <t>krongchai.poo@cra.ac.th</t>
  </si>
  <si>
    <t>Krongchai Poorimathangkoon</t>
  </si>
  <si>
    <t>00:50:57</t>
  </si>
  <si>
    <t>Request for Kan Kledmanee : e-Saraban</t>
  </si>
  <si>
    <t>ดึงรายงานผลการตรวจสุขภาพประจำปีกลุ่มสถาบันเทคโนโลยีป้องกันประเทศ</t>
  </si>
  <si>
    <t>ดึงผลการตรวจสุขภาพกลุ่ม สทป</t>
  </si>
  <si>
    <t>หมึกเครื่องฟูจิ สีดำหมด (โซนC) สำนักงานคณบดี ชั้น 2 ขอความอนุเคราะห์ด่วน เนื่องจาก จะต้องผลิตข้อสอบให้กับนักศึกษา</t>
  </si>
  <si>
    <t>02:45:44</t>
  </si>
  <si>
    <t>ตามที่ ศูนย์แพทย์ภัยพิบัติและฉุกเฉินเจ้าฟ้าจุฬาภรณ์ ได้รับพนักงานใหม่เข้ามาปฏิบัติงาน จึงต้องการให้ทางฝ่ายเทคโนโลยีสารสนเทศ ติดตั้งคอมพิวเตอร์ตั้งโต๊ะ เพื่อใช้ในการทำงาน</t>
  </si>
  <si>
    <t>จาก: it-cra &lt;helpdesk@it-cra.freshservice.com&gt; ส่ง: 21 กันยายน 2565 8:31 ถึง: Pattamaporn Krajokkaew &lt;pattamaporn.kra@cra.ac.th&gt; ชื่อเรื่อง: Re: ยกเลิกเอกสารแนบ Hi นางสาว ปัทมาภรณ์ กระจกแก้ว, Ticket: https://it-cra.freshservice.com/helpdesk/tickets/11920 ขอให้เขียนแบบฟอร์ม e-saraban พร้อมทั้งให้ระดับหัวหน้าฝ่ายลงนามอนุมัติการลบไฟล์แนบ แจ้งเลขที่หนังสือที่ต้องการจะลบไฟล์ แจ้งชื่อไฟล์ที่ต้องการจะลบพร้อมทั้งวันและเวลาของไฟล์ และตอบกลับมาที่helpนี้เมื่อได้ข้อมูลครบแล้วค่ะ บน วันอังคาร, 20 กันยายน 19:15 , นางสาว ปัทมาภรณ์ &lt;pattamaporn.kra@pccms.ac.th&gt; เขียนแล้ว: ขอยกเลิกเอกสารแนบ บันทึกข้อความเลขที่ 001.01.รส.65/207 เรื่อง ขออนุมัติกรอบอัตรากำลังนอกกรอบ ประจำปีงบประมาณ ๒๕๖๕ ตำแหน่ง เจ้าหน้าที่เวชระเบียน จำนวน ๒ อัตรา และสรรหาบุคลากรเพื่อปฏิบัติงานในสังกัด โรงพยาบาลสัตว์ทิพย์พิมาน สำนักประธานราชวิทยาลัย ยกเลิกไฟล์ชื่อ "วิเคราะห์ภาระงาน 65-เวชระเบียน.pdf (26/08/2565 เวลา 15:41)"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</t>
  </si>
  <si>
    <t>00:08:43</t>
  </si>
  <si>
    <t>00:29:16</t>
  </si>
  <si>
    <t>Set up และติดตั้งโปรแกรมคอมพิวเตอร์สำหรับ 400 เตียง Lenovo V50T 13IMB S/N :SPC24QWMX</t>
  </si>
  <si>
    <t>00:41:51</t>
  </si>
  <si>
    <t>Set up และติดตั้งโปรแกรมคอมพิวเตอร์สำหรับ 400 เตียง Lenovo V50T 13IMB S/N :SPC24QWLK</t>
  </si>
  <si>
    <t>00:40:35</t>
  </si>
  <si>
    <t>Set up และติดตั้งโปรแกรมคอมพิวเตอร์สำหรับ 400 เตียง Lenovo V50T 13IMB S/N :SPC24QWNE</t>
  </si>
  <si>
    <t>00:39:49</t>
  </si>
  <si>
    <t>00:08:49</t>
  </si>
  <si>
    <t>Request for Saiphet Vanprom : Service Request</t>
  </si>
  <si>
    <t>อิงเลขงาน #SR-10358 User ต้องการ แก้ไขเบอร์โทรศัพท์ในใบนัดของคลินิก เพิ่ม จากเบอร์ 5768 เปลี่ยนเป็นเบอร์ 5741</t>
  </si>
  <si>
    <t>00:05:12</t>
  </si>
  <si>
    <t>ID เรื่อง รายละเอียด Channel คุณรxxxxxx xxxxxx ประชาชน สอบถามเรื่องการจองวัคซีน line</t>
  </si>
  <si>
    <t>ขอสถิติ ผู้ป่วย วันที่ 1 มิถุนายน2565-31 สิงหาคม2565 (3เดือน) ของคนไข้ คลินิกจักษุ 2007 และ คลินิกพิเศษนอกเวลาคลินิกจักษุ 2017 ที่ แพทย์ ลง Diagnosis ว่าเป็น 1. Dry eye 2. MGD รบกวนช่วยสอนการดูข้อมูล หรือดึงข้อมูลและส่งกลับมาทาง Email: kannikar.aso@cra.ac.th ก็ได้ค่ะ</t>
  </si>
  <si>
    <t>00:02:01</t>
  </si>
  <si>
    <t>36:24:28</t>
  </si>
  <si>
    <t>ขอสถิติผู้ป่วย</t>
  </si>
  <si>
    <t>ID เรื่อง รายละเอียด Channel รพ. เอกxxxxxxxx โรงพยาบาล ส่งรายชื่อให้ส่งประกัน วันที่ 25/09/65 Mail IT</t>
  </si>
  <si>
    <t>โรงพยาบาลส่งรายชื่อให้ส่งประกัน วันที่ 25/09/65</t>
  </si>
  <si>
    <t>ID เรื่อง รายละเอียด Channel P153xxxxxx 600xxxxxxxxx หมอพร้อม เพิ่มเข็ม 3 แก้เบอร์โทร Call</t>
  </si>
  <si>
    <t>หมอพร้อมเพิ่มเข็ม 3 แก้เบอร์โทร</t>
  </si>
  <si>
    <t>ID เรื่อง รายละเอียด Channel T02xxxxxxxx 600xxxxxxxxxx หมอพร้อม แก้เบอร์โทร Call</t>
  </si>
  <si>
    <t>ID เรื่อง รายละเอียด Channel 089xxxxxxxxxx ประชาชน สอบถามเรื่องรับยา Call</t>
  </si>
  <si>
    <t>ประชาชนสอบถามเรื่องรับยา</t>
  </si>
  <si>
    <t>ID เรื่อง รายละเอียด Channel PA03xxxxxxxx ประชาชน ขอเพิ่มเข็ม 1 2 (แต่ไม่พบข้อมูล ฉีดที่สถานีกลางบางซื่อ) Call</t>
  </si>
  <si>
    <t>00:00:57</t>
  </si>
  <si>
    <t>ประชาชนขอเพิ่มเข็ม 1 2 (แต่ไม่พบข้อมูล ฉีดที่สถานีกลางบางซื่อ)</t>
  </si>
  <si>
    <t>00:26:15</t>
  </si>
  <si>
    <t xml:space="preserve"> นางสาว จุฑารัตน์ อินขำ</t>
  </si>
  <si>
    <t>00:27:04</t>
  </si>
  <si>
    <t>00:07:20</t>
  </si>
  <si>
    <t>10:00:16</t>
  </si>
  <si>
    <t>เพิ่มส่ง FAX ฝ่ายการพยาบาล 17 ไร่</t>
  </si>
  <si>
    <t>00:22:24</t>
  </si>
  <si>
    <t>06:19:48</t>
  </si>
  <si>
    <t>เครื่อง notebook ตอน log in เข้าเครื่องมีอาการช้ามาก หรือหาก log in ใส่รหัสผ่าน เรียบร้อยแล้ว หน้าจอมืด ไม่มีหน้าจอ windows ขึ้นมา หรือ บางครั้งขึ้นแล้วเข้า windows ก็ช้า เข้าไปทำงาน รีโมทเข้ามาทำงาน ก็ช้า เข้าโปรแกรมใน notebook ก็ช้า ค่ะ จึงขอให้เจ้าหน้าที่ไอที ช่วยมาตรวจสอบและแก้ไขให้ด้วยนะคะ ขอบคุณค่ะ</t>
  </si>
  <si>
    <t>nutyaphron.sut@cra.ac.th</t>
  </si>
  <si>
    <t>Nutyaphron Suttiphanphong</t>
  </si>
  <si>
    <t>08:33:23</t>
  </si>
  <si>
    <t>เครื่อง notebook มีปัญหาการทำงานช้า</t>
  </si>
  <si>
    <t>เรื่อง: Computer เปิดไม่ติด ชื่อ:ปิยนุช แผนก:การเงิน ชั้น2 เบอร์: 6258</t>
  </si>
  <si>
    <t>01:21:06</t>
  </si>
  <si>
    <t>หน้า Nurse Counter ตรง Load รายการ ** ขอเปิดเฉพาะ รหัสคลินิก ดังนี้ 1.คลินิกจักษุ รหัส 2007 2.คลินิกนอกเวลาจักษุ รหัส 2017 3.ศูนย์เลสิค รหัส LASIK 4.ห้องผ่าตัดจักษุ ชั้น 12 รหัส OROPH ****** IP 172.32.12.198 *******</t>
  </si>
  <si>
    <t>00:07:19</t>
  </si>
  <si>
    <t>00:13:21</t>
  </si>
  <si>
    <t>ขอเปิดเฉพาะ รหัสคลินิก ในหน้า Load รายการ</t>
  </si>
  <si>
    <t>copy ข้อความ excel ใน E-Scan (อยู่ใน Vritualbox) มาวาง excel ที่อยู่ใน OneDrive ไม่ได้ และรบกวนโหลดฟ้อนท์ Chulabhorn Likit Text ให้หน่อยนะคะ</t>
  </si>
  <si>
    <t>00:57:28</t>
  </si>
  <si>
    <t>Copy แล้ววางไม่ได้ + download ฟ้อนท์</t>
  </si>
  <si>
    <t>เครื่องปริ้นไม่ดึงกระดาษ หน้าห้องตรวจเบอร์8</t>
  </si>
  <si>
    <t>06:14:20</t>
  </si>
  <si>
    <t>เครื่องปริ้นไม่ดึงกระดาษ</t>
  </si>
  <si>
    <t>ชั้น2 คลินิกจิตเวช (ชั้น 2 Zone B) &gt; ศูนย์การแพทย์มะเร็งวิทยาจุฬาภรณ์</t>
  </si>
  <si>
    <t>เครื่องพรินเตอร์fujiชั้น11เสีย</t>
  </si>
  <si>
    <t>05:53:57</t>
  </si>
  <si>
    <t>01:37:01</t>
  </si>
  <si>
    <t>01:19:29</t>
  </si>
  <si>
    <t>Request for Kathakorn Dechdecha : Service Request</t>
  </si>
  <si>
    <t>computer ห้อง2 เข้าHIS ไม่ได้ IP : 192.168.56.1</t>
  </si>
  <si>
    <t>05:47:03</t>
  </si>
  <si>
    <t>เข้า HIS ไม้ได้</t>
  </si>
  <si>
    <t xml:space="preserve">เครื่องCom ดับบ่อย มีเสียงจากเครื่องสำรองไฟ เปิดแปปๆดับอีก </t>
  </si>
  <si>
    <t>06:52:25</t>
  </si>
  <si>
    <t>Request for Papasthida Pinyasamma : Service Request</t>
  </si>
  <si>
    <t>ต้องการตั้งค่ากระดาษเครื่องปริ้น ตู้เปิด VN ทั้ง 2 ตู้ [สำหรับผู้ป่วยใหม่] ให้กระดาษยาวกว่าเดิมค่ะ</t>
  </si>
  <si>
    <t>pimpisa.won@cra.ac.th</t>
  </si>
  <si>
    <t>Pimpisa Wongpanteing</t>
  </si>
  <si>
    <t>ตั้งค่ากระดาษเครื่องปริ้น</t>
  </si>
  <si>
    <t>เครื่องพิมพ์ Ricoh สั่งพิมพ์ไม่ได้ ห้องภาควิชารากฐาน ชั้น 1 มุม A</t>
  </si>
  <si>
    <t>06:40:19</t>
  </si>
  <si>
    <t>เครื่องพิมพ์ Ricoh สั่งพิมพ์ไม่ได้ ห้องภาควิชารากฐาน</t>
  </si>
  <si>
    <t>00:29:05</t>
  </si>
  <si>
    <t>00:34:17</t>
  </si>
  <si>
    <t>06:39:26</t>
  </si>
  <si>
    <t xml:space="preserve">Internet ขึ้น No internet access ค่ะ แต่ยังเข้าใช้ Internet ได้นะคะ บางที save file ไม่ได้ค่ะ เคยแจ้ง help ไปแล้วแต่แก้ไม่หายค่ะ </t>
  </si>
  <si>
    <t>ขอลงโปรแกรม Python เนื่องจากต้องอบรมหลักสูตร Data Science</t>
  </si>
  <si>
    <t>11:10:16</t>
  </si>
  <si>
    <t>11:10:51</t>
  </si>
  <si>
    <t xml:space="preserve">ขอราคาค่าส่ง specimen ส่งตรวจแล็ปภายนอกโรงพยาบาล จำนวน 1 รายการ Lab Code 51814 (Cannabinoids Screening) </t>
  </si>
  <si>
    <t>42:27:31</t>
  </si>
  <si>
    <t>ขอราคาค่าส่ง specimen ส่งตรวจแล็ปภายนอกโรงพยาบาล</t>
  </si>
  <si>
    <t>รบกวนช่วยปริ๊นสีใบประกาศนียบัตร พร้อมลายมือชื่อ อ.นิธิ จำนวน 28 ใบ</t>
  </si>
  <si>
    <t>รบกวนช่วยปริ๊นสีใบประกาศนียบัตร พร้อมลายมือชื่อ อ.นิธิ</t>
  </si>
  <si>
    <t>ขอสาย LAN สำหรับใช้ในห้องประชุมเนื่องจากสาย LAN เก่าถูกหนูกัดพังค่ะ</t>
  </si>
  <si>
    <t>00:04:22</t>
  </si>
  <si>
    <t>06:01:41</t>
  </si>
  <si>
    <t xml:space="preserve">ขอสาย LAN </t>
  </si>
  <si>
    <t>ขอให้ดำเนินการติดตั้ง pdf ใหม่ เนื่องจากของเดิมเป็นเวอร์ชั่นเดิม หมายเหตุ น้องคิวดำเนินการแก้ไขให้เรียบร้อยคะ เป็นการแจ้งผลงานย้อนหลังให้น้องคิวคะ</t>
  </si>
  <si>
    <t>06:01:42</t>
  </si>
  <si>
    <t>ขอให้ติดตั้ง pdf ใหม่</t>
  </si>
  <si>
    <t>04:15:52</t>
  </si>
  <si>
    <t xml:space="preserve"> นางสาว อรปวีณ์ ช่วยบำรุง</t>
  </si>
  <si>
    <t>01:07:56</t>
  </si>
  <si>
    <t xml:space="preserve">คอมพิวเตอร์โน๊ตบุคขณะกำลัง training online เครื่องดับไปเอง สายไฟยังชาร์จอยู่ และเปิดเครื่องไม่ติดอีกเลย ตั้งแต่วันที่ 16/9/2565 </t>
  </si>
  <si>
    <t xml:space="preserve"> นางสาว วันวิสาข์ พงษ์พันธ์</t>
  </si>
  <si>
    <t>63:11:09</t>
  </si>
  <si>
    <t xml:space="preserve">คอมพิวเตอร์โน๊ตบุคเปิดไม่ติด </t>
  </si>
  <si>
    <t>เครื่องพรินเตอร์เสีย ไม่สามารถพรินเอกสารได้ค่ะ</t>
  </si>
  <si>
    <t>03:48:27</t>
  </si>
  <si>
    <t>เครื่องปริ้นส์เตอร์เสีย</t>
  </si>
  <si>
    <t>เนื่องจากเวลาปริ๊นท์เอกสาร มีรอยหมึกเลอะเป็นรอยจุดๆบนกระดาษ ขอให้เจ้าหน้าที่ที่เกี่ยวข้องเข้าตรวจสอบและแก้ไขปัญหาดังกล่าวโดยด่วน ขอบคุณค่ะ</t>
  </si>
  <si>
    <t>04:57:37</t>
  </si>
  <si>
    <t>เครื่องปริ๊น Fuji หมึกเลอะ</t>
  </si>
  <si>
    <t>บรรทัดตัวอักษรสูงกว่าปกติ ทำให้ข้อความทับบนตราโรงพยาบาล</t>
  </si>
  <si>
    <t>03:18:09</t>
  </si>
  <si>
    <t>สติ๊กเกอร์เหลื่อมทับตราโรงพยาบาล</t>
  </si>
  <si>
    <t>เรื่อง: Internet ใช้งานไม่ได้ ชื่อ:นภัทร แผนก:คอนเทนเนอร์ 17 ไร่ เบอร์: 084-3575874</t>
  </si>
  <si>
    <t>01:35:44</t>
  </si>
  <si>
    <t>คอมพิวเตอร์ติดๆ ดับๆ</t>
  </si>
  <si>
    <t>03:44:51</t>
  </si>
  <si>
    <t>เรื่อง: Computer เปิดไม่ติด ชื่อ:พิจิตรา แผนก:Ortho 17 ไร่ เบอร์: 5751</t>
  </si>
  <si>
    <t>phijittra.phu@cra.ac.th</t>
  </si>
  <si>
    <t xml:space="preserve"> นางสาว พิจิตรา ภูฉลอง</t>
  </si>
  <si>
    <t>00:22:39</t>
  </si>
  <si>
    <t>คอมพิวเตอร์เปิดไม่ติด ซักประวัติ Zone B</t>
  </si>
  <si>
    <t>00:10:30</t>
  </si>
  <si>
    <t>แก้ไขโปรแกรม book check up เข้าระบบไม่ได้ เครื่อง IP 172.22.6.247</t>
  </si>
  <si>
    <t>00:15:16</t>
  </si>
  <si>
    <t xml:space="preserve">แก้ไขโปรแกรม book check up เข้าระบบไม่ได้ </t>
  </si>
  <si>
    <t>33:51:02</t>
  </si>
  <si>
    <t>Request for Daraporn Duangrung : Service Request</t>
  </si>
  <si>
    <t>Request for Nattapol Polamai : Service Request</t>
  </si>
  <si>
    <t>ขอเบิกผ้าหมึก Brother เนื่องจากหมึกหมด</t>
  </si>
  <si>
    <t>sununta.san@cra.ac.th</t>
  </si>
  <si>
    <t>Sununta Sangtaveewan</t>
  </si>
  <si>
    <t>00:49:32</t>
  </si>
  <si>
    <t>เบิกผ้าหมึก</t>
  </si>
  <si>
    <t>41:23:38</t>
  </si>
  <si>
    <t>ติดตั้งโปรแกรม endnote for Mac ให้เครื่องส่วนตัวอาจารย์</t>
  </si>
  <si>
    <t>00:09:52</t>
  </si>
  <si>
    <t>เข้าใช้งาน Chrome Remote ไม่ได้ค่ะ</t>
  </si>
  <si>
    <t>00:10:02</t>
  </si>
  <si>
    <t>ใช้ Chrome Remote</t>
  </si>
  <si>
    <t>ขอเปิดสิทธิในการเบิกเวขภัณฑ์ยา คลังยาไปรษณีย์ ของ นางสุภาพร อ่อนนวล รหัสประจำตัวพนักงาน 802157 หน่วยโภชนบริการ เพื่อเบิกเวชภัณฑ์ยา จำนวน 5 รายการ เพื่อใช้ในการเรียนการสอนของนักศึกษาแพทย์ ชั้นปีที่ 2 ในวันจันทร์ที่ 26 กันยายน 2565 ขอความกรุณาเป็นกรณีเร่งด่วน เนื่องจากต้องไปรับของภายในวันนี้ ขอบคุณค่ะ</t>
  </si>
  <si>
    <t>31:44:23</t>
  </si>
  <si>
    <t>ขอเปิดสิทธิในการเบิกเวชภัณฑ์ยา</t>
  </si>
  <si>
    <t xml:space="preserve">เรื่อง : ติดตั้ง POWER BI จำนวน : 40 เครื่อง (คอมพิวเตอร์) สถานที่ : ห้อง Computer Lap โซน A-B CAT 2 ขอนัดเวลา : วันอังคาร 27 กันยายน 2565 ขอแสดงความนับถือ นาย ชาคริต แสงเงินอ่อน เจ้าหน้าที่เทคโนโลยีสารสนเทศ เบอร์ติดต่อ 092-262-7299 </t>
  </si>
  <si>
    <t>00:04:38</t>
  </si>
  <si>
    <t>09:37:10</t>
  </si>
  <si>
    <t xml:space="preserve">ติดตั้ง POWER BI </t>
  </si>
  <si>
    <t>Set up และติดตั้งโปรแกรมคอมพิวเตอร์สำหรับ 400 เตียง Lenovo V50T 13IMB S/N :SPC24QWPF</t>
  </si>
  <si>
    <t>00:12:24</t>
  </si>
  <si>
    <t>Set up และติดตั้งโปรแกรมคอมพิวเตอร์สำหรับ 400 เตียง Lenovo V50T 13IMB S/N :SPC24QWN9</t>
  </si>
  <si>
    <t>Set up และติดตั้งโปรแกรมคอมพิวเตอร์สำหรับ 400 เตียง Lenovo V50T 13IMB S/N :SPC24QWNY</t>
  </si>
  <si>
    <t>00:10:17</t>
  </si>
  <si>
    <t>ขอสิทธิ์เข้าใช้ e-Doc ของรหัสพนักงาน 900833 สรภัส แช่มช้อย และ 900837 วิชญาพร อยู่สุภาพ</t>
  </si>
  <si>
    <t>00:10:28</t>
  </si>
  <si>
    <t>44:34:45</t>
  </si>
  <si>
    <t>ขอสิทธิ์ในการเข้าใช้งาน e-Doc</t>
  </si>
  <si>
    <t>หมอขอทำเรื่องใช้งานSSB ผ่าน google remote desktop ค่ะ ผ่านเครื่องคอมพิวเตอร์ที่ รพ IP 172.32.11.59 ค่ะ ขอบคุณค่ะ</t>
  </si>
  <si>
    <t>ทำเรื่อง google Remote Desktop ค่ะ</t>
  </si>
  <si>
    <t>เนื่องจาก โทรศัพท์มือถือ CISCO 8821 S/N SFCH2331E33G เครื่องล็อค ไม่สามารถใช้งานได้ จึงขออนุมัติจัดซื้อโทรศัพท์ไร้สาย จำนวน 1 เครื่อง เพื่อให้สะดวกต่อการใช้งาน โดยได้ดำเนินการ ตามเลขตั๋วคำร้อง #SR-7573</t>
  </si>
  <si>
    <t>ขออนุมัติจัดซื้อโทรศัพท์ไร้สาย</t>
  </si>
  <si>
    <t>ติดกล้อง Webcam (ส่วนตัว) ที่เครื่องคอมพิวเตอร์ จำนวน 3 เครื่อง</t>
  </si>
  <si>
    <t>00:05:08</t>
  </si>
  <si>
    <t>43:54:42</t>
  </si>
  <si>
    <t>ติดกล้อง Webcam ที่เครื่องคอมพิวเตอร์</t>
  </si>
  <si>
    <t xml:space="preserve"> ดร. ณรงค์ฤทธิ์ ศรีธนะ</t>
  </si>
  <si>
    <t>Request for ดร. ณรงค์ฤทธิ์ ศรีธนะ : Service Request</t>
  </si>
  <si>
    <t xml:space="preserve">รบกวนย้ายคอมพิวเตอร์ ให้หน่อยคะ เนื่องจากย้ายที่ทำงานใหม่คะ ย้ายไปอยู่ ชั้น 2 ตรงห้องการเงิน ห้องกระจกในห้องการเงิน </t>
  </si>
  <si>
    <t xml:space="preserve">1. โปรแกรม DEV ดึงข้้อมูลได้แต่ไม่สามารถ Export เป็น 16 แฟ้ม เพื่อนำเข้าโปรแกรม e-claim offline ได้ (เครื่องเมธยาip 172.27.6.111) 2. เครื่องของเจ้าหน้าที่ หน่วยสิทธิประโยชน์ ไม่สามารถดึงข้อมูลใน app DEV ที่เป็น E-Claim online ตามรหัส ดังนี้ - รหัสพนักงาน 803671 นางสาวณัฐญภรณ์ สุทธิพรรณพงศ์ - รหัสพนักงาน 813856 นางสาวเมธยา เทียวประสงศ์ - รหัสพนักงาน 803350 นางกาญจนา พุ่มเที่ยง - รหัสพนักงาน 901092 นางสาวธิติพร รอดชมภู - รหัสพนักงาน 901091 นางสาวมธุรส สายเกียรติวงศ์ - รหัสพนักงาน 813401 นางกัญญาพร มายิ้ม </t>
  </si>
  <si>
    <t>05:29:16</t>
  </si>
  <si>
    <t>ไม่สามารถดึงข้อมูล และ Export ไฟล์ เพิ่อนำไฟล์เข้าโปรแปรม e-claim online ได้</t>
  </si>
  <si>
    <t>เครื่องปริ้นตรงหน้าคัดกองหน่วยฉุกเฉิน ปริ้นแบบฟอมชื่อนามสกุลคนไข้ไม่ได้ ปริ้นออกแค่ VN slip ใบเดียว รบกวนแก้ไขโดยด่วน</t>
  </si>
  <si>
    <t>VN slip</t>
  </si>
  <si>
    <t>ขอความอนุเคราะห์ลบไฟล์เอกสารแนบ ของบันทึกข้อความที่ 002.ทส.01.65/677 เรื่อง ขออนุมัติจ้างเหมาการจัดฝึกอบรมตามโครงการจัดการความรู้เพื่อพัฒนาคณะเทคโนโลยีวิทยาศาสตร์สุขภาพ ไฟล์ลำดับที่ 2 2ใบเสนอราคา-Quotation_ราชวิทยาลัยจุฬาภรณ์.pdf (24/08/2565 เวลา 13:26) เนื่องจากไฟล์ที่แนบมีการปรับแก้ไขเรื่องตัวเลขวันที่ จึงเรียนมาเพื่อโปรดพิจารณา</t>
  </si>
  <si>
    <t>01:20:44</t>
  </si>
  <si>
    <t>25:55:41</t>
  </si>
  <si>
    <t xml:space="preserve">ขอความอนุเคราะห์ลบไฟล์ของบันทึกข้อความที่ 002.ทส.01.65/677 </t>
  </si>
  <si>
    <t>01:28:47</t>
  </si>
  <si>
    <t>หน้าจอคอมเปิดไม่ติด</t>
  </si>
  <si>
    <t>gaidganok.sor@cra.ac.th</t>
  </si>
  <si>
    <t>Gaidganok.sor</t>
  </si>
  <si>
    <t>คอมพิวเตอร์เปิดไม่ติด ติดต่อพี่ศิวภร 2A</t>
  </si>
  <si>
    <t xml:space="preserve">คอมพิวเตอร์ใช้งาน Internet ไม่ได้ </t>
  </si>
  <si>
    <t>คอมพิวเตอร์ใช้งาน Internet ไม่ได้</t>
  </si>
  <si>
    <t>ตู้ เปิด VN หน้า ER ใช้งานไม่ได้ Print ไม่ออก</t>
  </si>
  <si>
    <t>ตู้ เปิด VN หน้า ER ใช้งานไม่ได้</t>
  </si>
  <si>
    <t xml:space="preserve">รหัสพนักงาน 815161 นางสาวชุติกาญจน์ อุปมาณ ไม่สามารถใช้งาน Discharge online ได้ </t>
  </si>
  <si>
    <t>10:21:12</t>
  </si>
  <si>
    <t>10:21:17</t>
  </si>
  <si>
    <t xml:space="preserve">รหัสพนักงานไม่สามารถใช้งาน Discharge online ได้ </t>
  </si>
  <si>
    <t>ผู้ป่วย HN 640091456 ทำหัตถการ CABG เจ้าหน้าที่มีการใช้อุปกรณ์เครื่องUltrasound T.E.E และมีการkey request การใช้อุปกรณ์ไปเพื่อเป็นค่าใช้จ่ายผู้ป่วย แต่เมื่อเข้าไปในหน้า Xray result พบว่า ไม่มีข้อมูลการRequest ใช้อุปกรณ์ของผู้ป่วยรายนี้ และไม่สามารถconfirm ค่าใช้จ่ายนี้ได้ และจะทำให้มีปัญหาเมื่อผู้ป่วยต้องD/C ออกจากรพ. รบกวนติดต่อกลับและแก้ไขด่วน เนื่องจากติดต่อเจ้าหน้าที่IT แต่ไม่สามารถแก้ปัญหาให้ได้เพราะไม่มีความรู้ด้านนี้ เบอร์แผนกวิสัญญี 6420, ถ้าไม่อยู่รบกวนติดต่อส่วนตัว 0874116885 ****</t>
  </si>
  <si>
    <t>soraya.sun@pccms.ac.th</t>
  </si>
  <si>
    <t>Soraya Sundharanoo</t>
  </si>
  <si>
    <t xml:space="preserve">ไม่สามารถcf request ในหน้าX-ray result ได้ </t>
  </si>
  <si>
    <t>1.) - ระบบเรียกคิวที่เวชระเบียนชั้น 1 ทุกเคาน์เตอร์ กดเรียกคิวไม่ได้(หน้าจอไม่ขึ้น) -หน้าจอ ที่แสดงหมายเลขคิว เป็นจอขาว 2.) สายชาร์จโทรศัพท์ ชาร์จไม่ได้ (IT เคยมาเปลี่ยนให้เมื่อวันที่ 22/9/65) อ้างอิง #INC-12199</t>
  </si>
  <si>
    <t>03:11:49</t>
  </si>
  <si>
    <t>SSB - SmartQueue</t>
  </si>
  <si>
    <t xml:space="preserve">เรียกคิวไม่ได้ </t>
  </si>
  <si>
    <t>คอมพวเตอร์เปิดไม่ติด เข้าใช้งานไม่ได้ ชั้น 14 คลีนิคผสมผสาน</t>
  </si>
  <si>
    <t>mayuree.uta@pccms.ac.th</t>
  </si>
  <si>
    <t xml:space="preserve"> นางสาว มยุรี อุทปา</t>
  </si>
  <si>
    <t>05:21:38</t>
  </si>
  <si>
    <t>คอมพวเตอร์เปิดไม่ติด เข้าใช้งานไม่ได้</t>
  </si>
  <si>
    <t>ชั้น14 หน่วยงานผสมผสาน &gt; ศูนย์การแพทย์มะเร็งวิทยาจุฬาภรณ์</t>
  </si>
  <si>
    <t>เครื่องคอมเปิดไม่ได้ เครื่องกันกระชากมีเสียงดัง</t>
  </si>
  <si>
    <t>vararat.thu@cra.ac.th</t>
  </si>
  <si>
    <t>Vararat Thunwanivat</t>
  </si>
  <si>
    <t>05:05:37</t>
  </si>
  <si>
    <t>เครื่องคอมเปิดไม่ได้</t>
  </si>
  <si>
    <t xml:space="preserve">แป้นคีย์บอร์ดโน๊ตบุ๊คหลุด (ตัว M) </t>
  </si>
  <si>
    <t>แป้นคีย์บอร์ดโน๊ตบุ๊คหลุด (ตัว M)</t>
  </si>
  <si>
    <t>จะย้ายโต๊ะคอมบริเวร หน้าห้องฉายแสงเนื่องจาก มีห้องฉายแสง 1 ห้องที่ปิดรับบริการ จึงย้ายจุดนั่งค่ะ</t>
  </si>
  <si>
    <t>01:04:25</t>
  </si>
  <si>
    <t>รบกวนมาช่วยย้ายคอมค่ะ</t>
  </si>
  <si>
    <t>ขอReset password Gmail E-mail : Wandee.kha@cra.ac.th</t>
  </si>
  <si>
    <t>02:50:05</t>
  </si>
  <si>
    <t>ขอReset password Gmail</t>
  </si>
  <si>
    <t>คอมพิวเตอร์ 172.21.0.99 ไม่มีโปรแกรม EV insite</t>
  </si>
  <si>
    <t xml:space="preserve">ลงโปรแกรม EV insite </t>
  </si>
  <si>
    <t>คอมพิวเตอร์ IP 172.32.5.40 คอมช้ามากๆค่ะ เปิดอะไรแต่ละอย่างช้ามาก บางครั้งก็ค้างอยู่แบบนั้น , ปริ้นสติ๊กเกอร์ไม่ได้ ข้อมูลออกมาไม่ครบ ไม่มีข้อมูลคนไข้ , โปรแกรม P-touch หายค่ะ</t>
  </si>
  <si>
    <t>06:38:28</t>
  </si>
  <si>
    <t>คอมช้ามาก , ปริ้นสติ๊กเกอร์ไม่ได้ , โปรแกรม P-touch หาย</t>
  </si>
  <si>
    <t>ID เรื่อง รายละเอียด Channel HAxxxxxxxxxxxxx องค์กร สอบถามข้อมูลการจัดสรรวัคซีน Mail IT</t>
  </si>
  <si>
    <t>องค์กรสอบถามข้อมูลการจัดสรรวัคซีน</t>
  </si>
  <si>
    <t>ID เรื่อง รายละเอียด Channel 600xxxxxxxxxxxxx ประชาชน แก้ไขชื่อ Call</t>
  </si>
  <si>
    <t>00:03:18</t>
  </si>
  <si>
    <t>ประชาชนแก้ไขชื่อ</t>
  </si>
  <si>
    <t>ID เรื่อง รายละเอียด Channel บ.โอxxxxxxxxxxxxx องค์กร ส่งรายชื่อให้บริษัทประกัน Mail IT</t>
  </si>
  <si>
    <t>ID เรื่อง รายละเอียด Channel 027xxxxxxxx บริษัท สxxxxxxxxx องค์กร สอบถามเรื่องนัดหมายการฉีดวัคซีน line</t>
  </si>
  <si>
    <t>องค์กรสอบถามเรื่องนัดหมายการฉีดวัคซีน</t>
  </si>
  <si>
    <t xml:space="preserve">จอคอมพิวเตอร์ PC (ThinkVision) เสียหาย อาการที่เกิด *** หน้าจอมีภาพติดครึ่งเดียว อีกครึ่งเป็นสีดำ *** จึงขอความอนุเคราะห์เปลี่ยนจอคอมพิวเตอร์ PC (ThinkVision) ด้วยจะขอบคุณยิ่ง </t>
  </si>
  <si>
    <t xml:space="preserve"> นางสาว เบญจรัตน์ เกิดสืบมา</t>
  </si>
  <si>
    <t>09:23:13</t>
  </si>
  <si>
    <t xml:space="preserve">จอคอมพิวเตอร์ PC (ThinkVision) </t>
  </si>
  <si>
    <t>ID เรื่อง รายละเอียด Channel 038xxxxxxxx องค์กร สอบถามวันหมดอายุวัคซีน Call</t>
  </si>
  <si>
    <t>log in ที่ printer fuji เพื่อพิมพ์งานไม่ได้</t>
  </si>
  <si>
    <t>05:50:04</t>
  </si>
  <si>
    <t>log in printer ไม่ได้</t>
  </si>
  <si>
    <t>ดำเนินการ ระบบ UPS จำนวน 1 เครื่อง (ประสานงานและดำเนินการเรียบร้อยแล้วค่ะ) (พร้อมเอกสารแนบ)</t>
  </si>
  <si>
    <t>namthipy.toc@cra.ac.th</t>
  </si>
  <si>
    <t>Namthipy Tochring</t>
  </si>
  <si>
    <t>UPS จำนวน 1 เครื่อง</t>
  </si>
  <si>
    <t>06:30:24</t>
  </si>
  <si>
    <t>ปัญหา : HIS เข้าใช้งานไม่ได้ 2 เครื่อง ชื่อผู้แจ้ง : ปาริชาติ แผนก : OPD MED 17 ไร่ Tel.5742</t>
  </si>
  <si>
    <t>02:10:33</t>
  </si>
  <si>
    <t>HIS เข้าใช้งานไม่ได้ 2 เครื่อง</t>
  </si>
  <si>
    <t>ID เรื่อง รายละเอียด Channel 600xxxxxxx EH71xxxxxxxx หมอพร้อม แก้เบอร์โทร Call</t>
  </si>
  <si>
    <t>00:01:15</t>
  </si>
  <si>
    <t>ID เรื่อง รายละเอียด Channel เกxxxxxxxxxxx จำกัด องค์กร อัพโหลดรายชื่อ line</t>
  </si>
  <si>
    <t>ID เรื่อง รายละเอียด Channel บริษัทฮxxxxxxxxxxxx จำกัด องค์กร สอบถามเรื่องเข้าระบบนัดวัคซีนไม่ได้ Mail IT</t>
  </si>
  <si>
    <t>องค์กรสอบถามเรื่องเข้าระบบนัดวัคซีนไม่ได้</t>
  </si>
  <si>
    <t>ID เรื่อง รายละเอียด Channel รพ. ลxxxxxxx โรงพยาบาล ส่งรายชื่อให้บริษัทประกันวันที่ 23/09/65 Mail IT</t>
  </si>
  <si>
    <t>โรงพยาบาลส่งรายชื่อให้บริษัทประกันวันที่ 23/09/65</t>
  </si>
  <si>
    <t>05:08:58</t>
  </si>
  <si>
    <t>ID เรื่อง รายละเอียด Channel รพ. ลxxxxxxx โรงพยาบาล ส่งรายชื่อให้บริษัทประกันวันที่ 24/09/65 Mail IT</t>
  </si>
  <si>
    <t>โรงพยาบาลส่งรายชื่อให้บริษัทประกันวันที่ 24/09/65</t>
  </si>
  <si>
    <t>ID เรื่อง รายละเอียด Channel 161xxxxxxxxxxxx ประชาชน ขอเพิ่มเข็ม 1 2 Call</t>
  </si>
  <si>
    <t>ประชาชนขอเพิ่มเข็ม 1 2</t>
  </si>
  <si>
    <t>172.25.17.242ปริ๊นบัตรนัดและสติ๊กเกอร์ไม่ได้ และหน้าloadรายการที่ดูคลินิก ไม่มีรายการของ opd17ไร่</t>
  </si>
  <si>
    <t>00:33:33</t>
  </si>
  <si>
    <t>ปริ๊นบัตรนัดและสติ๊กเกอร์ไม่ได้</t>
  </si>
  <si>
    <t>18:32:04</t>
  </si>
  <si>
    <t>ขอความอนุเคราะห์เจ้าหน้าที่เข้ามาดูระบบที่มีปัญหา รายชื่อคนไข้ ไม่ขึ้นในระบบ E-claimi off line</t>
  </si>
  <si>
    <t>00:34:22</t>
  </si>
  <si>
    <t>mathuros.sai@cra.ac.th</t>
  </si>
  <si>
    <t>Mathuros Saikeatwong</t>
  </si>
  <si>
    <t>07:18:27</t>
  </si>
  <si>
    <t>ไม่พบรายชื่อผู้ป่วยในโปรแกรม E-claimi off line</t>
  </si>
  <si>
    <t>ปริ้นบัตรนัดไม่ออก (หลังจากไฟดับเมื่อวันศุกร์) IP 172.25.4.166</t>
  </si>
  <si>
    <t>01:10:48</t>
  </si>
  <si>
    <t>ปริ้นบัตรนัดไม่ออก</t>
  </si>
  <si>
    <t>คอมพิวเตอร์ปริ้นซ์เอกสารไม่ได้</t>
  </si>
  <si>
    <t>ID เรื่อง รายละเอียด Channel 084xxxxxxxxx ประชาชน ขอใบรับรอง Call</t>
  </si>
  <si>
    <t>ประชาชนขอใบรับรอง</t>
  </si>
  <si>
    <t xml:space="preserve">คอมเปิดไม่ติด 1 เครื่อง ไม่สามารถดูเลข Service number ได้ ตัว CPU เปิดแล้วไม่ไฟที่เขียวติดแต่หน้าจอเปิดไม่ติด </t>
  </si>
  <si>
    <t>02:30:18</t>
  </si>
  <si>
    <t>ขอสาย HDMIยาว 1.5 จำนวน 2 เส้น สำหรับใช้ประชุมในห้องประชุม เนื่องจากสายเก่าไม่สามารถใช้งานได้</t>
  </si>
  <si>
    <t>06:52:58</t>
  </si>
  <si>
    <t>ขอสาย HDMI</t>
  </si>
  <si>
    <t>HIS print sticker ไม่ได้</t>
  </si>
  <si>
    <t>waraporn.sam@pccms.ac.th</t>
  </si>
  <si>
    <t xml:space="preserve"> นางสาว วราพร สัมพุทธานนท์</t>
  </si>
  <si>
    <t>00:02:10</t>
  </si>
  <si>
    <t>printer พิมพ์ไม่ออก</t>
  </si>
  <si>
    <t>niphakorn.dan@cra.ac.th</t>
  </si>
  <si>
    <t>Niphakorn Dangsuwan</t>
  </si>
  <si>
    <t>Request for Niphakorn Dangsuwan : Service Request</t>
  </si>
  <si>
    <t>ช่วยตรวจสอบการเข้า Appication Line บนเครื่อง PC เนื่องจากไม่สามารถเข้าใช้งานได้</t>
  </si>
  <si>
    <t>04:08:16</t>
  </si>
  <si>
    <t>เข้าระบบไลน์บน PC</t>
  </si>
  <si>
    <t>เครื่อง PC กดเข้าระบบ workflow เเล้วขึ้นข้อความตามไฟล์แนบครับ *** เป็นเฉพาะเครื่องนี้ เครื่องอื่นใช้ได้ปกติ บริษัท จุฬาวัฒน จำกัด อาคารบริหาร 2 Zone A (สำนักพัฒนานวัตกรรมและเทคโนโลยีเก่า) ติดกับห้องประชุม MC224</t>
  </si>
  <si>
    <t>24:39:18</t>
  </si>
  <si>
    <t>เข้าใช้งานระบบ workflow ไม่ได้</t>
  </si>
  <si>
    <t>ID เรื่อง รายละเอียด Channel 600xxxxxxxx LM85xxxxxxx ประชาชน ขอเลข 13หลัก Call</t>
  </si>
  <si>
    <t>ประชาชนขอเลข 13หลัก</t>
  </si>
  <si>
    <t>ID เรื่อง รายละเอียด Channel 110xxxxxxxxxxxxx ประชาชน ขอเพิ่ิ่มเข็ม 2 Call</t>
  </si>
  <si>
    <t>ประชาชนขอเพิ่ิ่มเข็ม 2</t>
  </si>
  <si>
    <t xml:space="preserve">เปลี่ยน black drum </t>
  </si>
  <si>
    <t>08:52:06</t>
  </si>
  <si>
    <t>ขอลบไฟล์เอกสารแนบ จำนวน 3 ไฟล์ บันทึกข้อความ เลขที่ 001.05.อป.65/064 ลงวันที่ 16 มิถุนายน 2565</t>
  </si>
  <si>
    <t>01:58:12</t>
  </si>
  <si>
    <t>ขอลบไฟล์เอกสารแนบ ในระบบ E-Saraban</t>
  </si>
  <si>
    <t xml:space="preserve"> นาย มานพ แก่นไทย</t>
  </si>
  <si>
    <t>00:20:37</t>
  </si>
  <si>
    <t>25:25:06</t>
  </si>
  <si>
    <t>Request for สุภาพร อ่อนนวล : Service Request</t>
  </si>
  <si>
    <t>ขอคืนโน็ตบุ๊ค และให้พนักงานใหม่แทน S/N : LR0BTWRX</t>
  </si>
  <si>
    <t>00:14:54</t>
  </si>
  <si>
    <t>50:00:07</t>
  </si>
  <si>
    <t>ขอคืนโน็ตบุ๊ค และให้พนักงานใหม่แทน</t>
  </si>
  <si>
    <t>set แป้นพิมพ์ ไทย-อังกฤษ error</t>
  </si>
  <si>
    <t>00:26:30</t>
  </si>
  <si>
    <t>ขอเม้าท์ คอมพิวเตอร์ทดแทน เนื่องจากไม่สามารถใช้งานได้ปกติ ห้อง Hyperthermia</t>
  </si>
  <si>
    <t>04:26:00</t>
  </si>
  <si>
    <t xml:space="preserve">ขอเม้าท์ คอมพิวเตอร์ทดแทน เนื่องจากไม่สามารถใช้งานได้ปกติ </t>
  </si>
  <si>
    <t>เนื่องจากวันที่ 26 ก.ย.65 เวลา 04.00 น.เกิดไฟตก ทำให้เครื่อง UPS เกิดปัญหา มีเสียงดังตลอด เบื้องต้น แจ้ง จนท. IT เข้ามาตรวจสอบแล้ว และได้เก็บเครื่อง UPS ไป รอเปลี่ยนเครื่องใหม่ให้ค่ะ</t>
  </si>
  <si>
    <t>แจ้งเปลี่ยน UPS</t>
  </si>
  <si>
    <t>ขอยืมคอมพิวเตอร์โน้ตบุ๊คในการปฏิบัติงาน เนื่องจากคอมพิวเตอร์โน้ตบุ๊คเครื่องเก่าอยู่ระหว่างการซ่อมแซม</t>
  </si>
  <si>
    <t>00:00:58</t>
  </si>
  <si>
    <t>14:44:24</t>
  </si>
  <si>
    <t>ขอยืมคอมพิวเตอร์โน้ตบุ๊คในการปฏิบัติงาน</t>
  </si>
  <si>
    <t>เรียน ฝ่ายเทคโนโลยีสารสนเทศ เนื่องจาก นางสาวพนัญญา แก่นสาย รหัส 814060 ได้มาช่วยงานฝ่ายจัดซื้อจัดจ้าง ส่วนงานจัดซื้อจัดจ้างทั่วไปและเทคโนโลยีสารสนเทศ ซึ่งได้นำเรียนคุณธนิกา เกิดศิลป์ หัวหน้าฝ่ายจัดซื้อจัดจ้างแล้ว เห็นควรให้เปิดสิทธิ์การเข้าถึงข้อมูล จึงเรียนมา เพื่อโปรดเร่งรัดดำเนินการ ขอบคุณมากคะ ธัญญ์วรนันท์ เพชรัตนมุณี หัวหน้างานจัดซื้อจัดจ้างทั่วไปและเทคโนโลยีสารสนเทศ</t>
  </si>
  <si>
    <t>03:35:11</t>
  </si>
  <si>
    <t>07:23:37</t>
  </si>
  <si>
    <t>อนุญาตให้เข้าถึงข้อมูลฝ่ายจัดซื้อจัดจ้าง Onedrive</t>
  </si>
  <si>
    <t>เรียน ฝ่ายเทคโนโลยีสารสนเทศ ทางฝ่ายจัดซื้อจัดจ้าง งานจัดซื้อจัดจ้างทั่วไปและเทคโนโลยีสารสนเทศ ขอโทรศัพท์ตั้งโต๊ะ จำนวน 1 เครื่อง เพื่อใช้สำหรับการปฏิบัติงาน ซึ่งปัจจุบันไม่เพียงพอต่อการใช้งาน ทำให้การสื่อสารล่าช้า เพราะต้องประสานทั้งบุคคบภายในและภายนอก หมายเหตุ: จุดติดตั้ง โต๊ะทำงาน นางสาวสุธินันท์ เลื่อนศิริ รหัส 901121 ขอบคุณมากคะ ธัญญ์วรนันท์ เพชรัตนมุณี หัวหน้างานจัดซื้อจัดจ้างทั่วไปและเทคโนโลยีสารสนเทศ</t>
  </si>
  <si>
    <t>04:13:26</t>
  </si>
  <si>
    <t>ขอโทรศัพท์ตั้งโต๊ะ จำนวน 1 เครื่อง</t>
  </si>
  <si>
    <t>ขอยกเลิกเอกสารแนบ 1</t>
  </si>
  <si>
    <t>00:12:36</t>
  </si>
  <si>
    <t>worawalan.kon@cra.ac.th</t>
  </si>
  <si>
    <t>Worawalan Kongsorn</t>
  </si>
  <si>
    <t>00:28:59</t>
  </si>
  <si>
    <t>jidapa.dha@cra.ac.th</t>
  </si>
  <si>
    <t>Jidapa Dhamaraks</t>
  </si>
  <si>
    <t>Request for Jidapa Dhamaraks : Service Request</t>
  </si>
  <si>
    <t>ขอแจ้งปัญหาที่ได้ทำการดึงข้อมูล จาก app DVE ที่เป็นข้อมูล 16แฟ้ม เพื่อนำเข้า E-Claim online โดยมีปัญหาดังต่อไปนี้ ข้อมูลทั่วไป (F1) ในโปรแกรม E-Claim online ตรงส่วน ข้อมูลสิทธิ ยังขึ้นไม่ถูกต้อง ต้องทำการแก้ไขก่อนบันทึก สำหรับ สิทธิ โครงการcancer anywhere , เคสต่างหวัดที่เป็น สิทธิคนพิการ , ทหารผ่านศึก ,ประกันตนคนพิการ ,ฉุกเฉิน และ สิทธิ Refer (ต่างจังหวัด) ข้อมูลทั่วไป (F1) ในโปรแกรม E-Claim online ตรงส่วน หน่วยบริการที่รับส่งต่อ ยังไม่มีข้อมูลสำหรับ สิทธิ Refer ที่เป็นต่างจังหวัด และ เขต13(กทม) ยังไม่ขึ้นรหัสหน่วยบริการที่ส่งต่อ ต้องทำการบันทึก รหัส รพ. เอง ก่อนนำส่ง ข้อมูลรักษามะเร็ง F5 ในโปรแกรม E-Claim online ไม่สามารถรายการ RTX และ ระบุชนิดมะเร็ง ได้ ยังไม่สามารถดึงข้อมูลค่าใช้จ่าย ที่เป็น ค่ารังสีวิทยา(ฉายแสง) และกำหนดชนิด CA ได้ ทำให้ค่าใช้จ่ายที่ดึงมาไม่ครบ ต้องเข้าไปดูข้อมูลใน SSB ว่าฉายแสงรหัสอะไร ค่าใช้จ่ายเท่าไหร่ ทำให้ล่าช้า หมวดค่าใช้จ่ายต่างๆ เช่น หมวด เวชภัณฑ์ มิใช่ยา อวัยวะเทียม/อุปกรณ์บำบัดรักษา และ ค่าใช้จ่ายที่ไม่มี Code กรมบัญชีกลาง ใน ssb และใน App DEV ไม่สามารถดึงข้อมูลได้ ซึ่งค่าใช้จ่ายจะไม่มียอดจำนวนเงินในหน้าค่าใช้จ่าย ในโปรแกรม E-Claim online จึงต้องทำให้ต้องเข้าไปดู ใน ssb เพื่อดูยอดค่าใช้จ่ายที่หายไป ก่อนที่บันทึก การบันทึก เคสที่เป็น Home เคมี ต้องบันทึกเองทั้งหมด การบันทึก Home เคมี ที่ เป็น OPD แต่ต้องนำมาบันทึกเป็นแบบ IPD Ambulatory Care app DEV ดึงมาในโปรแกรม E-Claim ไม่ได้ ปัญหาตามข้อต่างๆ ขอความอนุเคราะห์เจ้าหน้าที่ช่วยดำเนินการแก้ปัญหาดังกล่าวให้ด้วยนะคะ ขอบคุณค่ะ</t>
  </si>
  <si>
    <t>21:12:14</t>
  </si>
  <si>
    <t>มีปัญหาเรื่องการดึงข้อมูลมาบันทึกเบิกค่ารักษาพยาบาลของ โปรแกรม E-Claim online</t>
  </si>
  <si>
    <t>00:59:49</t>
  </si>
  <si>
    <t>Request for Pimpida Penpas : Service Request</t>
  </si>
  <si>
    <t>เรียน เจ้าหน้าที่ฝ่ายเทคโนโลยีสารสนเทศ ฝ่ายบริหารโครงการและพัฒนาพื้นที่ ขอแจ้งปรับเปลี่ยนผังโครงสร้างฝ่ายฯในส่วนขององค์กรของระบบ Microsoft Teams ตามลำดับดังนี้ 1. นางภคินี เตมีรักษ์ ตำแหน่ง หัวหน้าฝ่ายบริหารโครงการและพัฒนาพื้นที่ 2. นาวาอากาศเอกหญิงณิรชา ยี่หลั่นสุวรรณ ตำแหน่ง ที่ปรึกษาชำนาญการ (อยู่ระหว่างกลางหัวหน้าฝ่ายกับหัวหน้างาน) 3. นางสาวนิภาภรณ์ อยู่สุขขี ตำแหน่ง รักษาการหัวหน้างานบริหารโครงการ นอกนั้นคงเดิมค่ะ จึงเรียนมาเพื่อโปรดทราบ ขอบคุณค่ะ</t>
  </si>
  <si>
    <t xml:space="preserve"> นางสาว ศิริพร กองรักษา</t>
  </si>
  <si>
    <t>แก้ไขผังโครงสร้างฝ่ายบริหารโครงการและพัฒนาพื้นที่</t>
  </si>
  <si>
    <t xml:space="preserve"> ชั้น3 ฝ่ายพัฒนาพื้นที่ &gt; อาคารสำนักงานราชวิทยาลัยฯ 2 Zone B / C</t>
  </si>
  <si>
    <t>การ Export ข้อมูลจาก โปรแกรม DEV มาไม่ครบ 1.สิทธิ อปท. และ สิทธิ จนท.สปสช. รายการบางรายการดึงข้อมูลแล้วไม่มา (ในโปรแกรม Eclaim offline) การ Export ข้อมูลจาก โปรแกรม DEV เพื่อนำเข้า โปรแกรม Eclaim รายการที่ต้องใส่รายละเอียดค่าใช้จ่ายดึงข้อมูลแล้วไม่มาให้ จึงต้องเข้าไปตรวจสอบข้อมูลจาก ระบบ His ทำให้เกิดความล่าในการส่งข้อมูลเบิก 2.ดึงข้อมูล ลูกหนี้ จำนวน หลายวัน แล้วมาไม่ครบ การ Export ข้อมูลจาก โปรแกรม DEV โดย Export ข้อมูล 1-5 วัน แล้วในแต่ละรายวัน ข้อมูลลูกหนี้ มาไม่ครบตามจำนวน ในรายการ จึงทำให้ต้องดึงข้อมูลเป็นรายวัน ส่งผลให้การส่งเบิดเกิดความล่า เสียเาลาเพิ่มในการดึงข้อมูลเพิ่ม (หน่วยสิทธิประโยชน์)</t>
  </si>
  <si>
    <t>20:45:35</t>
  </si>
  <si>
    <t>ไม่สามารถเชื่อต่อ WIFI กับจอ monitor ได้ (ใช้สำหรับประชุมในหน่วยงาน)</t>
  </si>
  <si>
    <t>00:28:13</t>
  </si>
  <si>
    <t>การเชื่อมต่อ WIFI กับจอ monitor</t>
  </si>
  <si>
    <t xml:space="preserve"> นางสาว นันทิยา บรรลือทรัพย์</t>
  </si>
  <si>
    <t>21:13:28</t>
  </si>
  <si>
    <t>Request for Naruemon Mairaiklang : e-Saraban</t>
  </si>
  <si>
    <t>เครื่องปริ้นเตอร์ที่ห้องมั่งคงไม่สามารถใช้งานได้ ฝ่ายบริหารการเงินการคลัง ชั้น 1 อาคาร 1 เบอร์ติดต่อ 8668</t>
  </si>
  <si>
    <t>01:23:00</t>
  </si>
  <si>
    <t>Request for WANANYA PORNPUENG : Service Request</t>
  </si>
  <si>
    <t>ขอเพิ่มรายชื่อพยาบาลในหน้า Person และ หน้า Intra Op ในระบบ HIS พยาบาลจำนวน 7 ราย ตามรายชื่อต่อไปนี้ 1.900783 นางสาวกมลวรรณ พันธ์หนองแห้ว 2.900793 นางสาววิชุอร ภิบาลสิงห์ 3.900814 นางสาววรรณนิภา เชื้อเกษม 4.900818 นางสาวกูรฟิรดาวส์ อาเบะ 5.900828 นางสาวซากีน๊ะ กาเส็มส๊ะ 6.900844 นางสาวณัฐมน ไชยฤกษ์ 7.900850 นางสาวสิรินทรา วิสาขะ</t>
  </si>
  <si>
    <t>เพิ่มชื่อเข้าระบบ HIS</t>
  </si>
  <si>
    <t>หน้าจอคู่เปิดไม่ได้ จอภาพดับ IP 172.32.9.217</t>
  </si>
  <si>
    <t>01:40:09</t>
  </si>
  <si>
    <t>หน้าจอ PC</t>
  </si>
  <si>
    <t>02:34:54</t>
  </si>
  <si>
    <t>ID เรื่อง รายละเอียด Channel 600xxxxxxxxx E87xxxxxxxxxx ประชาชน ขอเลข 13หลัก Call</t>
  </si>
  <si>
    <t>00:00:38</t>
  </si>
  <si>
    <t>ID เรื่อง รายละเอียด Channel บริษัท อxxxxxxx จำกัด องค์กร สอบถามเรื่องโรงพยาบาลที่รับฉีดโมเดอร์น่า Mail IT</t>
  </si>
  <si>
    <t>องค์กรสอบถามเรื่องโรงพยาบาลที่รับฉีดโมเดอร์น่า</t>
  </si>
  <si>
    <t>ID เรื่อง รายละเอียด Channel 310xxxxxxxxxxx ประชาชน เพิ่มเข็ม 3 Call</t>
  </si>
  <si>
    <t>สายชาร์จโทรศัพท์ ชาร์จไม่ได้</t>
  </si>
  <si>
    <t>00:21:29</t>
  </si>
  <si>
    <t>อ้างอิง #INC-12130 สายชาร์จโทรศัพท์ ชาร์จไม่ได้</t>
  </si>
  <si>
    <t>ระบบ HIS หน้า OPD Nurse Counter ไม่สามารถ ใส่ * ตรงช่องพบแพทย์ ทำให้ออกใบเสร็จรับเงินบริจาคไม่ได้ครับ</t>
  </si>
  <si>
    <t>00:29:22</t>
  </si>
  <si>
    <t xml:space="preserve">ระบบ HIS ออกใบเสร็จไม่ได้ </t>
  </si>
  <si>
    <t>เข้า sap ไม่ได้</t>
  </si>
  <si>
    <t>แอดชื่อสำหรับปริ้นเอกสารไม่ได้ค่ะ เครื่องคอมโน๊ตบุ๊คของศูนย์การเรียนรู้ค่ะ</t>
  </si>
  <si>
    <t>07:32:24</t>
  </si>
  <si>
    <t>ขอแอดปริ้นเตอร์หน่วยงานค่ะ</t>
  </si>
  <si>
    <t>Request for Arinya Haruthai : Service Request</t>
  </si>
  <si>
    <t>Set up และติดตั้งโปรแกรมคอมพิวเตอร์สำหรับ 400 เตียง Lenovo V50T 13IMB S/N :SPC24QWNA</t>
  </si>
  <si>
    <t>Set up และติดตั้งโปรแกรมคอมพิวเตอร์สำหรับ 400 เตียง Lenovo V50T 13IMB S/N :SPC24QWNJ</t>
  </si>
  <si>
    <t>Set up และติดตั้งโปรแกรมคอมพิวเตอร์สำหรับ 400 เตียง Lenovo V50T 13IMB S/N :SPC24QWMM</t>
  </si>
  <si>
    <t>Set up และติดตั้งโปรแกรมคอมพิวเตอร์สำหรับ 400 เตียง Lenovo V50T 13IMB S/N :SPC24QWMV</t>
  </si>
  <si>
    <t>01:19:39</t>
  </si>
  <si>
    <t>01:20:06</t>
  </si>
  <si>
    <t xml:space="preserve">chelate mg มีการoff โดยพ.นาริฐา เลยทำให้คนไข้ไม่ได้รับยาตัวนี้ แจ้งวอร์ด 9A แล้วเขาบอกว่าพ.นาริฐา ไม่ได้เป็น internที่ดูเตียงนี้ และวันนี้ก็ไม่ได้มาที่วอร์ดเลยค่ะ </t>
  </si>
  <si>
    <t>มีการ off ยาโดยแพทย์ที่ไม่ได้เป็นเจ้าของเตียง</t>
  </si>
  <si>
    <t xml:space="preserve"> กระดาษปริ้นม้วนเข้าไปอยู่ด้านในเครื่อง - ตั้งค่าความยาวของกระดาษเพิ่มขึ้น เฉพาะ ผู้ป่วยใหม่ </t>
  </si>
  <si>
    <t>Printer Thermal</t>
  </si>
  <si>
    <t>กระดาษ และเครื่องปริ้น เครื่องเปิด VN (17ไร่)</t>
  </si>
  <si>
    <t>11:36:23</t>
  </si>
  <si>
    <t xml:space="preserve"> ________________________________ From: noreply &lt;noreply@cra.ac.th&gt; Sent: Tuesday, September 27, 2022 8:24 AM To: Jariya Leethongdee &lt;jariya.lee@cra.ac.th&gt; Subject: Message from "RNP5838793A6C0D" Confidentiality and Disclaimer This e-mail and any attachments hereto (the E-mail) may contain information which is confidential and/or proprietary and transmitted for the sole use of the recipient(s) named above and for the intended purpose only. If you are not the intended recipient of the E-mail, you are hereby notified that any review, copy, retransmission, distribution, or use of the E-mail in any manner for any purpose is strictly prohibited and please notify the sender, delete the original of the E-mail and destroy all copies immediately. Chulabhorn Royal Academy accepts no responsibility for any mis-transmission or virus contamination of, or interference with, the E-mail, or for any loss or damage that may be incurred as a result of the use of any information contained in the E-mail. </t>
  </si>
  <si>
    <t>jariya.lee@cra.ac.th</t>
  </si>
  <si>
    <t>จริยา ลีทองดี</t>
  </si>
  <si>
    <t>หนังสือตอบกลับเอกสารแสกนผิดวัน</t>
  </si>
  <si>
    <t>Chemo Queue เปิดใช้ในหน่วยงาน ward14 ไม่ได้ เครื่อง 172.32.14.17</t>
  </si>
  <si>
    <t>srisopa.ban@cra.ac.th</t>
  </si>
  <si>
    <t>Srisopa Banyen</t>
  </si>
  <si>
    <t>00:12:21</t>
  </si>
  <si>
    <t>SSB-Chemo Online</t>
  </si>
  <si>
    <t>Chemo Queue เปิดใช้ในหน่วยงาน ward14 ไม่ได้</t>
  </si>
  <si>
    <t>00:24:27</t>
  </si>
  <si>
    <t>เครื่องคอมตารางแพทย์ที่ ER เข้าใช้งาน powerpoint ไม่ได้</t>
  </si>
  <si>
    <t xml:space="preserve">เครื่องคอมตารางแพทย์ที่ ER เข้าใช้งาน powerpoint ไม่ได้ </t>
  </si>
  <si>
    <t>รบกวนช่วยตรวจสอบ Notebook เนื่องจากเครื่องไม่สามารถเก็บแบตเตอรี่ได้</t>
  </si>
  <si>
    <t>ตรวจสอบ Notebook</t>
  </si>
  <si>
    <t>05:52:08</t>
  </si>
  <si>
    <t xml:space="preserve">คอมขึ้น No Internet access เหมือนเดิมค่ะ เวลาใช้มันขึ้นว่าอาจจะไม่เชื่อมต่อกับโฟลเดอเหมือนครั้งที่แล้วค่ะ บางทีก็ save ได้ บางทีก็ save ไม่ได้ค่ะ </t>
  </si>
  <si>
    <t xml:space="preserve"> ขอยกเลิกเอกสารแนบ ในบันทึกข้อความ ที่ 004.รพ.07.65/1302 ลงวันที่ 16 กันยายน 2565 เรื่อง ขออนุมัติดำเนินการสำหรับค่าส่งตรวจวิเคราะห์ทางห้องปฏิบัติการภายนอกที่ยังไม่เปิดให้บริการที่ต้องชำระค่าบริการเป็นเงินสด ค่าทางด่วน (กรณีเร่งด่วน) และค่าจอดรถ ประจำเดือนกันยายน ๒๕๖๕ เพิ่มเติม และเบิกจ่าย ขอยกเลิกเอกสารแนบ ชื่อ 2. สัญญาการยืมเงิน เล่มที่ 025 เลขที่ 2462.pdf (13/09/2565 เวลา 08:22)</t>
  </si>
  <si>
    <t>ขอยกเลิกเอกสารแนบในบันทึกข้อความ ที่ 004.รพ.07.65/1302</t>
  </si>
  <si>
    <t>001.รจ.65/1339 เรื่อง ขอความอนุเคราะห์ดำเนินการจัดทำเลขรหัสสิทธิ์การรักษา (Right Code) และสร้างคู่สัญญาให้กับโครงการวิจัยเชิงทดลองทางคลินิก จากแหล่งทุนภายนอก ด้วย งานบริหารงานวิจัยคลินิก ฝ่ายพัฒนางานวิจัยทางคลินิก ศูนย์การเรียนรู้และวิจัยเฉลิมพระเกียรติ ๖๐ ปี เจ้าฟ้าจุฬาภรณ์ เป็นหน่วยงานที่สนับสนุน และประสานงาน การดำเนินงานโครงการวิจัยเชิงทดลองทางคลินิก จากแหล่งทุนภายนอก ในโรงพยาบาลจุฬาภรณ์ ราชวิทยาลัยจุฬาภรณ์ การนี้ ได้มีโครงการวิจัยเชิงทดลองทางคลินิก ได้รับการอนุมัติให้เปิดดำเนินการรับอาสาสมัครเพื่อเข้าร่วมการรักษาในโครงการวิจัยดังกล่าวแล้ว จำนวน ๔ เรื่อง โดยมีรายละเอียดของแต่ละโครงการวิจัยดังนี้ ๑. โครงการวิจัยเรื่อง “การศึกษาวิจัยระยะที่ 3 แบบสุ่ม ปกปิดข้อมูลการรักษาทั้งสองด้าน ควบคุมด้วยยาออกฤทธิ์ เพื่อศึกษายาเพลาเบรซิบ (ซีพีไอ-0610) ร่วมกับยารูโซลิทินิบเปรียบเทียบกับยาหลอกร่วมกับยารูโซลิทินิบในผู้ป่วยโรคพังผืดในไขกระดูกที่ไม่เคยได้รับการรักษาด้วยยากลุ่มยับยั้งเอนไซม์เจนัสไคเนสมาก่อน / A Phase 3, Randomized, Double-blind, Active-Control Study of Pelabresib (CPI 0610) and Ruxolitinib vs. Placebo and Ruxolitinib in JAKi Treatment Naive MF Patients” รหัสโครงการวิจัย ๐๔๖/๒๕๖๕ (CPI 0610-04) หัวหน้าโครงการวิจัย แพทย์หญิงมนัสมนต์ นาวินพิพัฒน์ ผู้ประสานงานโครงการวิจัย คุณนวรัตน์ ทนวิรักษ์ ผู้ให้ทุนสนับสนุนการวิจัย บริษัท คอนสเตลเลชั่น ฟาร์มาซูติคอลส์ จำกัด ๒. โครงการวิจัยเรื่อง “การศึกษาระยะที่ ๓ แบบเปิดเผยการรักษา โดยวิธีการสุ่ม ของยาเดโทโพเทแม็บ ดีรักซ์ทีแคน (เดโท-ดีเอ็กซ์ดี) เปรียบเทียบกับยาเคมีบำบัดที่แพทย์ผู้วิจัยเลือกใช้ ในผู้ป่วยโรคมะเร็งเต้านมชนิดที่มีผลตรวจตัวรับเป็นลบทั้งสามชนิดที่มีการกลับเป็นซ้ำเฉพาะที่ซึ่งไม่สามารถผ่าตัดได้ หรืออยู่ในระยะแพร่กระจาย และไม่สามารถรักษาด้วยยาต้านพีดี-วัน/พีดี-แอลวัน เป็นการรักษาลำดับแรก (โทรเพียน-เบรสต์ ๐๒) / A Phase ๓, Open-label, Randomised Study of Datopotamab Deruxtecan (Dato-DXd) Versus Investigator’s Choice of Chemotherapy in Patients who are not Candidates for PD-๑/PD-L๑ Inhibitor Therapy in First-line Locally Recurrent Inoperable or Metastatic Triple-negative Breast Cancer (TROPION-Breast ๐๒)” รหัสโครงการวิจัย ๐๕๒/๒๕๖๕ (TROPION-Breast ๐๒) หัวหน้าโครงการวิจัย แพทย์หญิงอัจฉรา สุภาวเวช ผู้ประสานงานโครงการวิจัย คุณวนัญญา พรพึ่ง ผู้ให้ทุนสนับสนุนการวิจัย บริษัท แอสตร้าเซนเนก้า (ประเทศไทย) จำกัด ๓. โครงการวิจัยเรื่อง “การศึกษาวิจัยระยะ 2บี แบบเปิดเผยชื่อยา เพื่อประเมินประสิทธิผล ความปลอดภัย ความทนต่อยา การกระตุ้นภูมิคุ้มกัน และกำหนดรูปแบบการรักษาของการใช้ยาวีทีพี-300 (VTP-300) ร่วมกับ ยานิโวลูแมบ ขนาดต่ำในการรักษาการติดเชื้อไวรัสตับอักเสบบีแบบเรื้อรัง / A phase 2b, open-label study to evaluate the efficacy, safety, tolerability, immunogenicity and treatment regimens of VTP-300 combined with low-dose nivolumab in Chronic Hepatitis B Infection” รหัสโครงการวิจัย ๐๕๓/๒๕๖๕ (HBV003) หัวหน้าโครงการวิจัย แพทย์หญิงกันต์สุดา เชียรศิลป์ ผู้ประสานงานโครงการวิจัย คุณวันวิสาข์ พงษ์พันธ์ ผู้ให้ทุนสนับสนุนการวิจัย บริษัทวัคซิเทค (สหราชอาณาจักร) จำกัด ๔. โครงการวิจัยเรื่อง“โครงการวิจัยแบบสุ่มตัวอย่างแบบเปิดฉลากเพื่อเปรียบเทียบประสิทธิผลและความปลอดภัยของยาฟาวิพิราเวียร์และยาโมลนูพิราเวียร์ในผู้ใหญ่ที่ติดเชื้อโควิด-๑๙ ที่มีอาการเล็กน้อยถึงปานกลางที่มีความเสี่ยงต่อความรุนแรงเพิ่มขึ้น / A Randomized open-label trial to compare the efficacy and safety of favipiravir and molnupiravir in adults with to moderate COVID-๑๙ and increased risk of disease severity” รหัสโครงการวิจัย ๐๔๘/๒๕๖๕ (FAMOVID) หัวหน้าโครงการวิจัย นายแพทย์ทวีกฤตย์ สิริพงศ์บุญสิทธิ ผู้ประสานงานโครงการวิจัย คุณศิริพร แซ่หลู่ ผู้ให้ทุนสนับสนุนการวิจัย สำนักงานพัฒนาวิทยาศาสตร์และเทคโนโลยีแห่งชาติ (สวทช.) โดยโครงการวิจัย FAMOVID นี้ จะรับผิดชอบค่าใช้จ่ายของอาสาสมัครที่ได้เข้ารับการรักษาในโครงการวิจัยวันที่ 1 และวันที่ 2 ของการเข้าร่วมโครงการวิจัย และในกรณีนัดหมายอาสาสมัครเข้ารับการรักษาในโครงการวิจัย FAMOVID เพิ่มเติมจากที่ได้กำหนดไว้ใน รายละเอียดของโครงการวิจัย การนี้ งานบริหารงานวิจัยคลินิก จึงขอความอนุเคราะห์หน่วยงานดังต่อไปนี้ ๑. ฝ่ายเทคโนโลยีและสารสนเทศ โปรดดำเนินการจัดทำเลขรหัสสิทธิ์การรักษา (Right Code) ของโครงการวิจัยเชิงทดลองทางคลินิก จากแหล่งทุนภายนอกจำนวน ๔ เรื่อง โดยมีรายละเอียดตามที่แจ้ง ๒. ฝ่ายบริหารการเงินการคลัง โปรดดำเนินการให้งานการเงินรับสร้างคู่สัญญา (AR Code) และงานสิทธิประโยชน์ตรวจสอบสิทธิ์และลงทะเบียนสิทธิ์ผู้ป่วยโครงการวิจัย ตามที่ฝ่ายเทคโนโลยีและสารสนเทศได้จัดทำเลขรหัส(Right Code) ไว้แล้ว ของโครงการวิจัยเชิงทดลองทางคลินิก จากแหล่งทุนภายนอกจำนวน ๔ เรื่อง โดยมีรายละเอียดตามที่แจ้ง ๓. งานเวชระเบียนและเวชสถิติ แจ้งเพื่อทราบถึงการดำเนินงานโครงการวิจัยเชิงทดลองทางคลินิก จากแหล่งทุนภายนอกจำนวน ๔ เรื่อง โดยมีรายละเอียดตามที่แจ้ง</t>
  </si>
  <si>
    <t>sornsamon.sar@pccms.ac.th</t>
  </si>
  <si>
    <t xml:space="preserve"> นาง ศรณ์ศมนต์ ศริพันธุ์</t>
  </si>
  <si>
    <t>00:08:01</t>
  </si>
  <si>
    <t>ขอความอนุเคราะห์ดำเนินการจัดทำเลขรหัสสิทธิ์การรักษา (Right Code) และสร้างคู่สัญญาให้กับโครงการวิจัยเชิงทดลองทางคลินิก จากแหล่งทุนภายนอก</t>
  </si>
  <si>
    <t>00:18:41</t>
  </si>
  <si>
    <t>IP 172.27.32.229 นี้ Remote ไม่ได้</t>
  </si>
  <si>
    <t>05:54:12</t>
  </si>
  <si>
    <t>อ้างอิงงาน ตั๋วคำร้อง#INC-11402 user แจ้งว่านำเครื่องโน๊ตบุคมาส่ง แต่ไม่มีโปรแกรม Sab จะให้ it ลงให้</t>
  </si>
  <si>
    <t>00:22:22</t>
  </si>
  <si>
    <t>Request for Parin Tannak : e-Saraban</t>
  </si>
  <si>
    <t>ขอลบเอกสารแนบในระบบ E-saraban บันทึกข้อความที่ ๐๐๑.วพศส.๐๑.๖๕/๒๐๖๕ เรื่อง ขออนุมัติแต่งตั้งรักษาการในตำแหน่งหัวหน้ากลุ่ม/งานตามโครงสร้างใหม่สำนักงานคณบดีวิทยาลัยแพทยศาสตร์ศรีสวางควัฒน ชื่อเอกสารแนบที่ต้องการลบ 1.เอกสารแนบ ๑ รายชื่อรักษาการหัวหน้ากลุ่ม/งานตามโครงสร้างใหม่สำนักงานคณบดีวิทยาลัยแพทยศาสตร์ศรีสวางควัฒน 2.เอกสารแนบ ๒ ตารางคุณสมบัติของรักษาการหัวหน้ากลุ่ม/งานตามโครงสร้างใหม่สำนักงานคณบดีวิทยาลัยแพทยศาสตร์ศรีสวางควัฒน</t>
  </si>
  <si>
    <t>00:42:52</t>
  </si>
  <si>
    <t>ขอลบเอกสารแนบในระบบ E-saraban</t>
  </si>
  <si>
    <t>*** เร่งด่วน*** เนื่องจากต้องการปรับแก้ไขเพื่อเตรียมประชุม Daily Meeting ทุกวันเวลา 7.30-9.00 น. และพรุ่งนี้ต้องใช้ประชุม*** COM PC โหลดช้ามากเมื่อเปิดไฟลืประวัติผู้ป่วยในการประชุม Daily Meeting ทุกเช้า ทำให้ประชุมไม่ Smooth จึงเรียนปรึกษา IT เพื่อตรวจสอบและปรับแก้ไขค่ะ ทั้งนี้คอมเครื่องที่แจ้งนี้อยู่ที่โต๊ะ คุณจิตศจี ตึก CAT ชั้น3 ฝ่ายพัฒนาคุณภาพ โทร 086-3368521</t>
  </si>
  <si>
    <t>jitsajee.jit@cra.ac.th</t>
  </si>
  <si>
    <t xml:space="preserve"> นางสาว จิตศจี จิตต์พิศาล</t>
  </si>
  <si>
    <t>00:28:12</t>
  </si>
  <si>
    <t>Com PC ล่าช้า ในการเปิด HIS เพื่อ Share ใน MS team</t>
  </si>
  <si>
    <t>ขอลง MDM ในเครื่องส่วนตัว(MAC) DR.Suthat Saengchoowong ชั้น 3 มุม HR ฝั่งเทคโน</t>
  </si>
  <si>
    <t>05:12:14</t>
  </si>
  <si>
    <t>ขอลง MDM ในเครื่องส่วนตัว(MAC)</t>
  </si>
  <si>
    <t>เคยเข้า e-saraban ด้วย user 805081 ได้ แต่ล่าสุดเมื่อนานมาแล้ว ตอนนี้เข้าไม่ได้ ไม่แน่ใจว่ารหัสผิดหรือถูก reset รบกวนเช็คให้หน่อยครับ แต่เคยขอเปิดใช้บริการ e-saraban แล้ว 805081 ณัฐดนัย ฮิราตะ ศูนย์ไซโคลตรอนและเพทสแกนแห่งชาติ</t>
  </si>
  <si>
    <t>natdanai.hir@cra.ac.th</t>
  </si>
  <si>
    <t xml:space="preserve"> นาย ณัฐดนัย ฮิราตะ</t>
  </si>
  <si>
    <t>login e-saraban ไม่ได้ ไม่แน่ใจว่ารหัสผิดหรือถูก reset</t>
  </si>
  <si>
    <t>02:48:39</t>
  </si>
  <si>
    <t>Request for Suphannee Manmars : e-Saraban</t>
  </si>
  <si>
    <t>ทางบ.SCG จะนำอุปกรณ์มาทดสอบก่อนนำมาใช้งาน จำเป็นต้องเชื่อมต่อกับ Wifi ของ รพ.ขอให้เจ้าหน้าที่ช่วยมาดู ในวันพฤหัสบดี ที่ 29 กันยายน 2565 เวลา 9.30 น.ที่รพ.100 เตียง</t>
  </si>
  <si>
    <t xml:space="preserve"> นางสาว ชนิดาภา เอี่ยมสอาด</t>
  </si>
  <si>
    <t>00:17:49</t>
  </si>
  <si>
    <t>ขอจนท.มาดูการเชื่อมต่อ Wifi</t>
  </si>
  <si>
    <t>004.รพ.11.65/389 เรื่อง ขอความอนุเคราะห์สนับสนุนโทรศัพท์มือถือ ด้วยงานปฏิบัติการฉุกเฉินการแพทย์ ศูนย์แพทย์ภัยพิบัติและฉุกเฉินเจ้าฟ้าจุฬาภรณ์ มีหน้าที่ในการปฏิบัติการฉุกเฉิน เพื่อช่วยเหลือผู้ป่วยฉุกเฉิน ณ จุดเกิดเหตุ โดยการปฏิบัติการของทีมฉุกเฉินการแพทย์ต้องมีการติดต่อประสานงานกับญาติผู้ป่วยและหน่วยงานต่างๆ เพื่อส่งต่อผู้ป่วย ซึ่งในปัจจุบันทีมฉุกเฉินการแพทย์ได้ใช้มือถือ Smartphone หมายเลข 064 217 2741 ที่ได้รับการสนับสนุนจากฝ่ายเทคโนโลยีสารสนเทศ แต่เนื่องด้วยปัจจุบันแบตเตอรี่โทรศัพท์มือถือเสื่อม จึงทำให้ไม่สามารถนำโทรศัพท์มือถือพกพาไปใช้งานยังจุดเกิดเหตุได้ ในการนี้ เพื่อให้การประสานงานของทีมฉุกเฉินการแพทย์ ในการช่วยเหลือและส่งต่อผู้ป่วยฉุกเฉิน มีความรวดเร็วและมีประสิทธิภาพ จึงขอความอนุเคราะห์ฝ่ายเทคโนโลยีสารสนเทศสนับสนุนโทรศัพท์มือถือ Smartphone จำนวน 1 เครื่อง โดยใช้หมายเลขเดิม</t>
  </si>
  <si>
    <t>ขอความอนุเคราะห์สนับสนุนโทรศัพท์มือถือ</t>
  </si>
  <si>
    <t>งานบริหารงบประมาณ มีเครื่องคอมพิวเตอร์โน้ตบุ๊ก 2 เครื่อง ที่ไม่สามารใช้งานระบบ SAP ได้ จึงขอความอนุเคราะห์ฝ่าย IT ช่วยดำเนินการให้สามารถใช้งานได้ เพื่อให้การทำงานมีประสิทธิภาพในช่วงการปิดงบประมาณ และขึ้นงบประมาณใหม่ ขอบคุณค่า</t>
  </si>
  <si>
    <t>00:40:42</t>
  </si>
  <si>
    <t>ขอใช้ระบบ SAP ผ่านคอมพิวเตอร์โน้ตบุ๊ก</t>
  </si>
  <si>
    <t xml:space="preserve">ไม่สามรถเข้า hand held ได้ รหัสพนักงาน 803127 อมรรัตน์ จันทร์ฤดี 803540 สุภาวดี เจริญจิต </t>
  </si>
  <si>
    <t xml:space="preserve">hand held </t>
  </si>
  <si>
    <t xml:space="preserve">ยา gen ไม่ขึ้นเนื่องจากมีการ ward allow แต่พยาบาลแจ้งว่าไม่ได้มีใครกดค่ะ </t>
  </si>
  <si>
    <t>02:16:19</t>
  </si>
  <si>
    <t xml:space="preserve">ยา gen ไม่ขึ้นเนื่องจากมีการ ward allow </t>
  </si>
  <si>
    <t>คอมพิวเตอร์ที่หน่วยฟื้นฟูสมรรถภาพหัวใจ ที่ 17 ไร่ ใช้งานไม่ได้ 2 เครื่อง เครื่องแรกเปิดไม่ติด เครื่องที่ 2 ระบบใช้งานไม่ได้ รบกวนเข้าดำเนินการและแก้ไขค่ะ</t>
  </si>
  <si>
    <t>02:34:41</t>
  </si>
  <si>
    <t>คอมพิวเตอร์ใช้งานไม่ได้ 2 เครื่อง</t>
  </si>
  <si>
    <t>Chemo Queue confirm ผสมยาเคมี ไม่ได้ เครื่อง 172.32.14.17 มีข้อความ parameter is not valid.</t>
  </si>
  <si>
    <t>01:04:18</t>
  </si>
  <si>
    <t>Chemo Queue confirm ผสมยาเคมี ไม่ได้ เครื่อง 172.32.14.17</t>
  </si>
  <si>
    <t xml:space="preserve">IP 172.25.2.108 ได้รับการเแก้ไขเรียบร้อยค่ะ / helpdesk ตามหลัง ขอบคุณค่ะ </t>
  </si>
  <si>
    <t>เครื่องปริ้นสติ้กเกอร์ปริ้นฉลากไม่ออก</t>
  </si>
  <si>
    <t>ขอสอบถามถ้าต้องการใช้เครื่องพิมพ์ที่บ้านที่ต้องเชื่่อมต่อกับ NB ราชวิทยาลัย สามารถทำได้หรือไม่ค่ะ เพราะ NB ไม่สามารถดาวน์โหลด Driver เครื่องพิมพ์ได้ค่ะ</t>
  </si>
  <si>
    <t>01:00:18</t>
  </si>
  <si>
    <t>การใช้เครื่องพิมพ์</t>
  </si>
  <si>
    <t>เครื่องปริ้นใช้ไม่ได้ ที่คลินิกกระดูกและข้อ17ไร่</t>
  </si>
  <si>
    <t>เครื่องปริ้นใช้ไม่ได้ค่ะ</t>
  </si>
  <si>
    <t xml:space="preserve">หน้า Diag room มีปัญหาตรง ALL VIEW ไม่สามารถดึงดูคลีนิคได้เหมือนปกติ แม้ว่าจะใช้เม้าลากแล้วก็ตาม รบกวนติดต่อกลับด้วยนะคะ ขอบคุณค่ะ Image Caption </t>
  </si>
  <si>
    <t>wantanee.chi@cra.ac.th</t>
  </si>
  <si>
    <t>00:40:36</t>
  </si>
  <si>
    <t xml:space="preserve">Diag Room มีปัญหา </t>
  </si>
  <si>
    <t>ตรวจสอบเครื่องคอมพิวเตอร์เนื่งจากเครื่องติดไวรัส . 172.32.1.160 MAC : 484D7EF12DB3 ยกเครื่องลงมา เพื่อตรวจสอบที่แผนก เช็คโปรแกรมไรพิเศษ อาจต้องล้างเครื่องหรือไม่ก็เปลี่ยนเครื่องให้ใหม่เลย</t>
  </si>
  <si>
    <t>อ้างอิง SR-10211 ตรวจสอบเครื่องคอมพิวเตอร์เนื่งจากเครื่องติดไวรัส</t>
  </si>
  <si>
    <t>ตรวจสอบเครื่องคอมพิวเตอร์เนื่งจากเครื่องติดไวรัส 172.27.18.126 MAC : ยกเครื่องลงมา เพื่อตรวจสอบที่แผนก เช็คโปรแกรมไรพิเศษ อาจต้องล้างเครื่องหรือไม่ก็เปลี่ยนเครื่องให้ใหม่เลย ตรวจสอบเจอการใช้งานHUB 100Mbps และการใช้งานดาด้าเกิน 95% (อาจจะพิจารณาให้เปลี่ยนเป็นHUB 1000Mbps) ครับ</t>
  </si>
  <si>
    <t>Load Server Screen จากเครื่อง HYPERV-003 ที่คอมพิวเตอร์สิทธิประโยชน์ 100 เตียง 17 ไร่ CAT ดำเนินการด่วน เนื่องจากมีประกาศเป็นField ข้อมูลที่เป็นข้อบังคับการส่งเบิก</t>
  </si>
  <si>
    <t>01:24:17</t>
  </si>
  <si>
    <t xml:space="preserve">ปรับแก้ไข Screen SSB หน้า Registration --&gt; Admission </t>
  </si>
  <si>
    <t>00:48:07</t>
  </si>
  <si>
    <t>Request for Thanyaphon Rattana : e-Saraban</t>
  </si>
  <si>
    <t>ID เรื่อง รายละเอียด Channel 110XXXXXXXX ประชาชน ลบเข็มที่ซ้ำ Call</t>
  </si>
  <si>
    <t>ประชาชน ขอลบเข็มที่ซ้ำ</t>
  </si>
  <si>
    <t>ขอเปิดงานตามหลังค่ะ 1. เครื่อง notebook มีปัญหา wif หลุดบ่อยและปัจจุบัน เชื่อมต่อ wifi ไม่ได้ 2. ต้องการ set email บนมือถือ ทั้ง 2 งาน ได้รับการแก้ไขจากทีม It support แล้วค่ะ</t>
  </si>
  <si>
    <t>00:33:56</t>
  </si>
  <si>
    <t>wifi ใช้ไม่ได้ และขอความช่วยเหลือ set email บนมือถือ</t>
  </si>
  <si>
    <t>ID เรื่อง รายละเอียด Channel 110XXXXXXXXX หมอพร้อม ขอเพิ่มเข็ม 1 2 Call</t>
  </si>
  <si>
    <t>หมอพร้อม ขอเพิ่มเข็ม 1 2</t>
  </si>
  <si>
    <t>ID เรื่อง รายละเอียด Channel 3100XXXXXXXXXX หมอพร้อม ขอเพิ่มเข็ม 1 2 line</t>
  </si>
  <si>
    <t>ID เรื่อง รายละเอียด Channel 3200XXXXXXXXX หมอพร้อม ขอเพิ่มเข็ม 1 2 line</t>
  </si>
  <si>
    <t>ID เรื่อง รายละเอียด Channel บริษัท XXXXXXX องค์กร อัพรายชื่อเข้าระบบ line</t>
  </si>
  <si>
    <t>องค์กร อัพรายชื่อเข้าระบบ</t>
  </si>
  <si>
    <t>ID เรื่อง รายละเอียด Channel 110XXXXXXXXX หมอพร้อม ขอเพิ่มเข็ม 1 2 google Form</t>
  </si>
  <si>
    <t>key board ที่ใช้กับเครื่องคอมพิวเตอร์ PC ที่โต๊ะทำงานของหัวหน้าหอผู้ป่วยใน 17 ไร่ ที่ชั้น 2 อาคารศูนย์การแพทย์จุฬาภรณ์เฉลิมพระเกียรติชำรุด</t>
  </si>
  <si>
    <t>petchadarat5408161@gmail.com</t>
  </si>
  <si>
    <t>หนูไกร เพื่อนพิมาย</t>
  </si>
  <si>
    <t>key board ชำรุด</t>
  </si>
  <si>
    <t xml:space="preserve">004.รพ.05.01.65/1176 เรื่อง ขออนุมัติการเปิดสิทธิ์การใช้งานในระบบ HIS ด้วยนางสาวศุภิสรา อินทรีย์ รหัสพนักงาน 901124 เริ่มทดลองปฏิบัติงานเมื่อวันที่ 16 กันยายน 2565 ได้มาปฏิบัติงานที่หน่วยพยาบาลผู้ป่วยนอกเวชศาสตร์ฟื้นฟู จักษุวิทยาและห้องผ่าตัดจักษุ ฝ่ายการพยาบาล ศูนย์การแพทย์มะเร็งวิทยาจุฬาภรณ์ การนี้เพื่อให้สามารถดำเนินงานที่เกี่ยวข้องกับการให้บริการผู้ป่วยเป็นไปด้วยความเรียบร้อย หน่วยพยาบาลผู้ป่วยนอกเวชศาสตร์ฟื้นฟู จักษุวิทยาและห้องผ่าตัดจักษุ จึงขอความอนุเคราะห์ให้ฝ่ายเทคโนโลยีสารสนเทศเปิดสิทธิ์เข้าใช้งานระบบ HIS ของบุคคลดังกล่าว โดยสามารถเข้าใช้งานเทียบเท่าสิทธิ์ของพยาบาลวิชาชีพ เทียบเคียงกับนางสาวธนวรรณ รัตนพล รหัสพนักงาน 813144 </t>
  </si>
  <si>
    <t xml:space="preserve"> นางสาว นารี ชื่นคล้าย</t>
  </si>
  <si>
    <t>Set up และติดตั้งโปรแกรมคอมพิวเตอร์สำหรับ 400 เตียง Lenovo V50T 13IMB S/N :SPC24QWMW</t>
  </si>
  <si>
    <t>00:07:09</t>
  </si>
  <si>
    <t xml:space="preserve"> Set up และติดตั้งโปรแกรมคอมพิวเตอร์สำหรับ 400 เตียง</t>
  </si>
  <si>
    <t>Set up และติดตั้งโปรแกรมคอมพิวเตอร์สำหรับ 400 เตียง Lenovo V50T 13IMB S/N :SPC24QWP2</t>
  </si>
  <si>
    <t>Set up และติดตั้งโปรแกรมคอมพิวเตอร์สำหรับ 400 เตียง Lenovo V50T 13IMB S/N :SPC24QWMQ</t>
  </si>
  <si>
    <t>00:06:34</t>
  </si>
  <si>
    <t>Set up และติดตั้งโปรแกรมคอมพิวเตอร์สำหรับ 400 เตียง Lenovo V50T 13IMB S/N :SPC24QWNF</t>
  </si>
  <si>
    <t>00:06:14</t>
  </si>
  <si>
    <t>ฝ่ายงานทะเบียน ววจ. เรื่อง แจ้งปัญหาระบบการคิดเกรดไม่ตรงของนักศึกษาคณะพยาบาลศาสตร์ รหัส6302039 ทางเจ้าหน้าที่ได้ทำการคำนวนเกรดเองให้กับนักศึกษาแล้ว พบว่าข้อมูลไม่ตรงกันเป็นส่วนมาก รบกวนให้ทางผู้เกี่ยวข้องตรวจสอบให้ด้วยค่ะ</t>
  </si>
  <si>
    <t>Set up และติดตั้งโปรแกรมคอมพิวเตอร์สำหรับ 400 เตียง Lenovo thinkPad E14 Gen2 S/N :PF3BKEPR</t>
  </si>
  <si>
    <t>ID เรื่อง รายละเอียด Channel 110XXXXXXXXX หมอพร้อม ขอเพิ่มเข็ม 2 Call</t>
  </si>
  <si>
    <t>หมอพร้อม ขอเพิ่มเข็ม 2</t>
  </si>
  <si>
    <t>ขอยกเลิกเส้นทางอัตโนมัติของบันทึกข้อความจำนวน 4 ฉบับ 1. 004.รพ.01.65/1586 2. 004.รพ.01.65/1562 3. 004.รพ.01.65/1482 4. 004.รพ.01.65/1484</t>
  </si>
  <si>
    <t>01:29:19</t>
  </si>
  <si>
    <t>ขอหยุดเส้นทางหนังสือ สก008</t>
  </si>
  <si>
    <t>00:11:47</t>
  </si>
  <si>
    <t>Request for Ailada Jetanasen : Service Request</t>
  </si>
  <si>
    <t>viphanan.man@cra.ac.th</t>
  </si>
  <si>
    <t>Viphanan Maneedoum</t>
  </si>
  <si>
    <t>08:06:53</t>
  </si>
  <si>
    <t>ไม่สามารถ export excel จากระบบ sap ได้</t>
  </si>
  <si>
    <t>1. ปรับเพิ่มเงื่อนไขการตรวจสอบคุณสมบัติผู้มีสิทธิ์ได้รับ a. ต้องดำรงตำแหน่งที่เริ่มจ้างโดยใช้คุณวุฒิระดับปริญญาตรีขึ้นไป หรือ ดำรงตำแหน่งที่มี ระดับหรืออัตราเงินเดือนเทียบเท่าตำแหน่งดังกล่าว b. โดยต้องมีการกำหนดอัตราเงินเดือนปัจจุบันของตำแหน่งใน Customized Table 2. ปรับแก้เงื่อนไขการตรวจสอบผลการประเมิน a. ต้องเป็นผู้ที่มีผลการประเมินการปฏิบัติราชการ หรือ การปฏิบัติงานในรอบ 5 ปีที่ผ่านมาไม่ต่ำกว่าระดับดี b. กรณีผลการประเมินมีไม่ครบ 5 ปี ให้ดึงข้อมูลเท่าที่มี c. กรณีผู้ที่ไม่มีผลการประเมินให้พิจารณาเฉพาะปีที่มีผลการประเมินเท่านั้น (case: ลาศึกษา) d. ผลการประเมินให้ดึงรอบที่เป็น 01.10.xxxx – 30.09.yyyy e. กรณีมีผลการประเมินต่ำกว่าระดับ ดี ในปีใด ให้เว้น 1 ปี และดูผลประเมินปีที่เว้น หากได้ระดับ ดี ถือว่ามีสิทธิ์เสนอขอพระราชทานเครื่องราชอิสริยาภรณ์ 3. การนับระยะเวลาการปฏิบัติงานในราชวิทยาลัยจุฬาภรณ์สำหรับพนักงานที่เปลี่ยนสถานะมาจากข้าราชการ หรือมาจากรัฐวิสาหกิจหรือหน่วยงานอื่นของรัฐที่มิใช่ส่วนราชการที่เสนอขอพระราชทาน ไม่น้อยกว่า 2 ปี บริบูรณ์ (นับรวมอายุงานของที่เดิมต้องไม่น้อยกว่า 5 ปี) 4. การปรับชั้นตราของตำแหน่งทางวิชาการ ศาสตราจารย์ ขอได้สูงขึ้นตามบัญชี 29 ท้ายระเบียบ 5. ปรับเงื่อนไขใน Table Config</t>
  </si>
  <si>
    <t>ช่วยเครียร์ฮาร์ดดิส เครื่อง IP: 172.27.35.152</t>
  </si>
  <si>
    <t>05:47:01</t>
  </si>
  <si>
    <t>ฮาร์ดดิสไดร์ฟซีเต็ม</t>
  </si>
  <si>
    <t>มีโปรแกรมอื่นเปิดขึ้นมาเอง ปิดแล้ว แต่ก็เปิดขึ้นมาใหม่เอง</t>
  </si>
  <si>
    <t>00:22:38</t>
  </si>
  <si>
    <t>มีโปรแกรมอื่นเปิดขึ้นมาเอง</t>
  </si>
  <si>
    <t xml:space="preserve"> ชั้น 4 หน่วยพยาบาลควบคุมโรคติดเชื้อในโรงพยาบาล &gt; อาคารหอพัก</t>
  </si>
  <si>
    <t>ปัญหา : Computer เปิดไม่ติด แผนก :ฝ่ายบริหารโครงการและพัฒนาพื้นที่ ตึก Cat ชั้น 3 เบอร์ : 8407</t>
  </si>
  <si>
    <t>pachasun.pim@cra.ac.th</t>
  </si>
  <si>
    <t xml:space="preserve"> นาย ปชาสัณฑ์ พิมพ์สูงเนิน</t>
  </si>
  <si>
    <t>00:32:15</t>
  </si>
  <si>
    <t>31:46:14</t>
  </si>
  <si>
    <t>Notebookไม่สามารถlogonเข้าใช้งานได้ OPDMED 17 ไร่ ติดต่อคุณ ปริชาติ 7542</t>
  </si>
  <si>
    <t>10:48:50</t>
  </si>
  <si>
    <t>Notebookไม่สามารถlogonเข้าใช้งานได้</t>
  </si>
  <si>
    <t>00:12:39</t>
  </si>
  <si>
    <t>00:12:53</t>
  </si>
  <si>
    <t>00:45:38</t>
  </si>
  <si>
    <t>Request for Supunnee Nantum : e-Saraban</t>
  </si>
  <si>
    <t>Atalisa Patchakapat</t>
  </si>
  <si>
    <t>คอมพิวเตอร์ไม่สามารถอ่านข้อมูล CD ได้ จำนวน 2 เครื่อง (เคยทำได้มาก่อน) สถานที่ : อาคารสำนักงานราชวิทยาลัยจุฬาภรณ์ ชั้น 4 มุม C สำนักงานมาตรฐานและจริยธรรมการวิจัย</t>
  </si>
  <si>
    <t>คอมพิวเตอร์ไม่สามารถอ่านข้อมูล CD ได้</t>
  </si>
  <si>
    <t>00:35:04</t>
  </si>
  <si>
    <t>Request for Sunita Tapfang : Service Request</t>
  </si>
  <si>
    <t>04:11:14</t>
  </si>
  <si>
    <t>ช่วยอัพเดตโปรแกรม eMA Client Version (V2.0.4) ให้ด้วยค่ะ (ต้องส่งเอกสารประกอบการตรวจสอบภายในวันที่ 30 กันยายน 2565) IP ; 172.32.3.87 , 172.21.3.190</t>
  </si>
  <si>
    <t>01:04:44</t>
  </si>
  <si>
    <t>ช่วยอัพเดตโปรแกรม eMA Client Version (V2.0.4)</t>
  </si>
  <si>
    <t>โปรแกรม EMA ใช้งานไม่ได้ ทางผู้ดูแลระบบแจ้งให้อัพเดตใหม่ IP : 172.24.2.242 IP : 172.24.2.224 IP : 172.24.2.231</t>
  </si>
  <si>
    <t>03:45:23</t>
  </si>
  <si>
    <t xml:space="preserve">โปรแกรม EMA ใช้งานไม่ได้ </t>
  </si>
  <si>
    <t>งานโครงการตามพระดำริ</t>
  </si>
  <si>
    <t>00:07:58</t>
  </si>
  <si>
    <t>namtip.nak@cra.ac.th</t>
  </si>
  <si>
    <t xml:space="preserve"> นางสาว น้ำทิพย์ อร นาคทอง</t>
  </si>
  <si>
    <t>00:08:41</t>
  </si>
  <si>
    <t>Request for นางสาว น้ำทิพย์ อร นาคทอง : e-Saraban</t>
  </si>
  <si>
    <t>ไดร์ C ในVM เต็ม ติดต่อพี่ปุ๋ม</t>
  </si>
  <si>
    <t>05:26:36</t>
  </si>
  <si>
    <t>ไดร์ C ในVM เต็ม</t>
  </si>
  <si>
    <t xml:space="preserve">เครื่องปริ้น พอปริ้นออกมา มีลายน้ำ พื้นกระดาษขรุขระ ไม่สามารถใช้งานได้ รบกวนมาดูให้หน่อยค่ะ ชั้น4 คณะแพทย์ ติดต่อได้ที่ คุณ ปอ 8455 </t>
  </si>
  <si>
    <t>05:08:52</t>
  </si>
  <si>
    <t>เนื่องจากการดึงสาย(รับสายแทน) ในปัจจุบันของคลินิกจักษุวิทยา มีการดึงสายมารับแทนแล้วพบว่าเป็นสายที่คนไข้ติดต่อเข้ามาแผนกอื่น เช่น 5741 แผนกอายุกรรม17ไร่ , 5735 แผนกผิวหนัง 17 ไร่ ซึ่งไม่ใช่เบอร์ที่อยู่ในคลินิกจักษุวิทยา จึงจะรบกวนupdate เบอร์โทรศัพท์คลินิกจักษุวิทยา เพื่อจะได้ดึงสาย(รับสายแทนในกรณีที่ จนท.ที่อยู่ประจำโทรศัพท์เครื่องนั้น ติดงานหน้าไม่สามารถรับโทรศัพท์ได้ จึงจะดึงสายมารับแทน ได้อย่างถูกต้อง เบอร์โทรศัพท์คลินิกจักษุวิทยา มีดังนี้ 3038,5734,6491,6492,7030,7032,7033,7034,7035,7037,7039,7040,7041,7042,7043 ขอบคุณค่ะ</t>
  </si>
  <si>
    <t>00:02:20</t>
  </si>
  <si>
    <t>รบกวนupdate เบอร์โทรศัพท์แผนกตาเพื่อจะได้ดึงสายได้ถูกต้อง</t>
  </si>
  <si>
    <t xml:space="preserve">ขอเบิกโทรศัพท์ และตรวจสอบสัญญาณระบบLAN ที่ห้องว่างบริเวณจุดชำระเงินผู้ป่วยใน ชั้น2 </t>
  </si>
  <si>
    <t>อ้างอิง #SR-12184</t>
  </si>
  <si>
    <t xml:space="preserve">รบกวนแก้ไข PC ของนางอมราลักษณ์ จิตปรีดา amaraluk.jit@pccms.ac.th IP : 172.25.3.220 เนื่องจาก ใช้งานโปรแกรม snipping tool ไม่ได้ และPC ช้ามากค่ะ ติดต่อ 5627 , 0955149929 ขอบคุณค่ะ </t>
  </si>
  <si>
    <t>22:10:04</t>
  </si>
  <si>
    <t>ใช้งานโปรแกรม snipping tool ไม่ได้ และเครื่อง PC ช้า</t>
  </si>
  <si>
    <t>เรียน เจ้าหน้าที่ที่เกี่ยวข้อง ............................ ฝ่ายอำนวยการรักษาความปลอดภัยขอแจ้งลบไฟล์เอกสาร บันทึกข้อความ 001.05.อป.65/088 ลงวันที่ 2 สิงหาคม 2565 เรื่อง ขออนุมัติต่ออายุสัญญาข้าราชการยืมตัว (นาวาอากาศเอก กิตติ์ธเนศ ภานุพัฒน์ศศิกุล) ............................... เอกสารที่ขอแจ้งลบไฟล์ จำนวน 2 ไฟล์ ตามแนบ .............................. ขอบคุณคะ</t>
  </si>
  <si>
    <t>01:27:57</t>
  </si>
  <si>
    <t>01:28:30</t>
  </si>
  <si>
    <t>ขอแจ้งลบไฟล์เอกสาร จำนวน1เรื่อง</t>
  </si>
  <si>
    <t>โทรศัพท์ตั้งโต๊ะ 6454 เครื่องดำโทรออกได้ แต่โทรเขามาแล้วสายไม่ว่างคะ ส่งเจ้าหน้าที่มาเช็คให้ด้วยคะ</t>
  </si>
  <si>
    <t>00:58:49</t>
  </si>
  <si>
    <t>โทรศัพท์ตั้งโต๊ะเครื่องดำ</t>
  </si>
  <si>
    <t>แก้ไขช่อง Unit ในระบบ Chemo Queue ให้เป็นหน่วย 7B คะ เครื่อง 172.32.7.24 172.32.7.25 172.32.7.230</t>
  </si>
  <si>
    <t>00:46:58</t>
  </si>
  <si>
    <t>ระบบ Chemo Queue</t>
  </si>
  <si>
    <t>ขอคอมพิวเตอร์ 1 ชุด พร้อมลงโปรแกรม Anydesk / VNC Viewer และ SAP เพื่อให้สามารถ Remote จากที่อื่นเพื่อแก้ไขปัญหาให้ User</t>
  </si>
  <si>
    <t>ขอคอมพิวเตอร์ 1 ชุด</t>
  </si>
  <si>
    <t>Computer ดับ 3 เครื่อง</t>
  </si>
  <si>
    <t>titinun.pon@cra.ac.th</t>
  </si>
  <si>
    <t>Titinun Pongpanat</t>
  </si>
  <si>
    <t>02:48:33</t>
  </si>
  <si>
    <t>ไม่สามารถเชื่อมต่อเข้าใช้งาน wifi ได้ในLabtop ส่วนตัวได้ Username : 901012 Password : Junior.8913</t>
  </si>
  <si>
    <t>02:33:38</t>
  </si>
  <si>
    <t>ไม่สามารถเข้ารหัสไวไฟได้</t>
  </si>
  <si>
    <t>ต้องการเปลี่ยน Keyboard ชั้น2 office ศูนย์การแพทย์ผู้บริหาร หัวหน่วยงาน Head OPD IPD 17 ไร่</t>
  </si>
  <si>
    <t>nukrai.phu@cra.ac.th</t>
  </si>
  <si>
    <t>Nukrai.phu</t>
  </si>
  <si>
    <t>06:35:16</t>
  </si>
  <si>
    <t>ต้องการเปลี่ยน Keyboard</t>
  </si>
  <si>
    <t>ขอจอคอมพิวเตอร์ 1 จอ เนื่องจากจำเป็นต้องเปิดไฟล์เอกสารทางการเงินเพื่อตรวจสอบการเงินของวิจัย ต้องเปิด ไฟล์งานควบคู่กันจำนวนหลายไฟล์พร้อมกัน ทำให้การแสดงผลบนหน้าจอไม่เพียงพอ เสี่ยงต่อการผิดพลาดสูง ค่ะ</t>
  </si>
  <si>
    <t>ขอจอคอมพิวเตอร์</t>
  </si>
  <si>
    <t>เข้าใช้งานไม่ได้</t>
  </si>
  <si>
    <t>00:20:24</t>
  </si>
  <si>
    <t>e-Doc ไม่สามารถเข้าได้</t>
  </si>
  <si>
    <t xml:space="preserve"> นางสาว ชลัญน์พิมพ์ ศรีสว่าง</t>
  </si>
  <si>
    <t>รบกวนช่วยดำเนินการแก้ไขการใช้งานเครื่องปริ้นเตอร์ เนื่องจากไม่สามารถใช้งานได้ เครื่องแจ้งตามภาพที่แนบค่ะ</t>
  </si>
  <si>
    <t>jutatip.kae@cra.ac.th</t>
  </si>
  <si>
    <t>Jutatip Kaewtamai</t>
  </si>
  <si>
    <t>09:48:31</t>
  </si>
  <si>
    <t>รบกวนช่วยดำเนินการแก้ไขการใช้งานเครื่องปริ้นเตอร์</t>
  </si>
  <si>
    <t>ถ่ายเอกสาร ปริ๊นเอกสาร แล้วมีรอยดำ</t>
  </si>
  <si>
    <t>00:34:07</t>
  </si>
  <si>
    <t>เครื่องถ่ายเอกสารมีรอยเส้นดำ</t>
  </si>
  <si>
    <t xml:space="preserve">หมึกสีดำ เครื่องฟูจิ ตรงมุมบี ชั้น3 ตึกบริหาร 2 หมดค่ะ รบกวนมาเปลี่ยนให้ด้วย </t>
  </si>
  <si>
    <t>09:36:49</t>
  </si>
  <si>
    <t>หมึกหมด</t>
  </si>
  <si>
    <t>เรียน เจ้าหน้าที่ที่เกี่ยวข้อง แจ้งปัญหา OR Hybrid 17 ไร่ ใช้งานอินเตอร์เน็ตไม่ได้ค่ะ รบกวนติดต่อเบอร์ 5788 (คุณพิม) ขอบคุณค่ะ</t>
  </si>
  <si>
    <t>00:44:53</t>
  </si>
  <si>
    <t>OR Hybrid 17 ไร่ ใช้งานอินเตอร์เน็ตไม่ได้</t>
  </si>
  <si>
    <t>11:13:07</t>
  </si>
  <si>
    <t>ID เรื่อง รายละเอียด Channel S85xxxx (6000021xxxxx) ประชาชน ขอเลข 13หลัก line</t>
  </si>
  <si>
    <t>00:01:39</t>
  </si>
  <si>
    <t>ประชาชน ขอเลข 13หลัก</t>
  </si>
  <si>
    <t>ID เรื่อง รายละเอียด Channel S855xxxx (6000021xxxx) ประชาชน ขอเลข 13หลัก line</t>
  </si>
  <si>
    <t>ประชาชน ขอเลข13หลัก</t>
  </si>
  <si>
    <t>ID เรื่อง รายละเอียด Channel 1480600xxxxxx หมอพร้อม ขอเพิ่มเข็ม 2 line</t>
  </si>
  <si>
    <t>หมอพร้อม ขอเพิ่มเข็ม2</t>
  </si>
  <si>
    <t>ให้ช่วย แก้ไขHis เนื่องจาก Hisเข้าไม่ได้ และขึ้น error ccc-thai 3 เครื่อง ทันตรกรรม ชั้น2</t>
  </si>
  <si>
    <t>01:45:48</t>
  </si>
  <si>
    <t>ให้ช่วย แก้ไขHis เนื่องจาก Hisเข้าไม่ได้ และขึ้น error ccc-thai</t>
  </si>
  <si>
    <t>00:09:13</t>
  </si>
  <si>
    <t>phakawan.bud@cra.ac.th</t>
  </si>
  <si>
    <t>Phakawan.bud</t>
  </si>
  <si>
    <t>Request for Phakawan.bud : Service Request</t>
  </si>
  <si>
    <t>00:37:22</t>
  </si>
  <si>
    <t>pornthida.wut@cra.ac.th</t>
  </si>
  <si>
    <t>Pornthida Wutcharat</t>
  </si>
  <si>
    <t>00:37:34</t>
  </si>
  <si>
    <t>Request for Pornthida Wutcharat : e-Saraban</t>
  </si>
  <si>
    <t>wifi ใช้งานไม่ได้เป็นหลายเครื่อง ติดต่อ พี่โย ฝ่ายบริหารทรัพยากรบุคคล</t>
  </si>
  <si>
    <t>wifi ใช้งานไม่ได้</t>
  </si>
  <si>
    <t>00:17:18</t>
  </si>
  <si>
    <t>เนื่องจาก นางสาว กรรณิการ์ อโศกไพศาล พยาบาลวิชาชีพ ย้ายงานเข้าฝ่ายการพยาบาล ชั้น 4 อาคารหอพัก เพื่อวางแผนงานดูแล ศูนย์ตรวจสุขภาพ และพรีเมี่ยมคลินิก 400 เตียง ซึ่งมีความจำเป็นต้องใช้เครื่องคอมพิวเตอร์ จึงจะขอเครื่องคอมพิวเตอร์ และเบอร์โทรศัพท์ สำหรับทำงาน ที่ฝ่ายการพยาบาล จำนวน 1 เครื่องค่ะ</t>
  </si>
  <si>
    <t>09:49:20</t>
  </si>
  <si>
    <t>09:44:33</t>
  </si>
  <si>
    <t>ขอเครื่องคอมพิวเตอร์ และเบอร์โทรศัพท์ สำหรับทำงาน</t>
  </si>
  <si>
    <t>export ข้อมูลใน SAP ออกมาใน excel แล้วข้อมูลไม่ครบถ้วน ขึ้น error ตามรูป</t>
  </si>
  <si>
    <t>ระบบ SAP export ข้อมูลไม่ได้</t>
  </si>
  <si>
    <t>Request for นางสาว อมรรัตน์ สวัสดิ์ : Service Request</t>
  </si>
  <si>
    <t>Set up และติดตั้งโปรแกรมคอมพิวเตอร์สำหรับ 400 เตียง Lenovo V50T 13IMB Gen2 S/N :SPC24QWNP</t>
  </si>
  <si>
    <t>00:30:29</t>
  </si>
  <si>
    <t>Set up และติดตั้งโปรแกรมคอมพิวเตอร์สำหรับ 400 เตียง Lenovo V50T 13IMB S/N :SPC24QWNZ</t>
  </si>
  <si>
    <t>Set up และติดตั้งโปรแกรมคอมพิวเตอร์สำหรับ 400 เตียง Lenovo V50T 13IMB Gen2 S/N :SPC24QWNC</t>
  </si>
  <si>
    <t>00:27:34</t>
  </si>
  <si>
    <t>Set up และติดตั้งโปรแกรมคอมพิวเตอร์สำหรับ 400 เตียง Lenovo V50T 13IMB Gen2 S/N :SPC24QWMT</t>
  </si>
  <si>
    <t>00:26:29</t>
  </si>
  <si>
    <t>00:01:44</t>
  </si>
  <si>
    <t>Request for Suphawadee Wasoontharaphiromkool : Service Request</t>
  </si>
  <si>
    <t xml:space="preserve">ขอให้ลบไฟล์จำนวน 2 บันทึกข้อความ (รายละเอียดตามเอกสารแนบ) </t>
  </si>
  <si>
    <t>01:22:35</t>
  </si>
  <si>
    <t>phattaranit.thi@cra.ac.th</t>
  </si>
  <si>
    <t>Phattaranit Thiragomonsak</t>
  </si>
  <si>
    <t xml:space="preserve">แจ้งลบไฟล์ในระบบ E-Sarabun </t>
  </si>
  <si>
    <t>เครื่อง UPS ในห้อง control CT มีเสียงดังเตือนตลอดเวลา มีไฟแดงกระพริบ</t>
  </si>
  <si>
    <t>00:39:50</t>
  </si>
  <si>
    <t>เครื่อง UPS ดัง</t>
  </si>
  <si>
    <t>ขอเปลี่ยนแท่นหมึก R5 เครื่อง Printer Fuji (Serial Number 207972) ที่ห้องสำนักงานคณบดีคณะพยาบาลศาสตร์ ชั้น 2 อาคารสำนักงานราชวิทยาลัยจุฬาภรณ์ โซน D (ถ้ามาแล้วไม่มีใครอยู่ วางหมึกไว้ที่เครื่องถ่ายเอกสารได้เลยนะคะ)</t>
  </si>
  <si>
    <t>06:48:46</t>
  </si>
  <si>
    <t>ขอเปลี่ยนแท่นหมึก R5 เครื่อง Printer Fuji</t>
  </si>
  <si>
    <t>1,2</t>
  </si>
  <si>
    <t xml:space="preserve">ตู้เสียบบัตร ER กินบัตรคนไข้ </t>
  </si>
  <si>
    <t>nucharee.sue@pccms.ac.th</t>
  </si>
  <si>
    <t xml:space="preserve"> นาง นุชจารี ซื่อแท้</t>
  </si>
  <si>
    <t>ตู้เสียบบัตร ER กินบัตรคนไข้</t>
  </si>
  <si>
    <t>notebookเปิดเครื่องไม่ติด ไฟไม่เข้า User แจ้งว่าเป็นตั้งแต่ 6.30 ชาจไฟไม่เข้า ชั้น 2 17ไร่ หลอดเลือดและหัวใจ ติดต่อ พี่หน่อย</t>
  </si>
  <si>
    <t>paksinich.sut@cra.ac.th</t>
  </si>
  <si>
    <t xml:space="preserve"> นาง ภักดิ์สิณิช สุทธิปุณณารักษ์</t>
  </si>
  <si>
    <t>02:07:48</t>
  </si>
  <si>
    <t>Notebook เปิดเครื่องไม่ติด</t>
  </si>
  <si>
    <t>(ขอด่วนนะคะ) แก้ไขหน้าเว็บรับสมัครหลักสูตร พยบ. นานาชาติ (https://nurseinter.cra.ac.th) 1. ลบข้อมูลผู้สมัครปี 65 2. เปลี่ยนปีการรับสมัครเป็น 2023 3. เปลี่ยนรูปประชาสัมพันธ์ รูปที่ 2 ใหม่ (ตามเอกสารแนบ 1) 4. แก้ไขรายละเอียดข้อมูลประกาศการรับสมัครภาษาอังกฤษ (เปลี่ยนวันเวลาในตาราง,เพิ่มรายละเอียดข้อ 5 Scholarship) (ตามเอกสารแนบ 2) 5. ลบข้อมูลประกาศการรับสมัครภาษาไทยทั้งหมด</t>
  </si>
  <si>
    <t>(ขอด่วนนะคะ) แก้ไขหน้าเว็บรับสมัครหลักสูตร พยบ. นานาชาติ (https://nurseinter.cra.ac.th)</t>
  </si>
  <si>
    <t>หน้าจอ Enquie Lab ใส่รายละเอียดไม่ได้เป็นแบบทึบสีเทา IP : 172.25.26.155</t>
  </si>
  <si>
    <t>00:06:26</t>
  </si>
  <si>
    <t>หน้าจอ Enquie Lab ใส่รายละเอียดไม่ได้</t>
  </si>
  <si>
    <t xml:space="preserve"> โทรศัพท์ไม่สามารถใช้งานได้ - มีคอมพิวเตอร์ จำนวน 1 เครื่อง ไม่สามารถใช้อินเทอร์เน้ตได้ค่ะ</t>
  </si>
  <si>
    <t>01:22:55</t>
  </si>
  <si>
    <t>ขอความอนุเคราะห์ตรวจสอบสาย LAN</t>
  </si>
  <si>
    <t>เรียน เจ้าหน้าที่ IT Support CRA เครื่องสำรองไฟเสีย คอมดับ เปิดไม่ติดค่ะ ขอความอนุเคราะห์เปลี่ยนเครื่องสำรองไฟจำนวน 1 เครื่องค่ะ (ชั้น 4 มุม A อาคารสำนักงานราชวิทยาลัยจุฬาภรณ์ อาคาร 2 วิทยาลัยแพทยศาสตร์ศรีสวางควัฒน)</t>
  </si>
  <si>
    <t>ขอความอนุเคราะห์เปลี่ยนเครื่องสำรองไฟจำนวน 1 เครื่อง</t>
  </si>
  <si>
    <t>Printer ขึ้น Repelce DRUM</t>
  </si>
  <si>
    <t>06:32:28</t>
  </si>
  <si>
    <t>Printer BROTHER ขึ้น Repelce DRUM ไม่สามารถใช้งานได้</t>
  </si>
  <si>
    <t>เครื่องแสกนเวชภัณฑ์ เชื่อมต่ออินเตอร์เน็ตไม่ได้</t>
  </si>
  <si>
    <t>nawika.nak@cra.ac.th</t>
  </si>
  <si>
    <t>Nawika Nakarungsu</t>
  </si>
  <si>
    <t>01:54:53</t>
  </si>
  <si>
    <t>เครื่องสแกนเชื่อมต่ออินเตอร์เน็ตไม่ได้</t>
  </si>
  <si>
    <t>00:42:04</t>
  </si>
  <si>
    <t>06:44:38</t>
  </si>
  <si>
    <t>Request for Natthaphon Srisai : e-Saraban</t>
  </si>
  <si>
    <t>คอมพิวเตอร์เข้า internet ใช้งานไม่ได้</t>
  </si>
  <si>
    <t>07:34:06</t>
  </si>
  <si>
    <t>02:30:45</t>
  </si>
  <si>
    <t>02:31:27</t>
  </si>
  <si>
    <t xml:space="preserve">คอมตัดอินเตอร์เน็ตเองค่ะ ตอน 17.30 น. เมื่อวานค่ะ อาการเดิมอีกแล้วค่ะ </t>
  </si>
  <si>
    <t>เปิดผลPatho คนไข้ไม่ได้IP:172.32.4.249 โต๊ะพยาบาลหน้าประตู Intervention ชั้น4</t>
  </si>
  <si>
    <t>เปิดผลPatho คนไข้ไม่ได้</t>
  </si>
  <si>
    <t xml:space="preserve">เชื่อมต่อ Wifi จอดิจิตอล ชั้น 1 อาคาร รพ.จุฬาภรณ์ (ห้องยา การเงิน) ตัวรับเป็น 2.4 Hz ต้องการ น้อง Setting เชื่อม iOT เหมือนที่เคย Setting ให้กับจออื่นๆ </t>
  </si>
  <si>
    <t>napatt.inc@cra.ac.th</t>
  </si>
  <si>
    <t>Napatt Inchai</t>
  </si>
  <si>
    <t>07:29:50</t>
  </si>
  <si>
    <t xml:space="preserve">Setting เชื่อมต่อ WiFi จอดิจิตอล Singnage </t>
  </si>
  <si>
    <t>ในคอม PC ไม่มีโปรแกรมสแกน ช่วยมาลงให้หน่อยนะคะ</t>
  </si>
  <si>
    <t>nutjarin.cha@cra.ac.th</t>
  </si>
  <si>
    <t>Nutjarin Chaywattana</t>
  </si>
  <si>
    <t>05:30:50</t>
  </si>
  <si>
    <t>รบกวนให้มาลงโปรแกรม สแกน</t>
  </si>
  <si>
    <t xml:space="preserve">รบกวนช่วยมาดูโน๊ตบุ๊คหน่อยนะคะ พอดีกดเปิดแล้วใส่รหัสแล้ว แต่สักพักก็ขึ้นจอสีดำค่ะ </t>
  </si>
  <si>
    <t>08:02:01</t>
  </si>
  <si>
    <t>โน๊ตบุ๊คเปิดไม่ติด</t>
  </si>
  <si>
    <t xml:space="preserve">เปลี่ยนหัวดั๊มให้ทีครับ </t>
  </si>
  <si>
    <t>02:20:39</t>
  </si>
  <si>
    <t xml:space="preserve">printer ปริ้นไม่ได้ </t>
  </si>
  <si>
    <t>เครื่อง PC ของหัวหน้างาน ไม่สามารถ Log in One drive ได้ครับ รบกวนขอความอนุเคราะห์เจ้าหน้าที่มาให้ความช่วยเหลือครับ</t>
  </si>
  <si>
    <t>06:32:03</t>
  </si>
  <si>
    <t>ไม่สามารถ Log in One drive ได้</t>
  </si>
  <si>
    <t>HIS มีปัญหา ไม่สามารถเรียก pop up ได้</t>
  </si>
  <si>
    <t>05:29:55</t>
  </si>
  <si>
    <t>เปิดผล Cyctology ไม่ได้ค่ะ 172.32.4.249 โต๊ะพยาบาลIntervention หน้าประตู</t>
  </si>
  <si>
    <t>00:05:40</t>
  </si>
  <si>
    <t>เปิดผล Cyctology ไม่ได้ค่ะ</t>
  </si>
  <si>
    <t>00:21:59</t>
  </si>
  <si>
    <t>เครื่องถ่ายเอกสาร ถ่ายแล้วมีขีดดำเป็นเส้น</t>
  </si>
  <si>
    <t>01:43:13</t>
  </si>
  <si>
    <t>00:08:35</t>
  </si>
  <si>
    <t>09:15:17</t>
  </si>
  <si>
    <t>Request for นาย พงษ์สันต์ กิ่งสุภา : Service Request</t>
  </si>
  <si>
    <t>เครื่องปริ๊นส์ RicOH ขึ้น SC554-00</t>
  </si>
  <si>
    <t>05:53:00</t>
  </si>
  <si>
    <t>Request for นาย ยุรนันท์ เล็กน้อย : Service Request</t>
  </si>
  <si>
    <t>ปัญหา: VM พบปัญหา เข้าใช้งานไม่ได้ ขึ้น startup repair IP:172.25.4.249 ชื่อผู้แจ้ง: จารุวรรณ แผนก: คลินิกหัวใจ เบอร์ติดต่อกลับ:5735</t>
  </si>
  <si>
    <t>เรียนคุณข้าวจี่ และคุณโบว์ รบกวนเพิ่ม Role ให้ User ในระบบ Enterprise Workflow (รายละเอียดตาม File แนบ)</t>
  </si>
  <si>
    <t>ขอเพิ่ม Role User ในระบบ Workflow</t>
  </si>
  <si>
    <t>เรียนเจ้าหน้าที่ที่เกี่ยวข้อง เนื่องจากPCของนางอมราลักษณ์ จิตปรีดา ไม่สามารถใช้งานได้ เปิดPCแล้วหน้าจอดำ ไม่สามารถเข้าใช้งานได้เลย รบกวนมาแก้ไขให้ที่ 17ไร่ ขอบคุณค่ะ</t>
  </si>
  <si>
    <t>02:28:15</t>
  </si>
  <si>
    <t>เปิดเPCแล้วหน้าจอดำ</t>
  </si>
  <si>
    <t>แจ้งซ่อมตู้ยาเสพติดของห้องยา 17ไร่ เนื่องจากตูล็อดยาเสพติดและกุญแจมีการชำรุด ไม่สามารถล็อคตู้ได้ รบกวนดำเนินการแก้ไขให้ด้วยค่ะ สามารถติดต่อสอบถามข้อมูล เบอร์ 5775, 5776 ค่ะ</t>
  </si>
  <si>
    <t>แจ้งซ่อมตู้ยาเสพติด</t>
  </si>
  <si>
    <t xml:space="preserve">แป้นพิมพ์โน๊ตบุ๊ค หลุด 1 ช่อง ค่ะ รบกวนมาดูให้วันจันทร์ช่วง 13.00 นะคะ เข้ามาดูวันจันทร์ ที่ 3 ตุลาคม นะคะ ชั้น4 คณะแพทย ติดต่อคุณ ปอ </t>
  </si>
  <si>
    <t>20:52:11</t>
  </si>
  <si>
    <t xml:space="preserve">แจ้งซ่อม แป้นพิมพ์โน๊ตบุ๊ค </t>
  </si>
  <si>
    <t>01:50:43</t>
  </si>
  <si>
    <t>Request for Jirada Srilipornkhet : Service Request</t>
  </si>
  <si>
    <t xml:space="preserve">ขอให้ช่วยดำเนินการTransport Request สำหรับ PO Release Strategy จำนวน 2 transport จาก DEV100 ไปยัง QAS500 และ ไปPRD900 หลังจากทดสอบใน QAS แล้ว เนื่องจากเป็น parameter ที่ต้องใช้งานร่วมกันกับ Transport Request # S4DK907168 ที่ได้มีการtransport ขึ้นPRD900ไปแล้ว เมื่อวันที่ 27 ก.ย. 65 </t>
  </si>
  <si>
    <t>SAP-ERP ขอให้ช่วยดำเนินการ Transport Request# 907161 และ 907411 จาก DEV100 ไปยัง QAS500</t>
  </si>
  <si>
    <t>ขอความอนุเคราะห์เชื่อมต่อ printer ยี่ห้อ ricoh กับโน๊ตบุ๊ก</t>
  </si>
  <si>
    <t>thiansin.lia@cra.ac.th</t>
  </si>
  <si>
    <t>Thiansin Liamsuwan</t>
  </si>
  <si>
    <t>01:50:21</t>
  </si>
  <si>
    <t>เชื่อมต่อ printer ยี่ห้อ ricoh กับโน๊ตบุ๊ก</t>
  </si>
  <si>
    <t>ยอดค่าใช้จ่ายในใบ All Tran ไม่ตรงกับใบแจ้งหนี้ HN 600046993 AN 65-07332 คนไข้ชื่อ นส.รุ่งรัตน์ สีถัน</t>
  </si>
  <si>
    <t>nawarat.nit@cra.ac.th</t>
  </si>
  <si>
    <t>Nawarat Nitiwatsupakun</t>
  </si>
  <si>
    <t>ใบแจ้งหนี้ไม่ตรง</t>
  </si>
  <si>
    <t xml:space="preserve">โทรศัพท์ไร้สายยี่ห้อพานาโซนิคดิจิตอล 2.4GHz ไม่สามารถโทรออกได้ ซึ่งทำการถอดถ่านหลังเครื่องและใส่ไปเหมือนเดิมก็ไม่สามารถโทรออกได้ ตึก 14 ชั้น/ชั้น 9 ห้องคลังเนื้อเยื่อ 3 Image Caption </t>
  </si>
  <si>
    <t>00:14:47</t>
  </si>
  <si>
    <t>โทรศัพท์ไร้สายยี่ห้อ Panasonic ไม่สามารถโทรออกได้</t>
  </si>
  <si>
    <t>ID เรื่อง รายละเอียด Channel 310xxxxxxxxxxx ประชาชน เพิ่มเข็ม 3 Mail IT</t>
  </si>
  <si>
    <t>ID เรื่อง รายละเอียด Channel 182xxxxxxxxxxxxx ประชาชน ขอเพิ่มเข็ม 1 2 แบบฟอร์ม</t>
  </si>
  <si>
    <t>00:03:07</t>
  </si>
  <si>
    <t>ID เรื่อง รายละเอียด Channel 771xxxxxxxx 871xxxxxxxxxx ประชาชน แก้ไขข้อมูลส่วนตัว เพิ่มเข็ม Call</t>
  </si>
  <si>
    <t>ประชาชนแก้ไขข้อมูลส่วนตัว เพิ่มเข็ม</t>
  </si>
  <si>
    <t>Set up และติดตั้งโปรแกรมคอมพิวเตอร์สำหรับ 400 เตียง Lenovo V50T 13IMB Gen2 S/N :SPC24QWNT</t>
  </si>
  <si>
    <t>Set up และติดตั้งโปรแกรมคอมพิวเตอร์สำหรับ 400 เตียง Lenovo V50T 13IMB Gen2 S/N :SPC24QWM3</t>
  </si>
  <si>
    <t>01:59:24</t>
  </si>
  <si>
    <t>Set up และติดตั้งโปรแกรมคอมพิวเตอร์สำหรับ 400 เตียง Lenovo V50T 13IMB Gen2 S/N :SPC23QSV2</t>
  </si>
  <si>
    <t>01:50:07</t>
  </si>
  <si>
    <t>Set up และติดตั้งโปรแกรมคอมพิวเตอร์สำหรับ 400 เตียง Lenovo V50T 13IMB Gen2 S/N :SPC24QWN1</t>
  </si>
  <si>
    <t>01:48:19</t>
  </si>
  <si>
    <t>ขอสิทธิ์การใช้ระบบสารบรรณนอกสถานที่โรงพยาบาลให้กับ นายแพทย์วิโรจน์ เมืองศิลปศาสตร์ รหัสพนักงาน 81318 ตำแหน่ง รองผู้อำนวยการศูนย์หัวใจและหลอดเลือด ด้านการแพทย์</t>
  </si>
  <si>
    <t>03:00:03</t>
  </si>
  <si>
    <t>ขอสิทธิ์การใช้ระบบสารบรรณนอกสถานที่โรงพยาบาล</t>
  </si>
  <si>
    <t xml:space="preserve">เนื่องจากมีการย้าย พอร์ท ในการต่อสาย LAN ใหม่ </t>
  </si>
  <si>
    <t>00:50:12</t>
  </si>
  <si>
    <t>ขอความอนุเคราะห์เก็บสาย LAN</t>
  </si>
  <si>
    <t>08:15:25</t>
  </si>
  <si>
    <t>08:15:31</t>
  </si>
  <si>
    <t>Request for Sathanee Rodwimut : Service Request</t>
  </si>
  <si>
    <t>09:50:58</t>
  </si>
  <si>
    <t>Request for Saruda Chaiharn : e-Saraban</t>
  </si>
  <si>
    <t>เรียน ฝ่ายเทคโนโลยีสารสนเทศ เนื่องจากนางสาวจันทิมา ภูสำรี รหัส 802353 ได้ลาออกและให้มีผลสิ้นสุดวันที่ 30 กันยายน 2565 นั้น ฝ่ายจัดซื้อจัดจ้าง งานจัดซื้อจัดจ้างทั่วไปและเทคโนโลยีสารสนเทศ มีความจำเป็นในกระบวนการทำงานที่ต่อเนื่องของงาน จึงเรียนมาเพื่อขอให้ยังคงการเข้าถึงข้อมูลการทำงานผ่านระบบต่างๆ เช่น e-mail , SAP , e-Saraban ของนางสาวจันทิมา ภูสำรี ไว้ระยะเวลา 3 เดือน (สิ้นสุดวันที่ 31 ธันวาคม 2565) โดยผู้เข้าถึงข้อมูลคือ นางสาวธัญญ์วรนันท์ เพชรัตนมุณี จึงเรียนมาเพื่อโปรดดำเนินการ ธัญญ์วรนันท์ เพชรัตนมุณี หัวหน้างานจัดซื้อจัดจ้างทั่วไปและเทคโนโลยีสารสนเทศ</t>
  </si>
  <si>
    <t>ขอให้ยังคงเปิดสิทธิ์การเข้าถึงของนางสาวจันทิมา ภูสำรี</t>
  </si>
  <si>
    <t>05:10:17</t>
  </si>
  <si>
    <t>เมาส์ใช้ไม่ได้ เคาท์เตอร์พยาบาลเบอร์ 8</t>
  </si>
  <si>
    <t>00:45:13</t>
  </si>
  <si>
    <t>เมาส์ใช้ไม่ได้</t>
  </si>
  <si>
    <t>คอมพวเตอร์ไม่สามารถBoot windows ได้ ตึกCat ชั้น 3 ฝ่ายสารนิเทศและวิชาการ หน้าห้องอาจารย์นิ่มนวล</t>
  </si>
  <si>
    <t>ชื่อไฟล์ PDF ที่มีเป็นภาษาต่างด้าว แล้วพอปริ๊นออกมาไม่ปรากฏข้อมูล ออกมาเป็นหน้าเปล่า แล้วมีภาษาต่างด้าวติดมานิดนึง และไม่สามารถเปลี่ยนชื่อไฟล์ได้ด้วยค่ะ</t>
  </si>
  <si>
    <t>nichamon.par@cra.ac.th</t>
  </si>
  <si>
    <t>Nichamon Parinyapon</t>
  </si>
  <si>
    <t>04:49:40</t>
  </si>
  <si>
    <t>ปริ๊นไฟล์ PDF เป็นภาษาต่างด้าว</t>
  </si>
  <si>
    <t xml:space="preserve">คอมพวเตอร์ไม่สามารถBoot windows ได้ ตึกCATชั้น 3 ฝ่ายบริหารการเงินการคลัง ติดต่อคุณฐิติรัตน์ </t>
  </si>
  <si>
    <t>thitirat.kum@cra.ac.th</t>
  </si>
  <si>
    <t>Thitirat Kumbung</t>
  </si>
  <si>
    <t>Computer พบปัญหา ลำโพงไม่ดัง IP:172.32.12.22</t>
  </si>
  <si>
    <t>07:52:10</t>
  </si>
  <si>
    <t>Computer พบปัญหา ลำโพงไม่ดัง</t>
  </si>
  <si>
    <t xml:space="preserve">ขอเชื่อมต่อwifi </t>
  </si>
  <si>
    <t>00:50:33</t>
  </si>
  <si>
    <t>ติดตั้งหน้าจอcom เข้าโทรทัศน์</t>
  </si>
  <si>
    <t>รบกวนขอ เมาส์คอมพิวเตอร์ใหม่ค่ะ ขณะใช้งานไฟดับ ขอบคุณค่ะ</t>
  </si>
  <si>
    <t>phakchira.boo@cra.ac.th</t>
  </si>
  <si>
    <t>05:12:58</t>
  </si>
  <si>
    <t>เมาส์คอมพิวเตอร์</t>
  </si>
  <si>
    <t>รบกวนฝ่ายไอทีเชื่อมอุปกรณ์คอมพิวเตอร์กับเครื่องปริ้น Fujiให้หน่อยครับ AnyDesk : 735112062</t>
  </si>
  <si>
    <t>07:14:26</t>
  </si>
  <si>
    <t>สแกนเอกสารไม่ได้</t>
  </si>
  <si>
    <t>รบกวนเจ้าหน้าที่รีโมทลงโปรแกรม HIS และ EVInsite 172.26.26.113 เพื่อให้แพทย์ Fellow พรีเซ้นเพื่อรีวิวเคส</t>
  </si>
  <si>
    <t xml:space="preserve">รบกวนเจ้าหน้าที่รีโมทลงโปรแกรม HIS และ EVInsite </t>
  </si>
  <si>
    <t>เปลี่ยนหมึกชั้น 1 เครื่อง Brather</t>
  </si>
  <si>
    <t>01:18:35</t>
  </si>
  <si>
    <t>เปลี่ยนหมึกชั้น1</t>
  </si>
  <si>
    <t>คอมพิวเตอร์ฝั่งอินเตอร์ เปิดไม่ติด และคอมพิวเตอร์ ฝั่ง Covid แสงหน้าจอเข้ม และไม่สามารถบันทึก Note nurse ได้เนื่องจากไม่มีที่ให้กดบันทึก</t>
  </si>
  <si>
    <t>Sirikarn Khanpet</t>
  </si>
  <si>
    <t>03:47:12</t>
  </si>
  <si>
    <t>คอมพิวเตอร์ฝั่งอินเตอร์ และคอมพิวเตอร์ ฝั่ง Covid</t>
  </si>
  <si>
    <t>รหัสแพทย์ 803181 เข้าใช้ ้his ไม่ได้ รบกวนตรวจสอบให้ด้วยคะ ***แพทย์รออยู่***</t>
  </si>
  <si>
    <t>00:22:53</t>
  </si>
  <si>
    <t>แพทย์เข้าใช้งานhisไม่ได้</t>
  </si>
  <si>
    <t>ช่อง gross description ใช้ไม่ได้ ในระบบ HIS หมายเลขเครื่อง 172.32.5.43</t>
  </si>
  <si>
    <t>00:30:05</t>
  </si>
  <si>
    <t>ช่อง gross description ใช้ไม่ได้ ในระบบ HIS</t>
  </si>
  <si>
    <t>ไม่สามารถใช้งาน workflow ได้ค่ะ บางครั้งค้างที่หน้า Login บางครั้งก็ error จากที่สอบถามไปทาง C-level ผู้พัฒนา ได้ความว่า คาดว่า Oracle จะล่มและทำให้ dev / uat /และ production ไม่ได้ทั้งหมด แนบ error log มาให้ตรวจสอบค่ะ</t>
  </si>
  <si>
    <t xml:space="preserve">ไม่สามารถใช้งานระบบ BAW-Workflow ได้ </t>
  </si>
  <si>
    <t>โปรแกรม excel ใช้ไม่ได้แก้ไขให้ด่วน โทรหา IT ไม่ติดจ้า IP เครื่อง 172.32.16.204</t>
  </si>
  <si>
    <t>01:24:19</t>
  </si>
  <si>
    <t>โปรแกรม excel ใช้ไม่ได้แก้ไขให้ด่วน</t>
  </si>
  <si>
    <t>รหัสพนักงาน 900910 ไม่สามารถเข้าใช้งาน wifi ได้ รบกวนตรวจสอบให้หน่อยครับ</t>
  </si>
  <si>
    <t>ไม่สามารถเข้าใช้งาน wifi ได้</t>
  </si>
  <si>
    <t>รบกวนช่วยตรวจสอบ IP เครื่อง 192.168.56.1.172.27.17.189 ให้หน่อยค่ะ เนื่องจากเข้าระบบ HIS ไม่ได้ค่ะ</t>
  </si>
  <si>
    <t>05:11:18</t>
  </si>
  <si>
    <t>งานบริการตรวจและรักษาทางเวชศาสตร์นิวเคลียร์</t>
  </si>
  <si>
    <t>sutima.rat@cra.ac.th</t>
  </si>
  <si>
    <t xml:space="preserve"> นางสาว สุธิมา รัตนกันทา</t>
  </si>
  <si>
    <t>Request for นางสาว สุธิมา รัตนกันทา : e-Saraban</t>
  </si>
  <si>
    <t>ไม่สามารถใช้งาน SAP ที่บ้านได้ (172.27.32.246)</t>
  </si>
  <si>
    <t>04:39:13</t>
  </si>
  <si>
    <t xml:space="preserve">ประชุมใน Ms Teams แล้ว Internet หลุด มี Hub 2 ตัว ซ้ายขวา แต่ตัวที่ใกล้นั่ง Hub มันสวิซต์บ่อย จึงทำให้เน็ตหลุด cat2 หน้าห้องอ.โสภิต มุม B </t>
  </si>
  <si>
    <t>01:58:01</t>
  </si>
  <si>
    <t>ประชุมใน Ms Teams แล้ว Internet หลุด</t>
  </si>
  <si>
    <t>ล็อกอินรหัสหมอเข้าไปแล้ว แล้วข้อมูลคนไข้หาย แถมกดปุ่มสั่งยาไม่ได้ พี่ตูน รับเรื่องแล้ว</t>
  </si>
  <si>
    <t>00:27:59</t>
  </si>
  <si>
    <t>ข้อมูลคนไข้หาย</t>
  </si>
  <si>
    <t>02:41:35</t>
  </si>
  <si>
    <t>ไม่สามารถเข้าใช้งานระบบ Audit EMA ได้ (เว็บไซต์ audit.nhso/ema) IP : 172.24.2.241 IP : 172.24.2.242 IP : 172.24.2.224</t>
  </si>
  <si>
    <t>05:03:46</t>
  </si>
  <si>
    <t>ไม่สามารถเข้าใช้งานระบบ Audit EMA ได้</t>
  </si>
  <si>
    <t>01:29:05</t>
  </si>
  <si>
    <t>Set up คอมพิวเตอร์ที่แผนกทันตกรรม ชั้น2 ตึก 100 เตียง</t>
  </si>
  <si>
    <t>13:35:42</t>
  </si>
  <si>
    <t>log in โน๊ตบุ๊คไม่ได้ค่ะ</t>
  </si>
  <si>
    <t>00:30:48</t>
  </si>
  <si>
    <t>log in โน๊ตบุ๊คไม่ได้</t>
  </si>
  <si>
    <t>Request for Pornthida Wutcharat : Service Request</t>
  </si>
  <si>
    <t xml:space="preserve">ปัญหาคือ เปิด VN แล้วไม่สามารถบันทึกข้อมูลใดๆได้ค่ะ </t>
  </si>
  <si>
    <t>HN 650447307 (คุณประชิต ติงสะ) ไม่สามารถเปิด VN ได้ค่ะ</t>
  </si>
  <si>
    <t>รบกวนขอ report ตามเอกสารแนบค่ะ เนื่องจากหัวหน้าหน่วยให้ขอเพื่อนำไปประกอบ ข้อมูลการจัดทไ service profile</t>
  </si>
  <si>
    <t xml:space="preserve">ขอ report </t>
  </si>
  <si>
    <t>sutinun.lue@cra.ac.th</t>
  </si>
  <si>
    <t>Sutinun Lueansiri</t>
  </si>
  <si>
    <t>01:10:04</t>
  </si>
  <si>
    <t>เม้าส์ใช้งานไม่ได้ค่ะ อยู่ในห้องลิฟท์ส่วนพระองค์ชั้น3</t>
  </si>
  <si>
    <t>srisuda.chi@cra.ac.th</t>
  </si>
  <si>
    <t>Srisuda Chirachaloemkul</t>
  </si>
  <si>
    <t>01:28:19</t>
  </si>
  <si>
    <t>ชั้น3 คลินิกอายุรกรรมโรคมะเร็ง (ชั้น 3 Zone B) &gt; ศูนย์การแพทย์มะเร็งวิทยาจุฬาภรณ์</t>
  </si>
  <si>
    <t>Set up และติดตั้งโปรแกรมคอมพิวเตอร์สำหรับ 400 เตียง Lenovo V50T 13IMB Gen2 S/N :SPC23QSV3</t>
  </si>
  <si>
    <t>00:35:51</t>
  </si>
  <si>
    <t>Set up และติดตั้งโปรแกรมคอมพิวเตอร์สำหรับ 400 เตียง Lenovo V50T 13IMB Gen2 S/N :SPC24QWNM</t>
  </si>
  <si>
    <t>00:34:56</t>
  </si>
  <si>
    <t>Set up และติดตั้งโปรแกรมคอมพิวเตอร์สำหรับ 400 เตียง Lenovo V50T 13IMB Gen2 S/N :SPC2552VV</t>
  </si>
  <si>
    <t>00:34:23</t>
  </si>
  <si>
    <t xml:space="preserve">คอมพิวเตอร์เครืองที่เคาน์เตอร์พยาบาลเปิดไม่ติด </t>
  </si>
  <si>
    <t>00:47:28</t>
  </si>
  <si>
    <t>Application Total</t>
  </si>
  <si>
    <t>Work Station System Total</t>
  </si>
  <si>
    <t>System Software Total</t>
  </si>
  <si>
    <t>ชั่วโมง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</si>
</sst>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>
    <font>
      <sz val="11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6"/>
      <color theme="1"/>
      <name val="Sarabun"/>
    </font>
    <font>
      <sz val="18"/>
      <color theme="0"/>
      <name val="Sarabun"/>
    </font>
    <font>
      <sz val="16"/>
      <color theme="0"/>
      <name val="Sarabun"/>
    </font>
    <font>
      <sz val="8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92D050"/>
        <bgColor rgb="FF92D050"/>
      </patternFill>
    </fill>
    <fill>
      <patternFill patternType="solid">
        <fgColor rgb="FF0070C0"/>
        <bgColor rgb="FF0070C0"/>
      </patternFill>
    </fill>
    <fill>
      <patternFill patternType="solid">
        <fgColor theme="9" tint="0.79998168889431442"/>
        <bgColor theme="9" tint="0.79998168889431442"/>
      </patternFill>
    </fill>
  </fills>
  <borders count="18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/>
    <xf numFmtId="0" fontId="3" fillId="3" borderId="3" xfId="0" applyFont="1" applyFill="1" applyBorder="1"/>
    <xf numFmtId="0" fontId="4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3" fillId="0" borderId="0" xfId="0" applyFont="1"/>
    <xf numFmtId="0" fontId="0" fillId="0" borderId="4" xfId="0" pivotButton="1" applyFont="1" applyBorder="1" applyAlignment="1"/>
    <xf numFmtId="0" fontId="0" fillId="0" borderId="5" xfId="0" applyFont="1" applyBorder="1" applyAlignment="1"/>
    <xf numFmtId="0" fontId="0" fillId="0" borderId="4" xfId="0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NumberFormat="1" applyFont="1" applyBorder="1" applyAlignment="1"/>
    <xf numFmtId="0" fontId="0" fillId="0" borderId="9" xfId="0" pivotButton="1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4" xfId="0" applyNumberFormat="1" applyFont="1" applyBorder="1" applyAlignment="1"/>
    <xf numFmtId="0" fontId="0" fillId="0" borderId="12" xfId="0" applyNumberFormat="1" applyFont="1" applyBorder="1" applyAlignment="1"/>
    <xf numFmtId="0" fontId="0" fillId="0" borderId="6" xfId="0" applyNumberFormat="1" applyFont="1" applyBorder="1" applyAlignment="1"/>
    <xf numFmtId="0" fontId="0" fillId="0" borderId="3" xfId="0" applyNumberFormat="1" applyFont="1" applyBorder="1" applyAlignment="1"/>
    <xf numFmtId="0" fontId="0" fillId="0" borderId="8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0" xfId="0" applyNumberFormat="1" applyFont="1" applyAlignment="1"/>
    <xf numFmtId="22" fontId="0" fillId="0" borderId="0" xfId="0" applyNumberFormat="1" applyFont="1" applyAlignment="1"/>
    <xf numFmtId="14" fontId="0" fillId="0" borderId="0" xfId="0" applyNumberFormat="1" applyFont="1" applyAlignment="1"/>
    <xf numFmtId="164" fontId="0" fillId="0" borderId="0" xfId="0" applyNumberFormat="1" applyFont="1" applyAlignment="1"/>
    <xf numFmtId="0" fontId="1" fillId="5" borderId="16" xfId="0" applyFont="1" applyFill="1" applyBorder="1"/>
    <xf numFmtId="0" fontId="1" fillId="0" borderId="16" xfId="0" applyFont="1" applyBorder="1"/>
    <xf numFmtId="0" fontId="1" fillId="5" borderId="16" xfId="0" applyNumberFormat="1" applyFont="1" applyFill="1" applyBorder="1" applyAlignment="1"/>
    <xf numFmtId="22" fontId="1" fillId="5" borderId="16" xfId="0" applyNumberFormat="1" applyFont="1" applyFill="1" applyBorder="1" applyAlignment="1"/>
    <xf numFmtId="0" fontId="1" fillId="0" borderId="16" xfId="0" applyNumberFormat="1" applyFont="1" applyBorder="1" applyAlignment="1"/>
    <xf numFmtId="22" fontId="1" fillId="0" borderId="16" xfId="0" applyNumberFormat="1" applyFont="1" applyBorder="1" applyAlignment="1"/>
    <xf numFmtId="22" fontId="3" fillId="0" borderId="0" xfId="0" applyNumberFormat="1" applyFont="1"/>
    <xf numFmtId="14" fontId="1" fillId="5" borderId="16" xfId="0" applyNumberFormat="1" applyFont="1" applyFill="1" applyBorder="1" applyAlignment="1"/>
    <xf numFmtId="164" fontId="1" fillId="5" borderId="16" xfId="0" applyNumberFormat="1" applyFont="1" applyFill="1" applyBorder="1" applyAlignment="1"/>
    <xf numFmtId="0" fontId="1" fillId="5" borderId="17" xfId="0" applyNumberFormat="1" applyFont="1" applyFill="1" applyBorder="1" applyAlignment="1"/>
    <xf numFmtId="14" fontId="1" fillId="0" borderId="16" xfId="0" applyNumberFormat="1" applyFont="1" applyBorder="1" applyAlignment="1"/>
    <xf numFmtId="164" fontId="1" fillId="0" borderId="16" xfId="0" applyNumberFormat="1" applyFont="1" applyBorder="1" applyAlignment="1"/>
    <xf numFmtId="0" fontId="1" fillId="0" borderId="17" xfId="0" applyNumberFormat="1" applyFont="1" applyBorder="1" applyAlignment="1"/>
    <xf numFmtId="164" fontId="5" fillId="4" borderId="3" xfId="0" applyNumberFormat="1" applyFont="1" applyFill="1" applyBorder="1" applyAlignment="1">
      <alignment horizontal="center" vertical="center"/>
    </xf>
    <xf numFmtId="164" fontId="3" fillId="0" borderId="0" xfId="0" applyNumberFormat="1" applyFont="1"/>
    <xf numFmtId="0" fontId="3" fillId="3" borderId="3" xfId="0" applyFont="1" applyFill="1" applyBorder="1" applyAlignment="1"/>
  </cellXfs>
  <cellStyles count="1">
    <cellStyle name="Normal" xfId="0" builtinId="0"/>
  </cellStyles>
  <dxfs count="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164" formatCode="[$-F400]h:mm:ss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19" formatCode="d/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164" formatCode="[$-F400]h:mm:ss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19" formatCode="d/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27" formatCode="d/m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2FD1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Pivot!$AJ$3</c:f>
              <c:strCache>
                <c:ptCount val="1"/>
                <c:pt idx="0">
                  <c:v>Count of หมายเลขคำร้อง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6D-4B43-B3DC-CBF565D124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6D-4B43-B3DC-CBF565D124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26D-4B43-B3DC-CBF565D124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26D-4B43-B3DC-CBF565D124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B26D-4B43-B3DC-CBF565D1240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Pivot!$AI$4:$AI$6</c:f>
              <c:strCache>
                <c:ptCount val="3"/>
                <c:pt idx="0">
                  <c:v>7Sense (Lenovo)</c:v>
                </c:pt>
                <c:pt idx="1">
                  <c:v>CRA</c:v>
                </c:pt>
                <c:pt idx="2">
                  <c:v>Point IT</c:v>
                </c:pt>
              </c:strCache>
            </c:strRef>
          </c:cat>
          <c:val>
            <c:numRef>
              <c:f>Pivot!$AJ$4:$AJ$6</c:f>
              <c:numCache>
                <c:formatCode>General</c:formatCode>
                <c:ptCount val="3"/>
                <c:pt idx="0">
                  <c:v>39</c:v>
                </c:pt>
                <c:pt idx="1">
                  <c:v>569</c:v>
                </c:pt>
                <c:pt idx="2">
                  <c:v>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6D-4B43-B3DC-CBF565D124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[tickets-September-06-2022-14_35 com.xlsx]Pivot!Pivot 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Pivot!$BJ$3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E99-4B9A-BAB8-5EE132AB7D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E99-4B9A-BAB8-5EE132AB7D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E99-4B9A-BAB8-5EE132AB7DE6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Pivot!$BI$4:$BI$7</c:f>
              <c:strCache>
                <c:ptCount val="3"/>
                <c:pt idx="0">
                  <c:v>Frist tier</c:v>
                </c:pt>
                <c:pt idx="1">
                  <c:v>Onsite</c:v>
                </c:pt>
                <c:pt idx="2">
                  <c:v>Second tier</c:v>
                </c:pt>
              </c:strCache>
            </c:strRef>
          </c:cat>
          <c:val>
            <c:numRef>
              <c:f>Pivot!$BJ$4:$BJ$7</c:f>
              <c:numCache>
                <c:formatCode>General</c:formatCode>
                <c:ptCount val="3"/>
                <c:pt idx="0">
                  <c:v>88</c:v>
                </c:pt>
                <c:pt idx="1">
                  <c:v>668</c:v>
                </c:pt>
                <c:pt idx="2">
                  <c:v>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9B-4A1B-87CA-B26782FFF86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pivotSource>
    <c:name>[tickets-September-06-2022-14_35 com.xlsx]Pivot!Pivot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xMode val="edge"/>
          <c:yMode val="edge"/>
          <c:x val="3.4476881468858529E-2"/>
          <c:y val="5.6684212815939446E-2"/>
          <c:w val="0.93759642716236491"/>
          <c:h val="0.83340569307289625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Pivot!$CL$4:$CL$5</c:f>
              <c:strCache>
                <c:ptCount val="1"/>
                <c:pt idx="0">
                  <c:v>เปิด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Pivot!$CK$6:$CK$9</c:f>
              <c:strCache>
                <c:ptCount val="3"/>
                <c:pt idx="0">
                  <c:v>7Sense (Lenovo)</c:v>
                </c:pt>
                <c:pt idx="1">
                  <c:v>CRA</c:v>
                </c:pt>
                <c:pt idx="2">
                  <c:v>Point IT</c:v>
                </c:pt>
              </c:strCache>
            </c:strRef>
          </c:cat>
          <c:val>
            <c:numRef>
              <c:f>Pivot!$CL$6:$CL$9</c:f>
              <c:numCache>
                <c:formatCode>General</c:formatCode>
                <c:ptCount val="3"/>
                <c:pt idx="1">
                  <c:v>137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E-4DA6-88F1-D68B04576F6C}"/>
            </c:ext>
          </c:extLst>
        </c:ser>
        <c:ser>
          <c:idx val="1"/>
          <c:order val="1"/>
          <c:tx>
            <c:strRef>
              <c:f>Pivot!$CM$4:$CM$5</c:f>
              <c:strCache>
                <c:ptCount val="1"/>
                <c:pt idx="0">
                  <c:v>แก้ไขปัญหาแล้ว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Pivot!$CK$6:$CK$9</c:f>
              <c:strCache>
                <c:ptCount val="3"/>
                <c:pt idx="0">
                  <c:v>7Sense (Lenovo)</c:v>
                </c:pt>
                <c:pt idx="1">
                  <c:v>CRA</c:v>
                </c:pt>
                <c:pt idx="2">
                  <c:v>Point IT</c:v>
                </c:pt>
              </c:strCache>
            </c:strRef>
          </c:cat>
          <c:val>
            <c:numRef>
              <c:f>Pivot!$CM$6:$CM$9</c:f>
              <c:numCache>
                <c:formatCode>General</c:formatCode>
                <c:ptCount val="3"/>
                <c:pt idx="1">
                  <c:v>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E-4DA6-88F1-D68B04576F6C}"/>
            </c:ext>
          </c:extLst>
        </c:ser>
        <c:ser>
          <c:idx val="2"/>
          <c:order val="2"/>
          <c:tx>
            <c:strRef>
              <c:f>Pivot!$CN$4:$CN$5</c:f>
              <c:strCache>
                <c:ptCount val="1"/>
                <c:pt idx="0">
                  <c:v>ปิดแล้ว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Pivot!$CK$6:$CK$9</c:f>
              <c:strCache>
                <c:ptCount val="3"/>
                <c:pt idx="0">
                  <c:v>7Sense (Lenovo)</c:v>
                </c:pt>
                <c:pt idx="1">
                  <c:v>CRA</c:v>
                </c:pt>
                <c:pt idx="2">
                  <c:v>Point IT</c:v>
                </c:pt>
              </c:strCache>
            </c:strRef>
          </c:cat>
          <c:val>
            <c:numRef>
              <c:f>Pivot!$CN$6:$CN$9</c:f>
              <c:numCache>
                <c:formatCode>General</c:formatCode>
                <c:ptCount val="3"/>
                <c:pt idx="0">
                  <c:v>39</c:v>
                </c:pt>
                <c:pt idx="1">
                  <c:v>400</c:v>
                </c:pt>
                <c:pt idx="2">
                  <c:v>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6E-4DA6-88F1-D68B04576F6C}"/>
            </c:ext>
          </c:extLst>
        </c:ser>
        <c:ser>
          <c:idx val="3"/>
          <c:order val="3"/>
          <c:tx>
            <c:strRef>
              <c:f>Pivot!$CO$4:$CO$5</c:f>
              <c:strCache>
                <c:ptCount val="1"/>
                <c:pt idx="0">
                  <c:v>รอพิจารณา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Pivot!$CK$6:$CK$9</c:f>
              <c:strCache>
                <c:ptCount val="3"/>
                <c:pt idx="0">
                  <c:v>7Sense (Lenovo)</c:v>
                </c:pt>
                <c:pt idx="1">
                  <c:v>CRA</c:v>
                </c:pt>
                <c:pt idx="2">
                  <c:v>Point IT</c:v>
                </c:pt>
              </c:strCache>
            </c:strRef>
          </c:cat>
          <c:val>
            <c:numRef>
              <c:f>Pivot!$CO$6:$CO$9</c:f>
              <c:numCache>
                <c:formatCode>General</c:formatCode>
                <c:ptCount val="3"/>
                <c:pt idx="1">
                  <c:v>30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6E-4DA6-88F1-D68B04576F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81237603"/>
        <c:axId val="335756773"/>
      </c:barChart>
      <c:catAx>
        <c:axId val="9812376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2000" b="0" i="0">
                <a:solidFill>
                  <a:srgbClr val="000000"/>
                </a:solidFill>
                <a:latin typeface="TH Sarabun New"/>
              </a:defRPr>
            </a:pPr>
            <a:endParaRPr lang="en-US"/>
          </a:p>
        </c:txPr>
        <c:crossAx val="335756773"/>
        <c:crosses val="autoZero"/>
        <c:auto val="1"/>
        <c:lblAlgn val="ctr"/>
        <c:lblOffset val="100"/>
        <c:noMultiLvlLbl val="1"/>
      </c:catAx>
      <c:valAx>
        <c:axId val="3357567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981237603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5.4993743852971733E-2"/>
          <c:y val="7.3330325113372286E-2"/>
          <c:w val="0.12720497872471526"/>
          <c:h val="0.22296685693657919"/>
        </c:manualLayout>
      </c:layout>
      <c:overlay val="0"/>
      <c:txPr>
        <a:bodyPr/>
        <a:lstStyle/>
        <a:p>
          <a:pPr lvl="0">
            <a:defRPr sz="1800" b="0" i="0">
              <a:solidFill>
                <a:srgbClr val="1A1A1A"/>
              </a:solidFill>
              <a:latin typeface="TH Sarabun New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Pivot!$K$10</c:f>
              <c:strCache>
                <c:ptCount val="1"/>
                <c:pt idx="0">
                  <c:v>จำนวน Ticket</c:v>
                </c:pt>
              </c:strCache>
            </c:strRef>
          </c:tx>
          <c:spPr>
            <a:ln w="38100" cap="rnd">
              <a:solidFill>
                <a:srgbClr val="2FD1CD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/>
              </a:solidFill>
              <a:ln w="79375">
                <a:solidFill>
                  <a:srgbClr val="2FD1CD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Pivot!$L$9:$AC$9</c:f>
              <c:strCache>
                <c:ptCount val="18"/>
                <c:pt idx="0">
                  <c:v>12 AM</c:v>
                </c:pt>
                <c:pt idx="1">
                  <c:v>6 AM</c:v>
                </c:pt>
                <c:pt idx="2">
                  <c:v>7 AM</c:v>
                </c:pt>
                <c:pt idx="3">
                  <c:v>8 AM</c:v>
                </c:pt>
                <c:pt idx="4">
                  <c:v>9 AM</c:v>
                </c:pt>
                <c:pt idx="5">
                  <c:v>10 AM</c:v>
                </c:pt>
                <c:pt idx="6">
                  <c:v>11 AM</c:v>
                </c:pt>
                <c:pt idx="7">
                  <c:v>12 PM</c:v>
                </c:pt>
                <c:pt idx="8">
                  <c:v>1 PM</c:v>
                </c:pt>
                <c:pt idx="9">
                  <c:v>2 PM</c:v>
                </c:pt>
                <c:pt idx="10">
                  <c:v>3 PM</c:v>
                </c:pt>
                <c:pt idx="11">
                  <c:v>4 PM</c:v>
                </c:pt>
                <c:pt idx="12">
                  <c:v>5 PM</c:v>
                </c:pt>
                <c:pt idx="13">
                  <c:v>6 PM</c:v>
                </c:pt>
                <c:pt idx="14">
                  <c:v>7 PM</c:v>
                </c:pt>
                <c:pt idx="15">
                  <c:v>8 PM</c:v>
                </c:pt>
                <c:pt idx="16">
                  <c:v>9 PM</c:v>
                </c:pt>
                <c:pt idx="17">
                  <c:v>10 PM</c:v>
                </c:pt>
              </c:strCache>
            </c:strRef>
          </c:cat>
          <c:val>
            <c:numRef>
              <c:f>Pivot!$L$10:$AC$10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24</c:v>
                </c:pt>
                <c:pt idx="3">
                  <c:v>140</c:v>
                </c:pt>
                <c:pt idx="4">
                  <c:v>225</c:v>
                </c:pt>
                <c:pt idx="5">
                  <c:v>186</c:v>
                </c:pt>
                <c:pt idx="6">
                  <c:v>124</c:v>
                </c:pt>
                <c:pt idx="7">
                  <c:v>47</c:v>
                </c:pt>
                <c:pt idx="8">
                  <c:v>129</c:v>
                </c:pt>
                <c:pt idx="9">
                  <c:v>153</c:v>
                </c:pt>
                <c:pt idx="10">
                  <c:v>183</c:v>
                </c:pt>
                <c:pt idx="11">
                  <c:v>36</c:v>
                </c:pt>
                <c:pt idx="12">
                  <c:v>15</c:v>
                </c:pt>
                <c:pt idx="13">
                  <c:v>8</c:v>
                </c:pt>
                <c:pt idx="14">
                  <c:v>4</c:v>
                </c:pt>
                <c:pt idx="15">
                  <c:v>0</c:v>
                </c:pt>
                <c:pt idx="16">
                  <c:v>3</c:v>
                </c:pt>
                <c:pt idx="1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6-4657-8AD3-0010639BA0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00462623"/>
        <c:axId val="2137058415"/>
      </c:lineChart>
      <c:catAx>
        <c:axId val="80046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58415"/>
        <c:crosses val="autoZero"/>
        <c:auto val="1"/>
        <c:lblAlgn val="ctr"/>
        <c:lblOffset val="100"/>
        <c:noMultiLvlLbl val="0"/>
      </c:catAx>
      <c:valAx>
        <c:axId val="2137058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6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409575</xdr:colOff>
      <xdr:row>4</xdr:row>
      <xdr:rowOff>114300</xdr:rowOff>
    </xdr:from>
    <xdr:ext cx="9648825" cy="6219825"/>
    <xdr:graphicFrame macro="">
      <xdr:nvGraphicFramePr>
        <xdr:cNvPr id="1517202849" name="Chart 1">
          <a:extLst>
            <a:ext uri="{FF2B5EF4-FFF2-40B4-BE49-F238E27FC236}">
              <a16:creationId xmlns:a16="http://schemas.microsoft.com/office/drawing/2014/main" id="{00000000-0008-0000-0100-0000A1AD6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62</xdr:col>
      <xdr:colOff>238125</xdr:colOff>
      <xdr:row>1</xdr:row>
      <xdr:rowOff>9525</xdr:rowOff>
    </xdr:from>
    <xdr:ext cx="10058400" cy="6667500"/>
    <xdr:graphicFrame macro="">
      <xdr:nvGraphicFramePr>
        <xdr:cNvPr id="2097695253" name="Chart 2">
          <a:extLst>
            <a:ext uri="{FF2B5EF4-FFF2-40B4-BE49-F238E27FC236}">
              <a16:creationId xmlns:a16="http://schemas.microsoft.com/office/drawing/2014/main" id="{00000000-0008-0000-0100-0000154A0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95</xdr:col>
      <xdr:colOff>447675</xdr:colOff>
      <xdr:row>1</xdr:row>
      <xdr:rowOff>9525</xdr:rowOff>
    </xdr:from>
    <xdr:ext cx="13437658" cy="6648450"/>
    <xdr:graphicFrame macro="">
      <xdr:nvGraphicFramePr>
        <xdr:cNvPr id="1823929091" name="Chart 3">
          <a:extLst>
            <a:ext uri="{FF2B5EF4-FFF2-40B4-BE49-F238E27FC236}">
              <a16:creationId xmlns:a16="http://schemas.microsoft.com/office/drawing/2014/main" id="{00000000-0008-0000-0100-000003F3B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twoCellAnchor>
    <xdr:from>
      <xdr:col>10</xdr:col>
      <xdr:colOff>31750</xdr:colOff>
      <xdr:row>10</xdr:row>
      <xdr:rowOff>105833</xdr:rowOff>
    </xdr:from>
    <xdr:to>
      <xdr:col>28</xdr:col>
      <xdr:colOff>105834</xdr:colOff>
      <xdr:row>33</xdr:row>
      <xdr:rowOff>27517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15F21-4F6F-4149-994F-78176C18A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1000000}">
  <cacheSource type="worksheet">
    <worksheetSource ref="A1:AQ1617" sheet="Data"/>
  </cacheSource>
  <cacheFields count="45">
    <cacheField name="สถานะการอนุมัติ" numFmtId="0">
      <sharedItems count="1">
        <s v="Not Requested"/>
      </sharedItems>
    </cacheField>
    <cacheField name="หมวดหมู่" numFmtId="0">
      <sharedItems containsBlank="1" count="19">
        <s v="Training &amp; Education"/>
        <s v="Software"/>
        <s v="SAP"/>
        <s v="Other"/>
        <s v="Printer"/>
        <s v="Periperal"/>
        <s v="IMAC"/>
        <s v="Hardware"/>
        <s v="Infrastructure , System &amp; Network Service"/>
        <s v="SSB"/>
        <s v="Set Up Program"/>
        <s v="Project"/>
        <s v="System Access"/>
        <s v="Application Change"/>
        <s v="Operating System"/>
        <s v="IMAC Service"/>
        <s v="Application Administration"/>
        <s v="HIS"/>
        <m/>
      </sharedItems>
    </cacheField>
    <cacheField name="เวลาปิด" numFmtId="0">
      <sharedItems containsBlank="1" count="1408">
        <s v="2022-08-01 10:23:49"/>
        <s v="2022-08-01 10:34:40"/>
        <s v="2022-08-01 11:58:55"/>
        <s v="2022-08-01 13:59:01"/>
        <s v="2022-08-04 09:15:02"/>
        <s v="2022-08-02 15:20:53"/>
        <s v="2022-08-02 16:02:56"/>
        <s v="2022-08-02 16:18:18"/>
        <s v="2022-08-03 08:47:33"/>
        <s v="2022-08-03 09:47:32"/>
        <s v="2022-08-03 10:44:55"/>
        <s v="2022-08-03 14:33:23"/>
        <s v="2022-08-03 14:36:09"/>
        <s v="2022-08-03 14:55:22"/>
        <s v="2022-08-04 08:14:10"/>
        <s v="2022-08-04 08:34:53"/>
        <s v="2022-08-04 09:02:46"/>
        <s v="2022-08-04 09:20:01"/>
        <s v="2022-08-04 15:46:40"/>
        <s v="2022-08-04 15:22:47"/>
        <s v="2022-08-05 09:22:33"/>
        <s v="2022-08-05 10:06:10"/>
        <s v="2022-08-05 13:42:17"/>
        <s v="2022-08-09 08:17:24"/>
        <s v="2022-08-09 09:16:00"/>
        <s v="2022-08-09 10:45:36"/>
        <s v="2022-08-09 14:46:44"/>
        <s v="2022-08-09 14:51:05"/>
        <s v="2022-08-10 15:32:12"/>
        <s v="2022-08-11 09:06:26"/>
        <s v="2022-08-11 11:45:32"/>
        <s v="2022-08-11 12:08:23"/>
        <s v="2022-08-11 13:19:30"/>
        <s v="2022-08-11 15:59:05"/>
        <s v="2022-08-11 16:34:18"/>
        <s v="2022-08-12 08:41:48"/>
        <s v="2022-08-15 08:15:01"/>
        <s v="2022-08-15 09:24:23"/>
        <s v="2022-08-15 16:17:45"/>
        <s v="2022-08-15 18:54:42"/>
        <s v="2022-08-16 13:35:40"/>
        <s v="2022-08-16 13:45:48"/>
        <s v="2022-08-16 14:03:36"/>
        <s v="2022-08-17 13:28:50"/>
        <s v="2022-08-17 16:33:03"/>
        <s v="2022-08-17 16:24:05"/>
        <s v="2022-08-18 10:30:14"/>
        <s v="2022-08-18 10:04:29"/>
        <s v="2022-08-18 16:09:06"/>
        <s v="2022-08-18 11:30:51"/>
        <s v="2022-08-18 14:11:38"/>
        <s v="2022-08-18 16:22:45"/>
        <s v="2022-08-18 16:03:54"/>
        <s v="2022-08-19 09:32:28"/>
        <s v="2022-08-19 15:28:14"/>
        <s v="2022-08-19 18:40:54"/>
        <s v="2022-08-22 09:03:10"/>
        <s v="2022-08-22 09:17:05"/>
        <s v="2022-08-22 09:23:40"/>
        <s v="2022-08-22 09:28:20"/>
        <s v="2022-08-25 09:02:25"/>
        <s v="2022-08-22 09:54:24"/>
        <s v="2022-08-23 08:37:47"/>
        <s v="2022-08-22 15:42:04"/>
        <s v="2022-08-23 08:59:34"/>
        <s v="2022-08-23 10:13:45"/>
        <s v="2022-08-23 10:31:00"/>
        <s v="2022-08-23 13:45:30"/>
        <s v="2022-08-23 14:46:31"/>
        <s v="2022-08-23 15:00:17"/>
        <s v="2022-08-23 15:15:09"/>
        <s v="2022-08-23 15:22:07"/>
        <s v="2022-08-23 16:02:54"/>
        <s v="2022-08-23 16:06:54"/>
        <s v="2022-08-24 13:43:59"/>
        <s v="2022-08-24 13:50:16"/>
        <s v="2022-08-24 13:56:09"/>
        <s v="2022-08-25 08:17:53"/>
        <s v="2022-08-25 08:32:49"/>
        <s v="2022-08-25 09:52:50"/>
        <s v="2022-08-25 14:02:35"/>
        <s v="2022-08-25 15:19:05"/>
        <s v="2022-08-25 15:28:41"/>
        <s v="2022-08-25 15:50:04"/>
        <s v="2022-08-25 15:53:59"/>
        <s v="2022-08-26 08:45:05"/>
        <s v="2022-08-26 14:03:24"/>
        <s v="2022-08-26 14:26:52"/>
        <s v="2022-08-29 10:46:08"/>
        <s v="2022-08-30 13:24:22"/>
        <s v="2022-08-29 19:16:10"/>
        <s v="2022-08-30 09:09:08"/>
        <s v="2022-08-30 09:36:16"/>
        <s v="2022-09-01 09:08:51"/>
        <s v="2022-08-31 08:54:01"/>
        <s v="2022-08-30 13:31:07"/>
        <s v="2022-08-31 10:17:25"/>
        <s v="2022-08-31 10:29:49"/>
        <s v="2022-09-04 09:06:56"/>
        <s v="2022-08-31 10:41:00"/>
        <s v="2022-08-31 10:50:49"/>
        <s v="2022-08-31 13:24:17"/>
        <s v="2022-08-31 15:01:47"/>
        <s v="2022-08-31 14:55:29"/>
        <s v="2022-09-01 14:06:25"/>
        <m/>
        <s v="2022-08-19 14:35:58"/>
        <s v="2022-08-15 14:49:59"/>
        <s v="2022-08-01 16:22:56"/>
        <s v="2022-08-01 16:19:25"/>
        <s v="2022-08-01 16:34:53"/>
        <s v="2022-08-01 16:41:35"/>
        <s v="2022-08-02 14:34:18"/>
        <s v="2022-08-02 12:44:04"/>
        <s v="2022-08-03 16:30:31"/>
        <s v="2022-08-02 16:32:52"/>
        <s v="2022-08-22 16:24:10"/>
        <s v="2022-08-04 15:55:58"/>
        <s v="2022-08-04 16:23:45"/>
        <s v="2022-08-04 16:26:14"/>
        <s v="2022-08-04 16:27:28"/>
        <s v="2022-08-09 15:25:17"/>
        <s v="2022-08-08 19:26:52"/>
        <s v="2022-08-10 15:59:27"/>
        <s v="2022-08-08 19:28:11"/>
        <s v="2022-08-15 16:12:47"/>
        <s v="2022-08-11 14:59:57"/>
        <s v="2022-08-09 16:53:53"/>
        <s v="2022-08-11 15:01:38"/>
        <s v="2022-08-11 15:02:33"/>
        <s v="2022-08-16 15:14:53"/>
        <s v="2022-08-11 16:20:04"/>
        <s v="2022-08-14 11:59:08"/>
        <s v="2022-08-15 16:15:54"/>
        <s v="2022-08-15 16:17:24"/>
        <s v="2022-08-16 15:15:56"/>
        <s v="2022-08-15 14:19:44"/>
        <s v="2022-08-16 15:33:09"/>
        <s v="2022-08-16 15:41:02"/>
        <s v="2022-08-16 15:43:16"/>
        <s v="2022-08-17 16:15:25"/>
        <s v="2022-08-17 16:36:37"/>
        <s v="2022-08-17 16:45:03"/>
        <s v="2022-08-23 16:25:29"/>
        <s v="2022-08-22 14:44:00"/>
        <s v="2022-08-22 16:32:27"/>
        <s v="2022-08-22 15:24:23"/>
        <s v="2022-08-24 16:35:46"/>
        <s v="2022-08-23 14:36:56"/>
        <s v="2022-08-23 14:40:13"/>
        <s v="2022-08-23 15:13:46"/>
        <s v="2022-08-23 16:10:47"/>
        <s v="2022-08-23 16:51:00"/>
        <s v="2022-08-24 16:21:47"/>
        <s v="2022-08-24 16:22:50"/>
        <s v="2022-08-24 16:35:59"/>
        <s v="2022-08-25 16:16:08"/>
        <s v="2022-08-25 15:29:55"/>
        <s v="2022-08-26 16:43:11"/>
        <s v="2022-08-26 16:42:28"/>
        <s v="2022-08-26 16:48:07"/>
        <s v="2022-09-03 16:36:29"/>
        <s v="2022-08-29 10:11:57"/>
        <s v="2022-08-29 12:46:06"/>
        <s v="2022-08-29 16:06:13"/>
        <s v="2022-08-30 10:48:16"/>
        <s v="2022-08-30 10:48:30"/>
        <s v="2022-09-03 11:35:50"/>
        <s v="2022-09-03 11:35:51"/>
        <s v="2022-08-05 15:42:35"/>
        <s v="2022-08-03 10:29:02"/>
        <s v="2022-08-05 13:32:42"/>
        <s v="2022-08-01 16:17:09"/>
        <s v="2022-08-02 14:25:36"/>
        <s v="2022-08-01 16:30:40"/>
        <s v="2022-08-01 13:01:19"/>
        <s v="2022-08-01 16:33:24"/>
        <s v="2022-08-15 16:11:32"/>
        <s v="2022-08-01 16:43:07"/>
        <s v="2022-08-01 16:46:22"/>
        <s v="2022-08-02 14:49:19"/>
        <s v="2022-08-02 16:33:09"/>
        <s v="2022-08-03 15:01:11"/>
        <s v="2022-08-03 14:56:34"/>
        <s v="2022-08-03 16:36:14"/>
        <s v="2022-08-04 16:21:29"/>
        <s v="2022-08-08 10:33:53"/>
        <s v="2022-08-08 09:02:53"/>
        <s v="2022-08-05 16:23:13"/>
        <s v="2022-08-05 15:13:29"/>
        <s v="2022-08-05 16:23:45"/>
        <s v="2022-08-08 10:34:34"/>
        <s v="2022-08-08 10:35:00"/>
        <s v="2022-08-08 10:36:43"/>
        <s v="2022-08-08 16:18:13"/>
        <s v="2022-08-08 19:29:56"/>
        <s v="2022-08-09 14:51:02"/>
        <s v="2022-08-09 15:36:30"/>
        <s v="2022-08-09 16:30:13"/>
        <s v="2022-08-10 16:23:48"/>
        <s v="2022-08-10 16:04:32"/>
        <s v="2022-08-10 16:33:56"/>
        <s v="2022-08-10 16:39:08"/>
        <s v="2022-08-11 15:11:09"/>
        <s v="2022-08-11 15:14:09"/>
        <s v="2022-08-11 15:18:32"/>
        <s v="2022-08-16 15:15:19"/>
        <s v="2022-08-13 10:12:30"/>
        <s v="2022-08-13 09:58:51"/>
        <s v="2022-08-14 11:38:07"/>
        <s v="2022-08-15 16:17:00"/>
        <s v="2022-08-16 15:18:01"/>
        <s v="2022-08-15 16:19:38"/>
        <s v="2022-08-16 15:22:57"/>
        <s v="2022-08-16 15:24:03"/>
        <s v="2022-08-17 16:09:37"/>
        <s v="2022-08-17 16:12:28"/>
        <s v="2022-08-17 16:16:13"/>
        <s v="2022-08-17 16:35:43"/>
        <s v="2022-08-17 16:48:20"/>
        <s v="2022-08-24 15:35:02"/>
        <s v="2022-08-22 16:55:22"/>
        <s v="2022-08-23 14:37:24"/>
        <s v="2022-08-23 14:39:41"/>
        <s v="2022-08-23 15:25:29"/>
        <s v="2022-08-23 15:37:36"/>
        <s v="2022-08-24 15:11:33"/>
        <s v="2022-08-26 16:23:53"/>
        <s v="2022-08-25 15:16:32"/>
        <s v="2022-09-04 08:35:59"/>
        <s v="2022-08-26 10:24:18"/>
        <s v="2022-08-26 16:48:28"/>
        <s v="2022-08-29 10:11:41"/>
        <s v="2022-08-30 16:55:14"/>
        <s v="2022-08-29 12:46:52"/>
        <s v="2022-08-29 14:59:45"/>
        <s v="2022-08-30 15:32:04"/>
        <s v="2022-08-30 15:32:22"/>
        <s v="2022-08-30 15:33:09"/>
        <s v="2022-08-31 14:46:05"/>
        <s v="2022-08-31 14:46:27"/>
        <s v="2022-09-02 17:35:58"/>
        <s v="2022-09-04 09:36:10"/>
        <s v="2022-08-31 14:46:55"/>
        <s v="2022-08-31 14:47:17"/>
        <s v="2022-08-13 13:42:29"/>
        <s v="2022-08-01 16:42:44"/>
        <s v="2022-08-02 14:59:34"/>
        <s v="2022-08-05 15:12:23"/>
        <s v="2022-08-05 15:17:32"/>
        <s v="2022-08-08 11:43:10"/>
        <s v="2022-08-10 16:32:59"/>
        <s v="2022-08-10 16:39:55"/>
        <s v="2022-08-11 15:22:16"/>
        <s v="2022-08-24 10:23:05"/>
        <s v="2022-08-16 12:36:34"/>
        <s v="2022-08-15 15:30:09"/>
        <s v="2022-08-15 14:29:39"/>
        <s v="2022-08-17 08:33:54"/>
        <s v="2022-08-18 14:49:11"/>
        <s v="2022-08-19 10:19:14"/>
        <s v="2022-09-05 09:25:04"/>
        <s v="2022-08-23 09:08:15"/>
        <s v="2022-08-23 09:11:24"/>
        <s v="2022-08-23 10:46:29"/>
        <s v="2022-08-23 14:32:29"/>
        <s v="2022-08-23 15:57:36"/>
        <s v="2022-08-23 15:44:54"/>
        <s v="2022-08-24 15:05:56"/>
        <s v="2022-09-02 08:25:01"/>
        <s v="2022-08-26 16:08:52"/>
        <s v="2022-08-29 09:21:09"/>
        <s v="2022-08-30 09:44:46"/>
        <s v="2022-08-31 15:29:42"/>
        <s v="2022-08-01 16:28:55"/>
        <s v="2022-08-03 11:17:00"/>
        <s v="2022-08-02 14:44:23"/>
        <s v="2022-08-02 15:00:43"/>
        <s v="2022-08-02 16:30:40"/>
        <s v="2022-08-03 09:47:44"/>
        <s v="2022-08-03 10:04:45"/>
        <s v="2022-08-04 16:19:51"/>
        <s v="2022-08-04 16:25:18"/>
        <s v="2022-08-04 16:30:21"/>
        <s v="2022-08-05 14:47:31"/>
        <s v="2022-08-08 19:31:35"/>
        <s v="2022-08-09 14:53:52"/>
        <s v="2022-08-09 15:32:53"/>
        <s v="2022-08-09 15:38:11"/>
        <s v="2022-08-09 15:40:18"/>
        <s v="2022-08-09 16:11:27"/>
        <s v="2022-08-10 16:34:40"/>
        <s v="2022-08-10 14:01:54"/>
        <s v="2022-08-11 15:23:03"/>
        <s v="2022-08-16 15:20:46"/>
        <s v="2022-08-16 15:49:45"/>
        <s v="2022-08-16 15:45:47"/>
        <s v="2022-08-17 16:29:05"/>
        <s v="2022-08-17 16:46:44"/>
        <s v="2022-08-17 16:49:43"/>
        <s v="2022-08-18 14:48:53"/>
        <s v="2022-08-18 16:46:33"/>
        <s v="2022-08-19 16:14:11"/>
        <s v="2022-08-19 16:20:17"/>
        <s v="2022-08-22 14:49:03"/>
        <s v="2022-08-24 15:05:23"/>
        <s v="2022-08-24 15:12:20"/>
        <s v="2022-08-24 15:20:07"/>
        <s v="2022-08-24 15:39:13"/>
        <s v="2022-08-25 15:23:28"/>
        <s v="2022-08-25 15:24:52"/>
        <s v="2022-08-25 15:29:06"/>
        <s v="2022-08-26 10:23:36"/>
        <s v="2022-08-26 13:39:27"/>
        <s v="2022-08-26 13:34:23"/>
        <s v="2022-08-29 10:01:55"/>
        <s v="2022-09-03 10:36:23"/>
        <s v="2022-08-29 12:43:27"/>
        <s v="2022-08-29 13:08:11"/>
        <s v="2022-08-29 15:00:11"/>
        <s v="2022-08-24 08:15:29"/>
        <s v="2022-08-24 08:10:12"/>
        <s v="2022-08-23 10:00:25"/>
        <s v="2022-08-17 15:06:19"/>
        <s v="2022-08-24 09:12:04"/>
        <s v="2022-08-18 15:54:28"/>
        <s v="2022-08-29 16:00:44"/>
        <s v="2022-08-01 15:47:58"/>
        <s v="2022-08-01 15:52:48"/>
        <s v="2022-08-01 15:53:22"/>
        <s v="2022-08-01 15:53:59"/>
        <s v="2022-08-01 15:54:57"/>
        <s v="2022-08-01 15:55:44"/>
        <s v="2022-08-01 15:56:57"/>
        <s v="2022-08-01 15:57:27"/>
        <s v="2022-08-01 15:58:03"/>
        <s v="2022-08-01 15:58:35"/>
        <s v="2022-08-01 15:59:12"/>
        <s v="2022-08-02 12:45:30"/>
        <s v="2022-08-02 12:46:02"/>
        <s v="2022-08-02 12:46:37"/>
        <s v="2022-08-02 12:47:34"/>
        <s v="2022-08-02 12:50:07"/>
        <s v="2022-08-02 12:50:44"/>
        <s v="2022-08-02 12:51:19"/>
        <s v="2022-08-02 12:52:00"/>
        <s v="2022-08-02 12:52:40"/>
        <s v="2022-08-02 12:53:10"/>
        <s v="2022-08-02 12:53:35"/>
        <s v="2022-08-02 12:54:06"/>
        <s v="2022-08-02 12:54:40"/>
        <s v="2022-08-02 12:55:09"/>
        <s v="2022-08-02 12:55:39"/>
        <s v="2022-08-02 12:56:14"/>
        <s v="2022-08-02 12:56:44"/>
        <s v="2022-08-02 12:57:19"/>
        <s v="2022-08-02 12:57:48"/>
        <s v="2022-08-02 12:58:35"/>
        <s v="2022-08-02 12:59:03"/>
        <s v="2022-08-02 12:59:39"/>
        <s v="2022-08-02 13:00:08"/>
        <s v="2022-08-02 13:00:41"/>
        <s v="2022-08-02 13:01:14"/>
        <s v="2022-08-02 13:04:46"/>
        <s v="2022-08-03 09:51:38"/>
        <s v="2022-08-03 09:52:11"/>
        <s v="2022-08-03 09:52:43"/>
        <s v="2022-08-03 09:53:17"/>
        <s v="2022-08-03 09:53:48"/>
        <s v="2022-08-03 13:24:22"/>
        <s v="2022-08-03 13:24:57"/>
        <s v="2022-08-03 13:25:30"/>
        <s v="2022-08-03 13:25:59"/>
        <s v="2022-08-03 13:26:29"/>
        <s v="2022-08-03 13:27:02"/>
        <s v="2022-08-03 15:32:04"/>
        <s v="2022-08-03 15:32:35"/>
        <s v="2022-08-03 15:33:05"/>
        <s v="2022-08-03 15:33:33"/>
        <s v="2022-08-03 15:34:03"/>
        <s v="2022-08-03 15:34:30"/>
        <s v="2022-08-03 15:35:02"/>
        <s v="2022-08-03 15:50:19"/>
        <s v="2022-08-03 15:59:52"/>
        <s v="2022-08-03 16:00:29"/>
        <s v="2022-08-05 14:37:04"/>
        <s v="2022-08-05 14:37:32"/>
        <s v="2022-08-05 14:38:03"/>
        <s v="2022-08-05 14:38:33"/>
        <s v="2022-08-08 09:03:50"/>
        <s v="2022-08-08 09:04:16"/>
        <s v="2022-08-08 09:04:44"/>
        <s v="2022-08-08 09:05:13"/>
        <s v="2022-08-08 09:05:52"/>
        <s v="2022-08-08 09:06:30"/>
        <s v="2022-08-08 09:07:04"/>
        <s v="2022-08-08 09:07:33"/>
        <s v="2022-08-08 09:08:03"/>
        <s v="2022-08-08 09:08:29"/>
        <s v="2022-08-08 09:09:03"/>
        <s v="2022-08-08 09:09:50"/>
        <s v="2022-08-08 09:10:50"/>
        <s v="2022-08-08 09:11:42"/>
        <s v="2022-08-08 09:12:25"/>
        <s v="2022-08-08 09:12:56"/>
        <s v="2022-08-08 09:13:26"/>
        <s v="2022-08-08 09:14:02"/>
        <s v="2022-08-08 09:14:30"/>
        <s v="2022-08-08 09:15:02"/>
        <s v="2022-08-08 09:15:41"/>
        <s v="2022-08-08 09:16:14"/>
        <s v="2022-08-08 09:16:37"/>
        <s v="2022-08-08 09:17:03"/>
        <s v="2022-08-08 09:17:30"/>
        <s v="2022-08-08 09:17:58"/>
        <s v="2022-08-08 09:18:25"/>
        <s v="2022-08-08 15:54:57"/>
        <s v="2022-08-08 15:55:27"/>
        <s v="2022-08-08 15:55:57"/>
        <s v="2022-08-08 15:56:29"/>
        <s v="2022-08-08 15:56:58"/>
        <s v="2022-08-08 15:57:29"/>
        <s v="2022-08-08 15:57:58"/>
        <s v="2022-08-08 15:58:31"/>
        <s v="2022-08-08 15:59:00"/>
        <s v="2022-08-08 15:59:39"/>
        <s v="2022-08-10 15:35:44"/>
        <s v="2022-08-10 15:36:34"/>
        <s v="2022-08-10 15:37:02"/>
        <s v="2022-08-10 15:37:31"/>
        <s v="2022-08-10 15:37:59"/>
        <s v="2022-08-10 15:38:26"/>
        <s v="2022-08-10 15:39:21"/>
        <s v="2022-08-10 15:39:46"/>
        <s v="2022-08-10 15:40:11"/>
        <s v="2022-08-10 15:40:38"/>
        <s v="2022-08-10 15:41:03"/>
        <s v="2022-08-10 15:41:27"/>
        <s v="2022-08-10 15:41:51"/>
        <s v="2022-08-10 15:42:19"/>
        <s v="2022-08-10 15:42:49"/>
        <s v="2022-08-10 15:43:16"/>
        <s v="2022-08-10 15:43:54"/>
        <s v="2022-08-10 15:44:17"/>
        <s v="2022-08-10 15:44:43"/>
        <s v="2022-08-10 15:45:10"/>
        <s v="2022-08-10 15:45:36"/>
        <s v="2022-08-10 15:46:10"/>
        <s v="2022-08-10 15:46:36"/>
        <s v="2022-08-10 15:47:02"/>
        <s v="2022-08-10 15:47:28"/>
        <s v="2022-08-15 07:58:08"/>
        <s v="2022-08-15 07:58:45"/>
        <s v="2022-08-15 07:59:19"/>
        <s v="2022-08-15 07:59:52"/>
        <s v="2022-08-15 08:01:11"/>
        <s v="2022-08-15 08:01:46"/>
        <s v="2022-08-15 08:02:17"/>
        <s v="2022-08-15 08:02:54"/>
        <s v="2022-08-15 10:32:43"/>
        <s v="2022-08-15 15:18:46"/>
        <s v="2022-08-15 15:20:05"/>
        <s v="2022-08-15 15:21:38"/>
        <s v="2022-08-15 15:22:55"/>
        <s v="2022-08-15 15:28:53"/>
        <s v="2022-08-15 15:32:21"/>
        <s v="2022-08-15 15:34:01"/>
        <s v="2022-08-15 15:35:59"/>
        <s v="2022-08-15 15:37:17"/>
        <s v="2022-08-15 15:41:09"/>
        <s v="2022-08-16 15:15:32"/>
        <s v="2022-08-16 15:16:57"/>
        <s v="2022-08-16 15:18:09"/>
        <s v="2022-08-16 15:19:28"/>
        <s v="2022-08-16 15:20:47"/>
        <s v="2022-08-16 15:27:59"/>
        <s v="2022-08-16 15:29:29"/>
        <s v="2022-08-16 15:31:17"/>
        <s v="2022-08-16 15:32:39"/>
        <s v="2022-08-16 15:33:52"/>
        <s v="2022-08-16 15:35:07"/>
        <s v="2022-08-16 15:36:48"/>
        <s v="2022-08-16 15:37:55"/>
        <s v="2022-08-16 15:39:45"/>
        <s v="2022-08-16 15:40:55"/>
        <s v="2022-08-16 15:47:17"/>
        <s v="2022-08-17 15:50:20"/>
        <s v="2022-08-17 15:52:19"/>
        <s v="2022-08-17 15:53:59"/>
        <s v="2022-08-17 15:55:12"/>
        <s v="2022-08-17 15:56:17"/>
        <s v="2022-08-17 15:58:25"/>
        <s v="2022-08-17 16:00:04"/>
        <s v="2022-08-17 16:01:28"/>
        <s v="2022-08-17 16:02:41"/>
        <s v="2022-08-17 16:03:43"/>
        <s v="2022-08-17 16:04:44"/>
        <s v="2022-08-18 15:26:29"/>
        <s v="2022-08-18 15:27:26"/>
        <s v="2022-08-18 15:28:15"/>
        <s v="2022-08-18 15:30:53"/>
        <s v="2022-08-18 15:32:57"/>
        <s v="2022-08-18 15:33:59"/>
        <s v="2022-08-18 15:35:12"/>
        <s v="2022-08-18 15:36:09"/>
        <s v="2022-08-18 15:37:53"/>
        <s v="2022-08-19 15:28:56"/>
        <s v="2022-08-19 15:30:08"/>
        <s v="2022-08-19 15:31:13"/>
        <s v="2022-08-19 15:32:14"/>
        <s v="2022-08-19 15:33:22"/>
        <s v="2022-08-19 15:40:06"/>
        <s v="2022-08-19 15:41:09"/>
        <s v="2022-08-19 15:42:46"/>
        <s v="2022-08-23 14:54:02"/>
        <s v="2022-08-23 14:58:27"/>
        <s v="2022-08-23 15:05:05"/>
        <s v="2022-08-23 15:13:07"/>
        <s v="2022-08-23 15:14:57"/>
        <s v="2022-08-23 15:16:33"/>
        <s v="2022-08-23 15:19:10"/>
        <s v="2022-08-23 15:21:06"/>
        <s v="2022-08-23 15:23:30"/>
        <s v="2022-08-23 15:25:52"/>
        <s v="2022-08-23 15:28:03"/>
        <s v="2022-08-23 15:30:19"/>
        <s v="2022-08-23 15:33:17"/>
        <s v="2022-08-23 15:37:12"/>
        <s v="2022-08-23 15:41:51"/>
        <s v="2022-08-24 10:52:23"/>
        <s v="2022-08-24 10:54:23"/>
        <s v="2022-08-24 10:58:22"/>
        <s v="2022-08-24 11:06:35"/>
        <s v="2022-08-24 11:08:50"/>
        <s v="2022-08-24 11:11:07"/>
        <s v="2022-08-24 11:13:21"/>
        <s v="2022-08-24 11:15:08"/>
        <s v="2022-08-24 11:35:09"/>
        <s v="2022-08-24 11:39:28"/>
        <s v="2022-08-24 11:48:49"/>
        <s v="2022-08-24 14:55:37"/>
        <s v="2022-08-24 15:01:55"/>
        <s v="2022-08-24 15:04:47"/>
        <s v="2022-08-24 15:22:38"/>
        <s v="2022-08-25 14:54:33"/>
        <s v="2022-08-25 14:56:05"/>
        <s v="2022-08-25 14:58:17"/>
        <s v="2022-08-25 15:01:34"/>
        <s v="2022-08-25 15:03:56"/>
        <s v="2022-08-25 15:05:40"/>
        <s v="2022-08-25 15:07:39"/>
        <s v="2022-08-25 15:09:06"/>
        <s v="2022-08-25 15:09:47"/>
        <s v="2022-08-25 15:11:01"/>
        <s v="2022-08-25 15:12:20"/>
        <s v="2022-08-25 15:13:04"/>
        <s v="2022-08-25 15:14:47"/>
        <s v="2022-08-25 15:16:39"/>
        <s v="2022-08-25 15:18:28"/>
        <s v="2022-08-25 15:20:10"/>
        <s v="2022-08-25 15:21:48"/>
        <s v="2022-08-25 15:22:48"/>
        <s v="2022-08-25 15:23:52"/>
        <s v="2022-08-26 14:05:13"/>
        <s v="2022-08-26 14:06:56"/>
        <s v="2022-08-26 14:09:39"/>
        <s v="2022-08-26 14:12:50"/>
        <s v="2022-08-26 14:16:13"/>
        <s v="2022-08-26 14:17:37"/>
        <s v="2022-08-26 14:20:30"/>
        <s v="2022-08-26 14:54:58"/>
        <s v="2022-08-29 13:34:13"/>
        <s v="2022-08-29 13:38:18"/>
        <s v="2022-08-29 13:41:01"/>
        <s v="2022-08-29 13:43:55"/>
        <s v="2022-08-29 13:47:09"/>
        <s v="2022-08-29 13:48:53"/>
        <s v="2022-08-29 13:51:29"/>
        <s v="2022-08-29 14:06:55"/>
        <s v="2022-08-29 14:08:52"/>
        <s v="2022-08-29 14:11:12"/>
        <s v="2022-08-30 14:13:44"/>
        <s v="2022-08-30 14:20:45"/>
        <s v="2022-08-30 14:22:51"/>
        <s v="2022-08-30 14:24:34"/>
        <s v="2022-08-30 14:27:31"/>
        <s v="2022-08-30 14:30:23"/>
        <s v="2022-08-30 14:33:22"/>
        <s v="2022-08-30 14:42:21"/>
        <s v="2022-08-30 14:44:32"/>
        <s v="2022-08-30 14:46:14"/>
        <s v="2022-08-30 14:48:31"/>
        <s v="2022-08-30 14:50:09"/>
        <s v="2022-08-30 15:33:57"/>
        <s v="2022-08-31 13:34:40"/>
        <s v="2022-08-31 13:37:13"/>
        <s v="2022-08-31 13:39:15"/>
        <s v="2022-08-31 14:34:51"/>
        <s v="2022-08-01 16:16:33"/>
        <s v="2022-08-02 14:24:09"/>
        <s v="2022-08-02 16:25:37"/>
        <s v="2022-08-02 16:26:10"/>
        <s v="2022-08-10 15:56:17"/>
        <s v="2022-08-02 16:30:02"/>
        <s v="2022-08-10 15:57:39"/>
        <s v="2022-08-10 15:58:19"/>
        <s v="2022-08-04 16:16:12"/>
        <s v="2022-08-04 16:25:26"/>
        <s v="2022-08-04 16:26:47"/>
        <s v="2022-08-04 16:31:22"/>
        <s v="2022-08-09 16:52:20"/>
        <s v="2022-08-10 15:59:42"/>
        <s v="2022-08-10 16:31:34"/>
        <s v="2022-08-11 16:32:51"/>
        <s v="2022-08-18 16:11:17"/>
        <s v="2022-08-11 16:30:46"/>
        <s v="2022-08-11 15:10:16"/>
        <s v="2022-08-11 16:28:26"/>
        <s v="2022-08-11 16:26:19"/>
        <s v="2022-08-14 09:36:23"/>
        <s v="2022-08-15 08:46:53"/>
        <s v="2022-08-15 11:30:18"/>
        <s v="2022-08-15 11:10:03"/>
        <s v="2022-08-16 15:27:45"/>
        <s v="2022-09-03 16:36:27"/>
        <s v="2022-08-17 16:11:40"/>
        <s v="2022-08-17 16:28:20"/>
        <s v="2022-08-17 16:32:14"/>
        <s v="2022-08-17 16:37:31"/>
        <s v="2022-09-03 09:41:13"/>
        <s v="2022-08-18 16:45:46"/>
        <s v="2022-08-18 14:29:44"/>
        <s v="2022-08-18 16:19:35"/>
        <s v="2022-08-23 16:23:57"/>
        <s v="2022-08-23 16:24:52"/>
        <s v="2022-08-22 14:44:38"/>
        <s v="2022-08-23 15:14:12"/>
        <s v="2022-08-23 15:15:24"/>
        <s v="2022-08-26 08:13:22"/>
        <s v="2022-08-23 15:24:46"/>
        <s v="2022-08-23 15:25:07"/>
        <s v="2022-08-26 08:18:38"/>
        <s v="2022-08-26 08:21:17"/>
        <s v="2022-08-25 16:16:55"/>
        <s v="2022-09-03 16:36:31"/>
        <s v="2022-08-30 15:24:47"/>
        <s v="2022-08-30 15:22:56"/>
        <s v="2022-08-30 15:51:48"/>
        <s v="2022-09-02 17:35:53"/>
        <s v="2022-09-02 17:35:55"/>
        <s v="2022-09-04 17:36:00"/>
        <s v="2022-09-03 16:36:34"/>
        <s v="2022-08-16 14:06:07"/>
        <s v="2022-08-26 13:25:27"/>
        <s v="2022-08-08 15:16:03"/>
        <s v="2022-08-10 15:42:37"/>
        <s v="2022-08-10 16:02:23"/>
        <s v="2022-08-15 14:25:30"/>
        <s v="2022-08-17 16:48:48"/>
        <s v="2022-08-22 12:32:13"/>
        <s v="2022-08-22 12:39:39"/>
        <s v="2022-08-22 12:45:33"/>
        <s v="2022-08-22 12:54:35"/>
        <s v="2022-08-22 13:00:22"/>
        <s v="2022-08-22 13:34:52"/>
        <s v="2022-08-26 09:21:54"/>
        <s v="2022-08-01 08:40:05"/>
        <s v="2022-08-01 16:52:38"/>
        <s v="2022-08-01 16:57:54"/>
        <s v="2022-08-01 16:58:30"/>
        <s v="2022-08-01 15:43:01"/>
        <s v="2022-08-01 11:01:13"/>
        <s v="2022-08-29 13:20:00"/>
        <s v="2022-08-01 13:36:19"/>
        <s v="2022-08-02 16:37:15"/>
        <s v="2022-08-02 16:04:56"/>
        <s v="2022-08-04 13:14:51"/>
        <s v="2022-08-04 16:40:02"/>
        <s v="2022-08-04 13:51:20"/>
        <s v="2022-08-04 14:15:28"/>
        <s v="2022-08-05 09:32:45"/>
        <s v="2022-08-05 16:04:58"/>
        <s v="2022-08-05 11:39:21"/>
        <s v="2022-08-06 08:31:28"/>
        <s v="2022-08-06 15:27:41"/>
        <s v="2022-08-08 08:43:04"/>
        <s v="2022-08-11 14:44:05"/>
        <s v="2022-08-11 14:42:49"/>
        <s v="2022-08-10 09:24:08"/>
        <s v="2022-08-11 14:34:55"/>
        <s v="2022-08-11 14:44:34"/>
        <s v="2022-08-11 14:44:48"/>
        <s v="2022-08-11 15:40:33"/>
        <s v="2022-08-15 08:50:17"/>
        <s v="2022-08-15 09:46:20"/>
        <s v="2022-08-15 16:54:35"/>
        <s v="2022-08-15 11:07:33"/>
        <s v="2022-08-15 13:55:44"/>
        <s v="2022-08-15 15:03:05"/>
        <s v="2022-08-15 15:56:34"/>
        <s v="2022-08-15 15:52:59"/>
        <s v="2022-08-16 08:09:16"/>
        <s v="2022-08-16 14:48:13"/>
        <s v="2022-08-31 09:07:32"/>
        <s v="2022-08-18 08:23:59"/>
        <s v="2022-08-18 15:22:08"/>
        <s v="2022-08-18 11:25:04"/>
        <s v="2022-08-18 15:34:47"/>
        <s v="2022-08-22 09:27:00"/>
        <s v="2022-08-19 14:51:05"/>
        <s v="2022-08-19 14:39:46"/>
        <s v="2022-08-22 09:26:35"/>
        <s v="2022-08-23 15:51:26"/>
        <s v="2022-08-19 13:29:07"/>
        <s v="2022-08-19 16:44:35"/>
        <s v="2022-08-23 09:58:10"/>
        <s v="2022-08-23 09:56:27"/>
        <s v="2022-08-23 09:26:53"/>
        <s v="2022-08-22 16:54:32"/>
        <s v="2022-08-23 09:37:54"/>
        <s v="2022-08-23 16:12:39"/>
        <s v="2022-09-06 08:49:42"/>
        <s v="2022-08-23 13:39:30"/>
        <s v="2022-08-23 14:28:59"/>
        <s v="2022-08-29 08:28:10"/>
        <s v="2022-08-26 09:06:46"/>
        <s v="2022-08-29 10:43:34"/>
        <s v="2022-08-26 08:07:34"/>
        <s v="2022-08-28 09:44:55"/>
        <s v="2022-08-29 13:06:13"/>
        <s v="2022-08-29 13:59:57"/>
        <s v="2022-08-29 15:36:44"/>
        <s v="2022-08-30 08:26:05"/>
        <s v="2022-08-30 13:29:22"/>
        <s v="2022-08-31 08:14:33"/>
        <s v="2022-08-31 08:03:45"/>
        <s v="2022-08-30 15:35:55"/>
        <s v="2022-08-31 07:49:58"/>
        <s v="2022-08-31 14:43:40"/>
        <s v="2022-08-31 15:59:16"/>
        <s v="2022-08-31 15:53:01"/>
        <s v="2022-08-02 14:25:11"/>
        <s v="2022-08-02 07:14:54"/>
        <s v="2022-08-02 14:45:40"/>
        <s v="2022-08-03 16:32:09"/>
        <s v="2022-08-03 10:06:13"/>
        <s v="2022-08-29 16:27:13"/>
        <s v="2022-08-04 16:31:47"/>
        <s v="2022-08-04 16:29:29"/>
        <s v="2022-08-04 16:33:09"/>
        <s v="2022-08-08 08:04:38"/>
        <s v="2022-08-08 15:13:34"/>
        <s v="2022-08-08 19:31:09"/>
        <s v="2022-08-09 15:28:35"/>
        <s v="2022-08-09 15:33:36"/>
        <s v="2022-08-10 16:04:10"/>
        <s v="2022-08-15 16:18:04"/>
        <s v="2022-08-17 09:46:06"/>
        <s v="2022-08-18 07:44:31"/>
        <s v="2022-08-21 16:12:32"/>
        <s v="2022-08-23 16:22:40"/>
        <s v="2022-08-23 16:23:32"/>
        <s v="2022-08-23 16:10:25"/>
        <s v="2022-08-23 16:01:36"/>
        <s v="2022-08-29 16:04:46"/>
        <s v="2022-08-29 16:05:05"/>
        <s v="2022-09-03 14:36:43"/>
        <s v="2022-08-25 16:17:17"/>
        <s v="2022-08-26 13:33:26"/>
        <s v="2022-08-26 10:21:24"/>
        <s v="2022-08-26 14:53:56"/>
        <s v="2022-08-30 15:26:16"/>
        <s v="2022-08-30 15:34:04"/>
        <s v="2022-08-31 16:15:09"/>
        <s v="2022-09-03 12:36:27"/>
        <s v="2022-08-01 16:30:53"/>
        <s v="2022-08-01 16:36:32"/>
        <s v="2022-08-02 14:49:47"/>
        <s v="2022-08-02 14:58:49"/>
        <s v="2022-08-02 16:30:19"/>
        <s v="2022-08-03 08:48:45"/>
        <s v="2022-08-03 16:37:36"/>
        <s v="2022-08-03 16:36:01"/>
        <s v="2022-08-03 16:35:07"/>
        <s v="2022-08-04 16:32:09"/>
        <s v="2022-08-08 16:30:41"/>
        <s v="2022-08-09 15:38:52"/>
        <s v="2022-08-10 16:36:02"/>
        <s v="2022-08-15 12:11:50"/>
        <s v="2022-08-15 16:20:26"/>
        <s v="2022-08-16 15:23:33"/>
        <s v="2022-08-16 15:36:45"/>
        <s v="2022-08-16 15:46:15"/>
        <s v="2022-08-17 16:36:56"/>
        <s v="2022-08-18 14:33:03"/>
        <s v="2022-08-19 11:27:40"/>
        <s v="2022-08-01 16:21:52"/>
        <s v="2022-08-01 16:25:08"/>
        <s v="2022-08-01 16:31:29"/>
        <s v="2022-08-02 14:34:50"/>
        <s v="2022-08-02 11:03:59"/>
        <s v="2022-08-03 08:47:51"/>
        <s v="2022-08-03 10:05:17"/>
        <s v="2022-08-03 16:37:05"/>
        <s v="2022-08-03 16:06:29"/>
        <s v="2022-08-04 16:18:44"/>
        <s v="2022-08-04 16:19:16"/>
        <s v="2022-08-04 16:22:36"/>
        <s v="2022-08-04 16:30:43"/>
        <s v="2022-08-11 15:31:58"/>
        <s v="2022-08-04 16:31:57"/>
        <s v="2022-08-05 14:43:52"/>
        <s v="2022-08-08 19:33:12"/>
        <s v="2022-08-10 09:31:24"/>
        <s v="2022-08-10 16:04:14"/>
        <s v="2022-08-10 16:37:57"/>
        <s v="2022-08-10 16:40:36"/>
        <s v="2022-08-11 16:44:14"/>
        <s v="2022-08-16 15:32:04"/>
        <s v="2022-08-16 15:40:42"/>
        <s v="2022-08-17 09:15:47"/>
        <s v="2022-08-17 16:50:07"/>
        <s v="2022-08-18 14:30:21"/>
        <s v="2022-08-18 14:28:29"/>
        <s v="2022-08-19 11:27:27"/>
        <s v="2022-08-19 16:09:50"/>
        <s v="2022-08-23 15:25:53"/>
        <s v="2022-08-23 15:26:46"/>
        <s v="2022-08-23 15:36:41"/>
        <s v="2022-08-26 08:16:35"/>
        <s v="2022-08-24 15:09:16"/>
        <s v="2022-08-24 15:24:16"/>
        <s v="2022-08-24 15:50:21"/>
        <s v="2022-08-25 15:27:02"/>
        <s v="2022-08-25 13:57:28"/>
        <s v="2022-08-25 15:27:54"/>
        <s v="2022-08-25 14:48:39"/>
        <s v="2022-08-25 14:47:24"/>
        <s v="2022-08-30 08:32:27"/>
        <s v="2022-08-26 16:09:45"/>
        <s v="2022-08-29 10:01:14"/>
        <s v="2022-08-29 14:59:26"/>
        <s v="2022-08-29 16:06:39"/>
        <s v="2022-08-30 10:44:58"/>
        <s v="2022-08-31 14:45:23"/>
        <s v="2022-08-31 16:09:36"/>
        <s v="2022-08-13 13:42:48"/>
        <s v="2022-08-01 10:32:53"/>
        <s v="2022-08-01 11:17:09"/>
        <s v="2022-08-01 11:24:51"/>
        <s v="2022-08-01 12:04:42"/>
        <s v="2022-08-01 13:27:55"/>
        <s v="2022-08-01 15:08:29"/>
        <s v="2022-08-02 08:09:12"/>
        <s v="2022-08-02 09:49:46"/>
        <s v="2022-08-02 09:43:53"/>
        <s v="2022-08-02 13:22:00"/>
        <s v="2022-08-02 14:41:38"/>
        <s v="2022-08-03 08:47:42"/>
        <s v="2022-08-03 09:58:25"/>
        <s v="2022-08-03 15:04:55"/>
        <s v="2022-08-04 11:38:13"/>
        <s v="2022-08-04 14:19:48"/>
        <s v="2022-08-04 14:56:32"/>
        <s v="2022-08-04 15:42:00"/>
        <s v="2022-08-05 13:32:57"/>
        <s v="2022-08-08 09:38:52"/>
        <s v="2022-08-08 13:36:03"/>
        <s v="2022-08-08 15:18:57"/>
        <s v="2022-08-09 13:14:50"/>
        <s v="2022-08-09 13:26:57"/>
        <s v="2022-08-10 10:44:30"/>
        <s v="2022-08-10 10:34:52"/>
        <s v="2022-08-10 12:09:17"/>
        <s v="2022-08-11 08:56:45"/>
        <s v="2022-08-11 11:45:44"/>
        <s v="2022-08-11 11:11:35"/>
        <s v="2022-08-11 15:50:08"/>
        <s v="2022-08-15 10:10:02"/>
        <s v="2022-08-15 10:35:13"/>
        <s v="2022-08-15 16:01:46"/>
        <s v="2022-08-16 09:42:13"/>
        <s v="2022-08-16 11:12:23"/>
        <s v="2022-08-17 13:56:45"/>
        <s v="2022-08-17 15:08:38"/>
        <s v="2022-08-18 08:49:34"/>
        <s v="2022-08-18 14:25:02"/>
        <s v="2022-08-18 15:59:49"/>
        <s v="2022-08-18 16:15:42"/>
        <s v="2022-08-19 08:54:08"/>
        <s v="2022-08-19 09:51:42"/>
        <s v="2022-08-22 09:48:25"/>
        <s v="2022-08-22 13:40:37"/>
        <s v="2022-08-26 09:55:08"/>
        <s v="2022-08-26 13:25:04"/>
        <s v="2022-08-29 13:22:12"/>
        <s v="2022-08-29 15:19:29"/>
        <s v="2022-08-30 08:47:08"/>
        <s v="2022-08-30 09:02:16"/>
        <s v="2022-08-30 09:32:13"/>
        <s v="2022-08-30 14:09:33"/>
        <s v="2022-08-31 07:34:09"/>
        <s v="2022-08-03 16:35:49"/>
        <s v="2022-08-01 16:19:47"/>
        <s v="2022-08-01 16:38:02"/>
        <s v="2022-08-02 16:26:52"/>
        <s v="2022-08-02 16:27:11"/>
        <s v="2022-08-09 16:28:16"/>
        <s v="2022-08-03 16:33:24"/>
        <s v="2022-08-03 16:37:21"/>
        <s v="2022-08-09 15:49:18"/>
        <s v="2022-08-09 16:28:37"/>
        <s v="2022-08-05 16:24:17"/>
        <s v="2022-08-09 16:29:08"/>
        <s v="2022-08-08 11:43:29"/>
        <s v="2022-08-09 16:54:14"/>
        <s v="2022-08-14 10:39:32"/>
        <s v="2022-08-15 16:29:23"/>
        <s v="2022-08-15 12:18:54"/>
        <s v="2022-08-16 15:20:00"/>
        <s v="2022-08-16 15:46:35"/>
        <s v="2022-08-17 16:51:12"/>
        <s v="2022-08-18 14:32:04"/>
        <s v="2022-08-18 14:47:29"/>
        <s v="2022-08-18 16:15:30"/>
        <s v="2022-08-23 16:24:27"/>
        <s v="2022-08-23 16:26:24"/>
        <s v="2022-08-22 14:45:29"/>
        <s v="2022-08-23 16:30:53"/>
        <s v="2022-08-23 08:13:38"/>
        <s v="2022-08-23 15:12:32"/>
        <s v="2022-08-23 15:15:44"/>
        <s v="2022-08-23 16:11:51"/>
        <s v="2022-08-25 16:46:20"/>
        <s v="2022-08-26 14:56:57"/>
        <s v="2022-08-31 16:10:44"/>
        <s v="2022-08-01 10:40:35"/>
        <s v="2022-08-01 16:25:25"/>
        <s v="2022-08-01 10:39:00"/>
        <s v="2022-08-02 14:27:27"/>
        <s v="2022-08-01 16:44:03"/>
        <s v="2022-08-02 14:29:59"/>
        <s v="2022-08-03 16:32:29"/>
        <s v="2022-08-03 16:39:48"/>
        <s v="2022-08-03 16:39:32"/>
        <s v="2022-08-04 15:57:02"/>
        <s v="2022-08-04 16:17:07"/>
        <s v="2022-08-04 16:17:28"/>
        <s v="2022-08-04 16:32:01"/>
        <s v="2022-08-05 14:25:14"/>
        <s v="2022-08-05 15:14:36"/>
        <s v="2022-08-05 12:57:26"/>
        <s v="2022-08-08 19:30:31"/>
        <s v="2022-08-09 15:28:16"/>
        <s v="2022-08-09 14:52:47"/>
        <s v="2022-08-09 15:47:08"/>
        <s v="2022-08-09 16:29:21"/>
        <s v="2022-08-10 16:05:18"/>
        <s v="2022-08-10 16:35:47"/>
        <s v="2022-08-11 07:11:16"/>
        <s v="2022-08-11 16:28:43"/>
        <s v="2022-08-17 10:56:16"/>
        <s v="2022-08-15 11:25:19"/>
        <s v="2022-08-15 12:19:56"/>
        <s v="2022-08-15 16:28:20"/>
        <s v="2022-08-22 07:41:51"/>
        <s v="2022-08-15 16:26:46"/>
        <s v="2022-08-17 09:31:54"/>
        <s v="2022-08-16 15:44:01"/>
        <s v="2022-08-17 16:15:09"/>
        <s v="2022-08-17 16:44:29"/>
        <s v="2022-08-19 11:25:15"/>
        <s v="2022-08-18 16:16:34"/>
        <s v="2022-08-19 11:25:48"/>
        <s v="2022-08-19 11:26:41"/>
        <s v="2022-08-19 13:45:46"/>
        <s v="2022-08-19 16:13:32"/>
        <s v="2022-08-19 16:18:04"/>
        <s v="2022-08-26 08:12:34"/>
        <s v="2022-08-26 08:23:59"/>
        <s v="2022-08-26 13:26:06"/>
        <s v="2022-08-24 15:13:06"/>
        <s v="2022-08-25 15:16:08"/>
        <s v="2022-08-29 16:05:31"/>
        <s v="2022-08-25 16:17:42"/>
        <s v="2022-08-26 08:22:51"/>
        <s v="2022-08-26 08:23:07"/>
        <s v="2022-08-26 10:24:46"/>
        <s v="2022-08-26 13:33:49"/>
        <s v="2022-08-28 09:21:10"/>
        <s v="2022-08-29 10:00:45"/>
        <s v="2022-08-29 10:12:39"/>
        <s v="2022-08-29 10:55:44"/>
        <s v="2022-08-30 10:40:52"/>
        <s v="2022-08-30 10:46:20"/>
        <s v="2022-08-30 10:49:03"/>
        <s v="2022-08-31 08:51:58"/>
        <s v="2022-09-02 17:35:56"/>
        <s v="2022-08-31 14:47:37"/>
        <s v="2022-08-03 17:11:12"/>
        <s v="2022-08-03 17:10:19"/>
        <s v="2022-08-03 16:10:16"/>
        <s v="2022-08-19 11:40:00"/>
        <s v="2022-08-04 10:39:21"/>
        <s v="2022-08-04 15:12:36"/>
        <s v="2022-08-04 16:20:32"/>
        <s v="2022-08-18 16:09:54"/>
        <s v="2022-08-08 08:49:34"/>
        <s v="2022-08-16 10:09:06"/>
        <s v="2022-08-25 16:54:58"/>
        <s v="2022-08-09 11:12:45"/>
        <s v="2022-08-26 10:40:02"/>
        <s v="2022-08-09 14:44:22"/>
        <s v="2022-08-25 15:42:43"/>
        <s v="2022-08-10 14:22:54"/>
        <s v="2022-08-16 12:55:16"/>
        <s v="2022-08-16 10:12:48"/>
        <s v="2022-08-15 10:25:11"/>
        <s v="2022-08-15 08:47:15"/>
        <s v="2022-08-26 10:46:01"/>
        <s v="2022-08-25 11:57:36"/>
        <s v="2022-08-18 14:29:01"/>
        <s v="2022-08-26 10:34:40"/>
        <s v="2022-08-25 16:25:49"/>
        <s v="2022-08-25 16:16:43"/>
        <s v="2022-08-25 16:13:24"/>
        <s v="2022-08-25 16:12:16"/>
        <s v="2022-08-25 16:08:37"/>
        <s v="2022-08-25 16:10:48"/>
        <s v="2022-08-25 16:07:29"/>
        <s v="2022-08-25 16:05:10"/>
        <s v="2022-08-25 16:03:15"/>
        <s v="2022-08-25 16:01:50"/>
        <s v="2022-08-25 15:59:43"/>
        <s v="2022-08-25 15:28:08"/>
        <s v="2022-08-26 10:32:58"/>
        <s v="2022-08-25 15:26:11"/>
        <s v="2022-08-25 15:24:03"/>
        <s v="2022-08-19 16:13:31"/>
        <s v="2022-08-25 15:21:28"/>
        <s v="2022-08-25 15:18:44"/>
        <s v="2022-08-25 15:15:58"/>
        <s v="2022-08-19 16:12:48"/>
        <s v="2022-08-25 15:11:25"/>
        <s v="2022-08-25 15:09:55"/>
        <s v="2022-08-25 15:06:48"/>
        <s v="2022-08-25 15:01:02"/>
        <s v="2022-08-25 14:53:32"/>
        <s v="2022-08-22 15:09:30"/>
        <s v="2022-08-25 14:38:54"/>
        <s v="2022-08-23 14:30:00"/>
        <s v="2022-08-23 11:13:32"/>
        <s v="2022-08-30 16:06:35"/>
        <s v="2022-08-30 16:05:58"/>
        <s v="2022-08-30 12:53:57"/>
        <s v="2022-08-31 15:23:37"/>
        <s v="2022-08-29 14:12:59"/>
        <s v="2022-09-01 11:06:56"/>
        <s v="2022-08-29 12:52:51"/>
        <s v="2022-08-29 12:53:11"/>
        <s v="2022-08-29 12:53:42"/>
        <s v="2022-08-23 16:21:19"/>
        <s v="2022-08-29 12:54:20"/>
        <s v="2022-08-29 12:54:31"/>
        <s v="2022-08-23 10:09:09"/>
        <s v="2022-08-29 12:54:56"/>
        <s v="2022-08-23 08:55:31"/>
        <s v="2022-08-23 14:40:42"/>
        <s v="2022-08-23 15:17:00"/>
        <s v="2022-09-04 15:36:25"/>
        <s v="2022-08-01 17:05:13"/>
        <s v="2022-08-01 16:18:23"/>
        <s v="2022-08-01 16:25:40"/>
        <s v="2022-08-01 16:26:55"/>
        <s v="2022-08-01 16:40:32"/>
        <s v="2022-08-02 14:27:09"/>
        <s v="2022-08-02 16:25:17"/>
        <s v="2022-09-03 16:36:26"/>
        <s v="2022-08-03 16:30:45"/>
        <s v="2022-08-03 16:31:24"/>
        <s v="2022-08-03 16:40:00"/>
        <s v="2022-08-03 16:32:58"/>
        <s v="2022-08-03 16:33:10"/>
        <s v="2022-08-05 16:24:50"/>
        <s v="2022-08-03 16:33:45"/>
        <s v="2022-08-05 16:23:29"/>
        <s v="2022-08-05 15:39:30"/>
        <s v="2022-08-05 15:35:12"/>
        <s v="2022-08-08 08:05:15"/>
        <s v="2022-08-08 08:06:26"/>
        <s v="2022-08-08 10:37:17"/>
        <s v="2022-08-08 12:09:47"/>
        <s v="2022-08-31 15:25:24"/>
        <s v="2022-08-09 14:54:30"/>
        <s v="2022-08-10 16:32:40"/>
        <s v="2022-08-10 16:33:17"/>
        <s v="2022-08-10 16:38:44"/>
        <s v="2022-08-10 16:39:28"/>
        <s v="2022-08-15 12:18:28"/>
        <s v="2022-08-15 12:21:43"/>
        <s v="2022-08-15 17:13:33"/>
        <s v="2022-08-15 17:09:43"/>
        <s v="2022-08-15 16:27:02"/>
        <s v="2022-08-22 16:28:08"/>
        <s v="2022-08-16 15:45:04"/>
        <s v="2022-08-29 16:04:03"/>
        <s v="2022-09-03 16:36:28"/>
        <s v="2022-08-18 14:46:06"/>
        <s v="2022-08-18 16:17:56"/>
        <s v="2022-08-19 16:13:08"/>
        <s v="2022-08-22 14:44:16"/>
        <s v="2022-08-23 16:30:22"/>
        <s v="2022-08-24 15:36:38"/>
        <s v="2022-08-26 08:17:45"/>
        <s v="2022-08-24 16:10:43"/>
        <s v="2022-08-24 16:11:01"/>
        <s v="2022-08-26 08:22:35"/>
        <s v="2022-08-25 15:24:21"/>
        <s v="2022-08-26 14:54:32"/>
        <s v="2022-08-31 16:10:18"/>
        <s v="2022-08-29 16:05:47"/>
        <s v="2022-08-29 16:42:24"/>
        <s v="2022-08-30 10:41:17"/>
        <s v="2022-08-30 10:41:48"/>
        <s v="2022-08-30 10:42:35"/>
        <s v="2022-08-30 10:43:12"/>
        <s v="2022-08-31 16:16:46"/>
        <s v="2022-08-16 15:12:34"/>
        <s v="2022-08-11 15:55:13"/>
        <s v="2022-08-04 16:25:48"/>
        <s v="2022-08-04 16:31:54"/>
        <s v="2022-08-08 10:26:55"/>
        <s v="2022-08-08 11:42:41"/>
        <s v="2022-08-11 15:55:39"/>
        <s v="2022-08-26 13:38:01"/>
        <s v="2022-08-10 16:32:09"/>
        <s v="2022-08-15 14:13:39"/>
        <s v="2022-08-19 16:27:00"/>
        <s v="2022-08-30 10:40:37"/>
        <s v="2022-08-16 15:44:31"/>
        <s v="2022-08-17 16:12:51"/>
        <s v="2022-08-22 16:28:22"/>
        <s v="2022-08-22 14:49:24"/>
        <s v="2022-08-23 15:18:11"/>
        <s v="2022-08-08 10:23:48"/>
        <s v="2022-08-08 10:50:27"/>
        <s v="2022-08-08 13:31:29"/>
        <s v="2022-08-10 15:55:05"/>
        <s v="2022-08-22 13:07:07"/>
        <s v="2022-08-22 13:41:49"/>
        <s v="2022-08-22 13:46:26"/>
        <s v="2022-08-22 13:54:23"/>
        <s v="2022-08-23 13:09:06"/>
        <s v="2022-08-23 20:25:50"/>
        <s v="2022-08-02 16:23:48"/>
        <s v="2022-08-01 16:17:45"/>
        <s v="2022-08-01 16:22:12"/>
        <s v="2022-08-01 16:23:54"/>
        <s v="2022-08-01 16:25:58"/>
        <s v="2022-08-01 16:27:42"/>
        <s v="2022-08-01 16:28:29"/>
        <s v="2022-08-01 16:30:25"/>
        <s v="2022-08-01 16:46:02"/>
        <s v="2022-08-02 14:32:25"/>
        <s v="2022-08-02 14:33:11"/>
        <s v="2022-08-18 11:45:30"/>
        <s v="2022-08-02 14:36:44"/>
        <s v="2022-08-02 14:57:02"/>
        <s v="2022-08-03 09:39:05"/>
        <s v="2022-08-03 08:48:12"/>
        <s v="2022-08-03 16:34:26"/>
        <s v="2022-08-07 10:59:04"/>
        <s v="2022-08-26 13:13:24"/>
        <s v="2022-08-08 08:11:17"/>
        <s v="2022-08-08 11:58:12"/>
        <s v="2022-08-08 19:28:44"/>
        <s v="2022-08-08 19:32:44"/>
        <s v="2022-08-11 10:12:27"/>
        <s v="2022-08-09 15:28:52"/>
        <s v="2022-08-10 16:00:20"/>
        <s v="2022-08-09 15:50:04"/>
        <s v="2022-08-09 16:21:28"/>
        <s v="2022-08-10 16:24:34"/>
        <s v="2022-08-10 10:13:57"/>
        <s v="2022-08-10 16:33:37"/>
        <s v="2022-08-10 16:37:02"/>
        <s v="2022-08-10 16:37:15"/>
        <s v="2022-08-10 16:38:14"/>
        <s v="2022-08-10 14:25:38"/>
        <s v="2022-08-10 16:41:04"/>
        <s v="2022-08-11 15:02:54"/>
        <s v="2022-08-11 15:10:39"/>
        <s v="2022-08-11 15:13:17"/>
        <s v="2022-08-11 15:56:59"/>
        <s v="2022-08-11 15:16:48"/>
        <s v="2022-08-11 15:23:58"/>
        <s v="2022-08-13 09:01:53"/>
        <s v="2022-08-13 14:59:59"/>
        <s v="2022-08-15 11:25:22"/>
        <s v="2022-08-15 11:25:26"/>
        <s v="2022-08-15 12:19:36"/>
        <s v="2022-08-15 12:20:17"/>
        <s v="2022-08-15 16:19:08"/>
        <s v="2022-08-15 12:21:04"/>
        <s v="2022-08-15 12:22:00"/>
        <s v="2022-08-15 12:23:11"/>
        <s v="2022-08-17 14:36:57"/>
        <s v="2022-08-15 16:25:59"/>
        <s v="2022-08-16 15:24:30"/>
        <s v="2022-08-16 15:25:43"/>
        <s v="2022-08-16 15:38:48"/>
        <s v="2022-08-17 09:34:19"/>
        <s v="2022-08-17 16:51:00"/>
        <s v="2022-08-17 16:31:04"/>
        <s v="2022-08-17 16:45:48"/>
        <s v="2022-08-18 09:10:41"/>
        <s v="2022-08-17 14:43:20"/>
        <s v="2022-08-17 14:43:43"/>
        <s v="2022-08-18 14:30:54"/>
        <s v="2022-08-18 16:18:42"/>
        <s v="2022-08-18 14:52:17"/>
        <s v="2022-08-19 11:26:18"/>
        <s v="2022-08-22 16:29:33"/>
        <s v="2022-08-19 11:30:57"/>
        <s v="2022-08-19 16:09:31"/>
        <s v="2022-08-19 16:12:38"/>
        <s v="2022-08-19 16:27:19"/>
        <s v="2022-08-22 16:30:21"/>
        <s v="2022-08-19 16:50:37"/>
        <s v="2022-08-19 16:51:45"/>
        <s v="2022-08-22 16:31:08"/>
        <s v="2022-08-22 16:31:32"/>
        <s v="2022-08-22 14:49:53"/>
        <s v="2022-08-22 14:50:38"/>
        <s v="2022-08-22 14:52:27"/>
        <s v="2022-08-22 15:16:14"/>
        <s v="2022-08-22 15:22:21"/>
        <s v="2022-08-22 15:25:22"/>
        <s v="2022-08-23 16:32:04"/>
        <s v="2022-08-29 10:16:13"/>
        <s v="2022-08-23 14:37:54"/>
        <s v="2022-08-24 15:36:08"/>
        <s v="2022-08-23 15:22:32"/>
        <s v="2022-08-23 11:25:52"/>
        <s v="2022-08-23 15:35:48"/>
        <s v="2022-08-24 15:37:05"/>
        <s v="2022-08-24 15:37:51"/>
        <s v="2022-08-24 15:58:56"/>
        <s v="2022-08-24 15:22:43"/>
        <s v="2022-08-24 16:26:16"/>
        <s v="2022-08-24 15:23:42"/>
        <s v="2022-08-26 08:21:55"/>
        <s v="2022-08-24 15:21:20"/>
        <s v="2022-08-25 15:11:09"/>
        <s v="2022-08-25 15:15:38"/>
        <s v="2022-08-25 16:23:10"/>
        <s v="2022-08-26 13:28:39"/>
        <s v="2022-08-26 16:47:40"/>
        <s v="2022-08-29 10:11:12"/>
        <s v="2022-08-29 10:18:43"/>
        <s v="2022-08-29 16:43:22"/>
        <s v="2022-08-29 16:42:55"/>
        <s v="2022-08-30 16:55:42"/>
        <s v="2022-08-30 15:23:45"/>
        <s v="2022-08-31 16:11:07"/>
        <s v="2022-08-31 16:11:40"/>
        <s v="2022-08-31 16:13:43"/>
        <s v="2022-08-02 15:40:18"/>
        <s v="2022-08-02 15:30:58"/>
        <s v="2022-08-02 15:02:24"/>
        <s v="2022-08-02 15:02:13"/>
        <s v="2022-08-03 17:51:17"/>
        <s v="2022-08-03 17:46:22"/>
        <s v="2022-08-18 10:28:27"/>
        <s v="2022-08-15 12:11:08"/>
        <s v="2022-08-11 10:50:44"/>
        <s v="2022-08-05 16:07:16"/>
        <s v="2022-08-11 10:11:46"/>
        <s v="2022-08-11 10:03:48"/>
        <s v="2022-08-11 10:02:02"/>
        <s v="2022-08-11 09:58:19"/>
        <s v="2022-08-15 10:19:35"/>
        <s v="2022-08-15 10:21:05"/>
        <s v="2022-08-19 10:17:19"/>
        <s v="2022-08-18 09:48:14"/>
        <s v="2022-08-19 10:12:39"/>
        <s v="2022-08-19 09:56:34"/>
        <s v="2022-08-18 11:24:39"/>
        <s v="2022-08-18 10:58:59"/>
        <s v="2022-08-18 11:09:12"/>
        <s v="2022-09-05 09:32:59"/>
        <s v="2022-08-19 09:55:04"/>
        <s v="2022-08-23 16:33:30"/>
        <s v="2022-08-23 16:31:08"/>
        <s v="2022-08-23 16:01:53"/>
        <s v="2022-08-23 16:26:25"/>
        <s v="2022-08-23 13:19:49"/>
        <s v="2022-08-23 15:48:44"/>
        <s v="2022-08-23 15:46:31"/>
        <s v="2022-08-24 10:54:29"/>
        <s v="2022-08-24 10:43:46"/>
        <s v="2022-08-26 09:25:13"/>
        <s v="2022-08-26 09:25:15"/>
        <s v="2022-08-26 17:39:22"/>
        <s v="2022-08-29 11:00:17"/>
        <s v="2022-09-05 09:31:58"/>
        <s v="2022-08-30 14:22:44"/>
        <s v="2022-08-30 14:20:54"/>
        <s v="2022-08-30 14:18:00"/>
        <s v="2022-08-30 14:16:38"/>
        <s v="2022-09-05 09:31:38"/>
        <s v="2022-09-05 09:31:27"/>
        <s v="2022-09-02 12:28:41"/>
        <s v="2022-09-05 09:27:58"/>
        <s v="2022-08-04 16:36:55"/>
        <s v="2022-08-04 16:36:25"/>
        <s v="2022-08-04 16:36:40"/>
        <s v="2022-08-02 14:36:07"/>
        <s v="2022-08-19 11:13:56"/>
        <s v="2022-08-03 16:35:31"/>
        <s v="2022-08-04 16:20:43"/>
        <s v="2022-08-04 16:23:31"/>
        <s v="2022-08-05 15:11:58"/>
        <s v="2022-08-04 16:34:11"/>
        <s v="2022-08-05 15:13:38"/>
        <s v="2022-08-05 15:39:03"/>
        <s v="2022-08-10 15:58:40"/>
        <s v="2022-08-08 10:37:02"/>
        <s v="2022-08-10 16:00:36"/>
        <s v="2022-08-16 15:13:17"/>
        <s v="2022-08-11 15:01:25"/>
        <s v="2022-08-10 16:36:37"/>
        <s v="2022-08-19 11:24:50"/>
        <s v="2022-08-23 16:23:00"/>
        <s v="2022-08-15 12:12:07"/>
        <s v="2022-08-17 16:43:26"/>
        <s v="2022-08-15 12:22:39"/>
        <s v="2022-08-16 08:10:17"/>
        <s v="2022-08-17 16:07:48"/>
        <s v="2022-08-22 16:30:47"/>
        <s v="2022-08-22 14:50:10"/>
        <s v="2022-08-26 08:14:20"/>
        <s v="2022-08-23 15:37:04"/>
        <s v="2022-08-23 15:36:09"/>
        <s v="2022-08-23 16:18:16"/>
        <s v="2022-08-24 15:38:33"/>
        <s v="2022-08-24 15:49:24"/>
        <s v="2022-08-24 15:08:49"/>
        <s v="2022-08-24 15:49:50"/>
        <s v="2022-08-26 08:19:08"/>
        <s v="2022-08-30 16:54:52"/>
        <s v="2022-08-25 15:25:52"/>
        <s v="2022-08-25 15:26:07"/>
        <s v="2022-08-26 14:57:47"/>
        <s v="2022-08-29 12:42:29"/>
        <s v="2022-08-29 12:42:52"/>
        <s v="2022-08-29 13:04:02"/>
        <s v="2022-08-30 15:33:25"/>
        <s v="2022-08-30 16:32:07"/>
        <s v="2022-09-03 16:36:32"/>
        <s v="2022-08-02 15:47:04"/>
        <s v="2022-08-02 15:49:05"/>
        <s v="2022-08-03 10:46:32"/>
        <s v="2022-08-03 16:26:56"/>
        <s v="2022-08-03 16:27:51"/>
        <s v="2022-08-03 16:29:02"/>
        <s v="2022-08-04 16:46:02"/>
        <s v="2022-08-04 16:48:08"/>
        <s v="2022-08-05 14:35:20"/>
        <s v="2022-08-05 14:27:54"/>
        <s v="2022-08-05 14:30:59"/>
        <s v="2022-08-08 16:52:03"/>
        <s v="2022-08-08 16:49:45"/>
        <s v="2022-08-08 16:48:36"/>
        <s v="2022-08-08 16:46:41"/>
        <s v="2022-08-10 16:44:33"/>
        <s v="2022-08-09 16:44:16"/>
        <s v="2022-08-09 16:47:33"/>
        <s v="2022-08-09 16:49:46"/>
        <s v="2022-08-09 16:52:21"/>
        <s v="2022-08-10 16:40:58"/>
        <s v="2022-08-11 16:32:23"/>
        <s v="2022-08-14 13:52:52"/>
        <s v="2022-08-14 10:39:12"/>
        <s v="2022-08-15 16:21:31"/>
        <s v="2022-08-15 16:25:46"/>
        <s v="2022-08-16 10:25:00"/>
        <s v="2022-08-16 16:06:10"/>
        <s v="2022-08-17 14:35:41"/>
        <s v="2022-08-17 14:52:33"/>
        <s v="2022-08-17 14:42:23"/>
        <s v="2022-08-17 14:39:38"/>
        <s v="2022-08-18 09:55:08"/>
        <s v="2022-08-21 14:36:02"/>
        <s v="2022-08-29 15:03:50"/>
        <s v="2022-08-22 09:15:54"/>
        <s v="2022-08-22 13:04:01"/>
        <s v="2022-08-29 15:07:46"/>
        <s v="2022-08-23 16:11:32"/>
        <s v="2022-08-23 16:13:40"/>
        <s v="2022-08-23 16:14:32"/>
        <s v="2022-08-23 16:15:10"/>
        <s v="2022-08-23 16:16:07"/>
        <s v="2022-08-23 16:20:30"/>
        <s v="2022-08-24 16:02:26"/>
        <s v="2022-08-29 14:51:37"/>
        <s v="2022-08-30 15:35:24"/>
        <s v="2022-08-30 15:37:10"/>
      </sharedItems>
    </cacheField>
    <cacheField name="เวลาที่สร้าง" numFmtId="0">
      <sharedItems count="1615">
        <s v="2022-08-01 09:21:03"/>
        <s v="2022-08-01 10:11:18"/>
        <s v="2022-08-01 11:30:19"/>
        <s v="2022-08-01 11:30:23"/>
        <s v="2022-08-01 16:28:02"/>
        <s v="2022-08-02 14:46:38"/>
        <s v="2022-08-02 15:50:56"/>
        <s v="2022-08-02 16:00:12"/>
        <s v="2022-08-03 08:19:05"/>
        <s v="2022-08-03 09:15:52"/>
        <s v="2022-08-03 10:34:51"/>
        <s v="2022-08-03 14:14:04"/>
        <s v="2022-08-03 14:20:42"/>
        <s v="2022-08-03 14:36:28"/>
        <s v="2022-08-03 17:27:14"/>
        <s v="2022-08-03 18:15:51"/>
        <s v="2022-08-03 18:26:16"/>
        <s v="2022-08-04 07:46:50"/>
        <s v="2022-08-04 13:46:23"/>
        <s v="2022-08-04 14:27:06"/>
        <s v="2022-08-05 08:50:12"/>
        <s v="2022-08-05 09:41:42"/>
        <s v="2022-08-05 10:58:45"/>
        <s v="2022-08-08 20:13:34"/>
        <s v="2022-08-09 08:59:02"/>
        <s v="2022-08-09 09:56:22"/>
        <s v="2022-08-09 11:06:42"/>
        <s v="2022-08-09 14:28:51"/>
        <s v="2022-08-10 15:03:23"/>
        <s v="2022-08-11 08:25:43"/>
        <s v="2022-08-11 10:25:39"/>
        <s v="2022-08-11 11:12:57"/>
        <s v="2022-08-11 11:55:44"/>
        <s v="2022-08-11 14:22:26"/>
        <s v="2022-08-11 16:19:25"/>
        <s v="2022-08-11 16:25:16"/>
        <s v="2022-08-12 12:42:02"/>
        <s v="2022-08-15 09:04:42"/>
        <s v="2022-08-15 15:57:28"/>
        <s v="2022-08-15 16:00:50"/>
        <s v="2022-08-16 10:42:22"/>
        <s v="2022-08-16 13:23:57"/>
        <s v="2022-08-16 13:52:48"/>
        <s v="2022-08-17 11:12:21"/>
        <s v="2022-08-17 14:20:51"/>
        <s v="2022-08-17 14:58:23"/>
        <s v="2022-08-18 08:59:20"/>
        <s v="2022-08-18 09:34:11"/>
        <s v="2022-08-18 10:20:16"/>
        <s v="2022-08-18 11:18:20"/>
        <s v="2022-08-18 13:52:56"/>
        <s v="2022-08-18 14:45:26"/>
        <s v="2022-08-18 15:29:07"/>
        <s v="2022-08-19 09:28:18"/>
        <s v="2022-08-19 15:09:35"/>
        <s v="2022-08-19 16:27:43"/>
        <s v="2022-08-22 08:34:15"/>
        <s v="2022-08-22 08:49:10"/>
        <s v="2022-08-22 09:10:43"/>
        <s v="2022-08-22 09:11:28"/>
        <s v="2022-08-22 09:12:44"/>
        <s v="2022-08-22 09:22:46"/>
        <s v="2022-08-22 12:01:55"/>
        <s v="2022-08-22 15:16:15"/>
        <s v="2022-08-23 08:44:12"/>
        <s v="2022-08-23 09:43:07"/>
        <s v="2022-08-23 10:14:59"/>
        <s v="2022-08-23 13:25:28"/>
        <s v="2022-08-23 14:23:04"/>
        <s v="2022-08-23 14:37:09"/>
        <s v="2022-08-23 14:38:54"/>
        <s v="2022-08-23 14:40:15"/>
        <s v="2022-08-23 15:23:21"/>
        <s v="2022-08-23 15:51:01"/>
        <s v="2022-08-24 09:58:43"/>
        <s v="2022-08-24 10:51:51"/>
        <s v="2022-08-24 11:12:20"/>
        <s v="2022-08-24 13:56:20"/>
        <s v="2022-08-24 15:08:24"/>
        <s v="2022-08-25 09:44:13"/>
        <s v="2022-08-25 13:53:41"/>
        <s v="2022-08-25 15:06:39"/>
        <s v="2022-08-25 15:17:09"/>
        <s v="2022-08-25 15:34:32"/>
        <s v="2022-08-25 15:40:54"/>
        <s v="2022-08-26 08:18:43"/>
        <s v="2022-08-26 13:41:16"/>
        <s v="2022-08-26 14:03:56"/>
        <s v="2022-08-29 10:24:58"/>
        <s v="2022-08-29 13:19:56"/>
        <s v="2022-08-29 16:38:50"/>
        <s v="2022-08-30 08:55:44"/>
        <s v="2022-08-30 09:15:51"/>
        <s v="2022-08-30 10:26:35"/>
        <s v="2022-08-30 10:48:20"/>
        <s v="2022-08-30 12:13:48"/>
        <s v="2022-08-31 09:08:09"/>
        <s v="2022-08-31 09:25:02"/>
        <s v="2022-08-31 10:07:44"/>
        <s v="2022-08-31 10:08:53"/>
        <s v="2022-08-31 10:29:07"/>
        <s v="2022-08-31 11:15:12"/>
        <s v="2022-08-31 14:14:44"/>
        <s v="2022-08-31 14:15:10"/>
        <s v="2022-08-31 15:21:59"/>
        <s v="2022-08-09 14:15:04"/>
        <s v="2022-08-15 08:50:28"/>
        <s v="2022-08-19 16:02:15"/>
        <s v="2022-08-19 16:33:15"/>
        <s v="2022-08-26 09:39:49"/>
        <s v="2022-08-30 09:53:19"/>
        <s v="2022-08-01 08:31:11"/>
        <s v="2022-08-01 09:26:09"/>
        <s v="2022-08-01 11:02:27"/>
        <s v="2022-08-01 13:41:53"/>
        <s v="2022-08-01 14:58:31"/>
        <s v="2022-08-02 08:55:26"/>
        <s v="2022-08-02 09:50:41"/>
        <s v="2022-08-02 12:37:03"/>
        <s v="2022-08-02 14:25:48"/>
        <s v="2022-08-03 09:47:20"/>
        <s v="2022-08-04 09:27:55"/>
        <s v="2022-08-04 10:11:57"/>
        <s v="2022-08-04 11:10:09"/>
        <s v="2022-08-04 11:26:17"/>
        <s v="2022-08-04 13:25:49"/>
        <s v="2022-08-05 17:15:21"/>
        <s v="2022-08-07 15:26:30"/>
        <s v="2022-08-08 09:55:18"/>
        <s v="2022-08-08 10:02:06"/>
        <s v="2022-08-09 15:21:25"/>
        <s v="2022-08-09 15:29:06"/>
        <s v="2022-08-10 10:56:20"/>
        <s v="2022-08-10 14:22:22"/>
        <s v="2022-08-10 15:05:43"/>
        <s v="2022-08-11 09:43:07"/>
        <s v="2022-08-11 09:53:23"/>
        <s v="2022-08-12 08:52:35"/>
        <s v="2022-08-12 11:25:12"/>
        <s v="2022-08-15 09:30:37"/>
        <s v="2022-08-15 10:31:12"/>
        <s v="2022-08-15 10:37:06"/>
        <s v="2022-08-16 09:33:26"/>
        <s v="2022-08-16 10:44:40"/>
        <s v="2022-08-16 11:09:08"/>
        <s v="2022-08-16 16:52:31"/>
        <s v="2022-08-17 09:17:31"/>
        <s v="2022-08-17 09:43:57"/>
        <s v="2022-08-19 15:42:25"/>
        <s v="2022-08-22 08:25:51"/>
        <s v="2022-08-22 09:01:44"/>
        <s v="2022-08-22 12:30:49"/>
        <s v="2022-08-22 14:08:54"/>
        <s v="2022-08-23 08:07:04"/>
        <s v="2022-08-23 08:46:27"/>
        <s v="2022-08-23 08:55:21"/>
        <s v="2022-08-23 13:18:51"/>
        <s v="2022-08-23 14:55:41"/>
        <s v="2022-08-24 08:06:41"/>
        <s v="2022-08-24 08:45:13"/>
        <s v="2022-08-24 09:47:44"/>
        <s v="2022-08-25 07:45:18"/>
        <s v="2022-08-25 14:27:29"/>
        <s v="2022-08-26 08:52:28"/>
        <s v="2022-08-26 09:53:09"/>
        <s v="2022-08-26 13:53:15"/>
        <s v="2022-08-26 14:56:44"/>
        <s v="2022-08-26 15:21:43"/>
        <s v="2022-08-29 09:03:06"/>
        <s v="2022-08-29 10:25:22"/>
        <s v="2022-08-29 11:07:43"/>
        <s v="2022-08-29 14:18:07"/>
        <s v="2022-08-30 08:59:46"/>
        <s v="2022-08-30 09:27:06"/>
        <s v="2022-08-31 08:20:12"/>
        <s v="2022-08-31 11:14:29"/>
        <s v="2022-08-31 12:52:13"/>
        <s v="2022-08-31 13:10:02"/>
        <s v="2022-08-05 15:10:26"/>
        <s v="2022-08-16 11:54:35"/>
        <s v="2022-08-24 10:23:22"/>
        <s v="2022-08-24 10:53:28"/>
        <s v="2022-08-02 14:36:50"/>
        <s v="2022-08-03 10:54:48"/>
        <s v="2022-08-05 11:24:46"/>
        <s v="2022-08-05 13:02:09"/>
        <s v="2022-08-08 11:14:28"/>
        <s v="2022-08-08 11:47:19"/>
        <s v="2022-08-08 12:31:23"/>
        <s v="2022-08-16 13:13:32"/>
        <s v="2022-08-17 15:04:45"/>
        <s v="2022-08-18 13:14:31"/>
        <s v="2022-08-18 14:43:06"/>
        <s v="2022-08-18 15:03:07"/>
        <s v="2022-08-18 15:20:38"/>
        <s v="2022-08-19 14:04:26"/>
        <s v="2022-08-22 11:58:56"/>
        <s v="2022-08-22 12:09:48"/>
        <s v="2022-08-22 12:17:45"/>
        <s v="2022-08-22 13:14:01"/>
        <s v="2022-08-22 13:21:53"/>
        <s v="2022-08-23 14:14:05"/>
        <s v="2022-08-24 10:36:19"/>
        <s v="2022-08-24 11:02:41"/>
        <s v="2022-08-24 11:06:37"/>
        <s v="2022-08-24 11:10:58"/>
        <s v="2022-08-24 11:21:53"/>
        <s v="2022-08-24 15:17:28"/>
        <s v="2022-08-26 10:11:01"/>
        <s v="2022-08-27 13:18:37"/>
        <s v="2022-08-29 11:02:54"/>
        <s v="2022-08-29 11:11:53"/>
        <s v="2022-08-30 08:34:47"/>
        <s v="2022-08-31 13:57:25"/>
        <s v="2022-08-31 14:52:37"/>
        <s v="2022-08-01 08:28:25"/>
        <s v="2022-08-01 10:12:20"/>
        <s v="2022-08-01 11:07:45"/>
        <s v="2022-08-01 12:44:03"/>
        <s v="2022-08-01 12:54:48"/>
        <s v="2022-08-01 14:56:57"/>
        <s v="2022-08-01 15:44:48"/>
        <s v="2022-08-01 16:15:04"/>
        <s v="2022-08-02 09:19:23"/>
        <s v="2022-08-02 15:40:35"/>
        <s v="2022-08-03 12:02:21"/>
        <s v="2022-08-03 13:27:00"/>
        <s v="2022-08-03 14:12:37"/>
        <s v="2022-08-04 09:27:44"/>
        <s v="2022-08-04 14:19:27"/>
        <s v="2022-08-05 08:17:59"/>
        <s v="2022-08-05 09:07:45"/>
        <s v="2022-08-05 14:17:02"/>
        <s v="2022-08-05 14:19:40"/>
        <s v="2022-08-08 07:52:00"/>
        <s v="2022-08-08 08:13:37"/>
        <s v="2022-08-08 08:47:37"/>
        <s v="2022-08-08 09:19:39"/>
        <s v="2022-08-08 13:04:26"/>
        <s v="2022-08-09 08:31:39"/>
        <s v="2022-08-09 13:03:50"/>
        <s v="2022-08-09 15:13:31"/>
        <s v="2022-08-09 16:06:17"/>
        <s v="2022-08-10 07:43:06"/>
        <s v="2022-08-10 09:49:20"/>
        <s v="2022-08-10 13:15:37"/>
        <s v="2022-08-11 07:45:33"/>
        <s v="2022-08-11 07:55:03"/>
        <s v="2022-08-11 10:41:52"/>
        <s v="2022-08-11 13:57:55"/>
        <s v="2022-08-13 08:11:26"/>
        <s v="2022-08-13 09:19:52"/>
        <s v="2022-08-13 14:23:49"/>
        <s v="2022-08-15 07:57:39"/>
        <s v="2022-08-15 08:44:01"/>
        <s v="2022-08-15 10:47:33"/>
        <s v="2022-08-15 11:01:37"/>
        <s v="2022-08-15 16:16:43"/>
        <s v="2022-08-16 08:29:09"/>
        <s v="2022-08-16 13:48:28"/>
        <s v="2022-08-16 14:31:58"/>
        <s v="2022-08-16 20:27:25"/>
        <s v="2022-08-17 08:59:29"/>
        <s v="2022-08-17 11:01:51"/>
        <s v="2022-08-17 13:28:36"/>
        <s v="2022-08-22 12:53:40"/>
        <s v="2022-08-22 16:22:53"/>
        <s v="2022-08-23 08:20:12"/>
        <s v="2022-08-23 08:33:35"/>
        <s v="2022-08-23 11:28:22"/>
        <s v="2022-08-23 14:34:48"/>
        <s v="2022-08-24 10:15:05"/>
        <s v="2022-08-24 14:51:34"/>
        <s v="2022-08-25 09:13:29"/>
        <s v="2022-08-25 12:25:04"/>
        <s v="2022-08-26 08:37:59"/>
        <s v="2022-08-26 16:17:07"/>
        <s v="2022-08-27 10:25:35"/>
        <s v="2022-08-29 09:59:46"/>
        <s v="2022-08-29 10:38:27"/>
        <s v="2022-08-29 13:51:02"/>
        <s v="2022-08-30 09:08:23"/>
        <s v="2022-08-30 09:09:09"/>
        <s v="2022-08-30 10:21:41"/>
        <s v="2022-08-31 09:28:37"/>
        <s v="2022-08-31 09:31:24"/>
        <s v="2022-08-31 09:36:29"/>
        <s v="2022-08-31 10:08:11"/>
        <s v="2022-08-31 11:06:42"/>
        <s v="2022-08-31 11:17:27"/>
        <s v="2022-08-08 10:42:39"/>
        <s v="2022-08-08 11:42:19"/>
        <s v="2022-08-11 10:42:10"/>
        <s v="2022-08-23 11:56:25"/>
        <s v="2022-08-17 09:39:26"/>
        <s v="2022-08-02 15:32:53"/>
        <s v="2022-08-23 19:32:04"/>
        <s v="2022-08-29 15:42:15"/>
        <s v="2022-08-01 15:02:56"/>
        <s v="2022-08-02 13:37:45"/>
        <s v="2022-08-04 16:22:16"/>
        <s v="2022-08-05 13:23:51"/>
        <s v="2022-08-08 10:44:34"/>
        <s v="2022-08-10 08:59:57"/>
        <s v="2022-08-10 14:32:50"/>
        <s v="2022-08-11 14:00:18"/>
        <s v="2022-08-11 16:54:46"/>
        <s v="2022-08-15 13:22:17"/>
        <s v="2022-08-15 13:25:40"/>
        <s v="2022-08-15 14:17:50"/>
        <s v="2022-08-16 17:08:04"/>
        <s v="2022-08-18 10:02:51"/>
        <s v="2022-08-19 10:11:34"/>
        <s v="2022-08-19 13:59:18"/>
        <s v="2022-08-23 09:00:54"/>
        <s v="2022-08-23 09:06:45"/>
        <s v="2022-08-23 10:32:30"/>
        <s v="2022-08-23 13:41:23"/>
        <s v="2022-08-23 14:14:35"/>
        <s v="2022-08-23 15:35:58"/>
        <s v="2022-08-24 09:17:02"/>
        <s v="2022-08-26 10:58:00"/>
        <s v="2022-08-26 15:47:15"/>
        <s v="2022-08-29 08:36:43"/>
        <s v="2022-08-30 09:39:32"/>
        <s v="2022-08-31 15:14:38"/>
        <s v="2022-08-01 09:34:15"/>
        <s v="2022-08-01 14:41:40"/>
        <s v="2022-08-02 10:35:54"/>
        <s v="2022-08-02 11:21:41"/>
        <s v="2022-08-02 15:25:27"/>
        <s v="2022-08-03 09:12:12"/>
        <s v="2022-08-03 09:58:55"/>
        <s v="2022-08-04 08:26:49"/>
        <s v="2022-08-04 10:17:43"/>
        <s v="2022-08-04 12:32:30"/>
        <s v="2022-08-05 11:22:40"/>
        <s v="2022-08-08 15:35:32"/>
        <s v="2022-08-09 09:40:30"/>
        <s v="2022-08-09 10:30:29"/>
        <s v="2022-08-09 13:25:18"/>
        <s v="2022-08-09 13:54:34"/>
        <s v="2022-08-09 15:26:32"/>
        <s v="2022-08-10 10:11:40"/>
        <s v="2022-08-10 13:37:36"/>
        <s v="2022-08-11 13:39:40"/>
        <s v="2022-08-16 08:17:18"/>
        <s v="2022-08-16 09:18:42"/>
        <s v="2022-08-16 14:05:39"/>
        <s v="2022-08-17 08:34:29"/>
        <s v="2022-08-17 10:22:51"/>
        <s v="2022-08-17 14:57:02"/>
        <s v="2022-08-18 09:31:44"/>
        <s v="2022-08-18 15:59:42"/>
        <s v="2022-08-19 13:49:09"/>
        <s v="2022-08-19 15:30:41"/>
        <s v="2022-08-22 08:54:32"/>
        <s v="2022-08-24 08:12:33"/>
        <s v="2022-08-24 10:16:32"/>
        <s v="2022-08-24 14:16:52"/>
        <s v="2022-08-24 15:19:34"/>
        <s v="2022-08-25 10:18:01"/>
        <s v="2022-08-25 11:16:31"/>
        <s v="2022-08-25 13:35:28"/>
        <s v="2022-08-26 08:30:09"/>
        <s v="2022-08-26 08:42:27"/>
        <s v="2022-08-26 10:37:50"/>
        <s v="2022-08-29 08:34:26"/>
        <s v="2022-08-29 08:47:31"/>
        <s v="2022-08-29 10:01:32"/>
        <s v="2022-08-29 12:59:37"/>
        <s v="2022-08-29 14:30:48"/>
        <s v="2022-08-04 17:39:27"/>
        <s v="2022-08-09 12:08:38"/>
        <s v="2022-08-15 11:07:48"/>
        <s v="2022-08-15 14:15:00"/>
        <s v="2022-08-17 13:09:25"/>
        <s v="2022-08-17 15:12:14"/>
        <s v="2022-08-18 10:01:56"/>
        <s v="2022-08-18 14:26:29"/>
        <s v="2022-08-18 15:38:50"/>
        <s v="2022-08-23 09:03:10"/>
        <s v="2022-08-24 15:16:36"/>
        <s v="2022-08-29 12:57:08"/>
        <s v="2022-08-31 08:26:41"/>
        <s v="2022-08-01 15:47:52"/>
        <s v="2022-08-01 15:52:42"/>
        <s v="2022-08-01 15:53:15"/>
        <s v="2022-08-01 15:53:52"/>
        <s v="2022-08-01 15:54:52"/>
        <s v="2022-08-01 15:55:37"/>
        <s v="2022-08-01 15:56:48"/>
        <s v="2022-08-01 15:57:21"/>
        <s v="2022-08-01 15:57:57"/>
        <s v="2022-08-01 15:58:29"/>
        <s v="2022-08-01 15:59:06"/>
        <s v="2022-08-02 12:45:25"/>
        <s v="2022-08-02 12:45:57"/>
        <s v="2022-08-02 12:46:32"/>
        <s v="2022-08-02 12:47:30"/>
        <s v="2022-08-02 12:49:58"/>
        <s v="2022-08-02 12:50:40"/>
        <s v="2022-08-02 12:51:10"/>
        <s v="2022-08-02 12:51:51"/>
        <s v="2022-08-02 12:52:35"/>
        <s v="2022-08-02 12:53:04"/>
        <s v="2022-08-02 12:53:31"/>
        <s v="2022-08-02 12:54:02"/>
        <s v="2022-08-02 12:54:36"/>
        <s v="2022-08-02 12:55:05"/>
        <s v="2022-08-02 12:55:34"/>
        <s v="2022-08-02 12:56:08"/>
        <s v="2022-08-02 12:56:37"/>
        <s v="2022-08-02 12:57:14"/>
        <s v="2022-08-02 12:57:43"/>
        <s v="2022-08-02 12:58:30"/>
        <s v="2022-08-02 12:58:58"/>
        <s v="2022-08-02 12:59:34"/>
        <s v="2022-08-02 13:00:00"/>
        <s v="2022-08-02 13:00:35"/>
        <s v="2022-08-02 13:01:06"/>
        <s v="2022-08-02 13:04:40"/>
        <s v="2022-08-03 09:51:31"/>
        <s v="2022-08-03 09:52:06"/>
        <s v="2022-08-03 09:52:39"/>
        <s v="2022-08-03 09:53:12"/>
        <s v="2022-08-03 09:53:42"/>
        <s v="2022-08-03 13:24:15"/>
        <s v="2022-08-03 13:24:52"/>
        <s v="2022-08-03 13:25:25"/>
        <s v="2022-08-03 13:25:54"/>
        <s v="2022-08-03 13:26:24"/>
        <s v="2022-08-03 13:26:57"/>
        <s v="2022-08-03 15:31:58"/>
        <s v="2022-08-03 15:32:29"/>
        <s v="2022-08-03 15:32:59"/>
        <s v="2022-08-03 15:33:28"/>
        <s v="2022-08-03 15:33:57"/>
        <s v="2022-08-03 15:34:26"/>
        <s v="2022-08-03 15:34:57"/>
        <s v="2022-08-03 15:50:14"/>
        <s v="2022-08-03 15:59:17"/>
        <s v="2022-08-03 16:00:24"/>
        <s v="2022-08-04 10:03:54"/>
        <s v="2022-08-05 14:36:57"/>
        <s v="2022-08-05 14:37:25"/>
        <s v="2022-08-05 14:37:56"/>
        <s v="2022-08-05 14:38:25"/>
        <s v="2022-08-08 09:03:41"/>
        <s v="2022-08-08 09:04:10"/>
        <s v="2022-08-08 09:04:38"/>
        <s v="2022-08-08 09:05:06"/>
        <s v="2022-08-08 09:05:41"/>
        <s v="2022-08-08 09:06:23"/>
        <s v="2022-08-08 09:06:53"/>
        <s v="2022-08-08 09:07:28"/>
        <s v="2022-08-08 09:07:56"/>
        <s v="2022-08-08 09:08:24"/>
        <s v="2022-08-08 09:08:57"/>
        <s v="2022-08-08 09:09:44"/>
        <s v="2022-08-08 09:10:44"/>
        <s v="2022-08-08 09:11:36"/>
        <s v="2022-08-08 09:12:19"/>
        <s v="2022-08-08 09:12:48"/>
        <s v="2022-08-08 09:13:18"/>
        <s v="2022-08-08 09:13:56"/>
        <s v="2022-08-08 09:14:22"/>
        <s v="2022-08-08 09:14:55"/>
        <s v="2022-08-08 09:15:23"/>
        <s v="2022-08-08 09:16:09"/>
        <s v="2022-08-08 09:16:32"/>
        <s v="2022-08-08 09:16:56"/>
        <s v="2022-08-08 09:17:24"/>
        <s v="2022-08-08 09:17:51"/>
        <s v="2022-08-08 09:18:18"/>
        <s v="2022-08-08 15:54:51"/>
        <s v="2022-08-08 15:55:22"/>
        <s v="2022-08-08 15:55:51"/>
        <s v="2022-08-08 15:56:23"/>
        <s v="2022-08-08 15:56:52"/>
        <s v="2022-08-08 15:57:19"/>
        <s v="2022-08-08 15:57:51"/>
        <s v="2022-08-08 15:58:23"/>
        <s v="2022-08-08 15:58:53"/>
        <s v="2022-08-08 15:59:33"/>
        <s v="2022-08-10 15:35:38"/>
        <s v="2022-08-10 15:36:27"/>
        <s v="2022-08-10 15:36:56"/>
        <s v="2022-08-10 15:37:26"/>
        <s v="2022-08-10 15:37:54"/>
        <s v="2022-08-10 15:38:20"/>
        <s v="2022-08-10 15:39:15"/>
        <s v="2022-08-10 15:39:41"/>
        <s v="2022-08-10 15:40:05"/>
        <s v="2022-08-10 15:40:32"/>
        <s v="2022-08-10 15:40:58"/>
        <s v="2022-08-10 15:41:21"/>
        <s v="2022-08-10 15:41:46"/>
        <s v="2022-08-10 15:42:15"/>
        <s v="2022-08-10 15:42:44"/>
        <s v="2022-08-10 15:43:11"/>
        <s v="2022-08-10 15:43:49"/>
        <s v="2022-08-10 15:44:12"/>
        <s v="2022-08-10 15:44:38"/>
        <s v="2022-08-10 15:45:06"/>
        <s v="2022-08-10 15:45:30"/>
        <s v="2022-08-10 15:46:05"/>
        <s v="2022-08-10 15:46:30"/>
        <s v="2022-08-10 15:46:56"/>
        <s v="2022-08-10 15:47:23"/>
        <s v="2022-08-15 07:58:03"/>
        <s v="2022-08-15 07:58:39"/>
        <s v="2022-08-15 07:59:14"/>
        <s v="2022-08-15 07:59:44"/>
        <s v="2022-08-15 08:01:06"/>
        <s v="2022-08-15 08:01:41"/>
        <s v="2022-08-15 08:02:11"/>
        <s v="2022-08-15 08:02:48"/>
        <s v="2022-08-15 10:31:08"/>
        <s v="2022-08-15 15:18:22"/>
        <s v="2022-08-15 15:19:47"/>
        <s v="2022-08-15 15:21:20"/>
        <s v="2022-08-15 15:22:37"/>
        <s v="2022-08-15 15:28:37"/>
        <s v="2022-08-15 15:31:58"/>
        <s v="2022-08-15 15:33:31"/>
        <s v="2022-08-15 15:35:40"/>
        <s v="2022-08-15 15:36:55"/>
        <s v="2022-08-15 15:40:52"/>
        <s v="2022-08-16 15:15:09"/>
        <s v="2022-08-16 15:16:36"/>
        <s v="2022-08-16 15:17:49"/>
        <s v="2022-08-16 15:19:08"/>
        <s v="2022-08-16 15:20:30"/>
        <s v="2022-08-16 15:21:31"/>
        <s v="2022-08-16 15:29:09"/>
        <s v="2022-08-16 15:31:01"/>
        <s v="2022-08-16 15:32:18"/>
        <s v="2022-08-16 15:33:33"/>
        <s v="2022-08-16 15:34:53"/>
        <s v="2022-08-16 15:36:32"/>
        <s v="2022-08-16 15:37:39"/>
        <s v="2022-08-16 15:39:24"/>
        <s v="2022-08-16 15:40:35"/>
        <s v="2022-08-16 15:46:58"/>
        <s v="2022-08-17 15:49:57"/>
        <s v="2022-08-17 15:51:54"/>
        <s v="2022-08-17 15:53:40"/>
        <s v="2022-08-17 15:54:54"/>
        <s v="2022-08-17 15:55:58"/>
        <s v="2022-08-17 15:57:38"/>
        <s v="2022-08-17 15:59:47"/>
        <s v="2022-08-17 16:01:13"/>
        <s v="2022-08-17 16:02:25"/>
        <s v="2022-08-17 16:03:24"/>
        <s v="2022-08-17 16:04:25"/>
        <s v="2022-08-18 15:26:09"/>
        <s v="2022-08-18 15:27:11"/>
        <s v="2022-08-18 15:28:03"/>
        <s v="2022-08-18 15:30:36"/>
        <s v="2022-08-18 15:32:37"/>
        <s v="2022-08-18 15:33:42"/>
        <s v="2022-08-18 15:34:55"/>
        <s v="2022-08-18 15:35:50"/>
        <s v="2022-08-18 15:37:36"/>
        <s v="2022-08-19 15:28:35"/>
        <s v="2022-08-19 15:29:54"/>
        <s v="2022-08-19 15:30:58"/>
        <s v="2022-08-19 15:31:58"/>
        <s v="2022-08-19 15:33:06"/>
        <s v="2022-08-19 15:39:49"/>
        <s v="2022-08-19 15:40:50"/>
        <s v="2022-08-19 15:42:22"/>
        <s v="2022-08-23 14:53:44"/>
        <s v="2022-08-23 14:58:11"/>
        <s v="2022-08-23 15:04:45"/>
        <s v="2022-08-23 15:12:53"/>
        <s v="2022-08-23 15:14:40"/>
        <s v="2022-08-23 15:16:19"/>
        <s v="2022-08-23 15:18:53"/>
        <s v="2022-08-23 15:20:50"/>
        <s v="2022-08-23 15:23:17"/>
        <s v="2022-08-23 15:25:39"/>
        <s v="2022-08-23 15:27:48"/>
        <s v="2022-08-23 15:30:01"/>
        <s v="2022-08-23 15:33:02"/>
        <s v="2022-08-23 15:36:58"/>
        <s v="2022-08-23 15:41:33"/>
        <s v="2022-08-24 10:52:06"/>
        <s v="2022-08-24 10:54:07"/>
        <s v="2022-08-24 10:58:06"/>
        <s v="2022-08-24 11:06:19"/>
        <s v="2022-08-24 11:08:34"/>
        <s v="2022-08-24 11:10:53"/>
        <s v="2022-08-24 11:13:06"/>
        <s v="2022-08-24 11:14:45"/>
        <s v="2022-08-24 11:33:07"/>
        <s v="2022-08-24 11:39:12"/>
        <s v="2022-08-24 11:48:25"/>
        <s v="2022-08-24 14:55:18"/>
        <s v="2022-08-24 15:01:35"/>
        <s v="2022-08-24 15:04:28"/>
        <s v="2022-08-24 15:22:23"/>
        <s v="2022-08-25 14:53:56"/>
        <s v="2022-08-25 14:55:42"/>
        <s v="2022-08-25 14:57:14"/>
        <s v="2022-08-25 15:01:07"/>
        <s v="2022-08-25 15:03:30"/>
        <s v="2022-08-25 15:05:20"/>
        <s v="2022-08-25 15:07:21"/>
        <s v="2022-08-25 15:08:45"/>
        <s v="2022-08-25 15:09:26"/>
        <s v="2022-08-25 15:10:43"/>
        <s v="2022-08-25 15:12:01"/>
        <s v="2022-08-25 15:12:42"/>
        <s v="2022-08-25 15:14:29"/>
        <s v="2022-08-25 15:16:23"/>
        <s v="2022-08-25 15:18:09"/>
        <s v="2022-08-25 15:19:48"/>
        <s v="2022-08-25 15:21:22"/>
        <s v="2022-08-25 15:22:34"/>
        <s v="2022-08-25 15:23:34"/>
        <s v="2022-08-26 14:01:28"/>
        <s v="2022-08-26 14:06:19"/>
        <s v="2022-08-26 14:09:15"/>
        <s v="2022-08-26 14:11:59"/>
        <s v="2022-08-26 14:15:54"/>
        <s v="2022-08-26 14:17:19"/>
        <s v="2022-08-26 14:20:13"/>
        <s v="2022-08-26 14:53:55"/>
        <s v="2022-08-29 13:33:47"/>
        <s v="2022-08-29 13:37:58"/>
        <s v="2022-08-29 13:40:36"/>
        <s v="2022-08-29 13:43:39"/>
        <s v="2022-08-29 13:46:03"/>
        <s v="2022-08-29 13:48:35"/>
        <s v="2022-08-29 13:51:10"/>
        <s v="2022-08-29 14:06:37"/>
        <s v="2022-08-29 14:08:32"/>
        <s v="2022-08-29 14:10:56"/>
        <s v="2022-08-30 14:13:15"/>
        <s v="2022-08-30 14:20:05"/>
        <s v="2022-08-30 14:22:28"/>
        <s v="2022-08-30 14:24:13"/>
        <s v="2022-08-30 14:27:10"/>
        <s v="2022-08-30 14:30:05"/>
        <s v="2022-08-30 14:33:02"/>
        <s v="2022-08-30 14:41:52"/>
        <s v="2022-08-30 14:44:09"/>
        <s v="2022-08-30 14:45:57"/>
        <s v="2022-08-30 14:48:09"/>
        <s v="2022-08-30 14:49:53"/>
        <s v="2022-08-30 15:33:36"/>
        <s v="2022-08-31 13:34:21"/>
        <s v="2022-08-31 13:36:57"/>
        <s v="2022-08-31 13:38:58"/>
        <s v="2022-08-31 14:34:31"/>
        <s v="2022-08-01 14:55:05"/>
        <s v="2022-08-15 13:27:23"/>
        <s v="2022-08-15 14:00:42"/>
        <s v="2022-08-18 11:04:38"/>
        <s v="2022-08-01 08:16:17"/>
        <s v="2022-08-01 08:34:11"/>
        <s v="2022-08-02 09:46:48"/>
        <s v="2022-08-02 10:28:34"/>
        <s v="2022-08-02 13:07:33"/>
        <s v="2022-08-02 13:24:01"/>
        <s v="2022-08-03 09:08:31"/>
        <s v="2022-08-03 14:37:15"/>
        <s v="2022-08-04 07:07:51"/>
        <s v="2022-08-04 10:55:30"/>
        <s v="2022-08-04 11:24:12"/>
        <s v="2022-08-04 13:25:42"/>
        <s v="2022-08-08 16:27:08"/>
        <s v="2022-08-09 09:13:40"/>
        <s v="2022-08-10 08:33:10"/>
        <s v="2022-08-10 14:17:40"/>
        <s v="2022-08-10 14:38:08"/>
        <s v="2022-08-10 15:32:12"/>
        <s v="2022-08-10 18:45:08"/>
        <s v="2022-08-11 09:08:47"/>
        <s v="2022-08-11 09:58:21"/>
        <s v="2022-08-11 12:30:01"/>
        <s v="2022-08-12 07:50:46"/>
        <s v="2022-08-15 08:27:49"/>
        <s v="2022-08-15 08:43:08"/>
        <s v="2022-08-15 10:54:53"/>
        <s v="2022-08-16 09:12:23"/>
        <s v="2022-08-16 11:19:52"/>
        <s v="2022-08-16 14:03:27"/>
        <s v="2022-08-17 08:34:06"/>
        <s v="2022-08-17 08:50:51"/>
        <s v="2022-08-17 09:26:55"/>
        <s v="2022-08-17 11:20:02"/>
        <s v="2022-08-17 15:25:22"/>
        <s v="2022-08-18 07:32:21"/>
        <s v="2022-08-18 13:27:17"/>
        <s v="2022-08-19 09:26:52"/>
        <s v="2022-08-19 15:15:45"/>
        <s v="2022-08-22 08:48:03"/>
        <s v="2022-08-23 08:58:00"/>
        <s v="2022-08-23 09:00:58"/>
        <s v="2022-08-23 09:42:38"/>
        <s v="2022-08-23 10:21:01"/>
        <s v="2022-08-23 10:31:35"/>
        <s v="2022-08-24 10:48:31"/>
        <s v="2022-08-24 12:16:50"/>
        <s v="2022-08-25 09:00:04"/>
        <s v="2022-08-29 13:38:15"/>
        <s v="2022-08-30 08:22:10"/>
        <s v="2022-08-30 10:56:54"/>
        <s v="2022-08-30 13:36:07"/>
        <s v="2022-08-30 13:43:51"/>
        <s v="2022-08-30 15:11:45"/>
        <s v="2022-08-31 09:36:27"/>
        <s v="2022-08-31 14:48:52"/>
        <s v="2022-08-02 16:03:50"/>
        <s v="2022-08-03 14:25:39"/>
        <s v="2022-08-10 10:41:28"/>
        <s v="2022-08-10 11:11:23"/>
        <s v="2022-08-16 08:47:43"/>
        <s v="2022-08-17 09:52:03"/>
        <s v="2022-08-18 09:41:06"/>
        <s v="2022-08-24 10:52:31"/>
        <s v="2022-08-24 11:47:20"/>
        <s v="2022-08-08 15:26:32"/>
        <s v="2022-08-16 11:03:52"/>
        <s v="2022-08-29 15:43:40"/>
        <s v="2022-08-03 10:31:12"/>
        <s v="2022-08-10 18:15:57"/>
        <s v="2022-08-16 15:09:50"/>
        <s v="2022-08-23 14:19:37"/>
        <s v="2022-08-26 09:03:58"/>
        <s v="2022-08-30 19:04:24"/>
        <s v="2022-08-31 22:04:16"/>
        <s v="2022-08-01 13:40:33"/>
        <s v="2022-08-04 08:55:35"/>
        <s v="2022-08-05 11:32:43"/>
        <s v="2022-08-08 09:48:48"/>
        <s v="2022-08-08 14:22:51"/>
        <s v="2022-08-09 09:05:35"/>
        <s v="2022-08-09 13:18:51"/>
        <s v="2022-08-10 09:01:13"/>
        <s v="2022-08-10 15:38:22"/>
        <s v="2022-08-10 16:01:30"/>
        <s v="2022-08-15 14:22:03"/>
        <s v="2022-08-17 11:44:54"/>
        <s v="2022-08-22 12:31:13"/>
        <s v="2022-08-22 12:38:15"/>
        <s v="2022-08-22 12:44:28"/>
        <s v="2022-08-22 12:59:16"/>
        <s v="2022-08-22 13:33:45"/>
        <s v="2022-08-22 13:59:10"/>
        <s v="2022-08-23 14:41:48"/>
        <s v="2022-08-23 19:56:04"/>
        <s v="2022-08-25 19:16:34"/>
        <s v="2022-08-26 11:30:16"/>
        <s v="2022-08-27 08:48:16"/>
        <s v="2022-08-01 08:29:41"/>
        <s v="2022-08-01 08:46:45"/>
        <s v="2022-08-01 08:59:53"/>
        <s v="2022-08-01 09:32:23"/>
        <s v="2022-08-01 09:46:05"/>
        <s v="2022-08-01 10:49:54"/>
        <s v="2022-08-01 11:45:08"/>
        <s v="2022-08-01 11:54:05"/>
        <s v="2022-08-02 11:23:56"/>
        <s v="2022-08-02 15:22:18"/>
        <s v="2022-08-04 08:59:19"/>
        <s v="2022-08-04 10:29:51"/>
        <s v="2022-08-04 10:43:02"/>
        <s v="2022-08-04 13:37:03"/>
        <s v="2022-08-05 09:10:24"/>
        <s v="2022-08-05 09:35:53"/>
        <s v="2022-08-05 11:14:00"/>
        <s v="2022-08-06 07:31:16"/>
        <s v="2022-08-06 09:09:07"/>
        <s v="2022-08-08 08:32:13"/>
        <s v="2022-08-08 12:20:48"/>
        <s v="2022-08-09 10:21:50"/>
        <s v="2022-08-10 09:13:12"/>
        <s v="2022-08-10 12:03:53"/>
        <s v="2022-08-11 09:30:58"/>
        <s v="2022-08-11 12:58:25"/>
        <s v="2022-08-11 15:02:48"/>
        <s v="2022-08-15 08:34:15"/>
        <s v="2022-08-15 08:55:35"/>
        <s v="2022-08-15 09:39:35"/>
        <s v="2022-08-15 11:00:12"/>
        <s v="2022-08-15 11:34:02"/>
        <s v="2022-08-15 13:46:50"/>
        <s v="2022-08-15 13:59:16"/>
        <s v="2022-08-15 15:09:58"/>
        <s v="2022-08-15 15:22:38"/>
        <s v="2022-08-16 07:56:12"/>
        <s v="2022-08-16 09:47:15"/>
        <s v="2022-08-17 09:17:33"/>
        <s v="2022-08-18 08:07:16"/>
        <s v="2022-08-18 08:43:08"/>
        <s v="2022-08-18 10:23:43"/>
        <s v="2022-08-18 15:19:54"/>
        <s v="2022-08-18 16:23:10"/>
        <s v="2022-08-18 16:57:20"/>
        <s v="2022-08-19 09:09:38"/>
        <s v="2022-08-19 10:42:23"/>
        <s v="2022-08-19 12:14:07"/>
        <s v="2022-08-19 13:05:01"/>
        <s v="2022-08-19 15:53:12"/>
        <s v="2022-08-19 16:45:18"/>
        <s v="2022-08-22 09:32:15"/>
        <s v="2022-08-22 09:37:42"/>
        <s v="2022-08-22 09:58:36"/>
        <s v="2022-08-22 09:59:28"/>
        <s v="2022-08-22 16:44:22"/>
        <s v="2022-08-23 09:07:18"/>
        <s v="2022-08-23 12:00:23"/>
        <s v="2022-08-23 12:36:58"/>
        <s v="2022-08-23 12:45:52"/>
        <s v="2022-08-23 13:35:09"/>
        <s v="2022-08-23 14:01:24"/>
        <s v="2022-08-24 10:25:56"/>
        <s v="2022-08-26 07:04:58"/>
        <s v="2022-08-26 07:42:58"/>
        <s v="2022-08-28 08:54:19"/>
        <s v="2022-08-29 13:05:02"/>
        <s v="2022-08-29 13:57:41"/>
        <s v="2022-08-29 14:51:57"/>
        <s v="2022-08-30 07:55:44"/>
        <s v="2022-08-30 09:02:43"/>
        <s v="2022-08-30 13:45:48"/>
        <s v="2022-08-30 14:47:48"/>
        <s v="2022-08-30 15:09:56"/>
        <s v="2022-08-30 15:38:11"/>
        <s v="2022-08-31 08:35:51"/>
        <s v="2022-08-31 11:52:04"/>
        <s v="2022-08-31 15:30:29"/>
        <s v="2022-08-01 08:43:11"/>
        <s v="2022-08-02 07:05:58"/>
        <s v="2022-08-02 10:53:57"/>
        <s v="2022-08-02 12:30:30"/>
        <s v="2022-08-03 07:37:56"/>
        <s v="2022-08-03 09:44:10"/>
        <s v="2022-08-04 09:01:21"/>
        <s v="2022-08-04 10:20:42"/>
        <s v="2022-08-04 12:28:11"/>
        <s v="2022-08-04 13:38:49"/>
        <s v="2022-08-04 14:27:54"/>
        <s v="2022-08-04 15:11:08"/>
        <s v="2022-08-08 15:02:37"/>
        <s v="2022-08-09 09:25:44"/>
        <s v="2022-08-09 09:49:40"/>
        <s v="2022-08-09 12:03:07"/>
        <s v="2022-08-10 06:34:08"/>
        <s v="2022-08-15 09:38:17"/>
        <s v="2022-08-17 09:44:23"/>
        <s v="2022-08-17 10:01:36"/>
        <s v="2022-08-21 15:51:02"/>
        <s v="2022-08-23 07:18:17"/>
        <s v="2022-08-23 08:55:37"/>
        <s v="2022-08-23 10:29:45"/>
        <s v="2022-08-23 15:42:36"/>
        <s v="2022-08-23 16:46:19"/>
        <s v="2022-08-24 08:36:29"/>
        <s v="2022-08-24 09:24:21"/>
        <s v="2022-08-25 09:56:49"/>
        <s v="2022-08-25 21:11:43"/>
        <s v="2022-08-26 06:44:01"/>
        <s v="2022-08-26 11:19:46"/>
        <s v="2022-08-29 10:46:01"/>
        <s v="2022-08-30 08:51:07"/>
        <s v="2022-08-30 14:09:00"/>
        <s v="2022-08-30 15:54:09"/>
        <s v="2022-08-31 09:54:31"/>
        <s v="2022-08-31 17:47:57"/>
        <s v="2022-08-01 11:38:47"/>
        <s v="2022-08-01 13:46:03"/>
        <s v="2022-08-02 10:55:25"/>
        <s v="2022-08-02 12:16:59"/>
        <s v="2022-08-02 14:59:17"/>
        <s v="2022-08-02 16:30:24"/>
        <s v="2022-08-03 10:53:24"/>
        <s v="2022-08-03 14:37:50"/>
        <s v="2022-08-03 16:00:25"/>
        <s v="2022-08-04 16:09:51"/>
        <s v="2022-08-08 09:34:07"/>
        <s v="2022-08-09 13:29:05"/>
        <s v="2022-08-10 10:06:13"/>
        <s v="2022-08-11 18:09:35"/>
        <s v="2022-08-15 11:29:14"/>
        <s v="2022-08-16 08:18:53"/>
        <s v="2022-08-16 09:41:27"/>
        <s v="2022-08-16 14:13:12"/>
        <s v="2022-08-17 08:46:47"/>
        <s v="2022-08-17 09:26:35"/>
        <s v="2022-08-18 08:38:04"/>
        <s v="2022-08-19 08:20:28"/>
        <s v="2022-08-01 08:35:56"/>
        <s v="2022-08-01 09:50:27"/>
        <s v="2022-08-01 12:13:48"/>
        <s v="2022-08-02 09:13:38"/>
        <s v="2022-08-02 10:51:54"/>
        <s v="2022-08-03 08:18:49"/>
        <s v="2022-08-03 09:44:41"/>
        <s v="2022-08-03 11:12:11"/>
        <s v="2022-08-03 11:22:50"/>
        <s v="2022-08-04 08:19:42"/>
        <s v="2022-08-04 08:24:26"/>
        <s v="2022-08-04 09:30:02"/>
        <s v="2022-08-04 13:19:35"/>
        <s v="2022-08-04 13:42:51"/>
        <s v="2022-08-04 14:47:38"/>
        <s v="2022-08-05 11:08:03"/>
        <s v="2022-08-08 15:43:45"/>
        <s v="2022-08-09 10:40:23"/>
        <s v="2022-08-10 10:32:33"/>
        <s v="2022-08-10 11:24:20"/>
        <s v="2022-08-10 14:39:53"/>
        <s v="2022-08-11 16:37:31"/>
        <s v="2022-08-15 15:49:04"/>
        <s v="2022-08-16 10:28:31"/>
        <s v="2022-08-17 09:04:29"/>
        <s v="2022-08-17 15:29:08"/>
        <s v="2022-08-18 08:01:06"/>
        <s v="2022-08-18 09:20:48"/>
        <s v="2022-08-19 08:08:16"/>
        <s v="2022-08-19 09:48:04"/>
        <s v="2022-08-23 11:29:16"/>
        <s v="2022-08-23 11:37:14"/>
        <s v="2022-08-23 13:14:57"/>
        <s v="2022-08-23 15:39:15"/>
        <s v="2022-08-24 10:15:46"/>
        <s v="2022-08-24 15:20:14"/>
        <s v="2022-08-24 15:35:42"/>
        <s v="2022-08-25 11:43:08"/>
        <s v="2022-08-25 13:27:56"/>
        <s v="2022-08-25 13:34:00"/>
        <s v="2022-08-25 14:24:18"/>
        <s v="2022-08-25 14:33:48"/>
        <s v="2022-08-25 15:34:02"/>
        <s v="2022-08-26 14:09:32"/>
        <s v="2022-08-29 08:33:36"/>
        <s v="2022-08-29 09:51:16"/>
        <s v="2022-08-29 15:24:33"/>
        <s v="2022-08-30 08:39:13"/>
        <s v="2022-08-31 08:20:23"/>
        <s v="2022-08-31 15:10:31"/>
        <s v="2022-08-11 10:44:13"/>
        <s v="2022-08-01 10:05:32"/>
        <s v="2022-08-01 10:15:59"/>
        <s v="2022-08-01 10:55:14"/>
        <s v="2022-08-01 11:32:31"/>
        <s v="2022-08-01 11:39:38"/>
        <s v="2022-08-01 14:32:15"/>
        <s v="2022-08-01 16:01:50"/>
        <s v="2022-08-02 07:58:43"/>
        <s v="2022-08-02 09:34:17"/>
        <s v="2022-08-02 13:05:29"/>
        <s v="2022-08-02 14:30:59"/>
        <s v="2022-08-03 08:31:44"/>
        <s v="2022-08-03 09:48:11"/>
        <s v="2022-08-03 14:47:16"/>
        <s v="2022-08-04 11:16:05"/>
        <s v="2022-08-04 13:23:03"/>
        <s v="2022-08-04 13:56:15"/>
        <s v="2022-08-04 14:00:10"/>
        <s v="2022-08-05 13:01:23"/>
        <s v="2022-08-08 09:13:24"/>
        <s v="2022-08-08 13:19:05"/>
        <s v="2022-08-08 14:29:32"/>
        <s v="2022-08-09 11:37:41"/>
        <s v="2022-08-09 11:38:23"/>
        <s v="2022-08-10 10:01:31"/>
        <s v="2022-08-10 10:08:30"/>
        <s v="2022-08-10 11:42:42"/>
        <s v="2022-08-11 08:48:54"/>
        <s v="2022-08-11 10:13:43"/>
        <s v="2022-08-11 10:49:09"/>
        <s v="2022-08-11 15:18:26"/>
        <s v="2022-08-15 09:14:50"/>
        <s v="2022-08-15 10:08:23"/>
        <s v="2022-08-15 15:38:31"/>
        <s v="2022-08-16 09:18:09"/>
        <s v="2022-08-16 09:40:32"/>
        <s v="2022-08-17 13:38:03"/>
        <s v="2022-08-17 14:49:53"/>
        <s v="2022-08-17 17:09:43"/>
        <s v="2022-08-18 09:24:54"/>
        <s v="2022-08-18 15:29:33"/>
        <s v="2022-08-18 15:58:25"/>
        <s v="2022-08-18 19:17:08"/>
        <s v="2022-08-19 09:34:32"/>
        <s v="2022-08-22 09:35:39"/>
        <s v="2022-08-22 13:28:04"/>
        <s v="2022-08-26 09:08:07"/>
        <s v="2022-08-26 12:53:23"/>
        <s v="2022-08-29 13:17:01"/>
        <s v="2022-08-29 14:37:27"/>
        <s v="2022-08-30 08:08:43"/>
        <s v="2022-08-30 08:49:18"/>
        <s v="2022-08-30 08:57:55"/>
        <s v="2022-08-30 14:02:48"/>
        <s v="2022-08-30 17:19:35"/>
        <s v="2022-08-03 12:32:54"/>
        <s v="2022-08-18 09:11:27"/>
        <s v="2022-08-10 09:06:54"/>
        <s v="2022-08-19 15:43:53"/>
        <s v="2022-08-31 11:27:29"/>
        <s v="2022-08-31 16:53:55"/>
        <s v="2022-08-01 08:55:23"/>
        <s v="2022-08-01 14:17:18"/>
        <s v="2022-08-02 10:40:43"/>
        <s v="2022-08-02 11:07:19"/>
        <s v="2022-08-02 15:26:39"/>
        <s v="2022-08-03 09:16:28"/>
        <s v="2022-08-03 11:07:13"/>
        <s v="2022-08-03 13:05:42"/>
        <s v="2022-08-05 09:33:21"/>
        <s v="2022-08-05 14:21:20"/>
        <s v="2022-08-05 16:14:08"/>
        <s v="2022-08-08 11:32:56"/>
        <s v="2022-08-09 15:30:32"/>
        <s v="2022-08-14 09:57:07"/>
        <s v="2022-08-15 09:22:48"/>
        <s v="2022-08-15 09:28:19"/>
        <s v="2022-08-16 06:57:38"/>
        <s v="2022-08-16 14:34:15"/>
        <s v="2022-08-17 12:23:56"/>
        <s v="2022-08-17 13:02:16"/>
        <s v="2022-08-18 08:09:11"/>
        <s v="2022-08-18 09:22:27"/>
        <s v="2022-08-18 15:51:09"/>
        <s v="2022-08-19 14:34:36"/>
        <s v="2022-08-19 15:49:54"/>
        <s v="2022-08-22 08:51:06"/>
        <s v="2022-08-22 09:39:09"/>
        <s v="2022-08-22 16:03:27"/>
        <s v="2022-08-23 08:53:31"/>
        <s v="2022-08-23 09:05:41"/>
        <s v="2022-08-23 14:58:39"/>
        <s v="2022-08-25 13:34:54"/>
        <s v="2022-08-26 12:20:52"/>
        <s v="2022-08-30 08:24:28"/>
        <s v="2022-08-30 09:09:39"/>
        <s v="2022-08-19 09:50:41"/>
        <s v="2022-08-24 11:14:10"/>
        <s v="2022-08-01 09:20:06"/>
        <s v="2022-08-01 10:03:20"/>
        <s v="2022-08-01 10:32:47"/>
        <s v="2022-08-01 15:42:39"/>
        <s v="2022-08-01 16:08:49"/>
        <s v="2022-08-02 07:31:02"/>
        <s v="2022-08-03 09:06:13"/>
        <s v="2022-08-03 10:26:40"/>
        <s v="2022-08-03 10:27:34"/>
        <s v="2022-08-03 10:52:29"/>
        <s v="2022-08-04 07:49:34"/>
        <s v="2022-08-04 08:13:55"/>
        <s v="2022-08-04 15:32:25"/>
        <s v="2022-08-05 08:10:37"/>
        <s v="2022-08-05 10:10:41"/>
        <s v="2022-08-05 11:24:34"/>
        <s v="2022-08-08 13:30:59"/>
        <s v="2022-08-09 09:04:07"/>
        <s v="2022-08-09 09:13:45"/>
        <s v="2022-08-09 14:08:01"/>
        <s v="2022-08-09 14:12:27"/>
        <s v="2022-08-10 07:50:24"/>
        <s v="2022-08-10 08:41:31"/>
        <s v="2022-08-10 13:29:41"/>
        <s v="2022-08-11 10:52:24"/>
        <s v="2022-08-13 11:06:03"/>
        <s v="2022-08-15 08:09:39"/>
        <s v="2022-08-15 10:11:15"/>
        <s v="2022-08-15 11:04:07"/>
        <s v="2022-08-15 14:26:24"/>
        <s v="2022-08-15 15:11:21"/>
        <s v="2022-08-16 09:53:06"/>
        <s v="2022-08-16 11:32:22"/>
        <s v="2022-08-16 15:46:33"/>
        <s v="2022-08-17 08:56:56"/>
        <s v="2022-08-18 08:24:29"/>
        <s v="2022-08-18 10:26:47"/>
        <s v="2022-08-18 13:50:37"/>
        <s v="2022-08-19 07:58:18"/>
        <s v="2022-08-19 08:45:44"/>
        <s v="2022-08-19 13:19:36"/>
        <s v="2022-08-19 13:57:36"/>
        <s v="2022-08-22 09:26:37"/>
        <s v="2022-08-24 10:05:49"/>
        <s v="2022-08-24 10:45:10"/>
        <s v="2022-08-24 11:06:25"/>
        <s v="2022-08-25 09:13:07"/>
        <s v="2022-08-25 11:51:32"/>
        <s v="2022-08-25 15:33:05"/>
        <s v="2022-08-26 07:35:59"/>
        <s v="2022-08-26 07:40:06"/>
        <s v="2022-08-26 08:57:24"/>
        <s v="2022-08-26 09:43:39"/>
        <s v="2022-08-28 09:19:15"/>
        <s v="2022-08-29 08:18:03"/>
        <s v="2022-08-29 09:14:06"/>
        <s v="2022-08-29 10:42:52"/>
        <s v="2022-08-30 07:39:13"/>
        <s v="2022-08-30 08:56:07"/>
        <s v="2022-08-30 10:33:51"/>
        <s v="2022-08-30 14:51:48"/>
        <s v="2022-08-31 09:26:01"/>
        <s v="2022-08-31 13:43:50"/>
        <s v="2022-08-11 11:44:15"/>
        <s v="2022-08-01 10:00:21"/>
        <s v="2022-08-01 10:03:39"/>
        <s v="2022-08-03 10:09:26"/>
        <s v="2022-08-03 16:59:42"/>
        <s v="2022-08-03 17:01:40"/>
        <s v="2022-08-04 09:23:24"/>
        <s v="2022-08-04 11:43:28"/>
        <s v="2022-08-05 14:51:30"/>
        <s v="2022-08-05 15:39:02"/>
        <s v="2022-08-08 08:33:50"/>
        <s v="2022-08-08 13:31:28"/>
        <s v="2022-08-09 09:13:16"/>
        <s v="2022-08-09 10:14:01"/>
        <s v="2022-08-09 10:15:58"/>
        <s v="2022-08-09 10:25:32"/>
        <s v="2022-08-09 11:10:28"/>
        <s v="2022-08-09 13:49:17"/>
        <s v="2022-08-09 16:01:23"/>
        <s v="2022-08-10 09:08:21"/>
        <s v="2022-08-11 09:07:52"/>
        <s v="2022-08-11 11:26:25"/>
        <s v="2022-08-15 12:22:43"/>
        <s v="2022-08-15 16:08:39"/>
        <s v="2022-08-16 12:04:20"/>
        <s v="2022-08-17 10:53:19"/>
        <s v="2022-08-17 11:43:53"/>
        <s v="2022-08-18 08:27:45"/>
        <s v="2022-08-18 13:56:13"/>
        <s v="2022-08-18 14:06:02"/>
        <s v="2022-08-18 14:42:22"/>
        <s v="2022-08-18 14:52:51"/>
        <s v="2022-08-18 14:56:13"/>
        <s v="2022-08-18 15:02:58"/>
        <s v="2022-08-18 15:03:51"/>
        <s v="2022-08-18 15:05:50"/>
        <s v="2022-08-18 16:03:33"/>
        <s v="2022-08-18 16:14:03"/>
        <s v="2022-08-19 10:21:04"/>
        <s v="2022-08-19 10:27:52"/>
        <s v="2022-08-19 10:36:48"/>
        <s v="2022-08-19 11:49:04"/>
        <s v="2022-08-19 11:54:40"/>
        <s v="2022-08-19 12:02:51"/>
        <s v="2022-08-19 14:31:34"/>
        <s v="2022-08-19 14:59:44"/>
        <s v="2022-08-19 15:06:24"/>
        <s v="2022-08-19 15:49:47"/>
        <s v="2022-08-19 15:54:07"/>
        <s v="2022-08-19 16:18:23"/>
        <s v="2022-08-19 16:45:33"/>
        <s v="2022-08-21 11:18:28"/>
        <s v="2022-08-21 11:21:24"/>
        <s v="2022-08-22 10:07:01"/>
        <s v="2022-08-22 10:39:16"/>
        <s v="2022-08-22 17:38:24"/>
        <s v="2022-08-23 09:52:29"/>
        <s v="2022-08-26 09:34:06"/>
        <s v="2022-08-26 16:38:08"/>
        <s v="2022-08-26 16:46:13"/>
        <s v="2022-08-27 08:20:12"/>
        <s v="2022-08-28 10:34:22"/>
        <s v="2022-08-29 09:42:06"/>
        <s v="2022-08-29 13:27:58"/>
        <s v="2022-08-29 13:31:04"/>
        <s v="2022-08-30 10:59:59"/>
        <s v="2022-08-31 18:44:07"/>
        <s v="2022-08-31 19:50:23"/>
        <s v="2022-08-31 19:51:49"/>
        <s v="2022-08-01 11:58:20"/>
        <s v="2022-08-02 10:30:35"/>
        <s v="2022-08-03 10:15:29"/>
        <s v="2022-08-04 15:31:57"/>
        <s v="2022-08-05 13:58:27"/>
        <s v="2022-08-08 10:13:13"/>
        <s v="2022-08-08 10:21:11"/>
        <s v="2022-08-09 08:54:48"/>
        <s v="2022-08-11 11:07:29"/>
        <s v="2022-08-22 08:25:53"/>
        <s v="2022-08-23 08:46:36"/>
        <s v="2022-08-23 08:50:04"/>
        <s v="2022-08-23 09:12:33"/>
        <s v="2022-08-26 10:03:23"/>
        <s v="2022-08-29 10:32:36"/>
        <s v="2022-08-29 14:00:36"/>
        <s v="2022-08-29 15:50:10"/>
        <s v="2022-08-31 10:17:31"/>
        <s v="2022-08-31 14:31:47"/>
        <s v="2022-08-01 08:32:51"/>
        <s v="2022-08-01 08:35:49"/>
        <s v="2022-08-01 10:14:54"/>
        <s v="2022-08-01 10:21:01"/>
        <s v="2022-08-01 14:39:17"/>
        <s v="2022-08-01 15:12:32"/>
        <s v="2022-08-02 09:37:34"/>
        <s v="2022-08-02 13:48:37"/>
        <s v="2022-08-02 14:35:08"/>
        <s v="2022-08-02 15:57:44"/>
        <s v="2022-08-02 15:57:46"/>
        <s v="2022-08-02 15:59:02"/>
        <s v="2022-08-03 09:08:23"/>
        <s v="2022-08-03 09:15:33"/>
        <s v="2022-08-03 09:40:21"/>
        <s v="2022-08-03 09:44:04"/>
        <s v="2022-08-05 12:09:06"/>
        <s v="2022-08-05 14:03:53"/>
        <s v="2022-08-05 14:41:01"/>
        <s v="2022-08-06 11:00:35"/>
        <s v="2022-08-06 11:01:26"/>
        <s v="2022-08-08 09:55:58"/>
        <s v="2022-08-08 11:16:20"/>
        <s v="2022-08-08 13:59:28"/>
        <s v="2022-08-09 09:49:09"/>
        <s v="2022-08-10 08:42:56"/>
        <s v="2022-08-10 09:26:25"/>
        <s v="2022-08-10 13:02:29"/>
        <s v="2022-08-10 13:40:17"/>
        <s v="2022-08-15 09:12:27"/>
        <s v="2022-08-15 10:59:44"/>
        <s v="2022-08-15 13:25:03"/>
        <s v="2022-08-15 13:49:42"/>
        <s v="2022-08-15 15:49:24"/>
        <s v="2022-08-16 08:56:12"/>
        <s v="2022-08-16 13:01:20"/>
        <s v="2022-08-17 12:22:32"/>
        <s v="2022-08-18 08:41:29"/>
        <s v="2022-08-18 09:02:12"/>
        <s v="2022-08-18 11:02:53"/>
        <s v="2022-08-19 13:01:22"/>
        <s v="2022-08-22 08:33:24"/>
        <s v="2022-08-22 09:22:30"/>
        <s v="2022-08-23 09:21:43"/>
        <s v="2022-08-24 08:55:09"/>
        <s v="2022-08-24 10:27:30"/>
        <s v="2022-08-24 14:20:51"/>
        <s v="2022-08-24 14:56:46"/>
        <s v="2022-08-25 10:27:24"/>
        <s v="2022-08-26 11:20:26"/>
        <s v="2022-08-29 08:49:33"/>
        <s v="2022-08-29 13:23:59"/>
        <s v="2022-08-29 15:52:04"/>
        <s v="2022-08-30 07:55:36"/>
        <s v="2022-08-30 08:13:51"/>
        <s v="2022-08-30 08:30:32"/>
        <s v="2022-08-30 08:36:17"/>
        <s v="2022-08-30 16:46:34"/>
        <s v="2022-08-16 10:18:07"/>
        <s v="2022-08-17 09:38:36"/>
        <s v="2022-08-29 09:20:06"/>
        <s v="2022-08-02 08:19:43"/>
        <s v="2022-08-02 14:14:56"/>
        <s v="2022-08-02 15:44:58"/>
        <s v="2022-08-03 09:42:32"/>
        <s v="2022-08-03 09:50:07"/>
        <s v="2022-08-03 11:02:44"/>
        <s v="2022-08-04 11:03:14"/>
        <s v="2022-08-04 14:16:41"/>
        <s v="2022-08-05 14:05:52"/>
        <s v="2022-08-08 08:39:11"/>
        <s v="2022-08-08 09:35:16"/>
        <s v="2022-08-08 13:48:33"/>
        <s v="2022-08-09 10:37:37"/>
        <s v="2022-08-10 00:00:41"/>
        <s v="2022-08-10 08:42:14"/>
        <s v="2022-08-11 08:57:45"/>
        <s v="2022-08-11 11:22:17"/>
        <s v="2022-08-15 10:42:20"/>
        <s v="2022-08-15 14:10:07"/>
        <s v="2022-08-16 10:11:25"/>
        <s v="2022-08-16 10:42:26"/>
        <s v="2022-08-16 10:58:26"/>
        <s v="2022-08-16 11:37:25"/>
        <s v="2022-08-16 15:17:25"/>
        <s v="2022-08-17 11:57:32"/>
        <s v="2022-08-22 08:29:17"/>
        <s v="2022-08-22 08:55:06"/>
        <s v="2022-08-22 09:10:37"/>
        <s v="2022-08-22 14:36:27"/>
        <s v="2022-08-23 09:31:10"/>
        <s v="2022-08-24 12:46:52"/>
        <s v="2022-08-25 09:09:24"/>
        <s v="2022-08-25 14:49:58"/>
        <s v="2022-08-26 09:51:22"/>
        <s v="2022-08-26 11:03:29"/>
        <s v="2022-08-29 09:16:33"/>
        <s v="2022-08-30 10:18:56"/>
        <s v="2022-08-02 09:14:21"/>
        <s v="2022-08-03 11:20:32"/>
        <s v="2022-08-04 14:46:54"/>
        <s v="2022-08-04 14:49:36"/>
        <s v="2022-08-05 16:35:14"/>
        <s v="2022-08-08 10:05:57"/>
        <s v="2022-08-08 10:48:58"/>
        <s v="2022-08-08 11:11:10"/>
        <s v="2022-08-08 13:29:49"/>
        <s v="2022-08-10 15:48:02"/>
        <s v="2022-08-15 13:14:16"/>
        <s v="2022-08-15 14:14:43"/>
        <s v="2022-08-17 08:46:58"/>
        <s v="2022-08-18 10:48:28"/>
        <s v="2022-08-18 15:32:22"/>
        <s v="2022-08-20 16:00:54"/>
        <s v="2022-08-22 11:57:54"/>
        <s v="2022-08-22 13:05:35"/>
        <s v="2022-08-22 13:40:42"/>
        <s v="2022-08-22 13:45:26"/>
        <s v="2022-08-22 13:51:50"/>
        <s v="2022-08-23 11:47:41"/>
        <s v="2022-08-23 20:05:58"/>
        <s v="2022-08-24 14:20:19"/>
        <s v="2022-08-29 13:08:46"/>
        <s v="2022-08-01 08:28:34"/>
        <s v="2022-08-01 08:30:23"/>
        <s v="2022-08-01 09:16:57"/>
        <s v="2022-08-01 09:29:49"/>
        <s v="2022-08-01 10:19:18"/>
        <s v="2022-08-01 10:23:19"/>
        <s v="2022-08-01 10:39:57"/>
        <s v="2022-08-01 10:50:43"/>
        <s v="2022-08-01 14:25:03"/>
        <s v="2022-08-02 07:45:51"/>
        <s v="2022-08-02 08:28:49"/>
        <s v="2022-08-02 09:54:18"/>
        <s v="2022-08-02 10:17:04"/>
        <s v="2022-08-02 11:10:50"/>
        <s v="2022-08-02 22:39:10"/>
        <s v="2022-08-03 06:59:45"/>
        <s v="2022-08-03 10:18:04"/>
        <s v="2022-08-03 10:39:30"/>
        <s v="2022-08-03 14:50:05"/>
        <s v="2022-08-04 13:59:38"/>
        <s v="2022-08-07 15:55:34"/>
        <s v="2022-08-08 10:34:49"/>
        <s v="2022-08-08 10:42:13"/>
        <s v="2022-08-08 14:21:11"/>
        <s v="2022-08-08 14:34:54"/>
        <s v="2022-08-09 10:27:23"/>
        <s v="2022-08-09 10:27:27"/>
        <s v="2022-08-09 12:03:53"/>
        <s v="2022-08-09 14:53:53"/>
        <s v="2022-08-10 08:17:59"/>
        <s v="2022-08-10 09:17:13"/>
        <s v="2022-08-10 09:37:48"/>
        <s v="2022-08-10 10:36:40"/>
        <s v="2022-08-10 10:43:32"/>
        <s v="2022-08-10 11:40:00"/>
        <s v="2022-08-10 14:09:39"/>
        <s v="2022-08-10 14:40:47"/>
        <s v="2022-08-10 16:48:34"/>
        <s v="2022-08-11 07:40:00"/>
        <s v="2022-08-11 08:32:57"/>
        <s v="2022-08-11 08:51:02"/>
        <s v="2022-08-11 08:59:15"/>
        <s v="2022-08-11 12:02:12"/>
        <s v="2022-08-11 20:17:43"/>
        <s v="2022-08-13 14:51:20"/>
        <s v="2022-08-15 08:10:09"/>
        <s v="2022-08-15 08:12:37"/>
        <s v="2022-08-15 09:31:55"/>
        <s v="2022-08-15 10:11:58"/>
        <s v="2022-08-15 10:19:19"/>
        <s v="2022-08-15 10:53:43"/>
        <s v="2022-08-15 11:06:13"/>
        <s v="2022-08-15 11:26:36"/>
        <s v="2022-08-15 14:08:19"/>
        <s v="2022-08-15 15:10:54"/>
        <s v="2022-08-16 08:43:46"/>
        <s v="2022-08-16 08:53:33"/>
        <s v="2022-08-16 09:18:55"/>
        <s v="2022-08-16 09:47:46"/>
        <s v="2022-08-16 09:59:26"/>
        <s v="2022-08-17 08:37:30"/>
        <s v="2022-08-17 08:50:09"/>
        <s v="2022-08-17 10:18:44"/>
        <s v="2022-08-17 12:37:02"/>
        <s v="2022-08-17 14:06:35"/>
        <s v="2022-08-17 14:07:14"/>
        <s v="2022-08-18 08:04:37"/>
        <s v="2022-08-18 09:43:04"/>
        <s v="2022-08-18 10:04:14"/>
        <s v="2022-08-18 15:53:06"/>
        <s v="2022-08-19 08:19:20"/>
        <s v="2022-08-19 08:39:19"/>
        <s v="2022-08-19 09:04:48"/>
        <s v="2022-08-19 11:05:35"/>
        <s v="2022-08-19 13:14:46"/>
        <s v="2022-08-19 14:37:17"/>
        <s v="2022-08-19 15:00:20"/>
        <s v="2022-08-19 15:14:26"/>
        <s v="2022-08-22 08:10:46"/>
        <s v="2022-08-22 08:44:16"/>
        <s v="2022-08-22 09:41:52"/>
        <s v="2022-08-22 10:12:24"/>
        <s v="2022-08-22 10:33:45"/>
        <s v="2022-08-22 10:33:52"/>
        <s v="2022-08-22 11:02:05"/>
        <s v="2022-08-22 12:50:20"/>
        <s v="2022-08-22 13:19:14"/>
        <s v="2022-08-22 13:56:19"/>
        <s v="2022-08-23 08:25:36"/>
        <s v="2022-08-23 08:37:05"/>
        <s v="2022-08-23 10:13:10"/>
        <s v="2022-08-23 10:54:38"/>
        <s v="2022-08-23 11:59:42"/>
        <s v="2022-08-23 14:57:36"/>
        <s v="2022-08-23 15:15:12"/>
        <s v="2022-08-24 08:33:01"/>
        <s v="2022-08-24 09:02:47"/>
        <s v="2022-08-24 09:51:09"/>
        <s v="2022-08-24 10:09:45"/>
        <s v="2022-08-24 12:44:02"/>
        <s v="2022-08-24 14:07:50"/>
        <s v="2022-08-25 08:20:48"/>
        <s v="2022-08-25 08:53:54"/>
        <s v="2022-08-25 11:25:03"/>
        <s v="2022-08-25 19:07:54"/>
        <s v="2022-08-26 13:18:11"/>
        <s v="2022-08-26 15:37:19"/>
        <s v="2022-08-29 08:52:03"/>
        <s v="2022-08-29 15:09:14"/>
        <s v="2022-08-29 15:19:36"/>
        <s v="2022-08-29 15:49:37"/>
        <s v="2022-08-30 09:55:38"/>
        <s v="2022-08-30 13:15:56"/>
        <s v="2022-08-30 13:19:04"/>
        <s v="2022-08-30 14:56:39"/>
        <s v="2022-08-01 15:40:36"/>
        <s v="2022-08-01 16:01:07"/>
        <s v="2022-08-02 09:10:15"/>
        <s v="2022-08-02 13:44:16"/>
        <s v="2022-08-02 16:11:52"/>
        <s v="2022-08-03 11:34:04"/>
        <s v="2022-08-05 06:26:33"/>
        <s v="2022-08-05 09:39:24"/>
        <s v="2022-08-05 10:15:26"/>
        <s v="2022-08-05 10:43:12"/>
        <s v="2022-08-05 15:05:44"/>
        <s v="2022-08-05 15:24:38"/>
        <s v="2022-08-05 19:10:13"/>
        <s v="2022-08-08 15:08:07"/>
        <s v="2022-08-08 15:30:26"/>
        <s v="2022-08-08 15:58:21"/>
        <s v="2022-08-08 18:31:49"/>
        <s v="2022-08-09 10:13:29"/>
        <s v="2022-08-09 11:05:49"/>
        <s v="2022-08-09 13:16:32"/>
        <s v="2022-08-09 13:57:26"/>
        <s v="2022-08-09 15:12:26"/>
        <s v="2022-08-10 10:21:46"/>
        <s v="2022-08-11 10:55:20"/>
        <s v="2022-08-11 11:35:52"/>
        <s v="2022-08-11 13:45:10"/>
        <s v="2022-08-15 10:07:54"/>
        <s v="2022-08-15 13:37:18"/>
        <s v="2022-08-16 09:41:35"/>
        <s v="2022-08-16 15:37:27"/>
        <s v="2022-08-16 16:12:50"/>
        <s v="2022-08-17 09:04:46"/>
        <s v="2022-08-17 13:28:52"/>
        <s v="2022-08-17 14:29:20"/>
        <s v="2022-08-17 14:44:40"/>
        <s v="2022-08-18 08:21:05"/>
        <s v="2022-08-18 09:05:55"/>
        <s v="2022-08-18 09:26:02"/>
        <s v="2022-08-18 09:48:23"/>
        <s v="2022-08-18 14:52:41"/>
        <s v="2022-08-19 08:58:41"/>
        <s v="2022-08-22 09:40:12"/>
        <s v="2022-08-22 11:21:39"/>
        <s v="2022-08-22 13:54:00"/>
        <s v="2022-08-22 14:14:32"/>
        <s v="2022-08-23 08:48:12"/>
        <s v="2022-08-23 10:09:21"/>
        <s v="2022-08-23 12:22:18"/>
        <s v="2022-08-23 14:00:23"/>
        <s v="2022-08-23 14:33:41"/>
        <s v="2022-08-23 14:42:30"/>
        <s v="2022-08-24 08:43:41"/>
        <s v="2022-08-24 10:03:33"/>
        <s v="2022-08-25 11:45:50"/>
        <s v="2022-08-26 09:01:59"/>
        <s v="2022-08-26 10:17:37"/>
        <s v="2022-08-26 14:20:55"/>
        <s v="2022-08-29 10:50:47"/>
        <s v="2022-08-29 18:27:39"/>
        <s v="2022-08-30 09:35:33"/>
        <s v="2022-08-30 09:54:19"/>
        <s v="2022-08-30 11:57:14"/>
        <s v="2022-08-30 13:38:55"/>
        <s v="2022-08-30 14:07:44"/>
        <s v="2022-08-30 14:59:26"/>
        <s v="2022-08-31 10:30:22"/>
        <s v="2022-08-31 12:14:07"/>
        <s v="2022-08-31 15:12:03"/>
        <s v="2022-08-09 09:29:09"/>
        <s v="2022-08-15 14:01:15"/>
        <s v="2022-08-16 10:22:11"/>
        <s v="2022-08-25 09:13:13"/>
        <s v="2022-08-25 10:15:44"/>
        <s v="2022-08-25 13:24:44"/>
        <s v="2022-08-30 12:59:52"/>
        <s v="2022-08-01 11:57:00"/>
        <s v="2022-08-01 12:22:30"/>
        <s v="2022-08-01 13:17:16"/>
        <s v="2022-08-02 09:43:59"/>
        <s v="2022-08-02 10:21:42"/>
        <s v="2022-08-03 15:37:37"/>
        <s v="2022-08-04 08:54:08"/>
        <s v="2022-08-04 10:11:38"/>
        <s v="2022-08-04 12:39:33"/>
        <s v="2022-08-04 15:43:37"/>
        <s v="2022-08-05 08:54:21"/>
        <s v="2022-08-05 09:42:30"/>
        <s v="2022-08-05 16:28:50"/>
        <s v="2022-08-08 09:00:42"/>
        <s v="2022-08-09 09:28:52"/>
        <s v="2022-08-09 14:09:30"/>
        <s v="2022-08-10 08:15:37"/>
        <s v="2022-08-10 08:40:41"/>
        <s v="2022-08-10 09:56:10"/>
        <s v="2022-08-10 10:16:42"/>
        <s v="2022-08-10 14:19:55"/>
        <s v="2022-08-11 16:03:48"/>
        <s v="2022-08-14 15:32:24"/>
        <s v="2022-08-15 11:13:07"/>
        <s v="2022-08-15 11:16:53"/>
        <s v="2022-08-15 11:48:03"/>
        <s v="2022-08-15 15:26:32"/>
        <s v="2022-08-17 14:49:48"/>
        <s v="2022-08-18 09:26:43"/>
        <s v="2022-08-18 17:47:37"/>
        <s v="2022-08-19 15:58:59"/>
        <s v="2022-08-22 10:10:56"/>
        <s v="2022-08-23 08:49:25"/>
        <s v="2022-08-23 10:26:47"/>
        <s v="2022-08-23 11:17:32"/>
        <s v="2022-08-23 12:53:24"/>
        <s v="2022-08-23 14:00:32"/>
        <s v="2022-08-23 15:35:35"/>
        <s v="2022-08-23 18:08:51"/>
        <s v="2022-08-24 09:08:02"/>
        <s v="2022-08-24 09:24:40"/>
        <s v="2022-08-24 11:05:04"/>
        <s v="2022-08-24 11:21:14"/>
        <s v="2022-08-25 09:49:34"/>
        <s v="2022-08-25 11:29:55"/>
        <s v="2022-08-25 11:36:41"/>
        <s v="2022-08-26 09:11:07"/>
        <s v="2022-08-26 11:13:34"/>
        <s v="2022-08-26 13:33:50"/>
        <s v="2022-08-26 13:43:12"/>
        <s v="2022-08-26 15:46:51"/>
        <s v="2022-08-29 09:33:24"/>
        <s v="2022-08-29 10:32:40"/>
        <s v="2022-08-30 11:20:07"/>
        <s v="2022-08-30 14:59:20"/>
        <s v="2022-08-31 13:25:20"/>
        <s v="2022-08-31 14:21:50"/>
        <s v="2022-08-02 09:10:14"/>
        <s v="2022-08-02 09:18:01"/>
        <s v="2022-08-03 10:36:21"/>
        <s v="2022-08-03 10:52:01"/>
        <s v="2022-08-03 12:11:17"/>
        <s v="2022-08-03 13:11:53"/>
        <s v="2022-08-04 09:07:54"/>
        <s v="2022-08-04 13:55:47"/>
        <s v="2022-08-04 22:00:10"/>
        <s v="2022-08-05 10:04:05"/>
        <s v="2022-08-05 13:18:23"/>
        <s v="2022-08-08 08:36:49"/>
        <s v="2022-08-08 08:36:58"/>
        <s v="2022-08-08 08:47:00"/>
        <s v="2022-08-08 10:44:08"/>
        <s v="2022-08-08 17:51:37"/>
        <s v="2022-08-09 08:38:56"/>
        <s v="2022-08-09 09:05:54"/>
        <s v="2022-08-09 09:08:15"/>
        <s v="2022-08-09 09:25:39"/>
        <s v="2022-08-09 14:06:30"/>
        <s v="2022-08-10 17:49:59"/>
        <s v="2022-08-14 09:53:52"/>
        <s v="2022-08-14 09:55:49"/>
        <s v="2022-08-15 08:51:19"/>
        <s v="2022-08-15 09:27:59"/>
        <s v="2022-08-16 10:05:57"/>
        <s v="2022-08-16 14:07:13"/>
        <s v="2022-08-17 08:59:36"/>
        <s v="2022-08-17 10:10:02"/>
        <s v="2022-08-17 11:21:34"/>
        <s v="2022-08-17 13:57:29"/>
        <s v="2022-08-18 09:06:39"/>
        <s v="2022-08-21 11:37:38"/>
        <s v="2022-08-21 12:39:30"/>
        <s v="2022-08-22 07:30:25"/>
        <s v="2022-08-22 07:49:08"/>
        <s v="2022-08-22 08:15:06"/>
        <s v="2022-08-23 10:47:49"/>
        <s v="2022-08-23 12:04:44"/>
        <s v="2022-08-23 13:52:46"/>
        <s v="2022-08-23 13:53:36"/>
        <s v="2022-08-23 13:54:18"/>
        <s v="2022-08-23 14:00:40"/>
        <s v="2022-08-23 15:17:42"/>
        <s v="2022-08-24 15:20:50"/>
        <s v="2022-08-29 14:41:44"/>
        <s v="2022-08-30 08:13:10"/>
        <s v="2022-08-30 10:33:12"/>
      </sharedItems>
    </cacheField>
    <cacheField name="ปีที่สร้าง" numFmtId="0">
      <sharedItems containsSemiMixedTypes="0" containsString="0" containsNumber="1" containsInteger="1" count="1">
        <n v="2022"/>
      </sharedItems>
    </cacheField>
    <cacheField name="เดือนที่สร้าง" numFmtId="0">
      <sharedItems containsSemiMixedTypes="0" containsString="0" containsNumber="1" containsInteger="1" count="1">
        <n v="8"/>
      </sharedItems>
    </cacheField>
    <cacheField name="วันที่สร้าง" numFmtId="0">
      <sharedItems containsSemiMixedTypes="0" containsString="0" containsNumber="1" containsInteger="1" count="31">
        <n v="1"/>
        <n v="2"/>
        <n v="3"/>
        <n v="4"/>
        <n v="5"/>
        <n v="8"/>
        <n v="9"/>
        <n v="10"/>
        <n v="11"/>
        <n v="12"/>
        <n v="15"/>
        <n v="16"/>
        <n v="17"/>
        <n v="18"/>
        <n v="19"/>
        <n v="22"/>
        <n v="23"/>
        <n v="24"/>
        <n v="25"/>
        <n v="26"/>
        <n v="29"/>
        <n v="30"/>
        <n v="31"/>
        <n v="7"/>
        <n v="27"/>
        <n v="13"/>
        <n v="6"/>
        <n v="28"/>
        <n v="21"/>
        <n v="14"/>
        <n v="20"/>
      </sharedItems>
    </cacheField>
    <cacheField name="Time" numFmtId="21">
      <sharedItems containsSemiMixedTypes="0" containsNonDate="0" containsDate="1" containsString="0" minDate="1899-12-30T00:00:41" maxDate="1899-12-31T22:39:10" count="1581">
        <d v="1899-12-30T09:21:03"/>
        <d v="1899-12-30T10:11:18"/>
        <d v="1899-12-30T11:30:19"/>
        <d v="1899-12-30T11:30:23"/>
        <d v="1899-12-30T16:28:02"/>
        <d v="1899-12-30T14:46:38"/>
        <d v="1899-12-30T15:50:56"/>
        <d v="1899-12-30T16:00:12"/>
        <d v="1899-12-30T08:19:05"/>
        <d v="1899-12-30T09:15:52"/>
        <d v="1899-12-30T10:34:51"/>
        <d v="1899-12-30T14:14:04"/>
        <d v="1899-12-30T14:20:42"/>
        <d v="1899-12-30T14:36:28"/>
        <d v="1899-12-30T17:27:14"/>
        <d v="1899-12-30T18:15:51"/>
        <d v="1899-12-30T18:26:16"/>
        <d v="1899-12-30T07:46:50"/>
        <d v="1899-12-30T13:46:23"/>
        <d v="1899-12-30T14:27:06"/>
        <d v="1899-12-30T08:50:12"/>
        <d v="1899-12-30T09:41:42"/>
        <d v="1899-12-30T10:58:45"/>
        <d v="1899-12-30T20:13:34"/>
        <d v="1899-12-30T08:59:02"/>
        <d v="1899-12-30T09:56:22"/>
        <d v="1899-12-30T11:06:42"/>
        <d v="1899-12-30T14:28:51"/>
        <d v="1899-12-30T15:03:23"/>
        <d v="1899-12-30T08:25:43"/>
        <d v="1899-12-30T10:25:39"/>
        <d v="1899-12-30T11:12:57"/>
        <d v="1899-12-30T11:55:44"/>
        <d v="1899-12-30T14:22:26"/>
        <d v="1899-12-30T16:19:25"/>
        <d v="1899-12-30T16:25:16"/>
        <d v="1899-12-30T12:42:02"/>
        <d v="1899-12-30T09:04:42"/>
        <d v="1899-12-30T15:57:28"/>
        <d v="1899-12-30T16:00:50"/>
        <d v="1899-12-30T10:42:22"/>
        <d v="1899-12-30T13:23:57"/>
        <d v="1899-12-30T13:52:48"/>
        <d v="1899-12-30T11:12:21"/>
        <d v="1899-12-30T14:20:51"/>
        <d v="1899-12-30T14:58:23"/>
        <d v="1899-12-30T08:59:20"/>
        <d v="1899-12-30T09:34:11"/>
        <d v="1899-12-30T10:20:16"/>
        <d v="1899-12-30T11:18:20"/>
        <d v="1899-12-30T13:52:56"/>
        <d v="1899-12-30T14:45:26"/>
        <d v="1899-12-30T15:29:07"/>
        <d v="1899-12-30T09:28:18"/>
        <d v="1899-12-30T15:09:35"/>
        <d v="1899-12-30T16:27:43"/>
        <d v="1899-12-30T08:34:15"/>
        <d v="1899-12-30T08:49:10"/>
        <d v="1899-12-30T09:10:43"/>
        <d v="1899-12-30T09:11:28"/>
        <d v="1899-12-30T09:12:44"/>
        <d v="1899-12-30T09:22:46"/>
        <d v="1899-12-30T12:01:55"/>
        <d v="1899-12-30T15:16:15"/>
        <d v="1899-12-30T08:44:12"/>
        <d v="1899-12-30T09:43:07"/>
        <d v="1899-12-30T10:14:59"/>
        <d v="1899-12-30T13:25:28"/>
        <d v="1899-12-30T14:23:04"/>
        <d v="1899-12-30T14:37:09"/>
        <d v="1899-12-30T14:38:54"/>
        <d v="1899-12-30T14:40:15"/>
        <d v="1899-12-30T15:23:21"/>
        <d v="1899-12-30T15:51:01"/>
        <d v="1899-12-30T09:58:43"/>
        <d v="1899-12-30T10:51:51"/>
        <d v="1899-12-30T11:12:20"/>
        <d v="1899-12-30T13:56:20"/>
        <d v="1899-12-30T15:08:24"/>
        <d v="1899-12-30T09:44:13"/>
        <d v="1899-12-30T13:53:41"/>
        <d v="1899-12-30T15:06:39"/>
        <d v="1899-12-30T15:17:09"/>
        <d v="1899-12-30T15:34:32"/>
        <d v="1899-12-30T15:40:54"/>
        <d v="1899-12-30T08:18:43"/>
        <d v="1899-12-30T13:41:16"/>
        <d v="1899-12-30T14:03:56"/>
        <d v="1899-12-30T10:24:58"/>
        <d v="1899-12-30T13:19:56"/>
        <d v="1899-12-30T16:38:50"/>
        <d v="1899-12-30T08:55:44"/>
        <d v="1899-12-30T09:15:51"/>
        <d v="1899-12-30T10:26:35"/>
        <d v="1899-12-30T10:48:20"/>
        <d v="1899-12-30T12:13:48"/>
        <d v="1899-12-30T09:08:09"/>
        <d v="1899-12-30T09:25:02"/>
        <d v="1899-12-30T10:07:44"/>
        <d v="1899-12-30T10:08:53"/>
        <d v="1899-12-30T10:29:07"/>
        <d v="1899-12-30T11:15:12"/>
        <d v="1899-12-30T14:14:44"/>
        <d v="1899-12-30T14:15:10"/>
        <d v="1899-12-30T15:21:59"/>
        <d v="1899-12-30T14:15:04"/>
        <d v="1899-12-30T08:50:28"/>
        <d v="1899-12-30T16:02:15"/>
        <d v="1899-12-30T16:33:15"/>
        <d v="1899-12-30T09:39:49"/>
        <d v="1899-12-30T09:53:19"/>
        <d v="1899-12-30T08:31:11"/>
        <d v="1899-12-30T09:26:09"/>
        <d v="1899-12-30T11:02:27"/>
        <d v="1899-12-30T13:41:53"/>
        <d v="1899-12-30T14:58:31"/>
        <d v="1899-12-30T08:55:26"/>
        <d v="1899-12-30T09:50:41"/>
        <d v="1899-12-30T12:37:03"/>
        <d v="1899-12-30T14:25:48"/>
        <d v="1899-12-30T09:47:20"/>
        <d v="1899-12-30T09:27:55"/>
        <d v="1899-12-30T10:11:57"/>
        <d v="1899-12-30T11:10:09"/>
        <d v="1899-12-30T11:26:17"/>
        <d v="1899-12-30T13:25:49"/>
        <d v="1899-12-30T17:15:21"/>
        <d v="1899-12-30T15:26:30"/>
        <d v="1899-12-30T09:55:18"/>
        <d v="1899-12-30T10:02:06"/>
        <d v="1899-12-30T15:21:25"/>
        <d v="1899-12-30T15:29:06"/>
        <d v="1899-12-30T10:56:20"/>
        <d v="1899-12-30T14:22:22"/>
        <d v="1899-12-30T15:05:43"/>
        <d v="1899-12-30T09:53:23"/>
        <d v="1899-12-30T08:52:35"/>
        <d v="1899-12-30T11:25:12"/>
        <d v="1899-12-30T09:30:37"/>
        <d v="1899-12-30T10:31:12"/>
        <d v="1899-12-30T10:37:06"/>
        <d v="1899-12-30T09:33:26"/>
        <d v="1899-12-30T10:44:40"/>
        <d v="1899-12-30T11:09:08"/>
        <d v="1899-12-30T16:52:31"/>
        <d v="1899-12-30T09:17:31"/>
        <d v="1899-12-30T09:43:57"/>
        <d v="1899-12-30T15:42:25"/>
        <d v="1899-12-30T08:25:51"/>
        <d v="1899-12-30T09:01:44"/>
        <d v="1899-12-30T12:30:49"/>
        <d v="1899-12-30T14:08:54"/>
        <d v="1899-12-30T08:07:04"/>
        <d v="1899-12-30T08:46:27"/>
        <d v="1899-12-30T08:55:21"/>
        <d v="1899-12-30T13:18:51"/>
        <d v="1899-12-30T14:55:41"/>
        <d v="1899-12-30T08:06:41"/>
        <d v="1899-12-30T08:45:13"/>
        <d v="1899-12-30T09:47:44"/>
        <d v="1899-12-30T07:45:18"/>
        <d v="1899-12-30T14:27:29"/>
        <d v="1899-12-30T08:52:28"/>
        <d v="1899-12-30T09:53:09"/>
        <d v="1899-12-30T13:53:15"/>
        <d v="1899-12-30T14:56:44"/>
        <d v="1899-12-30T15:21:43"/>
        <d v="1899-12-30T09:03:06"/>
        <d v="1899-12-30T10:25:22"/>
        <d v="1899-12-30T11:07:43"/>
        <d v="1899-12-30T14:18:07"/>
        <d v="1899-12-30T08:59:46"/>
        <d v="1899-12-30T09:27:06"/>
        <d v="1899-12-30T08:20:12"/>
        <d v="1899-12-30T11:14:29"/>
        <d v="1899-12-30T12:52:13"/>
        <d v="1899-12-30T13:10:02"/>
        <d v="1899-12-30T15:10:26"/>
        <d v="1899-12-30T11:54:35"/>
        <d v="1899-12-30T10:23:22"/>
        <d v="1899-12-30T10:53:28"/>
        <d v="1899-12-30T14:36:50"/>
        <d v="1899-12-30T10:54:48"/>
        <d v="1899-12-30T11:24:46"/>
        <d v="1899-12-30T13:02:09"/>
        <d v="1899-12-30T11:14:28"/>
        <d v="1899-12-30T11:47:19"/>
        <d v="1899-12-30T12:31:23"/>
        <d v="1899-12-30T13:13:32"/>
        <d v="1899-12-30T15:04:45"/>
        <d v="1899-12-30T13:14:31"/>
        <d v="1899-12-30T14:43:06"/>
        <d v="1899-12-30T15:03:07"/>
        <d v="1899-12-30T15:20:38"/>
        <d v="1899-12-30T14:04:26"/>
        <d v="1899-12-30T11:58:56"/>
        <d v="1899-12-30T12:09:48"/>
        <d v="1899-12-30T12:17:45"/>
        <d v="1899-12-30T13:14:01"/>
        <d v="1899-12-30T13:21:53"/>
        <d v="1899-12-30T14:14:05"/>
        <d v="1899-12-30T10:36:19"/>
        <d v="1899-12-30T11:02:41"/>
        <d v="1899-12-30T11:06:37"/>
        <d v="1899-12-30T11:10:58"/>
        <d v="1899-12-30T11:21:53"/>
        <d v="1899-12-30T15:17:28"/>
        <d v="1899-12-30T10:11:01"/>
        <d v="1899-12-30T13:18:37"/>
        <d v="1899-12-30T11:02:54"/>
        <d v="1899-12-30T11:11:53"/>
        <d v="1899-12-30T08:34:47"/>
        <d v="1899-12-30T13:57:25"/>
        <d v="1899-12-30T14:52:37"/>
        <d v="1899-12-30T08:28:25"/>
        <d v="1899-12-30T10:12:20"/>
        <d v="1899-12-30T11:07:45"/>
        <d v="1899-12-30T12:44:03"/>
        <d v="1899-12-30T12:54:48"/>
        <d v="1899-12-30T14:56:57"/>
        <d v="1899-12-30T15:44:48"/>
        <d v="1899-12-30T16:15:04"/>
        <d v="1899-12-30T09:19:23"/>
        <d v="1899-12-30T15:40:35"/>
        <d v="1899-12-30T12:02:21"/>
        <d v="1899-12-30T13:27:00"/>
        <d v="1899-12-30T14:12:37"/>
        <d v="1899-12-30T09:27:44"/>
        <d v="1899-12-30T14:19:27"/>
        <d v="1899-12-30T08:17:59"/>
        <d v="1899-12-30T09:07:45"/>
        <d v="1899-12-30T14:17:02"/>
        <d v="1899-12-30T14:19:40"/>
        <d v="1899-12-30T07:52:00"/>
        <d v="1899-12-30T08:13:37"/>
        <d v="1899-12-30T08:47:37"/>
        <d v="1899-12-30T09:19:39"/>
        <d v="1899-12-30T13:04:26"/>
        <d v="1899-12-30T08:31:39"/>
        <d v="1899-12-30T13:03:50"/>
        <d v="1899-12-30T15:13:31"/>
        <d v="1899-12-30T16:06:17"/>
        <d v="1899-12-30T07:43:06"/>
        <d v="1899-12-30T09:49:20"/>
        <d v="1899-12-30T13:15:37"/>
        <d v="1899-12-30T07:45:33"/>
        <d v="1899-12-30T07:55:03"/>
        <d v="1899-12-30T10:41:52"/>
        <d v="1899-12-30T13:57:55"/>
        <d v="1899-12-30T08:11:26"/>
        <d v="1899-12-30T09:19:52"/>
        <d v="1899-12-30T14:23:49"/>
        <d v="1899-12-30T07:57:39"/>
        <d v="1899-12-30T08:44:01"/>
        <d v="1899-12-30T10:47:33"/>
        <d v="1899-12-30T11:01:37"/>
        <d v="1899-12-30T16:16:43"/>
        <d v="1899-12-30T08:29:09"/>
        <d v="1899-12-30T13:48:28"/>
        <d v="1899-12-30T14:31:58"/>
        <d v="1899-12-30T20:27:25"/>
        <d v="1899-12-30T08:59:29"/>
        <d v="1899-12-30T11:01:51"/>
        <d v="1899-12-30T13:28:36"/>
        <d v="1899-12-30T12:53:40"/>
        <d v="1899-12-30T16:22:53"/>
        <d v="1899-12-30T08:33:35"/>
        <d v="1899-12-30T11:28:22"/>
        <d v="1899-12-30T14:34:48"/>
        <d v="1899-12-30T10:15:05"/>
        <d v="1899-12-30T14:51:34"/>
        <d v="1899-12-30T09:13:29"/>
        <d v="1899-12-30T12:25:04"/>
        <d v="1899-12-30T08:37:59"/>
        <d v="1899-12-30T16:17:07"/>
        <d v="1899-12-30T10:25:35"/>
        <d v="1899-12-30T09:59:46"/>
        <d v="1899-12-30T10:38:27"/>
        <d v="1899-12-30T13:51:02"/>
        <d v="1899-12-30T09:08:23"/>
        <d v="1899-12-30T09:09:09"/>
        <d v="1899-12-30T10:21:41"/>
        <d v="1899-12-30T09:28:37"/>
        <d v="1899-12-30T09:31:24"/>
        <d v="1899-12-30T09:36:29"/>
        <d v="1899-12-30T10:08:11"/>
        <d v="1899-12-30T11:17:27"/>
        <d v="1899-12-30T10:42:39"/>
        <d v="1899-12-30T11:42:19"/>
        <d v="1899-12-30T10:42:10"/>
        <d v="1899-12-30T11:56:25"/>
        <d v="1899-12-30T09:39:26"/>
        <d v="1899-12-30T15:32:53"/>
        <d v="1899-12-30T19:32:04"/>
        <d v="1899-12-30T15:42:15"/>
        <d v="1899-12-30T15:02:56"/>
        <d v="1899-12-30T13:37:45"/>
        <d v="1899-12-30T16:22:16"/>
        <d v="1899-12-30T13:23:51"/>
        <d v="1899-12-30T10:44:34"/>
        <d v="1899-12-30T08:59:57"/>
        <d v="1899-12-30T14:32:50"/>
        <d v="1899-12-30T14:00:18"/>
        <d v="1899-12-30T16:54:46"/>
        <d v="1899-12-30T13:22:17"/>
        <d v="1899-12-30T13:25:40"/>
        <d v="1899-12-30T14:17:50"/>
        <d v="1899-12-30T17:08:04"/>
        <d v="1899-12-30T10:02:51"/>
        <d v="1899-12-30T10:11:34"/>
        <d v="1899-12-30T13:59:18"/>
        <d v="1899-12-30T09:00:54"/>
        <d v="1899-12-30T09:06:45"/>
        <d v="1899-12-30T10:32:30"/>
        <d v="1899-12-30T13:41:23"/>
        <d v="1899-12-30T14:14:35"/>
        <d v="1899-12-30T15:35:58"/>
        <d v="1899-12-30T09:17:02"/>
        <d v="1899-12-30T10:58:00"/>
        <d v="1899-12-30T15:47:15"/>
        <d v="1899-12-30T08:36:43"/>
        <d v="1899-12-30T09:39:32"/>
        <d v="1899-12-30T15:14:38"/>
        <d v="1899-12-30T09:34:15"/>
        <d v="1899-12-30T14:41:40"/>
        <d v="1899-12-30T10:35:54"/>
        <d v="1899-12-30T11:21:41"/>
        <d v="1899-12-30T15:25:27"/>
        <d v="1899-12-30T09:12:12"/>
        <d v="1899-12-30T09:58:55"/>
        <d v="1899-12-30T08:26:49"/>
        <d v="1899-12-30T10:17:43"/>
        <d v="1899-12-30T12:32:30"/>
        <d v="1899-12-30T11:22:40"/>
        <d v="1899-12-30T15:35:32"/>
        <d v="1899-12-30T09:40:30"/>
        <d v="1899-12-30T10:30:29"/>
        <d v="1899-12-30T13:25:18"/>
        <d v="1899-12-30T13:54:34"/>
        <d v="1899-12-30T15:26:32"/>
        <d v="1899-12-30T10:11:40"/>
        <d v="1899-12-30T13:37:36"/>
        <d v="1899-12-30T13:39:40"/>
        <d v="1899-12-30T08:17:18"/>
        <d v="1899-12-30T09:18:42"/>
        <d v="1899-12-30T14:05:39"/>
        <d v="1899-12-30T08:34:29"/>
        <d v="1899-12-30T10:22:51"/>
        <d v="1899-12-30T14:57:02"/>
        <d v="1899-12-30T09:31:44"/>
        <d v="1899-12-30T15:59:42"/>
        <d v="1899-12-30T13:49:09"/>
        <d v="1899-12-30T15:30:41"/>
        <d v="1899-12-30T08:54:32"/>
        <d v="1899-12-30T08:12:33"/>
        <d v="1899-12-30T10:16:32"/>
        <d v="1899-12-30T14:16:52"/>
        <d v="1899-12-30T15:19:34"/>
        <d v="1899-12-30T10:18:01"/>
        <d v="1899-12-30T11:16:31"/>
        <d v="1899-12-30T13:35:28"/>
        <d v="1899-12-30T08:30:09"/>
        <d v="1899-12-30T08:42:27"/>
        <d v="1899-12-30T10:37:50"/>
        <d v="1899-12-30T08:34:26"/>
        <d v="1899-12-30T08:47:31"/>
        <d v="1899-12-30T10:01:32"/>
        <d v="1899-12-30T12:59:37"/>
        <d v="1899-12-30T14:30:48"/>
        <d v="1899-12-30T17:39:27"/>
        <d v="1899-12-30T12:08:38"/>
        <d v="1899-12-30T11:07:48"/>
        <d v="1899-12-30T14:15:00"/>
        <d v="1899-12-30T13:09:25"/>
        <d v="1899-12-30T15:12:14"/>
        <d v="1899-12-30T10:01:56"/>
        <d v="1899-12-30T14:26:29"/>
        <d v="1899-12-30T15:38:50"/>
        <d v="1899-12-30T09:03:10"/>
        <d v="1899-12-30T15:16:36"/>
        <d v="1899-12-30T12:57:08"/>
        <d v="1899-12-30T08:26:41"/>
        <d v="1899-12-30T15:47:52"/>
        <d v="1899-12-30T15:52:42"/>
        <d v="1899-12-30T15:53:15"/>
        <d v="1899-12-30T15:53:52"/>
        <d v="1899-12-30T15:54:52"/>
        <d v="1899-12-30T15:55:37"/>
        <d v="1899-12-30T15:56:48"/>
        <d v="1899-12-30T15:57:21"/>
        <d v="1899-12-30T15:57:57"/>
        <d v="1899-12-30T15:58:29"/>
        <d v="1899-12-30T15:59:06"/>
        <d v="1899-12-30T12:45:25"/>
        <d v="1899-12-30T12:45:57"/>
        <d v="1899-12-30T12:46:32"/>
        <d v="1899-12-30T12:47:30"/>
        <d v="1899-12-30T12:49:58"/>
        <d v="1899-12-30T12:50:40"/>
        <d v="1899-12-30T12:51:10"/>
        <d v="1899-12-30T12:51:51"/>
        <d v="1899-12-30T12:52:35"/>
        <d v="1899-12-30T12:53:04"/>
        <d v="1899-12-30T12:53:31"/>
        <d v="1899-12-30T12:54:02"/>
        <d v="1899-12-30T12:54:36"/>
        <d v="1899-12-30T12:55:05"/>
        <d v="1899-12-30T12:55:34"/>
        <d v="1899-12-30T12:56:08"/>
        <d v="1899-12-30T12:56:37"/>
        <d v="1899-12-30T12:57:14"/>
        <d v="1899-12-30T12:57:43"/>
        <d v="1899-12-30T12:58:30"/>
        <d v="1899-12-30T12:58:58"/>
        <d v="1899-12-30T12:59:34"/>
        <d v="1899-12-30T13:00:00"/>
        <d v="1899-12-30T13:00:35"/>
        <d v="1899-12-30T13:01:06"/>
        <d v="1899-12-30T13:04:40"/>
        <d v="1899-12-30T09:51:31"/>
        <d v="1899-12-30T09:52:06"/>
        <d v="1899-12-30T09:52:39"/>
        <d v="1899-12-30T09:53:12"/>
        <d v="1899-12-30T09:53:42"/>
        <d v="1899-12-30T13:24:15"/>
        <d v="1899-12-30T13:24:52"/>
        <d v="1899-12-30T13:25:25"/>
        <d v="1899-12-30T13:25:54"/>
        <d v="1899-12-30T13:26:24"/>
        <d v="1899-12-30T13:26:57"/>
        <d v="1899-12-30T15:31:58"/>
        <d v="1899-12-30T15:32:29"/>
        <d v="1899-12-30T15:32:59"/>
        <d v="1899-12-30T15:33:28"/>
        <d v="1899-12-30T15:33:57"/>
        <d v="1899-12-30T15:34:26"/>
        <d v="1899-12-30T15:34:57"/>
        <d v="1899-12-30T15:50:14"/>
        <d v="1899-12-30T15:59:17"/>
        <d v="1899-12-30T16:00:24"/>
        <d v="1899-12-30T10:03:54"/>
        <d v="1899-12-30T14:36:57"/>
        <d v="1899-12-30T14:37:25"/>
        <d v="1899-12-30T14:37:56"/>
        <d v="1899-12-30T14:38:25"/>
        <d v="1899-12-30T09:03:41"/>
        <d v="1899-12-30T09:04:10"/>
        <d v="1899-12-30T09:04:38"/>
        <d v="1899-12-30T09:05:06"/>
        <d v="1899-12-30T09:05:41"/>
        <d v="1899-12-30T09:06:23"/>
        <d v="1899-12-30T09:06:53"/>
        <d v="1899-12-30T09:07:28"/>
        <d v="1899-12-30T09:07:56"/>
        <d v="1899-12-30T09:08:24"/>
        <d v="1899-12-30T09:08:57"/>
        <d v="1899-12-30T09:09:44"/>
        <d v="1899-12-30T09:10:44"/>
        <d v="1899-12-30T09:11:36"/>
        <d v="1899-12-30T09:12:19"/>
        <d v="1899-12-30T09:12:48"/>
        <d v="1899-12-30T09:13:18"/>
        <d v="1899-12-30T09:13:56"/>
        <d v="1899-12-30T09:14:22"/>
        <d v="1899-12-30T09:14:55"/>
        <d v="1899-12-30T09:15:23"/>
        <d v="1899-12-30T09:16:09"/>
        <d v="1899-12-30T09:16:32"/>
        <d v="1899-12-30T09:16:56"/>
        <d v="1899-12-30T09:17:24"/>
        <d v="1899-12-30T09:17:51"/>
        <d v="1899-12-30T09:18:18"/>
        <d v="1899-12-30T15:54:51"/>
        <d v="1899-12-30T15:55:22"/>
        <d v="1899-12-30T15:55:51"/>
        <d v="1899-12-30T15:56:23"/>
        <d v="1899-12-30T15:56:52"/>
        <d v="1899-12-30T15:57:19"/>
        <d v="1899-12-30T15:57:51"/>
        <d v="1899-12-30T15:58:23"/>
        <d v="1899-12-30T15:58:53"/>
        <d v="1899-12-30T15:59:33"/>
        <d v="1899-12-30T15:35:38"/>
        <d v="1899-12-30T15:36:27"/>
        <d v="1899-12-30T15:36:56"/>
        <d v="1899-12-30T15:37:26"/>
        <d v="1899-12-30T15:37:54"/>
        <d v="1899-12-30T15:38:20"/>
        <d v="1899-12-30T15:39:15"/>
        <d v="1899-12-30T15:39:41"/>
        <d v="1899-12-30T15:40:05"/>
        <d v="1899-12-30T15:40:32"/>
        <d v="1899-12-30T15:40:58"/>
        <d v="1899-12-30T15:41:21"/>
        <d v="1899-12-30T15:41:46"/>
        <d v="1899-12-30T15:42:44"/>
        <d v="1899-12-30T15:43:11"/>
        <d v="1899-12-30T15:43:49"/>
        <d v="1899-12-30T15:44:12"/>
        <d v="1899-12-30T15:44:38"/>
        <d v="1899-12-30T15:45:06"/>
        <d v="1899-12-30T15:45:30"/>
        <d v="1899-12-30T15:46:05"/>
        <d v="1899-12-30T15:46:30"/>
        <d v="1899-12-30T15:46:56"/>
        <d v="1899-12-30T15:47:23"/>
        <d v="1899-12-30T07:58:03"/>
        <d v="1899-12-30T07:58:39"/>
        <d v="1899-12-30T07:59:14"/>
        <d v="1899-12-30T07:59:44"/>
        <d v="1899-12-30T08:01:06"/>
        <d v="1899-12-30T08:01:41"/>
        <d v="1899-12-30T08:02:11"/>
        <d v="1899-12-30T08:02:48"/>
        <d v="1899-12-30T10:31:08"/>
        <d v="1899-12-30T15:18:22"/>
        <d v="1899-12-30T15:19:47"/>
        <d v="1899-12-30T15:21:20"/>
        <d v="1899-12-30T15:22:37"/>
        <d v="1899-12-30T15:28:37"/>
        <d v="1899-12-30T15:33:31"/>
        <d v="1899-12-30T15:35:40"/>
        <d v="1899-12-30T15:36:55"/>
        <d v="1899-12-30T15:40:52"/>
        <d v="1899-12-30T15:15:09"/>
        <d v="1899-12-30T15:17:49"/>
        <d v="1899-12-30T15:19:08"/>
        <d v="1899-12-30T15:20:30"/>
        <d v="1899-12-30T15:21:31"/>
        <d v="1899-12-30T15:29:09"/>
        <d v="1899-12-30T15:31:01"/>
        <d v="1899-12-30T15:32:18"/>
        <d v="1899-12-30T15:33:33"/>
        <d v="1899-12-30T15:34:53"/>
        <d v="1899-12-30T15:36:32"/>
        <d v="1899-12-30T15:37:39"/>
        <d v="1899-12-30T15:39:24"/>
        <d v="1899-12-30T15:46:58"/>
        <d v="1899-12-30T15:49:57"/>
        <d v="1899-12-30T15:51:54"/>
        <d v="1899-12-30T15:53:40"/>
        <d v="1899-12-30T15:54:54"/>
        <d v="1899-12-30T15:55:58"/>
        <d v="1899-12-30T15:57:38"/>
        <d v="1899-12-30T15:59:47"/>
        <d v="1899-12-30T16:01:13"/>
        <d v="1899-12-30T16:02:25"/>
        <d v="1899-12-30T16:03:24"/>
        <d v="1899-12-30T16:04:25"/>
        <d v="1899-12-30T15:26:09"/>
        <d v="1899-12-30T15:27:11"/>
        <d v="1899-12-30T15:28:03"/>
        <d v="1899-12-30T15:30:36"/>
        <d v="1899-12-30T15:32:37"/>
        <d v="1899-12-30T15:33:42"/>
        <d v="1899-12-30T15:34:55"/>
        <d v="1899-12-30T15:35:50"/>
        <d v="1899-12-30T15:37:36"/>
        <d v="1899-12-30T15:28:35"/>
        <d v="1899-12-30T15:29:54"/>
        <d v="1899-12-30T15:30:58"/>
        <d v="1899-12-30T15:33:06"/>
        <d v="1899-12-30T15:39:49"/>
        <d v="1899-12-30T15:40:50"/>
        <d v="1899-12-30T15:42:22"/>
        <d v="1899-12-30T14:53:44"/>
        <d v="1899-12-30T14:58:11"/>
        <d v="1899-12-30T15:12:53"/>
        <d v="1899-12-30T15:14:40"/>
        <d v="1899-12-30T15:16:19"/>
        <d v="1899-12-30T15:18:53"/>
        <d v="1899-12-30T15:20:50"/>
        <d v="1899-12-30T15:23:17"/>
        <d v="1899-12-30T15:25:39"/>
        <d v="1899-12-30T15:27:48"/>
        <d v="1899-12-30T15:30:01"/>
        <d v="1899-12-30T15:33:02"/>
        <d v="1899-12-30T15:36:58"/>
        <d v="1899-12-30T15:41:33"/>
        <d v="1899-12-30T10:52:06"/>
        <d v="1899-12-30T10:54:07"/>
        <d v="1899-12-30T10:58:06"/>
        <d v="1899-12-30T11:06:19"/>
        <d v="1899-12-30T11:08:34"/>
        <d v="1899-12-30T11:10:53"/>
        <d v="1899-12-30T11:13:06"/>
        <d v="1899-12-30T11:14:45"/>
        <d v="1899-12-30T11:33:07"/>
        <d v="1899-12-30T11:39:12"/>
        <d v="1899-12-30T11:48:25"/>
        <d v="1899-12-30T14:55:18"/>
        <d v="1899-12-30T15:01:35"/>
        <d v="1899-12-30T15:04:28"/>
        <d v="1899-12-30T15:22:23"/>
        <d v="1899-12-30T14:53:56"/>
        <d v="1899-12-30T14:55:42"/>
        <d v="1899-12-30T14:57:14"/>
        <d v="1899-12-30T15:01:07"/>
        <d v="1899-12-30T15:03:30"/>
        <d v="1899-12-30T15:05:20"/>
        <d v="1899-12-30T15:07:21"/>
        <d v="1899-12-30T15:08:45"/>
        <d v="1899-12-30T15:09:26"/>
        <d v="1899-12-30T15:10:43"/>
        <d v="1899-12-30T15:12:01"/>
        <d v="1899-12-30T15:12:42"/>
        <d v="1899-12-30T15:14:29"/>
        <d v="1899-12-30T15:16:23"/>
        <d v="1899-12-30T15:18:09"/>
        <d v="1899-12-30T15:19:48"/>
        <d v="1899-12-30T15:21:22"/>
        <d v="1899-12-30T15:22:34"/>
        <d v="1899-12-30T15:23:34"/>
        <d v="1899-12-30T14:01:28"/>
        <d v="1899-12-30T14:06:19"/>
        <d v="1899-12-30T14:09:15"/>
        <d v="1899-12-30T14:11:59"/>
        <d v="1899-12-30T14:15:54"/>
        <d v="1899-12-30T14:17:19"/>
        <d v="1899-12-30T14:20:13"/>
        <d v="1899-12-30T14:53:55"/>
        <d v="1899-12-30T13:33:47"/>
        <d v="1899-12-30T13:37:58"/>
        <d v="1899-12-30T13:40:36"/>
        <d v="1899-12-30T13:43:39"/>
        <d v="1899-12-30T13:46:03"/>
        <d v="1899-12-30T13:48:35"/>
        <d v="1899-12-30T13:51:10"/>
        <d v="1899-12-30T14:06:37"/>
        <d v="1899-12-30T14:08:32"/>
        <d v="1899-12-30T14:10:56"/>
        <d v="1899-12-30T14:13:15"/>
        <d v="1899-12-30T14:20:05"/>
        <d v="1899-12-30T14:22:28"/>
        <d v="1899-12-30T14:24:13"/>
        <d v="1899-12-30T14:27:10"/>
        <d v="1899-12-30T14:30:05"/>
        <d v="1899-12-30T14:33:02"/>
        <d v="1899-12-30T14:41:52"/>
        <d v="1899-12-30T14:44:09"/>
        <d v="1899-12-30T14:45:57"/>
        <d v="1899-12-30T14:48:09"/>
        <d v="1899-12-30T14:49:53"/>
        <d v="1899-12-30T15:33:36"/>
        <d v="1899-12-30T13:34:21"/>
        <d v="1899-12-30T13:36:57"/>
        <d v="1899-12-30T13:38:58"/>
        <d v="1899-12-30T14:34:31"/>
        <d v="1899-12-30T14:55:05"/>
        <d v="1899-12-30T13:27:23"/>
        <d v="1899-12-30T14:00:42"/>
        <d v="1899-12-30T11:04:38"/>
        <d v="1899-12-30T08:16:17"/>
        <d v="1899-12-30T08:34:11"/>
        <d v="1899-12-30T09:46:48"/>
        <d v="1899-12-30T10:28:34"/>
        <d v="1899-12-30T13:07:33"/>
        <d v="1899-12-30T13:24:01"/>
        <d v="1899-12-30T09:08:31"/>
        <d v="1899-12-30T14:37:15"/>
        <d v="1899-12-30T07:07:51"/>
        <d v="1899-12-30T10:55:30"/>
        <d v="1899-12-30T11:24:12"/>
        <d v="1899-12-30T13:25:42"/>
        <d v="1899-12-30T16:27:08"/>
        <d v="1899-12-30T09:13:40"/>
        <d v="1899-12-30T08:33:10"/>
        <d v="1899-12-30T14:17:40"/>
        <d v="1899-12-30T14:38:08"/>
        <d v="1899-12-30T15:32:12"/>
        <d v="1899-12-30T18:45:08"/>
        <d v="1899-12-30T09:08:47"/>
        <d v="1899-12-30T09:58:21"/>
        <d v="1899-12-30T12:30:01"/>
        <d v="1899-12-30T07:50:46"/>
        <d v="1899-12-30T08:27:49"/>
        <d v="1899-12-30T08:43:08"/>
        <d v="1899-12-30T10:54:53"/>
        <d v="1899-12-30T09:12:23"/>
        <d v="1899-12-30T11:19:52"/>
        <d v="1899-12-30T14:03:27"/>
        <d v="1899-12-30T08:34:06"/>
        <d v="1899-12-30T08:50:51"/>
        <d v="1899-12-30T09:26:55"/>
        <d v="1899-12-30T11:20:02"/>
        <d v="1899-12-30T15:25:22"/>
        <d v="1899-12-30T07:32:21"/>
        <d v="1899-12-30T13:27:17"/>
        <d v="1899-12-30T09:26:52"/>
        <d v="1899-12-30T15:15:45"/>
        <d v="1899-12-30T08:48:03"/>
        <d v="1899-12-30T08:58:00"/>
        <d v="1899-12-30T09:00:58"/>
        <d v="1899-12-30T09:42:38"/>
        <d v="1899-12-30T10:21:01"/>
        <d v="1899-12-30T10:31:35"/>
        <d v="1899-12-30T10:48:31"/>
        <d v="1899-12-30T12:16:50"/>
        <d v="1899-12-30T09:00:04"/>
        <d v="1899-12-30T13:38:15"/>
        <d v="1899-12-30T08:22:10"/>
        <d v="1899-12-30T10:56:54"/>
        <d v="1899-12-30T13:36:07"/>
        <d v="1899-12-30T13:43:51"/>
        <d v="1899-12-30T15:11:45"/>
        <d v="1899-12-30T09:36:27"/>
        <d v="1899-12-30T14:48:52"/>
        <d v="1899-12-30T16:03:50"/>
        <d v="1899-12-30T14:25:39"/>
        <d v="1899-12-30T10:41:28"/>
        <d v="1899-12-30T11:11:23"/>
        <d v="1899-12-30T08:47:43"/>
        <d v="1899-12-30T09:52:03"/>
        <d v="1899-12-30T09:41:06"/>
        <d v="1899-12-30T10:52:31"/>
        <d v="1899-12-30T11:47:20"/>
        <d v="1899-12-30T11:03:52"/>
        <d v="1899-12-30T15:43:40"/>
        <d v="1899-12-30T18:15:57"/>
        <d v="1899-12-30T15:09:50"/>
        <d v="1899-12-30T14:19:37"/>
        <d v="1899-12-30T09:03:58"/>
        <d v="1899-12-30T19:04:24"/>
        <d v="1899-12-30T22:04:16"/>
        <d v="1899-12-30T13:40:33"/>
        <d v="1899-12-30T08:55:35"/>
        <d v="1899-12-30T11:32:43"/>
        <d v="1899-12-30T09:48:48"/>
        <d v="1899-12-30T14:22:51"/>
        <d v="1899-12-30T09:05:35"/>
        <d v="1899-12-30T09:01:13"/>
        <d v="1899-12-30T15:38:22"/>
        <d v="1899-12-30T16:01:30"/>
        <d v="1899-12-30T14:22:03"/>
        <d v="1899-12-30T11:44:54"/>
        <d v="1899-12-30T12:31:13"/>
        <d v="1899-12-30T12:38:15"/>
        <d v="1899-12-30T12:44:28"/>
        <d v="1899-12-30T12:59:16"/>
        <d v="1899-12-30T13:33:45"/>
        <d v="1899-12-30T13:59:10"/>
        <d v="1899-12-30T14:41:48"/>
        <d v="1899-12-30T19:56:04"/>
        <d v="1899-12-30T19:16:34"/>
        <d v="1899-12-30T11:30:16"/>
        <d v="1899-12-30T08:48:16"/>
        <d v="1899-12-30T08:29:41"/>
        <d v="1899-12-30T08:46:45"/>
        <d v="1899-12-30T08:59:53"/>
        <d v="1899-12-30T09:32:23"/>
        <d v="1899-12-30T09:46:05"/>
        <d v="1899-12-30T10:49:54"/>
        <d v="1899-12-30T11:45:08"/>
        <d v="1899-12-30T11:54:05"/>
        <d v="1899-12-30T11:23:56"/>
        <d v="1899-12-30T15:22:18"/>
        <d v="1899-12-30T08:59:19"/>
        <d v="1899-12-30T10:29:51"/>
        <d v="1899-12-30T10:43:02"/>
        <d v="1899-12-30T13:37:03"/>
        <d v="1899-12-30T09:10:24"/>
        <d v="1899-12-30T09:35:53"/>
        <d v="1899-12-30T11:14:00"/>
        <d v="1899-12-30T07:31:16"/>
        <d v="1899-12-30T09:09:07"/>
        <d v="1899-12-30T08:32:13"/>
        <d v="1899-12-30T12:20:48"/>
        <d v="1899-12-30T10:21:50"/>
        <d v="1899-12-30T09:13:12"/>
        <d v="1899-12-30T12:03:53"/>
        <d v="1899-12-30T09:30:58"/>
        <d v="1899-12-30T12:58:25"/>
        <d v="1899-12-30T15:02:48"/>
        <d v="1899-12-30T09:39:35"/>
        <d v="1899-12-30T11:00:12"/>
        <d v="1899-12-30T11:34:02"/>
        <d v="1899-12-30T13:46:50"/>
        <d v="1899-12-30T13:59:16"/>
        <d v="1899-12-30T15:09:58"/>
        <d v="1899-12-30T15:22:38"/>
        <d v="1899-12-30T07:56:12"/>
        <d v="1899-12-30T09:47:15"/>
        <d v="1899-12-30T09:17:33"/>
        <d v="1899-12-30T08:07:16"/>
        <d v="1899-12-30T10:23:43"/>
        <d v="1899-12-30T15:19:54"/>
        <d v="1899-12-30T16:23:10"/>
        <d v="1899-12-30T16:57:20"/>
        <d v="1899-12-30T09:09:38"/>
        <d v="1899-12-30T10:42:23"/>
        <d v="1899-12-30T12:14:07"/>
        <d v="1899-12-30T13:05:01"/>
        <d v="1899-12-30T15:53:12"/>
        <d v="1899-12-30T16:45:18"/>
        <d v="1899-12-30T09:32:15"/>
        <d v="1899-12-30T09:37:42"/>
        <d v="1899-12-30T09:58:36"/>
        <d v="1899-12-30T09:59:28"/>
        <d v="1899-12-30T16:44:22"/>
        <d v="1899-12-30T09:07:18"/>
        <d v="1899-12-30T12:00:23"/>
        <d v="1899-12-30T12:36:58"/>
        <d v="1899-12-30T12:45:52"/>
        <d v="1899-12-30T13:35:09"/>
        <d v="1899-12-30T14:01:24"/>
        <d v="1899-12-30T10:25:56"/>
        <d v="1899-12-30T07:04:58"/>
        <d v="1899-12-30T07:42:58"/>
        <d v="1899-12-30T08:54:19"/>
        <d v="1899-12-30T13:05:02"/>
        <d v="1899-12-30T13:57:41"/>
        <d v="1899-12-30T14:51:57"/>
        <d v="1899-12-30T07:55:44"/>
        <d v="1899-12-30T09:02:43"/>
        <d v="1899-12-30T13:45:48"/>
        <d v="1899-12-30T14:47:48"/>
        <d v="1899-12-30T15:09:56"/>
        <d v="1899-12-30T15:38:11"/>
        <d v="1899-12-30T08:35:51"/>
        <d v="1899-12-30T11:52:04"/>
        <d v="1899-12-30T15:30:29"/>
        <d v="1899-12-30T08:43:11"/>
        <d v="1899-12-30T07:05:58"/>
        <d v="1899-12-30T10:53:57"/>
        <d v="1899-12-30T12:30:30"/>
        <d v="1899-12-30T07:37:56"/>
        <d v="1899-12-30T09:44:10"/>
        <d v="1899-12-30T09:01:21"/>
        <d v="1899-12-30T10:20:42"/>
        <d v="1899-12-30T12:28:11"/>
        <d v="1899-12-30T13:38:49"/>
        <d v="1899-12-30T14:27:54"/>
        <d v="1899-12-30T15:11:08"/>
        <d v="1899-12-30T15:02:37"/>
        <d v="1899-12-30T09:25:44"/>
        <d v="1899-12-30T09:49:40"/>
        <d v="1899-12-30T12:03:07"/>
        <d v="1899-12-30T06:34:08"/>
        <d v="1899-12-30T09:38:17"/>
        <d v="1899-12-30T09:44:23"/>
        <d v="1899-12-30T10:01:36"/>
        <d v="1899-12-30T15:51:02"/>
        <d v="1899-12-30T07:18:17"/>
        <d v="1899-12-30T08:55:37"/>
        <d v="1899-12-30T10:29:45"/>
        <d v="1899-12-30T15:42:36"/>
        <d v="1899-12-30T16:46:19"/>
        <d v="1899-12-30T08:36:29"/>
        <d v="1899-12-30T09:24:21"/>
        <d v="1899-12-30T09:56:49"/>
        <d v="1899-12-30T21:11:43"/>
        <d v="1899-12-30T06:44:01"/>
        <d v="1899-12-30T11:19:46"/>
        <d v="1899-12-30T10:46:01"/>
        <d v="1899-12-30T08:51:07"/>
        <d v="1899-12-30T14:09:00"/>
        <d v="1899-12-30T15:54:09"/>
        <d v="1899-12-30T09:54:31"/>
        <d v="1899-12-30T17:47:57"/>
        <d v="1899-12-30T11:38:47"/>
        <d v="1899-12-30T10:55:25"/>
        <d v="1899-12-30T12:16:59"/>
        <d v="1899-12-30T14:59:17"/>
        <d v="1899-12-30T16:30:24"/>
        <d v="1899-12-30T10:53:24"/>
        <d v="1899-12-30T14:37:50"/>
        <d v="1899-12-30T16:00:25"/>
        <d v="1899-12-30T16:09:51"/>
        <d v="1899-12-30T09:34:07"/>
        <d v="1899-12-30T13:29:05"/>
        <d v="1899-12-30T10:06:13"/>
        <d v="1899-12-30T18:09:35"/>
        <d v="1899-12-30T11:29:14"/>
        <d v="1899-12-30T08:18:53"/>
        <d v="1899-12-30T09:41:27"/>
        <d v="1899-12-30T14:13:12"/>
        <d v="1899-12-30T08:46:47"/>
        <d v="1899-12-30T09:26:35"/>
        <d v="1899-12-30T08:38:04"/>
        <d v="1899-12-30T08:20:28"/>
        <d v="1899-12-30T08:35:56"/>
        <d v="1899-12-30T09:50:27"/>
        <d v="1899-12-30T09:13:38"/>
        <d v="1899-12-30T10:51:54"/>
        <d v="1899-12-30T08:18:49"/>
        <d v="1899-12-30T09:44:41"/>
        <d v="1899-12-30T11:12:11"/>
        <d v="1899-12-30T11:22:50"/>
        <d v="1899-12-30T08:19:42"/>
        <d v="1899-12-30T08:24:26"/>
        <d v="1899-12-30T09:30:02"/>
        <d v="1899-12-30T13:19:35"/>
        <d v="1899-12-30T13:42:51"/>
        <d v="1899-12-30T14:47:38"/>
        <d v="1899-12-30T11:08:03"/>
        <d v="1899-12-30T15:43:45"/>
        <d v="1899-12-30T10:40:23"/>
        <d v="1899-12-30T10:32:33"/>
        <d v="1899-12-30T11:24:20"/>
        <d v="1899-12-30T14:39:53"/>
        <d v="1899-12-30T16:37:31"/>
        <d v="1899-12-30T15:49:04"/>
        <d v="1899-12-30T10:28:31"/>
        <d v="1899-12-30T09:04:29"/>
        <d v="1899-12-30T15:29:08"/>
        <d v="1899-12-30T09:20:48"/>
        <d v="1899-12-30T08:08:16"/>
        <d v="1899-12-30T09:48:04"/>
        <d v="1899-12-30T11:29:16"/>
        <d v="1899-12-30T11:37:14"/>
        <d v="1899-12-30T13:14:57"/>
        <d v="1899-12-30T10:15:46"/>
        <d v="1899-12-30T15:20:14"/>
        <d v="1899-12-30T15:35:42"/>
        <d v="1899-12-30T11:43:08"/>
        <d v="1899-12-30T13:27:56"/>
        <d v="1899-12-30T13:34:00"/>
        <d v="1899-12-30T14:24:18"/>
        <d v="1899-12-30T14:33:48"/>
        <d v="1899-12-30T15:34:02"/>
        <d v="1899-12-30T14:09:32"/>
        <d v="1899-12-30T08:33:36"/>
        <d v="1899-12-30T09:51:16"/>
        <d v="1899-12-30T15:24:33"/>
        <d v="1899-12-30T08:39:13"/>
        <d v="1899-12-30T08:20:23"/>
        <d v="1899-12-30T15:10:31"/>
        <d v="1899-12-30T10:44:13"/>
        <d v="1899-12-30T10:05:32"/>
        <d v="1899-12-30T10:15:59"/>
        <d v="1899-12-30T10:55:14"/>
        <d v="1899-12-30T11:32:31"/>
        <d v="1899-12-30T11:39:38"/>
        <d v="1899-12-30T14:32:15"/>
        <d v="1899-12-30T16:01:50"/>
        <d v="1899-12-30T07:58:43"/>
        <d v="1899-12-30T09:34:17"/>
        <d v="1899-12-30T13:05:29"/>
        <d v="1899-12-30T14:30:59"/>
        <d v="1899-12-30T08:31:44"/>
        <d v="1899-12-30T09:48:11"/>
        <d v="1899-12-30T14:47:16"/>
        <d v="1899-12-30T11:16:05"/>
        <d v="1899-12-30T13:23:03"/>
        <d v="1899-12-30T13:56:15"/>
        <d v="1899-12-30T14:00:10"/>
        <d v="1899-12-30T13:01:23"/>
        <d v="1899-12-30T09:13:24"/>
        <d v="1899-12-30T13:19:05"/>
        <d v="1899-12-30T14:29:32"/>
        <d v="1899-12-30T11:37:41"/>
        <d v="1899-12-30T11:38:23"/>
        <d v="1899-12-30T10:01:31"/>
        <d v="1899-12-30T10:08:30"/>
        <d v="1899-12-30T11:42:42"/>
        <d v="1899-12-30T08:48:54"/>
        <d v="1899-12-30T10:13:43"/>
        <d v="1899-12-30T10:49:09"/>
        <d v="1899-12-30T15:18:26"/>
        <d v="1899-12-30T09:14:50"/>
        <d v="1899-12-30T10:08:23"/>
        <d v="1899-12-30T15:38:31"/>
        <d v="1899-12-30T09:18:09"/>
        <d v="1899-12-30T09:40:32"/>
        <d v="1899-12-30T13:38:03"/>
        <d v="1899-12-30T17:09:43"/>
        <d v="1899-12-30T09:24:54"/>
        <d v="1899-12-30T15:29:33"/>
        <d v="1899-12-30T15:58:25"/>
        <d v="1899-12-30T19:17:08"/>
        <d v="1899-12-30T09:34:32"/>
        <d v="1899-12-30T09:35:39"/>
        <d v="1899-12-30T13:28:04"/>
        <d v="1899-12-30T09:08:07"/>
        <d v="1899-12-30T12:53:23"/>
        <d v="1899-12-30T13:17:01"/>
        <d v="1899-12-30T14:37:27"/>
        <d v="1899-12-30T08:08:43"/>
        <d v="1899-12-30T08:49:18"/>
        <d v="1899-12-30T08:57:55"/>
        <d v="1899-12-30T14:02:48"/>
        <d v="1899-12-30T17:19:35"/>
        <d v="1899-12-30T12:32:54"/>
        <d v="1899-12-30T09:11:27"/>
        <d v="1899-12-30T09:06:54"/>
        <d v="1899-12-30T15:43:53"/>
        <d v="1899-12-30T11:27:29"/>
        <d v="1899-12-30T16:53:55"/>
        <d v="1899-12-30T08:55:23"/>
        <d v="1899-12-30T14:17:18"/>
        <d v="1899-12-30T10:40:43"/>
        <d v="1899-12-30T11:07:19"/>
        <d v="1899-12-30T15:26:39"/>
        <d v="1899-12-30T09:16:28"/>
        <d v="1899-12-30T11:07:13"/>
        <d v="1899-12-30T13:05:42"/>
        <d v="1899-12-30T09:33:21"/>
        <d v="1899-12-30T14:21:20"/>
        <d v="1899-12-30T16:14:08"/>
        <d v="1899-12-30T11:32:56"/>
        <d v="1899-12-30T15:30:32"/>
        <d v="1899-12-30T09:57:07"/>
        <d v="1899-12-30T09:22:48"/>
        <d v="1899-12-30T09:28:19"/>
        <d v="1899-12-30T06:57:38"/>
        <d v="1899-12-30T14:34:15"/>
        <d v="1899-12-30T12:23:56"/>
        <d v="1899-12-30T13:02:16"/>
        <d v="1899-12-30T08:09:11"/>
        <d v="1899-12-30T09:22:27"/>
        <d v="1899-12-30T15:51:09"/>
        <d v="1899-12-30T14:34:36"/>
        <d v="1899-12-30T15:49:54"/>
        <d v="1899-12-30T08:51:06"/>
        <d v="1899-12-30T09:39:09"/>
        <d v="1899-12-30T16:03:27"/>
        <d v="1899-12-30T08:53:31"/>
        <d v="1899-12-30T14:58:39"/>
        <d v="1899-12-30T13:34:54"/>
        <d v="1899-12-30T12:20:52"/>
        <d v="1899-12-30T08:24:28"/>
        <d v="1899-12-30T09:09:39"/>
        <d v="1899-12-30T11:14:10"/>
        <d v="1899-12-30T09:20:06"/>
        <d v="1899-12-30T10:03:20"/>
        <d v="1899-12-30T10:32:47"/>
        <d v="1899-12-30T15:42:39"/>
        <d v="1899-12-30T16:08:49"/>
        <d v="1899-12-30T07:31:02"/>
        <d v="1899-12-30T09:06:13"/>
        <d v="1899-12-30T10:26:40"/>
        <d v="1899-12-30T10:27:34"/>
        <d v="1899-12-30T10:52:29"/>
        <d v="1899-12-30T07:49:34"/>
        <d v="1899-12-30T08:13:55"/>
        <d v="1899-12-30T15:32:25"/>
        <d v="1899-12-30T08:10:37"/>
        <d v="1899-12-30T10:10:41"/>
        <d v="1899-12-30T11:24:34"/>
        <d v="1899-12-30T13:30:59"/>
        <d v="1899-12-30T09:04:07"/>
        <d v="1899-12-30T09:13:45"/>
        <d v="1899-12-30T14:08:01"/>
        <d v="1899-12-30T14:12:27"/>
        <d v="1899-12-30T07:50:24"/>
        <d v="1899-12-30T08:41:31"/>
        <d v="1899-12-30T13:29:41"/>
        <d v="1899-12-30T10:52:24"/>
        <d v="1899-12-30T11:06:03"/>
        <d v="1899-12-30T08:09:39"/>
        <d v="1899-12-30T10:11:15"/>
        <d v="1899-12-30T11:04:07"/>
        <d v="1899-12-30T14:26:24"/>
        <d v="1899-12-30T15:11:21"/>
        <d v="1899-12-30T09:53:06"/>
        <d v="1899-12-30T11:32:22"/>
        <d v="1899-12-30T15:46:33"/>
        <d v="1899-12-30T08:56:56"/>
        <d v="1899-12-30T08:24:29"/>
        <d v="1899-12-30T10:26:47"/>
        <d v="1899-12-30T13:50:37"/>
        <d v="1899-12-30T07:58:18"/>
        <d v="1899-12-30T08:45:44"/>
        <d v="1899-12-30T13:19:36"/>
        <d v="1899-12-30T13:57:36"/>
        <d v="1899-12-30T09:26:37"/>
        <d v="1899-12-30T10:05:49"/>
        <d v="1899-12-30T10:45:10"/>
        <d v="1899-12-30T11:06:25"/>
        <d v="1899-12-30T09:13:07"/>
        <d v="1899-12-30T11:51:32"/>
        <d v="1899-12-30T15:33:05"/>
        <d v="1899-12-30T07:35:59"/>
        <d v="1899-12-30T07:40:06"/>
        <d v="1899-12-30T08:57:24"/>
        <d v="1899-12-30T09:43:39"/>
        <d v="1899-12-30T09:19:15"/>
        <d v="1899-12-30T08:18:03"/>
        <d v="1899-12-30T09:14:06"/>
        <d v="1899-12-30T10:42:52"/>
        <d v="1899-12-30T07:39:13"/>
        <d v="1899-12-30T08:56:07"/>
        <d v="1899-12-30T10:33:51"/>
        <d v="1899-12-30T14:51:48"/>
        <d v="1899-12-30T09:26:01"/>
        <d v="1899-12-30T13:43:50"/>
        <d v="1899-12-30T11:44:15"/>
        <d v="1899-12-30T10:00:21"/>
        <d v="1899-12-30T10:03:39"/>
        <d v="1899-12-30T10:09:26"/>
        <d v="1899-12-30T16:59:42"/>
        <d v="1899-12-30T17:01:40"/>
        <d v="1899-12-30T09:23:24"/>
        <d v="1899-12-30T11:43:28"/>
        <d v="1899-12-30T14:51:30"/>
        <d v="1899-12-30T15:39:02"/>
        <d v="1899-12-30T08:33:50"/>
        <d v="1899-12-30T13:31:28"/>
        <d v="1899-12-30T09:13:16"/>
        <d v="1899-12-30T10:14:01"/>
        <d v="1899-12-30T10:15:58"/>
        <d v="1899-12-30T10:25:32"/>
        <d v="1899-12-30T11:10:28"/>
        <d v="1899-12-30T13:49:17"/>
        <d v="1899-12-30T16:01:23"/>
        <d v="1899-12-30T09:08:21"/>
        <d v="1899-12-30T09:07:52"/>
        <d v="1899-12-30T11:26:25"/>
        <d v="1899-12-30T12:22:43"/>
        <d v="1899-12-30T16:08:39"/>
        <d v="1899-12-30T12:04:20"/>
        <d v="1899-12-30T10:53:19"/>
        <d v="1899-12-30T11:43:53"/>
        <d v="1899-12-30T08:27:45"/>
        <d v="1899-12-30T13:56:13"/>
        <d v="1899-12-30T14:06:02"/>
        <d v="1899-12-30T14:42:22"/>
        <d v="1899-12-30T14:52:51"/>
        <d v="1899-12-30T14:56:13"/>
        <d v="1899-12-30T15:02:58"/>
        <d v="1899-12-30T15:03:51"/>
        <d v="1899-12-30T15:05:50"/>
        <d v="1899-12-30T16:03:33"/>
        <d v="1899-12-30T16:14:03"/>
        <d v="1899-12-30T10:21:04"/>
        <d v="1899-12-30T10:27:52"/>
        <d v="1899-12-30T10:36:48"/>
        <d v="1899-12-30T11:49:04"/>
        <d v="1899-12-30T11:54:40"/>
        <d v="1899-12-30T12:02:51"/>
        <d v="1899-12-30T14:31:34"/>
        <d v="1899-12-30T14:59:44"/>
        <d v="1899-12-30T15:06:24"/>
        <d v="1899-12-30T15:49:47"/>
        <d v="1899-12-30T15:54:07"/>
        <d v="1899-12-30T16:18:23"/>
        <d v="1899-12-30T16:45:33"/>
        <d v="1899-12-30T11:18:28"/>
        <d v="1899-12-30T11:21:24"/>
        <d v="1899-12-30T10:07:01"/>
        <d v="1899-12-30T10:39:16"/>
        <d v="1899-12-30T17:38:24"/>
        <d v="1899-12-30T09:52:29"/>
        <d v="1899-12-30T09:34:06"/>
        <d v="1899-12-30T16:38:08"/>
        <d v="1899-12-30T16:46:13"/>
        <d v="1899-12-30T10:34:22"/>
        <d v="1899-12-30T09:42:06"/>
        <d v="1899-12-30T13:27:58"/>
        <d v="1899-12-30T13:31:04"/>
        <d v="1899-12-30T10:59:59"/>
        <d v="1899-12-30T18:44:07"/>
        <d v="1899-12-30T19:50:23"/>
        <d v="1899-12-30T19:51:49"/>
        <d v="1899-12-30T11:58:20"/>
        <d v="1899-12-30T10:30:35"/>
        <d v="1899-12-30T10:15:29"/>
        <d v="1899-12-30T15:31:57"/>
        <d v="1899-12-30T13:58:27"/>
        <d v="1899-12-30T10:13:13"/>
        <d v="1899-12-30T10:21:11"/>
        <d v="1899-12-30T08:54:48"/>
        <d v="1899-12-30T11:07:29"/>
        <d v="1899-12-30T08:25:53"/>
        <d v="1899-12-30T08:46:36"/>
        <d v="1899-12-30T08:50:04"/>
        <d v="1899-12-30T09:12:33"/>
        <d v="1899-12-30T10:03:23"/>
        <d v="1899-12-30T10:32:36"/>
        <d v="1899-12-30T14:00:36"/>
        <d v="1899-12-30T15:50:10"/>
        <d v="1899-12-30T10:17:31"/>
        <d v="1899-12-30T14:31:47"/>
        <d v="1899-12-30T08:32:51"/>
        <d v="1899-12-30T08:35:49"/>
        <d v="1899-12-30T10:14:54"/>
        <d v="1899-12-30T14:39:17"/>
        <d v="1899-12-30T15:12:32"/>
        <d v="1899-12-30T09:37:34"/>
        <d v="1899-12-30T13:48:37"/>
        <d v="1899-12-30T14:35:08"/>
        <d v="1899-12-30T15:57:44"/>
        <d v="1899-12-30T15:57:46"/>
        <d v="1899-12-30T15:59:02"/>
        <d v="1899-12-30T09:15:33"/>
        <d v="1899-12-30T09:40:21"/>
        <d v="1899-12-30T09:44:04"/>
        <d v="1899-12-30T12:09:06"/>
        <d v="1899-12-30T14:03:53"/>
        <d v="1899-12-30T14:41:01"/>
        <d v="1899-12-30T11:00:35"/>
        <d v="1899-12-30T11:01:26"/>
        <d v="1899-12-30T09:55:58"/>
        <d v="1899-12-30T11:16:20"/>
        <d v="1899-12-30T13:59:28"/>
        <d v="1899-12-30T09:49:09"/>
        <d v="1899-12-30T08:42:56"/>
        <d v="1899-12-30T09:26:25"/>
        <d v="1899-12-30T13:02:29"/>
        <d v="1899-12-30T13:40:17"/>
        <d v="1899-12-30T09:12:27"/>
        <d v="1899-12-30T10:59:44"/>
        <d v="1899-12-30T13:25:03"/>
        <d v="1899-12-30T13:49:42"/>
        <d v="1899-12-30T15:49:24"/>
        <d v="1899-12-30T08:56:12"/>
        <d v="1899-12-30T13:01:20"/>
        <d v="1899-12-30T12:22:32"/>
        <d v="1899-12-30T08:41:29"/>
        <d v="1899-12-30T09:02:12"/>
        <d v="1899-12-30T11:02:53"/>
        <d v="1899-12-30T13:01:22"/>
        <d v="1899-12-30T08:33:24"/>
        <d v="1899-12-30T09:22:30"/>
        <d v="1899-12-30T09:21:43"/>
        <d v="1899-12-30T08:55:09"/>
        <d v="1899-12-30T10:27:30"/>
        <d v="1899-12-30T14:56:46"/>
        <d v="1899-12-30T10:27:24"/>
        <d v="1899-12-30T11:20:26"/>
        <d v="1899-12-30T08:49:33"/>
        <d v="1899-12-30T13:23:59"/>
        <d v="1899-12-30T15:52:04"/>
        <d v="1899-12-30T07:55:36"/>
        <d v="1899-12-30T08:13:51"/>
        <d v="1899-12-30T08:30:32"/>
        <d v="1899-12-30T08:36:17"/>
        <d v="1899-12-30T16:46:34"/>
        <d v="1899-12-30T10:18:07"/>
        <d v="1899-12-30T09:38:36"/>
        <d v="1899-12-30T08:19:43"/>
        <d v="1899-12-30T14:14:56"/>
        <d v="1899-12-30T15:44:58"/>
        <d v="1899-12-30T09:42:32"/>
        <d v="1899-12-30T09:50:07"/>
        <d v="1899-12-30T11:02:44"/>
        <d v="1899-12-30T11:03:14"/>
        <d v="1899-12-30T14:16:41"/>
        <d v="1899-12-30T14:05:52"/>
        <d v="1899-12-30T08:39:11"/>
        <d v="1899-12-30T09:35:16"/>
        <d v="1899-12-30T13:48:33"/>
        <d v="1899-12-30T10:37:37"/>
        <d v="1899-12-30T00:00:41"/>
        <d v="1899-12-30T08:42:14"/>
        <d v="1899-12-30T08:57:45"/>
        <d v="1899-12-30T11:22:17"/>
        <d v="1899-12-30T10:42:20"/>
        <d v="1899-12-30T14:10:07"/>
        <d v="1899-12-30T10:11:25"/>
        <d v="1899-12-30T10:42:26"/>
        <d v="1899-12-30T10:58:26"/>
        <d v="1899-12-30T11:37:25"/>
        <d v="1899-12-30T15:17:25"/>
        <d v="1899-12-30T11:57:32"/>
        <d v="1899-12-30T08:29:17"/>
        <d v="1899-12-30T08:55:06"/>
        <d v="1899-12-30T09:10:37"/>
        <d v="1899-12-30T14:36:27"/>
        <d v="1899-12-30T09:31:10"/>
        <d v="1899-12-30T12:46:52"/>
        <d v="1899-12-30T09:09:24"/>
        <d v="1899-12-30T14:49:58"/>
        <d v="1899-12-30T09:51:22"/>
        <d v="1899-12-30T11:03:29"/>
        <d v="1899-12-30T09:16:33"/>
        <d v="1899-12-30T10:18:56"/>
        <d v="1899-12-30T09:14:21"/>
        <d v="1899-12-30T11:20:32"/>
        <d v="1899-12-30T14:46:54"/>
        <d v="1899-12-30T14:49:36"/>
        <d v="1899-12-30T16:35:14"/>
        <d v="1899-12-30T10:05:57"/>
        <d v="1899-12-30T10:48:58"/>
        <d v="1899-12-30T11:11:10"/>
        <d v="1899-12-30T13:29:49"/>
        <d v="1899-12-30T15:48:02"/>
        <d v="1899-12-30T13:14:16"/>
        <d v="1899-12-30T14:14:43"/>
        <d v="1899-12-30T08:46:58"/>
        <d v="1899-12-30T10:48:28"/>
        <d v="1899-12-30T15:32:22"/>
        <d v="1899-12-30T16:00:54"/>
        <d v="1899-12-30T11:57:54"/>
        <d v="1899-12-30T13:05:35"/>
        <d v="1899-12-30T13:40:42"/>
        <d v="1899-12-30T13:45:26"/>
        <d v="1899-12-30T13:51:50"/>
        <d v="1899-12-30T11:47:41"/>
        <d v="1899-12-30T20:05:58"/>
        <d v="1899-12-30T14:20:19"/>
        <d v="1899-12-30T13:08:46"/>
        <d v="1899-12-30T08:28:34"/>
        <d v="1899-12-30T08:30:23"/>
        <d v="1899-12-30T09:16:57"/>
        <d v="1899-12-30T09:29:49"/>
        <d v="1899-12-30T10:19:18"/>
        <d v="1899-12-30T10:23:19"/>
        <d v="1899-12-30T10:39:57"/>
        <d v="1899-12-30T10:50:43"/>
        <d v="1899-12-30T14:25:03"/>
        <d v="1899-12-30T07:45:51"/>
        <d v="1899-12-30T08:28:49"/>
        <d v="1899-12-30T09:54:18"/>
        <d v="1899-12-30T10:17:04"/>
        <d v="1899-12-30T11:10:50"/>
        <d v="1899-12-30T22:39:10"/>
        <d v="1899-12-30T06:59:45"/>
        <d v="1899-12-30T10:18:04"/>
        <d v="1899-12-30T10:39:30"/>
        <d v="1899-12-30T14:50:05"/>
        <d v="1899-12-30T13:59:38"/>
        <d v="1899-12-30T15:55:34"/>
        <d v="1899-12-30T10:34:49"/>
        <d v="1899-12-30T10:42:13"/>
        <d v="1899-12-30T14:21:11"/>
        <d v="1899-12-30T14:34:54"/>
        <d v="1899-12-30T10:27:23"/>
        <d v="1899-12-30T10:27:27"/>
        <d v="1899-12-30T14:53:53"/>
        <d v="1899-12-30T09:17:13"/>
        <d v="1899-12-30T09:37:48"/>
        <d v="1899-12-30T10:36:40"/>
        <d v="1899-12-30T10:43:32"/>
        <d v="1899-12-30T11:40:00"/>
        <d v="1899-12-30T14:09:39"/>
        <d v="1899-12-30T14:40:47"/>
        <d v="1899-12-30T16:48:34"/>
        <d v="1899-12-30T07:40:00"/>
        <d v="1899-12-30T08:32:57"/>
        <d v="1899-12-30T08:51:02"/>
        <d v="1899-12-30T08:59:15"/>
        <d v="1899-12-30T12:02:12"/>
        <d v="1899-12-30T20:17:43"/>
        <d v="1899-12-30T14:51:20"/>
        <d v="1899-12-30T08:10:09"/>
        <d v="1899-12-30T08:12:37"/>
        <d v="1899-12-30T09:31:55"/>
        <d v="1899-12-30T10:11:58"/>
        <d v="1899-12-30T10:19:19"/>
        <d v="1899-12-30T10:53:43"/>
        <d v="1899-12-30T11:06:13"/>
        <d v="1899-12-30T11:26:36"/>
        <d v="1899-12-30T14:08:19"/>
        <d v="1899-12-30T15:10:54"/>
        <d v="1899-12-30T08:43:46"/>
        <d v="1899-12-30T08:53:33"/>
        <d v="1899-12-30T09:18:55"/>
        <d v="1899-12-30T09:47:46"/>
        <d v="1899-12-30T09:59:26"/>
        <d v="1899-12-30T08:37:30"/>
        <d v="1899-12-30T08:50:09"/>
        <d v="1899-12-30T10:18:44"/>
        <d v="1899-12-30T12:37:02"/>
        <d v="1899-12-30T14:06:35"/>
        <d v="1899-12-30T14:07:14"/>
        <d v="1899-12-30T08:04:37"/>
        <d v="1899-12-30T09:43:04"/>
        <d v="1899-12-30T10:04:14"/>
        <d v="1899-12-30T15:53:06"/>
        <d v="1899-12-30T08:19:20"/>
        <d v="1899-12-30T08:39:19"/>
        <d v="1899-12-30T09:04:48"/>
        <d v="1899-12-30T11:05:35"/>
        <d v="1899-12-30T13:14:46"/>
        <d v="1899-12-30T14:37:17"/>
        <d v="1899-12-30T15:00:20"/>
        <d v="1899-12-30T15:14:26"/>
        <d v="1899-12-30T08:10:46"/>
        <d v="1899-12-30T08:44:16"/>
        <d v="1899-12-30T09:41:52"/>
        <d v="1899-12-30T10:12:24"/>
        <d v="1899-12-30T10:33:45"/>
        <d v="1899-12-30T10:33:52"/>
        <d v="1899-12-30T11:02:05"/>
        <d v="1899-12-30T12:50:20"/>
        <d v="1899-12-30T13:19:14"/>
        <d v="1899-12-30T13:56:19"/>
        <d v="1899-12-30T08:25:36"/>
        <d v="1899-12-30T08:37:05"/>
        <d v="1899-12-30T10:13:10"/>
        <d v="1899-12-30T10:54:38"/>
        <d v="1899-12-30T11:59:42"/>
        <d v="1899-12-30T14:57:36"/>
        <d v="1899-12-30T15:15:12"/>
        <d v="1899-12-30T08:33:01"/>
        <d v="1899-12-30T09:02:47"/>
        <d v="1899-12-30T09:51:09"/>
        <d v="1899-12-30T10:09:45"/>
        <d v="1899-12-30T12:44:02"/>
        <d v="1899-12-30T14:07:50"/>
        <d v="1899-12-30T08:20:48"/>
        <d v="1899-12-30T08:53:54"/>
        <d v="1899-12-30T11:25:03"/>
        <d v="1899-12-30T19:07:54"/>
        <d v="1899-12-30T13:18:11"/>
        <d v="1899-12-30T15:37:19"/>
        <d v="1899-12-30T08:52:03"/>
        <d v="1899-12-30T15:09:14"/>
        <d v="1899-12-30T15:19:36"/>
        <d v="1899-12-30T15:49:37"/>
        <d v="1899-12-30T09:55:38"/>
        <d v="1899-12-30T13:15:56"/>
        <d v="1899-12-30T13:19:04"/>
        <d v="1899-12-30T14:56:39"/>
        <d v="1899-12-30T15:40:36"/>
        <d v="1899-12-30T16:01:07"/>
        <d v="1899-12-30T09:10:15"/>
        <d v="1899-12-30T13:44:16"/>
        <d v="1899-12-30T16:11:52"/>
        <d v="1899-12-30T11:34:04"/>
        <d v="1899-12-30T06:26:33"/>
        <d v="1899-12-30T09:39:24"/>
        <d v="1899-12-30T10:15:26"/>
        <d v="1899-12-30T10:43:12"/>
        <d v="1899-12-30T15:05:44"/>
        <d v="1899-12-30T15:24:38"/>
        <d v="1899-12-30T19:10:13"/>
        <d v="1899-12-30T15:08:07"/>
        <d v="1899-12-30T15:30:26"/>
        <d v="1899-12-30T15:58:21"/>
        <d v="1899-12-30T18:31:49"/>
        <d v="1899-12-30T10:13:29"/>
        <d v="1899-12-30T11:05:49"/>
        <d v="1899-12-30T13:16:32"/>
        <d v="1899-12-30T13:57:26"/>
        <d v="1899-12-30T15:12:26"/>
        <d v="1899-12-30T10:21:46"/>
        <d v="1899-12-30T10:55:20"/>
        <d v="1899-12-30T11:35:52"/>
        <d v="1899-12-30T13:45:10"/>
        <d v="1899-12-30T10:07:54"/>
        <d v="1899-12-30T13:37:18"/>
        <d v="1899-12-30T09:41:35"/>
        <d v="1899-12-30T15:37:27"/>
        <d v="1899-12-30T16:12:50"/>
        <d v="1899-12-30T09:04:46"/>
        <d v="1899-12-30T13:28:52"/>
        <d v="1899-12-30T14:29:20"/>
        <d v="1899-12-30T14:44:40"/>
        <d v="1899-12-30T08:21:05"/>
        <d v="1899-12-30T09:05:55"/>
        <d v="1899-12-30T09:26:02"/>
        <d v="1899-12-30T09:48:23"/>
        <d v="1899-12-30T14:52:41"/>
        <d v="1899-12-30T08:58:41"/>
        <d v="1899-12-30T09:40:12"/>
        <d v="1899-12-30T11:21:39"/>
        <d v="1899-12-30T13:54:00"/>
        <d v="1899-12-30T14:14:32"/>
        <d v="1899-12-30T08:48:12"/>
        <d v="1899-12-30T10:09:21"/>
        <d v="1899-12-30T12:22:18"/>
        <d v="1899-12-30T14:00:23"/>
        <d v="1899-12-30T14:33:41"/>
        <d v="1899-12-30T14:42:30"/>
        <d v="1899-12-30T08:43:41"/>
        <d v="1899-12-30T10:03:33"/>
        <d v="1899-12-30T11:45:50"/>
        <d v="1899-12-30T09:01:59"/>
        <d v="1899-12-30T10:17:37"/>
        <d v="1899-12-30T14:20:55"/>
        <d v="1899-12-30T10:50:47"/>
        <d v="1899-12-30T18:27:39"/>
        <d v="1899-12-30T09:35:33"/>
        <d v="1899-12-30T09:54:19"/>
        <d v="1899-12-30T11:57:14"/>
        <d v="1899-12-30T13:38:55"/>
        <d v="1899-12-30T14:07:44"/>
        <d v="1899-12-30T14:59:26"/>
        <d v="1899-12-30T10:30:22"/>
        <d v="1899-12-30T15:12:03"/>
        <d v="1899-12-30T09:29:09"/>
        <d v="1899-12-30T14:01:15"/>
        <d v="1899-12-30T10:22:11"/>
        <d v="1899-12-30T09:13:13"/>
        <d v="1899-12-30T10:15:44"/>
        <d v="1899-12-30T13:24:44"/>
        <d v="1899-12-30T12:59:52"/>
        <d v="1899-12-30T11:57:00"/>
        <d v="1899-12-30T12:22:30"/>
        <d v="1899-12-30T13:17:16"/>
        <d v="1899-12-30T09:43:59"/>
        <d v="1899-12-30T10:21:42"/>
        <d v="1899-12-30T15:37:37"/>
        <d v="1899-12-30T08:54:08"/>
        <d v="1899-12-30T10:11:38"/>
        <d v="1899-12-30T12:39:33"/>
        <d v="1899-12-30T15:43:37"/>
        <d v="1899-12-30T08:54:21"/>
        <d v="1899-12-30T09:42:30"/>
        <d v="1899-12-30T16:28:50"/>
        <d v="1899-12-30T09:00:42"/>
        <d v="1899-12-30T09:28:52"/>
        <d v="1899-12-30T14:09:30"/>
        <d v="1899-12-30T08:15:37"/>
        <d v="1899-12-30T08:40:41"/>
        <d v="1899-12-30T09:56:10"/>
        <d v="1899-12-30T10:16:42"/>
        <d v="1899-12-30T14:19:55"/>
        <d v="1899-12-30T16:03:48"/>
        <d v="1899-12-30T15:32:24"/>
        <d v="1899-12-30T11:13:07"/>
        <d v="1899-12-30T11:16:53"/>
        <d v="1899-12-30T11:48:03"/>
        <d v="1899-12-30T14:49:48"/>
        <d v="1899-12-30T09:26:43"/>
        <d v="1899-12-30T17:47:37"/>
        <d v="1899-12-30T15:58:59"/>
        <d v="1899-12-30T10:10:56"/>
        <d v="1899-12-30T08:49:25"/>
        <d v="1899-12-30T11:17:32"/>
        <d v="1899-12-30T12:53:24"/>
        <d v="1899-12-30T14:00:32"/>
        <d v="1899-12-30T15:35:35"/>
        <d v="1899-12-30T18:08:51"/>
        <d v="1899-12-30T09:08:02"/>
        <d v="1899-12-30T09:24:40"/>
        <d v="1899-12-30T11:05:04"/>
        <d v="1899-12-30T11:21:14"/>
        <d v="1899-12-30T09:49:34"/>
        <d v="1899-12-30T11:29:55"/>
        <d v="1899-12-30T11:36:41"/>
        <d v="1899-12-30T09:11:07"/>
        <d v="1899-12-30T11:13:34"/>
        <d v="1899-12-30T13:33:50"/>
        <d v="1899-12-30T13:43:12"/>
        <d v="1899-12-30T15:46:51"/>
        <d v="1899-12-30T09:33:24"/>
        <d v="1899-12-30T10:32:40"/>
        <d v="1899-12-30T11:20:07"/>
        <d v="1899-12-30T14:59:20"/>
        <d v="1899-12-30T13:25:20"/>
        <d v="1899-12-30T14:21:50"/>
        <d v="1899-12-30T09:10:14"/>
        <d v="1899-12-30T09:18:01"/>
        <d v="1899-12-30T10:36:21"/>
        <d v="1899-12-30T10:52:01"/>
        <d v="1899-12-30T12:11:17"/>
        <d v="1899-12-30T13:11:53"/>
        <d v="1899-12-30T09:07:54"/>
        <d v="1899-12-30T13:55:47"/>
        <d v="1899-12-30T22:00:10"/>
        <d v="1899-12-30T10:04:05"/>
        <d v="1899-12-30T13:18:23"/>
        <d v="1899-12-30T08:36:49"/>
        <d v="1899-12-30T08:36:58"/>
        <d v="1899-12-30T08:47:00"/>
        <d v="1899-12-30T10:44:08"/>
        <d v="1899-12-30T17:51:37"/>
        <d v="1899-12-30T08:38:56"/>
        <d v="1899-12-30T09:05:54"/>
        <d v="1899-12-30T09:08:15"/>
        <d v="1899-12-30T09:25:39"/>
        <d v="1899-12-30T14:06:30"/>
        <d v="1899-12-30T17:49:59"/>
        <d v="1899-12-30T09:53:52"/>
        <d v="1899-12-30T09:55:49"/>
        <d v="1899-12-30T08:51:19"/>
        <d v="1899-12-30T09:27:59"/>
        <d v="1899-12-30T14:07:13"/>
        <d v="1899-12-30T08:59:36"/>
        <d v="1899-12-30T10:10:02"/>
        <d v="1899-12-30T11:21:34"/>
        <d v="1899-12-30T13:57:29"/>
        <d v="1899-12-30T09:06:39"/>
        <d v="1899-12-30T11:37:38"/>
        <d v="1899-12-30T12:39:30"/>
        <d v="1899-12-30T07:30:25"/>
        <d v="1899-12-30T07:49:08"/>
        <d v="1899-12-30T08:15:06"/>
        <d v="1899-12-30T10:47:49"/>
        <d v="1899-12-30T12:04:44"/>
        <d v="1899-12-30T13:52:46"/>
        <d v="1899-12-30T13:53:36"/>
        <d v="1899-12-30T13:54:18"/>
        <d v="1899-12-30T14:00:40"/>
        <d v="1899-12-30T15:17:42"/>
        <d v="1899-12-30T14:41:44"/>
        <d v="1899-12-30T08:13:10"/>
        <d v="1899-12-30T10:33:12"/>
      </sharedItems>
      <fieldGroup par="44" base="7">
        <rangePr autoStart="0" autoEnd="0" groupBy="seconds" startDate="1899-12-30T00:00:41" endDate="1899-12-31T22:39:10"/>
        <groupItems count="62">
          <s v="&lt;12/30/99"/>
          <s v=":0"/>
          <s v=":1"/>
          <s v=":2"/>
          <s v=":3"/>
          <s v=":4"/>
          <s v=":5"/>
          <s v=":6"/>
          <s v=":7"/>
          <s v=":8"/>
          <s v=":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2/31/99"/>
        </groupItems>
      </fieldGroup>
    </cacheField>
    <cacheField name="แผนก" numFmtId="0">
      <sharedItems containsBlank="1" count="15">
        <s v="IT"/>
        <m/>
        <s v="งานทันตกรรม"/>
        <s v="งานอายุรกรรม"/>
        <s v="งานการพยาบาลผู้ป่วยในและผู้ป่วยวิกฤต"/>
        <s v="งานพัฒนาและสถาปัตกรรมระบบ"/>
        <s v="งานสวัสดิการและสิทธิประโยชน์"/>
        <s v="งานบริหารทั่วไปเทคโนโลยีสารสนเทศ"/>
        <s v="งานเภสัชกรรมและเวชภัณฑ์กลาง"/>
        <s v="งานพัฒนาระบบสนับสนุน"/>
        <s v="งานเคหะบริการ"/>
        <s v="งานเวชศาสตร์ฟื้นฟู และแพทย์ทางเลือก"/>
        <s v="งานการพยาบาลผู้ป่วยในและวิกฤต"/>
        <s v="งานการพยาบาลผู้ป่วยนอกและผู้ป่วยฉุกเฉิน"/>
        <s v="งานสรรหาและอัตรากำลัง"/>
      </sharedItems>
    </cacheField>
    <cacheField name="คำอธิบาย" numFmtId="0">
      <sharedItems count="1255">
        <s v=""/>
        <s v="เรียน ผู้ที่เกี่ยวข้อง ขอความอนุเคราะห์ลบไฟล์ในบันทึกข้อความที่ 002.ทส.04.65/187 ลงวันที่ 27 มิถุนายน 2565 เรื่อง ขออนุมัติโครงการศึกษาดูงานการพัฒนาเครื่องเอกซเรย์ทางทันตกรรม (DentiiScan) ไฟล์เอกสารที่ขอให้ลบ _ขออนุมัติโครงการศึกษาดูงานการพัฒนาเครื่องเอกซ"/>
        <s v="เรียน ผู้ที่เกี่ยวข้อง ขอความอนุเคราะห์ลบไฟล์ในบันทึกข้อความที่ 002.ทส.04.65/187 ลงวันที่ 27 มิถุนายน 2565 เรื่อง ขออนุมัติโครงการศึกษาดูงานการพัฒนาเครื่องเอกซเรย์ทางทันตกรรม (DentiiScan) ไฟล์เอกสารที่ขอให้ลบ 3โครงการศึกษาดูงานการพัฒนาเครื่องเอกซเรย์ทางทั"/>
        <s v="แจ้งลงเอกสารแนบ รายละเอียดตามไฟล์แนบค่ะ"/>
        <s v="1.ขอยกเลิก เอกสารแนบ “TOR_จัดจ้าง เช่าตู้ Satability_Sign.pdf” ในหนังสือเลขที่ ๐๐๑.๐๑.รผ.๖๕/๓๑๗ ขออนุมัติหลักการและจ้างเหมาบริการเช่าตู้ควบคุมอุณหภูมิและความชื้นของผลิตภัณฑ์ยาเม็ดฟาวิพิราเวียร์และยาครีมยูเดิร์ม-๑๐ 2.ขอเพิ่ม เอกสารแนบ “TOR_จัดจ้าง เช่าตู้ "/>
        <s v="ขอยกเลิก เอกสารแนบ โครงการขออนุมัติ.pdf (25/07/2565 เวลา 09:33) ในหนังสือเลขที่ 001.01.รผ.65/324 เรื่อง ขออนุมัติดำเนินการการจัดฝึกอบรมหลักสูตรการอบรมเรื่องการตรวจสอบความถูกต้องของวิธีวิเคราะห์ การตรวจรับรองเครื่องจักรและเครื่องมือวิเคราะห์และการถ่ายทอดเท"/>
        <s v="ขอเพิ่มภายขอเพิ่มภาพลายเซ็นของ นางโศภิษฐ์ ปรัชญนันทน์ ตำแหน่ง รองเลขาธิการราชวิทยาลัยจุฬาภรณ์ กรรมการและเลขานุการคณะกรรมการ บริหารหน่วยงานภารกิจเฉพาะ ของสำนักงานราชวิทยาลัย ขอบคุณค่ะ ธนวรร พงษ์พานิช (ใหม่)"/>
        <s v="เนื่องจาก PCT กุมารเวชกรรมได้มีการเปลี่ยนประธาน PCT จาก พญ.ศรัยอร ธงอินเนตร รหัส 813481 เป็น พญ.ปวีวรรณ จิรวิสิฐกุล รหัส 813481 จึงต้องการให้ทางงาน e saraban ทำการเปลี่ยนเส้นทางเอกสารใน e saraban เพื่อให้ประธานคนใหม่สามารถทำงานตามบทบาทหน้าที่ได้ค่ะ ขอบคุณ"/>
        <s v="ขอยกเลิกเอกสารแนบบันทึกข้อความ 004.รพ.07.65/1081 ชื่อไฟล์ที่ต้องการลบออก 11. IO496500002419_2,420 B.pdf"/>
        <s v="ขอยกเลิกเอกสาร &quot;ใบเสนอราคางาน เดินสายแลนและปลั๊กไฟ&quot; ในหนังสือเลขที่ ๐๐๑.๐๑.รผ.๖๕/๓๑๖ เรื่องขออนุมัติจัดจ้างงานเดินสายแลนและปลั๊กไฟภายในอาคารผลิตเภสัชภัณฑ์ในพระดำริ สังกัดโรงงานผลิตเภสัชภัณฑ์ในพระดำริ สำนักประธานราชวิทยาลัย เหตุผลในการขอ: เอกสารแนบผิด ต้อง"/>
        <s v="ขอยกเลิกเอกสารแนบ ในบันทึกข้อความ ที่ 004.รพ.07.65/1141ลงวันที่ 25 กค.2565 เรื่อง โปรดพิจารณาอนุมัติเพิ่มกรอบอัตรากำลังและเปิดรับสมัครตำแหน่งเจ้าหน้าที่พัฒนาสารสนเทศ เพื่อการพัฒนาโรงพยาบาล สังกัดสำนักงานผู้อำนวยการโรงพยาบาลจำนวน 1 อัตรา โดย ขอยกเลิกเอกสาร"/>
        <s v="เนื่องด้วยที่ ๐๐๑.บธ.๖๕/๒๕๙ เรื่อง ขออนุมัติลงนามในใบประกาศเกียรติคุณหน่วยงานดีเด่นด้านกำกับ ดูแล ให้มีการส่งเสริมคุณธรรมหลักฯ พร้อมขออนุมัติใช้ลายเซ็นอิเล็กทรอนิกส์ เลขาธิการเข้าใจว่าเอกสารที่แนบมาไม่ถูกต้อง จึงยกเลิก แต่หน่วยงานทำมาถูกต้องแล้ว จึงขอแก้ไ"/>
        <s v="ขอสิทธิดูหนังสือในหน่วย IT เนื่องจากมีการติดตามงานมาในหน่วยจำนวนมาก เพื่อประสานงานภายในได้สะดวกขึ้น เบื้องต้น แจ้งคุณจิณณะ หัวหน้างานรับทราบแล้วค่ะ"/>
        <s v="นางสาวลิเภาอร แก้วสราญ รหัสพนักงาน 813468 ตำแหน่ง รองผู้อำนวยการศูนย์หัวใจและหลอดเลือด ด้านการบริหาร ไม่สามารถเข้าทำงาน ระบบ e-saraban นอกสถานที่ได้ค่ะ 0814252801 เบอร์คุณลิเภาอร"/>
        <s v="ขอรหัสเข้า intranet CRA เเบบเก่า***"/>
        <s v="เช็คใน http://intranet.cra.ac.th/ รหัส พนักงานที่แจ้ง มีลงทะเบียนอยู่แล้วครับ [cid:ce0900c9-dda7-4713-85eb-56cd05f284ba] ________________________________ จาก: it-cra &lt;helpdesk@it-cra.freshservice.com&gt; ส่ง: 18 สิงหาคม 2565 2:55 PM ถึง: Pinich Neelkun &lt;pini"/>
        <s v="ยกเลิกเอกสารตามเอกสารแนบ"/>
        <s v="ขอแจ้งลบไฟล์เอกสารแนบ จำนวน 7 ไฟล์ รายละเอียดตามเอกสารแนบ"/>
        <s v="ขอยกเลิกเอกสาร &quot;ใบเสนอราคา งานเดินสายแลนและปลั๊กไฟ 10-8-65&quot; ในหนังสือเลขที่ ๐๐๑.๐๑.รผ.๖๕/๓๑๖ เรื่อง ขออนุมัติจัดจ้างงานเดินสายแลนและปลั๊กไฟภายในอาคารผลิตเภสัชภัณฑ์ในพระดำริ ของโรงงานผลิตเภสัชภัณฑ์ในพระดำริ ในงบประมาณประจำปี ๒๕๖๕ สังกัดโรงงานผลิตเภสัชภัณฑ์"/>
        <s v="1.ขอยกเลิก เอกสารแนบ “TOR_จ้างพัฒนาวิธีวิเคราะห์ _Rev.02.pdf (11/08/2565 เวลา 08:42)” ในหนังสือเลขที่ ๐๐๑.๐๑.รผ.๖๕/๓๒๐ ขออนุมัติหลักการและจ้างเหมาบริการพัฒนาวิธีการวิเคราะห์สารปนเปื้อนในยาเม็ดฟาวิพิราเวียร์และถ่ายทอดเทคโนโลยีให้กับโรงงานผลิตเภสัชภัณฑ์ในพร"/>
        <s v="ไม่สามารถใส่เบอร์โทรศัพท์ในหน้าระบบe-sarabun ได้ค่ะ นางสาวมพู ฟองพิกุล 802393 เบอร์โทรติดต่อ 6732"/>
        <s v="ขอความอนุเคราะห์ในการลบไฟล์ข้อมูลใน E - sasaban ให้ด้วยค่ะ ขอบพระคุณค่ะ โทร 8232"/>
        <s v="ขอเพิ่มรายชื่อเจ้าหน้าที่ ที่ไม่สามารถลงนามในระบบ E Saraban ได้ค่ะ 1. นางสาวพิมพ์ชนก เจษฎานิติกุล รหัสพนักงาน 900561 2. นางสาว รัตยาธรณ์ วงศรีเทพ รหัสพนักงาน 900575"/>
        <s v="เรียน หน่วยงานที่เกี่ยวข้อง ................... ฝ่ายอำนวยการรักษาความปลอดภัยขอแจ้งลบไฟส์เอกสารแนบ ในระบบอีสารบรรณ จำนวน 3 ไฟล์แนบ ตามเอกสารที่แนบมาพร้อมนี้คะ ..............."/>
        <s v="บันทึกข้อความ ๐๐๑.วพศส.๐๑.๖๕/๑๕๗๗ ลงวันที่ 7 กรกฎาคม 2565 เรื่อง ขออนุมัติจัดซื้อจัดจ้างพัสดุที่เกี่ยวกับค่าใช้จ่ายในโครงการวิจัย เรื่องประสิทธิผลของวัคซีนในการป้องกันการติดเชื้อโรคโควิด-๑๙ ในผู้ป่วยโรคเบาหวานและโรคเรื้อรังอื่นที่มีความเสี่ยงในการการเกิดโ"/>
        <s v="รายละเอียด: ขอความอนุเคราะห์ลบไฟล์ในบันทึกข้อความที่ 002.ทส.01.65/479 ลงวันที่ 4 กรกฎาคม 2565 เรื่อง ขออนุมัติจัดซื้อชุดโปรแกรมจัดการข้อมูลภาพและข้อมูลปริมาณรังสีของผู้ป่วยในงานเวชศาสตร์นิวเคลียร์ ของโรงเรียนรังสีเทคนิค ไฟล์เอกสารที่ขอให้ลบ บก.05.pdf (แนบ"/>
        <s v="ขออนุมัติยกเลิกเอกสารแนบ “ใบเสนอราคา งานติดตั้งสายแลนและปลั๊กไฟ 10-8-65” ในหนังสือเลขที่ ๐๐๑.๐๑.รผ.๖๕/๓๑๖ เรื่อง ขออนุมัติจัดจ้างงานเดินสายแลนและปลั๊กไฟภายในอาคารผลิตเภสัชภัณฑ์ในพระดำริ ของโรงงานผลิตเภสัชภัณฑ์ในพระดำริ สำนักประธานราชวิทยาลัย"/>
        <s v="เส้นทางเอกสารบันทึกข้อความที่ 004.รพ.12.65/086 ลงวันที่ 30 สิงหาคม 2565 เรื่อง โปรดพิจารณาโครงการจัดทำหลักสูตรฝึกอบรมด้านบริหารโรงพยาบาลจุฬาภรณ์ เส้นทางเพี้ยนนิดนึงค่ะ และสารบรรณหน่วยไม่มีปุ่มเลือกให้ส่งต่อไปยังหน่วยงานอื่น"/>
        <s v="ขอยกเลิกเอกสารแนบ บันทึกข้อความ 004.รพ.07.65/1197 เรื่อง ขออนุมัติจัดซื้อตู้เย็นเก็บเลือดและส่วนประกอบของเลือด จำนวน 1 ตู้ ประจำปีงบประมาณ 2565 ไฟล์ที่ต้องการลบออก มีดังนี้ 4.TOR_ตู้เย็นเก็บเลือดและส่วนประกอบของเลือด.pdf"/>
        <s v="ขอยกเลิกบันทึกข้อความ ที่ 001.คก.65/171 ลงวันที่ 21 กรกฎาคม 2565 ขออนุมัติจัดซื้ออะไหล่ทดแทน เครื่องขูดหินปูน Acteon P5 Newtron line หลังจากตรวจสอบพบว่าอะไหล่ที่ส่งมานั้น มีคุณลักษณะไม่ตรงกับการใช้งานของเครื่องดังกล่าว"/>
        <s v="เรียน หน่วยงานที่เกี่ยวข้อง ...................... ฝ่ายอำนวยการรักษาความปลอดภัยขอแจ้งลบไฟล์เอกสาร ที่ 001.05.อป.65/097 ลงวันที่ 11 สิงหาคม 2565 เรื่อง ขออนุมัติจ้างเหมางานรักษาความปลอดภัยและจราจร พร้อมเครื่องมือและอุปกรณ์ ประจำปีงบประมาณ 2566 ขอลบไฟล์เอกส"/>
        <s v="ขอยกเลิกเอกสารแนบตามไฟล์แนบค่ะ"/>
        <s v="ดึงบันทึกข้อความที่ยกเลิกแล้วกับมาให้งานต่อ บันทึกข้อความเลขที่ 004.รพ.06.65/426 ลงวันที่ 17 สิงหาคม 2565 เรื่อง ขออนุมัติงบดำเนินงาน เพิ่มเติมระหว่างปีงบประมาณ พ.ศ.2565"/>
        <s v="1.ลบไพล์เอกสารใบเสนอราคา (10/08/2565 เวลา 15:48 )"/>
        <s v="S4DK907168 : เพิ่มเส้นทางการอนุมัติ PO วงเงิน 1 ล้านบาท เฉพาะ ยา เวชภัณฑ์ และเครื่องมือแพทย์"/>
        <s v="S4DK907174 : เพิ่ม Material Group : ค่าใช้จ่ายสนับสนุนโครงการวิจัย"/>
        <s v="S4DK907174 : เพิ่ม Material Group : ค่าใช้จ่ายสนับสนุนโครงการวิจัย โดยได้แนบผลการทดสอบใน QAS 500 มาด้วยครับ"/>
        <s v="ปัญหา : เนื่องจาก user แจ้งปัญหาว่า เมื่อทำการสร้าง reservation แล้วภายหลัง ไม่สามารถแก้ไขโดยการ delete ใน T-code Zmb22 ได้ รายละเอียดการแก้ไข : 1. T-code : Zmb22 2. แก้ไขให้สามารถ flag delete ระดับ item ได้"/>
        <s v="เพิ่ม Role ในระบบ SAP เพื่อ matain สิทธิในระบบ Enterprise Workflow"/>
        <s v="computer IP172.25.4.81 ไม่สามารถปริ้น sticker ได้ค่ะ"/>
        <s v="เครื่องปริ้นไม่ Sync กับคอมพิวเตอร์ค่ะ"/>
        <s v="เครื่่องปริ้น OPD 3 B หมึกหมดปริ้นไม่ได้"/>
        <s v="computer ตรงเคาท์เตอร์ ชั้น 1 ตึกศูนย์ไซโคลตรอนและเพทสแกน เข้า EV insite + Import ไม่ได้ค่ะ"/>
        <s v="ขอความอนุเคราะห์ทีม IT ช่วยเปิดจอของห้องประชุม ซึ่งประชุมเรื่องบริจาคเครื่องมือแพทย์ (แขกของ อ.นิธิ จากประเทศเกาหลี) วันประชุม 3/8/65 เวลา 09.00 - 10.00 น. ณ ห้องประชุม Co-working Space 2B-4 อาคารสำนักงานราชวิทยาลัยจุฬาภรณ์"/>
        <s v="เนื่องจากต่อสายโทรศัพท์ไม่ได้ค่ะ"/>
        <s v="เปลี่ยนชื่อผู้ครอบครอง Notebook สำหรับนักศึกษาใช้ทุน จำนวน 7 เครื่อง"/>
        <s v="เนื่่องจาก Onedrive ไม่สามารถ save ได้"/>
        <s v="เครื่องของเพื่อนเข้ารหัสไม่ได้กรุณาให้ช่วยreset password gmail ของ jirapa.jon@cra.ac.th"/>
        <s v="ขอติดตั้งเครื่องปริ้นสติกเกอร์ Brother (มีเครื่องปริ้นแล้ว) สถานที่ชั้น.5 ห้องพยาบาลประสานงานวิจัย อยู่ด้านในเลยห้อง Blood Bankมา ขอบคุณค่ะ"/>
        <s v="เรื่อง : ติดตั้งโปรแกรม Image J ใช้เพื่อ : ใช้สำหรับการวิเคราะห์รูปภาพ ของหลักสูตรแพทย์ สถานที่ : Computer Lab CAT 2 ชั้น 4 โซน A-B จำนวน : PC 40 เครื่อง ขอนัดวันติดตั้ง : วันศุกร์ ที่ 9 สิงหาคม 2565 (เวลา 13:00-15:00) รบกวนจัดสรรเจ้าหน้าที่มาดำเนินการติด"/>
        <s v="Print sticker ไม่ออก ตรงจุดซักประวัติผู้ป่วยชั้น 2 โซน B คลินิกศัลยกรรมทั่วไป IP : 172.32.2.162 / น้องทัช ลงมาแก้ไขให้แล้วค่ะ ขอบคุณมากค่ะ"/>
        <s v="เนื่องจากมีการจัดประชุมซักซ้อมความเข้าใจการเตรียมความพร้อมในการปฏิบัติงาน สิ้นปีงบประมาณ 2565 วันจันทร์ ที่ 8 สิงหาคม 2565 เวลา 09:00 - 12:00 น. ณ ห้องประชุม MC232 ชั้น 3 วันอังคาร ที่ 9 สิงหาคม 2565 09:00-12:00 น. จัดประชุมออนไลน์ (สถานที่จะแจ้งให้ทราบ ณ"/>
        <s v="ขอแจ้งซ่อม โน๊ตบุ๊ค เนื่องจาก ปรับลด-เพิ่ม แสงสว่าง ไม่ได้ ปรับแล้วค่าอยู่เหมือนเดิม ค่ะ"/>
        <s v="รบกวนเจ้าหน้าที่ช่วย Set ระบบในห้องประชุมห้องประชุม CO2B-4 ชั้น 2 โซน B อาคารสำนักงานราชวิทยาลัยจุฬาภรณ์ วันจันทร์ที่ 15 สิงหาคม 2565 เวลา 13.00 น. เนื่องจากเคยพบปัญหาการเชื่อมต่อหน้าจอเวลานำเสนอค่ะ ขอบคุณค่ะ"/>
        <s v="รบกวนช่วยต่อสายกล้องในคอมค่ะ (ขอดำเนินการวันพุธ 9 สค 65 นะคะ) ขอบคุณมากค่ะ"/>
        <s v="เนื่องด้วยโน๊ตบุ๊คของคุณขวัญเนตร รัตนพฤกษ์ ผู้ช่วยเลขาธิการฯ เบอร์โต๊ะ 8723 ไม่สามารถเชื่อมเครื่องปริ๊น Fuji ได้ ของให้เจ้าหน้าที่ที่เกี่ยวข้องแก้ไขปัญหาดังกล่าวค่ะ ขอบคุณค่ะ"/>
        <s v="ติดตั้งโทรศัพท์ อาคารบริหาร 2 Zone B / C &gt; ชั้น3 &gt; ฝ่ายจัดซื้อจัดจ้าง"/>
        <s v="คีย์บอร์ด (คอมพิวเตอร์ PC) ค้าง กดแล้วปุ่มจม ใช้งานไม่สะดวก ทำให้เกิดความล่าช้าในการปฏิบัติงาน"/>
        <s v="รบกวนช่วยตรวจสอบโปรแกรม OPBKK ให้ด้วยคะ ไม่สามารถเข้าใช้งานได้คะ IP เครื่อง 192.168.56.1.172.27.6.111 ตึก CAT ชั้น3 ฝ่ายบริหารการเงินการคลัง รหัสเข้าเครื่อง .\nhso P@ssw0rd"/>
        <s v="IP:172.32.5.34 print perview request ใน ระบบHISไม่ได้ -IP: 17.32.5.41 ไม่ได้ตั้งเครื่่องปริ้นเป็นเครื่องRichoรหัส 143 และไม่ได้ลงโปรแกรมPhilip Digital Pathology(อ้างอิงจากใบงานเดิมรหัส10082ที่ไม่เรียบร้อย) **ด่วนมากมีผลต่อการทำงานต่อคนไข้"/>
        <s v="เครื่องปริ้นสติกเกอร์ปริ้นไม่ออก ประสานงาน IT คุณทัช แก้ไขให้เรียบร้อยค่ะ ขอบคุณค่ะ"/>
        <s v="เนื่องด้วยมีคำสั่งให้ย้ายห้องทำงาน จึงมีความจำเป็นต้องย้ายคอมพิวเตอร์ และ Set ระบบใหม่เพื่อใช้งานค่ะ //// กำลังกำเนินการ"/>
        <s v="ไม่สามารถใช้อินเตอร์เน็ตผ่านสาย LAN ได้"/>
        <s v="จอแสดงภาพดับ"/>
        <s v="ปัญหา:MDM ต้องการ Install Program IP:- ชื่อผู้แจ้ง: ดร.อณุชา แผนก: CAT FL.1 Zone B ฝ่ายอำนวยการกลาง เบอร์ติดต่อกลับ: 0656256165"/>
        <s v="ลง MDM โน๊ตบุ๊ค 1 เครื่อง ฝ่ายบริหารและพัฒนาระบบสารสนเทศ"/>
        <s v="เนื่องจากผมใช้ Notebook ส่วนตัวเพื่องาน Multimedia ของฝ่ายฯ อยู่ และเพื่อความคล่องตัวในการทำงาน จึงมีความประสงค์ให้ Notebook ส่วนตัว สามารถสั่ง Print งานกับ Printer ของฝ่ายฯ ได้ จึงขอความกรุณาเจ้าหน้าที่ให้ความช่วยเหลือในการติดตั้งและ Add Printer ครับ โดย"/>
        <s v="ขอให้เจ้าหน้าที่ที่เกี่ยวข้อง เข้าเซ็ทโทรศัพท์ตั้งโต๊ะ (มีเครื่องอยู่แล้ว แต่เชื่อมต่อไม่ได้) และ Notebook ให้พร้อมสำหรับการใช้งาน(เช่น MS Team,เครื่องปริ๊นท์,และระบบที่จำเป็นสำหรับการใช้งานอื่นๆ ) ให้กับ คุณขวัญเนตร รัตนพฤกษ์ (ห้องทำงานจะอยู่บริเวณชั้น 3"/>
        <s v="รบกวนมาดูเครื่องปริ้นเอกสารเวลาแสกนงานเอกสารกระดาษติดไม่ฟิดกระดาษ รหัสเครื่องRICOH SP 360SFN ที่จุดวัดความดัน แผนกOPD 2B"/>
        <s v="ขอให้เจ้าหน้าที่ไอทีมาลงโปรแกรมสำหรับใช้งานโน๊ตบุ๊คให้ใหม่ เนื่องจากเปลี่ยนผู้ใช้งาน (ตำแหน่ง หัวหน้าฝ่ายบริหารทรัพยากรบุคคล) ขอบคุณค่ะ"/>
        <s v="ปัญหา: Outlook พบปัญหา เปิดไฟล์ไม่ได้ IP:172.27.32.116 รีโมทไม่ได้ ไม่ได้ Set ไว้ เครื่องใหม่ ชื่อผู้แจ้ง: ขวัญเนตร แผนก: HR cat ใกล้ห้องอ.นิ่ม FL.3 Zone A เบอร์ติดต่อกลับ: 8723"/>
        <s v="เปิดไฟล์จาก One Drive แล้วขึ้น The action can't be completed because the folder or a file in it is open in another program IP 172.26.26.234"/>
        <s v="IP 172.27.26.191 serial mumber MP1YVTCF"/>
        <s v="เครื่อง 172.32.7.22 ทำ nurse note ไม่ได้"/>
        <s v="เครื่องคอม PC ร้อนมากหลังจากที่รับการลง window ใหม่ ชั้น 11"/>
        <s v="ขอยืมเครื่องปริ้นสติ๊กเกอร์ จำนวน 1 เครื่อง ติดตั้งที่จุดบริการ 3 ที่ตรวจ ATK"/>
        <s v="เข้าหรือ login microsoft office ไม่ได้ และมีประชุมที่ต่างจังหวัด วันนี้ 23/8/65 เวลา 9.00 น. จึงขอความกรุณาให้แก้ไขด่วน กรุณาติดต่อกลับ 0624462288 ขอบคุณ"/>
        <s v="เนื่องจากคอมพิวเตอร์ IP 172.21.2.200 ระบบ HIS มีการเปลี่ยนแปลงเกิดขึ้น รูปแบบหน้า Progress Note เปลี่ยนไป อยากให้ IT แก้ไขให้เป็นรูปแบบเดิม จะใช้งานสะดวกกว่าในการดูประวัติผู้ป่วย พร้อมนี้ได้แนบรูปภาพที่เป็น Progress Note เดิม และรูปภาพที่เปลี่ยนไปมาด้วยแล"/>
        <s v="แก้ไขโปรแกรม book check up ใช้งานไม่ได้ เครื่อง IP : 172.22.6.15 เคาวเตอร์เปิดโปรแกรม"/>
        <s v="เบอร์โทรศัพท์หมายเลข 6807 ไม่สามารถโทรเข้า/ออกได้ แต่หน้าจอของตัวเครื่องปกติ"/>
        <s v="ไม่สามารถปริ้นเอกสารข้อมูลผู้ป่วย จากระบบ HIS ได้ จึงขอความอนุเคราะห์ ไอที ให้มา Set เครื่องปริ้นให้สามารถ ปริ้นเอกสารได้"/>
        <s v="IP : 172.21.5.164 รบกวนเช็ค computer เครื่องนี้ให้หน่อยค่ะ รับ Receive จาก HIS ไม่ได้ หน่วง มีปัญหาทุกวัน แบบ Random ปิดคอมเปิดใหม่ หายบ้าง ไม่หายบ้าง หากเป็นไปได้ขอความอนุเคราะห์เปลี่ยนคอมตัวอื่นมาทดสอบดูว่าเป็นไหมหน่อยได้ไหมคะ เนื่องจาก คอมตัวอื่น สามาร"/>
        <s v="เชื่อมต่อจอมอนิเตอร์จอที่สองไม่ได้ Detect ไม่พบ device"/>
        <s v="ปริ้นส์สติกเกอร์ ใช้การไม่ได้"/>
        <s v="เมื่อวันที่ 24/8/65 Onedrive ไม่สามารถใช้งานได้ คุณธุดำเนินการแก้ไขให้เรียบร้อยค่ะ"/>
        <s v="IP : 172.27.4.149"/>
        <s v="เรียน IT Support team เนื่องจากเป็นอาจารย์ใหม่ของราชวิทยาลัย ได้รับแล็ปท็อปเพื่อใช้งานแต่ไม่สามารถติดตั้งปริ้นเตอร์เองได้ จึงขอรบกวนฝ่ายไอทีมาดำเนินการติดตั้งครับ ปิติทัศน์ ปูรณโชติ อาจารย์วิทยาลัยแพทย์ศาสตร์ศรีสวางควัฒน"/>
        <s v="เรียน เจ้าหน้าที่ฝ่ายเทคโนโลยีสารสนเทศและการสื่อสาร เนื่องจากคอมพิวเตอร์ของนายปชาสัณฑ์ พิมพ์สูงเนิน ไม่สามารถเปิดไฟล์เอกสารต่างๆ รบกวนเจ้าหน้าที่ดำเนินการแก้ไขให้โดยด่วน จึงเรียนมาเพื่อโปรดดำเนินการ"/>
        <s v="ประชุมออนไลน์เสียงไม่ออกจอทีวี ห้องประชุมฝ่ายจัดซื้อจัดจ้าง อาคารบริหารบริหาร 2 ชั้น 3 โซน C"/>
        <s v="ขอคืนเครื่องพิมพ์ ยี่ห้อ brother MFC-L8850CDW จำนวน 1 เครื่อง ตั้งอยู่ที่ ศูนย์การเรียนรู้และวิจัยเฉลิมพระเกียรติ ๖๐ ปี เจ้าฟ้าจุฬาภรณ์ ชั้น 4 มุม D-C อาคาร Cat"/>
        <s v="ขอโน๊ตบุ๊ค 1 เครื่อง สำหรับแพทย์ (รายละเอียดตามเอกสารเเนบ)"/>
        <s v="ไม่สามารถเข้าใช้งาน Sap ได้"/>
        <s v="เครื่องปริ่นเตอร์ brother หมึกหมด ที่โต๊ะคัดกรองหน้าห้องฉุกเฉิน"/>
        <s v="one drive มีปัญหา"/>
        <s v="เครื่องคอมพิวเตอร์ช้า"/>
        <s v="ขอ key board ใหม่ เนื่องากอันเดิม เสียหาย"/>
        <s v="ย้ายที่เก็บ folder ใน google drive (G) แล้วไม่สามารถเปิดไฟล์ได้ (172.27.6.247)"/>
        <s v="โหลด screen HYPERV-003"/>
        <s v="ขออุปกรณ์ Notebook + เครื่องปริ้น+เครื่องปริ้นสติ๊กเกอร์ สำหรับเพิ่มจุดให้บริการตรวจสุขภาพของ สทป. จำนวน 357 ราย โดยใช้พื้นที่ ณ ศูนย์จำลองสถานการณ์เพื่อการเรียนรู้ อาคารศูนย์การแพทย์จุฬาภรณ์เฉลิมพระเกียรติ ในระหว่าง 5-30 กันยายน 2565"/>
        <s v="ไม่สามารถเข้าใช้ wifi CRA WIFI ได้ค่ะ รหัสพนักงาน 805050 Supaporn Kongthai"/>
        <s v="ขอนำส่งแบบฟอร์ม Change Request (เอกสารแนบ) ผู้บังคับบัญชา (ระดับ รองเลขาฯ ขึ้นไป) ลงนามในช่องอนุมัติเรียบร้อยแล้ว พร้อมแนบเอกสารดังต่อไปนี้ 1. แบบฟอร์ม Change Request ระบบ Learning management Setup (LMS) 2. คู่มือ ระบบ Learning management Setup (LMS) สำหร"/>
        <s v="ขอให้จัดทำระบบสำหรับการลงทะเบียน เพื่อเข้าร่วมงาน Sirisinlapin Meta art for Life โดยสามารถให้ผู้ประสงค์เข้าร่วมสามารถนำส่งข้อมูลและได้รับ QR Code สำหรับ Scan เข้าร่วมงาน เหตุผล: เพื่อให้การเข้าร่วมงานเป็นไปอย่างมีระบบและมีความทันสมัย"/>
        <s v="ตามที่ ศูนย์พัฒนาความร่วมมือด้านบริการทางการแพทย์และภาคีเครือข่าย ราชวิทยาลัยจุฬาภรณ์ ได้จัดฝึกอบรมหลักสูตรนักบริบาลผู้สูงอายุ ราชวิทยาลัยจุฬาภรณ์ ๑๐๕ ชั่วโมง รุ่นที่ ๓ ให้กับกลุ่มเป้าหมายตามมติสภาราชวิทยาลัยจุฬาภรณ์ โดยมี โรงเรียนเฉลิมพระเกียรติ ๔๘ พรรษา"/>
        <s v="ขอรหัสเข้าedoc ใหม่ด้วยค่ะ ไม่สามารถเข้าระบบได้ 900606 รักษิณา โชควิวัฒน์กุล หน่วยงานพยาธิวิทยา"/>
        <s v="จาก: noreply &lt;noreply@cra.ac.th&gt; ส่ง: 5 สิงหาคม 2565 11:17 AM ถึง: Mananya Srisawat &lt;mananya.sri@cra.ac.th&gt; ชื่อเรื่อง: Message from &quot;RNP58387939FD47&quot; Confidentiality and Disclaimer This e-mail and any attachments hereto (the E-mail) may contain informati"/>
        <s v="services request ชื่อผู้ป่วย 640200220 ใน E-doc ไม่ตรงกับ His จาก: noreply &lt;noreply@cra.ac.th&gt; ส่ง: 5 สิงหาคม 2565 12:46 PM ถึง: Mananya Srisawat &lt;mananya.sri@cra.ac.th&gt; ชื่อเรื่อง: Message from &quot;RNP58387939FD47&quot; Confidentiality and Disclaimer This e-mail"/>
        <s v="ลบกวนลบเอกสาร ผู้ป่วยชื่อ PUKAVANICH PADEJ H.N. 650284104 วันที่08/08/65 ใน OPD medical Record NO.1(8920220808115751.PDF)"/>
        <s v="รบกวนนำเอกสารออกจาก E-doc (01.21 : หนังสือรับรองการตาย (ท.ร.4/1) ) HN 620395771 ร้อยเอกอุดร กุสุมภ์ วันที่ 1/7/65"/>
        <s v="คีย์เอกสารเข้าระบบแล้ว ชื่อไม่ตรงกับเลข HN HN 540026060 นางเนตรทิพย์ ขอพึ่ง แต่ในระบบ E-DOC ขึ้นชื่อ คณางญ์ ขอพึ่ง ................................................................................... ปล.User ต้องการทราบว่า HN 540026060 ใน His นางเนตรทิพย์ "/>
        <s v="ขอดึงข้อมูล ข้อทราบรายชื่อผู้ป่วยที่ได้รับการใส่ฟันเทียมทั้งในปากในช่วงเวลาราชการ (DN61110050, DN61110053) ตั้งแต่ มกราคม 2565 - จนถึงปัจจุบัน เหตุผล: เนื่องจากเป็นข้อมูลพื้นฐานก่อนที่จะตั้งตัวชี้วัด (KPI) ของฝ่ายข้อใหม่"/>
        <s v="004.รพ.01.65/1184 เรื่อง ขอเปิดสิทธิ์เข้าใช้งานระบบ HIS, e-Saraban, e-Doc สำหรับแพทย์ผู้เชี่ยวชาญ สาขาเวชศาสตร์ครอบครัว ที่ได้รับการบรรจุใหม่ ด้วย งานเวชปฏิบัติทั่วไปและเวชศาสตร์ครอบครัว สายการแพทย์ โรงพยาบาลจุฬาภรณ์ ได้รับแพทย์ผู้เชี่ยวชาญ สาขาเวชศาสตร์ค"/>
        <s v="น.ส.สุปาณี บุญเส็ง รหัสพนักงาน 803783 อีเมลล์ supanee.boo@cra.ac.th reset Password ไปแล้ว แต่เข้าใช้งานระบบ E-Saraban ไม่ได้ แต่สามารถเข้า E-Mail รพ. และ E-Doc ได้ รบกวนช่วยแก้ไขให้หน่อยนะคะ / ขอบคุณค่ะ"/>
        <s v="004.รพ.05.01.65/404 เรื่อง ขอเปิดสิทธิ์การใช้งาน ระบบคอมพิวเตอร์ ของผู้ช่วยพยาบาล เนื่องด้วยหอผู้ป่วยโลหิตวิทยาและเชลล์บำบัด (9A) ฝ่ายการพยาบาล ศูนย์การแพทย์มะเร็งวิทยาจุฬาภรณ์ โรงพยาบาลจุฬาภรณ์ ได้รับอัตรากำลัง ตำแหน่งผู้ช่วยพยาบาล จำนวน ๒ ท่าน จึงขอเปิด"/>
        <s v="004.รพ.01.65/1150 เรื่อง ขออนุมัติเปิดสิทธิ์การเข้าใช้งานระบบ HIS ,e- Doc และ E-mail สำหรับแพทย์ที่รับการบรรจุใหม่ ด้วย งานอายุรกรรม สายการแพทย์ ได้รับแพทย์สาขาอายุรศาสตร์โรคระบบทางเดินอาหาร เข้ามาปฏิบัติงานในโรงพยาบาลจุฬาภรณ์ จำนวน ๑ ท่าน ได้แก่ แพทย์หญิ"/>
        <s v="004.รพ.01.65/1142 เรื่อง ขอเปิดสิทธิ์เข้าใช้งานระบบ HIS, e-Doc สำหรับแพทย์ที่บรรจุเข้าปฏิบัติงานในโรงพยาบาลจุฬาภรณ์ เดือน สิงหาคม 2565 จำนวน 3 ท่าน ด้วย งานสูตินรีเวชกรรม สายการแพทย์ โรงพยาบาลจุฬาภรณ์ มีแพทย์รับการบรรจุใหม่ในเดือน สิงหาคม ๒๕๖๕ จำนวน 3 ท่า"/>
        <s v="ยกเลิกเอกสารสแกนเอกสารผิดในวันที่19/8/65 HN538001766 เอกสารที่ถูกต้้องคือHN เดิม538001760"/>
        <s v="004.รพ.01.65/1139 เรื่อง ขออนุมัติเปิดสิทธิ์เข้าใช้งานระบบ HIS, E-doc สำหรับแพทย์ที่รับการบรรจุใหม่ ด้วย งานศัลยกรรมกระดูกและข้อ สายการแพทย์ ได้รับแพทย์ผู้เชี่ยวชาญ สาขาออร์โธปิดิกส์เข้ามาปฏิบัติงานในโรงพยาบาลจุฬาภรณ์ จำนวน 1 ท่าน โดยจะเข้ามาปฏิบัติงานในว"/>
        <s v="004.รพ.01.65/1213 เรื่อง ขอเปิดสิทธิ์เข้าใช้งานระบบ HIS, e-Doc และ e-Saraban สำหรับ นักวิทยาศาสตร์ข้อมูลสุขภาพ Health Data Science ที่บรรจุเข้าปฏิบัติงานในโรงพยาบาลจุฬาภรณ์ เดือน สิงหาคม ๒๕๖๕ ด้วย งานสูตินรีเวชกรรม สายการแพทย์ โรงพยาบาลจุฬาภรณ์ มีตำแหน่งน"/>
        <s v="004.รพ.01.65/1219 เรื่อง ขออนุมัติเปิดสิทธิ์การเข้าใช้งานระบบ HIS ,E- Doc และ E-mail สำหรับเจ้าหน้าที่ ที่ได้รับการบรรจุ ด้วย งานอายุรกรรม สายการแพทย์ ได้รับเจ้าหน้าที่ เข้ามาปฏิบัติงานในโรงพยาบาลจุฬาภรณ์ จำนวน ๓ คน โดยจะเข้ามาปฏิบัติงานในวันที่ ๑ สิงหาคม"/>
        <s v="004.รพ.05.01.65/379 เรื่อง ขอเปิดสิทธิ์การใช้งาน ระบบคอมพิวเตอร์ พยาบาลวิชาชีพ เนื่องด้วยนางสาวสมฤดี ผะดาวัน รหัสพนักงาน 900728 ได้เริ่มปฏิบัติงาน 16 มิถุนายน 2565 ตำแหน่ง พยาบาลวิชาชีพ หน่วยงาน หอผู้ป่วย7A ฝ่ายการพยาบาลศูนย์การแพทย์มะเร็งวิทยาจุฬาภรณ์ โร"/>
        <s v="004.รพ.01.65/1153 เรื่อง ขอเปิดสิทธิ์เข้าใช้งานระบบ HIS, e-Doc และอื่นๆ สำหรับทันตแพทย์เข้ามาปฏิบัติงานใหม่ ด้วย งานทันตกรรม สายการแพทย์ โรงพยาบาลจุฬาภรณ์ ได้รับทันตแพทย์เข้ามาปฏิบัติงานใหม่ จำนวน ๔ ท่าน โดยมีรายชื่อดังต่อไปนี้ เริ่มปฏิบัติงานในวันที่ ๑ ส"/>
        <s v="Scan เอกสารผิด HN Scan เอกสารประเมินก่อนผ่าตัด และประเมินค่าใช้จ่ายผิด จะแจ้งลบเอกสรที่ Scan เข้า HN 620242891 HN ที่จะ Scan คือ 650242891 นายประวัติ พันธ์น้อย(Scan ใหม่แล้ว)"/>
        <s v="ค่าบำรุงรักษาระบบการส่งข้อมูลเบิกจ่ายตรงข้าราชการ-ผู้ป่วยนอก ระยะเวลา 1 ปี กรอบงบประมาณ: 500,000 บาท Project Owner: คุณภทรภรต คณะกรรมการ TOR: คุณบุษรินทร์ คณะกรรมการตรวจรับ: คุณบุษรินทร์"/>
        <s v="โครงการบำรุงรักษา ระบบเทคโนโลยีสารสนเทศเพื่อการบริหารจัดการด้านต่างๆ และเพื่อรองรับการพัฒนาหลักสูตรและการจัดการเรียนการสอน 1 ระบบ [Smart Classroom MA วพศส. และคณะเทคโนโลยีวิทยาศาสตร์สุขภาพ] กรอบงบประมาณ: 950,000 บาท Project Owner: คุณแก้ว คณะกรรมการ TOR: "/>
        <s v="จัดซื้อ iPad 33 เครื่อง (งบคณะแพทย์) กรอบงบประมาณ: 612,000 บาท Project Owner: คุณจิณณะ คณะกรรมการ TOR: คุณบุษรินทร์ คณะกรรมการตรวจรับ: คุณจิณณะ คุณบุษรินทร์ Project Manager (PM): คุณจิณณะ"/>
        <s v="ขออนุมัติเปลี่ยนแปลงงบประมาณดำเนินการและขออนุมัติจัดซื้อโครงการจัดซื้อเครื่องโน้ตบุ๊คและอุปกรณ์ต่อพ่วง สำหรับฝ่ายสื่อสารภาพลักษณ์องค์กร กรอบงบประมาณ: 400,000 บาท Project Owner: คุณจิณณะ คณะกรรมการ TOR: คุณบุษรินทร์ คณะกรรมการตรวจรับ: คุณจิณณะ คุณบุษรินทร์"/>
        <s v="จัดจ้าง งานจ้างเหมาบริการบำรุงรักษาระบบบริหารจัดการโรงพยาบาล (SSB) กรอบงบประมาณ: 840,000 บาท คณะกรรมการ TOR: คุณบุษรินทร์"/>
        <s v="ฝากลบเอกสารในระบบE-DOCแสกนเมื่อวันที่22/08/65 ผู้ป่วยชื่อคุณเกษศิรินทร์ สุจาคำ HN.590004730 ในหัวข้อ ลบทั้งหมด เนื่องจากติดสติ๊กเกอร์ผิดคน 01.03 : OPD Medical Record"/>
        <s v="HN 640200220 นายกนิน กาลวันตวานิช HN 620065179 นางสาวเบญญลักษมิ์ บุญเกิด ชื่อในระบบ HIS กับ ในระบบ E-doc ไม่ตรงกัน"/>
        <s v="ฝากลบเอกสารในระบบE-DOCผู้ป่วยชื่อ นายพุฒิพัฒน์ ทองแท้ HN630335426 หัวข้อ 01.03 : OPD Medical Record แสกนเมื่อวันที่ 23/08/2565 เนื่องจากแพทย์แก้ไขข้อมูลในเอกสาร No.1 (5320220823040019.pdf) No.2 (8220220823040019.pdf) No.3 (4120220823040019.pdf) No.4 (4320"/>
        <s v="ลบไฟล์เอกสารใน E-scan ของผู้ป่วย HN 650227076 01.22 : ใบรับรองการใช้วัสดุอุปกรณ์เทียม29/08/2565"/>
        <s v="คนไข้ HN 650355264 ชื่อนายวิโรจน์ เนื่องจากแพทย์ได้แก้ report cath lab จึงอยากScan ลงระบบใหม่ รบกวนลบOperative record ครั้งล่าสุดให้หน่อยค่ะ จะทำการแสกนใหม่"/>
        <s v="แจ้งขอลบเอกสารใน E-Doc HN.650330831 ผู้ป่วยนายสุข ม่วงสอน หมวดหมู่เอกสาร 01.24 Cost Estimate วันที่ 30/8/22 ไฟล์ 9820220830113746.pdf และ 2820220830121147.pdf"/>
        <s v="คอมพิวเตอร์เปิดไมติด"/>
        <s v="เปิดเครื่องมาแล้วขึ้นจอสีฟ้า มีข้อความว่า Automatic Repair ครับ ลองรีสตาทร์แล้วก็ยังขึ้นหน้าจอสีฟ้าและข้อความเดิมครับ"/>
        <s v="เข้า ID pccms และ cra. ไม่ได้"/>
        <s v="ปริ้น เอกสารจาก HIS ไม่ได้มีข้อความขึ้นตามfileแนบ"/>
        <s v="รหัสe-sarabun ของพนักงานการเงิน 17 ไร่ รหัส802293 กับ รหัส802209 ไม่สามารถlog in เข้าเครื่องได้ค่ะ"/>
        <s v="เปลี่ยนเครื่องคอมพิวเตอร์ จำนวน 2 เครื่องให้กับเจ้าหน้าที่ใหม่เนื่องจากเครื่องคอมพิวเตอร์ที่ทางศูนย์การเรียนรู้และวิจัยมีเป็นเครื่องเก่า (DELL รุ่นเก่า Window 7 ซึ่งไม่สามารถรองรับการทำงาน และติดตั้งโปรแกรมต่างๆได้ เพิ่มโทรศัพท์ตั้งโต๊ะสำหรับเจ้าหน้าที่ให"/>
        <s v="notebook ip address : 172.26.17.119 ความจำเต็ม แต่ไม่รู้ว่าเต็มจากกอะไร รบกวนดูให้หน่อยค่ะ"/>
        <s v="สั่งปริ้นท์แล้วขอบกระดาษดำ เปลี่ยน Black Drum คะ"/>
        <s v="หน่วยคลินิกประเมินความสี่ยงและตรวจสุขภาพ ขอให้ทางไอทีช่วยทำการย้ายคอมพิวเตอร์ จากอาคารข้าราชบริพารชั้น 3 ไยังอาคารอพักชั้น 4 (ฝ่ายการพยาบาล)"/>
        <s v="คอมพิวเตอร์เปิดไม่ติด"/>
        <s v="คีย์บอร์ดมีปัญหา ต้องการเปลี่ยนใหม่ด่วน เนื่องจากกระทบกับการบันทึกข้อมูลการดมยาสลบของผู้ป่วย เกิดปัญกาติดขัดระหว่างการทำงาน"/>
        <s v="เข้าระบบ e-doc แล้วจะscanเอกสารไม่สามารถscanเอกสารเข้าในระบบได้ ที่ OPD2A"/>
        <s v="EV insite หายจาก desktop IP 172.32.2.89รบกวนแก้ไขด่วน แพทย์ต้องใช้งานค่ะ ห้องตรวจ 6 OPD 2B"/>
        <s v="ขอความกรุณาเปลี่ยน UPS คอมพิวเตอร์ Desktop จำนวน 1 ตัว ของเจ้าหน้าที่บริหารงานทั่วไป รหัสพนักงาน 901031 ในสำนักเลขาธิการ ชั้น 2 มุม B ค่ะ"/>
        <s v="เพิ่มโทรศัพท์ตั้งโต๊ะสำหรับเจ้าหน้าที่ใหม่ จำนวน 1 เครื่อง"/>
        <s v="จอทีวีดิจิตอล ขึ้น Password expire"/>
        <s v="เปลี่ยนสาย LAN เนื่องจากถูกหนูกัดสายขาดค่ะ"/>
        <s v="IP: 172.32.2.224"/>
        <s v="ย้ายเครื่องปริ้นท์ จากโต๊ะทำงานไปไว้ข้างประตู ศูนย์สุขภาพสตรี ชั้น9"/>
        <s v="คอมเปิดไม่ติด"/>
        <s v="รบกวนติดตั้งคอมพิวเตอร์ เนื่องจากแม่บ้านมาทำความสะแล้วถอดออก บริเวณเค้าเตอร์พยาบาลกระดูกและข้อ"/>
        <s v="โทรศัพท์ตั้งโต๊ะ OPD Med ใช้งานไม่ได้ 5741"/>
        <s v="เรียน เจ้าหน้าที่ศูนย์หัวใจและหลอดเลือด แจ้งปัญหาระบบ HISไม่สามารถเข้าใช้งานระบบ HIS และ Google Chrome ได้ค่ะ 172.25.3.202 ห้องตรวจ OPD หัวใจ ห้อง 2 รบกวนช่วยแก้ไขด่วน ขอบคุณค่ะ"/>
        <s v="Internet และโทรศัพท์ ใช้งานไม่ได้"/>
        <s v="โทรศัพท์แผนกมีปัญหา ไม่สามารถโทรเข้า-ออกไม่ได้"/>
        <s v="Computer ใน OR Hybrid (OR 17 ไร่) เจ้าหน้าที่ IT ให้ช่วยแก้ไข (คุณคิวแก้ไขให้ ใช้ได้ปกติแล้ว)"/>
        <s v="รบกวนช่วย check computer ARI ด้วยนะคะ"/>
        <s v="ย้ายอุปกร์สำนักงาน ไปห้อง ER เนื่องจากสร้างหลังคาเสร็จแล้ว"/>
        <s v="เรียน IT แจ้งเครื่องปริ้นส์ที่ ARI clinic ตู้ SCG ปริ้นไม่ได้รบกวนช่วยดูให้ด้วยนะคะ ขอบคุณค่ะ"/>
        <s v="ขอแจ้งคืนโทรศัพท์ตั้งโต๊ะ จำนวน 1 เครื่อง เมาส์ จำนวน 1 อัน"/>
        <s v="คอมเพิวเตอร์ ห้องหัตถการคลินิคกระดูกและข้อ 17 ไร่ ค้าง เปิดแล้วขึ้น power saving mode"/>
        <s v="wifi เข้าโน๊ตบุค อาจารย์พยาบาลไม่ได้ เลย ขอด่วน นักศึกษาพยาบามีเรียน 8.00 น."/>
        <s v="ปริ้นส์เอกสารไม่ออก สติกเกอร์ A4 และ A5"/>
        <s v="เมาส์ไม่สามารถใช้งานได้ เสียบสายแล้วไม่มีไฟติด ใช้งานอยู่ดีๆพอขยับก็ดับไปเลยและไม่สามารถใช้งานได้อีก"/>
        <s v="คอมพิวเตอร์ที่คลินิกฟื้นฟูหัวใจไม่สามารถเข้าระบบ oracle ได้ ขอความมอนุเคราะห์ดำเนินการแก้ไขค่ะ"/>
        <s v="IP 169.254.118.126 อินเตอร์เน็ตใช้ไม่ได้ค่ะ"/>
        <s v="13/8/2565 พบหนู ที่ แผนก OPD2A รบกวนทางอาคารกำจัดหนูให้ด้วยค่ะ พบที่ -รูใต้ซิ้งล้างมือห้องล็อกเกอร์ 1 ตัว -ห้องตรวจ 3 / 1ตัว **แม่บ้านไล่ออก วิ่งไปทางด้านหลังห้องน้ำ -บริเวณหน้าเคาท์เตอร์พยาบาล 1 ตัว"/>
        <s v="เรียน เจ้าหน้าที่ IT ทีเกี่ยวข้อง เนื่องจากคอมพิวเตอร์ของอาจาร์ฐิติมา ไม่สามารถเปิดใช้งานได้ตามปกติ รบกวนเจ้าหน้าที่มาตรวจสอบแก้ไข โดยเร็ว ที่ โซน A-B ชั้น 3 ตึก CAT ขอบคุณค่ะ"/>
        <s v="ปัญหา: UPS พบปัญหา ใช้งานไม่ได้ (มีเสียงดัง) ชื่อผู้แจ้ง: เป้ แผนก: CAT Zone B ชั้น 3 เบอร์ติดต่อกลับ: 8155"/>
        <s v="ไม่ได้ลง Drive Share ให้ใช้งานค่ะ"/>
        <s v="1. คอมต่อ wifi ไม่ได้หลายเครื่อง ที่ฝ่ายจัดซื้อจัดจ้าง มุม c ชั้น 3 อาคารสำนักงานฯ รบกวนช่วยแก้ไขให้ด้วยค่ะ 2. ช่วยแก้ที่อยู่โทรศัพท์ เบอร์ 6739 ให้เป็นฝ่ายจัดซื้อจัดจ้าง ด้วยค่ะ"/>
        <s v="ขอความอนุเคราะห์ หมึก R1 จำนวน 2 อัน เปลี่ยน R1 เครื่องฟูจิ ที่คณะพยาบาลศาสตร์ มุม C ขอบคุณค่ะ"/>
        <s v="โทรศัพท์ต้งโต๊ะใช้ไม่ได้ ไม่มีสัญญาณอินเตอร์เน็ท"/>
        <s v="เรียน ฝ่ายไอที ขอความอนุเคราะห์ลงโปรแกรมเครื่อง Brother QL-820NWB ณ ห้องสมุดคณะพยาบาลศาสตร์ โซน A ชั้น 1 อาคารบริหาร 1 ติดต่อ 8812"/>
        <s v="ติดตั้ง MDM ลงในNotebookจำนวน 2 เครื่อง"/>
        <s v="หน้าจอโชว์คำว่า the Waste Toner Container needs to be replaced"/>
        <s v="ปัญหา: One Drive พบปัญหา ข้อมูลไม่ Update ชื่อผู้แจ้ง: เฟื่องฟ้า แผนก: สำนักงานคณบดี คณะพยาบาลศาสตร์ FL.2 CAT 1 เบอร์ติดต่อกลับ: 8815"/>
        <s v="ปริ้นเตอร์ปริ้นไม่ออก ที่มูลนิธิภัทรมหาราชานุสรณ์ ตึก Cat1"/>
        <s v="UPS ไม่สำรองไฟ"/>
        <s v="notebook drive C เต็ม และ Power ไม่ปิด"/>
        <s v="คอมเคาเตอร์ด้านหน้าปริ้นสติ๊กเกอร์ไม่ออกทุกเครื่อง โทรมาสอบถามติดต่อ พี่ปอ (ภารุณา)"/>
        <s v="เครื่องปริ้นเตอร์ที่เวชระเบียนชั้น 1 หมายเลข 4 ไม่สามารถสแกนเอกสารได้ บนถาดฟีดด้านบน ทำให้กระดาษติด"/>
        <s v="เเก้ไข หรือ save microsoft word ไม่ได้ ใช้รหัส cra เเล้วครับ ก้ไม่ได้ ที่ word ขึ้นคำว่า product activation failed"/>
        <s v="เซต ปริ้นเตอร์ต่อกับ notebook ที่ 110"/>
        <s v="com IP 172.25.5.176 เข้า โปรแกรม Discharge online ไม่ได้่ (Error) com IP 172.25.3.218 ไม่มีโปรแกรม Discharge online"/>
        <s v="ขอคืนเครื่อง Iphone + สายชาจ พร้อมซิม หมายเลข 064-2174718 OPD 2B เนื่องจากไม่มีความจำเป็นต้องใช้แล้ว (มีแล้ว 1 เครื่อง)"/>
        <s v="เปลี่ยนDrum Printer brother การเงิน ชั้น 2 ติดต่อพี่อ้อย"/>
        <s v="อยากรบกวนขอตัวปล่อยสัญญาณ WIFI ที่ห้องประชุม ห้องผ่าตัด ในวันอังคาร 30 สค 65 เวลา 08.00-16.00 น. เพื่อใช้ในการประชุม"/>
        <s v="รบกวนมาดูเครื่องปริ้นให้หน่อยค่ะ เครื่องเปิดไม่ติดค่ะ ขอบคุณค่ะ"/>
        <s v="เปลี่ยน DRUM เครื่องปริ้นเตอร์ ยี่ห้อ RICOH"/>
        <s v="10.00น. ไม่สามารถปริ้นเอกสารและสติกเกอร์ ที่จุดวัดความดันโซน B แผนกผู้ป่วยนอก กระดูก"/>
        <s v="เม้าท์คลิกขวาไม่ได้"/>
        <s v="คอมพิวเตอร์ไม่สามารถใช้งานได้เปิดไม่ติด และเมาส์ใช้งานไม่ได้ คอมพ์เครื่องที่ 2 ที่ห้องพักแพทย์ห้องสุดท้ายริมสุด (ตัวที่ติดเลข 535 ) รบกวนทาง IT ดำเนินการซ่อมให้ด้วยค่ะ ขอบคุณค่ะ"/>
        <s v="มีจุดสีเขียวปรากฏทั่วจอ การเงิน 100 เตียง ชั้น 1 ช่อง 3"/>
        <s v="ห้องพักแพทย์ อาคารหอพักชั้น4 เมาส์เครื่อง 535 เสียค่ะ"/>
        <s v="รบกวน Set เครื่องปริ้นท์ คอม 3 _เครื่อง ที่แลบกลางชั้น 5"/>
        <s v="เมาส์ใช้งานไม่ได้"/>
        <s v="เข้าใช้งาน HIS ไม่ได้ ใน computer ที่มีเฉพาะ Window 7"/>
        <s v="อ้างอิง ตั๋วคำร้อง #SR-10838 เนื่องจากทำเรื่องขอยืมตัวปล่อยสัญญาณ wifi ไว้เมื่อวันที่ 30 สค 65 เป็นจำนวน 1 วัน แต่จะทำการขอยืมต่อ ถึงวันศุกร์ 2 กย.65"/>
        <s v="เครื่องปริ้นส์เตอร์ Fuji สั่งปริ้นส์งานไม่ได้"/>
        <s v="โปรแกรม HIS เข้าไม่ได้ เครื่องคอมโต๊ะคัดกรอง หน้าห้องฉุกเฉิน"/>
        <s v="เดิม Cost center 10906090 คือ รหัสคลัง 8012 ชื่อคลัง กายภาพ17ร ขอเปลี่ยนแปลงชื่อ เพื่อให้ตรงกับหน่วยงานและคลินิกปัจจุบัน รหัสคลัง 8012 ชื่อคลัง ฟื้นฟูสมรรถภาพหัวใจ หรือ คลินิกฟื้นฟูสมรรถภาพหัวใจ ปอด และหลอดเลือด(2004) เหตุผล: แก้ไขให้เป็นข้อมูลปัจจุบัน แล"/>
        <s v="ขอแก้ไข ปุ่ม delete ใน reservation เนื่องจาก user แจ้งปัญหาว่า เมื่อทำการสร้าง reservation แล้วภายหลัง ไม่สามารถแก้ไขโดยการ delete ใน T-code Zmb22 ได้ รายละเอียดการแก้ไข : 1. T-code : Zmb22 2. แก้ไขให้สามารถ flag delete ระดับ item ได้"/>
        <s v="1) excel ในnotebook มีอาการหน่วงทั้งการกดคลิกเปลี่ยนช่อง และการพิมพ์ หน่วยประมาณ 3 วินาที จนไม่สามารถใช้ทำงานได้ 2) พบมดแดง 4-5 ตัว บริเวณคีบอร์ดโน๊ตบุค ไม่แน่ใจว่ามีอยู่ภายในตัวเครื่อง หรืออาจเข้าใจผิด ทั้งนี้ จะนำโน๊ตบุคไปมอบให้ฝ่ายIT ที่ตึก100เตียง ในช"/>
        <s v="ขอนำส่งหัวข้อปัญหาระบบe-sarabanที่ยังไม่ได้รับการแก้ไข ตั้งแต่วันที่ 14 ม.ค. 65 จนถึง ณ ปัจจุบัน"/>
        <s v="Config เปลี่ยนชื่อ Description 2004 หน้าที่ความรับผิดชอบ เป็น ตำแหน่งมาตรฐาน ที่ T-code ppome - Set config Client 100 เรียบร้อย - ขอให้นำขึ้น SAP Production Client 900 เหตุผล: เพื่อให้สอดคล้องกับประกาศราชวิทยาลัยจุฬากรณ์ เรื่อง ชื่อตำแหน่งและระดับตำแหน่ง "/>
        <s v="ขออนุมัติเปิดโครงการจ้างเหมาพัฒนาระบบ Portal สำหรับการจัดการตารางการทำงานของพนักงาน กรอบงบประมาณ: 23,000,000 บาท Project Owner: คุณชนกชื่น คณะกรรมการ TOR: คุณบุษรินทร์ (คุณชนกชื่น คุณอรรถพล คุณชลธิชา คุณนารี คุณอนามาศ) คณะกรรมการตรวจรับ: คุณชนกชื่น Projec"/>
        <s v="เข้าระบบ SAP ไม่ได้ค่ะ"/>
        <s v="โทรศัพท์ไร้สายเบอร์ 6209 ใช้งานไม่ได้ กดอะไรไม่ได้เลยค่ะ OPD 3B"/>
        <s v="คอมเคาน์เตอร์พยาบาล x-ray ไม่สามารถปิดใบยาได้ IP172.32.4.163"/>
        <s v="Kanchana.Sai@edu.cra.ac.th อีเมล์นี้ นศ. แจ้งว่าไม่สามารถรีเซตรหัสผ่านได้ ไม่มีอีเมล์แจ้งกลับ ชื่อนางสาว กาญจนา ใสสุข รหัสนศ. 6506012 ทำให้ นศ. ไม่สามารถใช้งานอีเมล์ได้"/>
        <s v="เข้าระบบ e-Doc ไม่ได้ รหัสพนักงาน 900563"/>
        <s v="HIS พบปัญหา Cencel ใบยาไม่ได้ เนื่องจากเจ้าหน้าที่ใส่ Clinic ผิด Error :Specified cast is not valid HN:650355255 VN:0151 IP:172.32.2.239 ชื่อผู้แจ้ง: Saruda Thaowan แผนก: จิตเวช ชั้น 2 Zone B เบอร์ติดต่อกลับ: 6133"/>
        <s v="ปัญหา: HIS พบปัญหา แสดงเลข HN คนไข้ไม่ถูกต้อง IP:172.32.1.38 ชื่อผู้แจ้ง: วันธณี ชิดปรางค์ แผนก: งานเวชระเบียน เบอร์ติดต่อกลับ: 6241"/>
        <s v="IP 172.32.12.49 ไม่มี Item lab group"/>
        <s v="ติดตั้งระบบ HIS ในคอมพิวเตอร์ HP Endocapture DEMO เพื่อให้สะดวกต่อการทำงาน สามารถเข้ามาติดตั้่งได้ในวันที่ 15 ส.ค. 65 ช่วงบ่าย (ติดต่อพี่กวาง)"/>
        <s v="นางสาวลิเภาอร แก้วสราญ รหัสพนักงาน 813468 ตำแหน่ง รองผู้อำนวยการศูนย์หัวใจและหลอดเลือด ด้านการบริหาร ไม่สามารถเข้าทำงาน ระบบ e-saraban นอกสถานที่ไม่ได้"/>
        <s v="อักษรเวลาสั่งพิมพ์จากออนไลน์ เป็นสัญลักษณ์ สี่เหลี่ยม **** มีเจ้าหน้าที่ดูให้แล้วค่าา ****"/>
        <s v="แก้ไข Wifi อาคารหอพักแพทย์-พยาบาล ชั้น7 ใช้งานไม่ได้ เชื่อมต่อwifiและเปิดใช้ไม่ได้ เบอร์ติดต่อ 6141"/>
        <s v="scan เอกสารเข้าระบบแล้วไม่สามารถเข้าไปดูในระบบได้ 172.32.3.78"/>
        <s v="IP 172.32.3.42 ดูผล lab ไม่ได้เหมือนหน้าจอไม่เต็มค่ะ บางส่วนมันหายไป"/>
        <s v="ขอความอนุเคราะห์โปรแกรมตัดต่อคลิปวีดีโอ เพื่อใช้ทำสื่อการสอน"/>
        <s v="คลินิกอายุรกรรม IP172.25.4.85แล้วห้องตรวจ9 คอมใช้ได้แล้ว"/>
        <s v="โน้ตบุ๊คจอดำใช้งานไม่ได้ครับ"/>
        <s v="เข้า IR online ไม่ได้ รหัสพนักงาน 900107"/>
        <s v="ตัดบิลสวัสดิการไม่ได้ ตามเอกสารแนบค่ะ"/>
        <s v="ไม่มี icon IT IP 172.32.0.26"/>
        <s v="เนื่องจากปัจจุบันอีเมล์ของผมคือ tontrakoon.pin@cra.ac.th ซึ่งจริงต้องเป็น tortrakoon.pin@cra.ac.th ปัญหาที่พบตอนนี้คือบางแผนกส่งอีเมลมาตามชื่อจริงของผมคือ Tortrakoon ทำให้ไม่ได้รับอีเมล์บางฉบับ"/>
        <s v="172.25.7.241"/>
        <s v="ใช้โปรแกรม D/C online ไม่ได้ 172.32.8.128 172.32.8.30 172.32.8.27"/>
        <s v="จอในห้องประชุม MC222 พบปัญหา เปิดไม่ติด นางสาว ปภัชญา เพ็ชร์ทอง เบอร์ติดต่อ 8224"/>
        <s v="คอนพิวเตอร์ไม่มีปุ่ม OK ในหน้า Hold request IP add 172.32.2.35"/>
        <s v="His ไม่มีปุ่ม OK ค่ะ"/>
        <s v="ไม่สามารถเข้าระบบ service.cra.ac.th ได้ ทำให้มีปัญหาด้านการใช้งานระบบ e-saraban / Workflow และระบบอื่นๆที่มีอยู่ใน service.cra.ac.th สำหรับคอมพิวเตอร์ทั้งหมดของโรงพยาบาลสัตว์ทิพย์พิมาน ขอความอนุเคราะห์เจ้าหน้าที่ไอที เข้าพื้นที่โรงพยาบาลสัตว์ทิพย์พิมาน เพ"/>
        <s v="เครื่องปริ้นส์ Ricoh ไม่สามารถปริ้นส์ได้"/>
        <s v="ไม่สามรถปริ้นได้ และpreview และ Save PDF ได้"/>
        <s v="His ไม่มีปุ่ม OK และปุ่มอื่นๆ"/>
        <s v="โทรศัพท์ไร้สายเครื่องสีดำเบอร์ 6451 หน้าจอเป็นสีดำ กดรับสายไม่ได้"/>
        <s v="E saraban ใช้งานไม่ได้"/>
        <s v="รบกวน Add เครื่องปริ้น FUJI เพิ่ม ในโน็ตบุ๊ค ขอบคุณค่ะ"/>
        <s v="รบกวนตรวจสอบโปรแกรม 172.32.5.53"/>
        <s v="เครื่องคอมพิวเตอร์ช้ามากกกก ค่ะ รบกวนเช็คให้ด้วยค่ะ 0"/>
        <s v="HIs ไม่สามารถเลือกชื่อคนไข้ได้"/>
        <s v="หมายเลขเครื่อง 172.25.3.229"/>
        <s v="แจ้งเรื่อง HIS คอมพิวเตอร์ด้านหน้ากายภาพชั้น 12 ไม่สามารถคีย์ค่าบริการในเวลา-นอกเวลาได้ ระหัสคอมพิวเตอร์ 172.32.12.229 ขอบคุณค่ะ อุไร"/>
        <s v="log in เข้างานไม่ได้"/>
        <s v="เครื่อง 172.32.7.29 ปรับขนาดหน้าจอให้หน่อยคะ"/>
        <s v="900914 Darunee.Rit@cra.ac.th 0830923518 ..........................."/>
        <s v="รบกวนลง Ms word และ Ms Excel ให้หน่อยค่ะ"/>
        <s v="ขอความอนุเคราะห์แก้ปัญหาไม่สามารถเข้าระบบ service.cra.ac.th ได้ ทำให้มีปัญหาด้านการใช้งานระบบ e-saraban / Workflow และระบบอื่นๆที่มีอยู่ใน service.cra.ac.th โดยมีเลข IP เครื่อง ตามเอกสารดังแนบ"/>
        <s v="ปริ้นส์ป้ายข้อมือไม่ออก"/>
        <s v="เค้าเตอร์ด้านหน้าวัดความดัน มีรางปลั๊กไฟที่ติดกับผนัง หลุดออกมาทั้งราง รบกวนแก้ไข ค่ะ"/>
        <s v="Hit ไม่สามารถลบ ข้อมูลที่ ER ลงผิดได้ ลบกวนIT แก้ไขให้หน่อยครับ"/>
        <s v="โทรศัพท์ตั้งโต๊ะโทรเข้าไม่ได้ เบอร์6786"/>
        <s v="เนื่องจากไม่สามารถเข้ารหัส SAP ด้วยเครื่อง PC ได้ รหัสเจ้าหน้าที่ 803044 และ 900374 ** ประสานไว้เบื้องต้นแล้ว รบกวนด่วนให้นิดนึงนะค่ะ ขอบคุณมากค่ะ"/>
        <s v="ปริ้นเอกสารไม่ออก 172.25.7.223"/>
        <s v="His ชื่อคนไข้ไม่มา และข้อมูลเลือกด้านล่างมาไม่ครบ"/>
        <s v="เรียนผู้เกี่ยวข้อง ดิฉัน ณัฐนิชา เกื้อทาน รหัสพนักงาน 814125 ไม่สามารถเข้า esarabun ได้ค่ะ ทั้งที่ยังไม่ได้เปลี่ยนรหัส มั่นใจว่าไม่ได้ลืมรหัสค่ะ รบกวนช่วยเช็คด้วยค่ะ ขอบคุณค่ะ"/>
        <s v="his ขึ้น Error &gt;&gt;&gt; Open An Unauthorized to do"/>
        <s v="code แลปมีปัญหาไม่ขึ้นข้อมูลแลป ผู้ป่วยติดต่อการเงินไม่ได้ไม่มีเจ้าหน้าที่ charge lab ได้"/>
        <s v="เครื่องช้า Disk 100% ทำให้ทำงานช้า"/>
        <s v="HIS ปุ่ม Search ไม่โชว์"/>
        <s v="website หน้า doctor dog เข้าไม่ได้"/>
        <s v="เข้า tumerregisty .comไม่ได้"/>
        <s v="เข้าใช้งาน e-Doc ไม่ได้"/>
        <s v="รหัสพนักงาน 803507 รบกวนช่วยดูระบบ Esaraban เนื่องจากไม่สามารถ ทำงานได้มาประมาณ 2 ชม. แต่ระบบเนตอื่นๆทำงานได้ปกติค่ะ (เครื่อง IP 172.27.21.175 )"/>
        <s v="เข้าใช้ internet ไม่ได้"/>
        <s v="172.25.17.242"/>
        <s v="รหัส IP คอม 6 เครื่อง แผนก หู คอ จมูก ชั้น 12 172.32.12.195 172.32.12.197 172.32.12.213 172.32.12.182 172.32.12.116 172.32.12.112 รหัสคลินิกที่ต้องการให้มี คือ 0402 0404 0405 0407 0408 0409 0314 03141"/>
        <s v="การเข้าใช้งานโปรแกรม REDCap ที่ URL: http://redcap.ac.th/ บนเครือข่ายอินเตอร์เน็ตขัดข้อง"/>
        <s v="หน้าจอคอมพิวเตอร์ เค้าเตอร์กระดูก 17 ไร่ เล็ก //มีคนทำให้แล้วคะ"/>
        <s v="ขอใส่เลขลำดับคิวหน้า Nurse counter ในระบบ HIS จากก่อนหน้านี้สามารถใส่ลำดับได้"/>
        <s v="สั่งปริ้นส์เอกสารไม่ออก"/>
        <s v="HiS เลือกไม่ได้ เนื่องจากไม่มีคลังจ่ายยาชั้น 3"/>
        <s v="นายบุญเลิศ ช้างสุวรรณ ไม่สามารถเข้าใช้งาน Email ได้ เนื่องจากลืมรหัสผ่าน แต่ลอง Reset รหัสผ่านแล้ว แต่ก็ยังไม่สามารถใช้งานได้Email : boonlert.cha@cra.ac.th กรุณาติดต่อไปที่ 0871117374 คุณบุญเลิศ"/>
        <s v="เนื่องด้วยสัญญาณ wifi บริเวณเคาเตอร์ด้านในของ OPD2A มีปัญหาไม่ชัดเจน ทำให้โทรศัพท์มือถือไม่มีสัญญาณ ใช้งานไม่ได้ จึงต้องการขอติดตามโทรศัพท์ตั้งโต๊ะเพิ่มเติม เพื่อความสะดวกในการให้บริการผู้ป่วย ขอบคุณค่ะ"/>
        <s v="รบกวนลงโปรแกรม HIS 2 เครื่อง"/>
        <s v="ทางคลังยาต้องการปลดล็อค USBคอมพิวเตอร์ เพื่อทำการข้อมูลการบันทึกอุณหภูมิวัคซีนบริจาคจาก UN ครับ"/>
        <s v="1. เครื่อง IP 172.32.5.40 เข้า Oracle VM VirtualBox ไม่ได้ค่ะ 2. เครื่องปริ้นสติ๊กเกอร์ ยังใช้งานไม่ได้ เบื้องต้นมีจนท.เข้ามาแก้ไขให้แล้วแต่ยังแก้ไขไม่ได้ค่ะ เลยอยากให้ลองอีกครั้ง เพราะจำเป็นต้องใช้ปริ้นสติ๊กเกอร์ค่ะ"/>
        <s v="ไม่สามารถ reset Password Email ได้ รบกวน IT รีบแก้ไขให้หน่อยค่ะด่วนๆ เพราะต้องการใช้งาน"/>
        <s v="เรียนเจ้าหน้าที่ IT และผู้เกี่ยวข้อง เนื่องจากเครื่องสำรองไฟในห้องโอเปอร์เรเตอร์เสีย ไม่สามารถเก็บไฟได้ จึงแจ้งขอทำการเปลี่ยนเครื่องใหม่ให้ ทั้งนี้ ปัจจุบันเจ้าหน้าที่ IT ได้เก็บเครื่องเก่าไปแล้ว รอนำเครื่องใหม่มาติดตั้งให้ค่ะ ขอบคุณค่ะ"/>
        <s v="ขอรหัสเข้า E-sarabun"/>
        <s v="ไม่สามารถเข้าใช้งานระบบ Workflow ได้"/>
        <s v="องค์กรอัพโหลดรายชื่อ"/>
        <s v="หมอพร้อมข้อมูลไม่ขึ้นหมอพร้อม"/>
        <s v="หมอพร้อมเพิ่มเข็ม"/>
        <s v="องค์กรเลือกรพ.ไม่ได้ เนื่องจาก รจภ.ไม่ได้กด"/>
        <s v="หมอพร้อมขอ cid"/>
        <s v="หมอพร้อมลบเข็ม"/>
        <s v="องค์กรทำเรื่องส่งวัคซีนไมไ่ด้"/>
        <s v="องค์กรยกเลิกวันนัดส่งวัคซีน"/>
        <s v="องค์กรชำระเงินซ้ำ"/>
        <s v="องค์กรการจัดสรรวัคซีน"/>
        <s v="องค์กรการบริจาควัคซีน"/>
        <s v="องค์กรกำหนดวันทำเรื่องส่งวัคซีน"/>
        <s v="องค์กรเข้าระบบไม่ได้ ระบบมีปัญหา"/>
        <s v="องค์กรอัพโหลดรายชื่อไม่ได้"/>
        <s v="องค์กรสอบถามการจัดส่งวัคซีน"/>
        <s v="องค์กรขั้นตอนการเข้ารับวัคซีน"/>
        <s v="องค์กรเข้าระบบไม่ได้"/>
        <s v="องค์กรขอใบรับรอง"/>
        <s v="องค์กรลบรายชื่อเข้ารับวัคซีน"/>
        <s v="ติดตั้งระบบไฟเบอร์ภายในห้องพักเพื่อรองรับนักศึกษาสามารถติดต่อค่ายอินเตอร์เน็ตเพื่อเลือกเครือข่ายได้โดยตรง (เปิดให้สำหรับทุกข่ายเข้ามาขายระบบอินเตอร์เน็ตแบบเสรี) เหตุผล: วางโครงสร้างการเชื่อมต่ออินเตอร์เน็ตพื้นฐาน"/>
        <s v="ผู้ป่วยโควิดสอบถามเรื่องยา"/>
        <s v="องค์กรทำนัดส่งวัคซีน"/>
        <s v="องค์กรวันหมดอายุวัคซีน"/>
        <s v="ประชาชนทำนัดฉีดวัคซีนโมเดอร์น่า"/>
        <s v="องค์กรเพิ่มนัดหมายใหม่ อัพโหลดรายชื่อ"/>
        <s v="ประชาชนรับยาโควิด"/>
        <s v="องค์กรแก้ไขรายชื่อ"/>
        <s v="หมอพร้อมขอ cid 133 คน"/>
        <s v="หมอพร้อมขอใบรับรอง"/>
        <s v="โรงพยาบาล เรื่องการจัดส่งวัคซีน รพ.ซื้อวัคซีนเพิ่ม"/>
        <s v="องค์กรREใบนำฝากใหม่"/>
        <s v="องค์กรเพิ่มวันนัดหมาย"/>
        <s v="หมอพร้อมขอ cid 144 คน"/>
        <s v="หมอพร้อมเปลี่ยนชื่อ"/>
        <s v="หมอพร้อมแก้ไขเบอร์"/>
        <s v="หมอพร้อมแก้ไขเบอร์และเลข 13 หลัก"/>
        <s v="หมอพร้อมแก้ไขชื่อ-นามสกุล"/>
        <s v="องค์กรขั้นตอนการจัดส่งวัคซีน"/>
        <s v="หมอพร้อมแก้ไขเพศ"/>
        <s v="หมอพร้อมขึ้นข้อมูลผู้รับวัคซีน 12 คน"/>
        <s v="ประชาชนการจองวัคซีน"/>
        <s v="องค์กรเลือกวันนัดหมาย"/>
        <s v="ประชาชนเรื่องการเลื่อนนัดมาแล้ว"/>
        <s v="องค์กรRE ใบชำระเงินใหม่"/>
        <s v="ประชาชนสิทธิ์การรับวัคซีนอายุ 60"/>
        <s v="ประชาชนขอเปลี่ยนชื่อสกุล"/>
        <s v="องค์กรจัดส่งวัคซีนซิโนฟาร์ม"/>
        <s v="IDเรื่องรายละเอียดChannel 00xxxxxxxxxx1 // 600xxxxxxxxx8หมอพร้อมขอ cidline"/>
        <s v="IDเรื่องรายละเอียดChannel MD0xxxxx //60xxxxxxxxx02หมอพร้อมขอใบรับรองmail Cer"/>
        <s v="IDเรื่องรายละเอียดChannel 1xxxxxxxxxxx1หมอพร้อมเพิ่มเข็มcall"/>
        <s v="IDเรื่องรายละเอียดChannel 08xxxxxxx8โรงพยาบาลเข้าระบบไม่ได้call"/>
        <s v="IDเรื่องรายละเอียดChannel xxxxxxxxxxxx1หมอพร้อมเพิ่มเข็มline"/>
        <s v="IDเรื่องรายละเอียดChannel 1xxxxxxxxx1หมอพร้อมเพิ่มเข็มcall"/>
        <s v="IDเรื่องรายละเอียดChannel PxxxxxxA // 0xxxxxxxxxxxหมอพร้อมเพิ่มเข็มline"/>
        <s v="IDเรื่องรายละเอียดChannel Pxxxxxx4A // 60xxxxxxxxxหมอพร้อมเพิ่มเข็มline"/>
        <s v="IDเรื่องรายละเอียดChannel xxxxxxxxA // 01xxxxxxxxxหมอพร้อมเพิ่มเข็มline"/>
        <s v="IDเรื่องรายละเอียดChannel xxxxxxxxx7หมอพร้อมเพิ่มเข็มcall"/>
        <s v="IDเรื่องรายละเอียดChannel xxxxxxxxx9หมอพร้อมขอใบรับรองline"/>
        <s v="IDเรื่องรายละเอียดChannel 1xxxxxxxxxxx7หมอพร้อมเพิ่มเข็มcall"/>
        <s v="IDเรื่องรายละเอียดChannel 6xxxxxxxxxx9หมอพร้อมขอใบรับรองline"/>
        <s v="IDเรื่องรายละเอียดChannel 1xxxxxxxxxxx7หมอพร้อมเพิ่มเข็มline"/>
        <s v="IDเรื่องรายละเอียดChannel 3xxxxxxxxxxx2หมอพร้อมเพิ่มเข็มline"/>
        <s v="IDเรื่องรายละเอียดChannel 3xxxxxxxxxxx7หมอพร้อมเพิ่มเข็มline"/>
        <s v="IDเรื่องรายละเอียดChannel 3xxxxxxxxxx2หมอพร้อมเพิ่มเข็มline"/>
        <s v="IDเรื่องรายละเอียดChannel KxxxxxxxD // 6xxxxxxxxxxxหมอพร้อมข้อมูลไม่ขึ้นหมอพร้อมcall"/>
        <s v="IDเรื่องรายละเอียดChannel 31xxxxxxxxxxxหมอพร้อมเพิ่มเข็ม 1,2call"/>
        <s v="IDเรื่องรายละเอียดChannel 116xxxxxxxxxxหมอพร้อมข้อมูลไม่ขึ้นหมอพร้อมแบบฟอร์ม"/>
        <s v="IDเรื่องรายละเอียดChannel PAxxxxxxx // 60xxxxxxxxxxxหมอพร้อมขอ cidline"/>
        <s v="IDเรื่องรายละเอียดChannel PAxxxxxx // 60xxxxxxxxxxหมอพร้อมขอ cidline"/>
        <s v="IDเรื่องรายละเอียดChannel P1xxxxxxx // 6xxxxxxxxxxx8หมอพร้อมขอ cidline"/>
        <s v="IDเรื่องรายละเอียดChannel 17xxxxxxxxxxหมอพร้อมข้อมูลไม่ขึ้นหมอพร้อมline"/>
        <s v="IDเรื่องรายละเอียดChannel xxxx เอสองค์กรอายุวัคซีนline"/>
        <s v="IDเรื่องรายละเอียดChannel 1xxxxxxxxxxx2หมอพร้อมข้อมูลไม่ขึ้นหมอพร้อมcall"/>
        <s v="IDเรื่องรายละเอียดChannel EExxxxxxx // 6xxxxxxxxx0หมอพร้อมขอ cidcall"/>
        <s v="IDเรื่องรายละเอียดChannel 1xxxxxxxxxxx1หมอพร้อมเพิ่มเข็ม 5line"/>
        <s v="ID เรื่อง รายละเอียด Channel 600xxxxxxxxxx // P8xxxxxxxx หมอพร้อม ขอ cid call"/>
        <s v="IDเรื่องรายละเอียดChannel 06xxxxxxxxองค์กรใบเสร็จcall"/>
        <s v="IDเรื่องรายละเอียดChannel 3xxxxxxxxxxxหมอพร้อมเพิ่มเข็ม 5Walk-in"/>
        <s v="IDเรื่องรายละเอียดChannel 3xxxxxxxxxxx1หมอพร้อมตรวจสอบข้อมูลวัคซีนWalk-in"/>
        <s v="IDเรื่องรายละเอียดChannel 60xxxxxxxxxเปลี่ยนเบอร์โทร06xxxxxxxx--&gt;061xxxxxxxcall"/>
        <s v="IDเรื่องรายละเอียดChannel 110xxxxxxxxxxหมอพร้อมเพิ่มเข็ม 2call"/>
        <s v="IDเรื่องรายละเอียดChannel 6000xxxxxxxx // KUxxxxxxxหมอพร้อมขอใบรับรองline"/>
        <s v="IDเรื่องรายละเอียดChannel 600xxxxxxxxx // PAxxxxxxxหมอพร้อมขอ cidcall"/>
        <s v="IDเรื่องรายละเอียดChannel 600xxxxxxxxx // PA0xxxxxหมอพร้อมขอ cidcall"/>
        <s v="IDเรื่องรายละเอียดChannel ที xxxxxองค์กรการลดหย่อนภาษีวัคซีนบริจาคline"/>
        <s v="IDเรื่องรายละเอียดChannel TSxxxxxx// 600xxxxxxxxหมอพร้อมขอ cidcall"/>
        <s v="IDเรื่องรายละเอียดChannel 13xxxxxxxxxหมอพร้อมเพิ่มเข็ม 2line"/>
        <s v="IDเรื่องรายละเอียดChannel บริษัท xxxxxxx จำกัดองค์กรเลือกวันนัดหมายส่งวัคซีนcall"/>
        <s v="IDเรื่องรายละเอียดChannel 510xxxxxxxxxหมอพร้อมตรวจสอบข้อมูลวัคซีนmail Cer"/>
        <s v="IDเรื่องรายละเอียดChannel 11xxxxxxxxxหมอพร้อมเพิ่มเข็ม 3mail Cer"/>
        <s v="IDเรื่องรายละเอียดChannel 110xxxxxxxxxหมอพร้อมเพิ่มเข็ม 3mail Cer"/>
        <s v="IDเรื่องรายละเอียดChannel MBxxxxxx // 6000xxxxxxxxxหมอพร้อมขอ cidcall"/>
        <s v="IDเรื่องรายละเอียดChannel บลจ.xxxxxxxx จำกัดองค์กรอัพรายชื่อใหม่mail IT"/>
        <s v="IDเรื่องรายละเอียดChannel บริษัท xxxxxxxxxx จำกัดองค์กรอัพรายชื่อใหม่call"/>
        <s v="ID เรื่อง รายละเอียด Channel 60xxxxxxxxxxx หมอพร้อม รวมเข็ม call"/>
        <s v="IDเรื่องรายละเอียดChannel 20xxxxxxxxxxx // 60000xxxxxxxxหมอพร้อมเพิ่มเข็ม 3 แก้ไขเบอร์โทรline"/>
        <s v="IDเรื่องรายละเอียดChannel 11xxxxxxxxxxxหมอพร้อมข้อมูลไม่ขึ้นหมอพร้อมmail Cer"/>
        <s v="IDเรื่องรายละเอียดChannel Embassy xxxxxxxxxxxxxxx องค์กรเข้าใช้งานระบบไม่ได้call"/>
        <s v="IDเรื่องรายละเอียดChannel 38xxxxxxxxxxxหมอพร้อมเพิ่มเข็ม 5mail Cer"/>
        <s v="IDเรื่องรายละเอียดChannel 310xxxxxxxxxx6หมอพร้อมเพิ่มเข็ม 5line"/>
        <s v="IDเรื่องรายละเอียดChannel องค์กรหมอพร้อมขอ cid 143 คนline"/>
        <s v="IDเรื่องรายละเอียดChannel ประชาชนวัคซีนเพิ่มรายชื่อการรับวัคซีนจากรพ.ปลายทางcall"/>
        <s v="IDเรื่องรายละเอียดChannel S85xxxxx // 6000xxxxxxxxx หมอพร้อมขอ cidmail Cer"/>
        <s v="IDเรื่องรายละเอียดChannel บริษัท xxxxxxx จำกัดองค์กรREใบนำฝากใหม่line"/>
        <s v="IDเรื่องรายละเอียดChannel 59xxxxxxxxxxx หมอพร้อมเพิ่มเข็ม 1,2line"/>
        <s v="IDเรื่องรายละเอียดChannel 086xxxxxxxหมอพร้อมคำนำหน้าผิดcall"/>
        <s v="IDเรื่องรายละเอียดChannel 095xxxxxxxหมอพร้อมข้อมูลไม่ขึ้นหมอพร้อมcall"/>
        <s v="IDเรื่องรายละเอียดChannel 081xxxxxxxประชาชนอาการโควิดcall"/>
        <s v="IDเรื่องรายละเอียดChannel 110xxxxxxxxxหมอพร้อมเพิ่มเข็ม 2line"/>
        <s v="IDเรื่องรายละเอียดChannel 110xxxxxxxxxxหมอพร้อมเพิ่มเข็ม 2line"/>
        <s v="IDเรื่องรายละเอียดChannel 1xxxxxxxxxxx8หมอพร้อมลบเข็ม 4call"/>
        <s v="IDเรื่องรายละเอียดChannel ทีxxxxxxองค์กรอัพโหลดรายชื่อไม่ได้line"/>
        <s v="IDเรื่องรายละเอียดChannel PAxxxxxxx // 60xxxxxxxxxxxหมอพร้อมขอ cidcall"/>
        <s v="IDเรื่องรายละเอียดChannel 310xxxxxxxxxxหมอพร้อมเพิ่มเข็ม 2call"/>
        <s v="IDเรื่องรายละเอียดChannel 09xxxxxxxxxxx // 6xxxxxxxxxx17หมอพร้อมตรวจสอบข้อมูลวัคซีนline"/>
        <s v="IDเรื่องรายละเอียดChannel EPxxxxxx // 6xxxxxxxxxx96หมอพร้อมขอใบรับรองcall"/>
        <s v="IDเรื่องรายละเอียดChannel P1xxxxxxx // 6xxxxxxxxx800หมอพร้อมแก้ไขเลข CIDcall"/>
        <s v="IDเรื่องรายละเอียดChannel T0xxxxxxx // 60000xxxxxxxxหมอพร้อมขอใบรับรองline"/>
        <s v="IDเรื่องรายละเอียดChannel 127xxxxxxxxxxหมอพร้อมข้อมูลไม่ขึ้นหมอพร้อมmail IT"/>
        <s v="IDเรื่องรายละเอียดChannel 660xxxxxxxxxx // 600001xxxxxxxหมอพร้อมขอใบรับรองcall"/>
        <s v="IDเรื่องรายละเอียดChannel 23xxxxxxxxxxxหมอพร้อมขอใบรับรองline"/>
        <s v="IDเรื่องรายละเอียดChannel P1xxxxxx // 60xxxxxxxxxxxหมอพร้อมเพิ่มเข็ม 3call"/>
        <s v="IDเรื่องรายละเอียดChannel 083xxxxxxxองค์กรอายุวัคซีนcall"/>
        <s v="IDเรื่องรายละเอียดChannel สหxxxxxxxxxxxโรงพยาบาลส่งข้อมูลเข็มกระตุ้นของคลินิคสยามการแพทย์ 17 มิ.ย. 30 คนline"/>
        <s v="IDเรื่องรายละเอียดChannel สหxxxxxxxxxแพทย์โรงพยาบาลส่งข้อมูลเข็มกระตุ้นของคลินิคสยามการแพทย์ 24 มิ.ย. 29 คนline"/>
        <s v="IDเรื่องรายละเอียดChannel CCxxxxxx7 // 6xxxxxxxxx256หมอพร้อมขอ cidcall"/>
        <s v="IDเรื่องรายละเอียดChannel 1250xxxxxxxxxหมอพร้อมเพิ่มเข็ม 2call"/>
        <s v="IDเรื่องรายละเอียดChannel 1103xxxxxxxxxหมอพร้อมเพิ่มเข็ม 3call"/>
        <s v="IDเรื่องรายละเอียดChannel บริษัท สมxxxxxxxxองค์กรลงนามเลือกโรงพยาบาลcall"/>
        <s v="IDเรื่องรายละเอียดChannel 088xxxxxxxประชาชนการรับวัคซีนcall"/>
        <s v="IDเรื่องรายละเอียดChannel 310xxxxxxxxxxหมอพร้อมเพิ่มเข็ม 4walk-in"/>
        <s v="IDเรื่องรายละเอียดChannel CC6xxxxxx // 600001xxxxxxxหมอพร้อมขอ cidcall"/>
        <s v="IDเรื่องรายละเอียดChannel KOXXXXXX 60000XXXXXXXหมอพร้อมเพิ่มเข็ม 3call"/>
        <s v="IDเรื่องรายละเอียดChannel 09XXXXXXประชาชนการรับวัคซีน เนื่องจากติดโควิดcall"/>
        <s v="ID เรื่อง รายละเอียด Channel 3101XXXXXXXX หมอพร้อม เพิ่มเข็ม 4 call"/>
        <s v="IDเรื่องรายละเอียดChannel บริษัท XXXXXXX จำกัดองค์กรอายุวัคซีนcall"/>
        <s v="IDเรื่องรายละเอียดChannel บริษัท XXXXXXXXX จำกัดองค์กรนัดหมาบวัดฉีดcall"/>
        <s v="IDเรื่องรายละเอียดChannel 08XXXXXXXXประชาชนต้องการรับยารักษา เนื่องจากติดโควิดcall"/>
        <s v="IDเรื่องรายละเอียดChannel 08XXXXXXXหมอพร้อมข้อมูลไม่ขึ้นหมอพร้อมcall"/>
        <s v="IDเรื่องรายละเอียดChannel 600XXXXXXXหมอพร้อมเพิ่มเข็ม 2line"/>
        <s v="IDเรื่องรายละเอียดChannel 11xxxxxxxxxxxหมอพร้อมเพิ่มเข็ม 3call"/>
        <s v="IDเรื่องรายละเอียดChannel 11xxxxxxxxxx2หมอพร้อมเพิ่มเข็ม 2แบบฟอร์ม"/>
        <s v="IDเรื่องรายละเอียดChannel P23XXXXX 60XXXXXXXXXหมอพร้อมเพิ่มเข็ม 1 2line"/>
        <s v="IDเรื่องรายละเอียดChannel Mxxxxxx1 // 6xxxxxxxxx478หมอพร้อมข้อมูลไม่ขึ้นหมอพร้อมline"/>
        <s v="IDเรื่องรายละเอียดChannel P18xxxxx 60xxxxxxxxxหมอพร้อมเพิ่มเข็ม 2line"/>
        <s v="IDเรื่องรายละเอียดChannel P16xxxx 60xxxxxxxxxxxหมอพร้อมเพิ่มเข็ม 2line"/>
        <s v="IDเรื่องรายละเอียดChannel P22xxxxx 60xxxxxxxxxxหมอพร้อมเพิ่มเข็ม 2line"/>
        <s v="IDเรื่องรายละเอียดChannel 08XXXXXXหมอพร้อมข้อมูลไม่ขึ้นหมอพร้อมcall"/>
        <s v="IDเรื่องรายละเอียดChannel 001xxxxxxxxxหมอพร้อมเพิ่มเข็ม 1 2line"/>
        <s v="IDเรื่องรายละเอียดChannel 001XXXXXXXXหมอพร้อมเพิ่มเข็ม 1 2line"/>
        <s v="IDเรื่องรายละเอียดChannel 111XXXXXXXหมอพร้อมข้อมูลไม่ขึ้นหมอพร้อม call"/>
        <s v="ID เรื่อง รายละเอียด Channel 089xxxxxxxxx ประชาชน สอบถามการนัดรับวัคซีนของเด็ก 5 ขวบ call"/>
        <s v="ID เรื่อง รายละเอียด Channel บริษัท xxxxxxx จำกัด องค์กร มีปัญหาในการเข้าระบบ call"/>
        <s v="ID เรื่อง รายละเอียด Channel 3540xxxxxxx ประชาชน เพิ่มเข็ม 2 call"/>
        <s v="ID เรื่อง รายละเอียด Channel 1129xxxxxxx ประชาชน เพิ่มเข็ม 2 call"/>
        <s v="ID เรื่อง รายละเอียด Channel 012xxxxxxxx หมอพร้อม เพิ่มเข็ม 1 2 line"/>
        <s v="ID เรื่อง รายละเอียด Channel 1XXXXXXXX ประชาชน เพิ่มเข็ม 2 line"/>
        <s v="ID เรื่อง รายละเอียด Channel 136xxxxxxxxxx ประชาชน เพิ่มเข็ม 4 line"/>
        <s v="ID เรื่อง รายละเอียด Channel 0011xxxxxxxx หมอพร้อม เพิ่มเข็ม 1 2 call"/>
        <s v="ID เรื่อง รายละเอียด Channel 332xxxxxxxx หมอพร้อม เพิ่มเข็ม 2 line"/>
        <s v="ID เรื่อง รายละเอียด Channel รพ xxxxxx โรงพยาบาล ส่งรายชื่อให้บริษัทประกัน Mail IT"/>
        <s v="ID เรื่อง รายละเอียด Channel โรงพยาบาลxxxxxx โรงพยาบาล ส่งรายชื่อให้บริษัทประกัน Mail IT"/>
        <s v="ID เรื่อง รายละเอียด Channel สหxxxxxxx โรงพยาบาล ส่งรายชื่อให้บริษัทประกัน Mail IT"/>
        <s v="ID เรื่อง รายละเอียด Channel 167xxxxxxxx หมอพร้อม ขอแก้ข้อมูล เพศ call"/>
        <s v="ID เรื่อง รายละเอียด Channel อบตxxxxxx องค์กร จำนวนวัคซีนไม่ครบตามสัญญา line"/>
        <s v="ID เรื่อง รายละเอียด Channel Emxxxxxxxxxxxxxx องค์กร นัดหมายsinopharm call"/>
        <s v="ID เรื่อง รายละเอียด Channel 11xxxxxxxxx หมอพร้อม เพิ่มเข็ม 1 2 line"/>
        <s v="ID เรื่อง รายละเอียด Channel 600xxxxxxxxxxx หมอพร้อม ข้อมูลไม่ขึ้นหมอพร้อม line"/>
        <s v="ID เรื่อง รายละเอียด Channel 600001XXXXXX C731XXXX หมอพร้อม ขอเลข 13หลัก Mail Cer"/>
        <s v="ID เรื่อง รายละเอียด Channel 341xxxxxxxxxxxx หมอพร้อม เพิ่มเข็ม 3 line"/>
        <s v="ID เรื่อง รายละเอียด Channel 03821xxx องค์กร ขอบริจาควัคซีน call"/>
        <s v="ID เรื่อง รายละเอียด Channel 095xxxxxxx ประชาชน ปรึกษาเรื่องการติดโควิด call"/>
        <s v="ID เรื่อง รายละเอียด Channel 1199xxxxxxxx หมอพร้อม เพิ่มเข็ม 1 2 line"/>
        <s v="ID เรื่อง รายละเอียด Channel T056xxxx หมอพร้อม ขอเลข 13หลัก line"/>
        <s v="ID เรื่อง รายละเอียด Channel บริษัท พีแอล xxxxxxx จำกัด องค์กร ขอยกเลิกนัดหมาย call"/>
        <s v="ID เรื่อง รายละเอียด Channel 12xxxxxxxxx หมอพร้อม เพิ่มเข็ม1 call"/>
        <s v="ID เรื่อง รายละเอียด Channel 08510xxxxxx องค์กร สอบถามเรื่องวันหมดอายุวัคซีน call"/>
        <s v="ID เรื่อง รายละเอียด Channel บริษัท แบรนด์ xxxxxxxxx องค์กร นำเข้ารายชื่อผู้ฉีดวัคซีน Mail IT"/>
        <s v="ID เรื่อง รายละเอียด Channel 81500xxxxxxx1 60000xxxxxxxxx หมอพร้อม ขอเลข 13หลัก line"/>
        <s v="ID เรื่อง รายละเอียด Channel 8150xxxxx7 6000018xxxxx หมอพร้อม ขอเลข 13หลัก line"/>
        <s v="ID เรื่อง รายละเอียด Channel 13xxxxxxxxxxx หมอพร้อม เพิ่มเข็ม1 Mail Cer"/>
        <s v="ID เรื่อง รายละเอียด Channel บ.โอxxxxxxxxxxxxxxxxxxxxx องค์กร ส่งรายชื่อให้บริษัทประกัน Mail IT"/>
        <s v="ID เรื่อง รายละเอียด Channel 600xxxxxxxxxxxx หมอพร้อม ขอให้ขึ้น QR code ในใบรับรอง line"/>
        <s v="ID เรื่อง รายละเอียด Channel E2xxxxxx หมอพร้อม ขอเลข 13หลัก call"/>
        <s v="ID เรื่อง รายละเอียด Channel 1849xxxxxxxxxx หมอพร้อม แก้ไขวันที่ฉีดเข็มที่ 2 call"/>
        <s v="ขอปลดล็อค Port USB เนื่องจาก Notebook เครื่องเก่าไม่สามารถเปิดใช้งานได้ จึงต้องเปลี่ยนเครื่องใหม่ และจึงมีความจำเป็นต้องใช้ USB ในการทำงาน"/>
        <s v="001.บค.65/732 เรื่อง ขอนำส่งรายชื่อผู้ปฏิบัติงานที่พ้นสภาพ รอบวันที่ 16 สิงหาคม 2565 ฝ่ายบริหารทรัพยากรบุคคล ขอนำส่งรายชื่อผู้ปฏิบัติงานที่พ้นสภาพ รอบวันที่ 16 สิงหาคม 2565 จำนวน 23 คน มาเพื่อโปรดดำเนินการ ปิดสิทธิการใช้งานในระบบต่าง ๆ ทั้งหมดของราชวิทยาล"/>
        <s v="001.บค.65/767 เรื่อง ขอนำส่งรายชื่อผู้เข้าปฏิบัติงานใหม่ รอบวันที่ 16 สิงหาคม 2565 ฝ่ายบริหารทรัพยากรบุคคล ขอนำส่งรายชื่อผู้เข้าปฏิบัติงานใหม่ รอบวันที่ 16 สิงหาคม 2565 ซึ่งเป็นเจ้าหน้าที่ประจำ จำนวน 18 คน และเป็นเจ้าหน้าที่ชั่วคราว จำนวน 2 คน (รายละเอียด"/>
        <s v="เพื่อขอ Update REDCap และเปลี่ยนผู้ดูแลระบบ ดังนี้ 1. เปลี่ยนผู้ประสานงานรับผิดชอบระดับสถาบัน จากเดิม ดร.ดนุพล นันทจิต เป็นผู้ช่วยศาสตราจารย์ นายแพทย์ธีรภัทร อึ้งตระกูล 2. ลบผู้ดูแลระบบออก 1 ท่าน คือ นางกสิรักษ์ วิทยศักดิ์ สรุปประสานงานรับผิดชอบระดับสถาบั"/>
        <s v="เครื่องโน๊คบุ๊ค ฝ่ายจัดซื้อจัดจ้าง เครื่องที่ 9 (เปิดเครื่องไม่ติด) หมายเลขครุภัณฑ์ : A-7440-01-00-102900000097"/>
        <s v="file ข้อมูลหน้า Desktop PC หาย รบกวนตรวจสอบให้หน่อยค่ะว่า file ยังอยู่หรือไม่ และเปลี่ยน keyboard ใหม่ เนื่องจากตัวเก่าเครื่องดังมากค่ะ ขอบคุณคุ่ะ ปาริชาติ 8755"/>
        <s v="เม้าเสีย ของเครื่องคอมพิวเตอร์ Lenovo SN 200504040520059"/>
        <s v="ติดตั้ง MDM บน Notebook ส่วนตัว รหัสพนักงาน 901005"/>
        <s v="รบกวนฝ่ายเทคโนโลยีสารสนเทศตรวจสอบ เครื่อง iPad ให้ อ.จิรายุ ค่ะ 1.เข้าใช้งานไลน์ จากเครื่อง iPad ไม่ได้ 2.ขอให้ update app ต่างๆภายในเครื่อง iPad"/>
        <s v="ขอเปลี่ยนเมาส์ เนื่องจากใช้งานไม่ได้"/>
        <s v="หมึกสีดำเครื่อง FUJI หมด เครื่องปริ้นตั้งอยู่ โซน B ชั้น 3 อาคารสำนักงานราชวิทยาลัยจุฬาภรณ์ ขอบคุณค่ะ"/>
        <s v="หน้าจอคอมขึ้นสีดำ โทรแจ้ง IT เมื่อสักครู่"/>
        <s v="ไม่สามารถใช้ระบบกล้องในการประชุมได้ค่ะ"/>
        <s v="เครื่อง IP 172.32.5.40 ปริ้นสติ๊กเกอร์แถบใหญ่แล้วข้อมูลไม่ครบค่ะ มีแค่Patho no.กับบาร์โค๊ดค่ะ ไม่มีข้อมูลคนไข้ แต่สติ๊กเกอร์แถบเล็กใช้ได้ปกติค่ะ"/>
        <s v="ขอเจ้าหน้าที่ IT จำนวน 1 ท่าน เพื่อดูแลระบบประชุมออนไลน์ วันที่ 10/8/65 เวลา 11.15-13.30 น. ที่ coworking space 2B2"/>
        <s v="รบกวนเข้ามาตรวจสอบให้หน่อยค่ะ เครื่องสแกนใช้ไม่ได้ขึ้นแบบนี้ค่ะ (ตามแนบ)"/>
        <s v="ไม่สามารถเข้าใช้งานระบบ SSB ได้"/>
        <s v="รบกวนปลอดล็อคการตั้งค่าไมโครโฟนในเครื่องคอมห้องประชุม 2 ชั้น 11"/>
        <s v="ติดตั้งโปรแกรม MDM เครื่องคอมพิวเตอร์พกพาส่วนกลางคณะพยาบาลศาสตร์ ติดต่อได้ที่ห้องสมุดคณะพยาบาลศาสตร์ Location ชั้น 1 คณะพยาบาลศาสตร์ &gt; อาคารสำนักงานราชวิทยาลัยฯ 1 Zone A"/>
        <s v="เรียน ฝ่ายเทคโนโลยีสารสนเทศ คณะพยาบาลศาสตร์ ขอหมึกสีดำ Fuji 1 ตลับ เพื่อใช้ทำข้อสอบค่ะ (ชั้น 2 มุม C อาคารบริหาร 1)"/>
        <s v="ไม่สามารถเปิดเครื่องPCได้ ลอง Restartหลายรอบแล้ว"/>
        <s v="ขอติดตั้งโปรแกรมที่เข้า Server ตัว Finger scan ในคอมพิวเตอร์ เนื่องจากต้องใช้คอมพิวเตอร์อีกเครื่อง และยังไม่มีตัวเข้า Server ได้ ผลกระทบถ้าไม่ได้รับการติดตั้ง : 1. ไม่สามารเข้า Finger scan และไม่สามารถอัพเดต เก็บลายนิ้วมือได้ 2. เข้า SAP ไม่ได้"/>
        <s v="รหัสเดิมไม่สามารถเข้าเบิกของระบบ SAP ได้ และรหัสเดิมไม่สามารถเข้าเครื่อง SCAN ของเวชภัณฑ์ในเครื่อง Handheld"/>
        <s v="ห้องผ่าตัด HB 17 ไร่ คอมICCA เปิดไม่ใช้งานไม่ได้ค่ะ รบกวนดูให้ด่วนด้วยนะคะ เคสอรกเริ่ม 8.30 น. ขอบคุณค่ะ"/>
        <s v="เลขเครื่อง 172.32.16.193"/>
        <s v="IT service เข้าไม่ได้ ขึ้นหน้า TACMO"/>
        <s v="หน้าจอคอมพิวเตอร์เปิดไม่ติด และแพทย์ต้องการใช้คอมด่วนค่ะ สถานที่ OR 17 ไร่"/>
        <s v="ขอเจ้าหน้าที่เทคโนโลยีสารเทศ IT เซตระบบอบรมออนไลน์ ผ่าน Microsoft Teams โครงการอบรม “การปฏิบัติการวิจัยทางคลินิกที่ดี” Good Clinical Practice: GCP จำนวนผู้เข้าอบรมออนไลน์ 100 คน วันพุธที่ 31 สิงหาคม 2565 ถึง วันพฤหัสบดีที่ 1 กันยายน 2565 เวลา 08:00-16:00 "/>
        <s v="IP172.25.17.240 IP172.25.17.129 **counter screen B**"/>
        <s v="คอมพิวเตอร์ใช้เน็ตไม่ได้ และเครื่องปริ้นปริ้นงานไม่ได้ค่ะ (ขอด่วน****นะคะ)"/>
        <s v="เครื่องปริ้นต้อง จุดคัดกรองผู้ป่วย โซน A 17 ไร่ ปริ้นไม่ออก ***ขอด่วนนะคะ***"/>
        <s v="รบกวนมาเปลี่ยน Drum unit เครื่องปริ้น Ricoh SP C360SFNw หมายเลขเครื่อง 209 หน่อยค่ะ ตอนนี้ปริ้นผลการรักษาให้คนไข้ไม่ได้เลยค่ะ"/>
        <s v="เรียนเจ้าหน้าที่ที่เกี่ยวข้อง รบกวยช่วยแก้ปัญหา คอมพิวเตอร์ PC ดับ 4 รอบ แล้วค่ะ 172.25.3.211"/>
        <s v="คอมเปิดไม่ติด ติดต่อพี่ขวัญชนก CT 17ไร่"/>
        <s v="รบกวนให้นำคอมพิวเตอร์ในห้องการเงินเก่า Ortho ไปเก็บค่ะ ภายในวันนี้นะคะ"/>
        <s v="เรียน IT แจ้งซ่อมเครื่องปริ้นส์ปริ้นส์ไม่ได้ ที่ตู้ SCG1 ARI คลินิก ศูนย์ 17 ไร่ รบกวนช่วยแก้ไขด้วยนะคะ ขอบคุณค่ะ"/>
        <s v="printer ใช้งาน ไม่ได้"/>
        <s v="ปริ้นเอกสาร A5 ไม่ได้ IP 172.25.17.129 IP172.25.17.240"/>
        <s v="172.25.17.242 เข้าwindow7ไม่ได้"/>
        <s v="SCG 1 17 ไร่"/>
        <s v="เรียนคุณ อุลัยลักษ์ นาดี และ IT       ผมนายชาคริต แสงเงินอ่อน (นักเทคโนโลยีสารสนเทศ) วิทยาลัยแพทยศาสตร์ศรีสวางควัฒน       อยากขอข้อมูลบุคลากร ในวิทยาลัยแพทยศาสตร์ศรีสวางควัฒน เรื่องการสอบ Digital literacy ทั้งอาจารย์และบุคลากร ว่าท่านใด ได้ทำการสอบแล้ว , "/>
        <s v="จนท.IT คุณอ๊อฟแก้ไขเรียบร้อยแล้ว"/>
        <s v="เรื่อง : Add Printer Brother Computer name : 172.27.4.232 IP Printer : 172.27.4.239 ขอแสดงความนับถือ นาย ชาคริต แสงเงินอ่อน เจ้าหน้าที่เทคโนโลยีสารสนเทศ เบอร์ติดต่อ 092-262-7299"/>
        <s v="รบกวนขอเบิก Drum 1 ตัว และ Toner 1 ตัว เครื่องปริ้น Brother ของการเงิน 17 ไร่ค่ะ"/>
        <s v="คอมพิวเตอร์จุด Screen B ปริ้นเอกสารไม่ได้"/>
        <s v="เบอร์ 5914 ตั้งโอนสายไม่ได้และโทรออกไม่ได้"/>
        <s v="ห้องประชุม ชั้น 3 โซน C ไมค์หอน"/>
        <s v="เม้าส์ใช้งานไม่ได้ CAT 2 ชั้น 3 ZONE D แผนก HR"/>
        <s v="เม้าใช้งานไม่ได้ค่ะ ต้องคลิกหลายๆทีตลอดเลย"/>
        <s v="ขอความอนุเคราะห์ตรวจสอบการใช้สายLANเชื่อมต่ออินเทอร์เน็ต เพื่อติดตั้งโปรแกรม Endnote บนเครื่องของผู้ใช้ (ผู้ใช้ นำCPUมาเอง)"/>
        <s v="เรียน เจ้าหน้าที่ที่เกี่ยวข้อง รบกวนขนย้ายคอมพิวเตอร์ จำนวน 2 เครื่อง จากฝ่ายทรัพยากรบุคคล ไปยัง ห้องพี่อ๊อด ขวัญเนตร(ข้างๆอ.นิ่มนวล) ตึก CAT ชั้น 3 โซน A และเดินสาย LAN พร้อมเชื่อมต่อเครื่องปริ้นพร้อมใช้งานค่ะ ปล. คอมเครื่องไหน รบกวนติดต่อ เจ ทินกร HR ขอ"/>
        <s v="ขอความอนุเคราะห์ ซ่อมคอมพิวเตอร์ที่ชั้น 3 ฝ่ายสารนิเทศและวิชาการ เนื่องจากคอมช้า"/>
        <s v="Notebook lenovo ThinkBook 14 (SN:MP1YVNRF)ไม่สามารถเชื่อต่อ CRA-Wifi และ Printer ได้ครับ รบกวนขอความอนุเคราะห์เจ้าหน้าที่ให้ความช่วยเหลือด้วยครับ ขอบคุณครับ เบอร์ติดต่อ 096-8862294"/>
        <s v="โครงการจัดจ้างที่ปรึกษาเพื่อให้คำแนะนําเกี่ยวกับการดำเนินการตามพระราชบัญญัติคุ้มครองข้อมูลส่วนบุคคล พ.ศ. 2562 (PDPA) รายละเอียด : ราชวิทยาลัยจุฬาภรณ์จำเป็นต้องดำเนินการบริหารจัดการข้อมูลดังกล่าวตามพระราชบัญญัติคุ้มครองข้อมูลส่วนบุคคล พ.ศ. 2562 จึงมีความต้"/>
        <s v="ขอซิมสำหรับ การส่งข้อความเพื่อใช้กับอุปกรณ์แจ้งเตือน Britannia ศูนย์รักษาภาวะการเจริญพันธุ์ฯ ชั้น 14 (รายละเอียดตามเอกสารแนบ) ขอด่วนค่ะ ขอบคุณนะคะ"/>
        <s v="เพื่อใช้ติดต่อประสานงาน รับปรึกษากรณีมีเคสฉุกเฉินนอกเวลาราชการ และประสานงานกับผู้ป่วยภายนอกโรงพยาบาล ของศูนย์ภาพวินิจฉัยและร่วมรักษาเพื่อปวงชน"/>
        <s v="หน่วยฉุกเฉิน ศูนย์มะเร็งขอโทรศัพท์มือถือพร้อมเบอร์เพื่อใช้ในการสื่อสารระหว่างแพทย์ พยาบาล กับผู่ป่วยเช่นผู้ป่วยติดเชื้อโควิด ผู้ป่วยติดเชื้อฝีดาษวานร เนื่องจากห้องฉุกเฉินไม่มีเบอร์ตรงที่ใช้ในการติดต่อกับผู้ป่วย"/>
        <s v="โครงการต่อสัญญาเช่าเครื่องคอมพิวเตอร์พกพา 100 เครื่อง กรอบงบประมาณ: 1,926,000 บาท Project Owner: คุณจิรสุดา คณะกรรมการ TOR: คุณจิรสุดา คณะกรรมการตรวจรับ: คุณภทรภรต คุณจิณณะ คุณจิรสุดา คุณวศิน คุณสุรศักดิ์ (ซิ่ง) Project Manager (PM): คุณจิณณะ"/>
        <s v="ซ่อม Notebook (HR) กรอบงบประมาณ: 14,138 บาท คณะกรรมการ TOR: คุณจิรสุดา"/>
        <s v="จำเป็นต้องการใช้โปรแกรม Adobe ดังนี้ Photoshop Premiere Pro Lightroom Classic illustrator After Effects Encoder Audition Prelude Dimension Acrobat Pro DC InDesign ไอดีที่สามารถโหลดภาพและเสียงถูกลิขสิทธิ์จาก Shutterstock Pro FREEPIK PRO Canva Pro Epidemic "/>
        <s v="ขอความอนุเคราะห์ฝ่ายเทคโนโลยีสารสนเทศ แนะนำวิทยากร เพื่อจัดอบรมการใช้งาน Microsoft Office (word/excel/powerpoint) ระดับ Intermediate ให้กับเจ้าหน้าที่สายสนับสนุน จำนวน 45 คน ทั้งนี้ได้ติดต่อประสานงานกับเจ้าหน้าที่ฝ่ายเทคโนโลยีสารสนเทศทราบเบื้องต้นแล้ว (คุ"/>
        <s v="ขออนุมัติเปิดโครงการจ้างเหมาพัฒนาระบบ Portal สำหรับการสมัครเรียนของนักศึกษา กรอบงบประมาณ: 12,000,000 บาท Project Owner: คุณอรรถพล คณะกรรมการ TOR: คุณบุษรินทร์ (คุณภทรภรต คุณจิณณะ คุณวศิน คุณแก้ว คุณสุรศักดิ์ (ซิ่ง)) คณะกรรมการตรวจรับ: คุณบุษรินทร์ (คุณภทร"/>
        <s v="ipเครื่อง 172.24.2.242 โปรมแกรมframeworkappsoft ไม่สามารเปิดดูdoctor orderได้ ของ AN64-04753 หน้าจอขึ้นตามไฟล์แนบค่ะ"/>
        <s v="vn 1858 10/8/65 ใช้สิทธิพนักงาน ระบบไม่ดึงรหัสพนักงานให้ค่ะ"/>
        <s v="ข้อมูลประจำเดือนจากระบบ HIS ซึ่งออกแบบเงื่อนไขโดยทีม Data KPI และจัดทำ Code การดึงข้อมูลจาก DB HIS โดยคุณกนกวรรณ (IT) ซึ่งปัจจุบันได้จัดทำเสร็จสมบูรณ์ แล้วมากกว่า 10 หัวข้อ จึงมีความต้องการเจ้าหน้าที่ฝ่ายเทคโนโลยีสารสนเทศ 1 ท่าน เพื่อสนับสนุนการดึงข้อมูลป"/>
        <s v="1.error profit center รหัสคลินิก 9930 2.Error GL account รบกวนผูก GL กับรายได้อื่นๆ รายละเอียดอื่นๆตามไฟล์แนบ ขอบคุณครับ"/>
        <s v="เกิดข้อผิดพลาดในการนำส่งข้อมูลในระบบส่งเบิกกรมบัญชีกลางผู้ป่วยนอกในส่วนตัวเลขของจำนวนยาในหน้าBilldisp item ในบางตัวแสดงหน่วยเป็นทศนิยม และราคายาเกิดผิดพลาดทำให้ข้อมูลที่นำส่งเบิกกรมบัญชีกลาง ติดรหัสราคาและจำนวนไม่ถูกต้อง ไม่สามารถเบิกเงินได้ รบกวนตรวจสอบใ"/>
        <s v="vn 1800 วันที่ 30/8/65 ใช้ครอบครัวพนักงาน ระบบไม่ดึงรหัสพนักงานให้ตามอโนมัติ"/>
        <s v="ระบบHIS ใช้งานคีย์USเวชภัณฑ์ไม่ได้ ขึ้น HNActivityCode Cannot empty IP 172.32.0.136 เปิดหน้าจอทิ้งไว้ให้ดูนะคะ"/>
        <s v="เรียนเจ้าหน้าที่ IT ขอผูกGroup Usage ใน module Post Usage ผูกแบบไม่คิดเงินใน Charge type ตามไฟล์แนบ ขอบคุณค่ะ"/>
        <s v="แจ้งขอเปลี่ยน Code แพทย์ในระบบ SSB (HIS) ของ นพ.วินัย แทนบุญไพรัช รหัสพนักงาน 813105 (GP18136) เนื่องจากแพทย์กลับมาจากศึกษาต่อแพทย์เฉพาะทาง เดิมแพทย์ปฏิบัติงานในตำแหน่ง แพทย์ใช้ทุน จะกลับมาปฏิบัติงานในตำแหน่งแพทย์ผู้เชี่ยวชาญ สาขาเวชศาสตร์ฉุกเฉิน ในวันที่"/>
        <s v="ขอเพิ่ม รหัสพนักงาน 900138 นายแพทย์อิทธิเวช อากาศน่วม ตำแหน่ง แพทย์ ให้สามารถลงผล Colpo ใน X-Ray Result ได้ เหตุผล: เนื่องจากแพทย์ไม่สามารถส่งผลได้ ผลกระทบถ้าไม่มีการเพิ่ม: แพทย์ไม่สามารถส่งผลได้ ผู้ป่วยจะไม่สามารถชำระเงินได้ เนื่องจากแพทย์ไม่ได้ Change ค"/>
        <s v="001.กง.65/522 เรื่อง ขอเสนอผลการคำนวณต้นทุนอัตราค่าบริการการตรวจหาสารที่ทำให้เกิดภูมิแพ้ ของงานห้องปฏิบัติการกลาง อ้างถึง บันทึกข้อความเลขที่ 004.รพ.07.65/957 ลงวันที่ 6 กรกฎาคม 2565 เรื่อง ขออนุมัติ Set Code และกำหนดราคาขาย ของการตรวจหาสารที่ทำให้เกิดภูม"/>
        <s v="004.รพ.09.65/323 เรื่อง ขออนุมัติเปิดสิทธิ์สำหรับแพทย์ Part time (แพทย์หญิงวิรังรอง เค้าภูไทย) อ้างถึงบันทึกข้อความเลขที่ 004.รพ.09.65/267 ลงวันที่ 23 มิถุนายน 2565 เรื่อง ขออนุมัติรับแพทย์ Part time (แพทย์หญิงวิรังรอง เค้าภูไทย) ที่ผ่านการอนุมัติเมื่อวัน"/>
        <s v="ขอเปิดสิทธิ์ใช้งาน D/C online ให้เภสัชกรเข้าใหม่ จำนวน 10 ราย ดังนี้ 1. นางสาวธนพร อนุกูล รหัสพนักงาน 900653 2. นางสาวจุฑามาศ จิตผ่อง รหัสพนักงาน 900655 3. นางสาวอภิมาศ ธรรมวิริยารักษ์ รหัสพนักงาน 900656 4. นางสาวนัษฐา สุภณไล่ รหัสพนักงาน 900911 5. นางสาว"/>
        <s v="ขอยกเลิกรายการตรวจแลปพยาธิ 4 รายการดังนี้ PA247C : EGFR PA247S : EGFR PA396C : HPV(6,11,18)Immunohistochemistry PA396S : HPV(6,11,18)Immunohistochemistry เหตุผล: ใช้วิธีอื่นตรวจทดแทน"/>
        <s v="ไม่สามารถ Login เข้าโปรแกรม Discharge Online และ Intranet ได้ 1. รหัสพนักงาน 813705 นางสาววิลาสินี โมรารัตน์ ตำแหน่ง เภสัชกร / ไม่สามารถ Login เข้าโปรแกรม Discharge Online 2. รหัสพนักงาน 813919 นางสาวเบญจมาศ ลิมประวัติ ตำแหน่ง ผู้ช่วยพยาบาล / ไม่สามารถ Lo"/>
        <s v="004.รพ.07.65/1053 เรื่อง ขอพิจารณาอนุมัติเปิดสิทธิการใช้งานระบบHIS, ระบบE-Doc จัดเก็บเอกสารอิเล็กทรอนิกส์ และโปรแกรม Frameworkappsoft ให้แก่เจ้าหน้าที่เข้าปฏิบัติงานใหม่ เนื่องด้วย งานเวชระเบียนและเวชสถิติมีเจ้าหน้าที่ใหม่เริ่มเข้าปฏิบัติงานวันที่ 16 กรกฎ"/>
        <s v="004.รพ.09.65/334 เรื่อง ขออนุมัติเปิดสิทธิ์สำหรับแพทย์ Part time (แพทย์หญิงณิรดา คุปตพงศ์) อ้างถึงบันทึกข้อความเลขที่ 004.รพ.09.65/314 ลงวันที่ 22 กรกฎาคม 2565 เรื่อง ขออนุมัติรับแพทย์ Part time (แพทย์หญิงณิรดา คุปตพงศ์) ที่ผ่านการอนุมัติเมื่อวันที่ 22 กร"/>
        <s v="004.รพ.07.65/1024 เรื่อง ขออนุมัติเปิดสิทธิ์การเข้าใช้งานระบบ HIS ของนางสาวชนิดาภรณ์ ดอนวิชัย เนื่องด้วย นางสาวชนิดาภรณ์ ดอนวิชัย รหัสพนักงาน 900979 ตำแหน่ง เภสัชกร ได้เริ่มปฏิบัติงานรอบวันที่ 16 กรกฎาคม 2565 สังกัดงานเภสัชกรรมและเวชภัณฑ์กลาง นั้น ในการนี"/>
        <s v="His มีสิทธิ์ส่วนลดของครอบครัว เด้งขึ้นมา 15 % ท้้งๆ ที่ มีแต่พนักงานที่ได้สิทธิ์แต่ครอบครัวจะไม่มี ทางการเงินจะต้องลบเองตลอด"/>
        <s v="004.รพ.07.65/1084 เรื่อง ขออนุมัติเปิดสิทธิ์การเข้าใช้งานระบบ HIS ของเจ้าหน้าที่งานเภสัชกรรมและเวชภัณฑ์กลาง ด้วยงานเภสัชกรรมและเวชภัณฑ์กลาง ได้รับเจ้าหน้าที่เข้ามาปฏิบัติงาน รอบวันที่ 1 สิงหาคม 2565 และมีเจ้าหน้าที่ที่ยังไม่สามารถเข้าถึงระบบ HIS ซึ่งมีควา"/>
        <s v="001.รจ.65/1214 เรื่อง ขออนุมัติเปิดสิทธิ์การใช้งานในระบบ HIS ให้กับเจ้าหน้าที่ของฝ่ายห้องปฏิบัติการและเครื่องมือกลางเพื่อสนับสนุนการวิจัย ด้วย ฝ่ายห้องปฏิบัติการและเครื่องมือกลางเพื่อสนับสนุนการวิจัย ศูนย์การเรียนรู้และวิจัยเฉลิมพระเกียรติ ๖๐ ปี เจ้าฟ้าจุ"/>
        <s v="004.รพ.08.65/293 เรื่อง ขออนุมัติเปิดสิทธิ์การใช้งานระบบ HIS ด้วย งานรังสีรักษามะเร็งวิทยา ศูนย์การแพทย์มะเร็งวิทยา ศูนย์ปฏิบัติการลักษณะพิเศษ โรงพยาบาลจุฬาภรณ์ ได้รับบุคลากรมาปฏิบัติงาน ณ งานรังสีรักษามะเร็งวิทยา นั้น ในการนี้ เพื่อให้การดำเนินงานเป็นไปด"/>
        <s v="004.รพ.05.65/179 เรื่อง ขอเปิดสิทธิ์ระบบ HIS ของพยาบาลวิชาชีพใหม่จำนวน 120 คน เนื่องด้วย สายการพยาบาล โรงพยาบาลจุฬาภรณ์ มีพยาบาลใหม่ที่เริ่มปฏิบัติงานวันที่ ๑ กรกฎาคม ๒๕๖๕ จำนวน ๑๒๐ คน (รายชื่อตามเอกสารแนบ) การนี้ เพื่อให้สามารถดำเนินงานเกี่ยวกับการให้บริ"/>
        <s v="004.รพ.05.65/173 เรื่อง ขออนุมัติเปิดสิทธิ์ในการเข้าระบบ HIS สายการพยาบาล โรงพยาบาลจุฬาภรณ์ ขออนุมัติเปิดสิทธิ์ในการเข้าระบบ HIS ให้กับ ๑. พว. วรุณศิริ ปราณีธรรม รหัสพนักงาน ๘๑๓๙๓๔ ๒. พว. ดารารัตน์ ชูวงค์อินทร์ รหัสพนักงาน ๘๐๓๗๑๑ ๓. นางสุกัญญา กิจไพบูลย์ว"/>
        <s v="004.รพ.01.65/819 เรื่อง ขออนุมัติค่าธรรมเนียมแพทย์ทำหัตถการผู้ป่วยนอกเวลาราชการ อ้างถึงบันทึกที่ ๐๐๑.กง.๖๕/๐๓๐ ๑๕ มกราคม ๒๕๖๕ เรื่อง ขอเสนอผลการคำนวณต้นทุนอัตราค่าบริการการตรวจภูมิแพ้ด้วยการสะกิดผิวหนัง (Skin Prick Test) ของงานกุมารเวชกรรม ที่ได้รับการอนุ"/>
        <s v="004.รพ.05.01.65/1087 เรื่อง ขออนุมัติการเปิดสิทธิ์การใช้งานในระบบ HIS ด้วยนางสาวนลินทิพย์ เรืองทุม รหัสพนักงาน 900917 และ นางสาววิไลวรรณ หืดหอม รหัสพนักงาน 900950 ตำแหน่งพยาบาลวิชาชีพ เริ่มทดลองปฏิบัติงานเมื่อวันที่ 1 และ 18 กรกฎาคม 2565 ตามลำดับ ได้มาปฏิ"/>
        <s v="ตามบันทึกข้อความ เลขที่ 002.รพ.01.64/547 รายการตรวจ PA419S CK17 PA419C CK17 PA420S CK18 PA420C CK18 ชื่อโค้ดที่แสดงในระบบ HIS ผิด เป็น CX17, CX18 รบกวนแก้ไขในระบบค่ะ"/>
        <s v="004.รพ.05.01.65/1103 เรื่อง ขออนุมัติการเปิดสิทธิ์การใช้งานในระบบ HIS ด้วยหน่วยพยาบาลผู้ป่วยนอกเวชศาสตร์ฟื้นฟู จักษุวิทยาและห้องผ่าตัดจักษุ ฝ่ายการพยาบาล ศูนย์การแพทย์มะเร็งวิทยาจุฬาภรณ์ มีพนักงานที่เริ่มปฏิบัติงานใหม่ในตำแหน่ง ผู้ช่วยพยาบาล จำนวน 12 คน ใ"/>
        <s v="VN1767 เปลื่ยนชื่อนักกายภาพไม่ได้ทำให้คิดค่าใช้จ่ายคนไข้ไม่ได้ค่ะ (ด่วนค่ะ)"/>
        <s v="ใน cHIS Framework หน้ากล่องข้อความ Location ที่ให้เลือก Freezer จาก Drop down list จะขอเพิ่ม Freezer 11 ถึง Freezer 30 เหตุผล : เพื่อลงข้อมูล Storage Location ของตัวอย่างเนื้อเยื่อที่เก็บในคลังเนื้อเยื่อ"/>
        <s v="ขอเพิ่ม รหัสพนักงาน 900872 แพทย์หญิงหทัยภัทร สุขเจรียงพร ตำแหน่ง แพทย์ ให้สามารถลงผล Colpo ใน X-Ray Result ได้ เหตุผล: เนื่องจากแพทย์ไม่สามารถส่งผลได้ ผลกระทบถ้าไม่มีการเพิ่ม: แพทย์ไม่สามารถส่งผลได้ ผู้ป่วยจะไม่สามารถชำระเงินได้ เนื่องจากแพทย์ไม่ได้ Chang"/>
        <s v="คอมพิวเตอร์ ID 172.32.14.39 ใช้งานไม่ได้หลายโปรแกรม ได้แก่ HIS หน้าจอเต็ม รับ order แพทย์ไม่ได้ E-scan ลงคิวผสมยาเคมีบำบัดวอร์ด14 ไม่ได้ , Doctor sheet ไม้ได่อยู่ใน virvual box Discharge online เข้าระบบไม่ได้"/>
        <s v="sap ใช้งานไม่ได้ IP 172.32.2.32"/>
        <s v="sap เข้าใช้งานไม่ได้ IP 132.2.32.25"/>
        <s v="รหัสพนักงานใหม่ รหัส900825 900848 900763 900859 900780 900816 เข้าพาสเวิร์ดไม่ได้ ยังไม่ได้พาสเวิร์ดของรหัสพนักงานค่ะ"/>
        <s v="ตอนนี้ได้ drum มาแล้วค่ะ"/>
        <s v="เรื่อง : ขอยืมเครื่อง Printer Ricoh เนื่องจาก : ฝ่ายบริการวิชาการ มีการจัดอบรมให้ความรู้นอกสถานที่ให้กับคนในชุมชน โดยมีความต้องการใช้เครื่องปริ้นเตอร์ เพื่อปริ้นผลการตรวจโรคกระดูกพรุน สถานที่ : การเคหะชุมชนหลักสี่ วัน : วันพุธ 10 สิงหาคม 2565 เวลา : 14:00"/>
        <s v="เครื่อง notebook หมายเลข 50 computer name NB2020-DPR-001 หน่วยงานประชาสัมพันธ์และการตลาด ชาร์ทไฟไม่เข้าค่ะ"/>
        <s v="ใช้ excel ไม่ได้ค่ะ ขึ้นว่าใช้งานมามากกว่า 10 เครื่อง ค่ะ"/>
        <s v="เครื่องคอมพิวเตอร์ที่ห้องพักแพทย์ ทั้ง 2 ห้อง ชั้น 4 อาคารที่พักและลานจอดรถ ทำงานช้ามาก รบกวนช่วยแก้ไขระบบให้ด้วยค่ะ แพทย์เข้าใช้งานไม่ได้"/>
        <s v="ขออนุญาตให้คอมพิวเตอร์อนุญาตเสียบแฟลชไดร์ฟได้ เนื่องจากมีการถ่ายโอนข้อมูลกับคอมพิวเตอร์อีกเครื่องที่ไม่มีอินเตอร์เน็ตค่ะ"/>
        <s v="รหัสพนักงาน 900100 น.ส.เสาวณีย์ พยาบาลวิชาชีพ ward8B เข้าระบบ key IR ไม่ได้"/>
        <s v="รหัสแพทย์ HIS แพทย์วสพล 900980 ชื่อแพทย์ไม่ตรงกับใบยา"/>
        <s v="เครื่อง 172.32.7.25 แพทย์คีย์ Order ไม่ได้แถมคีย์หายไป"/>
        <s v="ผู้ป่วย HN.650069312 Op.TLH with BS ไม่สามารถ Acknowledge and confim charng Req.GY65080102 เนื่องจากในหน้า OR เลขAN ผู้ป่วยไม่มี ทำให้pt.ไม่สามารถกลับบ้านได้"/>
        <s v="คอมพิวเตอร์ลงทะเบียนแผนก3B เข้าระบบใช้งานไม่ได้ ด่วนมาก!!!!!"/>
        <s v="คอมพิวเตอร์ ห้องตรวจ 2 ใช้งานไม่ได้"/>
        <s v="เปิด view ใน HIS ไม่ได้ เลขเครื่อง 172.27.1.63"/>
        <s v="โทรศัพท์ใช้งานไม่ได้ และเป็นบ่อย ได้แจ้ง จนท เข้ามาดูแล้ว แจ้งว่าควรต้องเปลี่ยนเครื่องใหม่"/>
        <s v="IP: 172.32.4.113 ไม่สามารถ Key ยา ได้ ดำเนินการให้แล้วค่ะ IP: 172.19.42.211 ไม่สามารถ Key ยา ได้"/>
        <s v="printer sticker ไม่ได้"/>
        <s v="HN 640274113 ไม่สามารถคีย์เปลี่ยนคลิกนิกได้ จา่กคลิกนิกจิตเวช เป็น คลินิกจิตเวชและวัยรุ่น ก่อนหน้าสามารถคีย์ของเคสอื่นได้ปกติ"/>
        <s v="เรียนเจ้าหน้าที่IT รบกวนช่วยดูคอม 172.32.1.227 ให้หน่อยค่ะ เนื่องจากสแกนเอกสารเข้าE-Doc ไม่ได้ ขอบคุณค่ะ"/>
        <s v="ไม่สามารถเปิดโปรแกรม HIS ได้ รบกวนตรวจสอบด้วยค่ะ เครื่อง172.27.6.109"/>
        <s v="ขอรีโมทเครื่องจากโน๊ตบุคมาที่เครื่อง PC ค่ะ"/>
        <s v="งานและ icon หน้า Desktop หาย"/>
        <s v="แก้ไขเครื่องปริ้นกระดาษA4 ปริ้นไม่ออก เครื่อง IP: 172.22.6.9 เคาวเตอร์เต้านม เครื่องซักประวัติ ชั้น3 ตึกข้าราชฯ"/>
        <s v="IP 172.21.9.14 เข้าใช้งาน HIS ไม่ได้"/>
        <s v="น้องปุ๊ก ..รีโมทแก้ไขระบบ HIS เรียบร้อย"/>
        <s v="เนื่องด้วย คุณขวัญเนตร รัตนพฤกษ์ เดิม ดำรงตำแหน่งรักษาการหัวหน้าฝ่ายบริหารทรัพยากรบุคคล และได้รับการแต่งตั้งเป็น ผู้ช่วยเลขาธิการราชวิทยาลัยจุฬาภรณ์ นั้น ในวันที่ 16 สิงหาคม 2565 ฝ่ายบริหารทรัพยากรบุคคล จะมีการรับหัวหน้าฝ่ายบริหารทรัพยากรบุคคล(คนใหม่) เข้"/>
        <s v="รบกวน IT ตรวจสอบคอมพิวเตอร์เครื่อง IP : 169.254.156.88 ให้หน่อยนะคะ คุณหมอไม่สามารถเข้า HIS ได้ พอกดเข้าไปแล้วขึ้นว่า ERROR ค่ะ"/>
        <s v="แจ้งไม่สามารถเข้า login ในระบบ E-saraban ของ นางสาวพิชญ์ชุติตา พรหมสุทธิ์ รหัส 815114 ได้ค่ะ"/>
        <s v="เข้าใช้งาน HIS ไม่ได้ค่ะ"/>
        <s v="ระบบ HIS ใน window 7 - Oracle virtual Box - ปุ่ม Vital sign โชว์หน้าต่างแสดงไม่เป็นไปตามปกติ, icon ปุ่ม Update และ Clear สำหรับการบันทึกและลบ ไม่ปรากฎในหน้าต่าง จึงไม่สามารถบันทึก ข้อมูลใด ๆ ได้ - Doctor order แสดงข้อมูลจำกัด ไม่สามารถ แสดงข้อความได้ทั้งห"/>
        <s v="ไม่สามารถปริ้นสติ๊กเกอร์ เครื่องด้านหน้าได้ IP:172.32.4.1 คุณปุ๊ก ดำเนินการแล้วค่ะ"/>
        <s v="ไม่สามารถkey เลือกรายการสินค้าได้ มันขึ้นเครื่องหมาย ???"/>
        <s v="172.25.3.27"/>
        <s v="เครื่องคอมพิวเตอร์เข้าโปรแกรมไม่ได้ 172.27.6.51 ขอด่วนนะค่ะเนื่องจากต้องเปิด PO ด่วน"/>
        <s v="คอมห้อง 12 พ.สุดารัตน์ไม่สามารถเข้าไป order ใน IPD ได้"/>
        <s v="เบอร์ 6068 โทรออกไม่ได้ค่ะ"/>
        <s v="ผมสังเกตว่าคอมพิวเตอร์หลายเครื่องของทาง รจภ. เวลา export เอกสารจาก microsoft work ให้เป็น pdf แล้ว จะทำให้ pdf ไฟล์ที่ได้มา ไม่สามารถ search ข้อความในเอกสารได้ หรือ ไม่สามารถ copy and paste ได้ ซึ่งความสามารถเหล่านี้เป็นสิ่งสำคัญในการทำงานด้านเอกสารและการ"/>
        <s v="หน้า diag room ไม่ขึ้นตัว follow upและหน้าจอขนาดใหญ่เกินไป แผนกผิวหนัง IP 172.25.4.165"/>
        <s v="คอมพิวเตอร์ IP 172.32.12.136 ไม่สามารถเข้าดู CD ใน EV Insite ได้ค่ะ รบกวนแก้ไขค่ะ"/>
        <s v="ที่ได้ลอง reinstall font แล้ว ยังไม่สามารถทำได้นะครับ อาจจะต้องลอง upgrade acrobat และ ms word ด้วยครับ ขอบคุณครับ อุดมชัย"/>
        <s v="แก้ไขสิทธิ์จาก พยาบาล เป็น แพทย์ในโปรแกรม SSB บนแลปทอปส่วนบุคคล รหัสพนักงาน 900869"/>
        <s v="DOMAIN หลุด ไม่สามารถเช้าระบบ HISได้ เบื้องต้น คุณปุ๊ ได้แก้ไขให้แล้วค่ะ ขอบคุณค่ะ"/>
        <s v="ทุกสิทธิ ค่าธรรมเนียม แพทย์ ไม่ตัดอัตโนมัติ วิ่งรวมกับค่ารักษาอี่นๆ"/>
        <s v="เข้าใช้งานระบบ E-saraban ไม่ได้ แจ้งรหัสผ่านไม่ถูกต้อง รบกวนตรวจสอบให้ด้วยคะ ขอบคุณค่ะ"/>
        <s v="เครื่องปริ้นสติ๊กเกอร์เครื่อง IP 172.32.5.140 ที่เพิ่งแก้ไขไปอาทิตย์ที่แล้วใช้ไม่ได้อีกแล้วค่ะ ปริ้นออกมาแล้วไม่มีข้อมูลคนไข้ค่ะ มีแต่เลข patho no. กับ บาร์โคด ออกมาค่ะ"/>
        <s v="ไม่สามารถเข้าใช้งาน SSB ได้ ขึ้นว่า loing failed รวมถึงไม่สามารถเข้า โปรแกรม D/C online ขอให้ทาง it ช่วยดำเนินการแก้ไขให้ด้วยค่ะ เพราะไม่สามารถเข้าเช็คอาหารผู้ป่วยได้ค่ะ"/>
        <s v="ฝากช่วยแก้ไขให้ด้วยครับ ลอง update version ของ microsoft word ให้เป็นปัจจุบันมากขึ้น อาจจะแก้ไขได้นะครับ ผมสังเกตจาก 1. เครื่องคอมส่วนตัวของผมสามารถทำได้ครับ ซึ่งเป็น Microsoft word for microsoft 365 MSO (Version 2205 Build 16.0.15225.20394) 64-bit (ตามแน"/>
        <s v="ห้องAdmission ลิฟต์ส่วนพระองค์ชั้น3 เรียนน้องปุ๊ก 1.printer scan e-doccument ไม่ได้ 2.ระบบ e-doccument scan ไม่ได้ ขอคุณมากคะ พี่นุ้ย"/>
        <s v="เข้า home medication ไม่ได้ค่ะ *** พี่ปุ๊ก ดำเนินการแก้ไขแล้วค่ะ"/>
        <s v="ปริ้นเตอร์เป็นแถบดำๆ"/>
        <s v="นื่องจากคอมพิวเตอร์ IP 172.21.2.201 ระบบ HIS มีการเปลี่ยนแปลงเกิดขึ้น รูปแบบหน้า Progress Note เปลี่ยนไป อยากให้ IT แก้ไขให้เป็นรูปแบบเดิม จะใช้งานสะดวกกว่าในการดูประวัติผู้ป่วย พร้อมนี้ได้แนบรูปภาพที่เป็น Progress Note เดิม และรูปภาพที่เปลี่ยนไปมาด้วยแล้"/>
        <s v="คีย์ค่าใช้จ่ายคนไข้ผิดในระบบ HIS และทางหน่วยงานได้ทำการลบแต่ลบไม่ได้เพราะในระบบขึ้น error"/>
        <s v="OneDrive tumorboard แชร์ร่วมกันหาย รบกวนแก้ไข 172.32.14.36"/>
        <s v="โปรแกรมจองห้องประชุม รจภ.ไม่สามารถเข้าได้"/>
        <s v="หน้าจอ HIS ใหญ่เกิน ไม่สามารถใช้งานได้"/>
        <s v="เครื่องปลิ้นมีปัญหา ปลิ้นบัตรนัดไม่ออก"/>
        <s v="screen his ผิดปกติ"/>
        <s v="มียาถูก Off ไปหลายตัวพร้อมกัน คล้ายกับ ward allowed โดยcode ของเภสัชค่ะ ซึ่งเภสัชที่ขึ้นชื่อว่า off ไม่ได้เป็นคนกดค่ะ เตียง 919"/>
        <s v="IP : 172.32.3.250 ไม่สามารถโหลดรายชื่อนคนไข้ได้ มีเจ้าหน้าที่แก้ไขให้แล้ว คุณปุ๊ก"/>
        <s v="IP 172.32.4.184 keyยาไม่ได้ แจ้งIT คุณปุ๊ก แก้ไขให้แล้ว"/>
        <s v="192.168.56.1 172.27.6.73"/>
        <s v="กายภาพบำบัด Physiotherapy {PHY_Share} อันนี้คือชื่อ drive ที่ต้องการให้ช่วยเหลือเพิ่มอีเมลล์เข้าไปครับเพื่อเข้าถึงไฟล์ใน drive ได้ครับ มีอีเมลล์ดังนี้ Thanjira.Pus@cra.ac.th warachaya.won@cra.ac.th ขอบคุณครับ"/>
        <s v="เนื่องจากคอมพิวเตอร์ IP 172.21.2.201 ระบบ HIS มีการเปลี่ยนแปลงเกิดขึ้น modules IPD หน้า IPD Doctor Order เปลี่ยนไป อยากให้ IT แก้ไขให้เป็นรูปแบบเดิม จะใช้งานสะดวกกว่า พร้อมนี้ได้แนบรูปภาพที่เป็นรูปแบบเดิม และรูปภาพที่เปลี่ยนไปมาด้วยแล้ว"/>
        <s v="ไม่สามารถเปิดไฟล์ Word โน๊ตบุ๊ตของราชวิทยาลัยได้ค่ะ"/>
        <s v="รหัสผ่านหมดอายุไม่สามารถเปลี่ยนรหัสผ่านได้ครับ E mail akachai.thu@cra.ac.th ช่วยเเก้ไขให้หน่อยครับ หากเเก้ไขเสร็จกรุณาติดต่อกลับ 8244"/>
        <s v="เรียน เจ้าหน้าที่ที่เกี่ยวข้อง แจ้งปัญหาไม่สามารถทำนัดคนไข้ HN 590110721 ในระบบ HIS ได้ ระบบแจ้งว่าคนไข้ไม่มี Right Code ค่ะ IP : 172.25.3.196 รบกวนช่วยแก้ไขด่วน ขอบคุณค่ะ"/>
        <s v="ขอ WIFI *ได้รับแล้วค่ะ **พี่ปุ๊ก"/>
        <s v="หน้าจอคอม 172.32.5.53 มีลายเส้นกระพริบขึ้นมาขณะใช้งาน"/>
        <s v="computer ห้องตรวจ 8 เปิดไม่ติด"/>
        <s v="ไม่สามารถ log in เปลี่ยน user ใช้งาน PC ได้"/>
        <s v="จากที่ติดต่อไป ช่วง 12.30 วันที่ 2/08/65 เรื่องการนำเครื่องคอมพิวเตอร์ส่วนตัว เข้าลง wifi ค่ะ SCG 17 ไร่"/>
        <s v="Note book เข้าระบบ HIS ไม่ได้ งานแก้ไข เมื่อวานนี้แต่ยัง ไม่สำเร็จ รบกวนมาช่วยแก้ไขต่อให้หน่อยค่ะ"/>
        <s v="computer รับแลบหน้าบ้าน รับแล้ว Req ไม่เข้า LIS เป็นที่คอมพิวเตอร์ตัวเดียว ตัวอื่นไม่เป็น"/>
        <s v="เครื่อง 172.32.7.25 หน้าจอคอมเป็นสีฟ้า (มี จนท. IT ยก CPU ไปแล้ว คีย์แจ้งย้อนหลังให้คะ)"/>
        <s v="ขอสิทธิ์การเข้าถึง EV insite ลงในคอมส่วน HIS หน่วยพยาบาลควบคุมการติดเชื้อ - 813409 มาริสา หมวดฉิมแก้ว เครื่อง 172.32.4.87 - 813864 นางสาวจิรชญา พลสิทธิ์ เครื่อง 172.32.4.96"/>
        <s v="เรียน ฝ่ายเทคโนโลยีสารสนเทศ เนื่องจากเครื่องปริ้น คลังยา ชั้น 1 ใช้งานไม่ได้ รบกวนตรวจสอบให้หน่อยนะคะ ติดต่อสอบถามเพิ่มเติมได้ที่คุณอ๋อม โทร 6094 นะคะ"/>
        <s v="อยากให้ IT ช่วยมาดูระบบคอม IP 172.21.5.42 และ172.32.5.34 เนื่องจากตัว microsoft team ไม่ลิ้งกับตัวคอมพิวเตอร์"/>
        <s v="รหัส 813807 ทำเรื่องขอเข้าใช้ E-Doc ไปแล้วค่ะ ทางอีเมลล์ IT reply กลับมาแล้วเมื่อวานว่า ได้ดำเนินการเปิดสิทธิ์ระบบ e-Doc เรียบร้อยแล้วค่ะ แต่วันนี้รองเข้าใช้ E-Doc แล้วใช้รหัสเดียวกับอีเมลล์ก็ยังเข้าไมได้ค่ะ (รหัส 815057 ก็เข้าใช้ไม่ได้เหมือนกันค่ะ)"/>
        <s v="ไม่สามารถเข้าใช้งาน His ได้ค่ะ"/>
        <s v="IP : 172.25.2.222 ขอบคุณค่ะ"/>
        <s v="internet สำหรับใช้กล้องวงจรปิด ไม่มีสัญญาณ"/>
        <s v="เครื่องปริ้นเตอร์ พยาบาล ปริ้น A5 ไม่ออกค่ะ"/>
        <s v="หา file ที่ save ไว้ที่เครื่อง PC ไม่เจอ ไม่ได้ save ไว้ที่ one drive รบกวนดูให้หน่อยค่ะ"/>
        <s v="เครื่องปริ้นเตอร์ที่เวชระเบียนชั้น 1 ( ถาดฝารองกระดาษชำรุด ) ***มีเจ้าหน้าที่ ไอที ดำเนินการแก้ไข ให้เรียบร้อยแล้วค่ะ***"/>
        <s v="หน่วยฉุกเฉิน ศูนย์มะเร็งขอโทรศัพท์มือถือพร้อมเบอร์เพื่อใช้ในการสื่อสารระหว่างแพทย์ยาบาล กับผู่ป่วยเช่นผู้ป่วยติดเชื้อโควิด ผู้ป่วยติดเชื้อฝีดาษวานร เนื่องจากห้องฉุกเฉินไม่มีเบอร์ตรงที่ใช้ในการติดต่อกับผู้ป่วย"/>
        <s v="คอมพิวเตอร์ใน ward 8B หมอ Order ไม่ได้ ขอลงระบบ HIS ใหม่ค่ะ เครื่อง 172.32.8.134"/>
        <s v="ปริ้นเอกสารไม่ได้ เนื่องจากหมึกหมด"/>
        <s v="คอมพิวเตอร์เปิดใช้งานไม่ได้ ไม่แสดงผลที่หน้าจอ"/>
        <s v="คอมเข้าไลย์ไม่ได้ค่ะ หน้าจอช้อบค้าง บางครั้งหน้าจอดำไปเลยค่ะ ฝากดูให้หน่อยนะคะ 172.27.6.65 ฝากดูให้หน่อยค่ะ"/>
        <s v="program dc online ไม่เป็นภาษาไทย"/>
        <s v="น้ำแอร์รั่ว บริเวณ หน้าแผนกOPD2B"/>
        <s v="ปริ้นเอกสาร เค้าเตอร์ พยาบาล จุดที่ 1 ปริ้นแล้วขอบกระดาษดำ มากค่ะ"/>
        <s v="ตรวจสอบเครื่องคอมพิวเตอร์เนื่งจากเครื่องติดไวรัส PC1VG5XR 172.27.6.130 MAC : 1C697AC720A1 ยกเครื่องลงมา เพื่อตรวจสอบที่แผนก เช็คโปรแกรมไรพิเศษ อาจต้องล้างเครื่องหรือไม่ก็เปลี่ยนเครื่องให้ใหม่เลย"/>
        <s v="เข้าใช้งานโปรแกรม Export DRGไม่ได้ IP : 172.24.2.241"/>
        <s v="ระบบ Dr.Dogs ใช้งานไม่ได้ทั้งโรงพยาบาล"/>
        <s v="IP 172.32.0.220 เข้าโปรแกรมZAPไม่ได้"/>
        <s v="VM VirtualBox เข้าใช้งานไม่ได้ มีเพนกวินขึ้นมาอีกแล้ว"/>
        <s v="เกิดเหตุการณ์ที่ยาถูก off โดยที่ทางคุณพยาบาลก็ไม่ได้กด Ward around + ทางพยาบาลได้ถามทางไอทีแล้วพบว่าไม่มีประวัติการกด Ward around ในผู้ป่วยรายนี้ ห้องยาต้องการทราบว่ามีเหตุผลอื่นหรือไม่ ที่ทำยาถูก off ทั้งหมด เพื่อที่จะได้แจ้งแพทย์ด้วยเหตุผลของการที่แพทย์"/>
        <s v="เนื่องจากPC ของคุณเนตรนภิส ศรีรัตนา netnapis.sri@cra.ac.th ไม่สามารถเข้าใช้งานระบบ HIS ได้ (access to the path'C:\..............) ตามรูปภาพที่ได้แนบไป IP : 172.25.3.28 รบกวนแก้ไขให้ด้วยค่ะ"/>
        <s v="ขอสายLan ยาว 10 เมตร รางครอบสายไฟ ขอย้ายจุดวางคอม"/>
        <s v="ขอสิทธิ์ uncomfirm receiving specimen ให้กับ 813650"/>
        <s v="คอม IP ดังต่อไปนี้ ไม่สามารถ Print sticker ที่อยู่ในโปรแกรม MIcrosoft Word ได้ค่ะ 1. 172.26.26.75 2. 172.26.26.160 3. 172.262.26.121 4. 172.26.26.127 5. 172.26.26.80 รบกวนตั้งค่าให้หน่อยค่ะ เอาไว้ใช้พิมพ์ Sicker ยา ที่ SSB ไม่สามารถทำได่้ค่ะ"/>
        <s v="ใช้งานโปรแกรมZAPไม่ได้ เครื่อง IP.172.32.0.15"/>
        <s v="นางสาว จินตนา มูลละออง 901026 jintana.moo@cra.ac.th 062-5529548"/>
        <s v="nichanan.lee@cra.ac.th รหัสพนักงาน 815109 เบอร์โทร 0626954264"/>
        <s v="ขอเพิ่มเบอร์มือถือ เพื่อ Reset Password รหัสพนักงาน : 812204 fuangfa.cha@cra.ac.th เบอร์ติดต่อ : 085-1148859"/>
        <s v="ขอแก้ไขเบอร์มือถือ เเป็น 0925519664 เนื่องจากไม่ได้รับ OTP 802221 rathcada.pum@cra.ac.th"/>
        <s v="เนื่องจาก นพ.ศิวัช ไม่สามารถเข้าใช้อีเมลได้ จึงรบกวนทางงานไอทีอัพเดทข้อมูลมือถือเพื่อยืนยันตัวตน siwat.bhu@cra.ac.th เบอร์โทร 0894574542"/>
        <s v="เนื่องจาก ทำการเปลี่ยนรหัสผ่าน ไปหลายครั้ง ใส่รหัสความปลอดภัย ไปหลายครั้ง แล้วก็ยังยืนยันไม่ได้ ระบบแจ้งว่าใส่รหัสผิดเกินกำหนด ทั้งที่ใส่รหัสถูก ระบบก็ยังแจ้งว่าใส่ผิด รหัสพนักงาน 809142 banatus.soi@cra.ac.th 081-400-9124"/>
        <s v="รบกวนแก้ไขเบอร์โทรของ พญ.กรกนก ศักดิ์ศรีทวี รหัสพนักงาน 803874 ที่ใช้ reset รหัส wifi เนื่องจากแพทย์เปลี่ยนเบอร์โทรศัพท์เป็นเบอร์โทร 08-0549-5656 แทนเบอร์เดิมค่ะ จึงทำให้ไม่สามารถ reset รหัส wifi ใหม่ได้ เพราะ รหัส OTP ส่งเข้าไปที่เบอร์โทรเก่า ขอบคุณค่ะ"/>
        <s v="ไม่สามารถเข้า e-mail : pannita.won@cra.ac.th ได้ค่ะ"/>
        <s v="เข้าอีเมลโรงพยาบาลไม่ได้ มีแจ้งให้ใส่รหัสที่ได้จากเบอร์มือถือ แต่หมายเลขมือถือไม่ถูกต้อง จึงไม่ได้รับรหัสยืนยันค่ะ"/>
        <s v="ไม่สามารถเข้า outlook ได้ เนื่องจากให้ขอให้เปลี่ยนเบอร์มือถือ คะ เปลี่ยนเป็น 0928195362 คำ ขอบคุณมากคะ"/>
        <s v="ขอเปลี่ยนเบอร์โทรศัพท์คุณสมชาย สุดสายเนตร E-mail Somchai.sud@cra.ac.th เป็นเบอร์ 084-1140890 เนื่องจากเข้าระบบ E-saraban ไม่ได้ และไม่สามารถรีเซ็ทได้เนื่องจากเบอร์โทรไม่ตรง"/>
        <s v="ขอแก้ไขเบอร์โทรศัพท์นักศึกษา หลักสูตรประกาศนียบัตร สาขาวิชานวัตกรรมการจัดการงานธุรการสถานพยาบาล (หลักสูตร 1 ปี) เพื่อใช้ในการรีเซตอีเมล์"/>
        <s v="ตั๋วคำร้อง SR-5912 รบกวนตอบกลับเรื่องความคืบหน้าการขอข้อมูลครับ ตั้งแต่ 29 เมษายน 2565 ขอบคุณครับ กฤต"/>
        <s v="รบกวนแผนก IT เพิ่มเบอร์มือถือ 080-898-0214 รหัสพนักงาน 900374 ในระบบ CRA raweewan.sae@cra.ac.th (ได้ประสานเจ้าหน้าที่ IT ไว้เบื้องต้นแล้วค่ะ )"/>
        <s v="เรียนเจ้าหน้าที่ไอที แพทย์ใหม่ จะดำเนินการ Reset password แต่ไม่สามารถทำได้ เนื่องจากเบอร์โทรที่ลงท้าย ***63 ไม่ทราบเป็นเบอร์ใคร รบกวนเจ้าหน้าที่ดำเนินการแก้ไขเปลี่ยนเบอร์โทรของแพทย์เป็น 083-075-1507 รหัสพนักงาน 900990 E-mail : Runchida.Suv@cra.ac.th ขอบค"/>
        <s v="เมล์ Rachada.piy@cra.ac.th ขอเปลื่ยนเบอร์ จาก 090-928-9239 เปลี่่ยนเป็น 085-596-3666 ขอบคุณค่ะ"/>
        <s v="ขอเปลี่ยน Black Drum Unit จำนวน 2 เครื่อง"/>
        <s v="สั่งปริ้นไปแล้วแต่พอไปกดไม่มีรายการปริ้นงาน 172.27.6.120"/>
        <s v="เข้าใช้ E doc ไม่ได้"/>
        <s v="ปริ้นเตอร์ใช้งานไม่ได้ &gt;&gt; แก้ไขแล้ว -ตัดบิลวงเงินTOP UP ไม่ได้ &gt;&gt; รับเรื่องแล้ว"/>
        <s v="โทรศัพท์แผนก เบอร์ 6021 ใช้งานไม่ได้"/>
        <s v="ช่วยขยายช่องบันทึกพยาบาลในหน้า OPD nurse counter ให้เห็นข้อความบันทึกของพยาบาลให้เห็นข้อมูลทั้งหมดหน่อยค่ะ เนื่องจากต้องแคปหน้าจอเพื่อใช้ส่งข้อมูลสำหรับการตรวจสอบเวชระเบียนของ สปสช. IP ; 172.32.3.87 IP ; 172.21.3.190 ขอบคุณค่ะ"/>
        <s v="ขอรบกวนให้ติดตั้ง PowerBI Desktop ลงเครื่อง PC เพื่อใช้งานครับ เนื่องจากต้องการต้องการใช้งาน PowerBI Desktop เพื่อทำ Data Visualization แต่เครื่อง PC ไม่มีการติดตั้งไว้ให้ครับ"/>
        <s v="ดิฉันได้แจ้งเรื่องโน๊ตบุ๊คช้าและดาวโหลดไฟล์ไม่ได้ (ได้แก้ปัญหาแล้ว แต่โน๊ตบุ๊คยังไม่มีโปรแกรมสำหรับการใช้งานค่ะ) 1. ระบบ sap สำหรับทำงานที่บ้าน 2. microsoft team 3. shared drived 4. google drive ขอบคุณค่ะ"/>
        <s v="อีเมล์ Tortrakoon.pin@cra.ac.th"/>
        <s v="เรียน IT คลินิกคัดกรองโควิด ทางเชื่อม 100 เตียง แจ้งปริ้นส์สิต๊กเกอร์ไม่ได้ แจ้ง IT ดำเนินการซ่อมให้เรียบร้อยแล้ว ขอบคุณค่ะ"/>
        <s v="รหัสเดิมเข้าเครื่องคอมไม่ได้"/>
        <s v="ขอความอนุเคราะห์เชื่อมต่อระบบปริ้นเตอร์ Ricoh"/>
        <s v="คลิกขวาที่หน้าจอ แล้วขึ้นแบบนี้ตามรูป (ใช้งานคอมไม่ได้) ระบบค้าง"/>
        <s v="IP 172.21.9.15 มองเครื่อง Print ไม่เห็น"/>
        <s v="ช่วยอัพเดทเวลาใน notebook ให้เป็นปัจจุบันค่ะ เครื่อง Lenovo ของ รจภ. เคยแจ้งมาแล้ว คำร้องที่ SR-4372 ณ วันที่และเวลาที่แก้ไข เวลาปกติ พอวันต่อไปเวลาก็ไม่เป็นปัจจุบันแล้วค่ะ"/>
        <s v="คอมพิวเตอร์ช้าเครื่อง In1 หน่วยเคมีบำบัด"/>
        <s v="หมอคีย์Med รีฟิว ไม่ได้ค่ะ"/>
        <s v="เนื่องด้วยมีนโยบายให้หน่วยงานที่เกี่ยวข้องในการให้บริการผู้ป่วยที่ได้รับการฟอกเลือดด้วยเครื่องไตเทียมไปดูงานหน่วยไตเทียม โรงพยาบาลธรรมศาสตร์ ในวันทีที่ 19 สิงหาคม 2565 เวลา 08.00-12.00 น. จึงขอความอนุเคราะห์ในการส่งเจ้าหน้าที่ที่รับผิดชอบในส่วนงานดังกล่าว"/>
        <s v="ลงโปรแกรม evcliet เพื่อใช้สำหรับดูฟิลม์"/>
        <s v="หน้าต่าง &quot;์Nurse assesment&quot; ในระบบ HIS มีปัญหา"/>
        <s v="คอมห้องตรวจ 1 หน้าจอ ขยายขนาดใหญ่เกินไป ทำให้ไม่เห็นชื่อและอายุของผู้ป่วย IP 172.25.4.165"/>
        <s v="เข้าสู้ระบบไม่ได้ค่ะ ขึ้นว่า รหัสหรือผู้ใช้ไม่ถูกต้อง (รหัสเดิม ไม่ได้เปลี่ยน)"/>
        <s v="เปิดใช้งานแล้ว หน้าต่างปิด ไม่สามารถเปิดได้"/>
        <s v="เรียนเจ้าหน้าที่ ที่เกี่ยวข้อง เนื่องจากคอมพิวเตอร์หน่วยกายภาพบำบัดชั้น 12 เคาเตอร์หน้าเครื่องกลางพบว่าข้อมูล ชื่อ-สกุลคนไข้ ,ชื่อนักกายภาพ และคลินิกของหน่วยงานหายไป รบกวนเจ้าหน้าที่ช่วยแก้ใขให้สามารถกลับมาใช้งานได้ตามปกติ ขอบคุณคะ"/>
        <s v="ติดตั้งระบบสแกนงานที่คอมพิวเตอร์ opd2B รหัส172.32.2.162 เคาเตอร์ด้านใน"/>
        <s v="เครื่องปริ๊นซ์ RICOH มีไฟแจ้งเตือนสีส้ม ขึ้นข้อความว่า Replace Drum Unit Soon ข้อให้ทาง it ช่วยดำเนินการแก้ไขให้ด้วยค่ะ"/>
        <s v="ปริ้นเตอร์ใช้งานไม่ได้//// แก้ไขเรียบร้อยค่ะ"/>
        <s v="เข้าระบบ HIS ไม่ได้"/>
        <s v="ข้อมูลคนไข้ไม่ขึ้น ในHIS"/>
        <s v="ปริ้นเอกสารไม่ได้ ขึ้นOffline"/>
        <s v="พรีวิวผล Lab ใน HIS ไม่ได้ IP: 172.32.11.208"/>
        <s v="รบกวนเชื่อมต่อเครื่องปริ้นท์ ห้องพยาบาลประสานงานวิจัย ชั้น4 โซน C"/>
        <s v="ขอติดตั้งระบบ SSB บน notebook เนื่องจากงานบัญชีมีความจำเป็นต้องใช้ในการกระทบยอดรายได้ค่ารักษาพยาบาล"/>
        <s v="Scan เอกสารเข้า Mail ไม่ได้"/>
        <s v="Notebook หมายเลขเครื่อง 172.25.26.72 เข้าใช้งานระบบ HIS ไม่ได้ค่ะ"/>
        <s v="เซิฟเวอร์ไม่ซัพพอร์ตออฟฟิตและไม่สามารถอัพเดทเวอร์ชั่นออฟฟิตตามรูปที่แนบครับ"/>
        <s v="notebook ต่อ wifi เข้าอินเตอร์เ็ตไม่ได้ แก้ proxy ก็ยังไม่ได้"/>
        <s v="เรียกรายงาน HIS ไม่ได้ขึ้น DATAZONE IP เครื่อง 172.27.17.158"/>
        <s v="เข้าระบบhisมาแล้ว เข้า HN anesthesia ตรงconfigมีแค่ general, recovery, recovery room vitalsign, result image ยังขาด Anes, outside OR, GA, RA,MAC, postop comp, person, visit, treatment, usage, charge, log, response msg, document request"/>
        <s v="ขอ HN คนไข้อายุ 0-15 ปี ที่ ICD-10 ลง diagnosis &quot;acute appendicitis&quot; ตั้งแต่วันที่ 1/1/64 - 25/8/65 เพื่อใช้ในการทำ conferences Grand round pediatrics ค่ะ"/>
        <s v="ไม่สามารถเข้าใช้งานระบบ SAP"/>
        <s v="192.168.56.1 172.27.33.133"/>
        <s v="รบกวนช่วยปลดล็อคการใช้งานในระบบ HIS เนื่องจากได้รับแจ้งจากการเงิน IPD ให้ประสานงานกับ IT ในการปลดล็อคการใช้งานในระบบ HIS เพราะไม่สามารถตัดค่าใช้จ่ายส่วนเกิน TOP UP ได้ ขื่อผู้ป่วย นางศิริพรรณ ชินโชติกร HN.650063284 AN.65-05836 ขอบคุณค่ะ"/>
        <s v="ปิดเครื่องคอมพิวเตอร์แต่เครื่องไม่ดับ ขึ้นโหลดหมุนเป็นหน้าจอสีฟ้า เกิน1 ชม."/>
        <s v="ไม่สามารถเข้าโปรแกรม HIS ได้ IP เครื่อง 192.168.56.1"/>
        <s v="เครื่องปริ๊นสติกเกอร์ปริ๊นไม่ได้ เครื่อง IP : 172.32.2.27"/>
        <s v="ด้วย ศูนย์พัฒนาความร่วมมือด้านบริการทางการแพทย์และภาคีเครือข่าย ได้มีการปรับเปลี่ยนการรับหน้าที่ต่างๆ ของบุคลากรภายในฝ่ายงานรวมถึงผู้ดูแลงานสารบรรณอิเล็คทรอนิกส์หน้าที่สารบรรณฝ่ายศูนย์ฯ ดังนั้น จึงขอให้ฝ่ายเทคโนโลยีสารสนเทศเปลี่ยนชื่อผู้ดูแลงานสารบรรณอิเล"/>
        <s v="รบกวนลบเส้นทางที่กากบาทออกให้หน่อยครับ"/>
        <s v="ขอยกเลิก เอกสารแนบ ตารางคำนวนค่าใช้จ่ายอบรม ครั้งที่ 2และ 3.pdf (25/07/2565 เวลา 09:37) ในหนังสือเลขที่ 001.01.รผ.65/324 เรื่อง ขออนุมัติดำเนินการการจัดฝึกอบรมหลักสูตรการอบรมเรื่องการตรวจสอบความถูกต้องของวิธีวิเคราะห์ การตรวจรับรองเครื่องจักรและเครื่องมือ"/>
        <s v="ขอเปิดสิทธิ์เพื่อลงนามในบันทึกข้อความระบบสารบรรณ ของนางสาวพิมพลอย จันทร์เขียว รหัสพนักงาน 900424 ตำแหน่ง นักเทคโนโลยีหัวใจและทรวงอก หน่วยเทคนิเชี่ยนหัวใจและหลอดเลือด ศูนย์หัวใจและหลอดเลือด"/>
        <s v="รายละเอียด: ขอความอนุเคราะห์ลบไฟล์ในบันทึกข้อความที่ 002.ทส.01.65/479 ลงวันที่ 4 กรกฎาคม 2565 เรื่อง ขออนุมัติจัดซื้อชุดโปรแกรมจัดการข้อมูลภาพและข้อมูลปริมาณรังสีของผู้ป่วยในงานเวชศาสตร์นิวเคลียร์ ของโรงเรียนรังสีเทคนิค ไฟล์เอกสารที่ขอให้ลบ บก06 ชุดโปรแกร"/>
        <s v="ขอยกเลิกเอกสารแนบ &quot;ค่าใช้จ่ายจัดฝึกอบรม&quot; ในหนังสือเลขที่ ๐๐๑.๐๑.รผ.๖๕/๓๔๔ เรื่อง ขออนุมัติหลักกการจัดฝึกอบรมการป้องกันอัคคีภัยและซ้อมอพยพหนีไฟ ของโรงงานผลิตเภสัชภัณฑ์ในพระดำริ ในงบประมาณประจำปี ๒๕๖๕ สังกัดโรงงานผลิตเภสัชภัณฑ์ในพระดำริ สำนักประธานราชวิทยาล"/>
        <s v="1.ขอยกเลิก เอกสารแนบ “TOR_จ้างวิเคราะห์.pdf” ในหนังสือเลขที่ ๐๐๑.๐๑.รผ.๖๕/๓๒๐ ขออนุมัติหลักการและจ้างเหมาบริการพัฒนาวิธีการวิเคราะห์สารปนเปื้อนในยาเม็ดฟาวิพิราเวียร์และถ่ายทอดเทคโนโลยีให้กับโรงงานผลิตเภสัชภัณฑ์ในพระดำริ 2.ขอยกเลิก เอกสารแนบ “ใบเสนอราคา_พั"/>
        <s v="ขอความอนุเคราะห์ลบไฟล์ในระบบ E-SARABAN ดังนี้ 1) บันทึกข้อความที่ 002.ทส.01.65/475 ลงวันที่ 4 กรกฎาคม 2565 ไฟล์เอกสารที่ขอให้ลบ โครงการพัฒนาบุคลากร ด้านการศึกษาโรงเรียนรังสีเทคนิค ประจำปี ๒๕๖๕.pdf (01/07/2565 เวลา 15:05) 2) บันทึกข้อความที่ 002.ทส.01.65/4"/>
        <s v="รายละเอียดตามเอกสารแนบ"/>
        <s v="นางสาวแคทริยา เส้งกำเนิด รหัสพนักงาน 815111 ไม่พบชื่อสำหรับลงนาม ในระบบ E-Sarabun"/>
        <s v="ขอยกเลิก เอกสารแนบ “ตารางสรุปขออนุมัติเบิกจ่ายค่าเดินทางปฏิบัติงานต่างประเทศ วันที่ 13-31 สิงหาคม 2565.pdf” ในหนังสือเลขที่ ๐๐๑.๐๑.รผ.๖๕/๓๕๐ ลงวันที่ ๑๗ สิงหาคม ๒๕๖๕ เรื่อง ขออนุมัติงบดำเนินงานค่าใช้จ่ายในการเดินทางปฏิบัติงานต่างประเทศ ณ ประเทศมาเลเซีย ขอ"/>
        <s v="เรียน หน่วยงานที่เกี่ยวข้อง ........................... ฝ่ายอำนวยการรักษาความปลอดภัยขอแจ้งลบไฟล์เอกสาร จำนวน 2 เรื่อง ตามแนบคะ .......................... ขอบคุณคะ"/>
        <s v="ระบบเรียกคิว ไม่มีเสียง ไม่สามารถเรียกคิว ได้"/>
        <s v="ระบบเรียกคิวที่เวชระเบียนชั้น 1 ไม่สามารถเข้าหน้าจอกดเรียกคิวได้ ที่เวชระเบียนชั้น 1 เคาน์เตอร์หมายเลข 1-4"/>
        <s v="ขอเพิ่มโปรแกรม -microsoft Visio -Autocad"/>
        <s v="งานสวัสดิการและสิทธิประโยชน์ HR ขอความอนุเคราะห์ ในการดึงข้อมูลรายชื่อที่มาตรวจสุขภาพประจำปี ต.ค.64 - ส.ค.65 แยกเป็นแต่ละ โปรแกรม 1-6 โปรแกรม เพื่อสรุปข้อมูลให้ผู้บริหารทราบ"/>
        <s v="จอคอมห้องอ่านแพทย์เสีย"/>
        <s v="เครื่อง IP 172.32.5.40 เวลากด log off ออกจากระบบ HIS แล้วจะขึ้นหน้าจอว่า &quot;Root element is missing&quot; ค่ะ ทำให้ปิดโปรแกรมไม่ได้"/>
        <s v=" "/>
        <s v="Note book HIS .can t acess IP 172.25.26.111"/>
        <s v="เครื่องปร้นเตอร์ เปลี่ยน Toner สีดำแล้ว แต่พอปริ๊นออกมา สีจางมากเลยค่ะ ก่อนหน้าก็เปลี่ยนที่ทำความร้อน เปลี่ยน Wast toner รบกวนแก้ไขด่วนค่ะ เครื่องนี้ใช้ปริ้นบัตรนัดคนไข้ กับ ใบรับรองแพทย์ที่ออกมาจากห้องตรวจค่ะ"/>
        <s v="โทศัพท์ห้องเลเสิคชั้น12ใช้งานไม่ได้ ห้อง 9"/>
        <s v="หน้าจอคอมจาง เหมือนจะพัง เครื่องลงทะเบียนหลังสุด lenovo"/>
        <s v="เปลี่ยนตลับกากหมึก WASTE TONER"/>
        <s v="เปิดเข้าใช้งาน virtual box ไม่ได้ ทำให้ไม่สามารถใช้งานโปรแกรม HIS ได้"/>
        <s v="เปลี่ยน black drium /ทิ้ง west"/>
        <s v="หน้าจอคอมกระพริบ"/>
        <s v="เครื่องปริ้นฉลากยา รายการออกมาไม่ครบ"/>
        <s v="ห้อง920 น้ำซึมบริเวณชักโครกขณะกด"/>
        <s v="1.Computer พบปัญหา หน้าจอกระพริบ (User ลองเสียบสายใหม่แล้ว) 2.Printer Ricoh พบปัญหา Print เอกสารแล้วต้องคอยไปกดหน้าเครื่อง Print ทุกครั้ง ชื่อผู้แจ้ง: วรรณา แผนก: B1 รังสีมะเร็ง เบอร์ติดต่อกลับ: 6023"/>
        <s v="ปัญหา:HIS พบปัญหา เข้าใช้งานไม่ได้ IP:172.32.1.11 รีโมทไม่ได้ ชื่อผู้แจ้ง: วันวิสาห์ แผนก: ER FL.1 100 เตียง เบอร์ติดต่อกลับ: 6082"/>
        <s v="เมื่อวันอาทิตย์ที่ 14 ส.ค. 65 เครื่องปิ้นเตอร์ Brother ขัดข้อง และมีเจ้าหน้าที่ IT เข้ามาแก้ไขเรียบร้อยแล้วค่ะ ขอบคุณค่ะ ประภาศรี"/>
        <s v="noteในคอมพิวเตอร์จุดลงทะเบียนไม่สามารถใช้งานได้ 172.32.0.220"/>
        <s v="คอมพิวเตอร์ restrat นานมาก ห้องหัวหน้างาน"/>
        <s v="ไม่สามารถเข้า HIS ได้ IP 172.32.12.100"/>
        <s v="โน๊ตบุ๊คเข้า HIS ไม่ได้ ที่แผนกอายุรกรรม IP address 172.25.32.171"/>
        <s v="ขึ้นสถานะ Wasta Toner Bottle Almost Full"/>
        <s v="คอมrestartเอง เปิดคอมแล้วหน้าจอกระพริบ"/>
        <s v="."/>
        <s v="HIS ที่ OPD ชั้น 3 ใช้งานไม่ได้"/>
        <s v="ไม่มี Stock คลินิคจักษุ (แก้ไขเรียบร้อย)"/>
        <s v="หน้าจอเบลอ ไมสามารถใช้งานได้ ห้องอ่านฟิล์ม intervention"/>
        <s v="ขอให้ IT ติดตั้งระบบ HIS ให้กับเครื่องคอมพิวเตอร์ IP 172.21.2.201 ซึ่งเครื่องคอมพิวเตอร์ดังกล่าวยังไม่เคยมีการติดตั้งระบบ HIS ขอความกรุณาเป็นกรณีเร่งด่วน เนื่องจากหน่วยโภชนบริการมีคอมพิวเตอร์ไม่เพียงพอสำหรับการใช้ระบบ HIS"/>
        <s v="intranet ใช้ไม่ได้"/>
        <s v="คอมพิวเตอร์ HIS เลข 172.32.0.133 ไม่สามารถเข้าดูผล Patho ได้ค่ะ"/>
        <s v="เครื่อง printer ไม่ออกที่ opd2A"/>
        <s v="ต้องการสำรองข้อมูลหน่วยงาน หน่วยงานมีฮาร์ดดิสก์สำหรับจัดเก็บข้อมูลแล้วค่ะ แต่เสียบ usb กับคอมแล้ว ไม่สามารถดำเนินการเองได้ รบกวนส่งไอทีขึ้นมาดำเนินการให้ที่ชั้น 5 รพ.จุฬาภรณ์ พยาธิวิทยาค่ะ"/>
        <s v="โครงการจัดจ้างที่ปรึกษาด้านระบบเทคโนโลยีสารสนเทศและการสื่อสาร กรอบงบประมาณ: 2,000,000 บาท คณะกรรมการ TOR: คุณภาวินี"/>
        <s v="สายชาร์จไม่สามารถใช้งานได้ เป็นของ cisco ไร้สาย"/>
        <s v="ไม่สามารถเข้าใช้งาน MS Office ได้ ระบบขึ้นว่า Unlicensed Product สถานที่ : ฝ่ายบริหารและพัฒนาระบบสารสนเทศ ชั้น 3 อาคารบริหาร 2"/>
        <s v="ปริ้นออกมาแล้วเป็นรอยค่ะ ไม่แน่ใจว่าเพราะอะไร รบกวนช่วยตรวจสอบให้หน่อยค่ะ ขอบคุณค่ะ"/>
        <s v="เข้าexcel แล้ว ระบบให้ activate โดย sign in พอsign แล้วขึ้นแบบในรูป Chulaluck.wil@cra .ac.th เครื่อง Notebook"/>
        <s v="ไม่สามารถสแกนเอกสารลง Edocได้ IP 172.32.4.120"/>
        <s v="เครื่องปริ้นเสีย ที่การเงินชั้น 1 รบกวนมาแก้ไข้ให้ด้วยค่ะ"/>
        <s v="เรียน เจ้าหน้าที่ IT ปัญหานี้ เจ้าหน้าที่ได้เข้ามาช่วยแก้ไขแล้วครั้งหนึ่ง แต่กลับมาเป็นซ้ำค่ะ ขอรบกวนค่า ขอบคุณค่า"/>
        <s v="อีเมล์ปัจจุบันคือ Tontrakoon.pin@cra.ac.th ต้องการเปลี่ยนเป็น Tortrakoon.pin@cra.ac.th"/>
        <s v="รบกวนตรวจสอบโปรแกรม E CLAIM ด่วน เนื่องจากไม่สามารถรับ -ส่ง ไปยังสปสช.ไม่ได้ ***ก่อนดำเนินการแก้ไข สอยถามคุณเจนก่อน ขอบคุณค่ะ"/>
        <s v="ขอเปิดใช้ Chrome Remote Desktop เพื่อสามารถทำงานจากที่บ้านได้ ฝ่ายจัดซื้อจัดจ้าง"/>
        <s v="ทำรีโมทเพื่อทำงานที่บ้าน โน๊ตบุ๊ค 172.27.34.220 เครื่องคอมหลัก 172.27.6.229"/>
        <s v="เรียน เจ้าหน้าที่ที่เกี่ยวข้อง แจ้งปัญหาเข้า Window ของระบบ HIS ไม่ได้ค่ะ IP : 172.25.3.91 รบกวนช่วยแก้ไขด่วน ขอบคุณค่ะ"/>
        <s v="แป้นพิมพ์ใช้งานไม่ได้ค่ะ"/>
        <s v="รบกวนทีมไอที แก้ไข wifi ของ Ipad ของผู้บริหาร เพื่อให้ใช้งานได้ปกติ และทันในการประชุมเวลา 13.00 น. ค่ะ"/>
        <s v="ต้องการใช้ระบบ HIS แต่ขึ้นว่า Domain Failed (IP : 172.27.4.229)"/>
        <s v="เครื่องคอมพิวเตอร์ในคลินิกฟื้นฟูสมรรถภาพหัวใจ IP 172.25.4.71 ไม่สามารถลง vital sign และคีน์ request document ในหน้า nurse counter ได้ ขอความอนุเคราะห์ดำเนินการแก้ไขค่ะ"/>
        <s v="ระบบ SAp คอม save เป็น Excel ไม่ได้ 172.32.8.214"/>
        <s v="เนื่องจากได้ทำการ add shortcut to onedrive (แชร์ฝ่าย) เข้า onedrive ส่วนตัว แต่บางไฟล์ของ(แชร์ฝ่าย)ไม่สามารถ sync ได้ ทำให้ onedrive ส่วนตัวไม่ตอบสนองไปด้วย จึงขอความอนุเคราะห์ ลบ shortcut to onedrive (แชร์ฝ่าย) ออกจาก onedrive ส่วนตัว ขอบคุณค่ะ"/>
        <s v="ปัญหา: HIS พบปัญหา ไม่สามารถ Print เอกสารการเงินได้ IP:172.32.1.198 ชื่อผู้แจ้ง: สุนิสา แผนก: ประกัน เบอร์ติดต่อกลับ: 8658"/>
        <s v="com IP 172.25.3.45 แพทย์ key ยาไม่ได้ , scan เอกสารไม่ได้ com IP 172.25.3.205 scan เอกสารไม่ได้"/>
        <s v="โทรศัพท์ Call center ใช้งานไม่ได้คะ ค้าง ขึ้นโหลด ค้นหาเครือข่าย เบอร์ 6229"/>
        <s v="ต้องการสลับตำแหน่งการวางคอมพิวเตอร์ระหว่างเครื่อง IP:172.32.5.34 กับ เครื่อง IP:172.32.5.41 -ลงโปรแกรมของPhilips Digital Pathology ในคอมพิวเตอร์เครื่อง IP:172.32.5.41"/>
        <s v="Queue OPD พบปัญหา เสียงไม่ดัง นางสาววันธณี ชิดปรางค์ เวชระเบียน ชั้น 1 100 เตียง 6757"/>
        <s v="IP 172.25.6.209 Taskbbar อยู่แนวตั้งฝั่งซ้ายมือ ขอปรับให้ลงมาอยู่ด้านล่างค่ะ"/>
        <s v="รบกวนรีโมท แก้ไขระบบ HIS IP: 172.32.9.14"/>
        <s v="SAP เข้าใช้งานไม่ได้ IP 172.32.2.32"/>
        <s v="ปรับขนาด remote Desktop ไม่ได้"/>
        <s v="ไม่สามารถ log in ที่หน้าเครื่อง printer fuji ได้ user: 900692 pass: 0692 พอใส่รหัสขึ้นว่า log in failed ที่หน้าเครื่อง printer"/>
        <s v="เครื่อง 172.32.7.27 และ 172.32.7.230 สั่งปริ้นสติ๊กเกอร์ไม่ได้"/>
        <s v="เรียน ฝ่ายเทคโนโลยีสารสนเทศ เนื่องจากไม่สามารถใช้งาน Windows Explorer ได้ เมื่อ Double Click เปิด Folder File Explorer จะปรากฏหน้าต่าง Windows Installer แล้วเข้าสู่ Preparing to install ใช้เวลาในการทำกระบวนนี้เป็นวัน ส่วน Folder อื่นสามารถเปิดใช้งานได้ตาม"/>
        <s v="แจ้ง นางสาวกมลชนก บุญประจักษ์ รหัสพนักงาน 803182 ไม่สามารถเข้าใช้งาน Wifi เพื่อเชื่อมต่อใน Notebook ได้"/>
        <s v="เนื่องจากระบบ HIS ที่ใช้ขณะนี้ บาง Modules ไม่สามารถเข้าใช้งานได้เหมือนก่อน และเมื่อใช้แเล้วทำให้เครื่องค้างไม่สามารถใช้งานโปรแกรมอื่นๆ ใน Microsoft ได้อย่างสะดวก จึงขอให้งานเทคโนโลยีสารสนเทศ ลงระบบ HIS ใหม่สำหรับเครื่องให้ด้วยค่ะ IP 172.32.4.130 - ข้อมูล"/>
        <s v="1. แพทย์คีย์ยาไม่ได้ 2. หน้าต่าง Doctor order ปุ่มกดหาย"/>
        <s v="สายชาร์ตโทรศัพท์ชำรุด ทำให้ไม่สามารถชาร์ตโทรศัพท์ได้ค่ะ จึงอยากขอสอบถาม IT ว่ามีสายชาร์ตเพื่อเปลี่ยนให้ใหม่หรือไม่คะ ขอบคุณค่ะ"/>
        <s v="ICU 17 ไร่ ไม่มีโปรแกรมใบ MAR นาฬิกาไม่ตรง ปรับเองไม่ได้ IP virtual window 172.25.3.32 IP window หลัก 192.168.56.1, 172.25.3.45"/>
        <s v="เน็ตห้องตรวจเบอร์ 10 ใช้อินเตอร์เน็ตไม่ได้ รบกวนมาดูให้ด่วนค่ะ IP 172.19.104.139"/>
        <s v="IP172.27.35.19 IP โน๊ตบุ๊ค เข้าโปรแกรมทำงานไม่ได้ และเข้าไมโครซอฟทีมในการประชุมไม่ได้เลย และเครื่องช้า"/>
        <s v="เครื่องช้า Disk 100% ฝ่ายพัฒนาคุณภาพ ตรงข้าม HR ชั้น3 &gt; อาคารสำนักงานราชวิทยาลัยฯ 2 Zone D"/>
        <s v="Microsoft Office เข้าใช้งานไม่ได้ IP 172.25.4.153"/>
        <s v="172.32.14.23 ทราบจากทางไอทีว่าเครื่อง โดน rivus ทำให้เครื่องทำงานช้า"/>
        <s v="เรียนผู้เกี่ยวข้อง เนื่องจากคอมพิวเตอร์เข้าใช้งานระบบ HIS ไม่ได้ รบกวนช่วยแก้ไขให้ด้วยค่ะ IP : 172.25.3.220 ติดต่อคุณอิ๋ว 0955149929 / เบอร์โต๊ะ 5627 ขอบคุณค่ะ"/>
        <s v="คอมพิวเตอร์ที่หน่วยงานไม่สามารถดึงใบยาคลินิกตามนี้ได้ค่ะ รหัส 0402 / 0409 / 0408 / 0405 / 0407 / 0314 / 0304 03141 รบกวนแก้ไขให้หน่อยค่ะ คอมทั้งหมด 6 ตัว ค่ะ"/>
        <s v="อินเตอร์เน็ทใช้งานไม่ได้"/>
        <s v="notebook ช้า ซึ่งก่นหน้านี้ไม่ช้าขนาดนี้ค่ะ IP 172.27.32.111"/>
        <s v="ระบบคอมพิวเตอร์เข้าไม่ได้ รหัส IP : 169.254.246.52"/>
        <s v="คอมเปิดไม่ติด ช่อง 5"/>
        <s v="ตั้งแต่เครื่องมีปัญหา และ IT เอาเครื่องไปซ่อมให้ กลับมาไม่สามารถใช้งานโปรแกรมออฟฟิศได้ และเข้า Microsoft Teams ไม่ได้ค่ะ"/>
        <s v="เครื่องค้าง 172.27.6.33"/>
        <s v="Edoc แสกนเอกสารไม่ได้ค่ะ ขึ้นเป็นหน้าจอเล็ก IP : 172.25.2.169"/>
        <s v="เข้าทำงานระบบ E- doc ไม่ได้ค่ะ"/>
        <s v="โน๊ตบุ๊คกดเปิดลำโพงไม่ได้"/>
        <s v="โรงพยาบาลสัตว์ทิพย์พิมาน (ห้องยา 172.18.6.82)"/>
        <s v="ติดตั้งโปรแกรม Microsoft team ใหม่ คุณคัง ดำเนินการเรียบร้อยแล้วค่ะ ขอบคุณค่ะ"/>
        <s v="เรียน เจ้าหน้าทีที่เกี่ยวข้อง แจ้งปัญหาโปรแกรมใน Window หายค่ะ IP : 172.25.3.36 รบกวนช่วยแก้ไขด่วน สถานที่ : คลินิกหัวใจ ห้องตรวจ 2 ตึก 17 ไร่ ขอบคุณค่ะ"/>
        <s v="ดึงรีพอทแล้วไม่สามารถดูได้ ตามไฟล์แนบ IP : 172.32.5.43"/>
        <s v="ขอเจ้าหน้า IT ร่วมออกหน่วยให้บริการตรวจคัดกรองมะเร็งปากมดลูก ในวันที่ 30 - 31 ส.ค. และ 1 - 2 กย. 65 นี้ และขออุปกรณ์ต่าง ๆ ดังนี้ 1. คอมพิวเตอร์โน็ตบุ๊ค 5 เครื่อง 2. เครื่องปริ้นสติ๊กเกอร์ 1 เครื่อง 3. เครื่องปริ้นเอกสาร 2 เครื่อง 4. Wifi"/>
        <s v="เนื่องจากคลังเวชภัณฑ์ 100 เตียง HUB ขอสิทธิในการเข้าไป change reservation การ Delate หรือ Completed รายการในใบ Reservation ของหน่วยงานคลังหน้าบ้านได้หลังจากดำเนินการจ่ายเวชภัณฑ์แล้วเสร็จ เพื่อไม่ให้เกิดความสับสน และเพื่อลดระยะเวลาการรอคอยหน่วยงานต่างๆ ที่"/>
        <s v="เนื่องจากใบจ่ายวัสดุที่ print ออกมาจากระบบ SAP ERP ตั้งแต่วันที่ 1 สิงหาคม 65 มีการเปลี่ยนแปลงรายละเอียดการเซ็นกำกับด้านล่างนั้น พบว่าวันที่ ช่องหัวหน้าหน่วยงานที่เบิกเป็น 00/00/0000 สามารเปลี่ยนแปลงเป็นวันที่ หัวหน้าหน่วยงาน approved ได้หรือไม่ และ ผู้ขอ"/>
        <s v="ขอเปลี่ยนผู้มีสิทธิเข้าระบบ SAP หน่วยห้องปฏิบัติการวิจัยระดับโมเลกุลและยีโนม Plan 1030 Storage 8020 จาก น.ส. สุภาณี นิ่มเสนาะ รหัส 804123 เป็น น.ส. วันดี อุดมชัยประเสริฐกุล รหัส 804009"/>
        <s v="1. Report ไม่ถูกต้องเนื่องจากได้รับของครบแล้ว แต่คอลัมน์ Final issue ไม่มีเครื่องหมาย x"/>
        <s v="จำนวน Remain qty ไม่ถูกต้อง"/>
        <s v="รบกวนดูระบบ enterprise workflow ให้หน่อยค่ะ ล็อกอินแล้วไม่มี reservations ค่ะ รหัสพนักงาน 813050 password Suchit123 IP:172.21.4.204 ขอบคุณค่ะ"/>
        <s v="Boonlek, Narumon would like to recall the message, &quot;CRA-WF-Reservation: á¨é§»ÑËÒ Workflow&quot;. Narumon Boonlek Consultant SD Consulting Narumon.Boonlek@nttdata.com Tel: +66 22370553 | NTT DATA Business Solutions (Thailand) Ltd. 323 United Center Building, Le"/>
        <s v="รายงานแสดงวันสร้างเอกสาร ก่อนวัน Go-live (01.08.2565)"/>
        <s v="รบกวนขอ User ID เข้า Enterprise Workflow ค่ะ ขอบคุณค่ะ"/>
        <s v="เนื้อจากเป็นเจ้าหน้าที่โรงพยาบาลสัตว์ทิพย์พิมานทำงานที่ศูนย์พักพิงสุนัขจรจัด นครชัยบุรินทร์ ต้องเข้าถึง Workflow เพื่อเบิก ยา และ เวชภัณฑ์ Email : phakhawat.omt@cra.ac.th"/>
        <s v="ขอเพิ่ม User ใน Workflow Reservation แล้วแต่ Tab Reservation ไม่แสดง"/>
        <s v="ภายใต้ Tab Dashboards ขึ้นไม่เหมือนตอนที่อบรมค่ะ"/>
        <s v="เรียก report ออกมาเป็น excel แต่คอลัมน์ BAW Instant ID ไม่ออกมาด้วยค่ะ"/>
        <s v="ไม่สามารถ Search ข้อมูล Material ในระบบ Workflow"/>
        <s v="ขอเพิ่มสิทธิ์การเข้า Enterprise Workflow ของน.ส.สิริมา เจริญภัทรเภสัช รหัส 803440 เป็นผู้เบิกของ และของนางจิรภา ก๋าเขียว รหัส 803294 รักษาการหัวหน้างานการพยาบาลผู้ป่วยนอกและฉุกเฉิน เป็นผู้อนุมัติ"/>
        <s v="ขอเปิดสิทธิการใช้งาน ระบบ workflow ของศูนย์โควิดเพื่อประชาชน สำหรับใช้เบิกอุปกรณ์การฉีดวัคซีนโควิดให้ผู้มารับบริการ (ตามเอกสารแนบ) ขอบคุณค่ะ"/>
        <s v="User 813050 ไม่สามารถ Search Material ใน Workflow ได้"/>
        <s v="ใบคำร้องขอเปลี่ยนแปลงสิทธิการใช้งานระบบ workflow"/>
        <s v="เรียนเจ้าหน้าที่ IT รบกวนเปิดสิทธิ์ นางสาวชนาทิป ปิยะภาคุณวัฒน์ รหัสพนักงาน 813652 เข้าใช้งาน Enterprise workflow ให้ทีค่ะ"/>
        <s v="ไม่สามารถ submit ใบเบิก ในระบบ workflow ได้ ตามไฟล์แนบ"/>
        <s v="เครื่อง PDA Mobile ไม่สามารถ Login เข้าระบบได้ค่ะ"/>
        <s v="ขอเปิดสิทธิ์เบิกของระบบ Enterprise Workflow คลังวัสดุทั่วไป และคลังเวชภัณฑ์ (เพื่อเบิกหน้ากากอนามัยและแอลกอลฮอล์ เนื่องจากรับเงินจากคนไข้และผู้บริจาค) รหัสพนักงาน 802409 wipaporn.tho@cra.ac.th"/>
        <s v="ระบบ Workflow หัวหน้าไม่สามารถกดยืนยันได้ ใบเอกสารไม่ไปขึ้นที่หัวหน้า เป็นมา3 วันแล้วค่ะ ที่คณะแพทยชั้น4ค่ะ"/>
        <s v="ไม่มีหน้า Reservations จึงไม่สามารถคีย์ใบเบิกได้ และขอเพิ่มสิทธิ์เข้าใช้งาน cost center 10207000 (โรงพยาบาลสัตว์ทิพย์พิมาน) ค่ะ"/>
        <s v="ขอ user ใหม่ ระบบ workflow เพื่อคีย์ใบเบิก 2 user ของ cost center 10207000"/>
        <s v="1.ขอแก้ไข storage location (form)จากเดิม 1010เปลี่ยนเป็น8076 2.ขอเปลี่ยน cost center จาก 10207012(งานคลินิก) เปลี่ยนเป็น10207011(คลังเวชศาสตร์นิวเคลียร์) **หมายเหตุกลุ่มผู้ใช้งานทั่วไป ได้แนบเอกสารขอเปลี่ยนแปลงข้อมูล workflow มาด้วยค่ะ"/>
        <s v="ขอเปลี่ยน cost center จาก10207012(งานคลินิก)เป็น 10207001 คลังยากิน เนื่องจาก cost center ที่มีอยู่ไม่ครอบคลุมการทำงาน หมายเหตุ:กลุ่มผู้ใช้งานทั่วไป(ผู้เบิก) แนบไฟล์เอกสารขอเปลี่ยนแปลงข้อมูล work flow มาด้วยค่ะ"/>
        <s v="ขอ user ใหม่ สำหรับ ผู้อนุมัติใบเบิก cost center 10207001 คลังยากิน"/>
        <s v="ขอเปลี่ยน Cost Center จาก 10207012งานคลีนิค เป็น คลังห้อง ER 10207003 เนื่องจาก Cost Center ที่มีอยู่ไม่ครอบคลุมการทำงาน หมายเหตุ : กลุ่มผู้ใช้งานทั่วไป, ผู้ขอเบิก"/>
        <s v="ขอ User ใหม่ของผู้อนุมัติ ใน Cost Center 10207003 คลังห้อง ER หมายเหตุ : เป็นผู้อนุมัติใบเบิก"/>
        <s v="1.ขอแก้ไข storage location (from ) จากเดิม 1010 เปลี่ยนเป็น 8076 2. ขอเปลี่ยน cost center จาก 10207012 (งานคลินิก) เปลี่ยนเป็น 10207002 (คลังห้องผ่าตัด) หมายเหตุ กลุ่มผู้ใช้งานทั่วไป , ผู้ขอเบิก ได้แนบเอกสารขอเปลี่ยนแปลงข้อมูล workflow มาด้วยค่ะ"/>
        <s v="ขอเพิ่ม user และ ID ใหม่ เพื่ออนุมัติใบเบิกรายการยาเวชภัณฑ์ และวัสดุทั่วไปของ cost center CSR 10207015 ,งานคลิกนิก 10207012 ,คลังห้องผ่าตัด 10207002 ,คลัง supply 10207004 และบริหารงานทั่วไป 10207013 หมายเหตุ ผู้อนุมัติ แนกเอกสารขอเปลี่ยนมาด้วยค่ะ"/>
        <s v="ขอเปลี่ยน cost center จาก 10207012(งานคลินิค) เป็น 10207009 (คลังopd) **หมายเหตุกลุ่มผู้ใช้งานทั่วไป มีเอกสารแนบด้วยครับ"/>
        <s v="ขอเปลี่ยน cost center จาก 10207012(งานคลีนิค) เปลี่ยนเป็น 10207005 (คลัง WARD/CCU) ***หมายเหตุกลุ่มผู้ใช้งานทั่วไป ได้แนบเอกสารขอเปลี่ยนแปลงข้อมูล Workflow มาด้วยค่ะ"/>
        <s v="รบกวนสอบถามค่ะ ตอนที่อบรม Enterprise Workflow แล้วให้ลงรายละเอียดขอสิทธิการเข้าถึงคลัง ได้ลงระบุไปว่าขอสิทธิในการเบิกของในคลังเวชภัณฑ์ด้วยนะคะ (เบิกหน้ากาก / แฮอกฮอล) เนื่องจากในการทำงานมีการประสานงานและติดต่อกับผู้รับบริการ (คนไข้ / คนบริจาค) แต่ในระบบ E"/>
        <s v="1. ขอเปลี่ยน cost center จาก 10207012 (งานคลินิค) เป็น 10207010 (คลังGrooming) *** กลุ่มผู้ใช้งานทั่วไป (ผู้ขอเบิก)"/>
        <s v="1. ขอเพิ่ม User ID ใหม่ 2. เพิ่ม Cost center 10207010 ( คลัง Grooming ) **** เป็นผู้อนุมัติ ****"/>
        <s v="ขอเปลี่ยน cost center จาก 10207012(งานคลีนิค) เปลี่ยนเป็น 10207005 (คลังWARD/CCU) ***ผู้อนุมัติ*** ได้แนบเอกสารขอเปลี่ยนแปลงข้อมูล Workflow มาด้วยค่ะ"/>
        <s v="เพื่ออนุมัติใบเบิกรายการยาและเวชภัณฑ์ที่สัตวแพทย์ใช้ใน Cost center 10207001 คลังยากิน"/>
        <s v="ขอเปลี่ยน cost center จาก 10207012 (งานคลินิก) เป็น 10207015 (คลังสัตว์ปลอดโรค CSR) *** กลุ่มผู้ใช้งานทั่วไป (ผู้ขอเบิก)"/>
        <s v="1. ขอ User ID ใหม่ 2. ขอเพิ่ม Cost center 10207015 (คลังสัตว์ปลอดโรค CSR) เพื่ออนุมัติใบเบิก *** เป็นผู้อนุมัติ"/>
        <s v="1. ขอเพิ่ม User ID ใหม่ 2. ขอเปลี่ยน Cost center จาก 10207012 (งานคลินิก) เป็น 10207005 (คลัง Ward / CCU) *** กลุ่มผู้อนุมัติ"/>
        <s v="1. ขอ User ID ใหม่ 2. ขอเปลี่ยน Cost center จาก 10207012 (งานคลินิก) เป็น 10207005 (คลัง Ward / CCU)"/>
        <s v="ขอเพิ่มuserใหม่ เพื่อใช้อนุมัติเบิกรายการยาและเวชภัณฑ์ ใช้ในcost center 10207011"/>
        <s v="1. ขอเข้าถึง storage location ( from)8076 2.ขอเปลี่ยน cost center จาก 10207012(งานคลินิค) เป็น 10207006 (คลังธนาคารเลือด) และ 10207008 ( คลังห้องแลป) *กลุ่มผู้ใช้งานทั่วไป (ผู้เบิก)"/>
        <s v="1. ขอเข้าถึง storage location ( from)8076 2.ขอเปลี่ยน cost center จาก 10207012(งานคลินิค) เป็น 10207004 (คลังห้อง supply) *กลุ่มผู้ใช้งานทั่วไป (ผู้เบิก)"/>
        <s v="ไม่สามารถดำเนินการเบิกเวชภัณฑ์ได้ ขึ้นรหัส error 3 รายการ"/>
        <s v="ขอเปิดสิทธิการใช้งาน workflow เนื่องจากเป็นพนักงานใหม่ ยังไม่มีสิทธิ ชื่อ นางสาวรินทร์ชนิศ กุลพรพิพัชญ์ รหัสพนักงาน 900731 นักวิชาการศึกษา สำนักวิชาการศึกษาทั่วไป"/>
        <s v="ปริ้น SAP Tcode : MB90 ไม่ได้ค่ะ"/>
        <s v="ไม่สามารถเบิกของในระบบ Workflow ได้ ขึ้น Error ตาม File แนบ P2"/>
        <s v="เมื่อเปิด Reservation ในระบบ Enterprise Workflow แล้วเอกสารดังกล่าว ไม่วิ่งไปหาผู้อนุมัติ"/>
        <s v="ขอสิทธิการใช้งานระบบ workflow ในcost center 10207000 (โรงพยาบาลสัตว์ทิพย์พิมาน) **ผู้ใช้งานทั่วไป ผู้ขอเบิก"/>
        <s v="ขอสิทธิการใช้งานระบบ workflowในcost center 10207000(โรงพยาบาลสัตว์ทิพย์พิมาน) **ผู้ใช้งานทั่วไป ผู้ขอเบิก"/>
        <s v="ขอสอบถามเรื่องที่ขอ User เข้า Workflow ไปครับว่าเรื่องถึงไหนแล้วต้องทำอะไรบ้างไม่ได้รับการติดต่อกลับครับยังไงรบกวนติดต่อกลับ 0966914368 อีเมล์ phakhawat.omt@cra.ac.th ขอบคุณครับ รับ Outlook สำหรับ Android&lt;https://aka.ms/AAb9ysg&gt; Confidentiality and Discla"/>
        <s v="ได้ user แล้วแต่ไม่ได้เป็นผู้อนุมัติของ cost center 10207006 คลังธนาคารเลือด และ 10207008 คลังแลป ทำให้ไม่สามารถอนุมัติใบเบิกได้ *หมายเหตุ เป็นผู้อนุมัติ****"/>
        <s v="เรียน เจ้าหน้าที่ ท่ีเกี่ยวข้อง ขอรายละเอียดรายการเวชภัณฑ์ทางการแพทย์(ไม่ใช่ยา)ดดยมีรายละเอียด - รหัสรายการ - รายการเวชภัณฑ์ -รหัสกรมบัญชีกลาง - ราคาเบิกได้/ราคาขาย/ส่วนเกิน ขอบคุณค่ะ"/>
        <s v="สวัสดีครับ ผมติดต่อจากโรงงานยาสัตหีบ พอดีผมสั่งซื้อฉลากครีมยูเรีย แต่ว่าใน SAP ไม่สามารถเปิด PO ได้ รบกวนช่วยตรวจสอบหน่อยครับ Confidentiality and Disclaimer This e-mail and any attachments hereto (the E-mail) may contain information which is confidential "/>
        <s v="สวัสดีครับ ผมติดต่อจากโรงงานยาสัตหีบ พอดีผมสั่งซื้อฉลากครีมยูเรีย แต่ว่าใน SAP ไม่สามารถเปิด PO ได้ รบกวนช่วยตรวจสอบหน่อยครับ"/>
        <s v="นายพสิษฐ์ ศรีประพันธ์ มีความประสงค์จะขอเพิ่มสิทธิผู้ใช้งานเบิกพัสดุworkflow เพื่อใช้ในการเบิกอุปกรณ์สำนักงานฯ รหัสพนักงาน 802327 ชื่อนายพสิษฐ์ ศรีประพันธ์ จึงเรียนมาเพื่อโปรดพิจารณา"/>
        <s v="เนื่องจากเดิม Subject จะเป็น PO + เลขที่PO + ชื่อผู้ขาย ในบางผู้ขายที่มีชื่อยาวๆ ทำให้อ่านไม่รู้เรื่องตามรูปแนบ จึงขอแก้ไขเป็น 1. PO + เลขที่PO + ราชวิทยาลัยจุฬาภรณ์ แต่หากคำว่าราชวิทยาลัยจุฬาภรณ์ยาวเกินไป ให้ใช้เป็นแบบที่ 2 1. PO + เลขที่PO + CRA"/>
        <s v="ระบบ Enterprise Workflow ขึ้น Error &quot;The reserved quantity is zero&quot; รายละเอียดตามรูปแนบ"/>
        <s v="ระบบ Enterprise Workflow ไม่ Error กรณีที่ไม่มีเส้นทางผูอนุมัติ"/>
        <s v="ชาร์จไฟไม่เข้าเครื่องโน๊ตบุ๊คค่ะ"/>
        <s v="Note Book หน่วยงานไม่สามารถเปิดเครื่องได้ มีเสียงพัดลมใต้เครื่องติดๆดับๆ"/>
        <s v="โน๊ตบุคช้า"/>
        <s v="Notebook lenovo ชารจ์แบตไม่เข้า เปอร์เซ็นแบต อยู่ที่ 34% ตลอด อาคารบริหาร 2 Zone D ชั้น 3"/>
        <s v="อาการ : Notebook เปิดไม่ติด รุ่น : Lenovo Thinkbook 14 G2 เลขเครื่อง : MP1YWGCW ขอแสดงความนับถือ นาย ชาคริต แสงเงินอ่อน เจ้าหน้าที่เทคโนโลยีสารสนเทศ เบอร์ติดต่อ 092-262-7299"/>
        <s v="notebookที่ใช้ทำงานในการเปิดแต่ละโปรแกรมช้ามาก"/>
        <s v="โน๊ตบุ๊คเปิดไม่ติด และเสียงพัดลมดัง เสียบแบตแล้วไฟไม่ชาร์จ (LENOVO) อาคารบริหาร 2 ชั้น 4 งานพ้ฒนาเครือข่ายและโครงการพิเศษ"/>
        <s v="ด้วยคุณ นางสาวธนัชชา ทองจิตตพงษ์ เปิด Notebook แล้วไม่ขึ้นหน้า วินโดว์ ขอให้เจ้าหน้าที่ที่เกี่ยวข้องเข้าแก้ไขปัญหาดังกล่าวโดยด่วน ขอบคุณค่ะ"/>
        <s v="เนื่องด้วยคอมพิวเตอร์โน๊ตบุ๊คเป็นเครื่องของทางราชวิทยาลัยจุฬาภรณ์และเครื่องดังกล่าวมีอาการไฟรั่วในขณะชาร์ต เกรงว่าจะเกิดอันตรายต่อชีวิต และพัดลมฮาร์ดดิสมีเสียงดังและใช้เวลาในการประมวลผลเป็นเวลาค่อนข้างนาน จึงขอให้ทางIT ช่วยมาตรวจสอบหรือดำเนินการแก้ไขให้ด้"/>
        <s v="ยี่ห้อ Lenovo เปิดฝาไม่ออก จอแสดงผลปกติ"/>
        <s v="ด้วยคุณ นางสาวธนัชชา ทองจิตตพงษ์ เปิด Notebook Lenovo แล้วไม่ขึ้นหน้า วินโดว์ ขอให้เจ้าหน้าที่ที่เกี่ยวข้องเข้าแก้ไขปัญหาดังกล่าวโดยด่วน ขอบคุณค่ะ"/>
        <s v="Notebook ไม่สามารถเปิดได้ จอดับ"/>
        <s v="เครื่อง Notebook Lenovo boot เข้า Windows ช้า"/>
        <s v="ชาร์จไฟ Notebook Lenovo ไม่เข้า ณ ห้องสมุดคณะพยาบาลศาสตร์ ชั้น 1"/>
        <s v="คอมของอาจารย์ชาจเเบตไม่ได้ค่ะ"/>
        <s v="โน๊ตบุ๊คขึ้นข้อความว่า Bitlocker recovery ไม่สามารถเปิดเข้าไปใช้งานได้ค่ะ"/>
        <s v="หน้าจอโน๊ตบุ๊คกระพริบ"/>
        <s v="แจ้งซ่อม UPS เปิดไม่ติด ห้องคณะแพทย์ ชั้น4ค่ะ 1 เครื่อง"/>
        <s v="1. รบกวนเปลี่ยน dump printer 2. keybord window7 กดเปลี่ยนภาษาไม่ได้ ขอบคุณค่ะ"/>
        <s v="เรื่อง : ส่งคืนเครื่องสำรองไฟ เนื่องจากไม่สามารถใช้งานได้ จำนวน : 3 เครื่อง S/N : 181104040520821 S/N : 181104040520996 S/N : 181104040520823 ขอแสดงความนับถือ นาย ชาคริต แสงเงินอ่อน เจ้าหน้าที่เทคโนโลยีสารสนเทศ เบอร์ติดต่อ 092-262-7299"/>
        <s v="เรื่อง : UPS ไม่สำรองไฟ S/N : 181104040520823 ขอแสดงความนับถือ นาย ชาคริต แสงเงินอ่อน เจ้าหน้าที่เทคโนโลยีสารสนเทศ เบอร์ติดต่อ 092-262-7299"/>
        <s v="จากตั๋วคำร้อง INC-9089 ตอนนี้เบิกของมาเรียบร้อยแล้วค่ะ ช่วยมาดำเนินการแก้ไขให้ด้วยค่ะ"/>
        <s v="เนื่องจาก เครื่องปริ๊น Fuji บริเวณชั้น 3 โซน D มีขีดและหยดหมึก ขอให้เจ้าหน้าที่ที่เกี่ยวข้อง เข้าตรวจสอบ และแก้ไขปัญหาดังกล่าวให้พร้มใช้งานด้วยค่ะ ขอบคุณค่ะ"/>
        <s v="หมึก K เครื่องFuji หมด"/>
        <s v="ขอสายแลนโทรศัพท์สำนักงาน จำนวน 2 เส้น"/>
        <s v="ติดตั้ง driver เครื่องพิมพ์ricoh_cat_fl4_raa_03"/>
        <s v="เครื่องปริ้นฟูจิ ชั้น 3 โซน C (จัดซื้อจัดจ้าง) เวลาปริ้นหรือสำเนา ออกมามันมีคราบเปื้อนๆติดออกมาค่ะ"/>
        <s v="Internet ใช้งานไม่ได้"/>
        <s v="คอมพิวเตอร์ ICCA 08 หมายเลข 172.25.24.108 เข้าดูผู้ป่วยใน Ward ไม่ได้ ขึ้นเตือนว่า ไม่มีสิทธิ์ใช้หอผู้ป่วย Notebook หมายเลข 172.25.26.72"/>
        <s v="computer PC รหัส 172.25.3.45 ICU 17 ไร่ ไม่สามารถคีย์คิดค่าใช้จ่าย เวชภัณฑ์ คนไข้ได้"/>
        <s v="เครื่อง scan (172.21.5.137) ไม่สามารถใช้งานได้ scan ไม่ได้ทั้งเอกสารทั่วไป และ scan เข้า HIS ไม่ได้"/>
        <s v="Ward 8A ไม่สามารถเปิด VN for discharge summary ของผู้ป่วย HN650259156 นายดำรงค์ พรหมเสถียร ได้ (เปิดชื่อแพทย์ วิรวิศน์ ลี้สุทธิพรชัย) หลังกด Updateแล้วหน้าจอขึ้นpop upว่า Right Is Expire"/>
        <s v="คอมไม่มี window นอกที่ใช้Chorme 8B IP 172.32.8.193"/>
        <s v="Computer พบปัญหา Network ใช้งานไม่ได้ ไซโครตอน ชั้น 2 วราภรณ์ อักษรนำ"/>
        <s v="Windows Photo พบปัญหา เปิดภาพไม่ได้ Error Windows Photo Viewer can't display this picture because there might not be enough memory available on your computer . Close some programs that you aren't using or free some hard disk space ( if it's almost full ) "/>
        <s v="มาดูคอม การเงินชั้น 1 ให้หน่อยค่ะ ไม่สามารเลือกถาดปริ้นได้ ด่วนค่ะ คนไข้เยอะ"/>
        <s v="โดยปกติหน่วยงานจะดำเนินการขอเบิกเวชภัณฑ์ 100 เตียง ในระบบ HIS และทำการปริ้นใบขอเบิกเพื่อส่งให้กับทางหน่วยเวชภัณฑ์ แต่ไม่สามารถดำเนินการปริ้นขอใบได้ ตามรูปภาพที่แนบ"/>
        <s v="รบกวนเปลี่ยน Fusing เครื่องปริ้นของ ricoh ที่ OPD 3Bตรงโต๊ะรับ order ค่ะ มีของแล้ว"/>
        <s v="ปริ้นเตอร์ offline"/>
        <s v="ปัญหา: Printer Sticker พบปัญหา Offline ชื่อผู้แจ้ง: ธิดารักษ์ แผนก: Skin B 17 ไร่ เบอร์ติดต่อกลับ: 5626"/>
        <s v="172.25.7.223"/>
        <s v="เครื่องปริ้นห้องแลป 17 ไร่ ปริ้นไม่ออกครับ ลองปิดเปิดเครื่องใหม่แล้ว ก็ยังไม่ได้ รับกวนเข้ามาดูให้หน่อยครับ"/>
        <s v="แจ้งปัญหา IP Phone No.5724 ไม่สามารถโทรออกได้ค่ะ"/>
        <s v="IP 172.21.9.14 กดเข้า HIS แล้วขึ้น Error ตาม file แนบ"/>
        <s v="ไม่สามารถใช้ Wifi ของราชวิทยาลัยได้ จำนวนพนักงานประมาณ 10 ท่าน เป็นเวลากว่า 4 เดือนแล้ว เหตุผล: จำเป็นต้องเข้าระบบของ SAP, BAW, Google Drive ได้"/>
        <s v="ขอเจ้าหน้าที่ IT จำนวน 1 ท่าน เพื่อดูแลระบบประชุมออนไลน์กิจกรรมฟังธรรม วันที่ 1/9/65 เวลา 08.45 - 10.30 น. ที่ ห้องการเรียนการสอน mc233 ชั้น3 โซน B"/>
        <s v="ขอปรับหน้าจอคอม PC ให้พอดีกับหน้าจอ เนื่องจาก ขนาดล้นจอ ชั้น 11 โซนเลขาเเพทย์"/>
        <s v="แคสเชียร์ชั้น 1"/>
        <s v="เครื่องปริ้นป้ายข้อมือปริ้นไม่ออก"/>
        <s v="ติดต่อ ชลนิชา"/>
        <s v="คอมพิวเตอร์ค้าง"/>
        <s v="อาจารย์คณะพยาบาลศาสตร์"/>
        <s v="ขอรับการสนับสนุนเจ้าหน้าที่เทคโนโลยีสารสนเทศในการประชุมออนไลน์ ของฝ่ายบริหารการเงินการคลัง (ห้องคุณโศภิษฐ์) วันที่ 24/8/65 เริ่มประชุมเวลา 13.00น. รบกวนมาเตรียมความพร้อมเวลา 12.30น. ขอบคุณค่ะ"/>
        <s v="สายชาร์ทแบตโทรศัพท์มือถือ ward ชาร์ทไม่เข้า 2 เครื่อง"/>
        <s v="ปัญหา: Google Form พบปัญหา บุคคลภายนอกเข้าใช้งานไม่ได้ IP:172.27.32.151 รีโมทไม่ได้ Password ไม่ถูก ชื่อผู้แจ้ง: วิชัย แผนก: cat 2 FL.2 สำนักงานคณบดี ส.คลินิกชั้นสูง เบอร์ติดต่อกลับ: 8762"/>
        <s v="printer fuji หมึกหมด คณะพยาบาลศาสตร์ ติดต่อคุณเก็จจรัส 0925641852"/>
        <s v="ไม่สามารถปริ้นสติกเกอร์ได้"/>
        <s v="ย้ายเครื่องคอมในห้องอัลต้าซาวด์"/>
        <s v="เรียน เจ้าหน้าที่ที่เกี่ยวข้อง แจ้งเปลี่ยนชุดทำความร้อน และ ชุดลำเลียงหมึกค่ะ ขอบคุณค่ะ"/>
        <s v="เครื่อง ICCA ปริ้นส์ไม่ได้คะ ห้องผ่าตัด HB 17ไร่ค่ะ"/>
        <s v="คอมพิวเตอร์ในห้องพักแพทย์เปิดไม่ติด (ด่วน)"/>
        <s v="คอมพิวเตอร์เปิดไม่ติดค่ะ รบกวนเจ้าหน้าที่มาดูหน้างานให้หน่อยนะคะ ต้องใช้รับ Order ค่ะ"/>
        <s v="น.ส. สุวนันท์ แก้วแปงจันทร์ รหัสพนักงาน 900706 ICU 17 ไร่ เข้าระบบ E scan ไม่ได้"/>
        <s v="เครื่องปริ้นท์ที่ต่อกับเครื่องICCA มีปัญหา ขึ้นว่า functioal problem รบกวนเจ้าหน้าที่เข้ามาดู ที่ห้องพักฟื้น OR hybrid ค่ะ / ปิริญา"/>
        <s v="แจ้ง COMPUTER ICU 17 ไร่ เครื่อง ICCA รหัส 172.25.24.32 เข้าใช้งานระบบ HIS ไม่ได้"/>
        <s v="1. เข้าระบบ CRA Phonebook ไม่ได้ค่ะ 2.ขอความอนุเคราะห์เพิ่มข้อมูลใน CRA Phonebook ดังนี้ค่ะ ชื่อ นางสาวปรียาภรณ์ ดีเส็ง ชื่อเล่น มิ้งค์ ฝ่าย สำนักงานคณบดี คณะพยาบาลศาสตร์ เบอร์ IP Phone 8229 e-mail priyaporn.dee@cra.ac.th ขอบคุณค่ะ"/>
        <s v="ขอแก้ไขชื่อในระบบต่างๆ เนื่องจากมีการเปลี่ยนชื่อจริงของ รหัสพนักงาน 812274 1. เปลี่ยนจาก นางสาวณัฐณิชา สงวนวงษ์ เป็น นางสาวกัณฐญา สงวนวงษ์ 2. เปลี่ยนจาก Natnicha Sanguanwong เป็น Kanthaya Sanguanwong 3. ขอให้แก้ไขชื่อจริงในระบบ SAP / Phonebook / E-mail"/>
        <s v="รบกวนขอตลับหมึก PIXXOR สีดำที่ได้รับบริจาค จำนวน 1 ตลับ เพื่อส่งห้องปฏิบัติการ ตรวจสอบค่ามาตรฐานความปลอดภัยต่อ User เมื่อใช้งานตลับหมึก"/>
        <s v="เนื่องจากทางฝ่ายควบคุมคุณภาพ มีพนักงานเข้ามาใหม่ 2 ท่านคือ 1 นายธิปก ธรรมติกานนท์ รหัสพนักงาน : 901040 email : Thipok.Tha@cra.ac.th 2 นางสาว จุฑารัตน์ ประภาโส รหัสพนักงาน 901041 email : Jutharat.Pra@cra.ac.th รบกวนให้ทางฝ่ายไอที เพิ่มสมาชิกเข้าในกลุ่ม CPM"/>
        <s v="รบกวน reset รหัสผ่าน mail nopamas.mob@pccms.ac.th เนื่องจากลืมรหัสผ่านแต่จะเข้าใช้งานแชร์ไดร์ฟ"/>
        <s v="pitchanart.sut@cra.ac.th 813684"/>
        <s v="ขอReset Password G-mail เพื่อเข้าใช้งาน G drive procurement@cra.ac.th"/>
        <s v="Hi, This is a reminder to let you know that the warranty of the attached assets will expire in 30 days Regards, IT Support CRA"/>
        <s v="ขอให้เปิดสิทธิการใช้งานปรินต์เอกสารสี ที่เครื่องถ่ายเอกสารบริเวณชั้น 3 อาคารสำนักงานราชวิทยาลัยฯ ให้ นางสาวอมราพร เสนีชัย เจ้าหน้าที่บริหารงานทั่วไป รหัสพนักงาน 802034 IP เครื่อง : 172.25.4.219 (ปฏิบัติหน้าที่เลขานายแพทย์สมนึก) ให้ด้วยค่ะ เนื่องจากต้องปริ"/>
        <s v="เครื่องสำรองไฟฟ้า UPS ไม่สามารถจ่ายไฟฟ้าได้"/>
        <s v="เนื่องด้วยมีการจัดตั้งโครงการและก่อสร้างอาคารศูนย์การดูแลสุขภาพแบบบูรณาการ ณ อำเภอปากช่อง จังหวัดนครราชสีมา ขณะนี้ได้ดำเนินการก่อสร้างแล้วเสร็จ และมีการเข้าใช้งานอาคารดังกล่าวแล้วแต่ยังขาดอุปกรณ์ในการทำงานของเจ้าหน้าที่ที่ดูแลในขณะนี้ - Notebook จำนวน 5 เ"/>
        <s v="001.วพศส.01.65/1690 เรื่อง ขอความอนุเคราะห์ฝ่ายเทคโนโลยีสารสนเทศสร้าง E-mail สำหรับงานด้านวิเทศสัมพันธ์ของวิทยาลัยแพทยศาสตร์ศรีสวางควัฒน ด้วย วิทยาลัยแพทยศาสตร์ศรีสวางควัฒน ราชวิทยาลัยจุฬาภรณ์ มีการจัดการเรียนการสอนในหลักสูตรโดยความร่วมมือกับสถาบันในต่างป"/>
        <s v="ขอเพิ่มอีเมลล์กลาง ของหน่วยพยาบาลผู้ป่วยฉุกเฉิน ศูนย์การแพทย์มะเร็งวิทยาจุฬาภรณ์ และเพิ่มสมาชิกในหน่วยงานฉุกเฉินเข้ากลุ่มของอีเมลล์กลาง โดยชื่ออีเมลล์คือ ed@cra.ac.th และให้ นพ.คงธวัช เล็กศิริวิไล (kongtawat.lek@cra.ac.th) และ นายนิกร พันธุสะ (nigorn.pan@"/>
        <s v="เรื่อง : เนื่องจากบุคลากร วิทยาลัยแพทยศาสตร์ศรีสวางควัฒ มีความต้องการใช้สิทธิ์ Power Bi Pro เพื่อนำเสนองาน และ ดู Report จำนวน ทั้งหมด 113 คน แบ่งเป็น อาจารย์ 67 คน และ ฝ่ายสนับสนุน 46 คน ณ ตอนนี้ มีผู้ช่วยอาจารย์ 2 คน ที่มีความต้องการอย่างเร่งด่วน เพื่อท"/>
        <s v="ได้สร้างทีม &quot;ข้อมูลจัดซื้อเครื่องมือรังสี 400 เตียง&quot; ไว้ก่อนที่จะย้ายเข้า Microsoft teams แต่พอย้ายขึ้น กลายเป็นว่า Chanatip ไม่ได้เป็น Owners ทำให้แก้ไขชื่อทีม หรือข้อมูลบางส่วนได้ รบกวนแก้ไข Owners ให้กลับมาเป็นเหมือนเดิมด้วยค่ะ"/>
        <s v="เนื่องด้วย ทางงาน HR ยังส่งข้อมูลยืนยันการรายงานผลการปฏิบัติงานของบคุลากรในหน่วยงานผ่านทาง Google Drive จึงทำให้ยังเข้าและโหลดข้อมูลดังกล่าวผ่านช่องทางที่กล่าวมาแล้ว ซึ่งตอนนี้ E-mail : panisara.bou@cra.ac.th ไม่สามารถเข้าไปโหลดข้อมูลใน Google drive ได้ ท"/>
        <s v="ขอดำเนินการทำระบบ CRA Communicator ตามโครงการ จ้างเหมาบริการพัฒนาและดำเนินการเพิ่มทักษะด้านเทคโนโลยีสำหรับราชวิทยาลัยจุฬาภรณ์ จึงขอสร้างอีเมลสำหรับใช้งาน โดยมีสิทธิเข้าถึง M365 Admin Portal นางสาวอุลัยลักษ์ นาดี จะเป็นผู้ถือ Account ในการดำเนินการร่วมกับผ"/>
        <s v="สร้างเมลหน่วยงานสนับสนุนบริหารพัสดุและระบบงาน ฝ่ายบริหารพัสดุ เนื่องจากมีความจำเป็นต้องทำเมลส่วนกลางไว้รับเอกสารจำหน่วยมากๆ Admin: รหัสพนักงาน 802354 นางสาวสัตยา ดาวสิงห์ ตำแหน่ง พนักงานพัสดุ เบอร์ติดต่อ 095-526-4498 E-mail: sataya.dow@cra.ac.th"/>
        <s v="ขอสร้าง ownerในทีม ชื่อ หอผู้ป่วย 7A Kewalee.bao@cra.ac.th 803345 เกวลี บัวเกา"/>
        <s v="ขอแจ้งเปลี่ยน Notebook หรือ PC เครื่องใหม่ เหตุผล: เนื่องจาก Notebook เครื่องเดิม DELL LATITUDE E7470 Serial 8MC40G2 แบตเตอรี่เสื่อมไม่สามารถเก็บประจุไฟได้"/>
        <s v="ขอความอนุเคราะห์เพิ่ม User เข้าระบบลงทะเบียน User เข้าระบบ Microsoft Teams ของนักศึกษาใหม่ รหัส 65 หลักสูตรฝึกอบรมอบรมการพยาบาลเฉพาะทาง สาขาการพยาบาลผู้ป่วยวิกฤต (ผู้ใหญ่และผู้สูงอายุ รุ่นที่ 1 (เพิ่มเติม) เหตุผล : นักศึกษาใหม่ รหัส 65 ประจำปีการศึกษา 256"/>
        <s v="สืบเนื่องจากเมื่อวันที่ 18 สค.65 ฝ่ายปชส.และการตลาดได้ส่งเรื่องการขอใช้คอมฯจำนวน 3 เครื่องสำหรับจนท.ใหม่ ซึ่งจะเริ่มงานวันที่ 16 กย.65 นั้น การนี้ ขออนุญาตส่งแบบฟอร์มพร้อมลายเซ็นตามเอกสารแนบท้าย"/>
        <s v="ต้องการติดตั้งโปรแกรมเพื่อดึงข้อมูลแบบ System to System"/>
        <s v="ขอ e-mail สำหรับนักศึกษาใหม่ รหัส 65 ของวิทยาลัยแพทยศาสตร์ศรีสวางควัฒน (วพศส.) รายละเอียดตามเอกสารแนบ เหตุผล: เพื่อให้นักศึกษาเข้าระบบการลงทะเบียนเรียน Wi-Fi และระบบต่างๆ ของราชวิทยาลัยได้"/>
        <s v="UPS เสียเนื่องจากไฟตกเมื่อวันที่ 26 สิงหาคม 65 รบกวนช่วยเปลี่ยนตัวใหม่หรือซ่อมคะ"/>
        <s v="ซ่อน คำอธิบายเพิ่มเติม   ยอดเบิก DF ของพญ.ลลินทิพย์ วารีสุนทร วันที่ 8/7/65 HN650302189 นางลัคนา รัตนนลิน เบิก 8,000 บาท แต่ดึงมาใน Excel ยอดเป็น 7,200 บาท ยอดเบิก DF ของพญ.ลลินทิพย์ วารีสุนทร วันที่ 9/7/65 HN650289612 นางกรุณาดล ศิริ เบิก 8,000 บาท แต่ดึ"/>
        <s v="ขอข้อมูล LAB ITEM เดือนกรกฎาคม 2565 เนื่องจาก lab ต้องใช้ข้อมูลทุกเดือน ขอข้อมูลภายในวันที่ 3 ของทุกเดือน เหตุผล: 1. เจ้าหน้าที่โหลด REPORT ข้อมูล LAB ITEM เดือน กรกฎาคม 65 ไม่ได้ 2. จำเป็นต้องใช้ข้อมูลทุกเดือนภายในวันที่ 1 ของเดือนถัดไป 3. เพื่อวิเคราะห์"/>
        <s v="คลินิกพิเศษนอกเวลากายภาพพบำบัด รหัส 13011 พิมพ์ใบนัดให้คนไข้แล้วไม่มีเบอร์ติดต่อให้ เบอติดต่อคลินิก 02-576-6477"/>
        <s v="รบกวนตรวจสอบ รหัส SS0336009 ราคา 1000 บาท เบิกได้ตามกรมบัญชีกลางหรือไม่ เพราะดึงตามระบบอัตโนมัติ เบิกไม่ได้"/>
        <s v="004.รพ.01.65/1148 เรื่อง ขออนุมัติเปิดคลินิกพิเศษนอกเวลาราชการ คลินิกอายุรกรรมโรคระบบทางเดินหายใจ และขอเพิ่มรหัสคลินิกในระบบ HIS ด้วยงานอายุรกรรม สายการแพทย์ โรงพยาบาลจุฬาภรณ์ ได้เปิดให้บริการตรวจรักษาผู้ป่วยมาระยะหนึ่ง พบว่ามีผู้ป่วยที่มารับบริการเพิ่มมา"/>
        <s v="001.กง.65/525 เรื่อง ขอเสนอผลการคำนวณต้นทุนอัตราค่าบริการส่องกล้องบริเวณคอหอยและหลอดอาหารผ่านทางโพรงจมูก ของงานโสต นาสิก ลาริงซ์ อ้างถึง บันทึกข้อความเลขที่ 004.รพ.01.65/259 ลงวันที่ 25 กุมภาพันธ์ 2565 เรื่อง ขออนุมัติโครงการจัดตั้งคลินิกส่องกล้องบริเวณคอ"/>
        <s v="001.กง.65/524 เรื่อง ขอเสนอผลการคำนวณต้นทุนอัตราค่าบริการ oral food challenge test ของงานกุมารเวชกรรม อ้างถึง บันทึกข้อความเลขที่ 004.รพ.01.65/1079 ลงวันที่ 8 กรกฎาคม 2565 เรื่อง ขอคำนวณต้นทุนเพื่อกำหนดอัตราค่าบริการ oral food challenge test เนื่องด้วย งา"/>
        <s v="004.รพ.01.65/1217 เรื่อง ขออนุมัติเปิดสิทธิ์การเข้าใช้งานระบบ HIS สำหรับเจ้าหน้าที่บริหารงานทั่วไป จำนวน 1 ท่าน อ้างถึงบันทึกข้อความที่ 004.รพ.01.65/778 ลงวันที่ 26 พฤษภาคม 2565 เรื่อง ขออนุมัติเปิดสรรหาตำแหน่งเจ้าหน้าที่บริหารงานทั่วไป (อัตราทดแทน) จำนวน"/>
        <s v="004.รพ.07.65/1000 เรื่อง ขออนุมัติปรับราคายา ประจำเดือนกรกฎาคม 2565 อ้างถึง บันทึกข้อความ ที่ 004.รพ.07.65/276 ลงวันที่ 22 กุมภาพันธ์ 2565 เรื่อง ขออนุมัติหลักการในการคิดราคายาและขออนุมัติปรับราคายา เพื่อให้ราคาขายยาสอดคล้องกับต้นทุนที่เป็นปัจจุบัน งานเภส"/>
        <s v="ขอเพิ่มเมนูในรายงานการผ่าตัดประจำวัน (Plan) ใหสามารถเลือกระหว่าง ว/ด/ป – ว/ด/ป เหตุผล: 1. เนื่องจากช่วงระหว่างวันที่ที่เลือกไม่ขึ้น และวันที่ 16-08-65 ไม่สามารถดึงข้อมูลได้ 2. เพื่อต้องการทราบข้อมูลของผู้ป่วยกรณีที่จะเก็บเนื้อเยื่อเข้าคลังเนื้อเยื่อ"/>
        <s v="แก้ไขเบอร์โทรศัพท์ในใบนัดของคลินิก ดังต่อไปนี้ คลินิกโรคข้อและรูมาติสซึม (รหัส 2027) เปลี่ยนเป็นเบอร์ 5741, 5733 คลินิกอายุรกรรมประสาทวิทยา (รหัส 2028) เปลี่ยนเป็นเบอร์ 5741, 5733 คลินิกศัลยกรรมหลอดเลือด (รหัส 2015) เปลี่ยนเป็นเบอร์ 5751, 5733 เหตุผล: เพื"/>
        <s v="1. แก้ไขในบัตรนัด ตรงเหตุผลที่นัดหมายให้หน่อยคะ จาก RAC30 = นัดตรวจสุขภาพงดน้ำและอาหารหลัง 20.00 น. เปลี่ยนเป็น นัดตรวจสุขภาพงดน้ำหวานและอาหารหลัง 20.00 น. 2. แก้ไขข้อมูล เบื้องต้น ในบัตรนัดหมาย ที่ออกเป็นภาษาอังกฤษ สถานที่ตรวจ ขึ้น (FL.02) Chulabhorn Wel"/>
        <s v="ขอข้อมูลการตรวจสุขภาพของพนักงาน ประจำปี ตั้งแด่เดือน มกราคม 2564 - ปัจจุบัน โดยมีรายละเอียดข้อมูลที่ต้องการ ดังนี้ 1. เพศ 2. อายุ 3. น้ำหนัก 4. ส่วนสูง 5. ค่า BMI 6. กลุ่มคนที่มีความเสี่ยง โรคต่างๆ และชื่อ เหตุผล: นำข้อมูลไปพิจารณโปรแกรมตรวจสุขภาพประจำปี "/>
        <s v="ผลแลปไม่ link ไป HIS ตรวจสอบฝั่ง LIS แล้วมีส่งผลออกไปครบตามปกติ แต่ทาง HIS ไม่รับผล"/>
        <s v="ขอแก้ไขรายการนัดหมายในระบบ appointment 1. ยกเลิก Code PT05,PT06,PT07,PT09,PT10,PT11,PT12 2. PT01 แก้ไขเป้น นัดทำกายภาพบำบัด (มาก่อนเวลานัด 15 นาที) 3. เพิ่ม Code ดังนี้ 3.1 คลินิก Lymphedema (เตรียมผ้ายืดหรือปลอกแขน/ขา มาด้วยทุกครั้ง) 3.2 นัดทำกายภาพบำบัด"/>
        <s v="004.รพ.05.02.65/295 เรื่อง ขออนุมัติเปิดสิทธิ์การเข้าใช้ระบบ HIS และระบบ Intranet ของพนักงานใหม่ หอผู้ป่วยวิกฤต ศูนย์การแพทย์จุฬาภรณ์เฉลิมพระเกียรติ เนื่องด้วยหอผู้ป่วยวิกฤต ศูนย์การแพทย์จุฬาภรณ์เฉลิมพระเกียรติ มีพนักงานใหม่เริ่มปฏิบัติงานในเดือนกรกฎาคม ๒"/>
        <s v="004.รพ.05.02.65/299 เรื่อง ขออนุมัติเปิดสิทธิ์การเข้าใช้ระบบ HIS ของพนักงานใหม่ หอผู้ป่วยวิกฤต ศูนย์การแพทย์จุฬาภรณ์ เฉลิมพระเกียรติ เนื่องด้วยหอผู้ป่วยวิกฤต ศูนย์การแพทย์จุฬาภรณ์เฉลิมพระเกียรติ มีพนักงานใหม่เริ่มปฏิบัติงานในเดือนมิถุนายน พ.ศ. ๒๕๖๕ จำนวน "/>
        <s v="004.รพ.05.02.65/298 เรื่อง ขออนุมัติเปิดสิทธิ์การเข้าใช้ระบบ HIS และระบบ Intranet ของพนักงานใหม่ หอผู้ป่วยวิกฤต ศูนย์การแพทย์จุฬาภรณ์เฉลิมพระเกียรติ เนื่องด้วยหอผู้ป่วยวิกฤต ศูนย์การแพทย์จุฬาภรณ์เฉลิมพระเกียรติ มีพนักงานใหม่เริ่มปฏิบัติงานในเดือนสิงหาคม พ"/>
        <s v="004.รพ.05.02.65/302 เรื่อง ขออนุมัติเปิดสิทธิ์การเข้าใช้ระบบ HIS ของพนักงานหอผู้ป่วยวิกฤต ศูนย์การแพทย์จุฬาภรณ์เฉลิมพระเกียรติ เนื่องด้วยหอผู้ป่วยวิกฤต ศูนย์การแพทย์จุฬาภรณ์เฉลิมพระเกียรติ ได้รับแจ้งจากฝ่ายบริหารทรัพยากรบุคคลเรื่องการเปลี่ยนรหัสพนักงานของ"/>
        <s v="004.รพ.05.01.65/1096 เรื่อง ขอนุมัติเปิดสิทธิ์การเข้าถึงระบบการทำงาน HIS เนื่องด้วยหน่วยพยาบาลคลินิกประเมินความเสี่ยงและตรวจสุขภาพ ศูนย์การแพทย์มะเร็งวิทยาจุฬาภรณ์ มีพนักงานใหม่ 2 คน ซึ่งยังไม่มีสิทธิ์ในการเข้าถึงระบบการทำงาน HIS ของโรงพยาบาลจุฬาภรณ์ การน"/>
        <s v="ตามบันทึกข้อความ ๐๐๑.กง.๖๕/๔๕๖ code คิดเงิน ที่ตั้งใหม่ใช้งานไม่ได้ทั้งหมด 18 รายการ โชว์โค้ดตามไฟล์แนบ แก้ไขให้ด้วยค่ะ"/>
        <s v="ขอแก้ไขเบอร์โทร ติดต่อแผนกในนัดหมายของผู้ป่วย แผนกห้องผ่าตัดจักษุ (ชั้น12) จากเดิม 02-567-6000 ต่อ 7047, 7048 เป็น 02-567-6000 ต่อ 7048, 7049 เหตุผล : เนื่องจาก 7047 เป็นเบอร์โต๊ะธุรการ อยากให้ผู้ป่วยได้คุยกับพยาบาลโดยไม่ต้องรอสายหรือโอน"/>
        <s v="รบกวน เช็ค google drivefs เปิดใช้งานไม่ได้ ขอบคุณค่ะ Machine = 172.25.2.100 VNC=มองไม่เห็น"/>
        <s v="ห้องตรวจ 5 OPD 3B คอมเปิดมาไม่มี icon บนหน้าจอ"/>
        <s v="เครื่องปริ๊นเตอร์ปริ้นงานไม่ออก"/>
        <s v="ไม่สามารถ lock-in เข้าใช้งานหน้าจอโน๊ตบุ๊คได้ IP : 172.25.33.126 ขอบคุณค่ะ"/>
        <s v="เรียน หน่วยงานที่เกี่ยวข้อง แจ้งเปลี่ยน Transfer Unit เครื่องปริ้นท์เตอร์ที่ตึก 17 ไร่ ชั้น 2 ศูนย์หัวใจและหลอดเลือดค่ะ ขอบคุณค่ะ"/>
        <s v="ไม่มี Intranet ต้องการให้ลงให้ และโทรศัพท์ Cisco ใช้การไม่ได้ค่ะ Location 17 ไร่ ชั้น 1ลูกค้าสัมพันธ์"/>
        <s v="แจ้งคอมพิวเตอร์ เข้าอินเตอร์เน็ตไม่ได้ จุดคัดกรองผู้ป่วยนอก โซน A (Screen A) ศูนย์การแพทย์จุฬาภรณ์เฉลิมพระเกีรยติ 17ไร่"/>
        <s v="1) Icon DEV หายจากหน้าจอ และสัญญาณอินเตอร์เน็ตหลุดบ่อย 2) ขอรหัสอีสารบัญ และwifi"/>
        <s v="IP 172.25.26.176 เข้า ISCV ใน note book ไม่ได้"/>
        <s v="ปริ้นส์เตอร์ของPhilip ใช้การไม่ได้ ที่ Cathlap 17 ไร่"/>
        <s v="note book มีปัญหา แป้น คีย์บอรโ เปลี่ยนภาษา ไทย ไม่ได้ค่ะ IP เครื่อง 172.25.26.176"/>
        <s v="172.25.3.229"/>
        <s v="เครื่องPrinter RICOH SPC360 เปลี่ยน password จากคอมพิวเตอร์แล้วยังใช้งานไม่ได้ 172.19.102.81"/>
        <s v="หน้าต่างใน HIS ไม่สามารถเลือก lab หรือ request ได้"/>
        <s v="Notebook เข้าระบบ HIS ไม่ได้ IP 172.25.26.111"/>
        <s v="ระบบ HIS ไม่สามารถ preview บัตรนัด และ อื่นๆ ได้ IP 172.25.26.111"/>
        <s v="เปลี่ยนชุดลำเลียงผงหมึก ที่คลินิกอายุรกรรมทั่วไป17ไร่ โซนA ขอบคุณค่ะ"/>
        <s v="เครื่องปริ้นไม่ยอมปริ้นเอกสาร ขึ้น Functional Problem, Please call service Mach Serial No. C799RC10223"/>
        <s v="เครื่องปริ้นเตอร์ หมึกสีดำหมดเร็วมาก เพิ่งเปลี่ยนไปได้ไม่ถึงสองอาทิตย์ และที่เกด็บผงหมึก หมึกก็ล้นออกมา เพิ่งเปลี่ยนไปได้ไม่ถึงเดือนเช่นกันค่ะ 172.32.12.113"/>
        <s v="ไม่สามารถใช้งานโทรศัพท์ได้ เบอร์โทร 6206 โทรออกไม่ได้ โทรเข้าไม่ได้ค่ะ"/>
        <s v="คอมพิวเตอร์ 2 เครื่อง หมวดงานโลหิตวิทยาไม่สามารถเข้าใช้งานโปรแกรม HIS ได้ค่ะ"/>
        <s v="เนื่องจาก มีความจำเป็นต้องใช้Notebook ส่วนตัวทำงาน พบปัญหา ต้องเชื่อมต่อ Internet ในโรงพยาบาลมีเฉพาะสัญญาณ wifi ของโรงพยาบาลเท่านั้น เพื่อความสะดวกในการทำงาน ขออนุญาติ ขอ Username Password สำหรับใช้ Wifi ภายในโรงพยาบาลด้วยค่ะ พยาบาล กรรณิการ์ อโศกไพศาล รห"/>
        <s v="172.32.8.30 ขึ้นว่า auto repair จอสีฟ้า"/>
        <s v="คอมพิวเตอร์โซนโลหิตวิทยาเมื่อเข้าใช้ HIS จะไม่สามารถใช้อินเทอร์เน็ตได้ เข้า google chrome, LIS ไม่ได้ IP Address : 172.21.5.59"/>
        <s v="172.25.4.17 print stickerไม่ได้ ใช้เครื่องเดียวกับทันตกรรม 172.25.17.21 คือpost usage กับpost treatment ไม่ได้ คลังOPD17ไร่"/>
        <s v="ปัญหา: Windows ต้องการ Add Printer (พนักงานใหม่) IP:172.26.26.140 รีโมทไม่ได้ ชื่อผู้แจ้ง: พลอย แผนก: ชั้น 11 เลขาแพทย์ 100 เตียง เบอร์ติดต่อกลับ: 6791"/>
        <s v="ปัญหา: VM พบปัญหา เข้าใช้งานไม่ได้ ขึ้น startup repair ชื่อผู้แจ้ง: ปทิดา แผนก: พยาธิ ชั้น 5 เบอร์ติดต่อกลับ: 6375"/>
        <s v="ต้องการใช้อินเตอร์เนตของราชวิทยาลัยในมือถือส่วนตัว"/>
        <s v="ปุ่มตัวเลือกใน Lab results enquiry หายไปค่ะ (ตามรูปที่แนบมา) ไม่สามารถดูรายละเอียดเอกสารได้ค่ะ IP: 172.24.2.224 ขอบคุณค่ะ"/>
        <s v="เข้าhisไม่ได้ เครื่อง :172.26.17.87"/>
        <s v="ตามที่ได้กำหนดจัดประชุมคณะกรรมการบริหารหน่วยงานภารกิจเฉพาะของสำนักงานราชวิทยาลัย ครั้งที่ ๓/๒๕๖๕ ในวันพฤหัสบดีที่ ๑๘ สิงหาคม พ.ศ. ๒๕๖๕ เวลา ๑๐.๐๐ น. ณ ห้องประชุมใหญ่ ชั้น ๓ (MC๒๓๒) อาคารสำนักงานราชวิทยาลัยจุฬาภรณ์ ซึ่งมีการจัดประชุมรูปแบบออนไลน์ควบคู่ด้วย"/>
        <s v="เครื่องปรินส์ epson 590 ใช้งานไม่ได้"/>
        <s v="เครืองปริ๊นซ์ Epson LQ 310 ใช้การไม่ได้ไม่มีไฟเข้าเครื่อง ทำให้ไม่สามารถพิมพ์บัตรอาหารผู้ป่วยได้ค่ะ"/>
        <s v="ไม่่สามารถใช้งานคอมพิวเตอร์ได้ ขึ่นจอฟ้า หน้าห้องอาจารย์ ทัศนีย์"/>
        <s v="com IP No 172.25.3.45 แพทย์ key เบิกยาไม่ได้ - ไม่มี program discharge online"/>
        <s v="เรื่อง : Add Printer Ricoh IP Computer : 172.27.4.179 IP Printer :172.27.4.177 มนชนก มากพุ่ม เจ้าหน้าที่ประสานงานวิจัย เบอร์โต๊ะ 8514 เบอร์ส่วนตัว 089-226-2261"/>
        <s v="หน่วยโภชนบริการมีความประสงค์ขอยืมสาย HDMI ใช้เชื่อมต่อเครื่องคอมพิวเตอร์กับโทรทัศน์ เพื่อใช้ในการเรียนการสอนนักศึกษาฝึกงานระดับปริญญาตรีและปริญญาโท รวมถึงการอบรมให้ความรู้ทางโภชนาการและการกำหนดอาหารของหน่วย (ใช้เวลา 09.30 น.ของวันนี้) ขอบคุณค่ะ"/>
        <s v="รบกวนลงโปรมแกรม NHSO Client สปสช เพื่อเช็คสิทธิ อปท ให้หน่อยค่ะ IP: 172.25.5.190 ขอบคุณค่ะ"/>
        <s v="Printer RICOH at OPD 3B จุดรับ order หน้าห้องตรวจ 1 : toner printer สีฟ้าหมดไม่สามารถสั่งปริ้นเอกสารใดๆได้ *** ขอให้มาเปลี่ยนโดยด่วน *** ติดต่อกลับ 6245 6234"/>
        <s v="computer ICU 17 ไร่ No. 172.25.3.45 ไม่สามารถเข้าโปรแกรม HIS ได้"/>
        <s v="ปัญหา: Computer พบปัญหา เปิดไม่ติด ชื่อผู้แจ้ง: สุนิสา แผนก: ประกัน ชั้น 1 เบอร์ติดต่อกลับ: 8673"/>
        <s v="printer ปริ้นไม่ได้"/>
        <s v="เครื่อง Queue Q ปริ้นไม่ได้"/>
        <s v="รบกวนตรวจสอบไม่สามารถเข้าระบบHIS ได้ ip172.27.6.109"/>
        <s v="เนื่องจากห้องคลินิกโภชนาการ 2 ชั้น 3 A ใช้เครื่องปริ้นเตอร์ซัมซุงในการ Print ใบนัด ขณะนี้ไม่สามารถใช้งาน เครื่องขึ้นสถานะว่า ไม่มีกระดาษ เครื่องปริ้นเตอร์ดังกล่าวใช้กับเครื่องคอมพิวเตอร์ IP 172.21.2.230 และขอความร่วมมือให้ IT เช็คในตอนบ่าย เนื่องจากตอนเช้"/>
        <s v="ดาวน์โหลดโปรแกรมมาแล้ว แต่ไม่สามารถติดตตั้งได้ IP : 172.27.4.149"/>
        <s v="รบกวนขอเพิ่มคลังทันตกรรม เพื่อจ่ายยา"/>
        <s v="เข้าใช้งานระบบ SAP ไม่ได้ IP : 172.27.33.127"/>
        <s v="โปรดดำเนินการย้ายจุดติดตั้งเครื่อง Printer ใหม่ ณ ห้องยา ชั้น1"/>
        <s v="เข้า Sap ไม่ได้"/>
        <s v="โทรศัพท์ใช้งานไม่ได้"/>
        <s v="เรียนเจ้าหน้าที่IT รบกวนช่วยดู คอม รหัส 172.32.1.227 เนื่องจากเข้า Discharge ออนไลน์ ไม่ได้ ค่ะ"/>
        <s v="ไม่สามารถปริ้นเอกสารได้ เนื่องจากรายการปริ้นไม่มีเครื่องของ RICOH"/>
        <s v="ระบบE-docแสกนเอกสารไม่ได้ ที่ห้องการเงินชั้น 2 ค่ะ"/>
        <s v="คอมพิวเตอร์หน้อจอขึ้นคำว่า Automatic Repair"/>
        <s v="เครื่องปรินเตอร์ Ricoh ขึ้น Replace Drum Unit"/>
        <s v="เครื่องปริ้นแจ้งเตือน waste toner bottle amlmost full รายละเอียดตามไฟล์แนบ"/>
        <s v="ทุกครั้งที่ไฟดับ โทรศัพท์ไม่เชื่อมต่ออัตโนมัติ เมื่อตอนเที่ยงที่ตึกอาคารสำนักงานราชวิทยาลัยจุฬาภรณ์ 2 ไฟดับ เนื่องจากไฟดับ โทรศัพท์ใช้ไม่ได้ ติดต่อคุณสุชาติที่เบอร์ 08 1199 6231"/>
        <s v="เครื่องสำรองไฟดัง opd 3B มีเจ้าหน้าที่ลงมาดูให้แล้ว"/>
        <s v="เครื่องสำรองไฟมีเสียงร้องเตือน คอมใช้งานได้ปกติ"/>
        <s v="ลง MDM + ลงเครื่องปริ๊น เครื่องใหม่ของเจ้าหน้าที่ฝ่ายบริหารและพัฒนาระบบสารสนเทศ จำนวน 1 เครื่อง สถานที่ ฝ่ายบริหารและพัฒนาระบบสารสนเทศ ชั้น 3 โซน c อาคารสำนักงานราชวิทยาลัยฯ"/>
        <s v="รบกวนพี่ๆไอที เข้ามาติดตั้ง ภาษาไทยใน Microsoft office ให้หน่อยค่ะ"/>
        <s v="ขอความอนุเคราะห์ในการลงระบบ MS Office ด้วยค่ะ ขอบพระคุณอย่างยิ่ง น.ส.รสสุคนธ์ ผ่องโชติ นักวิเคราะห์นโยบายและแผน"/>
        <s v="Notebook ของศูนย์ฯ ไม่สามารถเชื่อมต่อ WiFi อื่นๆได้ เมื่อนำไปปฏิบัติหน้าที่นอกสถานที่"/>
        <s v="notebook เครื่องใหม่ ยังไม่มีเลข VNC และต่อ internet ,ใช้งานinternet ไม่ได้ค่ะ"/>
        <s v="ด้วย นายพุฒิธร วัลลิกุล รหัสพนักงาน 901027 ไม่สามารถเข้าLog in เข้าใช้งานเครื่องปริ๊น Fuji ได้ ขอให้เจ้าหน้าที่ที่เกี่ยวข้องเปลี่ยนรหัสผ่าน ของเครื่องปริ๊น Fuji โดยตั้งรหัสผ่านเป็น 4 ตัวท้ายของรหัสพนักงานของคุณพุฒิธร ด้วยค่ะ ขอบคุณค่ะ"/>
        <s v="ขอความกรุณาเช็คจอเครื่องคอมพิวเตอร์ของห้องสมุด (IP: 172.27.9.236) เนื่องจากจอภาพมีลายเส้น/แสงหน้าจอที่แปลกไปปรากฏขึ้นขณะใช้งาน"/>
        <s v="Notebook (Dell) ของโรงพยาบาลติด Account เดิมของ User เก่า และไม่ทราบ password จึงขอรบกวนเจ้าหน้าที่ช่วยเหลือในการ Log in ครับ"/>
        <s v="หัวหน้างานอำนวยการกลางไม่สามารถเข้าใช้งานระบบสารบรรณด้วยIPAD ส่วนตัวได้ รบกวนมาดูเครื่องดังกล่าวให้หน่อยค่ะ"/>
        <s v="มีการปรับผังโต๊ะนั่งทำงานจึงต้องการย้ายคอมพิวเตอร์และอุปกรณ์IT ต่างๆ ของฝ่ายบริหารการเงินการคลัง"/>
        <s v="เครื่องปริ้นท์ FUJI โซนB ชั้น3 ขึ้นช่อง R5"/>
        <s v="เครื่องปริ้น Fuji ชั้น 3 โซน B เครื่องปริ้นตัวหมึก Drum มีปัญหา โปรดตรวจสอบให้ด้วยค่ะ"/>
        <s v="เครื่องปริ้น ฟูจิใช้ไม่ได้"/>
        <s v="โทรศัพท์ตั้งโต๊ะ เบอร์ 8759 ไม่สามารถใช้งานได้ เนื่องจาก มีการย้ายโต๊ะทำงาน จึงทำให้จุดเชื่อมต่อของโทรศัพท์ไม่สามารถใช้งานได้ โปรดตรวจสอบให้ด้วยค่ะ"/>
        <s v="โทรศัพท์ตั้งโต๊ะของหัวหน้างานบริหารงบประมาณใช้งานไม่ได้ ไม่สามารถเชื่อมต่ออินเตอร์เน็ตได้"/>
        <s v="คอมดับ เปิดไม่ติด อาคารบริหาร 2 ตึกราชวิทยาลัยจุฬาภรณ์ ชั้น 4 โซน C สำนักงานผู้อำนวยการและฝ่ายบริหารกลางวิจัย ศูนย์การเรียนรู้และวิจัยเฉลิมพระเกียรติ 60 ปี เจ้าฟ้าจุฬาภรณ์ โต๊ะ คุณวราภรณ์ &quot;บริหารงานวิจัยและทุน ววน.&quot;"/>
        <s v="การเงิน internet ใช้งานไม่ได้"/>
        <s v="ขอสาย Lan เนื่องจากสายเดิมเสีย อาคารบริหาร 2 ตึกราชวิทยาลัยจุฬาภรณ์ ชั้น 4 โซน C สำนักงานผู้อำนวยการและฝ่ายบริหารกลางวิจัย ศูนย์การเรียนรู้และวิจัยเฉลิมพระเกียรติ 60 ปี เจ้าฟ้าจุฬาภรณ์ โต๊ะ คุณวราภรณ์ &quot;บริหารงานวิจัยและทุน ววน.&quot;"/>
        <s v="เนื่องจาก กำหนดจัดโครงการทบทวนแผน ในวันเสาร์-อาทิตย์ที่ 27-28 สิงหาคม 2565 ณ สปริงฟิลด์ วิลเลจ กอล์ฟ แอนด์ สปา จ.เพชรบุรี จึงขออนุญาตยืมอุปกรณ์ Huawei AIS 5g เพื่อใช้นอกสถานทีเพื่อใช้ในการเข้างาน internet และเชื่อมต่อระะบบผ่านทาง internet และการประชุมออนไ"/>
        <s v="โทรศัพท์ตั้งโต๊ะ เบอร์ 8759 ยังไม่สามารถใช้งานได้ เนื่องจากขึ้นที่หน้าจอว่าไม่เชื่อมต่ออินเทอร์เน็ตค่ะ โปรดตรวจสอบให้ด้วยค่ะ"/>
        <s v="จอคอมพิวเตอร์ไม่ติดค่ะ ไฟที่จอขึ้นแต่ไม่มีภาพ ติดต่อ คุณแจ็ค 8173"/>
        <s v="เวลาเข้า e-mail จะต้องทำการ Refresh the page ตลอดเลย มีหลายคนที่เป็น"/>
        <s v="เครื่องปริ๊น Fuji ชั้น 3 โซน D ปริ๊นกระดาษแล้วมีรอยหมึก ขอให้เจ้าหน้าที่ที่เกี่ยวข้องแก้ไขปัญหาดังกล่าวค่ะ ขอบคุณค่ะ"/>
        <s v="Notebook ต้องการ ลง VM เพื่อใช้งาน HIS IP:172.27.32.214"/>
        <s v="install driver เครื่องปริ้นริโก้ ให้เครื่องของบริษัท iss จำนวน 6 เครื่อง ที่ห้องประชุม MC223 ชั้น 2 CAT"/>
        <s v="แจ้งเครื่องปริ่้น Fuji ชั้น 3 โซน B อาคารสำนักงานราชวิทยาลัยจุฬาภรณ์ (CAT) หมึกสีดำหมด ค่ะ"/>
        <s v="เรียน เจ้าหน้าที่เทคโนโลยีสารสนเทศ ขอรบกวนให้เข้ามาดูคอมพิวเตอร์ Notebook ที่ฝ่ายบริหารทรัพยากรบุคคล เนื่องจากไม่สามารถ Log-in เข้าใช้งานได้"/>
        <s v="เดิมเสียงออกลำโพงปกติค่ะ แต่วันนี้เสียงหาย ตอนประชุม teams คือไม่ได้ยินเสียง ลองเปิดคลิปก็ไม่มีเสียง Note: นั่งอยู่ ชั้น 1 CAT2 zone B ห้อง co-working หรือ ชั้น 3 Zone Bใกล้ห้องพี่กมุต"/>
        <s v="ติดตั้งเครื่อง printer"/>
        <s v="ปัญหา: Computer พบปัญหา เข้าใช้งานไม่ได้ ขึ้นจอฟ้า ชื่อผู้แจ้ง: ชาคริต แผนก: CAT 2 FL.4 สำนักงานคณะบดี เบอร์ติดต่อกลับ: 092-2627299"/>
        <s v="ด้วยเครื่องปริ๊น Fuji ฝ่ายบริหารทรัพยากรบุคคล ชั้น 3 โซน D หมึกหมด ขอให้เจ้าหน้าที่ที่เกี่ยวข้องตรวจสอบและแก้ไขปัญหาดังกล่าวค่ะ ขอบคุณค่ะ"/>
        <s v="wifi ฝ่ายกิจการนักศึกษา ชั้น 1 มุมฺ B ไม่สามารถใช้งานได้ บางเครื่องใช้ได้ บางเครื่องใช้ไม่ได้"/>
        <s v="Note book เข้าใช้งานไม่ได้ ชั้น3 หน้าห้องอาจารย์องการ"/>
        <s v="คอมพิวเตอร์ หน้าจอไม่ติด"/>
        <s v="เนื่องจากตั้ง User ในการเข้าเครื่องเป็นรหัสยาวและมีอักขระมาก จึงไม่สะดวกในการใช้เป็นรหัสเครื่องถ่ายเอกสาร จะขอให้ Set รหัสการใช้เครื่องถ่านเอกสารเป็น 4 ตัวท้ายของรหัสพนักงาน รหัสพนักงาน 901027 ขอบคุณครับ"/>
        <s v="รบกวนมาตรวจสอบเครื่องปริ้นส์ ไม่สามารถเชื่อมต่อกับคอมพิวเตอร์ได้"/>
        <s v="เครื่องPrinterไม่สามารถ ปริ้นได้ (กดปริ้นกระดาษติดตลอด)"/>
        <s v="คณะพยาบาลศาสตร์ CAT1 ชั้น 2 โซน C-D บุคลากร 0851148859 ขอลงวันนี้ค่ะขอบคุณค่ะ"/>
        <s v="ย้ายข้อมูล เนื่องจากพนักงานลาออก"/>
        <s v="เรื่อง : Notebook Login ไม่ได้ รุ่น : Lenovo Thinkbook 14G2ITL S/N : MP1YTNV9 ขอแสดงความนับถือ นาย ชาคริต แสงเงินอ่อน เจ้าหน้าที่เทคโนโลยีสารสนเทศ เบอร์ติดต่อ 092-262-7299"/>
        <s v="ขอ keyboard , mouse wiles อย่างละ 2 ตัว"/>
        <s v="ขอความอนุเคราะห์ย้ายคอมพิวเตอร์ ของฝ่ายสารนิเทศและวิชาการ จากห้องสมุด ชั้น 1 มายังฝ่ายสารนิเทศฯ ชั้น 3 มุมA หน้าห้องรองเลขาธิการราชวิทยาลัยจุฬาภรณ์ (ผศ.ดร.นิ่มนวล ศรีจาด)"/>
        <s v="ขอเปิดใช้ช่องเสียบ USB คอมพิวเตอร์ตั้งโต๊ะของ นางสาวหฤทชญา ยังประดิษฐ รหัสพนักงาน 812175 ตำแหน่งเจ้าหน้าที่บริหารงานทั่วไป (เลขารองเลขาธิการ รจภ./คณบดี)"/>
        <s v="ขอรีเซทรหัสผ่านของ 901032 นางสาววิชรญาดา ทอดเสียง Wicharayada.Tho@cra.ac.th เนื่องจากไม่สามารถรีเซทรหัสผ่านได้"/>
        <s v="ปัญหา :HIS พบปัญหา เมื่อทำการคิดค่าใช้จ่ายคนไข้แล้ว ระบบแจ้งว่า มีส่วนเกินสิทธิ ที่คนไข้ต้องจ่ายเพิ่ม 375.- บาท เจ้าหน้าที่จึงนำ ค่าธรรมเนียมแพทย์ ออก และทำการคิดค่าใช้จ่ายใหม่ ระบบยังขึ้นแจ้งเตือน ค่ารักษาเกินวงเงินที่กำหนด IP:172.21.1.156 ผู้แจ้ง : นางส"/>
        <s v="ลบรหัสแพทย์ออก ในระบบ HIS (ลบ ----&gt; ว.55247 แพทย์กานต์ชนก แตมามุ) เนื่องจากซ้ำกัน"/>
        <s v="wichaya.cha@cra.ac.th 900986 วิชยา เชวงวรกุล 0909155499"/>
        <s v="ต้องการขอเพิ่มคำนำหน้าชื่อในระบบ HIS&gt;&gt;&gt;Patient Info&gt;&gt;&gt;Name เพิ่มคำว่า....ว่าที่เรืออากาศเอก (ว่าที่ ร.อ.)"/>
        <s v="ไม่สามารถดูผล Cytogenetic (ISH) L142 ทุกเครื่องในแผนก"/>
        <s v="นางสาวเพิ่มเพ็ญ น้อยตุ่น หัวหน้าหน่วยพยาบาลหอผู้ป่วยวิกฤต ศูนย์การแพทย์จุฬาภรณ์เฉลิมพระเกียรติ โทร 094-7079891 ________________________________ From: it-cra &lt;helpdesk@it-cra.freshservice.com&gt; Sent: Friday, August 5, 2022 3:05 PM To: Permpen Noitoon &lt;permp"/>
        <s v="รบกวนตรวจสอบค่ากระตุ้นไฟฟ้า ของกรมบัญชีกลาง ในกรมบัญชีกลางขึ้นเบิกได้แต่ไม่มีรหัสกรมบัญชีกลางค่ะ"/>
        <s v="แก้ไขชื่อจากคณะกรรมการงานวิจัย รพ.จุฬาภรณ์ เป็น คณะกรรมการสนับสนุนงานวิจัย รพ.จุฬาภรณ์ KM Market เป็น private community ต้องรอการอนุมัติในการเข้าร่วม community แก้ไขเป็น community ที่คนในองค์กร (Email @cra.ac.th) สามารถเข้าร่วมได้เลยโดยไม่ต้องขออนุญาติ"/>
        <s v="SharePoint มีปัญหาไม่สามารถเข้า Intranet ใหม่เข้าใช้งานไม่ได้"/>
        <s v="Order No : D65-103720 ของผู้ป่วย AN 65-05934 และ Order No : D65-103740 ของผู้ป่วย AN 65-05923 ในหน้า Doctor Order เห็นว่าคีย์แล้ว แต่ใบยาไม่มาที่หน้า IPD Drug Dispensing (Request)"/>
        <s v="ขอปลดบล็อคmail .. tunchanok.pho@cra.ac.th ขึ้นตาม file แนบ"/>
        <s v="รหัส 900441 เมื่อเปิดใช้ HIS แล้วคำสั่งต่างๆเป็นภาษาไทย อยากทราบว่าจะสามารถเปลี่ยนคำสั่งหรือหน้าตาต่างๆใน HIS ให้เป็นภาษาอังกฤษได้ไหมครับ ของรหัส 900441 ขอบคุณครับ"/>
        <s v="เข้า Link intranet ไม่ได้ค่ะ https://chulabhornroyalacademy.sharepoint.com/sites/IntranetCRA/_layouts/15/error.aspx?ErrorCorrelationId=0b3959a0-0086-1000-8ab5-7bfc748cc5a1&amp;ErrorText=Can%27t%20load%20the%20application%20on%20this%20page.%20Use%20the%20brow"/>
        <s v="เรียนเจ้าหน้าที่IT รบกวนช่วยเปลี่ยนชื่อE-mail จาก900347@cra.ac.th เป็น sunisa.bun@cra.ac.th ให้ด้วยคะ ขอบคุณค่ะ"/>
        <s v="รบกวนลบ Code แพทย์ ว.49728 ในระบบ HIS ของ นพ.สวิส มัธยมนันทน์ รหัสพนักงาน 900989 เนื่องจากในระบบ HIS นพ.สวิส มี Code แพทย์ 2 Code ค่ะ และ Code แพทย์ ว.49728 เป็น Code ที่ผิดค่ะ รบกวนลบ Code ให้ด่วนนะคะ เนื่องจากหน้างานนัดคนไข้ผิดค่ะ ขอบคุณค่ะ"/>
        <s v="โปรแกรม REDCap ไม่สามารถ export data ออกมาได้ อาจเพราะพื้นที่ใน Server สำหรับเก็บข้อมูลส่งออกเต็ม จึงขอความอนุเคราะห์ทางฝ่ายเทคโนโลยีสารสนเทศ หรือผู้เกี่ยวข้องช่วยแก้ไขปัญหาดังกล่าว ขอบคุณค่ะ"/>
        <s v="ขอเปิดสิทธิ์เพิ่มเติมตามบันทึกข้อความที่แนบมาด้วยด่วนค่ะ - HIS -e-Doc - e-Scan - e-Saraban"/>
        <s v="001.บค.65/725 เรื่อง ขอนำส่งรายชื่อผู้เข้าปฏิบัติงานใหม่ รอบวันที่ 1 สิงหาคม 2565 ฝ่ายบริหารทรัพยากรบุคคล ขอนำส่งรายชื่อผู้เข้าปฏิบัติงานใหม่ รอบวันที่ 1 สิงหาคม2565ซึ่งเป็นเจ้าหน้าที่ประจำ จำนวน 70 คน และเป็นเจ้าหน้าที่ชั่วคราว จำนวน 3 คน (รายละเอียดตามเ"/>
        <s v="ขอ user password wife guest ในการตรวจประเมินคุณภาพฯ วันที่ 12 ก.ย.65 2 คน วันที่ 19 ก.ย.65 2 คน วันที่ 18 ต.ค.65 2 คน วันที่ 3 ต.ค.65 3 คน"/>
        <s v="รบกวนลบ Code แพทย์ ว.52697 ในระบบ HIS ของ นพ.วสพล ศุภกิจจานุสันติ์ รหัสพนักงาน 900980 เนื่องจากในระบบ HIS นพ.วสพล มี Code แพทย์ 2 Code ค่ะ และ Code แพทย์ ว.52697 เป็น Code ที่ผิดค่ะ รบกวนลบ Code ให้ด่วนนะคะ เนื่องจากหน้างานนัดคนไข้ผิดค่ะ ขอบคุณค่ะ"/>
        <s v="เรื่องการดึงข้อมูล 17แฟ้ม สำหรับบันทึกเบิกค่ารักษาพยาบาล สิทธิ สปสช.กทม. บน Eclaim online ซึ่ง ทาง สปสช. ได้เปลี่ยนวิธีการส่งเบิก จาก โปรแกรม OPBKK เป็น Eclaim online (ทำบนเว็บของ https://eclaim.nhso.go.th/Client/login) เบื้องต้นได้ประสานงานแจ้งทาง DEV (พ"/>
        <s v="004.รพ.09.65/343 เรื่อง ขออนุมัติเปิดสิทธิ์สำหรับพนักงานบรรจุเข้ามาปฏิบัติงานในราชวิทยาลัยจุฬาภรณ์ (วันที่ 1 กรกฎาคม 2565) ด้วยศูนย์หัวใจและหลอดเลือด มีการบรรจุพนักงานใหม่ตำแหน่งพยาบาลวิชาชีพ จำนวน 6 อัตรา โดยเริ่มปฏิบัติงานในวันที่ 1 กรกฎาคม 2565 การนี้ศ"/>
        <s v="รบกวนทางไอทีดำเนินการปรับรายการที่ทำการทดสอบระบบออก หากไม่ได้เป็นรายได้จริง รายละเอียดตามเอกสารแนบ"/>
        <s v="ขอเปลี่ยนชื่อ-สนามสกุล รหัสพนักงาน 803283 ในอีเมลล์ และระบบ HIS ของ น.ส.ปภัสรินทร์ ธนินท์จรัสวุฒิ ซึ่งอีเมลล์ของ รพ. ยังเป็นชื่อเดิมอยู่ (น.ส.ดารัตน์ หงสกุล) และทางตัวเจ้าหน้าที่เองได้แจ้ง HR แล้ว รบกวนฝ่าย IT ช่วยดำเนินการแก้ไขให้หน่อยนะคะ / ขอบคุณค่ะ"/>
        <s v="รบกวนฝ่าย IT ปลดล๊อค Top UP ของครอบครัวเจ้าหน้าที่"/>
        <s v="ขอเปลี่ยนคำนำหน้า เป็น รศ.พญ.ชนิสา โชติพานิช ผศ.พญ.เจษฎาพร พร้อมเที่ยงตรง ผศ.พญ.อัญชิสา คุณาวุฒิ"/>
        <s v="เรียนฝ่าย IT ขอแจ้งแก้ไขชื่อสกุลแพทย์ในระบบHIS เดิม นพ.ฆนากร แก้วกิตติพงษ์ เป็น นพ.ฆนากร แก้วกิติพงษ์ จึงแจ้งมาเพื่อดำเนินการแก้ไข ขอบคุณค่ะ"/>
        <s v="001.บค.65/787 เรื่อง ขอนำส่งรายชื่อผู้ปฏิบัติงานที่พ้นสภาพ รอบวันที่ ๑ กันยายน ๒๕๖๕ ฝ่ายบริหารทรัพยากรบุคคล ขอนำส่งรายชื่อผู้ปฏิบัติงานที่พ้นสภาพ รอบวันที่ ๑ กันยายน ๒๕๖๕ จำนวน ๑๒ คน มาเพื่อโปรดดำเนินการ ปิดสิทธิการใช้งานในระบบต่าง ๆ ทั้งหมดของราชวิทยาลัย"/>
        <s v="พบปัญหารหัสแพทย์ไม่ตรงใบยาบ่อยครั้ง พญ.กรกนก ศักดิ์ศรีทวี มี 2 รหัส GP160085 และ 50463 ไม่แน่ใจว่า รหัสไหนคือ ปัจจุบัน ระบกวนเช็ค ระบบให้หน่อยนะคะ แล้วนำตัวเก่าออกให้ด้วยค่ะ"/>
        <s v="802046 rungtiwa.kha@cra.ac.th 0985526692"/>
        <s v="ขออนุมัติอัพเกรด Tool Google Colab เป็น Google Colab Pro สำหรับพนักงานรหัส 901006 นายพงศ์ศรัณย์ ทองหนูนุ้ย 901007 นางสาวเต็มสิริ เชื้อเกษม 901008 นางสาวพิมพ์ชฎา สารพา 901009 นายพงษ์พัฒน์ พัวอุดมเจริญ เหตุผล: เนื่องจากต้องจัดการข้อมูลขนาดใหญ่ ทำให้ตัวโปรแก"/>
        <s v="เนื่องจากคุณหมอเปลี่ยนเบอร์และต้องการอัพเดทข้อมูลเบอร์มือถือใหม่เพื่อใช้ในการ resetpassword ต่างๆเพื่อใช้งานระบบครับ 803101 surachate.sir@cra.ac.th ผศ. นพ.สุรเชษฎ์ สิริพงษ์สกุล เบอร์มือถือ 063-1953949"/>
        <s v="รบกวนขอรหัส WIFI สำหรับผู้ป่วยด้วยค่ะ ตึก 100 เตียง ชั้น 1"/>
        <s v="เข้า ระบบ One Drive - Chulabhorn Royal Academy ไม่ได้ เบื้องต้นไอทีมาตรวจสอบแล้ว แจ้งให้เปลี่ยน จากรหัสพนักงาน เป็นชื่อแทน"/>
        <s v="เข้าใชงาน MS TEAM ด้วย Email phitsini.sud@cra.ac.th ไม่ได้ (ชั้น 4 ห้อง โอเปอร์เรเตอร์)"/>
        <s v="ขอสิทธิ์ถอยรีเควสในระบบ HIS เนื่องจากมีเจ้าหน้าที่คิดเงินคนไข้ผิดค่ะ"/>
        <s v="ลบ รหัสแพทย์ ในระบบ HIS เนื่องจากมี 2 รหัส (ตามเอกสารแนบ) **ด่วน**ค่ะ"/>
        <s v="รหัสพนักงาน 900919 นางสาววรารัตน์ บุญยิ่งเหลือ wararat.boo@cra.ac.th"/>
        <s v="รบกวนสร้างเวป ลงทะเบียนเข้าร่วมงานภาพ NFT ค่ะ"/>
        <s v="เบอร์ตอนรีเช็ตรหัสไม่ตรงกับเบอร์ที่ใช้จริง e-mail : Phuetmongkhon.pha@cra.ac.th รหัสพักงาน : 8814136 เบอร์ โทร : 0638696594"/>
        <s v="email : Natcha.thu@cra.ac.th เบอร์เดิมที่ใช้ยืนยันตัวตนเป็น 090-90922620 ซึ่งไม่ได้ใช้งานแล้ว จะขอเปลี่ยนแปลงเป็นเบอร์ 099-7579521 ตอนนี้เข้าระบบ outlook ไม่ได้ค่ะ เนื่องจากระบบให้ยืนยันตัวตนไปที่เบอร์เดิม ระบบกวนแก้ไขให้ด่วนนะคะ เนื่องจากมีความจำเป็นต้อง"/>
        <s v="รบกวนขอเปลี่ยนเบอร์มือถือที่ใช้งานร่วมกับเมลกลางของศูนย์จำลองสถานการณืเพื่อการเรียนรู้ เนื่อจากเจ้าหน้าที่บริหารงานทั่วไปคนเดิมได้ถูกย้ายงานไปตำแหน่งอื่นไม่สามารถให้รหัสมายืนยันตัวตนในเมลอีกได้ เมล Simcenter@cra.ac.th เบอร์ที่ขอเปลี่ยนมาเป็น 063 8596516"/>
        <s v="ขอสิทธิ์ unreceivedให้กับ รหัส 813650"/>
        <s v="e-mail ของพนักงานใหม่เข้าใช้ไม่ได้ ได้แก่ 1. warisara.yaw@cra.ac.th 2. wasuporn.hir@cra.ac.th เรียนฝ่าย IT โปรดดำเนินการ ขอบคุณมากค่ะ"/>
        <s v="ไม่สามารถ reset Password Email ได้ รบกวน IT แก้ไขให้หน่อยค่ะ รหัสพนักงาน 900898 นางสาวธนัชชา ระวังวงค์ E- mail: thanatcha.raw@cra.ac.th เบอร์โทร : 0980102786"/>
        <s v="แจ้งเพิ่มเบอร์โทรในข้อมูล mail นางสาวญาณัจฉรา สิทธิสันต์ รหัส 901069 yanatchara.sit@cra.ac.th เบอร์ 093-0242873"/>
        <s v="ขอปลดล๊อค Mail เพื่อ Reset Password 803104 นาย ตฤณ โคตรวิถี"/>
        <s v="เนื่องจากมีการทำวิจัยร่วมกับทางรพ.อื่น ที่ต้องลงข้อมูลของอาสาสมัครผ่านทางโปรแกรม DFexplore System จึงแจ้งขอติดตั้งระบบในคอมพิวเตอร์ 2 สถานที่ 1.ห้องพักแพทย์ชั้น.4 อาคารจอดรถ จำนวน 6 เครื่อง (สำหรับแพทย์) ไม่ทราบIPเครื่อง 2.ห้องพยาบาลประสานงานวิจัย ชั้น.4 "/>
        <s v="โหลดข้อมูล Statistic Report ทุกเดือนภายในวันที่ 1 ของทุกเดือน"/>
        <s v="เรียน ฝ่าย IT ขอแจ้งเปลี่ยนแปลงข้อมูลส่วนบุคคล ของนางสาวสิรินัธ ดังก้อง รหัสพนักงาน 812023 ตำแหน่ง เจ้าหน้าที่บริหารงานทั่วไป สังกัด วิทยาลัยแพทยศาสตร์ศรีสวางควัฒน ดังนี้ เปลี่ยนชื่อและสกุล จากเดิม นางสาวสิรินัธ ดังก้อง Miss Sirinat Dangkong , Email : sir"/>
        <s v="เรียน ฝ่ายit ขอความอนุเคราะห์ตรวจสอบ เนื่องจาก มีผู้สมัครชำระเงินค่าสมัครแต่สถานะการเงินไม่ขึ้น รบกวนตรวจสอบ (รายละเอียดตามเอกสารแนบ) ขอบพระคุณค่ะ"/>
        <s v="เรียน ฝ่ายไอที ขอความอนุเคราะห์เช็คระบบรับสมัคร เนื่องจาก ผู้สมัครไม่สามารถปริ้นใบข้อมูลผู้สอบได้ค่ะ (น.ส.อารีย์ ศรีวิชัย 65130200278)"/>
        <s v="เนื่องด้วยในวันที่ 5 สิงหาคม 2565 และวันที่ 11 สิงหาคม 2565 ณ. ศูนย์จำลองมีการฝึกอบรม iSO และดำเนินการฝึกอบรมโครงการพัฒนาบุคลากร จากการตรวจสอบของเจ้าหน้าที่ศูนย์จำลองสถานการณ์พบว่า สัญญาณอินเตอร์เน็ตไม่มีสัญญาณและในบางจุดมีสัญญาณอ่อน ไม่สามารถดำเนินการที่"/>
        <s v="เนื่องจากทางศูนย์จำลองสถานการณ์เพื่อการเรียนรู้ ได้มีการใช้สถานที่จัดฝึกอบรม ISO และฝึกโครงการพฒนาบุคลากร โดยผ่านระบบ ออนไลน์ โดยจะมีบุคลากรเข้าร่วมจำนวนมาก และสืบเนื่องจาก การรับสัญญาน wifi ในศูนย์จำลอง อยู่ในพื้นที่รองรับไม่ดี จึงกลัวการฝึกอบรมติดปัญหา "/>
        <s v="ขออุปกรณ์สำนักงานเพิ่ม พร้อมติดตั้งใหม่ ขอโทรศัพท์ตั้งโต๊ะ"/>
        <s v="อินเทอร์เน็ตภาควิชาการพยาบาลชุมชน เข้า e-saraban แล้วหลุดตลอด ทำให้ไม่สามารถส่งเอกสารต่างๆได้"/>
        <s v="โทรศัพทืที่นำมาติดตั้งใหม่ไม่สามารถใช้งานได้ ขึ้นที่หน้าจอว่า &quot;การจัดหา&quot;"/>
        <s v="ขอความอนุเคราะห์ฝ่ายเทคโนโลยีสารสนเทศ ตรวจสอบสัญญาณ Wifi อาคารคณะพยาบาลศาสตร์ ชั้น 1-2 เนื่องจากไม่เสถียรในการเชื่อมต่อ และส่งผลกระทบต่อการเรียนการสอน การประชุมของคณะ"/>
        <s v="เรียน เจ้าหน้าที่ที่เกี่ยวข้อง แจ้งปัญหาโทรศัพท์ เบอร์ 5602 คลินิกหัวใจและหลอดเลือด ไม่สามารถโทรเข้าได้ (สายไม่ว่างตลอด) แต่โทรออกได้ปกติค่ะ รบกวนช่วยแก้ไขด่วน ขอบคุณค่ะ ติดต่อเบอร์ 5601 5602"/>
        <s v="โทรศัพท์มือถือเคาเตอร์พยาบาลหน้าห้องตรวจ 6 7 8 ไม่มีสัญญาณ 2 เครื่อง"/>
        <s v="รบกวนพี่เอ้ อัพเดทหมายโทรศัพท์แผงเครื่องโทรศัพท์โอเปอร์เตอร์ จ้า ตามรายละเอียดแจ้งส่งเมล์ให้แล้วค่ะ ขอบคุณค่ะ"/>
        <s v="เปลี่ยนข้อมูลโทรศัพท์ตั้งโต๊ะเบอร์ 8420 นายพีรวิชญ์ อามาตรมนตรี เจ้าหน้าที่บริหารข้อมูลวิจัย งานบริหารยุทธศาสตร์และพัฒนาคุณภาพสู่ความเป็นเลิศ สำนักงานผู้อำนวยการและฝ่ายบริหารกลางวิจัย เปลี่ยนสาย LAN เนื่องจากถูกหนูกัดสายขาดค่ะ"/>
        <s v="wifi มีปัญหารบกวน IT มาเช็คให้หน่อย"/>
        <s v="เครื่องโทรศัพท์ 5796 คลินิกศัลยกรรมกระดูกและข้อ 17 ไร่ เสีย รับโทรศัพท์แล้วไม่ได้ยินเสียงที่พูด ขึ้นการจัดหาตลอด ต้องการเปลี่ยนเครื่องค่ะ"/>
        <s v="จากเจ้าหน้าที่บริหารฐานข้อมูลวิจัยครับ ที่เสียบสายแลนบริเวณโต๊ะทำงานช่อง D-047 ไม่สามารถใช้งานได้ครับดังไฟล์แนบ (แต่ D-046 สามารถใช้ได้ปกติครับ) อยากรบกวนช่วยซ่อมให้หย่อยครับผม ขอบคุณครับ เพราะทำให้ไม่มีช่องเสียบสำหรับโทรศัพท์ครับ"/>
        <s v="เครื่องรูดบัตรใช้งานไม่ได้ ขึ้นไม่มีสัญญาณ"/>
        <s v="สัญญาณไวไฟ เนื่องจากหลุดบ่อย และช้ามากค่ะ ที่ห้องภาควิชาการพยาบาลชุมชน คณะพยาบาลศาสตร์ อาคารบริหาร1 ชั้น 2 โซน A"/>
        <s v="ราวเตอร์อินเตอร์เน็ตที่ติดตั้งใหม่ทั้ง 6 ตัว ปล่อยสัญญาณอินเตอร์เน็ตได้ตามปกติ แต่ไม่สามารถเชื่อมอินเตอร์เน็ตได้ บางครั้งเชื่อมได้ แต่สักพักก็หลุด ตั้งค่า Proxy ก็ไม่สามารถใช้งานได้ เมื่อเปิดการใช้งาน WiFi ไปฝั่งของผู้ป่วยกระดูกสามารถใช้งานได้โดยไม่ต้องตั"/>
        <s v="ขอrouter wifi"/>
        <s v="กล่องสัญญาณ wifi ผิดปกติ ที่กล่องสัญญาณ มีสีเขียว ส้ม แดง สลับกันไปค่ะ เขียวแป๊บเดียว แล้วก็กระพริบเปลี่ยนสีอีกค่ะ เจ้าหน้าที่เคยมาดูให้แล้ว โดยการดึงอะไรไม่ทราบค่ะที่กล่อง แล้วให้รีบูตใหม่ ปรากฏว่ายังมีปัญหาอยู่ เจ้าหน้าที่แจ้งว่า ถ้ามีปัญหาอีกให้ help d"/>
        <s v="ห้องส่องกล้อง OR ชั้น 6 มีเครื่องทดลองใช้ของโปรแกรม Endocapture มาทดลองใช้ และต้องการเชื่อมต่อระบบ PACS เพื่อส่งภาพเข้าระบบของโรงพยาบาล สามารถเข้ามาทำการเชื่อมต่อได้ในวันที่ 15 ส.ค. ช่วงบ่าย พร้อมบริษัท Endocapture (โทรติดต่อพี่กวางนะคะ)"/>
        <s v="รบกวนตรวจสอบ Network ใช้งานไม่ได้ สิทธิประโยชน์ ชั้น2 เครื่องที่ย้ายไปติดตั้งใหม่ (แจ้งพี่นิวไว้แล้ว)"/>
        <s v="คณะพยาบาล CAT 1 ชั้น 2 ฝั่งบุคลากร โซน C-D"/>
        <s v="ช่วยแก้ที่อยู่โทรศัพท์ เบอร์ 6739 ให้เป็นฝ่ายจัดซื้อจัดจ้าง ด้วยค่ะ"/>
        <s v="internet ในห้อง OR3 ของเครื่อง ARI ไม่เชื่อมต่อ ขึ้นสัญลักษณ์ เป็นสีแดงมีกากบาททับ บางครั้งขึ้นสีเหลือง แต่เครื่องก็ทำงานไม่ได้"/>
        <s v="เนื่องจากต้องการย้าย printer มี port lan อยู่แล้ว แต่ไม่มีสัญญาณอินเตอร์เน็ต รบกวนทาง it มาเช็คสัญญาณอินเตอร์เน็ตให้ด้วยค่ะ ที่ห้องยาชั้น 1 ร้อยเตียง"/>
        <s v="ขอเพิ่มจุด LAN สำหรับเชื่อมต่ออินเตอร์เน็ต จำนวน 1 จุด ที่ห้องทำงานแพทย์"/>
        <s v="ปัจจุบัน OPD 2A มีโทรศัพท์เคลื่อนที่จำนวน 2 เครื่อง แต่ไม่สามารถนำไปใช้ที่บริเวณเคาเตอร์พยาบาลด้านในได้ เพราะถ้านำเข้าไปใช้จะพบว่าสัญญาณ wifi ที่เชื่อมต่อกับโทรศัพท์จะหายไป ทำให้ไม่มีโทรศัพท์ในการติดต่อประสานงานให้ผู้ป่วย จึงต้องการให้เพิ่มโทรศัพท์ตั้งโต๊"/>
        <s v="เวลาที่ทำการประชุม online Wifi หลุดบ่อยมากๆ"/>
        <s v="สัญญาณอินเตอร์เน็ตเครื่องARIขัดข้องของห้องผ่าตัด3"/>
        <s v="พักอาศัยที่ห้อง 906 อาคารหอพักตึก 100 เตียง สัญญาณ WIFI CCC THAI ไม่ถึงหน้าห้องพักค่ะ สัญญาณใช้ได้แค่ถึงหน้าห้อง 901-902 ค่ะ"/>
        <s v="รบกวนช่วยเดินรางครอบสายแลนค่ะ เนื่่องจากคนเดินสะดุดค่ะ"/>
        <s v="เจ้าหน้าที่ โรงงานผลิตเภสัชภัณฑ์ในพระดำริเข้าใช้งานระบบ ERP ไม่ได้ (Error connecting to server)"/>
        <s v="internet ใช้งานไม่ได้เวลา 17.50 น กลับมาใช้ได้เวลา 18.00 น"/>
        <s v="โทรศัพท์ cisco phone เบอร์ 5768 โทรออกไม่ได้ โทรเข้าได้ แต่ไม่มีเสียง Location : Corvid 17 ไร่ Zone B ชั้น 1 ห้องตรวจเบอร์ 1"/>
        <s v="สัญญาณอินเตอร์เน็ตใช้ไม่ได้ค่ะ ที่การเงินชั้น 2 ใช้งานไม่ได้ 6 เครื่องค่ะ รบกวนมาตรวจสอบให้ด้วยค่ะ"/>
        <s v="อินเตอร์เน็ทใช้งานช้ามาก"/>
        <s v="Internet ใช้งานไม่ได้ ที่ 100 เตียง ตึกอาคารบริหาร 2 และ 17 ไร่"/>
        <s v="nternet ส่วนLANจะช้าลง สัก30% เนื่องจากอุปกรณ์ secured web gateway เสียหาย อยู่ในระหว่างนำเครื่องสำรองจากผู้ให้บริการมาสลับ ตอนนี้ใช้ web gatewayชุดเก่า ที่เป้นsoftwareทำงานแทน ไม่มีผลกับ wifi"/>
        <s v="อ้างอิงจาก INC-10891 เรื่อง อุปกรณ์ secured web gateway เสียหาย จึงขอดำเนินการเปลี่ยนการอุปกรณ์ secured web gateway"/>
        <s v="ขอตัวปล่อยสัญญาณ WIFI รบกวนไปเช็คให้หน่อยค่ะว่าบริเวณนั้นมีสัญญาณไหม"/>
        <s v="ขอติดตั้งโทรศัพท์ 12 เครื่อง อ้างอิง #SR-5168"/>
        <s v="ต่อเนื่องจากตั๋วคำร้อง SR-8986 ที่ได้ให้เปิดให้ระบบ LAN ในห้องปฏิบัติการสามารถใช้งาน internet ได้ เนื่องจากมีเครื่องมือของแลปที่จำเป็นต้องต่อระบบ internet โดยบริษัทแจ้งเข้ามาขอประสานงานกับฝ่ายไอทีเพื่อดำเนินการสำหรับการติดตั้งเครื่องมือดังกล่าวกับระบบ LAN"/>
        <s v="ไม่สามารถ ใช้โทรศัพท์มือถือได้ เนื่องจากสายชาร์จไม่สามารถใช้งานได้ จึงขอเปลี่ยนสายชาร์จโทรศัพท์มือถือ ไร้สาย ค่ะ"/>
        <s v="Internet พบปัญหา ใช้งานไม่ได้"/>
        <s v="ขอ SET UP IP เครื่องมือแพทย์ใหม่ของหน่วยงาน เพื่อให้สามารถเชื่อมต่อกับระบบ PACS ของโรงพยาบาล ให้สามารถรับส่งภาพ ดึง WORKLIST ได้ ขอบคุณครับ ศราวุธ รายละเอียดเพิ่มเติม ตามเอกสารแนบท้าย"/>
        <s v="ขอเพิ่มจุดติดตั้ง lan ห้องฝ่ายกิจการนักศึกษา จำนวน 2 จุด"/>
        <s v="เนื่องจากคอมพิวเตอ Workstation ชั้น 2 ห้องอ่านผลแพทย์ IP 192.168.142.172 ที่มีการเชื่อมต่อไปยังระบบ Computer Server ซึ่งมี License ของโปรแกรม ของ อาคาร100 เตียง ชั้น B1 Ping หากันไม่เจอ IP 172.32.0.215 บริษัทเจ้าของโปรแกรมมาทำการเช็คแล้วว่าเครื่องคอมพิวเต"/>
        <s v="โทรศัพท์ตั้งโต๊ะโทรเข้า-ออกไม่ได้ ไม่มีสัญณาน เบอร์6503 8B"/>
        <s v="Printer off line ชั้น 5 ห้องพยาบาลวิจัย"/>
        <s v="รบกวนติดตั้งโปรแกรม TDRG6207 ให้หน่อยค่ะ ไฟล์โปรแกรมอยู่ในโฟลเดอร์ Downloads 172.24.2.237"/>
        <s v="คอมพิวเตอร์ที่ห้องพักแพทย์ (ทั้ง 2 ห้อง) ชั้น 4 อาคารหอพัก ทำงานช้ามาก ทุกเครื่อง ทั้งเครื่องที่มีระบบ HIS และไม่มีระบบ HIS ค่ะ รบกวน จนท IT เข้าแก้ไขให้ด้วยนะคะ ขอบคุณค่ะ"/>
        <s v="เรียน เจ้าหน้าที่ที่เกี่ยวข้อง แจ้งปัญหาคอมพิวเตอร์ไม่ได้ติดตั้งโปรแกรม ISCV / IECG / EV Insite ค่ะ รบกวนช่วยแก้ไขด่วน เนื่องจากแพทย์ไม่สามารถตรวจคนไข้ได้ค่ะ ขอบคุณค่ะ สถานที่ : ตึก 17 ไร่ คลินิกหัวใจ ห้องตรวจเบอร์ 2"/>
        <s v="IP 172.25.4.156 เข้า HIS ไม่ได้+ เชื่อมเน็ตไม่ได้"/>
        <s v="ตอนแรกมีปัญหา root entry ทำให้เข้า module หลักไม่ได้ พบ IT ที่มาแก้คอมห้องพักแพทย์ มาปรับแก้ หลังจากนั้นกลายเป็ฯใช้ไม่ได้อีกเลย และกำลังจะติดภารกิจ906 ในวันอาทิตย์ ที่จะจำเป็นต้องใช้เเล้ว"/>
        <s v="เข้าใช้งาน HIS ไม่ได้ ห้องสวนหัวใจและหลอดเลือด ศูนย์การแพทย์จุฬาภรณ์เฉลิมพระเกียร IP : 172.125.33.126"/>
        <s v="เครื่องปริ้นสติกเกอร์ปริ้นไม่ออก--แก้แล้ว เครื่องปริ้นสติกเกอร์ปริ้นออกไม่เต็มแผ่น รบกวนลงมาช่วยแก้ที่คลินิกค่ะ"/>
        <s v="เครื่องปริ้นเตอร์ขึ้นเตือน Toner ขอเปลี่ยนหมึก"/>
        <s v="คอมพิวเตอร์ตั้งโต๊ะ ยี่ห้อ DELL เปิดไม่ติด (เนื่องจากคอมเปิดไม่ติด จึงไม่สามารถแจ้งเลขที่ IP ได้) ขอความกรุณาตรวจสอบที่ งานค่าตอบแทนและประเมินผลการปฏิบัติงาน ฝ่ายบริหารทรัพยากรบุคคล ชั้น 3 อาคารบริหาร 2"/>
        <s v="ขอตั้งวันที่และเวลาในเครื่องโนตบุค"/>
        <s v="รบกวนช่วยดูคอมพิวเตอร์ ด่วน ชั้น 3 ตึก cat โต๊ะพี่กัญญาพร (การเงินการคลัง)"/>
        <s v="ใช้งานDrive VMshare WIN.7(SSB) ไม่ได้ จำนวน 2 เครื่อง มีเจ้าหน้าที่(คุณแชมป์)ดำเนินการแก้ไขให้เรียบแล้วค่ะ 9/8/65 เวลา 9.00น"/>
        <s v="ปริ้นไม่ได้ค่ะ"/>
        <s v="Notebook ใช้งานเครื่องปริ้นเตอร์ Brother ไม่ได้ จำนวน 3 เครื่อง มีเจ้าหน้าที่(คุณแชมป์)ดำเนินการแก้ไขให้เรียบแล้วค่ะ 9/8/65 เวลา 9.15น"/>
        <s v="เข้าระบบ Google Drive ไม่ได้ และเครื่่องช้ามาก รบกวนแก้ไขเพื่อเข้าระบบ (Note book ส่วนตัวของ ดร.อารี บินทปัญญา)"/>
        <s v="รบกวนตรวจสอบ ด่วน ด่วน ข้อมูลในเครื่อง 172.27.6.109 ไม่สามารถนำเข้าและส่งออกข้อมูล ECD. ในโปรแกรม eclaimได้ ขอบคุณค่ะ"/>
        <s v="เครื่อง computer OPD ชั้น 2 Zone A ห้องตรวจหมายเลข 1 ไม่สาามรถดูชื่อคนไข้ได้ค่ะ เลขที่ IP IPv4 Address. . . . . . . . . . . : 172.32.2.36 Subnet Mask . . . . . . . . . . . : 255.255.255.0 Default Gateway . . . . . . . . . : 172.32.2.254"/>
        <s v="ห้อง919 พัดลมดูดไม่ทำงาน"/>
        <s v="เครื่องปริ้นสติกเกอร์ใช้งานไม่ได้ brother QL 820NWB intervention IP 172.32.4.251 (คอมพิวเตอร์ที่ต่อกับเครื่องปริ้น)"/>
        <s v="ติดตั้งโปรแกรม Agent McAfree 172.32.1.160 APHU-FL3-224"/>
        <s v="HIS มีปัญหาไม่สามารถเข้าดูเคสได้ครับ"/>
        <s v="รหัสพนักงาน 900785 นางสาวรัศมี ยิ่งยง เข้าระบบ HIS ไม่ได้ เลขหนังสืออ้างอิง 004.รพ.05.65/179"/>
        <s v="แพทย์เข้าใช้งานระบบ HIS ไม่ได้ค่ะ เนื่องจากแพทย์เพิ่งมาทำงาน รบกวนแก้ไขด่วนค่ะ"/>
        <s v="IP : 172.26.34.59 เครื่องปริ้น Fujixeroxprint 172.19.102.80"/>
        <s v="เปิดไฟล์ word ที่ได้รับจากบุคคลอื่น แก้ไขไม่ได้ ปริ้นไม่ได้"/>
        <s v="IP: 172.26.34.221 ติดต่อ ชลนิชา"/>
        <s v="ตัวหนังสือหน้าจอคอมใหญ่เข้าใช้งานไม่ได้***แจ้งit คุณปุ๊ก แล้ว"/>
        <s v="เครื่องปริ้นคิวจ่ายเงินปริ้นไม่ได้ ที่แท็บเล็ต เชื่อมต่อได้ปกติ แต่ไม่มีสลิปปริ้นออกมาค่ะ"/>
        <s v="รหัสแพทย์ 813180 ไม่สามารถเข้าใช้ระบบ referal ได้ค่ะ เคยแจ้งไปแล้วค่ะ"/>
        <s v="อินเตอร์เน็ทใช้งานไม่ได้ บริเวร สกีนนิ่ง SCG2"/>
        <s v="Printer ขึ้น Error Service Call SC520-02 ทุกครั้งที่ปริ้น"/>
        <s v="sticker ใช้ไม่ได้ ห้องเจาะเลือด 17 ไร่"/>
        <s v="เนื่องจากโปรแกรมเครื่องช่วยฟังจำเป็นต้องมีการอัพเดทและอาจจะมีการติดตั้งใหม่ จากบริษัทเครื่องช่วยฟัง ในวันพฤหัสบดีที่ 25 สิงหาคม 2565 เบอร์ภายในโทร 6150"/>
        <s v="แจ้งคอมพิวเตอร์ ICU 17 ไร่ (ICCA ที่ลงโปรแกรมเพิ่ม) เครื่อง 172.25.24.32 เข้าใช้ระบบ EV insite และ ISCV ไม่ได้ค่ะ"/>
        <s v="เครื่อง 172.32.7.29 คีย์เบิกของไม่ได้"/>
        <s v="เครื่อง 172.32.7.22 คีย์เบิกของไม่ได้"/>
        <s v="เครื่อง 172.32.7.230 คีย์เบิกของไม่ได้"/>
        <s v="เครื่อง 172.32.7.32 1. คีย์เบิกของไม่ได้ 2. ไม่มีปุ่ม up date IPD Post 3. คีย์ Vital sign ไม่ได้"/>
        <s v="แจ้งปัญหา Notebook หมายเลขเครื่อง 172.2526.72 เข้าใช้งานในระบบ HIS ไม่ได้ค่ะ"/>
        <s v="คลินิคเต้านม ชั้น 3 ข้าราชการ 172.22.6.246"/>
        <s v="โทรศัพท์เบอร์ 6983 ไม่มีสัญญาณ โทรเข้าออกไม่ได้"/>
      </sharedItems>
    </cacheField>
    <cacheField name="หมายเลขคำร้อง" numFmtId="0">
      <sharedItems containsSemiMixedTypes="0" containsString="0" containsNumber="1" containsInteger="1" count="1616">
        <n v="9531"/>
        <n v="9542"/>
        <n v="9556"/>
        <n v="9557"/>
        <n v="9601"/>
        <n v="9674"/>
        <n v="9682"/>
        <n v="9686"/>
        <n v="9694"/>
        <n v="9701"/>
        <n v="9723"/>
        <n v="9749"/>
        <n v="9750"/>
        <n v="9752"/>
        <n v="9771"/>
        <n v="9772"/>
        <n v="9773"/>
        <n v="9775"/>
        <n v="9814"/>
        <n v="9821"/>
        <n v="9837"/>
        <n v="9844"/>
        <n v="9850"/>
        <n v="9982"/>
        <n v="9986"/>
        <n v="10001"/>
        <n v="10013"/>
        <n v="10033"/>
        <n v="10093"/>
        <n v="10131"/>
        <n v="10144"/>
        <n v="10152"/>
        <n v="10157"/>
        <n v="10165"/>
        <n v="10169"/>
        <n v="10170"/>
        <n v="10178"/>
        <n v="10207"/>
        <n v="10278"/>
        <n v="10279"/>
        <n v="10308"/>
        <n v="10321"/>
        <n v="10323"/>
        <n v="10381"/>
        <n v="10398"/>
        <n v="10404"/>
        <n v="10432"/>
        <n v="10443"/>
        <n v="10450"/>
        <n v="10456"/>
        <n v="10460"/>
        <n v="10466"/>
        <n v="10479"/>
        <n v="10509"/>
        <n v="10537"/>
        <n v="10558"/>
        <n v="10576"/>
        <n v="10579"/>
        <n v="10585"/>
        <n v="10586"/>
        <n v="10587"/>
        <n v="10589"/>
        <n v="10609"/>
        <n v="10635"/>
        <n v="10646"/>
        <n v="10666"/>
        <n v="10670"/>
        <n v="10693"/>
        <n v="10706"/>
        <n v="10709"/>
        <n v="10710"/>
        <n v="10711"/>
        <n v="10728"/>
        <n v="10739"/>
        <n v="10759"/>
        <n v="10772"/>
        <n v="10786"/>
        <n v="10799"/>
        <n v="10809"/>
        <n v="10825"/>
        <n v="10844"/>
        <n v="10855"/>
        <n v="10864"/>
        <n v="10872"/>
        <n v="10873"/>
        <n v="10882"/>
        <n v="10911"/>
        <n v="10915"/>
        <n v="10956"/>
        <n v="10972"/>
        <n v="11003"/>
        <n v="11019"/>
        <n v="11027"/>
        <n v="11036"/>
        <n v="11039"/>
        <n v="11044"/>
        <n v="11084"/>
        <n v="11085"/>
        <n v="11092"/>
        <n v="11094"/>
        <n v="11096"/>
        <n v="11100"/>
        <n v="11113"/>
        <n v="11114"/>
        <n v="11123"/>
        <n v="10032"/>
        <n v="10204"/>
        <n v="10556"/>
        <n v="10559"/>
        <n v="10893"/>
        <n v="11031"/>
        <n v="9520"/>
        <n v="9532"/>
        <n v="9554"/>
        <n v="9571"/>
        <n v="9580"/>
        <n v="9608"/>
        <n v="9619"/>
        <n v="9636"/>
        <n v="9670"/>
        <n v="9708"/>
        <n v="9788"/>
        <n v="9792"/>
        <n v="9799"/>
        <n v="9802"/>
        <n v="9810"/>
        <n v="9881"/>
        <n v="9887"/>
        <n v="9931"/>
        <n v="9933"/>
        <n v="10037"/>
        <n v="10039"/>
        <n v="10074"/>
        <n v="10088"/>
        <n v="10094"/>
        <n v="10140"/>
        <n v="10141"/>
        <n v="10176"/>
        <n v="10177"/>
        <n v="10213"/>
        <n v="10223"/>
        <n v="10224"/>
        <n v="10295"/>
        <n v="10310"/>
        <n v="10313"/>
        <n v="10351"/>
        <n v="10366"/>
        <n v="10372"/>
        <n v="10549"/>
        <n v="10572"/>
        <n v="10583"/>
        <n v="10612"/>
        <n v="10632"/>
        <n v="10641"/>
        <n v="10647"/>
        <n v="10653"/>
        <n v="10692"/>
        <n v="10715"/>
        <n v="10745"/>
        <n v="10750"/>
        <n v="10757"/>
        <n v="10817"/>
        <n v="10846"/>
        <n v="10886"/>
        <n v="10896"/>
        <n v="10913"/>
        <n v="10925"/>
        <n v="10926"/>
        <n v="10947"/>
        <n v="10957"/>
        <n v="10965"/>
        <n v="10990"/>
        <n v="11022"/>
        <n v="11028"/>
        <n v="11080"/>
        <n v="11099"/>
        <n v="11105"/>
        <n v="11106"/>
        <n v="9875"/>
        <n v="10317"/>
        <n v="10766"/>
        <n v="10775"/>
        <n v="9673"/>
        <n v="9729"/>
        <n v="9855"/>
        <n v="9859"/>
        <n v="9944"/>
        <n v="9948"/>
        <n v="9950"/>
        <n v="10320"/>
        <n v="10405"/>
        <n v="10457"/>
        <n v="10465"/>
        <n v="10471"/>
        <n v="10475"/>
        <n v="10530"/>
        <n v="10608"/>
        <n v="10610"/>
        <n v="10611"/>
        <n v="10621"/>
        <n v="10623"/>
        <n v="10703"/>
        <n v="10769"/>
        <n v="10778"/>
        <n v="10782"/>
        <n v="10785"/>
        <n v="10791"/>
        <n v="10811"/>
        <n v="10898"/>
        <n v="10936"/>
        <n v="10964"/>
        <n v="10966"/>
        <n v="11014"/>
        <n v="11112"/>
        <n v="11119"/>
        <n v="9516"/>
        <n v="9543"/>
        <n v="9555"/>
        <n v="9567"/>
        <n v="9568"/>
        <n v="9579"/>
        <n v="9585"/>
        <n v="9600"/>
        <n v="9614"/>
        <n v="9680"/>
        <n v="9736"/>
        <n v="9747"/>
        <n v="9748"/>
        <n v="9787"/>
        <n v="9820"/>
        <n v="9836"/>
        <n v="9839"/>
        <n v="9865"/>
        <n v="9866"/>
        <n v="9889"/>
        <n v="9890"/>
        <n v="9897"/>
        <n v="9927"/>
        <n v="9951"/>
        <n v="9983"/>
        <n v="10020"/>
        <n v="10036"/>
        <n v="10042"/>
        <n v="10045"/>
        <n v="10062"/>
        <n v="10081"/>
        <n v="10129"/>
        <n v="10130"/>
        <n v="10145"/>
        <n v="10163"/>
        <n v="10179"/>
        <n v="10180"/>
        <n v="10182"/>
        <n v="10188"/>
        <n v="10203"/>
        <n v="10226"/>
        <n v="10231"/>
        <n v="10281"/>
        <n v="10286"/>
        <n v="10322"/>
        <n v="10328"/>
        <n v="10353"/>
        <n v="10362"/>
        <n v="10380"/>
        <n v="10392"/>
        <n v="10618"/>
        <n v="10637"/>
        <n v="10642"/>
        <n v="10644"/>
        <n v="10679"/>
        <n v="10708"/>
        <n v="10763"/>
        <n v="10804"/>
        <n v="10824"/>
        <n v="10838"/>
        <n v="10884"/>
        <n v="10930"/>
        <n v="10935"/>
        <n v="10954"/>
        <n v="10960"/>
        <n v="10983"/>
        <n v="11024"/>
        <n v="11025"/>
        <n v="11035"/>
        <n v="11087"/>
        <n v="11088"/>
        <n v="11090"/>
        <n v="11093"/>
        <n v="11098"/>
        <n v="11101"/>
        <n v="9939"/>
        <n v="9947"/>
        <n v="10146"/>
        <n v="10683"/>
        <n v="10371"/>
        <n v="9679"/>
        <n v="10742"/>
        <n v="10998"/>
        <n v="9581"/>
        <n v="9666"/>
        <n v="9831"/>
        <n v="9861"/>
        <n v="9941"/>
        <n v="10054"/>
        <n v="10089"/>
        <n v="10164"/>
        <n v="10172"/>
        <n v="10243"/>
        <n v="10245"/>
        <n v="10257"/>
        <n v="10352"/>
        <n v="10448"/>
        <n v="10513"/>
        <n v="10529"/>
        <n v="10656"/>
        <n v="10660"/>
        <n v="10675"/>
        <n v="10695"/>
        <n v="10704"/>
        <n v="10734"/>
        <n v="10754"/>
        <n v="10901"/>
        <n v="10929"/>
        <n v="10943"/>
        <n v="11030"/>
        <n v="11122"/>
        <n v="9535"/>
        <n v="9577"/>
        <n v="9625"/>
        <n v="9632"/>
        <n v="9677"/>
        <n v="9699"/>
        <n v="9716"/>
        <n v="9780"/>
        <n v="9793"/>
        <n v="9805"/>
        <n v="9853"/>
        <n v="9966"/>
        <n v="9998"/>
        <n v="10009"/>
        <n v="10023"/>
        <n v="10026"/>
        <n v="10038"/>
        <n v="10067"/>
        <n v="10083"/>
        <n v="10161"/>
        <n v="10284"/>
        <n v="10293"/>
        <n v="10325"/>
        <n v="10355"/>
        <n v="10378"/>
        <n v="10403"/>
        <n v="10442"/>
        <n v="10492"/>
        <n v="10527"/>
        <n v="10542"/>
        <n v="10581"/>
        <n v="10746"/>
        <n v="10765"/>
        <n v="10801"/>
        <n v="10812"/>
        <n v="10829"/>
        <n v="10831"/>
        <n v="10843"/>
        <n v="10883"/>
        <n v="10885"/>
        <n v="10900"/>
        <n v="10942"/>
        <n v="10944"/>
        <n v="10955"/>
        <n v="10968"/>
        <n v="10991"/>
        <n v="9832"/>
        <n v="10019"/>
        <n v="10234"/>
        <n v="10256"/>
        <n v="10391"/>
        <n v="10406"/>
        <n v="10447"/>
        <n v="10463"/>
        <n v="10488"/>
        <n v="10658"/>
        <n v="10810"/>
        <n v="10967"/>
        <n v="11082"/>
        <n v="9586"/>
        <n v="9587"/>
        <n v="9588"/>
        <n v="9589"/>
        <n v="9590"/>
        <n v="9591"/>
        <n v="9592"/>
        <n v="9593"/>
        <n v="9594"/>
        <n v="9595"/>
        <n v="959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711"/>
        <n v="9712"/>
        <n v="9713"/>
        <n v="9714"/>
        <n v="9715"/>
        <n v="9741"/>
        <n v="9742"/>
        <n v="9743"/>
        <n v="9744"/>
        <n v="9745"/>
        <n v="9746"/>
        <n v="9757"/>
        <n v="9758"/>
        <n v="9759"/>
        <n v="9760"/>
        <n v="9761"/>
        <n v="9762"/>
        <n v="9763"/>
        <n v="9765"/>
        <n v="9766"/>
        <n v="9767"/>
        <n v="9790"/>
        <n v="9868"/>
        <n v="9869"/>
        <n v="9870"/>
        <n v="9871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7"/>
        <n v="9918"/>
        <n v="9919"/>
        <n v="9920"/>
        <n v="9921"/>
        <n v="9922"/>
        <n v="9923"/>
        <n v="9924"/>
        <n v="9925"/>
        <n v="9926"/>
        <n v="9968"/>
        <n v="9969"/>
        <n v="9970"/>
        <n v="9971"/>
        <n v="9972"/>
        <n v="9973"/>
        <n v="9974"/>
        <n v="9976"/>
        <n v="9977"/>
        <n v="9978"/>
        <n v="10096"/>
        <n v="10097"/>
        <n v="10098"/>
        <n v="10099"/>
        <n v="10100"/>
        <n v="10101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89"/>
        <n v="10190"/>
        <n v="10191"/>
        <n v="10192"/>
        <n v="10193"/>
        <n v="10194"/>
        <n v="10195"/>
        <n v="10196"/>
        <n v="10222"/>
        <n v="10263"/>
        <n v="10264"/>
        <n v="10265"/>
        <n v="10266"/>
        <n v="10269"/>
        <n v="10270"/>
        <n v="10271"/>
        <n v="10272"/>
        <n v="10273"/>
        <n v="10275"/>
        <n v="10331"/>
        <n v="10332"/>
        <n v="10334"/>
        <n v="10335"/>
        <n v="10336"/>
        <n v="10337"/>
        <n v="10338"/>
        <n v="10339"/>
        <n v="10340"/>
        <n v="10341"/>
        <n v="10342"/>
        <n v="10343"/>
        <n v="10345"/>
        <n v="10346"/>
        <n v="10347"/>
        <n v="10349"/>
        <n v="10409"/>
        <n v="10410"/>
        <n v="10411"/>
        <n v="10412"/>
        <n v="10413"/>
        <n v="10414"/>
        <n v="10415"/>
        <n v="10416"/>
        <n v="10417"/>
        <n v="10418"/>
        <n v="10419"/>
        <n v="10476"/>
        <n v="10477"/>
        <n v="10478"/>
        <n v="10481"/>
        <n v="10483"/>
        <n v="10484"/>
        <n v="10485"/>
        <n v="10486"/>
        <n v="10487"/>
        <n v="10540"/>
        <n v="10541"/>
        <n v="10543"/>
        <n v="10544"/>
        <n v="10545"/>
        <n v="10546"/>
        <n v="10547"/>
        <n v="10548"/>
        <n v="10714"/>
        <n v="10717"/>
        <n v="10719"/>
        <n v="10720"/>
        <n v="10721"/>
        <n v="10723"/>
        <n v="10725"/>
        <n v="10726"/>
        <n v="10727"/>
        <n v="10729"/>
        <n v="10730"/>
        <n v="10731"/>
        <n v="10732"/>
        <n v="10735"/>
        <n v="10737"/>
        <n v="10773"/>
        <n v="10776"/>
        <n v="10777"/>
        <n v="10780"/>
        <n v="10783"/>
        <n v="10784"/>
        <n v="10787"/>
        <n v="10789"/>
        <n v="10792"/>
        <n v="10793"/>
        <n v="10795"/>
        <n v="10805"/>
        <n v="10807"/>
        <n v="10808"/>
        <n v="10815"/>
        <n v="10849"/>
        <n v="10850"/>
        <n v="10851"/>
        <n v="10852"/>
        <n v="10853"/>
        <n v="10854"/>
        <n v="10856"/>
        <n v="10857"/>
        <n v="10858"/>
        <n v="10859"/>
        <n v="10860"/>
        <n v="10861"/>
        <n v="10862"/>
        <n v="10863"/>
        <n v="10865"/>
        <n v="10866"/>
        <n v="10867"/>
        <n v="10868"/>
        <n v="10869"/>
        <n v="10914"/>
        <n v="10916"/>
        <n v="10917"/>
        <n v="10919"/>
        <n v="10920"/>
        <n v="10921"/>
        <n v="10922"/>
        <n v="10924"/>
        <n v="10976"/>
        <n v="10977"/>
        <n v="10979"/>
        <n v="10980"/>
        <n v="10981"/>
        <n v="10982"/>
        <n v="10984"/>
        <n v="10987"/>
        <n v="10988"/>
        <n v="10989"/>
        <n v="11055"/>
        <n v="11056"/>
        <n v="11057"/>
        <n v="11058"/>
        <n v="11059"/>
        <n v="11060"/>
        <n v="11061"/>
        <n v="11062"/>
        <n v="11063"/>
        <n v="11064"/>
        <n v="11066"/>
        <n v="11067"/>
        <n v="11074"/>
        <n v="11108"/>
        <n v="11109"/>
        <n v="11110"/>
        <n v="11117"/>
        <n v="9578"/>
        <n v="10246"/>
        <n v="10251"/>
        <n v="10455"/>
        <n v="9515"/>
        <n v="9522"/>
        <n v="9618"/>
        <n v="9623"/>
        <n v="9664"/>
        <n v="9665"/>
        <n v="9698"/>
        <n v="9753"/>
        <n v="9774"/>
        <n v="9797"/>
        <n v="9801"/>
        <n v="9809"/>
        <n v="9979"/>
        <n v="9992"/>
        <n v="10049"/>
        <n v="10086"/>
        <n v="10090"/>
        <n v="10095"/>
        <n v="10127"/>
        <n v="10138"/>
        <n v="10142"/>
        <n v="10159"/>
        <n v="10175"/>
        <n v="10200"/>
        <n v="10202"/>
        <n v="10228"/>
        <n v="10291"/>
        <n v="10314"/>
        <n v="10324"/>
        <n v="10354"/>
        <n v="10360"/>
        <n v="10369"/>
        <n v="10382"/>
        <n v="10407"/>
        <n v="10421"/>
        <n v="10458"/>
        <n v="10508"/>
        <n v="10539"/>
        <n v="10578"/>
        <n v="10655"/>
        <n v="10657"/>
        <n v="10665"/>
        <n v="10671"/>
        <n v="10674"/>
        <n v="10771"/>
        <n v="10796"/>
        <n v="10820"/>
        <n v="10978"/>
        <n v="11011"/>
        <n v="11040"/>
        <n v="11048"/>
        <n v="11050"/>
        <n v="11073"/>
        <n v="11089"/>
        <n v="11118"/>
        <n v="9687"/>
        <n v="9751"/>
        <n v="10072"/>
        <n v="10075"/>
        <n v="10288"/>
        <n v="10374"/>
        <n v="10444"/>
        <n v="10774"/>
        <n v="10794"/>
        <n v="9964"/>
        <n v="10312"/>
        <n v="10999"/>
        <n v="9722"/>
        <n v="10126"/>
        <n v="10330"/>
        <n v="10705"/>
        <n v="10889"/>
        <n v="11079"/>
        <n v="11130"/>
        <n v="9570"/>
        <n v="9782"/>
        <n v="9856"/>
        <n v="9930"/>
        <n v="9959"/>
        <n v="9988"/>
        <n v="10022"/>
        <n v="10055"/>
        <n v="10102"/>
        <n v="10123"/>
        <n v="10258"/>
        <n v="10385"/>
        <n v="10613"/>
        <n v="10614"/>
        <n v="10615"/>
        <n v="10617"/>
        <n v="10619"/>
        <n v="10625"/>
        <n v="10631"/>
        <n v="10712"/>
        <n v="10743"/>
        <n v="10875"/>
        <n v="10906"/>
        <n v="10934"/>
        <n v="9518"/>
        <n v="9526"/>
        <n v="9528"/>
        <n v="9534"/>
        <n v="9536"/>
        <n v="9551"/>
        <n v="9561"/>
        <n v="9562"/>
        <n v="9633"/>
        <n v="9676"/>
        <n v="9783"/>
        <n v="9795"/>
        <n v="9796"/>
        <n v="9811"/>
        <n v="9840"/>
        <n v="9842"/>
        <n v="9852"/>
        <n v="9883"/>
        <n v="9884"/>
        <n v="9891"/>
        <n v="9949"/>
        <n v="10005"/>
        <n v="10058"/>
        <n v="10079"/>
        <n v="10139"/>
        <n v="10160"/>
        <n v="10166"/>
        <n v="10201"/>
        <n v="10206"/>
        <n v="10216"/>
        <n v="10230"/>
        <n v="10239"/>
        <n v="10248"/>
        <n v="10250"/>
        <n v="10260"/>
        <n v="10267"/>
        <n v="10283"/>
        <n v="10299"/>
        <n v="10367"/>
        <n v="10424"/>
        <n v="10431"/>
        <n v="10451"/>
        <n v="10474"/>
        <n v="10495"/>
        <n v="10496"/>
        <n v="10507"/>
        <n v="10517"/>
        <n v="10522"/>
        <n v="10524"/>
        <n v="10553"/>
        <n v="10560"/>
        <n v="10591"/>
        <n v="10593"/>
        <n v="10597"/>
        <n v="10598"/>
        <n v="10638"/>
        <n v="10661"/>
        <n v="10685"/>
        <n v="10688"/>
        <n v="10689"/>
        <n v="10694"/>
        <n v="10702"/>
        <n v="10767"/>
        <n v="10878"/>
        <n v="10881"/>
        <n v="10937"/>
        <n v="10969"/>
        <n v="10985"/>
        <n v="10994"/>
        <n v="11007"/>
        <n v="11023"/>
        <n v="11051"/>
        <n v="11065"/>
        <n v="11072"/>
        <n v="11075"/>
        <n v="11083"/>
        <n v="11103"/>
        <n v="11124"/>
        <n v="9525"/>
        <n v="9602"/>
        <n v="9628"/>
        <n v="9635"/>
        <n v="9692"/>
        <n v="9706"/>
        <n v="9784"/>
        <n v="9794"/>
        <n v="9804"/>
        <n v="9812"/>
        <n v="9822"/>
        <n v="9826"/>
        <n v="9962"/>
        <n v="9995"/>
        <n v="10000"/>
        <n v="10017"/>
        <n v="10044"/>
        <n v="10215"/>
        <n v="10373"/>
        <n v="10375"/>
        <n v="10567"/>
        <n v="10640"/>
        <n v="10654"/>
        <n v="10673"/>
        <n v="10738"/>
        <n v="10740"/>
        <n v="10748"/>
        <n v="10755"/>
        <n v="10827"/>
        <n v="10876"/>
        <n v="10877"/>
        <n v="10904"/>
        <n v="10962"/>
        <n v="11018"/>
        <n v="11054"/>
        <n v="11076"/>
        <n v="11091"/>
        <n v="11126"/>
        <n v="9559"/>
        <n v="9572"/>
        <n v="9629"/>
        <n v="9634"/>
        <n v="9675"/>
        <n v="9689"/>
        <n v="9728"/>
        <n v="9754"/>
        <n v="9768"/>
        <n v="9830"/>
        <n v="9928"/>
        <n v="10024"/>
        <n v="10065"/>
        <n v="10173"/>
        <n v="10238"/>
        <n v="10285"/>
        <n v="10297"/>
        <n v="10327"/>
        <n v="10357"/>
        <n v="10368"/>
        <n v="10429"/>
        <n v="10502"/>
        <n v="9524"/>
        <n v="9537"/>
        <n v="9565"/>
        <n v="9611"/>
        <n v="9627"/>
        <n v="9693"/>
        <n v="9707"/>
        <n v="9732"/>
        <n v="9734"/>
        <n v="9778"/>
        <n v="9779"/>
        <n v="9789"/>
        <n v="9807"/>
        <n v="9813"/>
        <n v="9824"/>
        <n v="9851"/>
        <n v="9967"/>
        <n v="10011"/>
        <n v="10070"/>
        <n v="10076"/>
        <n v="10091"/>
        <n v="10171"/>
        <n v="10276"/>
        <n v="10307"/>
        <n v="10364"/>
        <n v="10408"/>
        <n v="10422"/>
        <n v="10437"/>
        <n v="10500"/>
        <n v="10511"/>
        <n v="10680"/>
        <n v="10681"/>
        <n v="10691"/>
        <n v="10736"/>
        <n v="10764"/>
        <n v="10813"/>
        <n v="10816"/>
        <n v="10835"/>
        <n v="10840"/>
        <n v="10841"/>
        <n v="10845"/>
        <n v="10847"/>
        <n v="10871"/>
        <n v="10918"/>
        <n v="10941"/>
        <n v="10953"/>
        <n v="10997"/>
        <n v="11016"/>
        <n v="11081"/>
        <n v="11120"/>
        <n v="10147"/>
        <n v="9541"/>
        <n v="9545"/>
        <n v="9553"/>
        <n v="9558"/>
        <n v="9560"/>
        <n v="9575"/>
        <n v="9598"/>
        <n v="9605"/>
        <n v="9615"/>
        <n v="9663"/>
        <n v="9671"/>
        <n v="9695"/>
        <n v="9709"/>
        <n v="9755"/>
        <n v="9800"/>
        <n v="9808"/>
        <n v="9816"/>
        <n v="9818"/>
        <n v="9858"/>
        <n v="9916"/>
        <n v="9952"/>
        <n v="9960"/>
        <n v="10015"/>
        <n v="10016"/>
        <n v="10064"/>
        <n v="10066"/>
        <n v="10078"/>
        <n v="10133"/>
        <n v="10143"/>
        <n v="10148"/>
        <n v="10167"/>
        <n v="10209"/>
        <n v="10218"/>
        <n v="10274"/>
        <n v="10292"/>
        <n v="10296"/>
        <n v="10394"/>
        <n v="10402"/>
        <n v="10420"/>
        <n v="10439"/>
        <n v="10480"/>
        <n v="10491"/>
        <n v="10498"/>
        <n v="10510"/>
        <n v="10592"/>
        <n v="10624"/>
        <n v="10890"/>
        <n v="10908"/>
        <n v="10971"/>
        <n v="10992"/>
        <n v="11008"/>
        <n v="11017"/>
        <n v="11021"/>
        <n v="11052"/>
        <n v="11078"/>
        <n v="9738"/>
        <n v="10436"/>
        <n v="10056"/>
        <n v="10550"/>
        <n v="11102"/>
        <n v="11125"/>
        <n v="9527"/>
        <n v="9573"/>
        <n v="9626"/>
        <n v="9630"/>
        <n v="9678"/>
        <n v="9702"/>
        <n v="9731"/>
        <n v="9739"/>
        <n v="9841"/>
        <n v="9867"/>
        <n v="9878"/>
        <n v="9946"/>
        <n v="10040"/>
        <n v="10186"/>
        <n v="10210"/>
        <n v="10212"/>
        <n v="10282"/>
        <n v="10329"/>
        <n v="10388"/>
        <n v="10390"/>
        <n v="10425"/>
        <n v="10438"/>
        <n v="10489"/>
        <n v="10532"/>
        <n v="10552"/>
        <n v="10580"/>
        <n v="10594"/>
        <n v="10636"/>
        <n v="10652"/>
        <n v="10659"/>
        <n v="10718"/>
        <n v="10842"/>
        <n v="10907"/>
        <n v="11012"/>
        <n v="11026"/>
        <n v="10512"/>
        <n v="10788"/>
        <n v="9530"/>
        <n v="9539"/>
        <n v="9549"/>
        <n v="9584"/>
        <n v="9599"/>
        <n v="9603"/>
        <n v="9696"/>
        <n v="9720"/>
        <n v="9721"/>
        <n v="9727"/>
        <n v="9776"/>
        <n v="9777"/>
        <n v="9828"/>
        <n v="9835"/>
        <n v="9847"/>
        <n v="9854"/>
        <n v="9954"/>
        <n v="9987"/>
        <n v="9993"/>
        <n v="10029"/>
        <n v="10031"/>
        <n v="10046"/>
        <n v="10051"/>
        <n v="10082"/>
        <n v="10149"/>
        <n v="10181"/>
        <n v="10197"/>
        <n v="10219"/>
        <n v="10232"/>
        <n v="10259"/>
        <n v="10262"/>
        <n v="10301"/>
        <n v="10315"/>
        <n v="10348"/>
        <n v="10361"/>
        <n v="10427"/>
        <n v="10452"/>
        <n v="10459"/>
        <n v="10499"/>
        <n v="10504"/>
        <n v="10526"/>
        <n v="10528"/>
        <n v="10590"/>
        <n v="10761"/>
        <n v="10770"/>
        <n v="10781"/>
        <n v="10822"/>
        <n v="10837"/>
        <n v="10870"/>
        <n v="10879"/>
        <n v="10880"/>
        <n v="10887"/>
        <n v="10894"/>
        <n v="10938"/>
        <n v="10940"/>
        <n v="10948"/>
        <n v="10961"/>
        <n v="11005"/>
        <n v="11020"/>
        <n v="11038"/>
        <n v="11068"/>
        <n v="11086"/>
        <n v="11111"/>
        <n v="10156"/>
        <n v="9538"/>
        <n v="9540"/>
        <n v="9717"/>
        <n v="9769"/>
        <n v="9770"/>
        <n v="9786"/>
        <n v="9803"/>
        <n v="9873"/>
        <n v="9877"/>
        <n v="9892"/>
        <n v="9955"/>
        <n v="9991"/>
        <n v="10003"/>
        <n v="10004"/>
        <n v="10006"/>
        <n v="10014"/>
        <n v="10025"/>
        <n v="10041"/>
        <n v="10057"/>
        <n v="10137"/>
        <n v="10154"/>
        <n v="10241"/>
        <n v="10280"/>
        <n v="10318"/>
        <n v="10379"/>
        <n v="10384"/>
        <n v="10428"/>
        <n v="10461"/>
        <n v="10462"/>
        <n v="10464"/>
        <n v="10468"/>
        <n v="10469"/>
        <n v="10470"/>
        <n v="10472"/>
        <n v="10473"/>
        <n v="10493"/>
        <n v="10494"/>
        <n v="10514"/>
        <n v="10515"/>
        <n v="10516"/>
        <n v="10519"/>
        <n v="10520"/>
        <n v="10521"/>
        <n v="10531"/>
        <n v="10534"/>
        <n v="10536"/>
        <n v="10551"/>
        <n v="10554"/>
        <n v="10557"/>
        <n v="10561"/>
        <n v="10563"/>
        <n v="10564"/>
        <n v="10599"/>
        <n v="10604"/>
        <n v="10639"/>
        <n v="10667"/>
        <n v="10892"/>
        <n v="10931"/>
        <n v="10932"/>
        <n v="10933"/>
        <n v="10939"/>
        <n v="10952"/>
        <n v="10974"/>
        <n v="10975"/>
        <n v="11041"/>
        <n v="11127"/>
        <n v="11128"/>
        <n v="11129"/>
        <n v="9564"/>
        <n v="9624"/>
        <n v="9718"/>
        <n v="9827"/>
        <n v="9862"/>
        <n v="9935"/>
        <n v="9936"/>
        <n v="9985"/>
        <n v="10151"/>
        <n v="10573"/>
        <n v="10648"/>
        <n v="10651"/>
        <n v="10662"/>
        <n v="10897"/>
        <n v="10958"/>
        <n v="10986"/>
        <n v="11001"/>
        <n v="11095"/>
        <n v="11116"/>
        <n v="9521"/>
        <n v="9523"/>
        <n v="9544"/>
        <n v="9547"/>
        <n v="9576"/>
        <n v="9582"/>
        <n v="9616"/>
        <n v="9668"/>
        <n v="9672"/>
        <n v="9683"/>
        <n v="9684"/>
        <n v="9685"/>
        <n v="9697"/>
        <n v="9700"/>
        <n v="9703"/>
        <n v="9705"/>
        <n v="9857"/>
        <n v="9863"/>
        <n v="9872"/>
        <n v="9885"/>
        <n v="9886"/>
        <n v="9932"/>
        <n v="9945"/>
        <n v="9957"/>
        <n v="9999"/>
        <n v="10053"/>
        <n v="10060"/>
        <n v="10080"/>
        <n v="10084"/>
        <n v="10208"/>
        <n v="10229"/>
        <n v="10244"/>
        <n v="10249"/>
        <n v="10277"/>
        <n v="10290"/>
        <n v="10319"/>
        <n v="10387"/>
        <n v="10430"/>
        <n v="10433"/>
        <n v="10454"/>
        <n v="10523"/>
        <n v="10575"/>
        <n v="10588"/>
        <n v="10663"/>
        <n v="10751"/>
        <n v="10768"/>
        <n v="10803"/>
        <n v="10806"/>
        <n v="10830"/>
        <n v="10905"/>
        <n v="10945"/>
        <n v="10973"/>
        <n v="11002"/>
        <n v="11006"/>
        <n v="11010"/>
        <n v="11013"/>
        <n v="11015"/>
        <n v="11077"/>
        <n v="10305"/>
        <n v="10370"/>
        <n v="10950"/>
        <n v="9606"/>
        <n v="9669"/>
        <n v="9681"/>
        <n v="9704"/>
        <n v="9710"/>
        <n v="9730"/>
        <n v="9798"/>
        <n v="9819"/>
        <n v="9864"/>
        <n v="9895"/>
        <n v="9929"/>
        <n v="9956"/>
        <n v="10010"/>
        <n v="10043"/>
        <n v="10052"/>
        <n v="10135"/>
        <n v="10153"/>
        <n v="10225"/>
        <n v="10254"/>
        <n v="10304"/>
        <n v="10309"/>
        <n v="10311"/>
        <n v="10316"/>
        <n v="10333"/>
        <n v="10386"/>
        <n v="10574"/>
        <n v="10582"/>
        <n v="10584"/>
        <n v="10634"/>
        <n v="10664"/>
        <n v="10798"/>
        <n v="10821"/>
        <n v="10848"/>
        <n v="10895"/>
        <n v="10902"/>
        <n v="10949"/>
        <n v="11034"/>
        <n v="9612"/>
        <n v="9733"/>
        <n v="9823"/>
        <n v="9825"/>
        <n v="9880"/>
        <n v="9934"/>
        <n v="9942"/>
        <n v="9943"/>
        <n v="9953"/>
        <n v="10122"/>
        <n v="10242"/>
        <n v="10255"/>
        <n v="10358"/>
        <n v="10453"/>
        <n v="10482"/>
        <n v="10562"/>
        <n v="10607"/>
        <n v="10620"/>
        <n v="10626"/>
        <n v="10627"/>
        <n v="10628"/>
        <n v="10682"/>
        <n v="10744"/>
        <n v="10802"/>
        <n v="10970"/>
        <n v="9517"/>
        <n v="9519"/>
        <n v="9529"/>
        <n v="9533"/>
        <n v="9546"/>
        <n v="9548"/>
        <n v="9550"/>
        <n v="9552"/>
        <n v="9574"/>
        <n v="9604"/>
        <n v="9607"/>
        <n v="9620"/>
        <n v="9621"/>
        <n v="9631"/>
        <n v="9690"/>
        <n v="9691"/>
        <n v="9719"/>
        <n v="9725"/>
        <n v="9756"/>
        <n v="9817"/>
        <n v="9888"/>
        <n v="9937"/>
        <n v="9938"/>
        <n v="9958"/>
        <n v="9961"/>
        <n v="10007"/>
        <n v="10008"/>
        <n v="10018"/>
        <n v="10034"/>
        <n v="10048"/>
        <n v="10059"/>
        <n v="10061"/>
        <n v="10071"/>
        <n v="10073"/>
        <n v="10077"/>
        <n v="10085"/>
        <n v="10092"/>
        <n v="10124"/>
        <n v="10128"/>
        <n v="10132"/>
        <n v="10134"/>
        <n v="10136"/>
        <n v="10158"/>
        <n v="10174"/>
        <n v="10183"/>
        <n v="10198"/>
        <n v="10199"/>
        <n v="10214"/>
        <n v="10220"/>
        <n v="10221"/>
        <n v="10227"/>
        <n v="10233"/>
        <n v="10237"/>
        <n v="10253"/>
        <n v="10261"/>
        <n v="10287"/>
        <n v="10289"/>
        <n v="10294"/>
        <n v="10300"/>
        <n v="10302"/>
        <n v="10356"/>
        <n v="10359"/>
        <n v="10377"/>
        <n v="10389"/>
        <n v="10396"/>
        <n v="10397"/>
        <n v="10423"/>
        <n v="10445"/>
        <n v="10449"/>
        <n v="10490"/>
        <n v="10501"/>
        <n v="10503"/>
        <n v="10506"/>
        <n v="10518"/>
        <n v="10525"/>
        <n v="10533"/>
        <n v="10535"/>
        <n v="10538"/>
        <n v="10570"/>
        <n v="10577"/>
        <n v="10596"/>
        <n v="10601"/>
        <n v="10602"/>
        <n v="10603"/>
        <n v="10605"/>
        <n v="10616"/>
        <n v="10622"/>
        <n v="10630"/>
        <n v="10643"/>
        <n v="10645"/>
        <n v="10669"/>
        <n v="10677"/>
        <n v="10684"/>
        <n v="10716"/>
        <n v="10722"/>
        <n v="10747"/>
        <n v="10752"/>
        <n v="10758"/>
        <n v="10762"/>
        <n v="10797"/>
        <n v="10800"/>
        <n v="10818"/>
        <n v="10819"/>
        <n v="10832"/>
        <n v="10874"/>
        <n v="10909"/>
        <n v="10927"/>
        <n v="10946"/>
        <n v="10995"/>
        <n v="10996"/>
        <n v="11000"/>
        <n v="11033"/>
        <n v="11046"/>
        <n v="11047"/>
        <n v="11069"/>
        <n v="9583"/>
        <n v="9597"/>
        <n v="9610"/>
        <n v="9667"/>
        <n v="9688"/>
        <n v="9735"/>
        <n v="9834"/>
        <n v="9843"/>
        <n v="9848"/>
        <n v="9849"/>
        <n v="9874"/>
        <n v="9876"/>
        <n v="9882"/>
        <n v="9963"/>
        <n v="9965"/>
        <n v="9975"/>
        <n v="9981"/>
        <n v="10002"/>
        <n v="10012"/>
        <n v="10021"/>
        <n v="10027"/>
        <n v="10035"/>
        <n v="10069"/>
        <n v="10150"/>
        <n v="10155"/>
        <n v="10162"/>
        <n v="10217"/>
        <n v="10247"/>
        <n v="10298"/>
        <n v="10344"/>
        <n v="10350"/>
        <n v="10365"/>
        <n v="10393"/>
        <n v="10399"/>
        <n v="10400"/>
        <n v="10426"/>
        <n v="10434"/>
        <n v="10440"/>
        <n v="10446"/>
        <n v="10467"/>
        <n v="10505"/>
        <n v="10595"/>
        <n v="10606"/>
        <n v="10629"/>
        <n v="10633"/>
        <n v="10649"/>
        <n v="10668"/>
        <n v="10687"/>
        <n v="10699"/>
        <n v="10707"/>
        <n v="10713"/>
        <n v="10749"/>
        <n v="10760"/>
        <n v="10836"/>
        <n v="10888"/>
        <n v="10899"/>
        <n v="10923"/>
        <n v="10963"/>
        <n v="11004"/>
        <n v="11029"/>
        <n v="11032"/>
        <n v="11043"/>
        <n v="11049"/>
        <n v="11053"/>
        <n v="11071"/>
        <n v="11097"/>
        <n v="11104"/>
        <n v="11121"/>
        <n v="9997"/>
        <n v="10252"/>
        <n v="10306"/>
        <n v="10823"/>
        <n v="10828"/>
        <n v="10839"/>
        <n v="11045"/>
        <n v="9563"/>
        <n v="9566"/>
        <n v="9569"/>
        <n v="9617"/>
        <n v="9622"/>
        <n v="9764"/>
        <n v="9781"/>
        <n v="9791"/>
        <n v="9806"/>
        <n v="9829"/>
        <n v="9838"/>
        <n v="9845"/>
        <n v="9879"/>
        <n v="9898"/>
        <n v="9996"/>
        <n v="10030"/>
        <n v="10047"/>
        <n v="10050"/>
        <n v="10063"/>
        <n v="10068"/>
        <n v="10087"/>
        <n v="10168"/>
        <n v="10187"/>
        <n v="10235"/>
        <n v="10236"/>
        <n v="10240"/>
        <n v="10268"/>
        <n v="10401"/>
        <n v="10441"/>
        <n v="10497"/>
        <n v="10555"/>
        <n v="10600"/>
        <n v="10650"/>
        <n v="10672"/>
        <n v="10678"/>
        <n v="10690"/>
        <n v="10700"/>
        <n v="10733"/>
        <n v="10741"/>
        <n v="10753"/>
        <n v="10756"/>
        <n v="10779"/>
        <n v="10790"/>
        <n v="10826"/>
        <n v="10833"/>
        <n v="10834"/>
        <n v="10891"/>
        <n v="10903"/>
        <n v="10910"/>
        <n v="10912"/>
        <n v="10928"/>
        <n v="10951"/>
        <n v="10959"/>
        <n v="11042"/>
        <n v="11070"/>
        <n v="11107"/>
        <n v="11115"/>
        <n v="9609"/>
        <n v="9613"/>
        <n v="9724"/>
        <n v="9726"/>
        <n v="9737"/>
        <n v="9740"/>
        <n v="9785"/>
        <n v="9815"/>
        <n v="9833"/>
        <n v="9846"/>
        <n v="9860"/>
        <n v="9893"/>
        <n v="9894"/>
        <n v="9896"/>
        <n v="9940"/>
        <n v="9980"/>
        <n v="9984"/>
        <n v="9989"/>
        <n v="9990"/>
        <n v="9994"/>
        <n v="10028"/>
        <n v="10125"/>
        <n v="10184"/>
        <n v="10185"/>
        <n v="10205"/>
        <n v="10211"/>
        <n v="10303"/>
        <n v="10326"/>
        <n v="10363"/>
        <n v="10376"/>
        <n v="10383"/>
        <n v="10395"/>
        <n v="10435"/>
        <n v="10565"/>
        <n v="10566"/>
        <n v="10568"/>
        <n v="10569"/>
        <n v="10571"/>
        <n v="10676"/>
        <n v="10686"/>
        <n v="10696"/>
        <n v="10697"/>
        <n v="10698"/>
        <n v="10701"/>
        <n v="10724"/>
        <n v="10814"/>
        <n v="10993"/>
        <n v="11009"/>
        <n v="11037"/>
      </sharedItems>
    </cacheField>
    <cacheField name="เวลาครบกำหนด" numFmtId="0">
      <sharedItems count="1576">
        <s v="2022-08-03 15:22:02"/>
        <s v="2022-08-03 16:12:11"/>
        <s v="2022-08-04 08:30:46"/>
        <s v="2022-08-04 08:30:59"/>
        <s v="2022-08-04 13:28:05"/>
        <s v="2022-08-05 11:47:21"/>
        <s v="2022-08-05 12:51:29"/>
        <s v="2022-08-17 13:42:00"/>
        <s v="2022-08-05 14:19:37"/>
        <s v="2022-08-05 15:16:50"/>
        <s v="2022-08-05 16:35:09"/>
        <s v="2022-08-15 14:14:33"/>
        <s v="2022-08-15 14:20:52"/>
        <s v="2022-08-15 14:37:21"/>
        <s v="2022-08-08 14:00:00"/>
        <s v="2022-08-08 14:00:42"/>
        <s v="2022-08-09 10:46:32"/>
        <s v="2022-08-09 11:27:15"/>
        <s v="2022-08-09 14:50:22"/>
        <s v="2022-08-09 15:42:36"/>
        <s v="2022-08-09 16:59:36"/>
        <s v="2022-08-11 14:00:00"/>
        <s v="2022-08-19 14:59:10"/>
        <s v="2022-08-12 11:29:22"/>
        <s v="2022-08-19 11:38:56"/>
        <s v="2022-08-12 11:29:15"/>
        <s v="2022-08-15 12:03:34"/>
        <s v="2022-08-15 14:26:27"/>
        <s v="2022-08-15 16:26:31"/>
        <s v="2022-08-16 08:13:39"/>
        <s v="2022-08-16 08:56:05"/>
        <s v="2022-08-23 14:23:07"/>
        <s v="2022-08-23 16:19:59"/>
        <s v="2022-08-16 13:26:14"/>
        <s v="2022-08-24 12:43:00"/>
        <s v="2022-08-17 15:04:59"/>
        <s v="2022-08-18 12:58:17"/>
        <s v="2022-08-18 13:01:29"/>
        <s v="2022-08-18 16:42:38"/>
        <s v="2022-08-26 13:24:21"/>
        <s v="2022-08-26 14:46:59"/>
        <s v="2022-08-29 11:13:07"/>
        <s v="2022-08-22 11:20:51"/>
        <s v="2022-08-29 14:58:26"/>
        <s v="2022-08-22 14:59:29"/>
        <s v="2022-08-22 15:34:57"/>
        <s v="2022-08-22 16:20:27"/>
        <s v="2022-08-23 08:18:58"/>
        <s v="2022-08-23 10:53:47"/>
        <s v="2022-08-30 14:45:59"/>
        <s v="2022-08-23 12:29:51"/>
        <s v="2022-08-31 09:40:55"/>
        <s v="2022-08-24 12:09:57"/>
        <s v="2022-08-24 13:28:17"/>
        <s v="2022-08-24 16:50:30"/>
        <s v="2022-09-01 08:49:47"/>
        <s v="2022-08-24 15:11:30"/>
        <s v="2022-08-24 15:12:08"/>
        <s v="2022-08-24 15:13:23"/>
        <s v="2022-08-24 15:23:44"/>
        <s v="2022-08-25 09:02:00"/>
        <s v="2022-08-25 12:16:36"/>
        <s v="2022-09-02 08:44:17"/>
        <s v="2022-08-25 15:43:51"/>
        <s v="2022-08-25 16:15:01"/>
        <s v="2022-09-02 15:41:44"/>
        <s v="2022-08-26 11:23:46"/>
        <s v="2022-08-26 11:37:59"/>
        <s v="2022-08-26 11:39:20"/>
        <s v="2022-08-26 11:40:50"/>
        <s v="2022-08-26 12:24:17"/>
        <s v="2022-08-26 12:51:32"/>
        <s v="2022-08-26 15:59:40"/>
        <s v="2022-08-26 16:52:08"/>
        <s v="2022-08-29 08:13:10"/>
        <s v="2022-08-29 10:57:15"/>
        <s v="2022-08-29 12:08:49"/>
        <s v="2022-08-29 15:44:43"/>
        <s v="2022-08-30 10:54:30"/>
        <s v="2022-08-30 12:07:36"/>
        <s v="2022-08-30 12:17:13"/>
        <s v="2022-08-30 12:37:33"/>
        <s v="2022-08-30 12:41:45"/>
        <s v="2022-08-30 14:18:57"/>
        <s v="2022-08-31 10:41:32"/>
        <s v="2022-09-07 14:04:35"/>
        <s v="2022-09-08 12:41:51"/>
        <s v="2022-09-01 10:20:49"/>
        <s v="2022-09-08 16:39:12"/>
        <s v="2022-09-09 08:56:23"/>
        <s v="2022-09-09 09:15:58"/>
        <s v="2022-09-01 16:27:16"/>
        <s v="2022-09-01 16:48:38"/>
        <s v="2022-09-02 09:13:54"/>
        <s v="2022-09-02 15:08:26"/>
        <s v="2022-09-12 09:25:52"/>
        <s v="2022-09-02 16:08:39"/>
        <s v="2022-09-12 10:09:18"/>
        <s v="2022-09-02 16:29:56"/>
        <s v="2022-09-05 08:15:26"/>
        <s v="2022-09-05 11:14:47"/>
        <s v="2022-09-05 11:16:07"/>
        <s v="2022-09-12 15:22:31"/>
        <s v="2022-08-19 14:15:46"/>
        <s v="2022-08-25 08:51:25"/>
        <s v="2022-08-31 16:02:35"/>
        <s v="2022-08-31 16:34:00"/>
        <s v="2022-09-07 09:40:30"/>
        <s v="2022-09-01 15:54:04"/>
        <s v="2022-08-03 14:31:11"/>
        <s v="2022-08-03 15:32:56"/>
        <s v="2022-08-11 11:03:25"/>
        <s v="2022-08-04 10:55:57"/>
        <s v="2022-08-04 12:15:34"/>
        <s v="2022-08-05 10:44:18"/>
        <s v="2022-08-04 15:51:04"/>
        <s v="2022-08-12 14:29:31"/>
        <s v="2022-08-12 14:37:52"/>
        <s v="2022-08-25 08:18:09"/>
        <s v="2022-08-16 09:27:58"/>
        <s v="2022-08-16 11:36:45"/>
        <s v="2022-08-16 12:32:32"/>
        <s v="2022-08-09 09:46:56"/>
        <s v="2022-08-10 08:58:17"/>
        <s v="2022-08-18 08:19:00"/>
        <s v="2022-08-12 13:05:27"/>
        <s v="2022-08-11 14:15:22"/>
        <s v="2022-08-25 09:31:47"/>
        <s v="2022-08-23 13:31:57"/>
        <s v="2022-08-12 12:30:53"/>
        <s v="2022-08-23 08:17:38"/>
        <s v="2022-08-23 11:42:33"/>
        <s v="2022-08-22 15:06:39"/>
        <s v="2022-08-17 11:51:53"/>
        <s v="2022-08-15 15:54:04"/>
        <s v="2022-08-24 09:21:00"/>
        <s v="2022-08-24 13:13:54"/>
        <s v="2022-08-18 14:59:29"/>
        <s v="2022-08-26 11:09:56"/>
        <s v="2022-08-25 10:46:44"/>
        <s v="2022-08-26 13:59:04"/>
        <s v="2022-08-26 15:32:03"/>
        <s v="2022-08-26 11:57:16"/>
        <s v="2022-08-29 08:30:30"/>
        <s v="2022-08-29 10:11:37"/>
        <s v="2022-08-29 10:43:03"/>
        <s v="2022-08-31 16:18:29"/>
        <s v="2022-09-01 08:57:59"/>
        <s v="2022-08-24 15:58:27"/>
        <s v="2022-09-01 13:37:23"/>
        <s v="2022-09-01 14:14:46"/>
        <s v="2022-09-02 14:02:56"/>
        <s v="2022-09-02 13:58:13"/>
        <s v="2022-09-02 14:34:46"/>
        <s v="2022-09-02 13:43:47"/>
        <s v="2022-08-26 11:56:00"/>
        <s v="2022-08-26 14:09:47"/>
        <s v="2022-09-05 08:45:50"/>
        <s v="2022-09-05 09:56:59"/>
        <s v="2022-09-06 08:05:08"/>
        <s v="2022-09-06 15:00:55"/>
        <s v="2022-09-07 09:05:11"/>
        <s v="2022-09-07 10:01:28"/>
        <s v="2022-09-07 14:04:07"/>
        <s v="2022-09-14 15:19:00"/>
        <s v="2022-08-31 12:21:43"/>
        <s v="2022-09-08 09:31:57"/>
        <s v="2022-08-31 16:36:06"/>
        <s v="2022-09-01 08:08:18"/>
        <s v="2022-09-08 15:02:13"/>
        <s v="2022-09-09 09:19:16"/>
        <s v="2022-09-09 09:45:30"/>
        <s v="2022-09-06 11:17:00"/>
        <s v="2022-09-14 08:05:00"/>
        <s v="2022-09-05 09:52:48"/>
        <s v="2022-09-07 08:29:45"/>
        <s v="2022-08-10 12:11:04"/>
        <s v="2022-08-19 08:54:35"/>
        <s v="2022-09-09 16:00:00"/>
        <s v="2022-09-05 10:53:31"/>
        <s v="2022-08-05 11:37:20"/>
        <s v="2022-08-15 16:00:00"/>
        <s v="2022-08-05 15:25:37"/>
        <s v="2022-08-08 09:09:21"/>
        <s v="2022-08-18 11:15:26"/>
        <s v="2022-08-18 11:47:45"/>
        <s v="2022-08-18 12:31:50"/>
        <s v="2022-09-09 10:00:00"/>
        <s v="2022-08-22 12:05:19"/>
        <s v="2022-08-30 13:14:39"/>
        <s v="2022-08-23 11:43:28"/>
        <s v="2022-08-23 12:04:02"/>
        <s v="2022-08-23 12:20:51"/>
        <s v="2022-08-31 14:05:15"/>
        <s v="2022-08-25 08:59:45"/>
        <s v="2022-08-25 09:10:14"/>
        <s v="2022-08-25 09:18:01"/>
        <s v="2022-08-25 10:14:28"/>
        <s v="2022-08-25 10:22:25"/>
        <s v="2022-09-02 14:14:20"/>
        <s v="2022-08-26 16:36:22"/>
        <s v="2022-08-29 08:03:23"/>
        <s v="2022-08-29 08:07:27"/>
        <s v="2022-08-29 08:11:53"/>
        <s v="2022-08-29 08:22:01"/>
        <s v="2022-09-05 15:18:17"/>
        <s v="2022-09-07 10:11:24"/>
        <s v="2022-09-07 17:00:00"/>
        <s v="2022-09-01 08:03:14"/>
        <s v="2022-09-01 08:12:24"/>
        <s v="2022-09-09 08:35:40"/>
        <s v="2022-09-12 13:57:56"/>
        <s v="2022-09-12 14:53:22"/>
        <s v="2022-08-04 10:18:12"/>
        <s v="2022-08-12 13:10:36"/>
        <s v="2022-08-11 16:08:40"/>
        <s v="2022-08-11 12:45:19"/>
        <s v="2022-08-04 11:04:24"/>
        <s v="2022-08-11 14:56:57"/>
        <s v="2022-08-11 16:22:07"/>
        <s v="2022-08-04 13:32:22"/>
        <s v="2022-08-05 09:40:19"/>
        <s v="2022-08-12 15:48:09"/>
        <s v="2022-08-15 13:14:11"/>
        <s v="2022-08-15 13:28:34"/>
        <s v="2022-08-15 15:52:14"/>
        <s v="2022-08-08 15:40:29"/>
        <s v="2022-08-09 13:21:17"/>
        <s v="2022-08-09 16:18:05"/>
        <s v="2022-08-09 15:27:13"/>
        <s v="2022-08-10 12:10:47"/>
        <s v="2022-08-10 12:27:45"/>
        <s v="2022-08-12 10:54:32"/>
        <s v="2022-08-12 11:52:19"/>
        <s v="2022-08-19 14:47:47"/>
        <s v="2022-08-19 14:12:06"/>
        <s v="2022-08-09 11:07:00"/>
        <s v="2022-08-19 14:47:12"/>
        <s v="2022-08-19 15:14:30"/>
        <s v="2022-08-12 12:27:13"/>
        <s v="2022-08-17 15:41:25"/>
        <s v="2022-08-15 14:58:52"/>
        <s v="2022-08-22 16:42:00"/>
        <s v="2022-08-15 12:25:08"/>
        <s v="2022-08-23 13:18:09"/>
        <s v="2022-08-23 13:20:09"/>
        <s v="2022-08-23 14:03:32"/>
        <s v="2022-08-26 12:48:27"/>
        <s v="2022-08-24 17:00:00"/>
        <s v="2022-08-25 09:24:00"/>
        <s v="2022-08-25 08:44:59"/>
        <s v="2022-08-26 09:39:01"/>
        <s v="2022-08-18 10:37:37"/>
        <s v="2022-08-19 12:11:57"/>
        <s v="2022-08-26 09:36:03"/>
        <s v="2022-08-29 13:18:37"/>
        <s v="2022-08-22 11:02:28"/>
        <s v="2022-08-19 14:27:13"/>
        <s v="2022-08-17 12:59:29"/>
        <s v="2022-08-29 11:57:20"/>
        <s v="2022-08-29 13:29:27"/>
        <s v="2022-08-26 13:23:02"/>
        <s v="2022-08-25 13:30:22"/>
        <s v="2022-09-02 14:24:24"/>
        <s v="2022-09-02 11:41:41"/>
        <s v="2022-09-02 14:51:29"/>
        <s v="2022-08-26 12:22:36"/>
        <s v="2022-09-05 14:17:33"/>
        <s v="2022-09-05 15:04:53"/>
        <s v="2022-09-06 14:34:32"/>
        <s v="2022-09-12 13:38:00"/>
        <s v="2022-09-07 09:36:18"/>
        <s v="2022-09-07 16:31:28"/>
        <s v="2022-09-01 14:00:00"/>
        <s v="2022-09-01 09:03:14"/>
        <s v="2022-09-08 11:27:26"/>
        <s v="2022-09-01 11:37:45"/>
        <s v="2022-09-09 09:45:03"/>
        <s v="2022-09-09 09:44:22"/>
        <s v="2022-09-09 10:30:09"/>
        <s v="2022-09-12 13:01:04"/>
        <s v="2022-09-12 13:03:27"/>
        <s v="2022-09-14 09:37:00"/>
        <s v="2022-09-13 09:32:00"/>
        <s v="2022-09-13 16:08:37"/>
        <s v="2022-09-12 14:23:17"/>
        <s v="2022-08-10 16:42:54"/>
        <s v="2022-09-09 11:00:00"/>
        <s v="2022-08-15 16:43:04"/>
        <s v="2022-09-09 00:00:00"/>
        <s v="2022-08-29 09:39:28"/>
        <s v="2022-08-12 15:33:50"/>
        <s v="2022-09-09 14:00:00"/>
        <s v="2022-09-09 12:00:00"/>
        <s v="2022-08-04 13:27:44"/>
        <s v="2022-08-12 14:50:34"/>
        <s v="2022-08-10 11:39:23"/>
        <s v="2022-08-10 11:59:32"/>
        <s v="2022-08-19 15:05:02"/>
        <s v="2022-08-22 10:01:59"/>
        <s v="2022-08-15 12:03:55"/>
        <s v="2022-08-23 14:50:16"/>
        <s v="2022-08-23 16:55:00"/>
        <s v="2022-08-18 10:22:28"/>
        <s v="2022-08-25 13:25:46"/>
        <s v="2022-08-25 14:18:28"/>
        <s v="2022-08-29 08:00:02"/>
        <s v="2022-08-30 14:35:10"/>
        <s v="2022-08-31 10:11:47"/>
        <s v="2022-08-24 10:59:18"/>
        <s v="2022-09-02 09:01:10"/>
        <s v="2022-09-02 09:07:24"/>
        <s v="2022-09-02 10:33:29"/>
        <s v="2022-09-02 15:09:48"/>
        <s v="2022-08-26 11:14:35"/>
        <s v="2022-09-02 15:36:54"/>
        <s v="2022-08-29 11:48:56"/>
        <s v="2022-09-07 10:58:46"/>
        <s v="2022-09-07 15:48:17"/>
        <s v="2022-09-08 08:37:12"/>
        <s v="2022-09-09 09:40:17"/>
        <s v="2022-09-12 15:14:52"/>
        <s v="2022-08-11 16:23:55"/>
        <s v="2022-08-11 14:41:59"/>
        <s v="2022-08-12 14:36:23"/>
        <s v="2022-08-12 14:56:43"/>
        <s v="2022-08-05 13:30:40"/>
        <s v="2022-08-15 09:36:44"/>
        <s v="2022-08-15 10:01:45"/>
        <s v="2022-08-09 12:25:51"/>
        <s v="2022-08-09 08:25:18"/>
        <s v="2022-08-16 12:47:21"/>
        <s v="2022-08-17 14:43:31"/>
        <s v="2022-08-18 15:56:00"/>
        <s v="2022-08-19 14:46:02"/>
        <s v="2022-08-19 14:17:22"/>
        <s v="2022-08-19 15:18:10"/>
        <s v="2022-08-12 11:48:18"/>
        <s v="2022-08-19 15:55:06"/>
        <s v="2022-08-22 15:45:00"/>
        <s v="2022-08-15 10:54:48"/>
        <s v="2022-08-23 15:18:03"/>
        <s v="2022-08-26 15:09:46"/>
        <s v="2022-08-26 15:36:45"/>
        <s v="2022-08-29 09:39:19"/>
        <s v="2022-08-29 15:40:05"/>
        <s v="2022-08-29 16:30:44"/>
        <s v="2022-08-30 13:45:45"/>
        <s v="2022-08-30 14:37:53"/>
        <s v="2022-08-30 16:03:40"/>
        <s v="2022-08-31 15:58:22"/>
        <s v="2022-08-31 16:06:17"/>
        <s v="2022-09-01 14:38:02"/>
        <s v="2022-09-05 14:58:23"/>
        <s v="2022-09-05 15:10:20"/>
        <s v="2022-08-29 12:18:07"/>
        <s v="2022-08-29 12:33:13"/>
        <s v="2022-09-06 14:53:28"/>
        <s v="2022-08-30 10:51:52"/>
        <s v="2022-09-07 10:56:48"/>
        <s v="2022-09-07 09:45:36"/>
        <s v="2022-09-07 12:23:00"/>
        <s v="2022-08-31 09:48:32"/>
        <s v="2022-09-08 09:02:55"/>
        <s v="2022-08-31 14:47:31"/>
        <s v="2022-09-08 12:17:27"/>
        <s v="2022-09-08 13:02:11"/>
        <s v="2022-09-08 16:35:00"/>
        <s v="2022-08-16 17:00:00"/>
        <s v="2022-08-12 09:08:38"/>
        <s v="2022-08-25 11:08:43"/>
        <s v="2022-08-26 08:17:24"/>
        <s v="2022-08-30 13:11:19"/>
        <s v="2022-08-29 15:12:33"/>
        <s v="2022-08-30 10:02:04"/>
        <s v="2022-08-23 11:26:48"/>
        <s v="2022-08-30 15:39:28"/>
        <s v="2022-09-02 09:03:27"/>
        <s v="2022-09-05 15:16:44"/>
        <s v="2022-09-01 09:57:12"/>
        <s v="2022-09-02 14:27:32"/>
        <s v="2022-09-09 10:45:46"/>
        <s v="2022-09-09 10:45:09"/>
        <s v="2022-09-09 10:44:43"/>
        <s v="2022-09-09 10:44:08"/>
        <s v="2022-09-09 10:43:27"/>
        <s v="2022-09-09 10:42:56"/>
        <s v="2022-09-09 10:41:53"/>
        <s v="2022-09-09 10:41:07"/>
        <s v="2022-09-09 10:37:27"/>
        <s v="2022-09-09 10:36:00"/>
        <s v="2022-09-09 10:33:53"/>
        <s v="2022-09-09 10:33:18"/>
        <s v="2022-09-09 10:32:47"/>
        <s v="2022-09-09 10:31:54"/>
        <s v="2022-09-09 10:31:18"/>
        <s v="2022-09-09 10:30:45"/>
        <s v="2022-09-09 10:30:18"/>
        <s v="2022-09-09 10:29:53"/>
        <s v="2022-09-09 10:29:27"/>
        <s v="2022-09-09 10:28:53"/>
        <s v="2022-09-09 08:30:37"/>
        <s v="2022-09-09 08:29:10"/>
        <s v="2022-09-09 08:28:14"/>
        <s v="2022-09-09 08:27:17"/>
        <s v="2022-09-09 08:26:30"/>
        <s v="2022-09-09 08:24:49"/>
        <s v="2022-09-09 08:22:15"/>
        <s v="2022-09-09 08:21:31"/>
        <s v="2022-09-09 08:21:05"/>
        <s v="2022-09-09 08:20:35"/>
        <s v="2022-09-09 08:19:41"/>
        <s v="2022-09-09 08:19:01"/>
        <s v="2022-09-09 08:18:17"/>
        <s v="2022-09-09 08:17:46"/>
        <s v="2022-09-09 08:16:53"/>
        <s v="2022-09-09 08:15:56"/>
        <s v="2022-09-09 08:15:20"/>
        <s v="2022-09-09 08:14:36"/>
        <s v="2022-09-09 08:14:03"/>
        <s v="2022-09-09 08:13:22"/>
        <s v="2022-09-09 08:11:17"/>
        <s v="2022-09-09 08:10:49"/>
        <s v="2022-09-09 08:09:56"/>
        <s v="2022-09-09 08:09:17"/>
        <s v="2022-09-09 08:08:44"/>
        <s v="2022-09-09 08:06:57"/>
        <s v="2022-09-09 08:06:21"/>
        <s v="2022-09-09 08:00:58"/>
        <s v="2022-09-08 16:59:43"/>
        <s v="2022-09-08 16:59:01"/>
        <s v="2022-09-08 16:57:22"/>
        <s v="2022-09-08 16:56:23"/>
        <s v="2022-09-08 16:55:23"/>
        <s v="2022-09-08 16:53:35"/>
        <s v="2022-09-08 16:51:50"/>
        <s v="2022-09-08 16:50:55"/>
        <s v="2022-09-08 16:50:09"/>
        <s v="2022-09-08 16:49:28"/>
        <s v="2022-08-08 16:03:54"/>
        <s v="2022-09-08 16:48:40"/>
        <s v="2022-09-08 16:48:06"/>
        <s v="2022-09-08 16:47:01"/>
        <s v="2022-09-08 16:43:51"/>
        <s v="2022-09-08 16:43:18"/>
        <s v="2022-09-08 16:42:55"/>
        <s v="2022-09-08 16:41:43"/>
        <s v="2022-09-08 16:40:24"/>
        <s v="2022-09-08 16:37:59"/>
        <s v="2022-09-08 16:36:24"/>
        <s v="2022-09-08 16:35:44"/>
        <s v="2022-09-08 16:35:06"/>
        <s v="2022-09-08 16:34:14"/>
        <s v="2022-09-08 16:33:45"/>
        <s v="2022-09-08 16:33:28"/>
        <s v="2022-09-08 16:33:09"/>
        <s v="2022-09-08 16:32:51"/>
        <s v="2022-09-08 16:32:12"/>
        <s v="2022-09-08 16:31:44"/>
        <s v="2022-09-08 16:31:29"/>
        <s v="2022-09-08 16:30:54"/>
        <s v="2022-09-08 16:30:38"/>
        <s v="2022-09-08 16:28:39"/>
        <s v="2022-09-08 16:28:23"/>
        <s v="2022-09-08 16:28:08"/>
        <s v="2022-09-08 16:27:52"/>
        <s v="2022-09-08 16:27:22"/>
        <s v="2022-09-08 16:27:05"/>
        <s v="2022-09-08 16:26:53"/>
        <s v="2022-09-08 16:26:40"/>
        <s v="2022-09-08 16:26:21"/>
        <s v="2022-09-08 16:26:05"/>
        <s v="2022-09-08 16:24:14"/>
        <s v="2022-09-08 16:23:44"/>
        <s v="2022-09-08 16:23:18"/>
        <s v="2022-09-08 16:22:20"/>
        <s v="2022-09-08 16:21:48"/>
        <s v="2022-09-08 16:21:31"/>
        <s v="2022-09-08 16:20:58"/>
        <s v="2022-09-08 16:20:39"/>
        <s v="2022-09-08 16:20:24"/>
        <s v="2022-09-08 16:20:01"/>
        <s v="2022-09-08 16:18:34"/>
        <s v="2022-09-08 16:17:50"/>
        <s v="2022-09-08 16:17:33"/>
        <s v="2022-09-08 16:17:14"/>
        <s v="2022-09-08 16:10:00"/>
        <s v="2022-09-08 16:09:12"/>
        <s v="2022-09-08 16:08:45"/>
        <s v="2022-09-08 16:08:27"/>
        <s v="2022-09-08 16:07:55"/>
        <s v="2022-09-08 16:07:36"/>
        <s v="2022-09-08 16:06:38"/>
        <s v="2022-09-08 16:06:01"/>
        <s v="2022-09-08 16:05:43"/>
        <s v="2022-09-08 16:04:46"/>
        <s v="2022-09-08 16:04:30"/>
        <s v="2022-09-08 16:03:47"/>
        <s v="2022-09-08 16:03:11"/>
        <s v="2022-09-08 16:02:39"/>
        <s v="2022-09-08 16:02:17"/>
        <s v="2022-09-08 16:02:02"/>
        <s v="2022-09-08 16:00:51"/>
        <s v="2022-09-08 16:00:30"/>
        <s v="2022-09-08 15:59:55"/>
        <s v="2022-09-08 15:59:35"/>
        <s v="2022-09-08 15:53:18"/>
        <s v="2022-09-08 15:53:01"/>
        <s v="2022-09-08 15:52:35"/>
        <s v="2022-09-08 15:52:09"/>
        <s v="2022-09-08 15:51:21"/>
        <s v="2022-09-08 15:48:46"/>
        <s v="2022-09-08 15:50:16"/>
        <s v="2022-09-16 09:48:14"/>
        <s v="2022-09-08 15:48:50"/>
        <s v="2022-09-08 15:49:33"/>
        <s v="2022-09-08 15:47:48"/>
        <s v="2022-09-08 15:49:11"/>
        <s v="2022-09-08 15:47:11"/>
        <s v="2022-09-08 15:46:54"/>
        <s v="2022-09-08 15:46:40"/>
        <s v="2022-09-08 15:45:48"/>
        <s v="2022-08-18 12:47:45"/>
        <s v="2022-09-08 15:45:37"/>
        <s v="2022-09-08 15:45:15"/>
        <s v="2022-09-08 15:44:57"/>
        <s v="2022-09-08 15:44:41"/>
        <s v="2022-09-08 15:44:20"/>
        <s v="2022-09-08 15:44:04"/>
        <s v="2022-09-08 15:43:43"/>
        <s v="2022-09-08 15:37:27"/>
        <s v="2022-09-08 15:42:40"/>
        <s v="2022-09-08 15:42:29"/>
        <s v="2022-09-08 15:42:17"/>
        <s v="2022-08-19 12:40:52"/>
        <s v="2022-08-19 12:41:33"/>
        <s v="2022-08-19 12:42:17"/>
        <s v="2022-09-08 15:41:28"/>
        <s v="2022-09-08 15:41:09"/>
        <s v="2022-09-08 15:40:42"/>
        <s v="2022-08-19 12:50:09"/>
        <s v="2022-09-08 15:39:01"/>
        <s v="2022-09-08 15:38:45"/>
        <s v="2022-09-08 15:38:23"/>
        <s v="2022-08-22 13:05:37"/>
        <s v="2022-08-22 13:16:22"/>
        <s v="2022-08-22 13:15:42"/>
        <s v="2022-08-22 13:15:10"/>
        <s v="2022-08-22 13:13:42"/>
        <s v="2022-08-22 13:13:15"/>
        <s v="2022-08-22 13:12:02"/>
        <s v="2022-09-08 15:36:20"/>
        <s v="2022-09-08 15:35:56"/>
        <s v="2022-09-08 15:34:37"/>
        <s v="2022-09-08 15:34:13"/>
        <s v="2022-09-08 15:33:24"/>
        <s v="2022-09-08 15:32:49"/>
        <s v="2022-09-08 15:32:09"/>
        <s v="2022-08-23 13:10:49"/>
        <s v="2022-09-08 15:31:45"/>
        <s v="2022-09-08 15:31:27"/>
        <s v="2022-09-08 15:30:54"/>
        <s v="2022-09-08 15:30:27"/>
        <s v="2022-09-08 15:29:59"/>
        <s v="2022-09-08 15:29:44"/>
        <s v="2022-09-08 15:27:04"/>
        <s v="2022-09-08 15:27:31"/>
        <s v="2022-08-24 12:47:46"/>
        <s v="2022-09-08 15:25:20"/>
        <s v="2022-09-08 15:25:06"/>
        <s v="2022-09-08 15:24:51"/>
        <s v="2022-09-08 15:24:00"/>
        <s v="2022-09-08 15:23:38"/>
        <s v="2022-09-08 15:23:11"/>
        <s v="2022-09-08 15:22:15"/>
        <s v="2022-09-08 15:17:59"/>
        <s v="2022-09-08 15:17:44"/>
        <s v="2022-09-08 15:17:25"/>
        <s v="2022-09-08 15:16:56"/>
        <s v="2022-09-08 15:15:48"/>
        <s v="2022-09-08 15:15:22"/>
        <s v="2022-09-08 15:14:46"/>
        <s v="2022-09-08 15:14:23"/>
        <s v="2022-09-08 15:13:36"/>
        <s v="2022-09-08 15:12:51"/>
        <s v="2022-09-08 15:12:12"/>
        <s v="2022-09-08 15:11:47"/>
        <s v="2022-09-08 15:11:14"/>
        <s v="2022-09-08 15:10:45"/>
        <s v="2022-09-08 15:10:23"/>
        <s v="2022-09-08 15:09:31"/>
        <s v="2022-09-08 15:07:12"/>
        <s v="2022-09-08 15:03:08"/>
        <s v="2022-09-08 15:04:42"/>
        <s v="2022-09-08 15:04:23"/>
        <s v="2022-09-08 15:03:50"/>
        <s v="2022-09-08 15:03:25"/>
        <s v="2022-09-08 15:03:07"/>
        <s v="2022-09-08 15:02:51"/>
        <s v="2022-09-08 15:02:26"/>
        <s v="2022-09-08 14:54:17"/>
        <s v="2022-09-08 14:55:01"/>
        <s v="2022-09-08 14:54:35"/>
        <s v="2022-09-08 14:51:15"/>
        <s v="2022-09-08 14:50:36"/>
        <s v="2022-09-08 14:49:56"/>
        <s v="2022-09-08 14:49:37"/>
        <s v="2022-09-08 14:49:16"/>
        <s v="2022-09-08 14:48:56"/>
        <s v="2022-09-08 14:48:37"/>
        <s v="2022-09-08 14:48:00"/>
        <s v="2022-09-08 14:47:40"/>
        <s v="2022-09-08 14:47:14"/>
        <s v="2022-09-08 14:46:51"/>
        <s v="2022-09-08 14:46:29"/>
        <s v="2022-09-08 14:46:11"/>
        <s v="2022-09-08 14:45:51"/>
        <s v="2022-09-08 14:41:32"/>
        <s v="2022-09-08 14:40:26"/>
        <s v="2022-09-08 14:38:42"/>
        <s v="2022-09-08 14:38:13"/>
        <s v="2022-09-08 14:37:51"/>
        <s v="2022-09-08 14:37:31"/>
        <s v="2022-09-08 14:37:09"/>
        <s v="2022-09-16 08:36:42"/>
        <s v="2022-09-08 14:36:17"/>
        <s v="2022-09-08 14:35:51"/>
        <s v="2022-09-08 14:35:12"/>
        <s v="2022-09-08 14:34:44"/>
        <s v="2022-09-08 14:34:14"/>
        <s v="2022-09-08 11:58:41"/>
        <s v="2022-09-08 11:59:29"/>
        <s v="2022-09-08 11:56:10"/>
        <s v="2022-09-08 11:55:31"/>
        <s v="2022-09-08 11:55:16"/>
        <s v="2022-09-08 11:54:34"/>
        <s v="2022-09-08 11:53:01"/>
        <s v="2022-09-08 11:52:04"/>
        <s v="2022-09-08 11:49:39"/>
        <s v="2022-09-08 11:49:00"/>
        <s v="2022-09-08 11:48:26"/>
        <s v="2022-09-08 11:47:06"/>
        <s v="2022-09-08 11:46:33"/>
        <s v="2022-09-08 11:45:56"/>
        <s v="2022-09-08 11:26:16"/>
        <s v="2022-09-08 11:24:13"/>
        <s v="2022-09-05 12:13:11"/>
        <s v="2022-09-08 11:22:47"/>
        <s v="2022-09-08 11:22:11"/>
        <s v="2022-09-08 11:18:39"/>
        <s v="2022-09-05 12:08:33"/>
        <s v="2022-09-08 11:17:58"/>
        <s v="2022-08-04 11:55:05"/>
        <s v="2022-08-18 10:28:02"/>
        <s v="2022-08-18 11:01:38"/>
        <s v="2022-08-04 12:10:33"/>
        <s v="2022-08-11 13:21:09"/>
        <s v="2022-08-12 11:07:37"/>
        <s v="2022-08-05 08:51:10"/>
        <s v="2022-08-05 10:07:33"/>
        <s v="2022-08-12 14:53:08"/>
        <s v="2022-08-05 15:08:31"/>
        <s v="2022-08-08 11:37:15"/>
        <s v="2022-08-08 14:12:12"/>
        <s v="2022-08-09 08:15:26"/>
        <s v="2022-08-16 11:39:09"/>
        <s v="2022-08-16 13:49:22"/>
        <s v="2022-08-11 13:28:38"/>
        <s v="2022-08-22 08:20:42"/>
        <s v="2022-08-22 15:36:51"/>
        <s v="2022-08-15 11:17:51"/>
        <s v="2022-08-30 13:50:17"/>
        <s v="2022-08-24 08:55:10"/>
        <s v="2022-08-16 11:09:16"/>
        <s v="2022-08-15 15:09:26"/>
        <s v="2022-09-09 15:00:00"/>
        <s v="2022-08-16 09:30:19"/>
        <s v="2022-08-24 16:17:00"/>
        <s v="2022-08-25 08:28:14"/>
        <s v="2022-09-01 08:47:38"/>
        <s v="2022-08-26 08:24:58"/>
        <s v="2022-08-26 14:25:45"/>
        <s v="2022-08-19 08:19:52"/>
        <s v="2022-08-29 12:59:40"/>
        <s v="2022-08-29 14:42:20"/>
        <s v="2022-08-22 12:01:21"/>
        <s v="2022-08-22 12:40:31"/>
        <s v="2022-09-07 10:46:00"/>
        <s v="2022-08-30 14:04:46"/>
        <s v="2022-08-30 14:03:44"/>
        <s v="2022-08-30 15:21:34"/>
        <s v="2022-08-24 08:05:57"/>
        <s v="2022-08-31 16:56:52"/>
        <s v="2022-08-25 11:14:38"/>
        <s v="2022-09-02 11:25:12"/>
        <s v="2022-08-26 08:25:24"/>
        <s v="2022-09-02 10:57:21"/>
        <s v="2022-09-02 12:49:46"/>
        <s v="2022-09-02 12:55:07"/>
        <s v="2022-08-29 09:10:38"/>
        <s v="2022-08-29 10:42:17"/>
        <s v="2022-09-06 09:22:55"/>
        <s v="2022-09-01 10:38:15"/>
        <s v="2022-09-09 08:24:47"/>
        <s v="2022-09-09 10:58:56"/>
        <s v="2022-09-09 13:49:48"/>
        <s v="2022-09-13 13:44:00"/>
        <s v="2022-09-14 16:54:00"/>
        <s v="2022-09-14 09:42:00"/>
        <s v="2022-09-06 12:20:00"/>
        <s v="2022-08-05 13:03:50"/>
        <s v="2022-08-08 11:25:47"/>
        <s v="2022-08-22 10:41:50"/>
        <s v="2022-08-22 11:11:57"/>
        <s v="2022-08-18 14:47:49"/>
        <s v="2022-08-17 13:52:03"/>
        <s v="2022-08-22 15:41:41"/>
        <s v="2022-08-26 16:53:16"/>
        <s v="2022-08-29 08:47:34"/>
        <s v="2022-08-15 10:31:12"/>
        <s v="2022-08-23 08:00:13"/>
        <s v="2022-08-26 11:19:37"/>
        <s v="2022-09-07 09:04:25"/>
        <s v="2022-09-09 17:00:00"/>
        <s v="2022-09-13 08:00:10"/>
        <s v="2022-08-12 13:00:00"/>
        <s v="2022-08-16 08:56:07"/>
        <s v="2022-09-07 11:00:00"/>
        <s v="2022-08-10 15:49:30"/>
        <s v="2022-08-10 08:23:03"/>
        <s v="2022-09-07 00:00:00"/>
        <s v="2022-09-09 13:00:00"/>
        <s v="2022-08-15 12:51:08"/>
        <s v="2022-08-17 14:00:00"/>
        <s v="2022-08-18 13:42:07"/>
        <s v="2022-08-22 11:44:48"/>
        <s v="2022-08-25 09:32:13"/>
        <s v="2022-08-25 09:38:35"/>
        <s v="2022-08-25 09:44:33"/>
        <s v="2022-08-25 09:54:35"/>
        <s v="2022-08-25 09:59:22"/>
        <s v="2022-08-25 10:33:52"/>
        <s v="2022-08-25 11:03:08"/>
        <s v="2022-08-26 14:00:00"/>
        <s v="2022-09-07 08:00:54"/>
        <s v="2022-09-07 14:00:00"/>
        <s v="2022-08-11 08:30:05"/>
        <s v="2022-08-03 14:47:38"/>
        <s v="2022-08-11 09:00:50"/>
        <s v="2022-08-11 09:32:30"/>
        <s v="2022-08-11 09:47:01"/>
        <s v="2022-08-11 10:50:12"/>
        <s v="2022-08-11 11:45:08"/>
        <s v="2022-08-11 11:54:18"/>
        <s v="2022-08-05 08:24:16"/>
        <s v="2022-08-05 12:22:56"/>
        <s v="2022-08-16 08:59:51"/>
        <s v="2022-08-16 10:30:02"/>
        <s v="2022-08-16 10:43:20"/>
        <s v="2022-08-16 13:37:28"/>
        <s v="2022-08-17 09:10:45"/>
        <s v="2022-08-09 15:35:58"/>
        <s v="2022-08-10 08:14:21"/>
        <s v="2022-08-10 14:00:00"/>
        <s v="2022-08-19 14:53:40"/>
        <s v="2022-08-18 12:21:05"/>
        <s v="2022-08-11 16:22:00"/>
        <s v="2022-08-15 13:50:00"/>
        <s v="2022-08-15 09:03:55"/>
        <s v="2022-08-23 09:31:12"/>
        <s v="2022-08-23 12:58:52"/>
        <s v="2022-08-23 15:03:33"/>
        <s v="2022-08-25 08:34:58"/>
        <s v="2022-08-25 12:01:14"/>
        <s v="2022-08-25 09:40:23"/>
        <s v="2022-08-25 11:01:11"/>
        <s v="2022-08-25 11:34:02"/>
        <s v="2022-08-25 16:52:00"/>
        <s v="2022-08-25 16:15:16"/>
        <s v="2022-08-25 15:10:34"/>
        <s v="2022-08-25 15:22:59"/>
        <s v="2022-08-26 08:00:16"/>
        <s v="2022-08-18 15:48:01"/>
        <s v="2022-08-29 09:17:33"/>
        <s v="2022-09-07 16:58:11"/>
        <s v="2022-09-07 10:34:59"/>
        <s v="2022-08-31 13:12:49"/>
        <s v="2022-09-07 16:59:40"/>
        <s v="2022-09-06 15:10:00"/>
        <s v="2022-09-07 10:19:50"/>
        <s v="2022-09-07 11:42:13"/>
        <s v="2022-09-07 13:22:00"/>
        <s v="2022-08-29 10:34:42"/>
        <s v="2022-08-31 13:05:07"/>
        <s v="2022-08-31 13:20:32"/>
        <s v="2022-08-31 16:45:18"/>
        <s v="2022-09-06 16:46:14"/>
        <s v="2022-09-06 16:52:54"/>
        <s v="2022-08-22 13:58:36"/>
        <s v="2022-09-07 15:12:00"/>
        <s v="2022-08-31 14:00:35"/>
        <s v="2022-09-07 16:40:10"/>
        <s v="2022-08-31 09:56:59"/>
        <s v="2022-09-02 12:36:58"/>
        <s v="2022-08-31 13:15:21"/>
        <s v="2022-08-31 13:14:55"/>
        <s v="2022-08-31 11:02:18"/>
        <s v="2022-09-06 09:27:47"/>
        <s v="2022-09-07 08:00:25"/>
        <s v="2022-09-08 08:00:34"/>
        <s v="2022-08-31 14:09:58"/>
        <s v="2022-09-08 13:05:10"/>
        <s v="2022-09-01 10:57:57"/>
        <s v="2022-09-08 16:16:00"/>
        <s v="2022-09-09 08:00:05"/>
        <s v="2022-09-02 10:09:23"/>
        <s v="2022-09-09 14:22:09"/>
        <s v="2022-09-09 14:47:51"/>
        <s v="2022-09-09 15:10:54"/>
        <s v="2022-09-09 16:32:47"/>
        <s v="2022-09-12 08:36:40"/>
        <s v="2022-09-12 11:52:21"/>
        <s v="2022-09-12 15:31:28"/>
        <s v="2022-08-11 10:52:11"/>
        <s v="2022-08-04 14:00:00"/>
        <s v="2022-08-05 10:30:40"/>
        <s v="2022-08-12 12:30:58"/>
        <s v="2022-08-18 08:24:38"/>
        <s v="2022-08-05 15:51:13"/>
        <s v="2022-08-16 09:01:21"/>
        <s v="2022-08-08 16:26:41"/>
        <s v="2022-08-09 09:47:29"/>
        <s v="2022-08-09 12:17:09"/>
        <s v="2022-08-17 16:06:38"/>
        <s v="2022-08-16 15:11:40"/>
        <s v="2022-08-11 13:52:00"/>
        <s v="2022-08-19 09:28:56"/>
        <s v="2022-08-12 11:16:35"/>
        <s v="2022-08-12 10:05:36"/>
        <s v="2022-08-15 16:15:35"/>
        <s v="2022-08-25 16:00:26"/>
        <s v="2022-08-29 09:50:56"/>
        <s v="2022-08-29 10:02:00"/>
        <s v="2022-08-24 15:06:05"/>
        <s v="2022-08-25 14:02:40"/>
        <s v="2022-09-02 09:00:32"/>
        <s v="2022-08-25 16:35:25"/>
        <s v="2022-09-02 15:42:39"/>
        <s v="2022-09-01 12:51:46"/>
        <s v="2022-09-01 12:27:05"/>
        <s v="2022-09-14 12:13:00"/>
        <s v="2022-08-29 16:06:17"/>
        <s v="2022-08-31 09:01:26"/>
        <s v="2022-08-30 14:48:24"/>
        <s v="2022-08-31 08:52:56"/>
        <s v="2022-08-31 16:46:01"/>
        <s v="2022-09-09 09:00:16"/>
        <s v="2022-09-02 11:19:04"/>
        <s v="2022-09-12 14:10:13"/>
        <s v="2022-09-12 09:55:08"/>
        <s v="2022-09-07 10:15:00"/>
        <s v="2022-08-04 09:36:53"/>
        <s v="2022-08-11 15:26:26"/>
        <s v="2022-08-05 10:52:47"/>
        <s v="2022-08-12 14:52:48"/>
        <s v="2022-08-05 13:23:23"/>
        <s v="2022-08-15 08:43:45"/>
        <s v="2022-08-08 13:23:36"/>
        <s v="2022-08-15 16:18:01"/>
        <s v="2022-08-15 16:19:07"/>
        <s v="2022-08-16 16:26:44"/>
        <s v="2022-08-18 09:42:45"/>
        <s v="2022-08-12 11:48:52"/>
        <s v="2022-08-22 16:44:00"/>
        <s v="2022-08-24 11:55:49"/>
        <s v="2022-08-18 11:53:31"/>
        <s v="2022-08-26 15:57:14"/>
        <s v="2022-08-19 11:50:45"/>
        <s v="2022-08-19 12:29:15"/>
        <s v="2022-08-19 14:47:16"/>
        <s v="2022-08-29 15:14:56"/>
        <s v="2022-08-30 10:18:02"/>
        <s v="2022-08-31 09:42:40"/>
        <s v="2022-08-04 13:17:52"/>
        <s v="2022-08-11 16:07:08"/>
        <s v="2022-08-04 12:49:36"/>
        <s v="2022-08-05 11:24:50"/>
        <s v="2022-08-04 16:51:59"/>
        <s v="2022-08-15 08:23:51"/>
        <s v="2022-08-15 09:49:17"/>
        <s v="2022-08-15 11:50:05"/>
        <s v="2022-08-15 11:23:29"/>
        <s v="2022-08-09 13:01:44"/>
        <s v="2022-08-16 16:11:16"/>
        <s v="2022-08-09 08:14:36"/>
        <s v="2022-08-09 12:48:43"/>
        <s v="2022-08-09 10:42:51"/>
        <s v="2022-08-09 13:29:42"/>
        <s v="2022-08-17 14:37:52"/>
        <s v="2022-08-11 13:12:00"/>
        <s v="2022-08-22 09:02:23"/>
        <s v="2022-08-22 10:32:45"/>
        <s v="2022-08-22 16:40:00"/>
        <s v="2022-08-23 16:37:55"/>
        <s v="2022-08-26 08:07:30"/>
        <s v="2022-08-26 12:07:42"/>
        <s v="2022-08-29 09:24:25"/>
        <s v="2022-08-29 15:57:07"/>
        <s v="2022-08-30 12:41:21"/>
        <s v="2022-08-30 14:15:29"/>
        <s v="2022-09-01 14:18:58"/>
        <s v="2022-08-24 10:40:50"/>
        <s v="2022-09-02 15:23:53"/>
        <s v="2022-08-26 12:25:46"/>
        <s v="2022-09-02 14:25:41"/>
        <s v="2022-09-02 15:56:34"/>
        <s v="2022-09-05 10:17:11"/>
        <s v="2022-09-05 15:22:16"/>
        <s v="2022-09-05 15:38:21"/>
        <s v="2022-09-06 15:13:02"/>
        <s v="2022-09-06 13:28:32"/>
        <s v="2022-09-06 15:14:54"/>
        <s v="2022-09-06 15:05:29"/>
        <s v="2022-09-06 15:17:09"/>
        <s v="2022-09-06 15:34:30"/>
        <s v="2022-09-07 14:39:45"/>
        <s v="2022-09-08 09:27:14"/>
        <s v="2022-08-31 16:33:26"/>
        <s v="2022-09-08 16:55:00"/>
        <s v="2022-09-09 12:22:10"/>
        <s v="2022-09-12 14:31:23"/>
        <s v="2022-09-12 15:43:36"/>
        <s v="2022-08-15 16:45:00"/>
        <s v="2022-08-03 16:05:43"/>
        <s v="2022-08-17 12:59:00"/>
        <s v="2022-08-03 16:55:54"/>
        <s v="2022-08-04 08:32:51"/>
        <s v="2022-08-04 08:40:26"/>
        <s v="2022-08-17 13:24:00"/>
        <s v="2022-08-17 12:53:00"/>
        <s v="2022-08-04 14:00:46"/>
        <s v="2022-08-04 15:34:37"/>
        <s v="2022-08-05 11:00:41"/>
        <s v="2022-08-12 14:31:31"/>
        <s v="2022-08-15 08:32:38"/>
        <s v="2022-08-17 13:50:00"/>
        <s v="2022-08-08 11:47:54"/>
        <s v="2022-08-24 16:38:00"/>
        <s v="2022-08-17 13:04:00"/>
        <s v="2022-08-09 10:56:51"/>
        <s v="2022-08-09 11:01:09"/>
        <s v="2022-08-10 10:01:58"/>
        <s v="2022-08-12 11:46:52"/>
        <s v="2022-08-11 10:19:48"/>
        <s v="2022-08-11 11:30:29"/>
        <s v="2022-08-12 08:38:00"/>
        <s v="2022-08-12 08:39:06"/>
        <s v="2022-08-12 16:01:37"/>
        <s v="2022-08-22 10:08:37"/>
        <s v="2022-08-15 08:42:52"/>
        <s v="2022-08-23 08:49:39"/>
        <s v="2022-08-15 16:14:37"/>
        <s v="2022-08-15 16:49:49"/>
        <s v="2022-08-16 12:19:08"/>
        <s v="2022-08-25 09:15:10"/>
        <s v="2022-08-17 16:09:13"/>
        <s v="2022-08-18 12:42:34"/>
        <s v="2022-08-18 15:18:24"/>
        <s v="2022-08-18 15:41:07"/>
        <s v="2022-08-22 11:04:13"/>
        <s v="2022-08-22 11:50:09"/>
        <s v="2022-08-22 14:00:09"/>
        <s v="2022-08-22 15:25:21"/>
        <s v="2022-08-23 12:30:26"/>
        <s v="2022-08-23 12:59:19"/>
        <s v="2022-08-23 14:00:43"/>
        <s v="2022-08-23 15:35:13"/>
        <s v="2022-08-24 15:43:50"/>
        <s v="2022-08-25 10:28:35"/>
        <s v="2022-08-30 15:08:51"/>
        <s v="2022-09-07 12:53:45"/>
        <s v="2022-09-01 10:17:48"/>
        <s v="2022-09-01 11:37:42"/>
        <s v="2022-09-09 08:08:43"/>
        <s v="2022-09-01 14:49:47"/>
        <s v="2022-09-09 08:58:53"/>
        <s v="2022-09-02 11:06:07"/>
        <s v="2022-09-02 14:00:00"/>
        <s v="2022-08-15 12:33:49"/>
        <s v="2022-08-18 13:12:16"/>
        <s v="2022-08-12 15:07:17"/>
        <s v="2022-08-24 12:43:53"/>
        <s v="2022-09-12 11:28:26"/>
        <s v="2022-09-05 13:54:03"/>
        <s v="2022-08-11 09:12:47"/>
        <s v="2022-08-11 14:44:02"/>
        <s v="2022-08-12 10:57:52"/>
        <s v="2022-08-05 10:05:11"/>
        <s v="2022-08-19 15:43:16"/>
        <s v="2022-08-15 15:37:24"/>
        <s v="2022-08-08 09:52:21"/>
        <s v="2022-08-19 12:19:18"/>
        <s v="2022-08-09 15:33:21"/>
        <s v="2022-08-10 11:39:17"/>
        <s v="2022-08-10 13:51:08"/>
        <s v="2022-08-19 15:04:13"/>
        <s v="2022-08-19 16:22:14"/>
        <s v="2022-08-25 09:26:23"/>
        <s v="2022-08-25 11:19:54"/>
        <s v="2022-08-18 14:31:00"/>
        <s v="2022-08-26 15:25:35"/>
        <s v="2022-08-22 09:52:35"/>
        <s v="2022-08-29 15:17:12"/>
        <s v="2022-08-30 13:18:04"/>
        <s v="2022-08-31 11:00:39"/>
        <s v="2022-09-01 08:41:41"/>
        <s v="2022-08-25 10:59:27"/>
        <s v="2022-08-24 13:03:24"/>
        <s v="2022-08-25 11:40:29"/>
        <s v="2022-08-22 13:39:09"/>
        <s v="2022-09-01 16:17:38"/>
        <s v="2022-09-02 13:09:32"/>
        <s v="2022-09-02 14:20:04"/>
        <s v="2022-09-02 15:01:51"/>
        <s v="2022-09-06 13:53:20"/>
        <s v="2022-09-07 13:26:09"/>
        <s v="2022-09-02 13:05:44"/>
        <s v="2022-09-09 09:09:55"/>
        <s v="2022-08-23 15:51:18"/>
        <s v="2022-08-29 08:14:19"/>
        <s v="2022-08-11 09:20:35"/>
        <s v="2022-08-11 15:08:25"/>
        <s v="2022-08-11 10:33:00"/>
        <s v="2022-08-11 16:21:27"/>
        <s v="2022-08-11 16:20:03"/>
        <s v="2022-08-03 09:14:59"/>
        <s v="2022-08-15 15:38:29"/>
        <s v="2022-08-15 16:26:48"/>
        <s v="2022-08-08 13:22:32"/>
        <s v="2022-08-23 11:56:00"/>
        <s v="2022-08-16 15:30:07"/>
        <s v="2022-08-16 15:44:27"/>
        <s v="2022-08-16 16:01:01"/>
        <s v="2022-08-17 13:40:14"/>
        <s v="2022-08-10 11:16:36"/>
        <s v="2022-08-08 15:25:26"/>
        <s v="2022-08-18 16:30:00"/>
        <s v="2022-08-19 09:14:16"/>
        <s v="2022-08-12 09:33:24"/>
        <s v="2022-08-19 14:08:08"/>
        <s v="2022-08-19 14:56:21"/>
        <s v="2022-08-22 15:47:18"/>
        <s v="2022-08-15 12:43:47"/>
        <s v="2022-08-22 13:30:17"/>
        <s v="2022-08-16 08:12:42"/>
        <s v="2022-08-26 16:42:16"/>
        <s v="2022-08-25 09:34:19"/>
        <s v="2022-08-25 12:07:56"/>
        <s v="2022-08-25 12:28:40"/>
        <s v="2022-08-22 13:38:00"/>
        <s v="2022-08-25 16:11:46"/>
        <s v="2022-08-19 15:16:39"/>
        <s v="2022-08-26 15:15:01"/>
        <s v="2022-08-22 09:10:09"/>
        <s v="2022-08-29 15:27:29"/>
        <s v="2022-08-30 11:44:15"/>
        <s v="2022-08-30 15:55:34"/>
        <s v="2022-08-23 14:09:48"/>
        <s v="2022-08-31 10:40:40"/>
        <s v="2022-08-31 12:00:46"/>
        <s v="2022-08-31 16:02:32"/>
        <s v="2022-08-31 15:15:04"/>
        <s v="2022-09-02 09:08:52"/>
        <s v="2022-09-06 10:18:59"/>
        <s v="2022-09-06 15:54:05"/>
        <s v="2022-09-05 14:47:06"/>
        <s v="2022-09-06 15:14:41"/>
        <s v="2022-09-06 12:48:34"/>
        <s v="2022-09-06 16:12:48"/>
        <s v="2022-09-07 08:15:51"/>
        <s v="2022-09-07 08:14:07"/>
        <s v="2022-09-07 09:49:46"/>
        <s v="2022-09-07 12:47:02"/>
        <s v="2022-09-08 09:28:45"/>
        <s v="2022-09-08 09:50:38"/>
        <s v="2022-09-08 10:43:37"/>
        <s v="2022-09-09 10:22:52"/>
        <s v="2022-09-09 10:24:23"/>
        <s v="2022-09-09 10:39:03"/>
        <s v="2022-09-09 15:28:58"/>
        <s v="2022-09-14 09:27:00"/>
        <s v="2022-09-12 14:07:37"/>
        <s v="2022-08-23 11:45:00"/>
        <s v="2022-08-22 10:01:00"/>
        <s v="2022-08-22 10:04:00"/>
        <s v="2022-08-05 16:09:41"/>
        <s v="2022-08-30 13:26:00"/>
        <s v="2022-08-16 08:07:15"/>
        <s v="2022-08-16 09:23:36"/>
        <s v="2022-08-16 11:44:16"/>
        <s v="2022-08-30 15:49:54"/>
        <s v="2022-08-10 12:41:14"/>
        <s v="2022-08-23 16:08:24"/>
        <s v="2022-09-06 16:31:58"/>
        <s v="2022-08-19 10:52:43"/>
        <s v="2022-08-19 10:14:47"/>
        <s v="2022-08-11 16:16:05"/>
        <s v="2022-08-19 12:09:03"/>
        <s v="2022-09-06 13:35:43"/>
        <s v="2022-08-12 10:49:17"/>
        <s v="2022-08-12 13:02:18"/>
        <s v="2022-08-22 09:09:00"/>
        <s v="2022-08-29 16:27:50"/>
        <s v="2022-08-30 11:24:29"/>
        <s v="2022-08-25 12:23:11"/>
        <s v="2022-08-25 16:09:26"/>
        <s v="2022-08-19 09:05:00"/>
        <s v="2022-08-29 10:54:02"/>
        <s v="2022-09-05 14:30:40"/>
        <s v="2022-08-30 08:28:22"/>
        <s v="2022-09-06 13:44:49"/>
        <s v="2022-09-06 13:49:43"/>
        <s v="2022-09-06 14:24:24"/>
        <s v="2022-09-06 14:34:15"/>
        <s v="2022-09-06 14:34:37"/>
        <s v="2022-09-06 14:48:48"/>
        <s v="2022-08-30 11:47:29"/>
        <s v="2022-09-06 14:48:10"/>
        <s v="2022-09-06 15:44:15"/>
        <s v="2022-09-06 15:46:50"/>
        <s v="2022-09-06 15:57:43"/>
        <s v="2022-09-06 15:26:08"/>
        <s v="2022-08-31 10:37:44"/>
        <s v="2022-08-31 11:49:40"/>
        <s v="2022-08-31 11:55:27"/>
        <s v="2022-08-31 12:03:13"/>
        <s v="2022-08-31 14:32:13"/>
        <s v="2022-08-31 14:59:46"/>
        <s v="2022-08-31 15:07:09"/>
        <s v="2022-09-01 08:30:22"/>
        <s v="2022-08-31 15:54:41"/>
        <s v="2022-08-31 16:19:22"/>
        <s v="2022-08-31 16:45:58"/>
        <s v="2022-09-01 08:00:33"/>
        <s v="2022-09-01 08:00:48"/>
        <s v="2022-08-24 16:07:10"/>
        <s v="2022-09-01 10:40:11"/>
        <s v="2022-08-25 14:00:00"/>
        <s v="2022-09-02 09:52:45"/>
        <s v="2022-09-07 09:34:13"/>
        <s v="2022-09-07 16:38:20"/>
        <s v="2022-09-07 16:47:07"/>
        <s v="2022-09-08 09:42:32"/>
        <s v="2022-09-08 13:55:58"/>
        <s v="2022-09-08 13:31:56"/>
        <s v="2022-09-09 11:00:41"/>
        <s v="2022-09-12 17:00:00"/>
        <s v="2022-09-13 08:00:36"/>
        <s v="2022-09-13 08:00:59"/>
        <s v="2022-08-11 11:58:20"/>
        <s v="2022-08-04 16:30:35"/>
        <s v="2022-08-05 16:15:29"/>
        <s v="2022-08-16 15:31:57"/>
        <s v="2022-09-05 10:31:20"/>
        <s v="2022-08-18 10:13:13"/>
        <s v="2022-08-18 10:21:11"/>
        <s v="2022-09-02 10:11:56"/>
        <s v="2022-08-23 11:08:00"/>
        <s v="2022-09-01 15:59:57"/>
        <s v="2022-09-02 08:47:41"/>
        <s v="2022-09-02 13:40:42"/>
        <s v="2022-08-26 11:36:00"/>
        <s v="2022-09-07 10:03:41"/>
        <s v="2022-08-31 16:32:36"/>
        <s v="2022-09-08 14:00:55"/>
        <s v="2022-09-08 15:51:07"/>
        <s v="2022-09-12 12:03:00"/>
        <s v="2022-09-12 14:32:40"/>
        <s v="2022-08-11 15:28:00"/>
        <s v="2022-08-04 13:12:29"/>
        <s v="2022-08-04 12:29:45"/>
        <s v="2022-08-11 15:37:55"/>
        <s v="2022-08-11 16:11:32"/>
        <s v="2022-08-05 08:00:09"/>
        <s v="2022-08-04 16:58:17"/>
        <s v="2022-08-05 10:59:00"/>
        <s v="2022-08-05 11:35:08"/>
        <s v="2022-08-05 15:32:44"/>
        <s v="2022-08-05 15:32:24"/>
        <s v="2022-08-05 15:41:00"/>
        <s v="2022-08-15 11:40:58"/>
        <s v="2022-08-15 11:43:10"/>
        <s v="2022-08-05 15:40:21"/>
        <s v="2022-08-15 12:06:45"/>
        <s v="2022-08-10 09:36:29"/>
        <s v="2022-08-17 14:15:30"/>
        <s v="2022-08-17 14:49:12"/>
        <s v="2022-08-18 08:05:15"/>
        <s v="2022-08-10 14:06:26"/>
        <s v="2022-08-19 14:55:53"/>
        <s v="2022-08-19 14:13:24"/>
        <s v="2022-09-12 13:34:24"/>
        <s v="2022-08-12 09:46:30"/>
        <s v="2022-08-22 11:37:40"/>
        <s v="2022-08-15 13:13:17"/>
        <s v="2022-08-15 13:58:00"/>
        <s v="2022-08-15 12:59:28"/>
        <s v="2022-08-18 08:58:28"/>
        <s v="2022-08-26 08:22:13"/>
        <s v="2022-08-25 16:47:00"/>
        <s v="2022-08-18 13:15:00"/>
        <s v="2022-08-25 16:10:02"/>
        <s v="2022-08-18 14:56:12"/>
        <s v="2022-08-26 13:27:04"/>
        <s v="2022-08-22 09:22:32"/>
        <s v="2022-08-30 08:41:29"/>
        <s v="2022-08-30 14:20:06"/>
        <s v="2022-08-23 12:56:56"/>
        <s v="2022-08-31 14:38:08"/>
        <s v="2022-09-01 10:54:16"/>
        <s v="2022-09-01 12:12:22"/>
        <s v="2022-09-02 16:15:38"/>
        <s v="2022-08-29 15:13:45"/>
        <s v="2022-09-05 16:04:43"/>
        <s v="2022-09-05 14:29:01"/>
        <s v="2022-09-06 16:16:35"/>
        <s v="2022-09-06 11:15:21"/>
        <s v="2022-09-07 12:26:32"/>
        <s v="2022-09-12 09:16:17"/>
        <s v="2022-09-01 10:47:54"/>
        <s v="2022-09-08 15:56:24"/>
        <s v="2022-09-09 10:06:17"/>
        <s v="2022-09-09 10:22:48"/>
        <s v="2022-09-09 08:50:35"/>
        <s v="2022-09-09 10:21:12"/>
        <s v="2022-09-12 11:44:46"/>
        <s v="2022-08-26 10:18:49"/>
        <s v="2022-09-07 15:00:00"/>
        <s v="2022-08-31 15:20:48"/>
        <s v="2022-08-04 14:19:43"/>
        <s v="2022-08-05 11:14:56"/>
        <s v="2022-08-05 12:44:58"/>
        <s v="2022-08-05 15:42:32"/>
        <s v="2022-08-19 15:00:00"/>
        <s v="2022-08-08 08:02:44"/>
        <s v="2022-08-09 09:36:48"/>
        <s v="2022-08-09 13:01:23"/>
        <s v="2022-08-10 11:05:52"/>
        <s v="2022-08-18 08:46:52"/>
        <s v="2022-08-19 08:28:56"/>
        <s v="2022-08-11 10:48:33"/>
        <s v="2022-08-11 16:37:37"/>
        <s v="2022-08-19 17:00:00"/>
        <s v="2022-08-11 13:50:09"/>
        <s v="2022-08-23 08:57:45"/>
        <s v="2022-08-17 16:42:20"/>
        <s v="2022-08-18 11:14:14"/>
        <s v="2022-09-07 16:00:00"/>
        <s v="2022-08-18 16:42:26"/>
        <s v="2022-08-26 10:58:26"/>
        <s v="2022-08-26 13:14:31"/>
        <s v="2022-08-22 12:22:51"/>
        <s v="2022-08-22 08:57:32"/>
        <s v="2022-09-09 14:30:00"/>
        <s v="2022-09-01 14:04:24"/>
        <s v="2022-08-25 11:36:27"/>
        <s v="2022-08-26 10:59:11"/>
        <s v="2022-09-06 09:10:01"/>
        <s v="2022-08-30 11:49:58"/>
        <s v="2022-08-31 15:16:33"/>
        <s v="2022-09-01 16:18:56"/>
        <s v="2022-08-04 15:15:05"/>
        <s v="2022-08-12 00:00:00"/>
        <s v="2022-08-16 14:50:27"/>
        <s v="2022-08-17 16:36:00"/>
        <s v="2022-08-11 08:56:27"/>
        <s v="2022-08-11 09:28:55"/>
        <s v="2022-08-16 00:00:00"/>
        <s v="2022-08-10 10:59:00"/>
        <s v="2022-08-15 12:55:49"/>
        <s v="2022-08-18 10:14:45"/>
        <s v="2022-08-24 14:00:00"/>
        <s v="2022-08-25 10:06:07"/>
        <s v="2022-08-25 10:40:49"/>
        <s v="2022-08-25 10:46:26"/>
        <s v="2022-08-25 10:52:23"/>
        <s v="2022-09-14 14:21:10"/>
        <s v="2022-09-05 14:20:35"/>
        <s v="2022-08-12 09:50:48"/>
        <s v="2022-08-11 15:11:45"/>
        <s v="2022-08-03 16:55:12"/>
        <s v="2022-08-04 12:30:54"/>
        <s v="2022-08-04 09:15:16"/>
        <s v="2022-08-11 12:10:42"/>
        <s v="2022-08-11 12:39:33"/>
        <s v="2022-08-04 09:55:25"/>
        <s v="2022-08-11 15:49:02"/>
        <s v="2022-08-12 14:32:29"/>
        <s v="2022-08-05 09:09:59"/>
        <s v="2022-08-12 15:00:00"/>
        <s v="2022-08-05 11:09:44"/>
        <s v="2022-08-05 11:35:01"/>
        <s v="2022-08-15 08:20:05"/>
        <s v="2022-08-15 09:37:32"/>
        <s v="2022-08-15 16:29:43"/>
        <s v="2022-08-15 10:40:00"/>
        <s v="2022-08-15 15:39:49"/>
        <s v="2022-08-15 11:00:00"/>
        <s v="2022-08-18 08:00:17"/>
        <s v="2022-08-11 08:03:33"/>
        <s v="2022-08-19 14:19:26"/>
        <s v="2022-08-11 11:23:00"/>
        <s v="2022-08-23 09:00:27"/>
        <s v="2022-08-19 14:02:52"/>
        <s v="2022-08-22 10:34:20"/>
        <s v="2022-08-19 12:15:04"/>
        <s v="2022-08-19 15:39:28"/>
        <s v="2022-08-23 08:27:21"/>
        <s v="2022-08-22 09:18:57"/>
        <s v="2022-08-22 16:31:00"/>
        <s v="2022-08-15 13:53:00"/>
        <s v="2022-08-22 13:22:00"/>
        <s v="2022-08-22 16:39:00"/>
        <s v="2022-08-22 14:09:41"/>
        <s v="2022-08-15 11:43:08"/>
        <s v="2022-08-23 14:51:54"/>
        <s v="2022-08-23 11:17:49"/>
        <s v="2022-08-16 11:42:27"/>
        <s v="2022-08-16 12:42:59"/>
        <s v="2022-08-23 14:05:48"/>
        <s v="2022-08-23 15:04:57"/>
        <s v="2022-08-24 08:00:00"/>
        <s v="2022-08-25 10:36:22"/>
        <s v="2022-08-17 16:37:26"/>
        <s v="2022-08-25 12:17:36"/>
        <s v="2022-08-26 09:57:01"/>
        <s v="2022-08-25 11:17:08"/>
        <s v="2022-08-26 08:34:20"/>
        <s v="2022-08-26 08:25:44"/>
        <s v="2022-08-26 08:26:09"/>
        <s v="2022-08-29 13:17:56"/>
        <s v="2022-08-25 16:29:08"/>
        <s v="2022-08-26 15:20:30"/>
        <s v="2022-08-26 15:04:43"/>
        <s v="2022-08-26 15:01:33"/>
        <s v="2022-08-19 11:48:48"/>
        <s v="2022-08-26 13:54:49"/>
        <s v="2022-08-22 12:54:00"/>
        <s v="2022-08-22 12:50:13"/>
        <s v="2022-08-22 11:59:48"/>
        <s v="2022-08-30 11:51:21"/>
        <s v="2022-08-19 08:11:20"/>
        <s v="2022-08-19 08:12:43"/>
        <s v="2022-08-30 13:26:54"/>
        <s v="2022-08-23 09:35:45"/>
        <s v="2022-08-23 09:53:17"/>
        <s v="2022-08-30 16:50:18"/>
        <s v="2022-09-01 08:26:33"/>
        <s v="2022-09-01 12:33:05"/>
        <s v="2022-08-31 14:36:31"/>
        <s v="2022-08-31 15:42:38"/>
        <s v="2022-08-31 13:20:19"/>
        <s v="2022-08-25 11:45:21"/>
        <s v="2022-08-31 15:19:37"/>
        <s v="2022-08-31 15:38:45"/>
        <s v="2022-08-24 14:30:08"/>
        <s v="2022-08-24 15:07:32"/>
        <s v="2022-09-01 12:03:53"/>
        <s v="2022-09-01 12:34:38"/>
        <s v="2022-09-01 12:55:27"/>
        <s v="2022-09-01 13:18:14"/>
        <s v="2022-09-01 11:49:14"/>
        <s v="2022-09-01 13:34:22"/>
        <s v="2022-09-02 15:10:04"/>
        <s v="2022-09-01 14:15:13"/>
        <s v="2022-08-26 10:24:54"/>
        <s v="2022-09-02 16:14:08"/>
        <s v="2022-09-02 14:26:32"/>
        <s v="2022-08-26 08:08:43"/>
        <s v="2022-09-02 14:22:47"/>
        <s v="2022-09-05 13:35:05"/>
        <s v="2022-08-29 10:53:51"/>
        <s v="2022-09-05 08:55:56"/>
        <s v="2022-09-05 09:11:43"/>
        <s v="2022-09-05 09:54:04"/>
        <s v="2022-09-05 10:17:42"/>
        <s v="2022-09-05 13:53:55"/>
        <s v="2022-09-05 14:20:20"/>
        <s v="2022-08-30 08:53:09"/>
        <s v="2022-08-30 09:34:38"/>
        <s v="2022-09-06 11:27:10"/>
        <s v="2022-08-30 14:46:17"/>
        <s v="2022-09-07 13:36:40"/>
        <s v="2022-09-07 15:46:12"/>
        <s v="2022-09-01 08:47:19"/>
        <s v="2022-09-01 12:19:22"/>
        <s v="2022-09-08 15:27:59"/>
        <s v="2022-09-09 08:24:42"/>
        <s v="2022-09-09 09:56:44"/>
        <s v="2022-09-02 14:29:07"/>
        <s v="2022-09-12 08:27:39"/>
        <s v="2022-09-12 10:03:49"/>
        <s v="2022-08-04 12:41:28"/>
        <s v="2022-08-11 16:01:26"/>
        <s v="2022-08-04 15:11:08"/>
        <s v="2022-08-12 13:45:42"/>
        <s v="2022-08-12 16:12:11"/>
        <s v="2022-08-15 11:34:55"/>
        <s v="2022-08-17 08:00:24"/>
        <s v="2022-08-09 15:39:24"/>
        <s v="2022-08-17 10:25:16"/>
        <s v="2022-08-09 16:43:12"/>
        <s v="2022-08-10 12:06:36"/>
        <s v="2022-08-10 12:25:28"/>
        <s v="2022-08-18 08:00:42"/>
        <s v="2022-08-11 12:08:19"/>
        <s v="2022-08-18 15:30:59"/>
        <s v="2022-08-18 15:59:00"/>
        <s v="2022-08-19 08:00:39"/>
        <s v="2022-08-11 16:13:48"/>
        <s v="2022-08-19 11:06:48"/>
        <s v="2022-08-19 13:17:02"/>
        <s v="2022-08-10 16:58:05"/>
        <s v="2022-08-19 15:12:50"/>
        <s v="2022-08-12 16:22:00"/>
        <s v="2022-08-15 16:55:21"/>
        <s v="2022-08-16 08:36:23"/>
        <s v="2022-08-23 13:45:25"/>
        <s v="2022-08-17 16:08:05"/>
        <s v="2022-08-18 10:37:24"/>
        <s v="2022-08-26 09:42:21"/>
        <s v="2022-08-26 15:38:02"/>
        <s v="2022-08-19 13:13:22"/>
        <s v="2022-08-19 15:04:46"/>
        <s v="2022-08-22 12:30:05"/>
        <s v="2022-08-22 11:30:12"/>
        <s v="2022-08-29 14:44:45"/>
        <s v="2022-08-30 08:22:01"/>
        <s v="2022-08-30 09:26:57"/>
        <s v="2022-08-30 09:49:16"/>
        <s v="2022-08-23 11:52:55"/>
        <s v="2022-08-31 08:58:47"/>
        <s v="2022-09-01 09:40:35"/>
        <s v="2022-08-25 08:22:03"/>
        <s v="2022-09-01 14:15:20"/>
        <s v="2022-08-25 14:48:12"/>
        <s v="2022-09-02 10:09:25"/>
        <s v="2022-09-02 12:22:32"/>
        <s v="2022-09-02 14:00:33"/>
        <s v="2022-09-02 14:33:53"/>
        <s v="2022-08-26 11:43:29"/>
        <s v="2022-09-05 08:44:29"/>
        <s v="2022-09-05 14:31:12"/>
        <s v="2022-09-06 11:46:03"/>
        <s v="2022-09-07 10:02:16"/>
        <s v="2022-09-07 10:18:36"/>
        <s v="2022-08-31 11:21:17"/>
        <s v="2022-08-31 16:51:45"/>
        <s v="2022-09-09 09:35:49"/>
        <s v="2022-09-01 15:54:39"/>
        <s v="2022-09-09 11:58:03"/>
        <s v="2022-09-09 13:39:03"/>
        <s v="2022-09-09 14:07:44"/>
        <s v="2022-09-02 12:00:12"/>
        <s v="2022-09-12 10:30:29"/>
        <s v="2022-09-12 12:14:41"/>
        <s v="2022-09-12 15:12:58"/>
        <s v="2022-08-19 09:29:50"/>
        <s v="2022-08-25 14:01:48"/>
        <s v="2022-08-18 16:23:00"/>
        <s v="2022-08-29 15:13:57"/>
        <s v="2022-08-29 16:16:26"/>
        <s v="2022-08-30 10:25:36"/>
        <s v="2022-09-02 09:59:57"/>
        <s v="2022-08-09 10:35:55"/>
        <s v="2022-08-08 14:38:25"/>
        <s v="2022-08-08 13:03:40"/>
        <s v="2022-08-05 11:36:07"/>
        <s v="2022-08-31 10:24:56"/>
        <s v="2022-08-15 15:46:31"/>
        <s v="2022-08-08 09:56:43"/>
        <s v="2022-08-09 12:49:31"/>
        <s v="2022-08-10 08:25:58"/>
        <s v="2022-08-16 15:52:11"/>
        <s v="2022-08-10 12:01:37"/>
        <s v="2022-08-10 12:31:03"/>
        <s v="2022-08-11 12:33:40"/>
        <s v="2022-08-19 15:32:42"/>
        <s v="2022-08-11 09:49:36"/>
        <s v="2022-08-26 15:00:17"/>
        <s v="2022-08-16 11:57:25"/>
        <s v="2022-08-12 15:56:10"/>
        <s v="2022-08-22 15:33:00"/>
        <s v="2022-08-31 08:00:49"/>
        <s v="2022-09-01 14:31:59"/>
        <s v="2022-08-25 11:43:07"/>
        <s v="2022-08-29 16:22:26"/>
        <s v="2022-08-25 12:16:39"/>
        <s v="2022-08-25 15:38:17"/>
        <s v="2022-08-22 11:44:47"/>
        <s v="2022-08-31 14:00:00"/>
        <s v="2022-08-22 15:27:22"/>
        <s v="2022-08-23 14:27:45"/>
        <s v="2022-09-01 16:13:47"/>
        <s v="2022-09-01 14:32:10"/>
        <s v="2022-08-25 14:49:32"/>
        <s v="2022-09-05 10:20:20"/>
        <s v="2022-09-02 15:31:19"/>
        <s v="2022-09-02 14:48:09"/>
        <s v="2022-09-02 14:01:16"/>
        <s v="2022-08-26 12:35:35"/>
        <s v="2022-08-29 11:52:33"/>
        <s v="2022-09-05 14:58:24"/>
        <s v="2022-09-05 14:36:49"/>
        <s v="2022-08-29 12:30:50"/>
        <s v="2022-08-26 10:10:08"/>
        <s v="2022-09-02 13:50:52"/>
        <s v="2022-08-30 09:59:52"/>
        <s v="2022-08-30 10:07:07"/>
        <s v="2022-08-29 12:11:59"/>
        <s v="2022-09-07 11:13:51"/>
        <s v="2022-09-07 14:38:47"/>
        <s v="2022-08-31 16:10:29"/>
        <s v="2022-09-07 15:47:36"/>
        <s v="2022-09-01 09:13:52"/>
        <s v="2022-09-08 12:47:02"/>
        <s v="2022-08-31 08:36:25"/>
        <s v="2022-09-09 15:12:06"/>
        <s v="2022-09-07 11:28:23"/>
        <s v="2022-09-14 16:07:00"/>
        <s v="2022-08-12 09:11:03"/>
        <s v="2022-08-12 09:18:05"/>
        <s v="2022-08-15 10:36:31"/>
        <s v="2022-08-05 16:52:02"/>
        <s v="2022-08-15 12:11:51"/>
        <s v="2022-08-15 13:12:02"/>
        <s v="2022-08-16 09:08:45"/>
        <s v="2022-08-16 13:56:08"/>
        <s v="2022-08-17 08:18:18"/>
        <s v="2022-08-17 10:04:19"/>
        <s v="2022-08-17 13:19:07"/>
        <s v="2022-08-11 13:16:46"/>
        <s v="2022-08-08 12:36:58"/>
        <s v="2022-08-18 16:29:17"/>
        <s v="2022-08-19 09:13:41"/>
        <s v="2022-08-19 08:39:16"/>
        <s v="2022-08-19 09:06:12"/>
        <s v="2022-08-19 09:08:46"/>
        <s v="2022-08-11 15:26:21"/>
        <s v="2022-08-19 14:13:58"/>
        <s v="2022-08-23 08:00:23"/>
        <s v="2022-08-25 08:51:31"/>
        <s v="2022-08-25 09:28:10"/>
        <s v="2022-08-26 10:06:00"/>
        <s v="2022-08-26 14:08:10"/>
        <s v="2022-08-29 08:59:41"/>
        <s v="2022-08-29 10:10:39"/>
        <s v="2022-08-29 11:22:22"/>
        <s v="2022-08-29 13:58:08"/>
        <s v="2022-08-30 09:07:24"/>
        <s v="2022-08-31 17:00:00"/>
        <s v="2022-09-01 08:00:50"/>
        <s v="2022-08-23 11:47:54"/>
        <s v="2022-09-01 08:00:02"/>
        <s v="2022-09-01 08:15:35"/>
        <s v="2022-09-02 10:48:18"/>
        <s v="2022-09-02 12:05:32"/>
        <s v="2022-09-02 13:53:40"/>
        <s v="2022-09-02 13:54:32"/>
        <s v="2022-09-02 13:55:10"/>
        <s v="2022-09-02 14:01:07"/>
        <s v="2022-09-02 15:18:30"/>
        <s v="2022-09-05 15:21:02"/>
        <s v="2022-09-01 11:42:37"/>
        <s v="2022-09-09 08:13:10"/>
        <s v="2022-09-09 10:34:07"/>
      </sharedItems>
    </cacheField>
    <cacheField name="เวลาที่ตอบกลับครั้งแรก (หน่วยเป็นชั่วโมง)" numFmtId="0">
      <sharedItems count="203">
        <s v="00:00:00"/>
        <s v="00:57:57"/>
        <s v="00:47:59"/>
        <s v="00:28:19"/>
        <s v="00:18:19"/>
        <s v="00:12:56"/>
        <s v="00:30:58"/>
        <s v="01:18:51"/>
        <s v="00:53:54"/>
        <s v="00:13:55"/>
        <s v="00:26:34"/>
        <s v="01:17:34"/>
        <s v="01:21:21"/>
        <s v="00:15:42"/>
        <s v="02:52:58"/>
        <s v="02:14:43"/>
        <s v="00:14:37"/>
        <s v="01:22:44"/>
        <s v="00:12:13"/>
        <s v="00:48:45"/>
        <s v="00:18:15"/>
        <s v="00:20:53"/>
        <s v="01:14:30"/>
        <s v="00:19:06"/>
        <s v="00:20:45"/>
        <s v="00:10:23"/>
        <s v="00:14:21"/>
        <s v="00:06:04"/>
        <s v="00:25:54"/>
        <s v="00:44:31"/>
        <s v="01:38:01"/>
        <s v="00:14:34"/>
        <s v="00:04:04"/>
        <s v="06:36:38"/>
        <s v="04:52:09"/>
        <s v="00:50:08"/>
        <s v="01:21:20"/>
        <s v="01:49:46"/>
        <s v="00:55:31"/>
        <s v="00:10:55"/>
        <s v="00:21:47"/>
        <s v="00:33:29"/>
        <s v="00:56:56"/>
        <s v="02:19:55"/>
        <s v="01:08:42"/>
        <s v="00:08:36"/>
        <s v="00:49:48"/>
        <s v="01:33:19"/>
        <s v="33:56:06"/>
        <s v="02:14:47"/>
        <s v="00:08:51"/>
        <s v="17:13:55"/>
        <s v="10:08:00"/>
        <s v="00:03:02"/>
        <s v="04:04:29"/>
        <s v="00:05:26"/>
        <s v="00:16:36"/>
        <s v="84:29:14"/>
        <s v="24:17:11"/>
        <s v="65:55:28"/>
        <s v="00:24:13"/>
        <s v="02:13:34"/>
        <s v="43:58:46"/>
        <s v="00:50:24"/>
        <s v="02:06:36"/>
        <s v="00:50:49"/>
        <s v="02:17:41"/>
        <s v="00:27:03"/>
        <s v="01:09:49"/>
        <s v="00:17:25"/>
        <s v="03:51:08"/>
        <s v="01:10:09"/>
        <s v="00:57:19"/>
        <s v="00:04:13"/>
        <s v="00:06:06"/>
        <s v="00:11:38"/>
        <s v="00:07:35"/>
        <s v="00:48:17"/>
        <s v="02:07:27"/>
        <s v="00:45:57"/>
        <s v="00:16:21"/>
        <s v="04:10:38"/>
        <s v="00:06:12"/>
        <s v="00:09:44"/>
        <s v="01:00:42"/>
        <s v="00:31:46"/>
        <s v="00:52:09"/>
        <s v="00:09:29"/>
        <s v="00:15:36"/>
        <s v="00:09:55"/>
        <s v="01:21:49"/>
        <s v="00:31:25"/>
        <s v="00:25:12"/>
        <s v="00:10:00"/>
        <s v="01:36:53"/>
        <s v="01:48:14"/>
        <s v="00:26:57"/>
        <s v="00:26:10"/>
        <s v="00:25:57"/>
        <s v="00:07:37"/>
        <s v="00:09:23"/>
        <s v="00:21:58"/>
        <s v="00:30:19"/>
        <s v="00:54:54"/>
        <s v="00:26:22"/>
        <s v="00:22:45"/>
        <s v="00:09:04"/>
        <s v="01:30:16"/>
        <s v="00:16:09"/>
        <s v="00:18:16"/>
        <s v="00:45:34"/>
        <s v="00:04:54"/>
        <s v="00:28:31"/>
        <s v="00:16:56"/>
        <s v="00:12:42"/>
        <s v="00:11:43"/>
        <s v="00:31:17"/>
        <s v="00:12:48"/>
        <s v="00:33:41"/>
        <s v="00:06:25"/>
        <s v="01:33:33"/>
        <s v="01:15:47"/>
        <s v="24:59:39"/>
        <s v="24:56:21"/>
        <s v="05:48:20"/>
        <s v="02:39:54"/>
        <s v="02:07:37"/>
        <s v="01:18:07"/>
        <s v="03:03:26"/>
        <s v="20:24:35"/>
        <s v="14:55:28"/>
        <s v="14:04:08"/>
        <s v="08:17:36"/>
        <s v="04:31:56"/>
        <s v="00:24:52"/>
        <s v="01:49:42"/>
        <s v="00:44:51"/>
        <s v="08:12:48"/>
        <s v="80:47:09"/>
        <s v="01:53:11"/>
        <s v="00:02:39"/>
        <s v="00:07:24"/>
        <s v="00:16:06"/>
        <s v="00:38:12"/>
        <s v="214:36:56"/>
        <s v="212:29:21"/>
        <s v="00:10:46"/>
        <s v="206:03:47"/>
        <s v="00:05:57"/>
        <s v="00:15:09"/>
        <s v="183:33:20"/>
        <s v="168:57:38"/>
        <s v="00:38:09"/>
        <s v="153:27:14"/>
        <s v="32:37:43"/>
        <s v="00:35:42"/>
        <s v="19:39:22"/>
        <s v="00:04:45"/>
        <s v="00:22:34"/>
        <s v="00:02:16"/>
        <s v="84:29:21"/>
        <s v="62:48:14"/>
        <s v="22:30:09"/>
        <s v="01:17:51"/>
        <s v="34:30:06"/>
        <s v="06:34:36"/>
        <s v="02:44:16"/>
        <s v="00:21:04"/>
        <s v="00:26:08"/>
        <s v="00:04:43"/>
        <s v="02:32:48"/>
        <s v="02:25:33"/>
        <s v="01:19:45"/>
        <s v="00:06:42"/>
        <s v="00:53:07"/>
        <s v="00:04:47"/>
        <s v="00:10:08"/>
        <s v="00:04:42"/>
        <s v="00:10:16"/>
        <s v="00:02:24"/>
        <s v="00:10:34"/>
        <s v="83:28:01"/>
        <s v="53:58:58"/>
        <s v="31:44:43"/>
        <s v="21:15:03"/>
        <s v="17:54:30"/>
        <s v="14:17:05"/>
        <s v="12:44:49"/>
        <s v="00:25:23"/>
        <s v="00:12:01"/>
        <s v="00:56:10"/>
        <s v="00:05:38"/>
        <s v="00:24:48"/>
        <s v="00:01:59"/>
        <s v="02:10:32"/>
        <s v="00:23:03"/>
        <s v="05:39:19"/>
        <s v="04:46:58"/>
        <s v="04:26:32"/>
        <s v="00:20:22"/>
        <s v="02:31:22"/>
        <s v="00:04:34"/>
        <s v="00:24:20"/>
      </sharedItems>
    </cacheField>
    <cacheField name="สถานะของการตอบกลับครั้งแรก" numFmtId="0">
      <sharedItems count="3">
        <s v=""/>
        <s v="Within SLA"/>
        <s v="SLA Violated"/>
      </sharedItems>
    </cacheField>
    <cacheField name="เวลาที่ตอบกลับครั้งแรก" numFmtId="0">
      <sharedItems containsBlank="1" count="207">
        <m/>
        <s v="2022-08-01 12:28:20"/>
        <s v="2022-08-02 08:16:01"/>
        <s v="2022-08-03 08:47:24"/>
        <s v="2022-08-03 14:32:23"/>
        <s v="2022-08-03 14:49:24"/>
        <s v="2022-08-04 08:30:58"/>
        <s v="2022-08-04 09:18:51"/>
        <s v="2022-08-04 15:21:00"/>
        <s v="2022-08-10 15:17:18"/>
        <s v="2022-08-11 08:52:17"/>
        <s v="2022-08-11 11:43:13"/>
        <s v="2022-08-11 13:17:05"/>
        <s v="2022-08-11 14:38:08"/>
        <s v="2022-08-16 13:35:20"/>
        <s v="2022-08-17 13:27:04"/>
        <s v="2022-08-17 14:35:28"/>
        <s v="2022-08-17 16:21:07"/>
        <s v="2022-08-18 10:32:29"/>
        <s v="2022-08-18 15:34:11"/>
        <s v="2022-08-19 15:27:50"/>
        <s v="2022-08-22 09:33:37"/>
        <s v="2022-08-22 13:16:25"/>
        <s v="2022-08-23 13:44:35"/>
        <s v="2022-08-23 14:57:54"/>
        <s v="2022-08-25 15:17:02"/>
        <s v="2022-08-29 13:34:17"/>
        <s v="2022-08-30 10:54:24"/>
        <s v="2022-08-31 10:33:38"/>
        <s v="2022-08-31 14:59:15"/>
        <s v="2022-08-31 20:25:08"/>
        <s v="2022-08-01 08:45:45"/>
        <s v="2022-08-22 14:12:58"/>
        <s v="2022-08-25 00:49:57"/>
        <s v="2022-08-03 10:28:59"/>
        <s v="2022-08-03 11:44:56"/>
        <s v="2022-08-05 12:46:06"/>
        <s v="2022-08-08 14:21:09"/>
        <s v="2022-08-25 13:20:35"/>
        <s v="2022-08-08 11:53:15"/>
        <s v="2022-08-15 13:44:04"/>
        <s v="2022-08-19 14:32:47"/>
        <s v="2022-08-05 08:56:56"/>
        <s v="2022-08-09 14:28:33"/>
        <s v="2022-08-15 12:16:30"/>
        <s v="2022-08-15 14:23:36"/>
        <s v="2022-08-18 15:16:17"/>
        <s v="2022-08-29 14:30:27"/>
        <s v="2022-08-09 17:34:48"/>
        <s v="2022-08-18 13:19:25"/>
        <s v="2022-08-11 10:07:12"/>
        <s v="2022-08-25 08:56:33"/>
        <s v="2022-08-24 11:39:35"/>
        <s v="2022-08-30 13:46:53"/>
        <s v="2022-08-31 13:40:56"/>
        <s v="2022-08-17 09:57:29"/>
        <s v="2022-08-16 11:20:28"/>
        <s v="2022-08-16 14:00:26"/>
        <s v="2022-08-16 15:23:45"/>
        <s v="2022-08-26 11:36:48"/>
        <s v="2022-08-16 14:28:11"/>
        <s v="2022-08-09 09:29:48"/>
        <s v="2022-08-09 15:32:25"/>
        <s v="2022-08-16 22:37:00"/>
        <s v="2022-08-23 15:32:13"/>
        <s v="2022-08-26 13:36:53"/>
        <s v="2022-08-01 10:36:54"/>
        <s v="2022-08-01 14:02:49"/>
        <s v="2022-08-04 11:10:05"/>
        <s v="2022-08-08 13:30:37"/>
        <s v="2022-08-15 11:51:27"/>
        <s v="2022-08-01 15:29:55"/>
        <s v="2022-08-01 14:56:12"/>
        <s v="2022-08-02 11:52:44"/>
        <s v="2022-08-02 12:21:12"/>
        <s v="2022-08-02 15:05:23"/>
        <s v="2022-08-03 11:05:02"/>
        <s v="2022-08-04 16:17:26"/>
        <s v="2022-08-09 14:17:22"/>
        <s v="2022-08-16 10:26:20"/>
        <s v="2022-08-16 10:27:24"/>
        <s v="2022-08-16 14:29:33"/>
        <s v="2022-08-18 12:48:42"/>
        <s v="2022-08-10 10:38:45"/>
        <s v="2022-08-25 15:43:46"/>
        <s v="2022-08-01 11:16:41"/>
        <s v="2022-08-01 12:04:17"/>
        <s v="2022-08-02 08:52:09"/>
        <s v="2022-08-02 09:43:47"/>
        <s v="2022-08-03 08:47:20"/>
        <s v="2022-08-03 09:58:06"/>
        <s v="2022-08-04 15:21:59"/>
        <s v="2022-08-05 13:32:48"/>
        <s v="2022-08-08 09:38:36"/>
        <s v="2022-08-08 13:29:05"/>
        <s v="2022-08-09 13:14:34"/>
        <s v="2022-08-09 13:26:37"/>
        <s v="2022-08-10 10:28:28"/>
        <s v="2022-08-10 10:34:41"/>
        <s v="2022-08-10 12:08:39"/>
        <s v="2022-08-11 08:56:31"/>
        <s v="2022-08-11 10:23:06"/>
        <s v="2022-08-11 11:11:07"/>
        <s v="2022-08-11 15:48:45"/>
        <s v="2022-08-15 10:09:44"/>
        <s v="2022-08-15 10:34:45"/>
        <s v="2022-08-15 16:01:17"/>
        <s v="2022-08-16 09:27:13"/>
        <s v="2022-08-16 11:10:48"/>
        <s v="2022-08-17 13:54:12"/>
        <s v="2022-08-17 15:08:10"/>
        <s v="2022-08-18 08:45:34"/>
        <s v="2022-08-18 09:29:48"/>
        <s v="2022-08-18 15:58:04"/>
        <s v="2022-08-19 09:51:28"/>
        <s v="2022-08-22 09:48:21"/>
        <s v="2022-08-22 13:39:47"/>
        <s v="2022-08-26 13:24:40"/>
        <s v="2022-08-30 09:02:06"/>
        <s v="2022-08-30 09:31:36"/>
        <s v="2022-08-30 14:09:13"/>
        <s v="2022-08-31 07:31:44"/>
        <s v="2022-08-31 13:01:02"/>
        <s v="2022-08-11 13:00:02"/>
        <s v="2022-08-03 17:11:07"/>
        <s v="2022-08-03 17:10:08"/>
        <s v="2022-08-04 15:11:45"/>
        <s v="2022-08-08 11:13:44"/>
        <s v="2022-08-08 13:53:15"/>
        <s v="2022-08-09 13:18:05"/>
        <s v="2022-08-10 10:26:28"/>
        <s v="2022-08-16 10:12:05"/>
        <s v="2022-08-18 14:28:56"/>
        <s v="2022-08-18 16:48:47"/>
        <s v="2022-08-18 16:48:01"/>
        <s v="2022-08-18 16:45:21"/>
        <s v="2022-08-19 10:35:47"/>
        <s v="2022-08-22 11:04:08"/>
        <s v="2022-08-23 09:49:42"/>
        <s v="2022-08-30 11:44:50"/>
        <s v="2022-08-08 13:11:15"/>
        <s v="2022-08-19 10:00:22"/>
        <s v="2022-08-02 15:41:48"/>
        <s v="2022-08-03 09:11:02"/>
        <s v="2022-08-17 12:29:56"/>
        <s v="2022-08-17 09:54:42"/>
        <s v="2022-08-29 09:58:18"/>
        <s v="2022-09-02 15:56:39"/>
        <s v="2022-09-05 10:44:17"/>
        <s v="2022-08-02 15:55:44"/>
        <s v="2022-09-05 08:46:19"/>
        <s v="2022-08-03 09:56:04"/>
        <s v="2022-08-03 11:17:53"/>
        <s v="2022-09-05 08:39:12"/>
        <s v="2022-09-05 08:35:15"/>
        <s v="2022-08-10 09:20:23"/>
        <s v="2022-09-05 09:24:59"/>
        <s v="2022-08-16 21:04:44"/>
        <s v="2022-08-15 11:18:03"/>
        <s v="2022-08-18 11:50:48"/>
        <s v="2022-08-16 11:03:12"/>
        <s v="2022-08-22 08:51:51"/>
        <s v="2022-08-22 09:12:53"/>
        <s v="2022-09-05 09:05:48"/>
        <s v="2022-09-05 08:57:38"/>
        <s v="2022-08-30 10:20:07"/>
        <s v="2022-08-29 10:34:24"/>
        <s v="2022-09-05 08:49:02"/>
        <s v="2022-08-02 15:48:57"/>
        <s v="2022-08-05 08:31:10"/>
        <s v="2022-08-04 15:10:40"/>
        <s v="2022-08-15 14:40:51"/>
        <s v="2022-08-17 08:51:41"/>
        <s v="2022-08-18 13:21:16"/>
        <s v="2022-08-22 14:23:27"/>
        <s v="2022-08-23 13:07:26"/>
        <s v="2022-08-29 13:15:29"/>
        <s v="2022-08-02 10:47:25"/>
        <s v="2022-08-08 10:47:00"/>
        <s v="2022-08-08 14:45:02"/>
        <s v="2022-08-19 08:24:02"/>
        <s v="2022-08-19 08:49:35"/>
        <s v="2022-08-24 09:05:11"/>
        <s v="2022-08-30 13:29:38"/>
        <s v="2022-08-18 10:28:01"/>
        <s v="2022-08-15 10:42:10"/>
        <s v="2022-08-11 10:50:27"/>
        <s v="2022-08-11 10:13:24"/>
        <s v="2022-08-11 10:07:59"/>
        <s v="2022-08-11 10:14:31"/>
        <s v="2022-08-11 09:57:15"/>
        <s v="2022-08-16 10:06:58"/>
        <s v="2022-08-18 08:33:06"/>
        <s v="2022-08-19 09:54:51"/>
        <s v="2022-08-22 13:59:38"/>
        <s v="2022-08-23 09:13:00"/>
        <s v="2022-08-23 14:35:40"/>
        <s v="2022-08-24 10:54:13"/>
        <s v="2022-08-24 10:26:36"/>
        <s v="2022-08-29 11:00:14"/>
        <s v="2022-08-30 14:22:31"/>
        <s v="2022-08-30 14:20:51"/>
        <s v="2022-08-16 10:42:33"/>
        <s v="2022-08-01 14:53:52"/>
        <s v="2022-08-11 16:08:22"/>
        <s v="2022-08-23 09:13:45"/>
        <s v="2022-08-23 10:57:06"/>
      </sharedItems>
    </cacheField>
    <cacheField name="กลุ่ม" numFmtId="0">
      <sharedItems count="1">
        <s v="No Group"/>
      </sharedItems>
    </cacheField>
    <cacheField name="ผลกระทบ" numFmtId="0">
      <sharedItems count="3">
        <s v="ต่ำ"/>
        <s v="กลาง"/>
        <s v="สูง"/>
      </sharedItems>
    </cacheField>
    <cacheField name="การตอบสนองของลูกค้า" numFmtId="0">
      <sharedItems containsSemiMixedTypes="0" containsString="0" containsNumber="1" containsInteger="1" count="5">
        <n v="1"/>
        <n v="2"/>
        <n v="4"/>
        <n v="3"/>
        <n v="5"/>
      </sharedItems>
    </cacheField>
    <cacheField name="ไอเท็ม" numFmtId="0">
      <sharedItems containsBlank="1" count="46">
        <s v="Setup/Reconfig"/>
        <s v="Deleted"/>
        <s v="Modify"/>
        <s v="Add/Insert"/>
        <s v="User Error"/>
        <s v="Permission"/>
        <m/>
        <s v="Toner"/>
        <s v="Network"/>
        <s v="Software"/>
        <s v="Setup/Re-config"/>
        <s v="Repair"/>
        <s v="PC"/>
        <s v="Function Error (Bug)"/>
        <s v="Screen HIS"/>
        <s v="Printer"/>
        <s v="Print Queue"/>
        <s v="e-doc"/>
        <s v="System SSB"/>
        <s v="HIS"/>
        <s v="Reset Password"/>
        <s v="Drum"/>
        <s v="Move"/>
        <s v="Install/Setup Config"/>
        <s v="Systems Down"/>
        <s v="Waste Toner"/>
        <s v="IP Phone / Mobile Phone"/>
        <s v="SSB"/>
        <s v="System SAP"/>
        <s v="การทำงานผิด Flow"/>
        <s v="Computer Location"/>
        <s v="Set up SSB"/>
        <s v="Follow Up"/>
        <s v="Report"/>
        <s v="Active Directory (AD)"/>
        <s v="iPad / Table"/>
        <s v="Borrow"/>
        <s v="Close"/>
        <s v="SAP"/>
        <s v="Return Property"/>
        <s v="fusing unit"/>
        <s v="transfer unit"/>
        <s v="E-Mail"/>
        <s v="Accessories"/>
        <s v="HIS (Cerner)"/>
        <s v="VPN"/>
      </sharedItems>
    </cacheField>
    <cacheField name="การกระทำของเจ้าหน้าที่" numFmtId="0">
      <sharedItems containsSemiMixedTypes="0" containsString="0" containsNumber="1" containsInteger="1" count="5">
        <n v="0"/>
        <n v="1"/>
        <n v="2"/>
        <n v="3"/>
        <n v="4"/>
      </sharedItems>
    </cacheField>
    <cacheField name="ลำดับความสำคัญ" numFmtId="0">
      <sharedItems count="4">
        <s v="กลาง"/>
        <s v="ต่ำ"/>
        <s v="สูง"/>
        <s v="ด่วน"/>
      </sharedItems>
    </cacheField>
    <cacheField name="เบอร์ติดต่อ" numFmtId="0">
      <sharedItems containsSemiMixedTypes="0" containsString="0" containsNumber="1" containsInteger="1" count="598">
        <n v="8195"/>
        <n v="6734"/>
        <n v="8527"/>
        <n v="8476"/>
        <n v="6791"/>
        <n v="8753"/>
        <n v="8652"/>
        <n v="819211390"/>
        <n v="8605"/>
        <n v="8762"/>
        <n v="6732"/>
        <n v="829351564"/>
        <n v="6737"/>
        <n v="8809"/>
        <n v="918385747"/>
        <n v="6409"/>
        <n v="6459"/>
        <n v="8220"/>
        <n v="6738"/>
        <n v="8810"/>
        <n v="645855254"/>
        <n v="873079798"/>
        <n v="6711"/>
        <n v="6690"/>
        <n v="937932814"/>
        <n v="5706"/>
        <n v="6524"/>
        <n v="8126"/>
        <n v="8443"/>
        <n v="819072726"/>
        <n v="6363"/>
        <n v="8719"/>
        <n v="935031852"/>
        <n v="8818"/>
        <n v="8610"/>
        <n v="8817"/>
        <n v="6530"/>
        <n v="8101"/>
        <n v="8888"/>
        <n v="8632"/>
        <n v="5816"/>
        <n v="890057558"/>
        <n v="8651"/>
        <n v="855147087"/>
        <n v="8181"/>
        <n v="8247"/>
        <n v="8224"/>
        <n v="8581"/>
        <n v="930868144"/>
        <n v="6587"/>
        <n v="8740"/>
        <n v="6771"/>
        <n v="8232"/>
        <n v="8801"/>
        <n v="5910"/>
        <n v="6816"/>
        <n v="8168"/>
        <n v="8210"/>
        <n v="8630"/>
        <n v="8225"/>
        <n v="6569"/>
        <n v="6784"/>
        <n v="8662"/>
        <n v="8595"/>
        <n v="8496"/>
        <n v="8754"/>
        <n v="8760"/>
        <n v="6500"/>
        <n v="6797"/>
        <n v="917974442"/>
        <n v="610287981"/>
        <n v="1316"/>
        <n v="8444"/>
        <n v="5914"/>
        <n v="6109"/>
        <n v="869739989"/>
        <n v="8744"/>
        <n v="8692"/>
        <n v="802144"/>
        <n v="812831621"/>
        <n v="6234"/>
        <n v="629809945"/>
        <n v="936615899"/>
        <n v="8405"/>
        <n v="6353"/>
        <n v="6408"/>
        <n v="8524"/>
        <n v="6856"/>
        <n v="614164936"/>
        <n v="6713"/>
        <n v="846582658"/>
        <n v="896651788"/>
        <n v="8723"/>
        <n v="8603"/>
        <n v="8650"/>
        <n v="6684"/>
        <n v="6375"/>
        <n v="6528"/>
        <n v="8659"/>
        <n v="802232494"/>
        <n v="8450"/>
        <n v="656256165"/>
        <n v="952466024"/>
        <n v="8633"/>
        <n v="6847"/>
        <n v="8591"/>
        <n v="6456"/>
        <n v="982795048"/>
        <n v="624462288"/>
        <n v="6122"/>
        <n v="6153"/>
        <n v="6236"/>
        <n v="838296635"/>
        <n v="25766355"/>
        <n v="997978371"/>
        <n v="5811"/>
        <n v="8420"/>
        <n v="805833760"/>
        <n v="8407"/>
        <n v="8612"/>
        <n v="8437"/>
        <n v="6773"/>
        <n v="6082"/>
        <n v="6471"/>
        <n v="6371"/>
        <n v="847549520"/>
        <n v="6739"/>
        <n v="6417"/>
        <n v="909838512"/>
        <n v="1306"/>
        <n v="839299519"/>
        <n v="955966551"/>
        <n v="8682"/>
        <n v="655711579"/>
        <n v="819050190"/>
        <n v="5725"/>
        <n v="5728"/>
        <n v="6416"/>
        <n v="863882133"/>
        <n v="648575354"/>
        <n v="6706"/>
        <n v="6589"/>
        <n v="6121"/>
        <n v="946266454"/>
        <n v="6048"/>
        <n v="6859"/>
        <n v="8370"/>
        <n v="3201"/>
        <n v="6753"/>
        <n v="946988246"/>
        <n v="6101"/>
        <n v="8763"/>
        <n v="6482"/>
        <n v="6165"/>
        <n v="8656"/>
        <n v="5781"/>
        <n v="6106"/>
        <n v="618686786"/>
        <n v="6914"/>
        <n v="6420"/>
        <n v="6170"/>
        <n v="6821"/>
        <n v="8520"/>
        <n v="6163"/>
        <n v="6492"/>
        <n v="5751"/>
        <n v="5744"/>
        <n v="5601"/>
        <n v="819095341"/>
        <n v="5788"/>
        <n v="5797"/>
        <n v="5708"/>
        <n v="995016565"/>
        <n v="6072"/>
        <n v="973133290"/>
        <n v="642175520"/>
        <n v="5765"/>
        <n v="646653551"/>
        <n v="8155"/>
        <n v="818108684"/>
        <n v="8825"/>
        <n v="897936644"/>
        <n v="8812"/>
        <n v="8643"/>
        <n v="6586"/>
        <n v="8815"/>
        <n v="938234204"/>
        <n v="6827"/>
        <n v="8481"/>
        <n v="6454"/>
        <n v="6241"/>
        <n v="6386"/>
        <n v="8642"/>
        <n v="5722"/>
        <n v="890805669"/>
        <n v="6941"/>
        <n v="6793"/>
        <n v="6045"/>
        <n v="5626"/>
        <n v="6760"/>
        <n v="969702296"/>
        <n v="897221351"/>
        <n v="890536672"/>
        <n v="6393"/>
        <n v="6585"/>
        <n v="8128"/>
        <n v="5766"/>
        <n v="984354746"/>
        <n v="639171333"/>
        <n v="8542"/>
        <n v="6312"/>
        <n v="968875335"/>
        <n v="6246"/>
        <n v="6260"/>
        <n v="8188"/>
        <n v="6133"/>
        <n v="7046"/>
        <n v="8482"/>
        <n v="8643432390"/>
        <n v="6172"/>
        <n v="5742"/>
        <n v="831566925"/>
        <n v="6520"/>
        <n v="810131430"/>
        <n v="6021"/>
        <n v="6721"/>
        <n v="633061868"/>
        <n v="623891475"/>
        <n v="806540042"/>
        <n v="642171908"/>
        <n v="6588"/>
        <n v="6803"/>
        <n v="8169"/>
        <n v="859117147"/>
        <n v="945455054"/>
        <n v="979996952"/>
        <n v="6477"/>
        <n v="888543345"/>
        <n v="830923518"/>
        <n v="946593030"/>
        <n v="969468236"/>
        <n v="6269"/>
        <n v="925519664"/>
        <n v="6097"/>
        <n v="6916"/>
        <n v="639636597"/>
        <n v="868849872"/>
        <n v="8703"/>
        <n v="6220"/>
        <n v="958874863"/>
        <n v="610636004"/>
        <n v="6965"/>
        <n v="898990024"/>
        <n v="25766846"/>
        <n v="6851"/>
        <n v="8415"/>
        <n v="6923"/>
        <n v="859793276"/>
        <n v="877990683"/>
        <n v="6920"/>
        <n v="868855222"/>
        <n v="8828"/>
        <n v="6355"/>
        <n v="6134"/>
        <n v="8547"/>
        <n v="8414"/>
        <n v="8608"/>
        <n v="8755"/>
        <n v="8609"/>
        <n v="813493399"/>
        <n v="8226"/>
        <n v="8459"/>
        <n v="6564"/>
        <n v="8164"/>
        <n v="8144"/>
        <n v="8143"/>
        <n v="8805"/>
        <n v="945494944"/>
        <n v="8138"/>
        <n v="959539502"/>
        <n v="8522"/>
        <n v="8713"/>
        <n v="981325793"/>
        <n v="5787"/>
        <n v="802354"/>
        <n v="6404"/>
        <n v="5733"/>
        <n v="850558519"/>
        <n v="5804"/>
        <n v="922627299"/>
        <n v="5780"/>
        <n v="5602"/>
        <n v="865993065"/>
        <n v="8611"/>
        <n v="8765"/>
        <n v="8688"/>
        <n v="6570"/>
        <n v="8149"/>
        <n v="6788"/>
        <n v="1216"/>
        <n v="825990990"/>
        <n v="6079"/>
        <n v="996157818"/>
        <n v="813435414"/>
        <n v="85234869"/>
        <n v="949891619"/>
        <n v="5782"/>
        <n v="5701"/>
        <n v="5776"/>
        <n v="6212"/>
        <n v="6730"/>
        <n v="6214"/>
        <n v="6378"/>
        <n v="6037"/>
        <n v="6526"/>
        <n v="6525"/>
        <n v="6825"/>
        <n v="815669664"/>
        <n v="819848648"/>
        <n v="8691"/>
        <n v="6942"/>
        <n v="6149"/>
        <n v="6167"/>
        <n v="641455915"/>
        <n v="839265255"/>
        <n v="6503"/>
        <n v="6418"/>
        <n v="846383222"/>
        <n v="8685"/>
        <n v="853564414"/>
        <n v="6334"/>
        <n v="5628"/>
        <n v="8658"/>
        <n v="5773"/>
        <n v="8619"/>
        <n v="6081"/>
        <n v="6141"/>
        <n v="6374"/>
        <n v="925299986"/>
        <n v="979835402"/>
        <n v="8637"/>
        <n v="6060"/>
        <n v="894153642"/>
        <n v="5745"/>
        <n v="6815"/>
        <n v="8455"/>
        <n v="6084"/>
        <n v="6237"/>
        <n v="650547951"/>
        <n v="8488"/>
        <n v="812685526"/>
        <n v="6974"/>
        <n v="6224"/>
        <n v="6219"/>
        <n v="6849"/>
        <n v="8244"/>
        <n v="5817"/>
        <n v="896809554"/>
        <n v="8545"/>
        <n v="865682332"/>
        <n v="868316675"/>
        <n v="852893812"/>
        <n v="6094"/>
        <n v="25766375"/>
        <n v="1209"/>
        <n v="6502"/>
        <n v="6891"/>
        <n v="6801"/>
        <n v="800515828"/>
        <n v="6023"/>
        <n v="6804"/>
        <n v="6735"/>
        <n v="6296"/>
        <n v="869395594"/>
        <n v="8645"/>
        <n v="626954264"/>
        <n v="8503"/>
        <n v="8582"/>
        <n v="659192647"/>
        <n v="869550288"/>
        <n v="6103"/>
        <n v="855963666"/>
        <n v="6299"/>
        <n v="6019"/>
        <n v="6752"/>
        <n v="8761"/>
        <n v="8767"/>
        <n v="6663"/>
        <n v="8242"/>
        <n v="6196"/>
        <n v="6193"/>
        <n v="894508038"/>
        <n v="5721"/>
        <n v="5735"/>
        <n v="8163"/>
        <n v="808150402"/>
        <n v="6256"/>
        <n v="8426"/>
        <n v="8683"/>
        <n v="8668"/>
        <n v="834477666"/>
        <n v="853312424"/>
        <n v="864096455"/>
        <n v="6846"/>
        <n v="1110"/>
        <n v="6733"/>
        <n v="6478"/>
        <n v="8693"/>
        <n v="8768"/>
        <n v="8804"/>
        <n v="8431"/>
        <n v="8712"/>
        <n v="8288"/>
        <n v="8170"/>
        <n v="8613"/>
        <n v="8172"/>
        <n v="8446"/>
        <n v="8452"/>
        <n v="8487"/>
        <n v="8133"/>
        <n v="8141"/>
        <n v="6358"/>
        <n v="814395159"/>
        <n v="8689"/>
        <n v="6088"/>
        <n v="6275"/>
        <n v="6769"/>
        <n v="916976128"/>
        <n v="814994779"/>
        <n v="6218"/>
        <n v="6697"/>
        <n v="5783"/>
        <n v="5741"/>
        <n v="6837"/>
        <n v="7045"/>
        <n v="6331"/>
        <n v="5703"/>
        <n v="899673858"/>
        <n v="827179772"/>
        <n v="6105"/>
        <n v="996155535"/>
        <n v="6257"/>
        <n v="5724"/>
        <n v="932588878"/>
        <n v="6757"/>
        <n v="5792"/>
        <n v="954936161"/>
        <n v="8177"/>
        <n v="875684929"/>
        <n v="6681"/>
        <n v="8617"/>
        <n v="5768"/>
        <n v="955149929"/>
        <n v="6091"/>
        <n v="875454951"/>
        <n v="8173"/>
        <n v="8614"/>
        <n v="8639"/>
        <n v="6389"/>
        <n v="8135"/>
        <n v="5779"/>
        <n v="966914368"/>
        <n v="8477"/>
        <n v="6822"/>
        <n v="6258"/>
        <n v="6131"/>
        <n v="819664587"/>
        <n v="847101087"/>
        <n v="925353272"/>
        <n v="932721966"/>
        <n v="621955417"/>
        <n v="971963519"/>
        <n v="931378910"/>
        <n v="615164504"/>
        <n v="644495655"/>
        <n v="824463599"/>
        <n v="824954535"/>
        <n v="988925951"/>
        <n v="935592090"/>
        <n v="821202426"/>
        <n v="922849787"/>
        <n v="899488489"/>
        <n v="8770"/>
        <n v="842226068"/>
        <n v="973439489"/>
        <n v="8134"/>
        <n v="8429"/>
        <n v="988949728"/>
        <n v="8427"/>
        <n v="6485"/>
        <n v="904595914"/>
        <n v="957075463"/>
        <n v="994828042"/>
        <n v="625731935"/>
        <n v="8742"/>
        <n v="8592"/>
        <n v="8249"/>
        <n v="5913"/>
        <n v="990135599"/>
        <n v="1106"/>
        <n v="934915563"/>
        <n v="626602536"/>
        <n v="1312"/>
        <n v="6235"/>
        <n v="926369911"/>
        <n v="8667"/>
        <n v="8478"/>
        <n v="925641852"/>
        <n v="5757"/>
        <n v="823873494"/>
        <n v="8229"/>
        <n v="968862294"/>
        <n v="8593"/>
        <n v="6982"/>
        <n v="8631"/>
        <n v="8615"/>
        <n v="8457"/>
        <n v="8717"/>
        <n v="6148"/>
        <n v="7048"/>
        <n v="5772"/>
        <n v="5771"/>
        <n v="927684970"/>
        <n v="818419059"/>
        <n v="8190"/>
        <n v="5678"/>
        <n v="659640955"/>
        <n v="6198"/>
        <n v="872492394"/>
        <n v="856825525"/>
        <n v="6304"/>
        <n v="6759"/>
        <n v="6423"/>
        <n v="8514"/>
        <n v="6245"/>
        <n v="8673"/>
        <n v="6843"/>
        <n v="6213"/>
        <n v="6839"/>
        <n v="6765"/>
        <n v="890609355"/>
        <n v="8248"/>
        <n v="890708532"/>
        <n v="860019222"/>
        <n v="6406"/>
        <n v="634123949"/>
        <n v="812636148"/>
        <n v="8412"/>
        <n v="856145551"/>
        <n v="863640878"/>
        <n v="8161"/>
        <n v="654194514"/>
        <n v="8747"/>
        <n v="8653"/>
        <n v="6682"/>
        <n v="899904901"/>
        <n v="999687801"/>
        <n v="6092"/>
        <n v="909155499"/>
        <n v="8700"/>
        <n v="6270"/>
        <n v="805748887"/>
        <n v="7049"/>
        <n v="6070"/>
        <n v="855985432"/>
        <n v="629616192"/>
        <n v="6533"/>
        <n v="638696594"/>
        <n v="980102786"/>
        <n v="6452"/>
        <n v="646485963"/>
        <n v="6405"/>
        <n v="8215"/>
        <n v="8518"/>
        <n v="648051460"/>
        <n v="8216"/>
        <n v="6561"/>
        <n v="27566163"/>
        <n v="884965146"/>
        <n v="6382"/>
        <n v="853174244"/>
        <n v="872026990"/>
        <n v="6385"/>
        <n v="866063408"/>
        <n v="904078800"/>
        <n v="6501"/>
        <n v="904246164"/>
        <n v="842356594"/>
        <n v="876606902"/>
        <n v="816924872"/>
        <n v="6401"/>
        <n v="623285599"/>
        <n v="642715471"/>
        <n v="925830261"/>
        <n v="853224496"/>
        <n v="6451"/>
        <n v="6453"/>
        <n v="6143"/>
      </sharedItems>
    </cacheField>
    <cacheField name="อีเมลผู้ขอ" numFmtId="0">
      <sharedItems count="648">
        <s v="niranya.pha@cra.ac.th"/>
        <s v="suniya.sar@cra.ac.th"/>
        <s v="korawan.pet@cra.ac.th"/>
        <s v="sujitra.jai@cra.ac.th"/>
        <s v="aungkana.mun@pccms.ac.th"/>
        <s v="sirinat.jua@pccms.ac.th"/>
        <s v="nattanan.hon@cra.ac.th"/>
        <s v="prapaporn.cha@cra.ac.th"/>
        <s v="sataya.dow@cra.ac.th"/>
        <s v="wichai.tho@cra.ac.th"/>
        <s v="chompoo.fon@cra.ac.th"/>
        <s v="saichon.pha@cra.ac.th"/>
        <s v="supassorn.vis@cra.ac.th"/>
        <s v="panisara.bou@cra.ac.th"/>
        <s v="saranya.jun@cra.ac.th"/>
        <s v="daraporn.dua@cra.ac.th"/>
        <s v="marisa.mua@cra.ac.th"/>
        <s v="prisana.choo@cra.ac.th"/>
        <s v="narisara.wet@cra.ac.th"/>
        <s v="kridsakorn.suk@cra.ac.th"/>
        <s v="ulailak.nad@cra.ac.th"/>
        <s v="nanthiya.won@cra.ac.th"/>
        <s v="aumpiwon.pla@cra.ac.th"/>
        <s v="tanawan.pon@cra.ac.th"/>
        <s v="thanchanok.jom@cra.ac.th"/>
        <s v="jutarut.ink@cra.ac.th"/>
        <s v="nannara.tec@cra.ac.th"/>
        <s v="nongluck.pum@cra.ac.th"/>
        <s v="arinya.har@cra.ac.th"/>
        <s v="wandee.kha@cra.ac.th"/>
        <s v="paphitchaya.chi@cra.ac.th"/>
        <s v="supharada.sri@cra.ac.th"/>
        <s v="katesarin.pom@cra.ac.th"/>
        <s v="natadol.wis@cra.ac.th"/>
        <s v="sarawut.par@cra.ac.th"/>
        <s v="noppasorn.nir@cra.ac.th"/>
        <s v="surank.aka@cra.ac.th"/>
        <s v="thitaree.boo@cra.ac.th"/>
        <s v="chittiva.cha@cra.ac.th"/>
        <s v="sakunrat.tha@cra.ac.th"/>
        <s v="umaporn.now@cra.ac.th"/>
        <s v="sunpob.che@cra.ac.th"/>
        <s v="sathanee.rod@cra.ac.th"/>
        <s v="pinich.nee@cra.ac.th"/>
        <s v="natnicha.san@cra.ac.th"/>
        <s v="duangkamol.pha@cra.ac.th"/>
        <s v="intranetadmin@cra.ac.th"/>
        <s v="phattharaphong.tha@cra.ac.th"/>
        <s v="boossaya.pho@cra.ac.th"/>
        <s v="natchanan.kob@cra.ac.th"/>
        <s v="pornpilai.lae@pccms.ac.th"/>
        <s v="pitchakorn.kan@cra.ac.th"/>
        <s v="supapun.thi@cra.ac.th"/>
        <s v="rossukon.pon@cra.ac.th"/>
        <s v="kittiya.rit@cra.ac.th"/>
        <s v="sanipat.yim@cra.ac.th"/>
        <s v="amonrat.saw@pccms.ac.th"/>
        <s v="pongphol.cha@cra.ac.th"/>
        <s v="nutcharee.khe@cra.ac.th"/>
        <s v="suchada.roo@cra.ac.th"/>
        <s v="sunisa.jam@cra.ac.th"/>
        <s v="puttarad.but@cra.ac.th"/>
        <s v="nusara.khu@cra.ac.th"/>
        <s v="sucheera.dat@cra.ac.th"/>
        <s v="patthakorn.man@cra.ac.th"/>
        <s v="kanya.kon@cra.ac.th"/>
        <s v="keavalin.cha@cra.ac.th"/>
        <s v="suchada.phu@cra.ac.th"/>
        <s v="machima.pho@cra.ac.th"/>
        <s v="chanokthida.kae@cra.ac.th"/>
        <s v="pannarai.nok@cra.ac.th"/>
        <s v="phatcharawalai.onr@cra.ac.th"/>
        <s v="orawan.sun@cra.ac.th"/>
        <s v="nittaya.lor@cra.ac.th"/>
        <s v="apisit.wan@cra.ac.th"/>
        <s v="songpol.wan@cra.ac.th"/>
        <s v="prariwat.tre@cra.ac.th"/>
        <s v="pratthana.koy@cra.ac.th"/>
        <s v="kwanjai.yen@cra.ac.th"/>
        <s v="tippayachat.jar@pccms.ac.th"/>
        <s v="thanaporn.kha@cra.ac.th"/>
        <s v="sirinart.pin@cra.ac.th"/>
        <s v="patinya.paj@cra.ac.th"/>
        <s v="siriporn.sae@cra.ac.th"/>
        <s v="wananya.por@cra.ac.th"/>
        <s v="chacrit.san@cra.ac.th"/>
        <s v="charinthip.pot@cra.ac.th"/>
        <s v="yanapan.bal@cra.ac.th"/>
        <s v="autumporn.sut@cra.ac.th"/>
        <s v="sumon.sir@cra.ac.th"/>
        <s v="chantanee.tae@pccms.ac.th"/>
        <s v="wanida.chu@cra.ac.th"/>
        <s v="rattanaporn.nam@cra.ac.th"/>
        <s v="mataya.the@cra.ac.th"/>
        <s v="thararat.utt@cra.ac.th"/>
        <s v="pimprapa.han@cra.ac.th"/>
        <s v="thitipalwas.pan@cra.ac.th"/>
        <s v="natthaphon.sri@cra.ac.th"/>
        <s v="jurairat.kok@cra.ac.th"/>
        <s v="anucha.nam@cra.ac.th"/>
        <s v="orakarn.tra@cra.ac.th"/>
        <s v="sakkamat.san@cra.ac.th"/>
        <s v="kannika.aru@cra.ac.th"/>
        <s v="kwannet.rat@cra.ac.th"/>
        <s v="dilok.dee@cra.ac.th"/>
        <s v="ruttanawadee.pis@cra.ac.th"/>
        <s v="karuna.sue@cra.ac.th"/>
        <s v="kanokporn.unr@cra.ac.th"/>
        <s v="sutas.suk@cra.ac.th"/>
        <s v="supaporn.aon@cra.ac.th"/>
        <s v="naruporn.kum@cra.ac.th"/>
        <s v="phawita.sit@cra.ac.th"/>
        <s v="angkana.api@cra.ac.th"/>
        <s v="chana.amn@cra.ac.th"/>
        <s v="thanrada.pop@cra.ac.th"/>
        <s v="pasika.mua@cra.ac.th"/>
        <s v="peerawich.arm@cra.ac.th"/>
        <s v="pitithat.pur@cra.ac.th"/>
        <s v="siriporn.kon@cra.ac.th"/>
        <s v="patcharin.kam@cra.ac.th"/>
        <s v="radarat.ala@cra.ac.th"/>
        <s v="linda.kho@pccms.ac.th"/>
        <s v="jiratchaya.sit@cra.ac.th"/>
        <s v="kewalee.bao@cra.ac.th"/>
        <s v="peerada.non@cra.ac.th"/>
        <s v="theanchai.oun@cra.ac.th"/>
        <s v="pitchanart.sut@cra.ac.th"/>
        <s v="janyaporn.kea@cra.ac.th"/>
        <s v="renuka.wan@pccms.ac.th"/>
        <s v="supaporn.kon@cra.ac.th"/>
        <s v="phinyaphat.sut@cra.ac.th"/>
        <s v="darunee.mal@cra.ac.th"/>
        <s v="sirikanda.pho@cra.ac.th"/>
        <s v="raksina.cho@cra.ac.th"/>
        <s v="mananya.sri@cra.ac.th"/>
        <s v="supatta.pal@cra.ac.th"/>
        <s v="arunee.pua@cra.ac.th"/>
        <s v="wanwisa.sop@cra.ac.th"/>
        <s v="nichanan.sae@cra.ac.th"/>
        <s v="nares.pom@pccms.ac.th"/>
        <s v="jidapa.thi@cra.ac.th"/>
        <s v="taweegrit.sir@pccms.ac.th"/>
        <s v="nuttavut.kan@pccms.ac.th"/>
        <s v="wangkarn.pra@pccms.ac.th"/>
        <s v="jintana.int@cra.ac.th"/>
        <s v="nuttasit.kho@cra.ac.th"/>
        <s v="busarin.sup@cra.ac.th"/>
        <s v="kaew.phe@cra.ac.th"/>
        <s v="kran.chu@cra.ac.th"/>
        <s v="chutimon.tha@cra.ac.th"/>
        <s v="wannamas.sai@pccms.ac.th"/>
        <s v="kullisara.thr@cra.ac.th"/>
        <s v="butsayamas.cha@cra.ac.th"/>
        <s v="sasiwimon.wir@pccms.ac.th"/>
        <s v="rujipad.pel@cra.ac.th"/>
        <s v="apinya.cha@pccms.ac.th"/>
        <s v="nipapun.san@cra.ac.th"/>
        <s v="rumpha.ati@cra.ac.th"/>
        <s v="pornuma.tim@cra.ac.th"/>
        <s v="thidarat.pad@cra.ac.th"/>
        <s v="sineenart.khw@cra.ac.th"/>
        <s v="chattarin.sar@pccms.ac.th"/>
        <s v="kiadanan.pho@cra.ac.th"/>
        <s v="pundarika.sam@cra.ac.th"/>
        <s v="napatsawan.o-p@cra.ac.th"/>
        <s v="kan.kle@cra.ac.th"/>
        <s v="suchada.son@cra.ac.th"/>
        <s v="monrutai.pac@pccms.ac.th"/>
        <s v="wilaipan.mos@cra.ac.th"/>
        <s v="nitchapak.kun@cra.ac.th"/>
        <s v="jantrakan.sea@cra.ac.th"/>
        <s v="kethsiri.tip@cra.ac.th"/>
        <s v="sasithorn.nak@cra.ac.th"/>
        <s v="thitiwat.mee@cra.ac.th"/>
        <s v="doungkamol.pae@cra.ac.th"/>
        <s v="aonpimon.pre@pccms.ac.th"/>
        <s v="monrutai.pac@cra.ac.th"/>
        <s v="fs04@cra.ac.th"/>
        <s v="pacharaporn.iam@pccms.ac.th"/>
        <s v="paphawarin.tie@cra.ac.th"/>
        <s v="nithisa.nac@cra.ac.th"/>
        <s v="saruda.cha@cra.ac.th"/>
        <s v="putdara.nok@cra.ac.th"/>
        <s v="suphannee.man@cra.ac.th"/>
        <s v="ketcharat.mee@cra.ac.th"/>
        <s v="thaniya.mak@cra.ac.th"/>
        <s v="tongkamon.san@cra.ac.th"/>
        <s v="kerati.jir@cra.ac.th"/>
        <s v="chantima.phu@cra.ac.th"/>
        <s v="fuangfa.cha@cra.ac.th"/>
        <s v="suphansa.kom@cra.ac.th"/>
        <s v="sirinart.yan@cra.ac.th"/>
        <s v="gotchamon.man@cra.ac.th"/>
        <s v="rungtiwa.kha@cra.ac.th"/>
        <s v="pakanan.mee@cra.ac.th"/>
        <s v="chanida.nak@cra.ac.th"/>
        <s v="pitchutita.pro@cra.ac.th"/>
        <s v="sirirat.pan@cra.ac.th"/>
        <s v="suchitra.tos@cra.ac.th"/>
        <s v="pornpuk.jar@cra.ac.th"/>
        <s v="napitchada.kho@cra.ac.th"/>
        <s v="sutthirug.gos@cra.ac.th"/>
        <s v="wangkarn.pra@cra.ac.th"/>
        <s v="kanjana.kun@cra.ac.th"/>
        <s v="phonthip.the@cra.ac.th"/>
        <s v="ananya.tan@cra.ac.th"/>
        <s v="worasuda.jan@cra.ac.th"/>
        <s v="maneenop.yim@cra.ac.th"/>
        <s v="wipawan.cha@cra.ac.th"/>
        <s v="sawitree.soy@cra.ac.th"/>
        <s v="mallika.chi@cra.ac.th"/>
        <s v="benyada.sut@pccms.ac.th"/>
        <s v="ajaree.sup@cra.ac.th"/>
        <s v="teerada.chi@cra.ac.th"/>
        <s v="wanaree.kos@cra.ac.th"/>
        <s v="kusuma.won@cra.ac.th"/>
        <s v="nuengruthai.yen@cra.ac.th"/>
        <s v="thaweesub.tha@cra.ac.th"/>
        <s v="rungsinee.suk@cra.ac.th"/>
        <s v="wipada.boo@cra.ac.th"/>
        <s v="saruda.tha@cra.ac.th"/>
        <s v="wantanee.chi@pccms.ac.th"/>
        <s v="rerai.han@cra.ac.th"/>
        <s v="sinee.cha@cra.ac.th"/>
        <s v="sirinat.dan@cra.ac.th"/>
        <s v="nanruporn.kum@cra.ac.th"/>
        <s v="amonrath.wan@cra.ac.th"/>
        <s v="supitcha.suk@cra.ac.th"/>
        <s v="decho.nar@cra.ac.th"/>
        <s v="naruporn.pra@cra.ac.th"/>
        <s v="chutima.sub@pccms.ac.th"/>
        <s v="damrong.san@cra.ac.th"/>
        <s v="tontrakoon.pin@cra.ac.th"/>
        <s v="papatchaya.pet@cra.ac.th"/>
        <s v="khwanrudee.san@cra.ac.th"/>
        <s v="pattamaporn.kra@pccms.ac.th"/>
        <s v="theanchai.oun@pccms.ac.th"/>
        <s v="chadaruk.cha@pccms.ac.th"/>
        <s v="satita.boo@pccms.ac.th"/>
        <s v="khounmanus.sri@cra.ac.th"/>
        <s v="waratchanan.phe@cra.ac.th"/>
        <s v="nareemat.kam@cra.ac.th"/>
        <s v="kittiyakon.non@cra.ac.th"/>
        <s v="urai.boo@cra.ac.th"/>
        <s v="laddawan.pra@cra.ac.th"/>
        <s v="darunee.rit@cra.ac.th"/>
        <s v="prachaya.kho@cra.ac.th"/>
        <s v="sujittra.sin@cra.ac.th"/>
        <s v="sarawut.ton@cra.ac.th"/>
        <s v="rathcada.pum@cra.ac.th"/>
        <s v="amornrat.inn@cra.ac.th"/>
        <s v="sasiwimon.tan@cra.ac.th"/>
        <s v="natnicha.khu@cra.ac.th"/>
        <s v="krittarat.cha@cra.ac.th"/>
        <s v="sasikan.kea@cra.ac.th"/>
        <s v="thachanun.por@cra.ac.th"/>
        <s v="oracha.thi@cra.ac.th"/>
        <s v="ousanee.cha@cra.ac.th"/>
        <s v="ratklao.nga@cra.ac.th"/>
        <s v="thuwaporn.kul@cra.ac.th"/>
        <s v="wandee.jir@cra.ac.th"/>
        <s v="penpisut.hom@cra.ac.th"/>
        <s v="sujaree.tam@cra.ac.th"/>
        <s v="nittaya.sun@cra.ac.th"/>
        <s v="kunyapron.may@cra.ac.th"/>
        <s v="phakpoom.lad@cra.ac.th"/>
        <s v="warunya.rer@cra.ac.th"/>
        <s v="onnicha.pin@cra.ac.th"/>
        <s v="orn-a-nong.cha@cra.ac.th"/>
        <s v="nongnuch.boo@cra.ac.th"/>
        <s v="noppadol.liw@cra.ac.th"/>
        <s v="thanaporn.koo@cra.ac.th"/>
        <s v="dararat.chu@cra.ac.th"/>
        <s v="jaraya.bhu@cra.ac.th"/>
        <s v="patai.por@cra.ac.th"/>
        <s v="kamonwan.soo@cra.ac.th"/>
        <s v="chanpen.phu@cra.ac.th"/>
        <s v="parichart.pet@cra.ac.th"/>
        <s v="suthima.cha@cra.ac.th"/>
        <s v="pariyakorn.sur@cra.ac.th"/>
        <s v="rinchanit.kul@cra.ac.th"/>
        <s v="tirapit.rac@pccms.ac.th"/>
        <s v="prapasri.sir@cra.ac.th"/>
        <s v="nattha.sri@cra.ac.th"/>
        <s v="tamasorn.vir@cra.ac.th"/>
        <s v="nantarat.nak@cra.ac.th"/>
        <s v="nattapol.pol@cra.ac.th"/>
        <s v="orathai.nia@cra.ac.th"/>
        <s v="mongkon.cha@cra.ac.th"/>
        <s v="sorawit.tek@cra.ac.th"/>
        <s v="natthawan.sut@cra.ac.th"/>
        <s v="piatip.kha@cra.ac.th"/>
        <s v="sumontiya.chu@cra.ac.th"/>
        <s v="ratchaneekorn.thi@cra.ac.th"/>
        <s v="marisa.kit@cra.ac.th"/>
        <s v="thitisuda.pul@cra.ac.th"/>
        <s v="anya.kia@cra.ac.th"/>
        <s v="rasika.sal@cra.ac.th"/>
        <s v="kwanchanok.mai@cra.ac.th"/>
        <s v="supassara.nap@cra.ac.th"/>
        <s v="chantiwa.saw@pccms.ac.th"/>
        <s v="kamonlux.lao@cra.ac.th"/>
        <s v="jaruwan.tia@cra.ac.th"/>
        <s v="panissara.sri@cra.ac.th"/>
        <s v="parimas.san@cra.ac.th"/>
        <s v="usanee.yos@cra.ac.th"/>
        <s v="jackree.chu@cra.ac.th"/>
        <s v="napaporn.lao@cra.ac.th"/>
        <s v="mali.mee@cra.ac.th"/>
        <s v="witsuta.nav@cra.ac.th"/>
        <s v="supanee.boo@cra.ac.th"/>
        <s v="jirasuda.nie@cra.ac.th"/>
        <s v="patcharee.yak@cra.ac.th"/>
        <s v="wasanai.kri@pccms.ac.th"/>
        <s v="napat.won@cra.ac.th"/>
        <s v="kanchana.inn@cra.ac.th"/>
        <s v="wimonrat.lue@cra.ac.th"/>
        <s v="tanawan.pon@pccms.ac.th"/>
        <s v="damrong.suk@cra.ac.th"/>
        <s v="kamolphan.tan@cra.ac.th"/>
        <s v="lakkana.pup@cra.ac.th"/>
        <s v="duangdaw.har@cra.ac.th"/>
        <s v="orathai.boo@pccms.ac.th"/>
        <s v="farinee.par@cra.ac.th"/>
        <s v="sawinee.sir@cra.ac.th"/>
        <s v="janthima.sir@cra.ac.th"/>
        <s v="chutikarn.hos@cra.ac.th"/>
        <s v="warunsiri.pra@cra.ac.th"/>
        <s v="saranya.pra@cra.ac.th"/>
        <s v="phikulthong.pan@pccms.ac.th"/>
        <s v="naree.chu@pccms.ac.th"/>
        <s v="kannika.sup@cra.ac.th"/>
        <s v="ipdward14@cra.ac.th"/>
        <s v="panida.khu@cra.ac.th"/>
        <s v="wichayaporn.cho@cra.ac.th"/>
        <s v="viphavee.inn@cra.ac.th"/>
        <s v="panalee.yur@cra.ac.th"/>
        <s v="waranya.rin@cra.ac.th"/>
        <s v="phasit.sri@cra.ac.th"/>
        <s v="thidaporn.sen@pccms.ac.th"/>
        <s v="sunisa.bun@cra.ac.th"/>
        <s v="wattana.pun@cra.ac.th"/>
        <s v="thikumporn.yin@cra.ac.th"/>
        <s v="permpen.noi@cra.ac.th"/>
        <s v="pannita.won@cra.ac.th"/>
        <s v="thanawut.pla@cra.ac.th"/>
        <s v="amonrat.jun@cra.ac.th"/>
        <s v="kanta.boo@cra.ac.th"/>
        <s v="suchada.pan@cra.ac.th"/>
        <s v="chichaya.kid@cra.ac.th"/>
        <s v="udomchai.tec@cra.ac.th"/>
        <s v="witchayaporn.yus@cra.ac.th"/>
        <s v="pantip.por@cra.ac.th"/>
        <s v="treetippa.rat@cra.ac.th"/>
        <s v="nattawee.pan@cra.ac.th"/>
        <s v="wongsakon.cha@cra.ac.th"/>
        <s v="boonyada.tan@cra.ac.th"/>
        <s v="paitoon.pra@cra.ac.th"/>
        <s v="kamonlak.pro@pccms.ac.th"/>
        <s v="nongnuch.tho@cra.ac.th"/>
        <s v="parin.wat@cra.ac.th"/>
        <s v="kamonlak.pro@cra.ac.th"/>
        <s v="jureeporn.kae@cra.ac.th"/>
        <s v="sirinthip.pun@cra.ac.th"/>
        <s v="chanidapha.sam@cra.ac.th"/>
        <s v="wiphasirirat.the@cra.ac.th"/>
        <s v="sangdoen.roc@cra.ac.th"/>
        <s v="tanawan.sum@cra.ac.th"/>
        <s v="onpawee.chu@cra.ac.th"/>
        <s v="thanaporn.per@pccms.ac.th"/>
        <s v="sirinapa.pra@cra.ac.th"/>
        <s v="surarak.mar@cra.ac.th"/>
        <s v="supaporn.ron@cra.ac.th"/>
        <s v="panida.sri@cra.ac.th"/>
        <s v="piyatida.saw@cra.ac.th"/>
        <s v="somjai.hon@cra.ac.th"/>
        <s v="amonluk.kan@cra.ac.th"/>
        <s v="jinna.ket@cra.ac.th"/>
        <s v="jutamas.pla@cra.ac.th"/>
        <s v="prawannakan.rot@cra.ac.th"/>
        <s v="nontaporn.sue@cra.ac.th"/>
        <s v="vilinda.van@cra.ac.th"/>
        <s v="atchara.yat@cra.ac.th"/>
        <s v="boossarath.sin@cra.ac.th"/>
        <s v="jamaree.jan@cra.ac.th"/>
        <s v="vilinda.van@pccms.ac.th"/>
        <s v="natthapon.san@cra.ac.th"/>
        <s v="nichanan.lee@cra.ac.th"/>
        <s v="kotchaphorn.boo@cra.ac.th"/>
        <s v="banatus.soi@cra.ac.th"/>
        <s v="kamonvan.moo@cra.ac.th"/>
        <s v="krit.mad@cra.ac.th"/>
        <s v="raweewan.sae@cra.ac.th"/>
        <s v="jirada.sri@cra.ac.th"/>
        <s v="thanwa.mod@cra.ac.th"/>
        <s v="maneekarn.lim@cra.ac.th"/>
        <s v="ekkarin.kun@cra.ac.th"/>
        <s v="naphatsamon.pop@cra.ac.th"/>
        <s v="preeyaporn.kla@cra.ac.th"/>
        <s v="thossawas.roc@cra.ac.th"/>
        <s v="tanatcha.tho@cra.ac.th"/>
        <s v="kedsakda.reo@cra.ac.th"/>
        <s v="chalanpim.sri@cra.ac.th"/>
        <s v="haritchaya.you@cra.ac.th"/>
        <s v="jarawee.see@cra.ac.th"/>
        <s v="kamonchanok.boo@cra.ac.th"/>
        <s v="ploypailin.sus@cra.ac.th"/>
        <s v="siripassorn.rak@cra.ac.th"/>
        <s v="pimtawan.khu@cra.ac.th"/>
        <s v="cholatip.iam@cra.ac.th"/>
        <s v="bongkot.tan@cra.ac.th"/>
        <s v="nartsurang.loe@pccms.ac.th"/>
        <s v="thanya.kon@cra.ac.th"/>
        <s v="waraporn.nga@cra.ac.th"/>
        <s v="tulyaporn.jun@cra.ac.th"/>
        <s v="boonsanong.saw@cra.ac.th"/>
        <s v="nattawut.mun@cra.ac.th"/>
        <s v="luksana.jan@cra.ac.th"/>
        <s v="nutha.vit@cra.ac.th"/>
        <s v="piangpen.sir@cra.ac.th"/>
        <s v="nichakarn.piy@cra.ac.th"/>
        <s v="kitima.khu@cra.ac.th"/>
        <s v="naruemon.mai@cra.ac.th"/>
        <s v="sumitra.kut@pccms.ac.th"/>
        <s v="minlada.suk@cra.ac.th"/>
        <s v="benchamat.chi@cra.ac.th"/>
        <s v="panyawan.lim@cra.ac.th"/>
        <s v="alisa.run@cra.ac.th"/>
        <s v="jakkrit.jan@cra.ac.th"/>
        <s v="sarochin.van@cra.ac.th"/>
        <s v="bussara.cha@cra.ac.th"/>
        <s v="jariya.san@cra.ac.th"/>
        <s v="preeyanut.mue@cra.ac.th"/>
        <s v="sukanya.kij@cra.ac.th"/>
        <s v="benchaphon.kha@cra.ac.th"/>
        <s v="thepyuda.sat@cra.ac.th"/>
        <s v="banyat.mak@cra.ac.th"/>
        <s v="chayanit.dua@cra.ac.th"/>
        <s v="suprachada.pen@cra.ac.th"/>
        <s v="areeya.cha@cra.ac.th"/>
        <s v="worawan.int@cra.ac.th"/>
        <s v="kanlayanee.mon@cra.ac.th"/>
        <s v="saowarod.pol@cra.ac.th"/>
        <s v="nopparat.jom@cra.ac.th"/>
        <s v="supatcharee.cha@cra.ac.th"/>
        <s v="natchaya.uer@cra.ac.th"/>
        <s v="cattariya.sen@cra.ac.th"/>
        <s v="warangkana.sae@cra.ac.th"/>
        <s v="jutarat.por@pccms.ac.th"/>
        <s v="wanna.pan@pccms.ac.th"/>
        <s v="wanvisa.sri@pccms.ac.th"/>
        <s v="wanna.pan@cra.ac.th"/>
        <s v="prapaporn.thu@cra.ac.th"/>
        <s v="pitchayachuda.chu@cra.ac.th"/>
        <s v="wilaiwan.hee@cra.ac.th"/>
        <s v="chutikarn.hos@pccms.ac.th"/>
        <s v="kwandaow.inc@cra.ac.th"/>
        <s v="pawinee.onk@cra.ac.th"/>
        <s v="numfon.twe@cra.ac.th"/>
        <s v="jitsopin.pha@cra.ac.th"/>
        <s v="orathai.wic@cra.ac.th"/>
        <s v="wanicha.suk@cra.ac.th"/>
        <s v="irawadee.win@cra.ac.th"/>
        <s v="atcharaphon.won@cra.ac.th"/>
        <s v="athiwat.pon@cra.ac.th"/>
        <s v="pattanaporn.dae@cra.ac.th"/>
        <s v="kanchana.pum@cra.ac.th"/>
        <s v="ornvipa.phy@cra.ac.th"/>
        <s v="nattapol.boo@cra.ac.th"/>
        <s v="phairin.wat@cra.ac.th"/>
        <s v="ananya.kun@cra.ac.th"/>
        <s v="duangjai.yon@pccms.ac.th"/>
        <s v="budsaba.kae@cra.ac.th"/>
        <s v="sunita.pro@cra.ac.th"/>
        <s v="panatda.san@cra.ac.th"/>
        <s v="natcha.thu@cra.ac.th"/>
        <s v="pipat.noo@cra.ac.th"/>
        <s v="kriangpol.wir@cra.ac.th"/>
        <s v="narumon.boonlek@nttdata.com"/>
        <s v="phakhawat.omt@cra.ac.th"/>
        <s v="sirima.jar@cra.ac.th"/>
        <s v="jintana.moo@cra.ac.th"/>
        <s v="sudarat.kum@cra.ac.th"/>
        <s v="chanatip.piy@cra.ac.th"/>
        <s v="wimonrat.lue@pccms.ac.th"/>
        <s v="wipaporn.tho@cra.ac.th"/>
        <s v="chiratha.raw@cra.ac.th"/>
        <s v="mutcharin.suk@cra.ac.th"/>
        <s v="wanlaya.jan@cra.ac.th"/>
        <s v="pithuporn.cha@cra.ac.th"/>
        <s v="napat.kul@cra.ac.th"/>
        <s v="kamolrat.kum@cra.ac.th"/>
        <s v="lalana.ekt@cra.ac.th"/>
        <s v="phummisak.wis@cra.ac.th"/>
        <s v="wichuda.jum@cra.ac.th"/>
        <s v="sudarat.cho@pccms.ac.th"/>
        <s v="ratthanan.sam@cra.ac.th"/>
        <s v="sarunphong.won@cra.ac.th"/>
        <s v="nutnicha.muk@cra.ac.th"/>
        <s v="jatuporn.kom@cra.ac.th"/>
        <s v="siriporn.pho@cra.ac.th"/>
        <s v="notthasuang.sut@cra.ac.th"/>
        <s v="pornpimon.kli@cra.ac.th"/>
        <s v="chatchananporn.wic@cra.ac.th"/>
        <s v="wf_support@cra.ac.th"/>
        <s v="oussanee.cha@cra.ac.th"/>
        <s v="kanchanit.suw@cra.ac.th"/>
        <s v="saiphet.van@cra.ac.th"/>
        <s v="pitipat.poo@cra.ac.th"/>
        <s v="arissara.sap@cra.ac.th"/>
        <s v="nuttha.cho@cra.ac.th"/>
        <s v="warit.loy@cra.ac.th"/>
        <s v="parames.bov@cra.ac.th"/>
        <s v="papasthida.pin@cra.ac.th"/>
        <s v="artitaya.dom@cra.ac.th"/>
        <s v="chalanpim.sri@pccms.ac.th"/>
        <s v="thitapha.tho@cra.ac.th"/>
        <s v="sunita.tap@cra.ac.th"/>
        <s v="sirirat.jup@cra.ac.th"/>
        <s v="pimchada.san@cra.ac.th"/>
        <s v="kuttayawan.wan@cra.ac.th"/>
        <s v="asama.tun@cra.ac.th"/>
        <s v="pananya.ken@cra.ac.th"/>
        <s v="itthikorn.but@cra.ac.th"/>
        <s v="permpen.noi@pccms.ac.th"/>
        <s v="fuangchat.lon@cra.ac.th"/>
        <s v="waraporn.cha@cra.ac.th"/>
        <s v="natanicha.yue@pccms.ac.th"/>
        <s v="sunuttha.rea@cra.ac.th"/>
        <s v="suwanna.sri@pccms.ac.th"/>
        <s v="thidarak.chu@cra.ac.th"/>
        <s v="yuttana.chu@pccms.ac.th"/>
        <s v="natiya.nee@cras.ac.th"/>
        <s v="chaliew.buk@cra.ac.th"/>
        <s v="chonnicha.pho@cra.ac.th"/>
        <s v="noppadol.liw@pccms.ac.th"/>
        <s v="apinya.jun@cra.ac.th"/>
        <s v="kittituspong.wic@cra.ac.th"/>
        <s v="pattarapon.cha@cra.ac.th"/>
        <s v="atipamol.top@cra.ac.th"/>
        <s v="suwanan.kae@cra.ac.th"/>
        <s v="priyaporn.dee@cra.ac.th"/>
        <s v="praimaporn.piy@cra.ac.th"/>
        <s v="nantiya.bun@cra.ac.th"/>
        <s v="suchanan.boo@cra.ac.th"/>
        <s v="pitchanart.sut@pccms.ac.th"/>
        <s v="montha.kli@cra.ac.th"/>
        <s v="system-noreply@it-cra.freshservice.com"/>
        <s v="amaraporn.san@cra.ac.th"/>
        <s v="woranich.hin@pccms.ac.th"/>
        <s v="pinmuk.cha@cra.ac.th"/>
        <s v="chanathip.kin@cra.ac.th"/>
        <s v="kanjaned.dau@cra.ac.th"/>
        <s v="nipaporn.sak@cra.ac.th"/>
        <s v="thanick.pon@cra.ac.th"/>
        <s v="pimnaphat.vij@cra.ac.th"/>
        <s v="preeda.van@pccms.ac.th"/>
        <s v="natthakan.bur@pccms.ac.th"/>
        <s v="wasa.pat@pccms.ac.th"/>
        <s v="wasa.pat@cra.ac.th"/>
        <s v="jirapa.pra@pccms.ac.th"/>
        <s v="nidjawan.sud@cra.ac.th"/>
        <s v="phakchira.boo@pccms.ac.th"/>
        <s v="sirikarn.kha@cra.ac.th"/>
        <s v="pimpisa.won@pccms.ac.th"/>
        <s v="itservice@cra.ac.th"/>
        <s v="paparat.sil@cra.ac.th"/>
        <s v="sirasupa.muh@cra.ac.th"/>
        <s v="warunya.phe@cra.ac.th"/>
        <s v="manot.pen@cra.ac.th"/>
        <s v="butsayaphan.kit@cra.ac.th"/>
        <s v="thanatchaporn.pra@cra.ac.th"/>
        <s v="nattanan.chu@cra.ac.th"/>
        <s v="kannikar.aso@cra.ac.th"/>
        <s v="saranya.cha@pccms.ac.th"/>
        <s v="gasinee.suw@pccms.ac.th"/>
        <s v="nicharee.tha@cra.ac.th"/>
        <s v="tanakorn.tan@cra.ac.th"/>
        <s v="orawan.boo@cra.ac.th"/>
        <s v="monchanok.mak@cra.ac.th"/>
        <s v="yanisa.pie@cra.ac.th"/>
        <s v="phatcharida.sua@cra.ac.th"/>
        <s v="supaporn.ron@pccms.ac.th"/>
        <s v="kumnung.nak@cra.ac.th"/>
        <s v="sasiwimon.wir@cra.ac.th"/>
        <s v="kawin.chi@cra.ac.th"/>
        <s v="atcharaporn.tha@cra.ac.th"/>
        <s v="kanthima.nai@cra.ac.th"/>
        <s v="karnchana.sri@cra.ac.th"/>
        <s v="aonanong.sri@cra.ac.th"/>
        <s v="chayanon.sae@cra.ac.th"/>
        <s v="siriam.too@cra.ac.th"/>
        <s v="sudarat.suw@cra.ac.th"/>
        <s v="wanwisa.pon@cra.ac.th"/>
        <s v="bencharat.koe@cra.ac.th"/>
        <s v="atiwich.lum@cra.ac.th"/>
        <s v="suphamon.cha@cra.ac.th"/>
        <s v="nichapa.won@cra.ac.th"/>
        <s v="chutima.ngu@cra.ac.th"/>
        <s v="thanadol.tal@cra.ac.th"/>
        <s v="patcharaporn.kon@pccms.ac.th"/>
        <s v="putitorn.wal@cra.ac.th"/>
        <s v="natcha.wis@cra.ac.th"/>
        <s v="supattra.bua@cra.ac.th"/>
        <s v="isaree.suw@cra.ac.th"/>
        <s v="nattiyaporn.lab@pccms.ac.th"/>
        <s v="sasithorn.sir@cra.ac.th"/>
        <s v="chatdanai.jan@cra.ac.th"/>
        <s v="chanidapa.iam@cra.ac.th"/>
        <s v="thanasorn.san@cra.ac.th"/>
        <s v="pakpimol.khi@pccms.ac.th"/>
        <s v="chanida.niy@cra.ac.th"/>
        <s v="siriporn.saw@cra.ac.th"/>
        <s v="phitsini.sud@cra.ac.th"/>
        <s v="wararat.boo@cra.ac.th"/>
        <s v="phuetmongkhon.pha@cra.ac.th"/>
        <s v="trin.kot@pccms.ac.th"/>
        <s v="kamolporn.suk@cra.ac.th"/>
        <s v="sudarat.cham@cra.ac.th"/>
        <s v="pinit.man@cra.ac.th"/>
        <s v="sarunya.won@cra.ac.th"/>
        <s v="kanokporn.sun@cra.ac.th"/>
        <s v="benchaporn.sur@cra.ac.th"/>
        <s v="sureemas.kla@cra.ac.th"/>
        <s v="wanwisa.pon@pccms.ac.th"/>
        <s v="napapon.dee@cra.ac.th"/>
        <s v="sunisa.jan@cra.ac.th"/>
        <s v="wasin.sur@cra.ac.th"/>
        <s v="chutamas.lam@cra.ac.th"/>
        <s v="nutnicha.far@cra.ac.th"/>
        <s v="anurak.bun@cra.ac.th"/>
        <s v="yavwanart.kum@cra.ac.th"/>
        <s v="taddao.nab@cra.ac.th"/>
        <s v="manop.kea@cra.ac.th"/>
        <s v="narongrit.sri@pccms.ac.th"/>
        <s v="chutiphan.won@cra.ac.th"/>
        <s v="pimlapat.pan@cra.ac.th"/>
        <s v="darika.sar@cra.ac.th"/>
        <s v="chatsuda.tie@cra.ac.th"/>
        <s v="taweegrit.sir@cra.ac.th"/>
        <s v="wilaiwan.sri@cra.ac.th"/>
        <s v="aree.bin@cra.ac.th"/>
        <s v="nattaphon.vor@cra.ac.th"/>
        <s v="gittiyaporn.kun@cra.ac.th"/>
        <s v="amonnut.yee@cra.ac.th"/>
        <s v="kanokwan.kan@cra.ac.th"/>
        <s v="nutchariya.suw@cra.ac.th"/>
        <s v="konchananphat.pon@cra.ac.th"/>
      </sharedItems>
    </cacheField>
    <cacheField name="ชื่อผู้ขอ" numFmtId="0">
      <sharedItems count="641">
        <s v="Niranya Phanthong"/>
        <s v="นางสาวสุนิยา สารสุรินทร์"/>
        <s v="นางสาวกรวรรณ เพชรานนท์"/>
        <s v="Sujitra Jaisuk"/>
        <s v="นางสาว อังคนา มุนินทรวัฒนา"/>
        <s v="นางสาว สิรินาถ เจือบุญ"/>
        <s v="นางสาว ณัฏฐนันท์ กุฎีพันธ์"/>
        <s v="ประภาพร เจริญผล"/>
        <s v="นางสาว สัตยา ดาวสิงห์"/>
        <s v="Wichai Thong-in"/>
        <s v="Chompoo Fongpikul"/>
        <s v="Saichon Phayoosook"/>
        <s v="Supassorn Visuttipun"/>
        <s v="Panisara Bouathong"/>
        <s v="ศรัณญา จันทราภิรมย์"/>
        <s v="Daraporn Duangrung"/>
        <s v="Marisa Muadchimkaew"/>
        <s v="Prisana Choochuay"/>
        <s v="Narisara Wettayanon"/>
        <s v="Kridsakorn Sukpinid"/>
        <s v="Ulailak Nadee"/>
        <s v="Nanthiya Wongsangta"/>
        <s v="Aumpiwon Playto"/>
        <s v="Tanawan Pongpanich"/>
        <s v="Thanchanok Jomsak"/>
        <s v="นางสาว จุฑารัตน์ อินขำ"/>
        <s v="Nannara Techa-Akarakasem"/>
        <s v="Nongluck Pumpaiboon"/>
        <s v="Arinya Haruthai"/>
        <s v="นางสาว วันดี แก้วกระจาย"/>
        <s v="Paphitchaya Chimyou"/>
        <s v="ศุภรดา ศรีกิจการณ์"/>
        <s v="Katesarin Nualprasertsook"/>
        <s v="Natadol Waisarikit"/>
        <s v="Sarawut Prasanthong"/>
        <s v="Noppasorn Nirinthana"/>
        <s v="Surank Akaniroj"/>
        <s v="Thitaree Boonchaue"/>
        <s v="chittiva changtor"/>
        <s v="SAKUNRAT THADTAPONG"/>
        <s v="นางสาว อุมาพร โนวฤทธิ์"/>
        <s v="Sunpob Cheewadhanaraks"/>
        <s v="Sathanee Rodwimut"/>
        <s v="Pinich Neelkun"/>
        <s v="Natnicha Sanguanwong"/>
        <s v="Duangkamol Phansuphaphol"/>
        <s v="admin intranet"/>
        <s v="Phattharaphong Thaksathian"/>
        <s v="Boossaya Phokamta"/>
        <s v="นางสาว ณัฐชนัญ โคบาล"/>
        <s v="นางสาว พรพิไล แลบัว"/>
        <s v="Pitchakorn Kankanok"/>
        <s v="สุภาพรรณ ฐิตะวสันต์"/>
        <s v="รสสุคนธ์ ผ่องโชติ"/>
        <s v="Kittiya Ritthichai"/>
        <s v="Sanipat Yimcharoen"/>
        <s v="นางสาว อมรรัตน์ สวัสดิ์"/>
        <s v="Pongphol Chansingkorn"/>
        <s v="Nutcharee Khemmalung"/>
        <s v="Suchada Roopanon"/>
        <s v="Sunisa Jamjumrast"/>
        <s v="นาง พุธรัตน์ แฝงเมือง"/>
        <s v="นาง นุสรา ขุนพรม"/>
        <s v="Sucheera Datchsonthi"/>
        <s v="Patthakorn Manupeerapan"/>
        <s v="Kanya Kongprom"/>
        <s v="Keavalin Chaisirilap"/>
        <s v="Suchada Phuthiphen"/>
        <s v="Machima Phopairoj"/>
        <s v="Chanokthida Kaewsri"/>
        <s v="Pannarai Noktor"/>
        <s v="Phatcharawalai Onrung"/>
        <s v="Orawan Sungkrom"/>
        <s v="Nittaya Lordkaew"/>
        <s v="นาย อภิสิทธิ์ หวังเย็นกลาง"/>
        <s v="Songpol Wansoongnern"/>
        <s v="Prariwat Treesupabchaikul"/>
        <s v="Pratthana Koyhirun"/>
        <s v="Kwanjai Yenjai"/>
        <s v="นางสาว ทิพยฉัตร จารุวาทีกุล"/>
        <s v="นางสาว ธนภรณ์ ขมิ้นขาว"/>
        <s v="ศิรินาถ"/>
        <s v="Patinya Pajjusanan"/>
        <s v="Siriporn Saeloo"/>
        <s v="WANANYA PORNPUENG"/>
        <s v="Chacrit Sang-ngoen-on"/>
        <s v="ชรินทร์ทิพย์ โพธิเจริญ"/>
        <s v="นางสาวญาณพันธุ์ บาลทะจี"/>
        <s v="Autumporn Suttiprom"/>
        <s v="Sumon Sirisappaiboon"/>
        <s v="Chantanee Taepisitpong"/>
        <s v="Wanida Chuechamlaung"/>
        <s v="Rattanaporn Namjaidee"/>
        <s v="Mataya Thewprasong"/>
        <s v="Tararat Uttha"/>
        <s v="นางสาว พิมประภา หาญกล้า"/>
        <s v="นางสาว ฐิติปาลวาส ปั้นตระกูล"/>
        <s v="Natthaphon Srisai"/>
        <s v="จุไรรัตน์"/>
        <s v="ดร.อณุชา น้ำสอาด"/>
        <s v="Orakarn Trakoolnngern"/>
        <s v="สัคคเมธ แสงทรงศิลป์"/>
        <s v="นาง กรรนิกา อรุณพันธ์"/>
        <s v="Kwannet.rat"/>
        <s v="Dilok Deenang"/>
        <s v="Ruttanawadee Pisnok"/>
        <s v="Karuna Suebhirun"/>
        <s v="Kanokporn Unruen"/>
        <s v="Sutas Suksantipap"/>
        <s v="สุภาพร อ่อนนวล"/>
        <s v="นางสาว นฤพร กู้เมือง"/>
        <s v="Phawita Sittiwech"/>
        <s v="Angkana Apichartyotin"/>
        <s v="Chana Amnuaipol"/>
        <s v="Thanrada Popraros"/>
        <s v="Pasika Muangthai"/>
        <s v="Peerawich Armatrmontree"/>
        <s v="ปิติทัศน์ ปูรณโชติ"/>
        <s v="นางสาว ศิริพร กองรักษา"/>
        <s v="Patcharin Kamankatai"/>
        <s v="RADARAT ALAIPORN"/>
        <s v="Linda.kho"/>
        <s v="Jiratchaya Sitthikun"/>
        <s v="Kewalee Baokoa"/>
        <s v="Peerada Nonthanaphan"/>
        <s v="Theanchai Ounoi"/>
        <s v="Pitchanart Suthisom"/>
        <s v="นางสาว จรรยาพร แก้วมุกดา"/>
        <s v="นางสาว เรณุกา วันดี"/>
        <s v="Supaporn Kongthai"/>
        <s v="Phinyaphat Sutthiphatphokhin"/>
        <s v="Darunee Malaikhom"/>
        <s v="Sirikanda Phongphaeo"/>
        <s v="Raksina Chokwiwatkul"/>
        <s v="Mananya Srisawat"/>
        <s v="Supatta Palaphan"/>
        <s v="อรุณี พวงสมบัติ"/>
        <s v="Wanwisa Sopasit"/>
        <s v="Nichanan Sukprasertsin"/>
        <s v="นาย นเรศ ป้อมภู่"/>
        <s v="Jidapa Piriyamaytasiri"/>
        <s v="นายแพทย์ ทวีกฤตย์ สิริพงศ์บุญสิทธิ"/>
        <s v="ผู้ช่วยศาสตราจารย์ นายแพทย์ ณัฐวุฒิ กันตถาวร"/>
        <s v="นางสาว วังกาญจน์ ประเสริฐลาภ"/>
        <s v="Jintana Inthongkaew"/>
        <s v="Nuttasit Khotchompoo"/>
        <s v="Busarin Supong"/>
        <s v="Kaew Pheanrungruang"/>
        <s v="Kran Chuayjiw"/>
        <s v="Chutimon Thanawongthadakul"/>
        <s v="Wannamas Saitanoo"/>
        <s v="Kulisara Threechod"/>
        <s v="Butsayamas Chaobankrang"/>
        <s v="Sasiwimon Wiriyaphong"/>
        <s v="Rujipad Pelinsiri"/>
        <s v="นาง อภิญญา ชนะศึก"/>
        <s v="Nipapun Sandumrong"/>
        <s v="Rumpha Atiroj"/>
        <s v="Pornuma Timsri"/>
        <s v="นางสาว ธิดารัตน์ ผดุงลักษณ์"/>
        <s v="Sineenart Khwanto"/>
        <s v="Chattarin Sarakham"/>
        <s v="Kiadanan Pholtanawat"/>
        <s v="Pundarika Samathi"/>
        <s v="Napatsawan O-Pad"/>
        <s v="Kan Kledmanee"/>
        <s v="Suchada Songsang"/>
        <s v="Monrutai Pachkaew"/>
        <s v="Wilaipan Mosee"/>
        <s v="Nitchapak Kunakritanant"/>
        <s v="Jantrakan.sea"/>
        <s v="Kethsiri Tipcome"/>
        <s v="Sasithorn Nakhonwong"/>
        <s v="Thitiwat Meekana"/>
        <s v="Doungkamol Paenthai"/>
        <s v="Aonpimon Preepram"/>
        <s v="Fresh Service"/>
        <s v="Pacharaporn Iampinyo"/>
        <s v="Paphawarin Thientong"/>
        <s v="Nithisa Nacharoen"/>
        <s v="Saruda Chaiharn"/>
        <s v="Putdara Nokyu"/>
        <s v="Suphannee Manmars"/>
        <s v="Ketcharat Meemongthum"/>
        <s v="Thaniya Makephat"/>
        <s v="Tongkamon Sa-Ngiempong"/>
        <s v="นางสาว กีรติ จิระวัฒนผลิน"/>
        <s v="Chantima Phusamri"/>
        <s v="Fuangfa Chanli"/>
        <s v="Suphansa Komwarat"/>
        <s v="Sirinart Yangyuen"/>
        <s v="กชมน หมั่นหา"/>
        <s v="Rungtiwa Khamthongkaew"/>
        <s v="Pakanan Meesomsuk"/>
        <s v="Chanida Naknean"/>
        <s v="นางสาว พิชญ์ชุติตา พรหมสุทธิ์"/>
        <s v="Sirirat Panputta"/>
        <s v="Suchitra Tosombat"/>
        <s v="Pornpuk Jaruspee"/>
        <s v="Napitchada Khongsuk"/>
        <s v="Sutthirak Kosalwat"/>
        <s v="Wangkarn Prasertlarp"/>
        <s v="นางสาว กาญจนา กุลสังข์"/>
        <s v="Phonthip Therawit"/>
        <s v="Ananya Tanchai"/>
        <s v="Worasuda Janthaweewat"/>
        <s v="มณีนพ ยิ้มแย้ม"/>
        <s v="Wipawan Chanpirom"/>
        <s v="Sawitree Soyai"/>
        <s v="Mallika Chitcharoen"/>
        <s v="นางสาว เบญญาดา สุธนาวรกุล"/>
        <s v="Ajaree Supateeranon"/>
        <s v="Teerada Chitthaenkhun"/>
        <s v="Wanaree Kosomsri"/>
        <s v="Kusuma Wongsa"/>
        <s v="Nuengruthai Yanjira"/>
        <s v="Thaweesub Thawatchai"/>
        <s v="Rungsinee Sukontapatima"/>
        <s v="Wipada Boonla"/>
        <s v="Saruda Thaowan"/>
        <s v="Wantanee Chidprang"/>
        <s v="Rerai Hanphrm"/>
        <s v="Sinee Chaiyarin"/>
        <s v="สิรินัธ ดังก้อง"/>
        <s v="แนน นฤพร"/>
        <s v="อมรรัตน์ วรรณโภคา"/>
        <s v="Supitcha Suksumek"/>
        <s v="นาย เดโช นารอง"/>
        <s v="Naruporn Pracharvanitkul"/>
        <s v="นางสาว พัชลิณรัศท์ ทรัพย์สิงห์"/>
        <s v="Damrong Sangvanrat"/>
        <s v="Tontrakoon Pinratyutthakarn"/>
        <s v="นางสาว ปภัชญา เพ็ชร์ทอง"/>
        <s v="Khwanrudee Sansuwan"/>
        <s v="นางสาว ปัทมาภรณ์ กระจกแก้ว"/>
        <s v="Chadaruk Cha-umphol"/>
        <s v="นางสาว สาธิตา บุญตา"/>
        <s v="Khounmanus Sringoenyuang"/>
        <s v="Waratchanan.phe"/>
        <s v="นางสาว นรีมาศ คำเจริญ"/>
        <s v="Kittiyakon Nonkaew"/>
        <s v="Urai Boonrueng"/>
        <s v="นางสาว ลัดดาวัลย์ ประจงค์"/>
        <s v="Darunee.rit"/>
        <s v="ปรัชญา โคมเดือน"/>
        <s v="นางสาว สุจิตรา สิงห์ทรายขาว"/>
        <s v="Sarawut Tongkum"/>
        <s v="นางสาว รัชดา ปุ้มไสว"/>
        <s v="Amonrat Innupat"/>
        <s v="Sasiwimon.tan"/>
        <s v="นางสาว ณัฐนิชา เกื้อทาน"/>
        <s v="Krittarat Chaijiravivat"/>
        <s v="Sasikan Keawyod"/>
        <s v="Thachanun.por"/>
        <s v="นางสาว อรชา เที่ยงผดุง"/>
        <s v="Ousanee Chanphirom"/>
        <s v="Ratklao.nga"/>
        <s v="Thuwaporn Kulsri"/>
        <s v="Wandee Jiranukoonwong"/>
        <s v="Penpisut Homsuwan"/>
        <s v="Sujaree Tamisanon"/>
        <s v="Nittaya Suntharanon"/>
        <s v="Kunyapron Ma-Yim"/>
        <s v="Phakpoom Laddahom"/>
        <s v="Warunya.rer r."/>
        <s v="แพทย์หญิง อรณิชา พินิจนัย"/>
        <s v="Orn-A-Nong Chaomuangkrung"/>
        <s v="Nongnuch Boontarikraksa"/>
        <s v="Noppadol Liwnoi"/>
        <s v="Thanaporn Kookongkrissadakorn"/>
        <s v="Dararat Chuwongin"/>
        <s v="Jaraya Bhuwaratheep"/>
        <s v="Patai Porapakkham"/>
        <s v="KAMONWAN SOONKLANG"/>
        <s v="Chanpen Phungkerd"/>
        <s v="Parichart Petviset"/>
        <s v="Suthima Chaithong"/>
        <s v="Pariyakorn Suriyod"/>
        <s v="Rinchanit Kulpronpipat"/>
        <s v="นาย ถิรพิทย์ ราชิวงศ์"/>
        <s v="Prapasri Siri"/>
        <s v="Nattha Srisettamart"/>
        <s v="นาย ธรรมสรณ์ วิรุฬห์จรรยา"/>
        <s v="Nantarat Nakmorn"/>
        <s v="Nattapol Polamai"/>
        <s v="Orathai Niamtrakul"/>
        <s v="Mongkon Chaisin"/>
        <s v="Sorawit Tekauyporn"/>
        <s v="Natthawan Sutchaliaw"/>
        <s v="Piatip Khangwicha"/>
        <s v="Sumontiya Chumpaen"/>
        <s v="Ratchaneekorn Thintalab"/>
        <s v="Marisa Kitrattana"/>
        <s v="Thitisuda Pulsak"/>
        <s v="Anya Kiattiweerasak"/>
        <s v="Rasika Sallabhan"/>
        <s v="Kwanchanok Maikaew"/>
        <s v="Supassara Napatong"/>
        <s v="นางสาว จันทิวา แสวงชัย"/>
        <s v="Kamonlux Laoarun"/>
        <s v="Jaruwan Tiamcam"/>
        <s v="Panissara Srirodpan"/>
        <s v="ปริมาศ แสงฤทธิ์"/>
        <s v="Usanee Yosprasong"/>
        <s v="Jackree Chuensuwan"/>
        <s v="Napaporn Laowpanich"/>
        <s v="Mali Meeprom"/>
        <s v="Witsuta Navayont"/>
        <s v="Supanee Boonseng"/>
        <s v="Jirasuda Niemsod"/>
        <s v="Patcharee YaKasem"/>
        <s v="แพทย์หญิง วัสนัย ไกรสรกุล"/>
        <s v="นาย ณภัทร์ วงศ์ทองศิริ"/>
        <s v="Kanchana Innork"/>
        <s v="Wimonrat Luecha"/>
        <s v="นายแพทย์ ดำรงค์ สุกิจปัญญาโรจน์"/>
        <s v="นางสาว กมลพรรณ ธนัญชยะกุล"/>
        <s v="ลักขณา ภู่พันธ์"/>
        <s v="Duangdaw Harnsamrid"/>
        <s v="Orathai Boonbamrung"/>
        <s v="Farinee Parinyaprom"/>
        <s v="Sawinee Sirisao"/>
        <s v="Janthima Siri"/>
        <s v="Chutikarn Hosuk"/>
        <s v="Warunsiri Praneetham"/>
        <s v="Saranya Prayoonthong"/>
        <s v="Phikulthong Pangjunan"/>
        <s v="นางสาว นารี ชื่นคล้าย"/>
        <s v="Kannika Supachai"/>
        <s v="หอผู้ป่วย14 หอผู้ป่วย14"/>
        <s v="Panida Khunchuen"/>
        <s v="Wichayaporn Chobbakbun"/>
        <s v="Viphavee Innuch"/>
        <s v="นางสาว ปณาลี อยู่รอด"/>
        <s v="Waranya Rinsai"/>
        <s v="Phasit Sriprapan"/>
        <s v="นางสาว ธิดาภรณ์ เสนาวัง"/>
        <s v="Sunisa Bunleat"/>
        <s v="Wattana Pungkawe"/>
        <s v="Thikumporn Yindeemitr"/>
        <s v="Permpen Noitoon"/>
        <s v="Pannita Wongpantieng"/>
        <s v="Thanawut Plabphol"/>
        <s v="Amonrat Junrudee"/>
        <s v="Kanta Boonruang"/>
        <s v="Suchada Panaiem"/>
        <s v="Chichaya Kidsom"/>
        <s v="Udomchai Techavipoo"/>
        <s v="Witchayaporn Yusuparb"/>
        <s v="Pantip Porboon"/>
        <s v="นางสาว ตรีทิพพา รัตนไตรมาศ"/>
        <s v="Nattawee Panjachuaipitak"/>
        <s v="Wongsakon.cha"/>
        <s v="Boonyada Tantragul"/>
        <s v="Paitoon Phakobphon"/>
        <s v="Kamonlak Proma"/>
        <s v="นางสาว นงนุช ทองแก้ว"/>
        <s v="Parin Wattanasin"/>
        <s v="Kamonlak Promma"/>
        <s v="Jureeporn Kaewsathuan"/>
        <s v="Sirinthip Puntawangkun"/>
        <s v="Chanidapha Samatchayaphit"/>
        <s v="Wiphasirirat Theanchaimongkol"/>
        <s v="Sangdoen Rochanavisit"/>
        <s v="Tanawan Summa"/>
        <s v="นางสาว อรปวีณ์ ช่วยบำรุง"/>
        <s v="นางสาว ธนพร เพิ่มพูล"/>
        <s v="Sirinapa Prasomsri"/>
        <s v="Surarak Maratchasi"/>
        <s v="Supaporn Rongwanglam"/>
        <s v="นางสาว พนิดา ศรียศ"/>
        <s v="Piyatida Sawasud"/>
        <s v="สมใจ หงษ์เวียงจันทร์"/>
        <s v="Amonluk Kanta"/>
        <s v="jinna ketsara"/>
        <s v="Jutamas Plaikaen"/>
        <s v="Prawannakan Rotchanahassadin"/>
        <s v="Nontaporn Suebplay"/>
        <s v="Vilinda Vanishakije"/>
        <s v="Atchara Yathong"/>
        <s v="Boossarath Poontanaphaisankun"/>
        <s v="นางสาว จามรี จันทร์เพ็ญ"/>
        <s v="นางสาว วิลินดา วณิชกิจ"/>
        <s v="Natthapon Sanrak"/>
        <s v="Nichanan Leethananirawit"/>
        <s v="Kotchaphorn Boonraksa"/>
        <s v="Banatus.soi"/>
        <s v="Kamonvan Moonmuang"/>
        <s v="นายแพทย์ กฤต หมัดแสละ"/>
        <s v="Raweewan Saengmat"/>
        <s v="Jirada Srilipornkhet"/>
        <s v="Thanwa Modwong"/>
        <s v="Maneekarn Limlek"/>
        <s v="Ekkarin Kunakornwat"/>
        <s v="Naphatsamon Poprisri"/>
        <s v="Preeyaporn Klaiwong"/>
        <s v="นาย ทศวรรษ โรจนบัณฑิต"/>
        <s v="Tanatcha Thongjittipong"/>
        <s v="นาย กฤษณ์ศักดิ์ดา เรืองแก้ว"/>
        <s v="Chalanpim Srisawang"/>
        <s v="Haritchaya Youngpradit"/>
        <s v="Jarawee Seeyuyang"/>
        <s v="Kamonchanok Boonprajak"/>
        <s v="Ploypailin Susantikarn"/>
        <s v="Siripassorn Raksa"/>
        <s v="Pimtawan Khunjamroen"/>
        <s v="นางสาว ชลทิพย์ เอี่ยมสอาด"/>
        <s v="Bongkot Tansansin"/>
        <s v="Nartsurang Loekwiang"/>
        <s v="Thanya Kongpara"/>
        <s v="Waraporn Ngampruttikorn"/>
        <s v="Tulyaporn Junjamlar"/>
        <s v="Boonsanong Sawangroj"/>
        <s v="Nattawut Mungsittisak"/>
        <s v="Luksana Janlaor"/>
        <s v="Nutha Vittayaprechapon"/>
        <s v="Piangpen Sirirat"/>
        <s v="Nichakarn Piyawannarat"/>
        <s v="kitima khuntee"/>
        <s v="Naruemon Mairaiklang"/>
        <s v="นางสาว สุมิตรา พรมปัญญา"/>
        <s v="Minlada Sukthae"/>
        <s v="Benchamat Chitnok"/>
        <s v="นางสาว ปัญญวัน ลิมปนัดดา"/>
        <s v="Alisa Rungrueang"/>
        <s v="Jakkrit Jantapron"/>
        <s v="Sarochin Vanitchanont"/>
        <s v="Bussara Champen"/>
        <s v="Jariya Sanakoon"/>
        <s v="นางสาว ปรียานุช เมืองปาน"/>
        <s v="Sukanya Kijpaiboonwat"/>
        <s v="นางสาว เบญจพร ขันศิริ"/>
        <s v="Thepyuda Sathitwat"/>
        <s v="นาย บัญญัติ มัคจิตร"/>
        <s v="Chayanit Duangkajee"/>
        <s v="Suprachada Penchan"/>
        <s v="Areeya Chatjindakul"/>
        <s v="Worawan Inthachan"/>
        <s v="นางสาว กัลยาณี มงกุฎทอง"/>
        <s v="Saowarod Polart"/>
        <s v="Nopparat Jomprom"/>
        <s v="Supatcharee Chaichuendee"/>
        <s v="Natchaya U."/>
        <s v="นางสาว แคทริยา เส้งกำเนิด"/>
        <s v="Warangkana Saengram"/>
        <s v="นางสาว จุฑารัตน์ โพธิ์รัตน์"/>
        <s v="wanna Panpok"/>
        <s v="นางสาว วันวิสาห์ ศรีแสงโชติ"/>
        <s v="Prapaporn Thunyachiangpin"/>
        <s v="Pitchayachuda Chunnuan"/>
        <s v="Wilaiwan.hee"/>
        <s v="นางสาว ชุติกาญจน์ โหสุข"/>
        <s v="Kwandaow Inchuay"/>
        <s v="pawinee onkaew"/>
        <s v="Numfon Tweeatsani"/>
        <s v="Jitsopin Phadungsut"/>
        <s v="Orathai Wichat"/>
        <s v="Wanicha Sukdee"/>
        <s v="Irawadee Winyakam"/>
        <s v="Atcharaphon Wongyeam"/>
        <s v="Athiwat Pongamornpat"/>
        <s v="Pattanaporn Daengkorkua"/>
        <s v="Kanchana Phumthaing"/>
        <s v="Ornvipa Physalkhemtong"/>
        <s v="นาย ณัฏพล บุญเรือง"/>
        <s v="Phairin Wattanakul"/>
        <s v="Ananya Kunakritanant"/>
        <s v="นางสาว ดวงใจ หย่อนจะบก"/>
        <s v="นางสาว บุษบา แก้วกัญญา"/>
        <s v="Sunita Promcharoen"/>
        <s v="Panatda Sankla"/>
        <s v="Natcha Thueman"/>
        <s v="Pipat Noonphakdee"/>
        <s v="Kriangpol Wiriyaukaradecha"/>
        <s v="Narumon Boonlek"/>
        <s v="Phakhawat Omtonglang"/>
        <s v="Sirima Jaroenpatarapesaj"/>
        <s v="Jintana Moonla-ong"/>
        <s v="Sudarat Kumsing"/>
        <s v="Chanatip Piyapakunnawat"/>
        <s v="นางสาว วิมลรัตน์ ลือชา"/>
        <s v="นางสาว วิภาภรณ์ ทมโยธา"/>
        <s v="นางสาว จิรฐา รวิภาสพงศา"/>
        <s v="Mutcharin Sukree"/>
        <s v="Wanlaya Jankana"/>
        <s v="Pithuporn Charoensong"/>
        <s v="Napat Kullawan"/>
        <s v="Kamolrat Kumkhunthod"/>
        <s v="สัตวแพทย์หญิง ลลนา เอกธรรมสุทธิ์"/>
        <s v="Phummisak Wisila"/>
        <s v="Wichuda Jumpatong"/>
        <s v="นางสาว สุดารัตน์ โชคมณีนุช"/>
        <s v="Ratthanan Samphawong"/>
        <s v="Sarunphong Wongmanee"/>
        <s v="Nutnicha Muknumporn"/>
        <s v="Jatuporn Komkham"/>
        <s v="Siriporn Phoomchumphae"/>
        <s v="สัตวแพทย์หญิง นทสรวง สุทธิพัฒนางกูร"/>
        <s v="Pornpimon Klinkham"/>
        <s v="นางสาว ชัชนันท์พร วิเชียรไชย"/>
        <s v="WORKFLOW SUPPORT"/>
        <s v="Oussanee.cha"/>
        <s v="สัตวแพทย์หญิงกานติ์ชนิต สุวรรณทศ"/>
        <s v="Saiphet Vanprom"/>
        <s v="Pitipat poonprasit"/>
        <s v="Arissara Sapoo"/>
        <s v="Nuttha Choojai"/>
        <s v="Warit Loyboon"/>
        <s v="นาย ปาราเมศ บวรวงศ์ณกุล"/>
        <s v="Papasthida Pinyasamma"/>
        <s v="Artitaya Domrongpokapan"/>
        <s v="นางสาว ชลัญน์พิมพ์ ศรีสว่าง"/>
        <s v="Thitapha Thongchai"/>
        <s v="Sunita Tapfang"/>
        <s v="นางสาวสิริรัตน์ แป้นวงษ์"/>
        <s v="Pimchada sanpa"/>
        <s v="Kuttayawan Wanno"/>
        <s v="อสมา ตั้งปรมัตถ์สกุล"/>
        <s v="Pananya Kensai"/>
        <s v="Itthikorn Butsara"/>
        <s v="Fuangchat Lonuch"/>
        <s v="Waraporn Aksornnam"/>
        <s v="นาง ณัฏฐณิชา ยืนรา"/>
        <s v="Sunatta Leakkaset"/>
        <s v="Noona Tamd - Satu"/>
        <s v="ธิดารักษ์ ชุมพลรักษ์"/>
        <s v="นาย ยุทธนา ชื่นชม"/>
        <s v="Natiya.nee"/>
        <s v="Chaliew Bukhatham"/>
        <s v="Chonnicha Phonong"/>
        <s v="นาย นพดล หลิ่วน้อย"/>
        <s v="Apinya Junbankok"/>
        <s v="Kittituspong Wichachang"/>
        <s v="Pattarapon Chaiyachot"/>
        <s v="Atipamol Topongtime"/>
        <s v="Suwanan Kaewpaengchan"/>
        <s v="Priyaporn Deesang"/>
        <s v="Praimaporn Piyakhun"/>
        <s v="นางสาว นันทิยา บรรลือทรัพย์"/>
        <s v="นางสาว สุชานันท์ บุญงาม"/>
        <s v="ผู้ช่วยศาสตราจารย์ พิชญ์นาฏ สุทธิสมณ์"/>
        <s v="Montha Klinsukon"/>
        <s v="System"/>
        <s v="Amaraporn Saneechai"/>
        <s v="ดร. วรณิช หินทอง"/>
        <s v="นาง ปิ่นมุข ชัยวงศ์เวช"/>
        <s v="นางสาว ชนาธิป กิ่งจงเจริญสุข"/>
        <s v="Kanjaned Daungsri"/>
        <s v="Nipaporn Sakula"/>
        <s v="Thanick Pongsukvejkul"/>
        <s v="Pimnaphat Wijitchanon"/>
        <s v="รองศาสตราจารย์ นายแพทย์ ปรีดา วาณิชยเศรษฐกุล"/>
        <s v="Natthakan Burakorn"/>
        <s v="Wasa Patisumpitawong"/>
        <s v="Jirapa Prarom"/>
        <s v="Nidjawan Sudto"/>
        <s v="phakchira Boonmak"/>
        <s v="นางสาว สิริกาญจน์ ขันธ์เพชร"/>
        <s v="นางสาว พิมพิศา วงษ์พันธุ์เที่ยง"/>
        <s v="IT Service Request"/>
        <s v="Paparat Sillapasuwan"/>
        <s v="Sirasupa Muhammadsalae"/>
        <s v="Warunya Phewnual"/>
        <s v="Manot Pengpan"/>
        <s v="Butsayaphan Kittiwatcharaphong"/>
        <s v="Thanatchaporn Prangjan"/>
        <s v="Nattanan Chuchuenbun"/>
        <s v="Kannikar Asokepaisarn"/>
        <s v="Saranya Chawanwiwat"/>
        <s v="นางสาว ปทิดา สุวรรณ์"/>
        <s v="Nicharee Thanasaksakhon"/>
        <s v="Tanakorn Tanomsung"/>
        <s v="Orawan Boonkeod"/>
        <s v="Monchanok Makphum"/>
        <s v="Yanisa Pienhaphol"/>
        <s v="Phatcharida Suaydee"/>
        <s v="นางสาว สุภาภรณ์ รองวังหลำ"/>
        <s v="Kumnung Nakchaiya"/>
        <s v="Kawin Chinpong"/>
        <s v="Atcharaporn Thapseerak"/>
        <s v="Kanthima Naiyapat"/>
        <s v="Karnchana Sriworakul"/>
        <s v="Aon-anong Srimongkhol"/>
        <s v="Chayanon Saechua"/>
        <s v="Siriam Toomthai"/>
        <s v="Sudarat Suwanvithee"/>
        <s v="นางสาว วันวิสาข์ พงษ์พันธ์"/>
        <s v="นางสาว เบญจรัตน์ เกิดสืบมา"/>
        <s v="Tinnakorn Lumyos"/>
        <s v="Suphamon Chansakul"/>
        <s v="ณิชาภา วงศ์สุวรรณ"/>
        <s v="Chutima Ngupimai"/>
        <s v="Thanadol Talaenoi"/>
        <s v="นางสาว พัชราภรณ์ คงคาใหญ่"/>
        <s v="Putitorn Wallikul"/>
        <s v="Natcha Wisitsora-at"/>
        <s v="Supattra Buaphuak"/>
        <s v="Isaree Suwansombat"/>
        <s v="Nattityaporn Labrattanawitaya"/>
        <s v="Sasithorn Sirikhomhorm"/>
        <s v="Chatdanai Jantaka"/>
        <s v="นางสาว ชนิดาภา เอี่ยมสอาด"/>
        <s v="Thanasorn sansurin"/>
        <s v="นางสาว พักตร์พิมล คิดโปร่ง"/>
        <s v="ว่าที่ร้อยตรีหญิง ชนิดา นิยมสุข"/>
        <s v="Siriporn Sawangwong"/>
        <s v="Phitsini Sudta"/>
        <s v="Wararat Boonyinglau"/>
        <s v="นาย พืชมงคล แพทย์วงษ์"/>
        <s v="นาย ตฤณ โคตรวิถี"/>
        <s v="Kamolporn Suksompuet"/>
        <s v="Sudarat Champathip"/>
        <s v="Pinit Maneekaew"/>
        <s v="Sarunya Wongkampun"/>
        <s v="Kanokporn Sunthornpak"/>
        <s v="Benchaporn Sura-Armart"/>
        <s v="sureemas klaygeaw"/>
        <s v="Wanwisa.pon"/>
        <s v="Napapon Deesungnone"/>
        <s v="Sunisa Janmontree"/>
        <s v="Wasin Suratanachaigarn"/>
        <s v="Chutamas Lamsamut"/>
        <s v="Nutnicha Farungsang"/>
        <s v="นาย อนุรักษ์ บุญรอด"/>
        <s v="นาง เยาวนาฏ คำแป้น"/>
        <s v="Taddao.nab"/>
        <s v="นาย มานพ แก่นไทย"/>
        <s v="ดร. ณรงค์ฤทธิ์ ศรีธนะ"/>
        <s v="Chutiphan Wonbao"/>
        <s v="พิมพ์ลภัส พรรณเภรี"/>
        <s v="Darika Sarawan"/>
        <s v="Chatsuda Tienchai"/>
        <s v="ทวีกฤตย์ สิริพงศ์บุญสิทธิ"/>
        <s v="Wilaiwan Srikun"/>
        <s v="Aree Bintapanya"/>
        <s v="Nattaphon Voravongviroj"/>
        <s v="Gittiyaporn Kunkang"/>
        <s v="นางสาว อมลณัฐ ยีโหว๊ะ"/>
        <s v="นางสาว กนกวรรณ ขันทอง"/>
        <s v="Nutchariya Suwanprasit"/>
        <s v="Konchananphat Pongsira"/>
      </sharedItems>
    </cacheField>
    <cacheField name="สถานะการแก้ไข" numFmtId="0">
      <sharedItems count="3">
        <s v="Within SLA"/>
        <s v="SLA Violated"/>
        <s v=""/>
      </sharedItems>
    </cacheField>
    <cacheField name="เวลาที่ใช้ในการแก้ไขปัญหา (หน่วยเป็นชั่วโมง)" numFmtId="0">
      <sharedItems containsBlank="1" count="1114">
        <s v="01:02:46"/>
        <s v="00:23:22"/>
        <s v="00:28:36"/>
        <s v="02:28:38"/>
        <s v="19:47:00"/>
        <s v="00:34:15"/>
        <s v="00:12:00"/>
        <s v="00:18:06"/>
        <s v="00:28:28"/>
        <s v="00:31:40"/>
        <s v="00:10:04"/>
        <s v="00:19:19"/>
        <s v="00:15:27"/>
        <s v="00:18:54"/>
        <s v="00:14:10"/>
        <s v="00:34:53"/>
        <s v="01:20:01"/>
        <s v="02:00:17"/>
        <s v="00:55:41"/>
        <s v="00:32:20"/>
        <s v="00:24:28"/>
        <s v="02:43:32"/>
        <s v="00:17:24"/>
        <s v="00:16:58"/>
        <s v="00:49:14"/>
        <s v="03:40:02"/>
        <s v="00:22:14"/>
        <s v="00:28:49"/>
        <s v="00:40:43"/>
        <s v="01:19:53"/>
        <s v="00:55:26"/>
        <s v="01:23:45"/>
        <s v="01:36:39"/>
        <s v="00:14:53"/>
        <s v="01:16:32"/>
        <s v="04:32:59"/>
        <s v="00:19:41"/>
        <s v="00:20:17"/>
        <s v="00:59:10"/>
        <s v="02:53:18"/>
        <s v="00:21:51"/>
        <s v="00:10:48"/>
        <s v="02:16:29"/>
        <s v="02:12:12"/>
        <s v="01:25:42"/>
        <s v="01:30:53"/>
        <s v="00:30:18"/>
        <s v="05:48:50"/>
        <s v="00:12:31"/>
        <s v="00:18:42"/>
        <s v="01:37:19"/>
        <s v="00:34:47"/>
        <s v="00:04:10"/>
        <s v="00:18:39"/>
        <s v="00:32:17"/>
        <s v="00:28:55"/>
        <s v="00:27:55"/>
        <s v="00:12:57"/>
        <s v="00:16:52"/>
        <s v="26:49:41"/>
        <s v="00:31:38"/>
        <s v="05:35:52"/>
        <s v="00:25:49"/>
        <s v="00:15:22"/>
        <s v="00:30:38"/>
        <s v="00:16:01"/>
        <s v="00:20:02"/>
        <s v="00:23:27"/>
        <s v="00:23:08"/>
        <s v="00:36:15"/>
        <s v="00:41:52"/>
        <s v="00:39:33"/>
        <s v="00:15:53"/>
        <s v="03:45:16"/>
        <s v="02:58:25"/>
        <s v="02:43:49"/>
        <s v="03:21:33"/>
        <s v="02:24:25"/>
        <s v="00:08:37"/>
        <s v="00:08:54"/>
        <s v="00:12:26"/>
        <s v="00:11:32"/>
        <s v="00:15:32"/>
        <s v="00:13:05"/>
        <s v="00:26:22"/>
        <s v="00:22:07"/>
        <s v="00:22:56"/>
        <s v="00:21:10"/>
        <s v="09:04:26"/>
        <s v="00:13:24"/>
        <s v="00:20:25"/>
        <s v="16:42:16"/>
        <s v="07:05:41"/>
        <s v="01:17:18"/>
        <s v="01:09:15"/>
        <s v="01:04:47"/>
        <s v="24:52:16"/>
        <s v="00:32:07"/>
        <s v="00:21:42"/>
        <s v="02:09:05"/>
        <s v="00:47:03"/>
        <s v="00:40:19"/>
        <s v="07:44:26"/>
        <m/>
        <s v="41:45:30"/>
        <s v="96:14:45"/>
        <s v="06:50:02"/>
        <s v="05:16:58"/>
        <s v="02:39:45"/>
        <s v="01:26:49"/>
        <s v="00:50:05"/>
        <s v="02:53:23"/>
        <s v="11:01:24"/>
        <s v="01:55:11"/>
        <s v="05:06:20"/>
        <s v="06:28:03"/>
        <s v="04:47:49"/>
        <s v="03:54:27"/>
        <s v="03:42:09"/>
        <s v="21:27:28"/>
        <s v="08:41:24"/>
        <s v="08:54:04"/>
        <s v="07:00:55"/>
        <s v="06:41:17"/>
        <s v="01:28:01"/>
        <s v="01:23:23"/>
        <s v="06:44:39"/>
        <s v="03:20:44"/>
        <s v="06:23:55"/>
        <s v="06:26:41"/>
        <s v="07:39:26"/>
        <s v="12:02:53"/>
        <s v="04:35:52"/>
        <s v="04:06:07"/>
        <s v="03:33:27"/>
        <s v="04:30:10"/>
        <s v="03:24:10"/>
        <s v="03:46:36"/>
        <s v="07:45:16"/>
        <s v="06:25:19"/>
        <s v="06:02:43"/>
        <s v="18:07:54"/>
        <s v="05:46:03"/>
        <s v="06:34:19"/>
        <s v="01:47:35"/>
        <s v="20:21:42"/>
        <s v="00:34:19"/>
        <s v="00:42:54"/>
        <s v="00:39:08"/>
        <s v="02:27:12"/>
        <s v="01:55:19"/>
        <s v="08:12:27"/>
        <s v="07:37:11"/>
        <s v="06:39:15"/>
        <s v="08:11:30"/>
        <s v="00:29:24"/>
        <s v="07:38:12"/>
        <s v="06:41:30"/>
        <s v="02:44:46"/>
        <s v="01:41:36"/>
        <s v="36:29:29"/>
        <s v="00:40:46"/>
        <s v="02:10:14"/>
        <s v="01:04:42"/>
        <s v="01:29:13"/>
        <s v="01:03:56"/>
        <s v="11:43:44"/>
        <s v="08:55:17"/>
        <s v="07:00:07"/>
        <s v="00:32:09"/>
        <s v="04:52:11"/>
        <s v="00:25:27"/>
        <s v="02:59:22"/>
        <s v="01:15:52"/>
        <s v="00:22:01"/>
        <s v="02:29:23"/>
        <s v="89:55:36"/>
        <s v="00:21:04"/>
        <s v="00:14:19"/>
        <s v="02:09:39"/>
        <s v="00:45:34"/>
        <s v="01:47:21"/>
        <s v="01:28:20"/>
        <s v="00:44:47"/>
        <s v="12:13:21"/>
        <s v="07:45:43"/>
        <s v="06:56:52"/>
        <s v="00:09:04"/>
        <s v="00:56:29"/>
        <s v="01:06:37"/>
        <s v="00:54:14"/>
        <s v="00:22:03"/>
        <s v="00:56:46"/>
        <s v="00:53:34"/>
        <s v="00:19:11"/>
        <s v="00:22:12"/>
        <s v="01:03:26"/>
        <s v="00:11:28"/>
        <s v="01:17:09"/>
        <s v="00:18:09"/>
        <s v="01:14:27"/>
        <s v="01:53:05"/>
        <s v="01:54:52"/>
        <s v="01:15:01"/>
        <s v="02:27:49"/>
        <s v="00:00:00"/>
        <s v="06:53:48"/>
        <s v="05:39:37"/>
        <s v="03:59:34"/>
        <s v="00:11:36"/>
        <s v="05:48:48"/>
        <s v="02:51:50"/>
        <s v="02:10:58"/>
        <s v="07:49:39"/>
        <s v="06:52:42"/>
        <s v="04:51:56"/>
        <s v="08:12:17"/>
        <s v="00:25:00"/>
        <s v="00:13:40"/>
        <s v="02:58:22"/>
        <s v="00:34:49"/>
        <s v="00:15:07"/>
        <s v="00:54:59"/>
        <s v="19:19:47"/>
        <s v="00:42:12"/>
        <s v="21:22:45"/>
        <s v="00:48:25"/>
        <s v="00:17:59"/>
        <s v="13:52:25"/>
        <s v="01:37:53"/>
        <s v="00:22:54"/>
        <s v="05:47:43"/>
        <s v="05:48:58"/>
        <s v="05:03:07"/>
        <s v="01:45:24"/>
        <s v="01:43:19"/>
        <s v="07:23:31"/>
        <s v="16:28:30"/>
        <s v="00:03:52"/>
        <s v="00:24:18"/>
        <s v="15:17:50"/>
        <s v="00:15:58"/>
        <s v="00:09:05"/>
        <s v="00:33:00"/>
        <s v="00:18:29"/>
        <s v="00:08:04"/>
        <s v="06:31:42"/>
        <s v="01:36:22"/>
        <s v="00:32:35"/>
        <s v="74:28:19"/>
        <s v="08:14:17"/>
        <s v="02:04:29"/>
        <s v="00:11:49"/>
        <s v="00:33:53"/>
        <s v="00:14:36"/>
        <s v="00:07:40"/>
        <s v="94:25:46"/>
        <s v="00:07:21"/>
        <s v="00:04:39"/>
        <s v="00:13:59"/>
        <s v="00:51:06"/>
        <s v="01:43:00"/>
        <s v="00:08:56"/>
        <s v="00:17:01"/>
        <s v="42:27:01"/>
        <s v="00:21:26"/>
        <s v="00:44:25"/>
        <s v="00:05:14"/>
        <s v="00:15:04"/>
        <s v="00:05:22"/>
        <s v="14:35:20"/>
        <s v="00:08:08"/>
        <s v="00:04:19"/>
        <s v="00:03:22"/>
        <s v="00:54:49"/>
        <s v="05:00:24"/>
        <s v="03:43:46"/>
        <s v="01:04:30"/>
        <s v="00:32:43"/>
        <s v="02:11:40"/>
        <s v="00:20:23"/>
        <s v="00:52:52"/>
        <s v="00:18:25"/>
        <s v="01:15:57"/>
        <s v="00:07:32"/>
        <s v="00:05:46"/>
        <s v="00:11:09"/>
        <s v="00:13:15"/>
        <s v="00:29:42"/>
        <s v="00:49:30"/>
        <s v="00:16:46"/>
        <s v="01:18:27"/>
        <s v="00:11:24"/>
        <s v="00:43:28"/>
        <s v="00:16:16"/>
        <s v="00:14:43"/>
        <s v="00:11:05"/>
        <s v="00:07:17"/>
        <s v="00:02:56"/>
        <s v="00:02:23"/>
        <s v="00:06:07"/>
        <s v="01:33:57"/>
        <s v="00:16:09"/>
        <s v="00:38:28"/>
        <s v="04:37:18"/>
        <s v="00:48:10"/>
        <s v="00:59:35"/>
        <s v="28:20:08"/>
        <s v="00:26:16"/>
        <s v="00:06:40"/>
        <s v="96:34:28"/>
        <s v="95:01:34"/>
        <s v="46:43:08"/>
        <s v="01:56:54"/>
        <s v="38:59:49"/>
        <s v="00:15:38"/>
        <s v="27:44:08"/>
        <s v="00:00:06"/>
        <s v="00:00:07"/>
        <s v="00:00:05"/>
        <s v="00:00:09"/>
        <s v="00:00:04"/>
        <s v="00:00:08"/>
        <s v="00:00:35"/>
        <s v="00:00:11"/>
        <s v="00:00:18"/>
        <s v="00:00:10"/>
        <s v="00:01:35"/>
        <s v="00:00:23"/>
        <s v="00:00:16"/>
        <s v="00:00:30"/>
        <s v="00:00:19"/>
        <s v="00:00:22"/>
        <s v="00:00:17"/>
        <s v="00:00:21"/>
        <s v="00:00:20"/>
        <s v="00:06:04"/>
        <s v="00:00:14"/>
        <s v="00:00:25"/>
        <s v="00:00:47"/>
        <s v="00:00:15"/>
        <s v="00:00:12"/>
        <s v="00:00:24"/>
        <s v="00:00:13"/>
        <s v="00:02:02"/>
        <s v="00:00:37"/>
        <s v="00:01:03"/>
        <s v="00:00:26"/>
        <s v="00:03:45"/>
        <s v="00:00:51"/>
        <s v="00:00:49"/>
        <s v="00:00:44"/>
        <s v="00:00:29"/>
        <s v="00:00:40"/>
        <s v="01:06:25"/>
        <s v="10:03:57"/>
        <s v="05:18:39"/>
        <s v="04:35:36"/>
        <s v="51:33:14"/>
        <s v="01:37:34"/>
        <s v="48:11:52"/>
        <s v="42:41:57"/>
        <s v="08:04:56"/>
        <s v="05:10:40"/>
        <s v="04:48:38"/>
        <s v="02:42:31"/>
        <s v="09:24:32"/>
        <s v="07:39:06"/>
        <s v="03:42:18"/>
        <s v="11:15:11"/>
        <s v="02:21:56"/>
        <s v="09:58:34"/>
        <s v="01:01:37"/>
        <s v="07:19:39"/>
        <s v="03:56:13"/>
        <s v="00:43:46"/>
        <s v="00:19:04"/>
        <s v="00:13:43"/>
        <s v="00:14:56"/>
        <s v="01:02:00"/>
        <s v="113:13:30"/>
        <s v="03:12:36"/>
        <s v="01:46:16"/>
        <s v="01:31:19"/>
        <s v="00:57:33"/>
        <s v="03:14:29"/>
        <s v="02:41:27"/>
        <s v="00:26:01"/>
        <s v="00:58:10"/>
        <s v="23:18:42"/>
        <s v="17:28:01"/>
        <s v="00:30:39"/>
        <s v="03:49:33"/>
        <s v="03:50:49"/>
        <s v="24:16:22"/>
        <s v="02:35:29"/>
        <s v="02:30:25"/>
        <s v="14:08:38"/>
        <s v="12:39:32"/>
        <s v="06:54:46"/>
        <s v="29:41:36"/>
        <s v="07:00:49"/>
        <s v="04:24:05"/>
        <s v="02:02:56"/>
        <s v="12:16:09"/>
        <s v="00:06:23"/>
        <s v="07:18:30"/>
        <s v="10:40:05"/>
        <s v="84:34:55"/>
        <s v="24:17:35"/>
        <s v="00:53:12"/>
        <s v="00:04:15"/>
        <s v="00:00:53"/>
        <s v="00:03:27"/>
        <s v="02:04:16"/>
        <s v="00:01:00"/>
        <s v="00:01:24"/>
        <s v="00:01:05"/>
        <s v="00:00:55"/>
        <s v="00:01:06"/>
        <s v="00:01:07"/>
        <s v="01:21:54"/>
        <s v="00:10:24"/>
        <s v="08:05:53"/>
        <s v="07:58:01"/>
        <s v="07:26:07"/>
        <s v="05:56:55"/>
        <s v="00:11:18"/>
        <s v="128:49:17"/>
        <s v="01:42:13"/>
        <s v="05:13:19"/>
        <s v="00:42:38"/>
        <s v="04:15:32"/>
        <s v="06:10:11"/>
        <s v="03:08:18"/>
        <s v="00:38:25"/>
        <s v="00:22:21"/>
        <s v="06:29:05"/>
        <s v="00:25:21"/>
        <s v="00:10:51"/>
        <s v="29:23:17"/>
        <s v="22:20:59"/>
        <s v="00:10:56"/>
        <s v="11:31:02"/>
        <s v="05:13:36"/>
        <s v="01:46:23"/>
        <s v="00:37:45"/>
        <s v="00:16:02"/>
        <s v="00:50:45"/>
        <s v="07:15:00"/>
        <s v="01:03:49"/>
        <s v="00:46:36"/>
        <s v="00:30:21"/>
        <s v="00:09:16"/>
        <s v="05:00:58"/>
        <s v="89:49:59"/>
        <s v="00:16:43"/>
        <s v="06:39:00"/>
        <s v="01:01:21"/>
        <s v="00:14:52"/>
        <s v="11:03:50"/>
        <s v="06:53:45"/>
        <s v="05:30:08"/>
        <s v="03:50:46"/>
        <s v="21:37:18"/>
        <s v="00:24:06"/>
        <s v="00:51:23"/>
        <s v="09:25:55"/>
        <s v="09:18:45"/>
        <s v="08:28:17"/>
        <s v="00:10:10"/>
        <s v="00:30:36"/>
        <s v="04:12:16"/>
        <s v="86:12:44"/>
        <s v="00:53:38"/>
        <s v="00:53:50"/>
        <s v="03:26:46"/>
        <s v="16:40:49"/>
        <s v="11:43:33"/>
        <s v="00:07:34"/>
        <s v="00:01:11"/>
        <s v="00:02:16"/>
        <s v="00:26:05"/>
        <s v="00:20:04"/>
        <s v="03:28:45"/>
        <s v="02:15:57"/>
        <s v="00:25:58"/>
        <s v="01:21:49"/>
        <s v="06:07:49"/>
        <s v="04:07:12"/>
        <s v="00:22:32"/>
        <s v="12:33:22"/>
        <s v="01:15:08"/>
        <s v="08:26:00"/>
        <s v="00:15:01"/>
        <s v="160:09:23"/>
        <s v="06:06:29"/>
        <s v="03:42:53"/>
        <s v="01:16:03"/>
        <s v="00:58:41"/>
        <s v="18:02:26"/>
        <s v="00:08:31"/>
        <s v="01:12:21"/>
        <s v="02:28:17"/>
        <s v="06:28:52"/>
        <s v="00:01:43"/>
        <s v="06:58:24"/>
        <s v="08:20:30"/>
        <s v="07:23:36"/>
        <s v="05:35:36"/>
        <s v="00:19:00"/>
        <s v="00:13:41"/>
        <s v="00:38:19"/>
        <s v="04:47:16"/>
        <s v="06:11:00"/>
        <s v="01:32:05"/>
        <s v="01:33:18"/>
        <s v="03:01:13"/>
        <s v="06:26:37"/>
        <s v="01:15:27"/>
        <s v="02:05:57"/>
        <s v="03:45:07"/>
        <s v="03:54:38"/>
        <s v="01:11:01"/>
        <s v="00:57:51"/>
        <s v="00:06:09"/>
        <s v="00:07:03"/>
        <s v="00:05:20"/>
        <s v="00:14:00"/>
        <s v="00:18:55"/>
        <s v="00:16:17"/>
        <s v="00:08:03"/>
        <s v="06:48:44"/>
        <s v="00:16:15"/>
        <s v="09:16:07"/>
        <s v="02:36:38"/>
        <s v="02:08:58"/>
        <s v="00:46:32"/>
        <s v="00:17:23"/>
        <s v="01:22:26"/>
        <s v="04:15:18"/>
        <s v="01:45:21"/>
        <s v="00:04:17"/>
        <s v="00:18:12"/>
        <s v="00:42:43"/>
        <s v="00:10:22"/>
        <s v="00:12:05"/>
        <s v="00:24:30"/>
        <s v="00:16:08"/>
        <s v="04:47:33"/>
        <s v="04:43:39"/>
        <s v="00:17:20"/>
        <s v="00:08:21"/>
        <s v="05:08:43"/>
        <s v="00:42:40"/>
        <s v="46:49:07"/>
        <s v="00:04:49"/>
        <s v="00:06:53"/>
        <s v="00:48:05"/>
        <s v="00:29:52"/>
        <s v="05:31:41"/>
        <s v="00:18:53"/>
        <s v="00:20:57"/>
        <s v="00:06:43"/>
        <s v="07:25:04"/>
        <s v="03:33:56"/>
        <s v="00:53:03"/>
        <s v="01:49:27"/>
        <s v="00:13:49"/>
        <s v="00:10:39"/>
        <s v="02:29:10"/>
        <s v="00:02:51"/>
        <s v="01:11:07"/>
        <s v="19:20:45"/>
        <s v="04:52:05"/>
        <s v="00:02:34"/>
        <s v="00:12:50"/>
        <s v="00:14:11"/>
        <s v="00:29:32"/>
        <s v="00:13:58"/>
        <s v="00:24:21"/>
        <s v="00:13:36"/>
        <s v="19:58:25"/>
        <s v="01:30:14"/>
        <s v="00:34:29"/>
        <s v="04:26:12"/>
        <s v="00:05:43"/>
        <s v="00:54:12"/>
        <s v="00:14:44"/>
        <s v="00:26:52"/>
        <s v="15:15:47"/>
        <s v="00:27:21"/>
        <s v="01:01:10"/>
        <s v="00:29:37"/>
        <s v="00:32:11"/>
        <s v="01:48:17"/>
        <s v="00:36:14"/>
        <s v="01:07:22"/>
        <s v="01:49:46"/>
        <s v="00:09:36"/>
        <s v="00:16:31"/>
        <s v="00:10:14"/>
        <s v="00:17:39"/>
        <s v="00:22:08"/>
        <s v="00:56:45"/>
        <s v="01:00:17"/>
        <s v="01:41:49"/>
        <s v="00:31:34"/>
        <s v="00:25:28"/>
        <s v="00:49:25"/>
        <s v="01:37:09"/>
        <s v="01:48:34"/>
        <s v="00:42:59"/>
        <s v="00:26:35"/>
        <s v="00:07:51"/>
        <s v="01:32:01"/>
        <s v="00:22:26"/>
        <s v="00:31:42"/>
        <s v="00:55:12"/>
        <s v="00:26:50"/>
        <s v="00:23:15"/>
        <s v="00:24:03"/>
        <s v="01:31:51"/>
        <s v="00:18:45"/>
        <s v="00:49:34"/>
        <s v="05:00:08"/>
        <s v="00:30:16"/>
        <s v="00:17:17"/>
        <s v="00:54:08"/>
        <s v="00:17:10"/>
        <s v="00:12:46"/>
        <s v="00:12:33"/>
        <s v="00:47:01"/>
        <s v="00:31:41"/>
        <s v="00:05:11"/>
        <s v="00:42:02"/>
        <s v="00:12:58"/>
        <s v="00:34:18"/>
        <s v="00:06:45"/>
        <s v="04:02:55"/>
        <s v="07:07:30"/>
        <s v="01:54:24"/>
        <s v="05:29:36"/>
        <s v="03:22:51"/>
        <s v="00:45:48"/>
        <s v="00:56:08"/>
        <s v="03:45:30"/>
        <s v="03:30:31"/>
        <s v="24:16:53"/>
        <s v="01:45:05"/>
        <s v="17:38:02"/>
        <s v="00:07:28"/>
        <s v="00:32:29"/>
        <s v="07:03:59"/>
        <s v="00:59:12"/>
        <s v="06:49:38"/>
        <s v="00:21:24"/>
        <s v="01:34:50"/>
        <s v="01:14:40"/>
        <s v="00:15:10"/>
        <s v="11:25:24"/>
        <s v="18:23:49"/>
        <s v="07:20:51"/>
        <s v="00:56:33"/>
        <s v="02:03:19"/>
        <s v="01:48:49"/>
        <s v="01:10:52"/>
        <s v="02:53:52"/>
        <s v="01:31:32"/>
        <s v="09:05:13"/>
        <s v="01:20:29"/>
        <s v="01:17:56"/>
        <s v="00:06:13"/>
        <s v="07:06:49"/>
        <s v="00:24:54"/>
        <s v="00:54:30"/>
        <s v="00:13:26"/>
        <s v="00:17:33"/>
        <s v="14:04:32"/>
        <s v="00:47:57"/>
        <s v="00:33:04"/>
        <s v="00:33:42"/>
        <s v="00:45:42"/>
        <s v="00:58:53"/>
        <s v="00:32:19"/>
        <s v="06:14:26"/>
        <s v="02:44:59"/>
        <s v="01:39:07"/>
        <s v="01:33:10"/>
        <s v="00:18:27"/>
        <s v="00:52:03"/>
        <s v="03:30:19"/>
        <s v="05:16:39"/>
        <s v="03:14:09"/>
        <s v="01:51:43"/>
        <s v="00:12:11"/>
        <s v="05:07:39"/>
        <s v="18:22:27"/>
        <s v="00:16:07"/>
        <s v="00:29:20"/>
        <s v="04:05:40"/>
        <s v="01:17:19"/>
        <s v="08:41:31"/>
        <s v="00:21:55"/>
        <s v="03:16:21"/>
        <s v="00:46:17"/>
        <s v="01:45:45"/>
        <s v="00:11:43"/>
        <s v="01:03:32"/>
        <s v="26:11:30"/>
        <s v="07:05:06"/>
        <s v="06:32:57"/>
        <s v="00:26:53"/>
        <s v="00:23:51"/>
        <s v="21:17:58"/>
        <s v="00:05:48"/>
        <s v="00:07:47"/>
        <s v="00:09:47"/>
        <s v="00:35:55"/>
        <s v="00:47:59"/>
        <s v="00:32:59"/>
        <s v="00:22:30"/>
        <s v="00:12:52"/>
        <s v="00:22:10"/>
        <s v="00:10:52"/>
        <s v="02:23:20"/>
        <s v="07:33:59"/>
        <s v="00:40:16"/>
        <s v="24:59:39"/>
        <s v="24:56:21"/>
        <s v="06:00:50"/>
        <s v="07:14:08"/>
        <s v="02:32:27"/>
        <s v="05:49:04"/>
        <s v="04:37:04"/>
        <s v="00:20:20"/>
        <s v="02:10:31"/>
        <s v="55:35:15"/>
        <s v="00:23:52"/>
        <s v="01:59:29"/>
        <s v="117:26:01"/>
        <s v="04:18:50"/>
        <s v="02:07:43"/>
        <s v="09:33:37"/>
        <s v="41:53:53"/>
        <s v="37:04:27"/>
        <s v="19:17:19"/>
        <s v="15:20:50"/>
        <s v="79:23:18"/>
        <s v="67:48:57"/>
        <s v="20:24:41"/>
        <s v="14:04:11"/>
        <s v="02:41:23"/>
        <s v="02:27:08"/>
        <s v="01:49:05"/>
        <s v="01:38:10"/>
        <s v="01:34:23"/>
        <s v="01:22:11"/>
        <s v="01:17:53"/>
        <s v="00:19:28"/>
        <s v="00:15:11"/>
        <s v="00:02:47"/>
        <s v="00:02:59"/>
        <s v="44:56:10"/>
        <s v="39:37:07"/>
        <s v="39:29:23"/>
        <s v="04:10:40"/>
        <s v="36:49:54"/>
        <s v="36:19:00"/>
        <s v="36:09:34"/>
        <s v="00:23:01"/>
        <s v="35:17:18"/>
        <s v="34:51:31"/>
        <s v="34:21:15"/>
        <s v="34:01:02"/>
        <s v="33:53:32"/>
        <s v="05:02:29"/>
        <s v="30:59:38"/>
        <s v="06:30:00"/>
        <s v="01:21:03"/>
        <s v="17:28:27"/>
        <s v="17:19:45"/>
        <s v="13:53:57"/>
        <s v="25:23:37"/>
        <s v="00:17:53"/>
        <s v="18:06:56"/>
        <s v="177:36:21"/>
        <s v="77:08:26"/>
        <s v="70:25:41"/>
        <s v="113:35:50"/>
        <s v="29:23:12"/>
        <s v="95:26:01"/>
        <s v="91:08:07"/>
        <s v="38:43:24"/>
        <s v="01:56:11"/>
        <s v="01:00:14"/>
        <s v="00:41:08"/>
        <s v="22:57:13"/>
        <s v="01:32:33"/>
        <s v="00:06:24"/>
        <s v="00:56:39"/>
        <s v="00:49:53"/>
        <s v="00:29:29"/>
        <s v="03:27:41"/>
        <s v="05:27:37"/>
        <s v="56:11:31"/>
        <s v="06:58:50"/>
        <s v="06:59:43"/>
        <s v="06:59:13"/>
        <s v="04:52:08"/>
        <s v="04:50:32"/>
        <s v="24:21:42"/>
        <s v="04:27:34"/>
        <s v="03:47:56"/>
        <s v="01:24:25"/>
        <s v="00:46:55"/>
        <s v="00:19:32"/>
        <s v="00:53:27"/>
        <s v="01:51:47"/>
        <s v="02:08:46"/>
        <s v="04:55:21"/>
        <s v="00:20:29"/>
        <s v="00:02:26"/>
        <s v="00:40:03"/>
        <s v="00:20:58"/>
        <s v="00:16:22"/>
        <s v="00:13:25"/>
        <s v="00:45:57"/>
        <s v="00:17:02"/>
        <s v="39:23:25"/>
        <s v="02:18:31"/>
        <s v="54:13:08"/>
        <s v="97:37:26"/>
        <s v="00:26:11"/>
        <s v="00:21:39"/>
        <s v="01:35:12"/>
        <s v="03:50:12"/>
        <s v="13:18:25"/>
        <s v="08:21:11"/>
        <s v="08:04:51"/>
        <s v="01:42:04"/>
        <s v="04:09:08"/>
        <s v="02:28:43"/>
        <s v="06:54:11"/>
        <s v="02:18:06"/>
        <s v="00:46:03"/>
        <s v="00:35:24"/>
        <s v="00:19:14"/>
        <s v="01:52:17"/>
        <s v="00:22:47"/>
        <s v="04:32:24"/>
        <s v="81:19:20"/>
        <s v="58:34:23"/>
        <s v="03:49:53"/>
        <s v="00:32:44"/>
        <s v="01:40:26"/>
        <s v="01:35:58"/>
        <s v="28:43:19"/>
        <s v="110:19:17"/>
        <s v="05:42:57"/>
        <s v="00:03:32"/>
        <s v="133:17:52"/>
        <s v="28:55:44"/>
        <s v="87:39:06"/>
        <s v="02:30:19"/>
        <s v="00:50:32"/>
        <s v="28:53:42"/>
        <s v="00:45:53"/>
        <s v="01:19:12"/>
        <s v="00:17:51"/>
        <s v="00:01:29"/>
        <s v="00:01:40"/>
        <s v="00:01:32"/>
        <s v="00:02:33"/>
        <s v="01:21:25"/>
        <s v="06:33:57"/>
        <s v="01:06:17"/>
        <s v="05:27:47"/>
        <s v="00:53:22"/>
        <s v="04:11:19"/>
        <s v="04:17:46"/>
        <s v="03:49:34"/>
        <s v="03:35:04"/>
        <s v="00:57:44"/>
        <s v="02:24:46"/>
        <s v="109:51:12"/>
        <s v="00:27:05"/>
        <s v="00:22:49"/>
        <s v="01:19:49"/>
        <s v="00:21:43"/>
        <s v="24:20:30"/>
        <s v="00:56:21"/>
        <s v="142:48:17"/>
        <s v="00:11:13"/>
        <s v="01:09:58"/>
        <s v="00:55:10"/>
        <s v="02:37:14"/>
        <s v="01:12:12"/>
        <s v="01:26:15"/>
        <s v="05:26:56"/>
        <s v="03:35:42"/>
        <s v="00:42:50"/>
        <s v="01:51:28"/>
        <s v="00:55:47"/>
        <s v="00:29:28"/>
        <s v="00:07:50"/>
        <s v="03:38:34"/>
        <s v="00:21:13"/>
        <s v="00:15:59"/>
        <s v="01:58:59"/>
        <s v="00:11:26"/>
        <s v="03:53:10"/>
        <s v="00:31:26"/>
        <s v="00:14:13"/>
        <s v="01:11:49"/>
        <s v="00:19:15"/>
        <s v="09:00:00"/>
        <s v="00:49:49"/>
        <s v="00:48:44"/>
        <s v="00:02:49"/>
        <s v="00:19:20"/>
        <s v="05:02:06"/>
        <s v="00:11:35"/>
        <s v="00:09:51"/>
        <s v="00:06:56"/>
        <s v="01:19:01"/>
        <s v="00:21:28"/>
        <s v="00:30:13"/>
        <s v="00:50:00"/>
        <s v="04:39:44"/>
        <s v="00:57:13"/>
        <s v="00:41:42"/>
        <s v="01:46:45"/>
        <s v="03:19:44"/>
        <s v="00:32:21"/>
        <s v="00:31:58"/>
        <s v="03:45:27"/>
        <s v="01:59:44"/>
        <s v="03:36:52"/>
        <s v="08:03:24"/>
        <s v="01:55:54"/>
        <s v="01:33:16"/>
        <s v="00:30:26"/>
        <s v="03:07:39"/>
        <s v="01:45:29"/>
        <s v="01:31:38"/>
        <s v="01:13:55"/>
        <s v="08:01:35"/>
        <s v="07:24:09"/>
        <s v="02:46:17"/>
        <s v="02:16:13"/>
        <s v="01:57:27"/>
        <s v="01:58:48"/>
        <s v="03:34:27"/>
        <s v="01:51:03"/>
        <s v="01:22:57"/>
        <s v="41:01:56"/>
        <s v="01:13:16"/>
        <s v="08:22:55"/>
        <s v="00:56:55"/>
        <s v="01:13:27"/>
        <s v="02:02:24"/>
        <s v="01:44:48"/>
        <s v="07:03:50"/>
        <s v="06:11:15"/>
        <s v="06:33:22"/>
        <s v="05:06:07"/>
        <s v="12:28:44"/>
        <s v="01:01:18"/>
        <s v="03:18:16"/>
        <s v="02:41:48"/>
        <s v="04:56:13"/>
        <s v="04:46:17"/>
        <s v="03:11:59"/>
        <s v="03:25:06"/>
        <s v="01:12:29"/>
        <s v="01:24:21"/>
        <s v="01:15:39"/>
        <s v="08:31:18"/>
        <s v="05:27:07"/>
        <s v="07:42:32"/>
        <s v="07:44:23"/>
        <s v="06:10:29"/>
        <s v="08:59:42"/>
        <s v="08:29:51"/>
        <s v="05:52:09"/>
        <s v="01:16:49"/>
        <s v="09:48:08"/>
        <s v="05:25:56"/>
        <s v="83:28:27"/>
        <s v="53:32:54"/>
        <s v="31:45:00"/>
        <s v="20:11:46"/>
        <s v="16:57:59"/>
        <s v="14:45:30"/>
        <s v="12:45:53"/>
        <s v="26:57:49"/>
        <s v="14:35:55"/>
        <s v="27:35:44"/>
        <s v="12:10:47"/>
        <s v="20:59:49"/>
        <s v="13:27:14"/>
        <s v="02:18:44"/>
        <s v="01:32:57"/>
        <s v="01:20:49"/>
        <s v="102:40:18"/>
        <s v="00:56:22"/>
        <s v="15:53:18"/>
        <s v="14:09:29"/>
        <s v="10:47:21"/>
        <s v="06:17:04"/>
        <s v="00:57:31"/>
        <s v="01:48:21"/>
        <s v="01:12:50"/>
        <s v="02:10:48"/>
        <s v="00:40:13"/>
        <s v="06:39:23"/>
        <s v="00:23:16"/>
        <s v="06:42:23"/>
        <s v="05:39:22"/>
        <s v="37:31:58"/>
        <s v="04:47:11"/>
        <s v="04:26:35"/>
        <s v="02:20:46"/>
        <s v="00:37:43"/>
        <s v="31:23:54"/>
        <s v="30:32:01"/>
        <s v="18:14:34"/>
        <s v="21:15:55"/>
        <s v="03:01:43"/>
        <s v="07:58:59"/>
        <s v="09:33:44"/>
        <s v="00:00:34"/>
        <s v="00:49:58"/>
        <s v="00:34:03"/>
        <s v="03:46:30"/>
        <s v="00:42:29"/>
        <s v="00:12:23"/>
        <s v="18:25:23"/>
        <s v="00:14:40"/>
        <s v="01:11:43"/>
        <s v="00:13:48"/>
        <s v="00:04:56"/>
        <s v="01:27:24"/>
        <s v="03:24:57"/>
        <s v="10:51:52"/>
        <s v="00:29:17"/>
        <s v="00:21:12"/>
        <s v="00:06:44"/>
        <s v="01:32:45"/>
        <s v="01:23:09"/>
        <s v="00:17:36"/>
        <s v="00:18:13"/>
        <s v="15:54:18"/>
        <s v="00:06:16"/>
        <s v="00:48:46"/>
        <s v="02:17:44"/>
        <s v="00:46:43"/>
        <s v="00:51:35"/>
        <s v="00:32:23"/>
        <s v="02:09:19"/>
        <s v="00:04:06"/>
        <s v="02:26:26"/>
        <s v="02:19:36"/>
        <s v="00:19:02"/>
        <s v="02:32:46"/>
        <s v="00:17:34"/>
        <s v="01:57:28"/>
        <s v="01:20:51"/>
        <s v="00:53:54"/>
        <s v="06:36:49"/>
        <s v="06:31:04"/>
        <s v="05:34:55"/>
        <s v="04:16:34"/>
        <s v="03:17:09"/>
        <s v="07:38:08"/>
        <s v="02:52:21"/>
        <s v="06:35:20"/>
        <s v="04:23:49"/>
        <s v="01:12:36"/>
        <s v="08:15:14"/>
        <s v="08:12:47"/>
        <s v="08:01:36"/>
        <s v="06:02:33"/>
        <s v="17:44:32"/>
        <s v="08:05:20"/>
        <s v="07:41:39"/>
        <s v="07:41:31"/>
        <s v="07:26:42"/>
        <s v="11:27:33"/>
        <s v="08:32:23"/>
        <s v="07:30:12"/>
        <s v="06:57:47"/>
        <s v="00:19:03"/>
        <s v="01:58:57"/>
        <s v="05:36:05"/>
        <s v="04:42:31"/>
        <s v="03:20:48"/>
        <s v="00:42:09"/>
        <s v="00:48:29"/>
        <s v="52:03:50"/>
        <s v="00:28:07"/>
        <s v="04:48:54"/>
        <s v="40:19:57"/>
        <s v="04:06:48"/>
        <s v="02:20:54"/>
        <s v="02:20:56"/>
        <s v="02:20:52"/>
        <s v="02:15:27"/>
        <s v="01:02:48"/>
        <s v="00:41:36"/>
        <s v="00:09:53"/>
        <s v="07:22:14"/>
        <s v="05:03:58"/>
      </sharedItems>
    </cacheField>
    <cacheField name="เวลาที่แก้ไขปัญหาได้" numFmtId="0">
      <sharedItems containsBlank="1" count="1409">
        <s v="2022-08-01 10:23:49"/>
        <s v="2022-08-01 10:34:40"/>
        <s v="2022-08-01 11:58:55"/>
        <s v="2022-08-01 13:59:01"/>
        <s v="2022-08-04 09:15:02"/>
        <s v="2022-08-02 15:20:53"/>
        <s v="2022-08-02 16:02:56"/>
        <s v="2022-08-02 16:18:18"/>
        <s v="2022-08-03 08:47:33"/>
        <s v="2022-08-03 09:47:32"/>
        <s v="2022-08-03 10:44:55"/>
        <s v="2022-08-03 14:33:23"/>
        <s v="2022-08-03 14:36:09"/>
        <s v="2022-08-03 14:55:22"/>
        <s v="2022-08-04 08:14:10"/>
        <s v="2022-08-04 08:34:53"/>
        <s v="2022-08-04 09:02:46"/>
        <s v="2022-08-04 09:20:01"/>
        <s v="2022-08-04 15:46:40"/>
        <s v="2022-08-04 15:22:47"/>
        <s v="2022-08-05 09:22:33"/>
        <s v="2022-08-05 10:06:10"/>
        <s v="2022-08-05 13:42:17"/>
        <s v="2022-08-09 08:17:24"/>
        <s v="2022-08-09 09:16:00"/>
        <s v="2022-08-09 10:45:36"/>
        <s v="2022-08-09 14:46:44"/>
        <s v="2022-08-09 14:51:05"/>
        <s v="2022-08-10 15:32:12"/>
        <s v="2022-08-11 09:06:26"/>
        <s v="2022-08-11 11:45:32"/>
        <s v="2022-08-11 12:08:23"/>
        <s v="2022-08-11 13:19:30"/>
        <s v="2022-08-11 15:59:05"/>
        <s v="2022-08-11 16:34:18"/>
        <s v="2022-08-12 08:41:48"/>
        <s v="2022-08-15 08:15:01"/>
        <s v="2022-08-15 09:24:23"/>
        <s v="2022-08-15 16:17:45"/>
        <s v="2022-08-15 18:54:42"/>
        <s v="2022-08-16 13:35:40"/>
        <s v="2022-08-16 13:45:48"/>
        <s v="2022-08-16 14:03:36"/>
        <s v="2022-08-17 13:28:50"/>
        <s v="2022-08-17 16:33:03"/>
        <s v="2022-08-17 16:24:05"/>
        <s v="2022-08-18 10:30:14"/>
        <s v="2022-08-18 10:04:29"/>
        <s v="2022-08-18 16:09:06"/>
        <s v="2022-08-18 11:30:51"/>
        <s v="2022-08-18 14:11:38"/>
        <s v="2022-08-18 16:22:45"/>
        <s v="2022-08-18 16:03:54"/>
        <s v="2022-08-19 09:32:28"/>
        <s v="2022-08-19 15:28:14"/>
        <s v="2022-08-19 18:40:54"/>
        <s v="2022-08-22 09:03:10"/>
        <s v="2022-08-22 09:17:05"/>
        <s v="2022-08-22 09:23:40"/>
        <s v="2022-08-22 09:28:20"/>
        <s v="2022-08-25 09:02:25"/>
        <s v="2022-08-22 09:54:24"/>
        <s v="2022-08-23 08:37:47"/>
        <s v="2022-08-22 15:42:04"/>
        <s v="2022-08-23 08:59:34"/>
        <s v="2022-08-23 10:13:45"/>
        <s v="2022-08-23 10:31:00"/>
        <s v="2022-08-23 13:45:30"/>
        <s v="2022-08-23 14:46:31"/>
        <s v="2022-08-23 15:00:17"/>
        <s v="2022-08-23 15:15:09"/>
        <s v="2022-08-23 15:22:07"/>
        <s v="2022-08-23 16:02:54"/>
        <s v="2022-08-23 16:06:54"/>
        <s v="2022-08-24 13:43:59"/>
        <s v="2022-08-24 13:50:16"/>
        <s v="2022-08-24 13:56:09"/>
        <s v="2022-08-25 08:17:53"/>
        <s v="2022-08-25 08:32:49"/>
        <s v="2022-08-25 09:52:50"/>
        <s v="2022-08-25 14:02:35"/>
        <s v="2022-08-25 15:19:05"/>
        <s v="2022-08-25 15:28:41"/>
        <s v="2022-08-25 15:50:04"/>
        <s v="2022-08-25 15:53:59"/>
        <s v="2022-08-26 08:45:05"/>
        <s v="2022-08-26 14:03:24"/>
        <s v="2022-08-26 14:26:52"/>
        <s v="2022-08-29 10:46:08"/>
        <s v="2022-08-30 13:24:22"/>
        <s v="2022-08-29 19:16:10"/>
        <s v="2022-08-30 09:09:08"/>
        <s v="2022-08-30 09:36:16"/>
        <s v="2022-09-01 09:08:51"/>
        <s v="2022-08-31 08:54:01"/>
        <s v="2022-08-30 13:31:07"/>
        <s v="2022-08-31 10:17:25"/>
        <s v="2022-08-31 10:29:49"/>
        <s v="2022-09-04 09:06:56"/>
        <s v="2022-08-31 10:41:00"/>
        <s v="2022-08-31 10:50:49"/>
        <s v="2022-08-31 13:24:17"/>
        <s v="2022-08-31 15:01:47"/>
        <s v="2022-08-31 14:55:29"/>
        <s v="2022-09-01 14:06:25"/>
        <m/>
        <s v="2022-08-19 14:35:58"/>
        <s v="2022-08-15 14:45:56"/>
        <s v="2022-08-01 16:16:11"/>
        <s v="2022-08-01 16:19:25"/>
        <s v="2022-08-01 16:21:38"/>
        <s v="2022-08-01 16:25:20"/>
        <s v="2022-08-02 09:45:31"/>
        <s v="2022-08-02 12:44:04"/>
        <s v="2022-08-03 14:38:27"/>
        <s v="2022-08-02 16:20:59"/>
        <s v="2022-08-22 14:23:56"/>
        <s v="2022-08-04 15:55:58"/>
        <s v="2022-08-04 14:59:46"/>
        <s v="2022-08-04 15:04:36"/>
        <s v="2022-08-04 15:08:27"/>
        <s v="2022-08-08 16:53:17"/>
        <s v="2022-08-08 16:41:24"/>
        <s v="2022-08-09 16:54:34"/>
        <s v="2022-08-08 16:57:08"/>
        <s v="2022-08-15 14:31:14"/>
        <s v="2022-08-11 08:37:35"/>
        <s v="2022-08-09 16:52:29"/>
        <s v="2022-08-11 08:40:59"/>
        <s v="2022-08-11 08:43:06"/>
        <s v="2022-08-16 14:19:11"/>
        <s v="2022-08-11 16:20:04"/>
        <s v="2022-08-12 16:32:01"/>
        <s v="2022-08-15 14:28:05"/>
        <s v="2022-08-15 14:06:29"/>
        <s v="2022-08-16 14:14:03"/>
        <s v="2022-08-15 14:10:33"/>
        <s v="2022-08-16 14:08:50"/>
        <s v="2022-08-16 14:55:44"/>
        <s v="2022-08-17 15:37:48"/>
        <s v="2022-08-17 15:42:50"/>
        <s v="2022-08-17 15:46:40"/>
        <s v="2022-08-23 15:50:19"/>
        <s v="2022-08-22 14:11:54"/>
        <s v="2022-08-22 15:36:03"/>
        <s v="2022-08-22 14:18:24"/>
        <s v="2022-08-24 16:30:36"/>
        <s v="2022-08-23 08:41:23"/>
        <s v="2022-08-23 09:29:22"/>
        <s v="2022-08-23 09:34:29"/>
        <s v="2022-08-23 15:46:03"/>
        <s v="2022-08-23 16:51:00"/>
        <s v="2022-08-24 16:19:08"/>
        <s v="2022-08-24 16:22:24"/>
        <s v="2022-08-24 16:26:59"/>
        <s v="2022-08-25 16:11:30"/>
        <s v="2022-08-25 14:56:53"/>
        <s v="2022-08-26 16:30:40"/>
        <s v="2022-08-26 16:34:39"/>
        <s v="2022-08-26 16:38:01"/>
        <s v="2022-09-01 15:54:34"/>
        <s v="2022-09-05 15:43:59"/>
        <s v="2022-08-29 09:43:52"/>
        <s v="2022-08-29 12:35:36"/>
        <s v="2022-08-29 15:22:49"/>
        <s v="2022-08-30 10:28:59"/>
        <s v="2022-08-30 10:31:02"/>
        <s v="2022-09-01 11:03:56"/>
        <s v="2022-09-01 11:09:47"/>
        <s v="2022-09-05 09:29:45"/>
        <s v="2022-08-05 15:42:35"/>
        <s v="2022-08-03 10:29:02"/>
        <s v="2022-08-05 13:32:42"/>
        <s v="2022-08-01 11:27:55"/>
        <s v="2022-08-02 11:30:57"/>
        <s v="2022-08-01 11:29:46"/>
        <s v="2022-08-01 13:01:01"/>
        <s v="2022-08-01 15:24:11"/>
        <s v="2022-08-15 14:52:33"/>
        <s v="2022-08-01 16:05:52"/>
        <s v="2022-08-01 16:29:23"/>
        <s v="2022-08-02 11:29:02"/>
        <s v="2022-08-02 16:27:44"/>
        <s v="2022-08-03 13:49:42"/>
        <s v="2022-08-03 14:55:20"/>
        <s v="2022-08-03 14:57:24"/>
        <s v="2022-08-04 16:09:01"/>
        <s v="2022-08-08 09:05:44"/>
        <s v="2022-08-08 09:02:53"/>
        <s v="2022-08-05 16:04:37"/>
        <s v="2022-08-05 14:26:06"/>
        <s v="2022-08-05 16:06:20"/>
        <s v="2022-08-08 09:06:37"/>
        <s v="2022-08-08 09:07:51"/>
        <s v="2022-08-08 09:09:40"/>
        <s v="2022-08-08 16:28:31"/>
        <s v="2022-08-08 13:58:00"/>
        <s v="2022-08-09 08:50:50"/>
        <s v="2022-08-09 13:26:02"/>
        <s v="2022-08-09 16:16:57"/>
        <s v="2022-08-10 08:59:27"/>
        <s v="2022-08-10 09:17:09"/>
        <s v="2022-08-10 10:07:29"/>
        <s v="2022-08-10 14:57:35"/>
        <s v="2022-08-11 09:53:05"/>
        <s v="2022-08-11 09:54:52"/>
        <s v="2022-08-11 11:56:53"/>
        <s v="2022-08-16 14:25:43"/>
        <s v="2022-08-13 10:12:30"/>
        <s v="2022-08-13 09:58:51"/>
        <s v="2022-08-14 11:38:07"/>
        <s v="2022-08-15 14:53:48"/>
        <s v="2022-08-16 14:30:34"/>
        <s v="2022-08-15 15:01:11"/>
        <s v="2022-08-16 14:31:18"/>
        <s v="2022-08-16 14:17:57"/>
        <s v="2022-08-17 15:48:54"/>
        <s v="2022-08-16 16:42:57"/>
        <s v="2022-08-17 15:49:39"/>
        <s v="2022-08-17 15:52:11"/>
        <s v="2022-08-17 15:53:47"/>
        <s v="2022-08-24 08:57:14"/>
        <s v="2022-08-22 16:47:53"/>
        <s v="2022-08-23 08:33:52"/>
        <s v="2022-08-23 11:31:57"/>
        <s v="2022-08-23 12:03:11"/>
        <s v="2022-08-23 14:49:55"/>
        <s v="2022-08-24 11:10:04"/>
        <s v="2022-08-26 16:11:22"/>
        <s v="2022-08-25 09:55:41"/>
        <s v="2022-09-02 08:35:29"/>
        <s v="2022-08-26 09:26:24"/>
        <s v="2022-08-26 16:35:06"/>
        <s v="2022-08-27 15:49:37"/>
        <s v="2022-08-30 14:52:11"/>
        <s v="2022-08-29 12:16:20"/>
        <s v="2022-08-29 14:13:56"/>
        <s v="2022-08-30 14:56:06"/>
        <s v="2022-08-30 14:58:07"/>
        <s v="2022-08-30 15:24:48"/>
        <s v="2022-08-31 11:14:01"/>
        <s v="2022-08-31 11:14:43"/>
        <s v="2022-08-31 17:09:09"/>
        <s v="2022-09-02 08:36:41"/>
        <s v="2022-08-31 11:10:34"/>
        <s v="2022-08-31 11:41:45"/>
        <s v="2022-08-13 13:42:29"/>
        <s v="2022-08-01 15:18:54"/>
        <s v="2022-08-02 13:46:51"/>
        <s v="2022-08-04 16:55:16"/>
        <s v="2022-08-05 13:42:20"/>
        <s v="2022-08-08 10:52:38"/>
        <s v="2022-08-10 15:31:40"/>
        <s v="2022-08-10 16:09:12"/>
        <s v="2022-08-11 14:32:53"/>
        <s v="2022-08-24 10:23:05"/>
        <s v="2022-08-16 12:36:34"/>
        <s v="2022-08-15 15:30:09"/>
        <s v="2022-08-15 14:29:39"/>
        <s v="2022-08-17 08:33:54"/>
        <s v="2022-08-18 10:17:27"/>
        <s v="2022-08-19 10:19:14"/>
        <s v="2022-09-05 09:25:04"/>
        <s v="2022-08-23 09:08:15"/>
        <s v="2022-08-23 09:11:24"/>
        <s v="2022-08-23 10:46:29"/>
        <s v="2022-08-23 14:32:29"/>
        <s v="2022-08-23 15:57:36"/>
        <s v="2022-08-23 15:44:54"/>
        <s v="2022-08-24 09:34:04"/>
        <s v="2022-09-02 08:25:01"/>
        <s v="2022-08-26 16:08:52"/>
        <s v="2022-08-29 09:21:09"/>
        <s v="2022-08-30 09:44:46"/>
        <s v="2022-08-31 15:29:42"/>
        <s v="2022-08-01 09:39:37"/>
        <s v="2022-08-03 11:17:00"/>
        <s v="2022-08-02 10:44:02"/>
        <s v="2022-08-02 11:26:00"/>
        <s v="2022-08-02 15:25:27"/>
        <s v="2022-08-03 09:23:48"/>
        <s v="2022-08-03 10:02:16"/>
        <s v="2022-08-04 09:21:38"/>
        <s v="2022-08-04 15:18:07"/>
        <s v="2022-08-04 16:16:16"/>
        <s v="2022-08-05 11:26:50"/>
        <s v="2022-08-08 16:40:02"/>
        <s v="2022-08-09 10:13:13"/>
        <s v="2022-08-09 12:42:09"/>
        <s v="2022-08-09 13:45:41"/>
        <s v="2022-08-09 14:47:26"/>
        <s v="2022-08-09 15:44:57"/>
        <s v="2022-08-10 11:27:37"/>
        <s v="2022-08-10 14:01:54"/>
        <s v="2022-08-11 13:45:26"/>
        <s v="2022-08-16 08:28:27"/>
        <s v="2022-08-16 15:35:34"/>
        <s v="2022-08-16 14:35:21"/>
        <s v="2022-08-17 09:23:59"/>
        <s v="2022-08-17 10:39:37"/>
        <s v="2022-08-17 16:15:29"/>
        <s v="2022-08-18 09:43:08"/>
        <s v="2022-08-18 16:43:10"/>
        <s v="2022-08-19 14:05:25"/>
        <s v="2022-08-19 15:45:24"/>
        <s v="2022-08-22 09:05:37"/>
        <s v="2022-08-24 08:19:51"/>
        <s v="2022-08-24 10:19:28"/>
        <s v="2022-08-24 14:19:15"/>
        <s v="2022-08-24 15:25:41"/>
        <s v="2022-08-25 10:48:39"/>
        <s v="2022-08-25 12:50:28"/>
        <s v="2022-08-26 11:12:09"/>
        <s v="2022-08-26 09:08:37"/>
        <s v="2022-08-26 13:19:45"/>
        <s v="2022-08-26 11:26:00"/>
        <s v="2022-08-29 09:34:01"/>
        <s v="2022-09-01 10:07:39"/>
        <s v="2022-08-29 10:27:48"/>
        <s v="2022-08-29 13:06:17"/>
        <s v="2022-08-29 14:56:37"/>
        <s v="2022-08-24 08:15:29"/>
        <s v="2022-08-24 08:10:12"/>
        <s v="2022-08-23 10:00:25"/>
        <s v="2022-08-17 15:06:19"/>
        <s v="2022-08-24 09:12:04"/>
        <s v="2022-08-18 15:54:28"/>
        <s v="2022-08-29 16:00:44"/>
        <s v="2022-08-01 15:47:58"/>
        <s v="2022-08-01 15:52:48"/>
        <s v="2022-08-01 15:53:22"/>
        <s v="2022-08-01 15:53:59"/>
        <s v="2022-08-01 15:54:57"/>
        <s v="2022-08-01 15:55:44"/>
        <s v="2022-08-01 15:56:57"/>
        <s v="2022-08-01 15:57:27"/>
        <s v="2022-08-01 15:58:03"/>
        <s v="2022-08-01 15:58:35"/>
        <s v="2022-08-01 15:59:12"/>
        <s v="2022-08-02 12:45:30"/>
        <s v="2022-08-02 12:46:02"/>
        <s v="2022-08-02 12:46:37"/>
        <s v="2022-08-02 12:47:34"/>
        <s v="2022-08-02 12:50:07"/>
        <s v="2022-08-02 12:50:44"/>
        <s v="2022-08-02 12:51:19"/>
        <s v="2022-08-02 12:52:00"/>
        <s v="2022-08-02 12:52:40"/>
        <s v="2022-08-02 12:53:10"/>
        <s v="2022-08-02 12:53:35"/>
        <s v="2022-08-02 12:54:06"/>
        <s v="2022-08-02 12:54:40"/>
        <s v="2022-08-02 12:55:09"/>
        <s v="2022-08-02 12:55:39"/>
        <s v="2022-08-02 12:56:14"/>
        <s v="2022-08-02 12:56:44"/>
        <s v="2022-08-02 12:57:19"/>
        <s v="2022-08-02 12:57:48"/>
        <s v="2022-08-02 12:58:35"/>
        <s v="2022-08-02 12:59:03"/>
        <s v="2022-08-02 12:59:39"/>
        <s v="2022-08-02 13:00:08"/>
        <s v="2022-08-02 13:00:41"/>
        <s v="2022-08-02 13:01:14"/>
        <s v="2022-08-02 13:04:46"/>
        <s v="2022-08-03 09:51:38"/>
        <s v="2022-08-03 09:52:11"/>
        <s v="2022-08-03 09:52:43"/>
        <s v="2022-08-03 09:53:17"/>
        <s v="2022-08-03 09:53:48"/>
        <s v="2022-08-03 13:24:22"/>
        <s v="2022-08-03 13:24:57"/>
        <s v="2022-08-03 13:25:30"/>
        <s v="2022-08-03 13:25:59"/>
        <s v="2022-08-03 13:26:29"/>
        <s v="2022-08-03 13:27:02"/>
        <s v="2022-08-03 15:32:04"/>
        <s v="2022-08-03 15:32:35"/>
        <s v="2022-08-03 15:33:05"/>
        <s v="2022-08-03 15:33:33"/>
        <s v="2022-08-03 15:34:03"/>
        <s v="2022-08-03 15:34:30"/>
        <s v="2022-08-03 15:35:02"/>
        <s v="2022-08-03 15:50:19"/>
        <s v="2022-08-03 15:59:52"/>
        <s v="2022-08-03 16:00:29"/>
        <s v="2022-08-05 14:37:04"/>
        <s v="2022-08-05 14:37:32"/>
        <s v="2022-08-05 14:38:03"/>
        <s v="2022-08-05 14:38:33"/>
        <s v="2022-08-08 09:03:50"/>
        <s v="2022-08-08 09:04:16"/>
        <s v="2022-08-08 09:04:44"/>
        <s v="2022-08-08 09:05:13"/>
        <s v="2022-08-08 09:05:52"/>
        <s v="2022-08-08 09:06:30"/>
        <s v="2022-08-08 09:07:04"/>
        <s v="2022-08-08 09:07:33"/>
        <s v="2022-08-08 09:08:03"/>
        <s v="2022-08-08 09:08:29"/>
        <s v="2022-08-08 09:09:03"/>
        <s v="2022-08-08 09:09:50"/>
        <s v="2022-08-08 09:10:50"/>
        <s v="2022-08-08 09:11:42"/>
        <s v="2022-08-08 09:12:25"/>
        <s v="2022-08-08 09:12:56"/>
        <s v="2022-08-08 09:13:26"/>
        <s v="2022-08-08 09:14:02"/>
        <s v="2022-08-08 09:14:30"/>
        <s v="2022-08-08 09:15:02"/>
        <s v="2022-08-08 09:15:41"/>
        <s v="2022-08-08 09:16:14"/>
        <s v="2022-08-08 09:16:37"/>
        <s v="2022-08-08 09:17:03"/>
        <s v="2022-08-08 09:17:30"/>
        <s v="2022-08-08 09:17:58"/>
        <s v="2022-08-08 09:18:25"/>
        <s v="2022-08-08 15:54:57"/>
        <s v="2022-08-08 15:55:27"/>
        <s v="2022-08-08 15:55:57"/>
        <s v="2022-08-08 15:56:29"/>
        <s v="2022-08-08 15:56:58"/>
        <s v="2022-08-08 15:57:29"/>
        <s v="2022-08-08 15:57:58"/>
        <s v="2022-08-08 15:58:31"/>
        <s v="2022-08-08 15:59:00"/>
        <s v="2022-08-08 15:59:39"/>
        <s v="2022-08-10 15:35:44"/>
        <s v="2022-08-10 15:36:34"/>
        <s v="2022-08-10 15:37:02"/>
        <s v="2022-08-10 15:37:31"/>
        <s v="2022-08-10 15:37:59"/>
        <s v="2022-08-10 15:38:26"/>
        <s v="2022-08-10 15:39:21"/>
        <s v="2022-08-10 15:39:46"/>
        <s v="2022-08-10 15:40:11"/>
        <s v="2022-08-10 15:40:38"/>
        <s v="2022-08-10 15:41:03"/>
        <s v="2022-08-10 15:41:27"/>
        <s v="2022-08-10 15:41:51"/>
        <s v="2022-08-10 15:42:19"/>
        <s v="2022-08-10 15:42:49"/>
        <s v="2022-08-10 15:43:16"/>
        <s v="2022-08-10 15:43:54"/>
        <s v="2022-08-10 15:44:17"/>
        <s v="2022-08-10 15:44:43"/>
        <s v="2022-08-10 15:45:10"/>
        <s v="2022-08-10 15:45:36"/>
        <s v="2022-08-10 15:46:10"/>
        <s v="2022-08-10 15:46:36"/>
        <s v="2022-08-10 15:47:02"/>
        <s v="2022-08-10 15:47:28"/>
        <s v="2022-08-15 07:58:08"/>
        <s v="2022-08-15 07:58:45"/>
        <s v="2022-08-15 07:59:19"/>
        <s v="2022-08-15 07:59:52"/>
        <s v="2022-08-15 08:01:11"/>
        <s v="2022-08-15 08:01:46"/>
        <s v="2022-08-15 08:02:17"/>
        <s v="2022-08-15 08:02:54"/>
        <s v="2022-08-15 10:32:43"/>
        <s v="2022-08-15 15:18:46"/>
        <s v="2022-08-15 15:20:05"/>
        <s v="2022-08-15 15:21:38"/>
        <s v="2022-08-15 15:22:55"/>
        <s v="2022-08-15 15:28:53"/>
        <s v="2022-08-15 15:32:21"/>
        <s v="2022-08-15 15:34:01"/>
        <s v="2022-08-15 15:35:59"/>
        <s v="2022-08-15 15:37:17"/>
        <s v="2022-08-15 15:41:09"/>
        <s v="2022-08-16 15:15:32"/>
        <s v="2022-08-16 15:16:57"/>
        <s v="2022-08-16 15:18:09"/>
        <s v="2022-08-16 15:19:28"/>
        <s v="2022-08-16 15:20:47"/>
        <s v="2022-08-16 15:27:59"/>
        <s v="2022-08-16 15:29:29"/>
        <s v="2022-08-16 15:31:17"/>
        <s v="2022-08-16 15:32:39"/>
        <s v="2022-08-16 15:33:52"/>
        <s v="2022-08-16 15:35:07"/>
        <s v="2022-08-16 15:36:48"/>
        <s v="2022-08-16 15:37:55"/>
        <s v="2022-08-16 15:39:45"/>
        <s v="2022-08-16 15:40:55"/>
        <s v="2022-08-16 15:47:17"/>
        <s v="2022-08-17 15:50:20"/>
        <s v="2022-08-17 15:52:19"/>
        <s v="2022-08-17 15:53:59"/>
        <s v="2022-08-17 15:55:12"/>
        <s v="2022-08-17 15:56:17"/>
        <s v="2022-08-17 15:58:25"/>
        <s v="2022-08-17 16:00:04"/>
        <s v="2022-08-17 16:01:28"/>
        <s v="2022-08-17 16:02:41"/>
        <s v="2022-08-17 16:03:43"/>
        <s v="2022-08-17 16:04:44"/>
        <s v="2022-08-18 15:26:29"/>
        <s v="2022-08-18 15:27:26"/>
        <s v="2022-08-18 15:28:15"/>
        <s v="2022-08-18 15:30:53"/>
        <s v="2022-08-18 15:32:57"/>
        <s v="2022-08-18 15:33:59"/>
        <s v="2022-08-18 15:35:12"/>
        <s v="2022-08-18 15:36:09"/>
        <s v="2022-08-18 15:37:53"/>
        <s v="2022-08-19 15:28:56"/>
        <s v="2022-08-19 15:30:08"/>
        <s v="2022-08-19 15:31:13"/>
        <s v="2022-08-19 15:32:14"/>
        <s v="2022-08-19 15:33:22"/>
        <s v="2022-08-19 15:40:06"/>
        <s v="2022-08-19 15:41:09"/>
        <s v="2022-08-19 15:42:46"/>
        <s v="2022-08-23 14:54:02"/>
        <s v="2022-08-23 14:58:27"/>
        <s v="2022-08-23 15:05:05"/>
        <s v="2022-08-23 15:13:07"/>
        <s v="2022-08-23 15:14:57"/>
        <s v="2022-08-23 15:16:33"/>
        <s v="2022-08-23 15:19:10"/>
        <s v="2022-08-23 15:21:06"/>
        <s v="2022-08-23 15:23:30"/>
        <s v="2022-08-23 15:25:52"/>
        <s v="2022-08-23 15:28:03"/>
        <s v="2022-08-23 15:30:19"/>
        <s v="2022-08-23 15:33:17"/>
        <s v="2022-08-23 15:37:12"/>
        <s v="2022-08-23 15:41:51"/>
        <s v="2022-08-24 10:52:23"/>
        <s v="2022-08-24 10:54:23"/>
        <s v="2022-08-24 10:58:22"/>
        <s v="2022-08-24 11:06:35"/>
        <s v="2022-08-24 11:08:50"/>
        <s v="2022-08-24 11:11:07"/>
        <s v="2022-08-24 11:13:21"/>
        <s v="2022-08-24 11:15:08"/>
        <s v="2022-08-24 11:35:09"/>
        <s v="2022-08-24 11:39:28"/>
        <s v="2022-08-24 11:48:49"/>
        <s v="2022-08-24 14:55:37"/>
        <s v="2022-08-24 15:01:55"/>
        <s v="2022-08-24 15:04:47"/>
        <s v="2022-08-24 15:22:38"/>
        <s v="2022-08-25 14:54:33"/>
        <s v="2022-08-25 14:56:05"/>
        <s v="2022-08-25 14:58:17"/>
        <s v="2022-08-25 15:01:34"/>
        <s v="2022-08-25 15:03:56"/>
        <s v="2022-08-25 15:05:40"/>
        <s v="2022-08-25 15:07:39"/>
        <s v="2022-08-25 15:09:06"/>
        <s v="2022-08-25 15:09:47"/>
        <s v="2022-08-25 15:11:01"/>
        <s v="2022-08-25 15:12:20"/>
        <s v="2022-08-25 15:13:04"/>
        <s v="2022-08-25 15:14:47"/>
        <s v="2022-08-25 15:16:39"/>
        <s v="2022-08-25 15:18:28"/>
        <s v="2022-08-25 15:20:10"/>
        <s v="2022-08-25 15:21:48"/>
        <s v="2022-08-25 15:22:48"/>
        <s v="2022-08-25 15:23:52"/>
        <s v="2022-08-26 14:05:13"/>
        <s v="2022-08-26 14:06:56"/>
        <s v="2022-08-26 14:09:39"/>
        <s v="2022-08-26 14:12:50"/>
        <s v="2022-08-26 14:16:13"/>
        <s v="2022-08-26 14:17:37"/>
        <s v="2022-08-26 14:20:30"/>
        <s v="2022-08-26 14:54:58"/>
        <s v="2022-08-29 13:34:13"/>
        <s v="2022-08-29 13:38:18"/>
        <s v="2022-08-29 13:41:01"/>
        <s v="2022-08-29 13:43:55"/>
        <s v="2022-08-29 13:47:09"/>
        <s v="2022-08-29 13:48:53"/>
        <s v="2022-08-29 13:51:29"/>
        <s v="2022-08-29 14:06:55"/>
        <s v="2022-08-29 14:08:52"/>
        <s v="2022-08-29 14:11:12"/>
        <s v="2022-08-30 14:13:44"/>
        <s v="2022-08-30 14:20:45"/>
        <s v="2022-08-30 14:22:51"/>
        <s v="2022-08-30 14:24:34"/>
        <s v="2022-08-30 14:27:31"/>
        <s v="2022-08-30 14:30:23"/>
        <s v="2022-08-30 14:33:22"/>
        <s v="2022-08-30 14:42:21"/>
        <s v="2022-08-30 14:44:32"/>
        <s v="2022-08-30 14:46:14"/>
        <s v="2022-08-30 14:48:31"/>
        <s v="2022-08-30 14:50:09"/>
        <s v="2022-08-30 15:33:57"/>
        <s v="2022-08-31 13:34:40"/>
        <s v="2022-08-31 13:37:13"/>
        <s v="2022-08-31 13:39:15"/>
        <s v="2022-08-31 14:34:51"/>
        <s v="2022-08-01 09:22:42"/>
        <s v="2022-08-02 09:38:09"/>
        <s v="2022-08-02 15:05:27"/>
        <s v="2022-08-02 15:04:10"/>
        <s v="2022-08-10 12:21:44"/>
        <s v="2022-08-02 15:01:35"/>
        <s v="2022-08-10 12:20:23"/>
        <s v="2022-08-10 12:19:12"/>
        <s v="2022-08-04 16:04:56"/>
        <s v="2022-08-04 16:06:10"/>
        <s v="2022-08-04 16:12:50"/>
        <s v="2022-08-04 16:08:13"/>
        <s v="2022-08-09 16:51:40"/>
        <s v="2022-08-10 12:16:34"/>
        <s v="2022-08-10 12:15:29"/>
        <s v="2022-08-11 16:32:51"/>
        <s v="2022-08-18 14:43:20"/>
        <s v="2022-08-11 16:30:46"/>
        <s v="2022-08-11 09:01:37"/>
        <s v="2022-08-11 16:28:26"/>
        <s v="2022-08-11 16:26:15"/>
        <s v="2022-08-12 08:43:46"/>
        <s v="2022-08-15 08:46:53"/>
        <s v="2022-08-15 08:56:51"/>
        <s v="2022-08-15 11:10:24"/>
        <s v="2022-08-16 10:14:23"/>
        <s v="2022-09-01 16:33:22"/>
        <s v="2022-08-17 08:21:33"/>
        <s v="2022-08-17 10:20:22"/>
        <s v="2022-08-17 10:22:10"/>
        <s v="2022-08-17 10:24:28"/>
        <s v="2022-09-02 16:59:51"/>
        <s v="2022-08-18 09:06:49"/>
        <s v="2022-08-18 08:26:01"/>
        <s v="2022-08-18 14:25:27"/>
        <s v="2022-08-23 14:45:34"/>
        <s v="2022-08-23 14:43:47"/>
        <s v="2022-08-22 09:18:42"/>
        <s v="2022-08-23 12:47:33"/>
        <s v="2022-08-23 12:51:47"/>
        <s v="2022-08-25 15:59:00"/>
        <s v="2022-08-23 12:56:31"/>
        <s v="2022-08-23 13:02:00"/>
        <s v="2022-08-25 15:57:09"/>
        <s v="2022-08-25 15:56:22"/>
        <s v="2022-08-25 15:54:50"/>
        <s v="2022-09-01 16:19:51"/>
        <s v="2022-08-30 15:22:59"/>
        <s v="2022-08-30 15:20:59"/>
        <s v="2022-08-30 15:39:03"/>
        <s v="2022-08-31 17:00:58"/>
        <s v="2022-08-31 16:57:23"/>
        <s v="2022-09-02 16:57:37"/>
        <s v="2022-09-01 16:28:57"/>
        <s v="2022-08-16 14:06:07"/>
        <s v="2022-08-26 11:37:12"/>
        <s v="2022-08-08 15:16:03"/>
        <s v="2022-08-10 15:42:37"/>
        <s v="2022-08-10 16:02:23"/>
        <s v="2022-08-15 14:25:30"/>
        <s v="2022-08-17 13:49:10"/>
        <s v="2022-08-22 12:32:13"/>
        <s v="2022-08-22 12:39:39"/>
        <s v="2022-08-22 12:45:33"/>
        <s v="2022-08-22 12:54:35"/>
        <s v="2022-08-22 13:00:22"/>
        <s v="2022-08-22 13:34:52"/>
        <s v="2022-08-26 09:21:54"/>
        <s v="2022-08-01 08:40:05"/>
        <s v="2022-08-01 16:52:38"/>
        <s v="2022-08-01 16:57:54"/>
        <s v="2022-08-01 16:58:30"/>
        <s v="2022-08-01 15:43:01"/>
        <s v="2022-08-01 11:01:13"/>
        <s v="2022-08-29 13:20:00"/>
        <s v="2022-08-01 13:36:19"/>
        <s v="2022-08-02 16:37:15"/>
        <s v="2022-08-02 16:04:56"/>
        <s v="2022-08-04 13:14:51"/>
        <s v="2022-08-04 16:40:02"/>
        <s v="2022-08-04 13:51:20"/>
        <s v="2022-08-04 14:15:28"/>
        <s v="2022-08-05 09:32:45"/>
        <s v="2022-08-05 16:04:58"/>
        <s v="2022-08-05 11:39:21"/>
        <s v="2022-08-06 08:31:28"/>
        <s v="2022-08-06 15:27:41"/>
        <s v="2022-08-08 08:43:04"/>
        <s v="2022-08-11 14:44:05"/>
        <s v="2022-08-11 14:42:49"/>
        <s v="2022-08-10 09:24:08"/>
        <s v="2022-08-11 14:34:55"/>
        <s v="2022-08-11 14:44:34"/>
        <s v="2022-08-11 14:44:48"/>
        <s v="2022-08-11 15:40:33"/>
        <s v="2022-08-15 08:50:17"/>
        <s v="2022-08-15 09:46:20"/>
        <s v="2022-08-15 16:54:35"/>
        <s v="2022-08-15 11:07:33"/>
        <s v="2022-08-15 13:55:44"/>
        <s v="2022-08-15 15:03:05"/>
        <s v="2022-08-15 15:56:34"/>
        <s v="2022-08-15 15:52:59"/>
        <s v="2022-08-16 08:09:16"/>
        <s v="2022-08-16 14:48:13"/>
        <s v="2022-08-31 09:07:32"/>
        <s v="2022-08-18 08:23:59"/>
        <s v="2022-08-18 15:22:08"/>
        <s v="2022-08-18 11:25:04"/>
        <s v="2022-08-18 15:34:47"/>
        <s v="2022-08-22 09:27:00"/>
        <s v="2022-08-19 14:51:05"/>
        <s v="2022-08-19 14:39:46"/>
        <s v="2022-08-22 09:26:35"/>
        <s v="2022-08-23 15:51:26"/>
        <s v="2022-08-19 13:29:07"/>
        <s v="2022-08-19 16:44:35"/>
        <s v="2022-08-23 09:58:10"/>
        <s v="2022-08-23 09:56:27"/>
        <s v="2022-08-23 09:26:53"/>
        <s v="2022-08-22 16:54:32"/>
        <s v="2022-08-23 09:37:54"/>
        <s v="2022-08-23 16:12:39"/>
        <s v="2022-09-06 08:49:42"/>
        <s v="2022-08-23 13:39:30"/>
        <s v="2022-08-23 14:28:59"/>
        <s v="2022-08-29 08:28:10"/>
        <s v="2022-08-26 09:06:46"/>
        <s v="2022-08-29 10:43:34"/>
        <s v="2022-08-26 08:07:34"/>
        <s v="2022-08-28 09:44:55"/>
        <s v="2022-08-29 13:06:13"/>
        <s v="2022-08-29 13:59:57"/>
        <s v="2022-08-29 15:36:44"/>
        <s v="2022-08-30 08:26:05"/>
        <s v="2022-08-30 13:29:22"/>
        <s v="2022-08-31 08:14:33"/>
        <s v="2022-08-31 08:03:45"/>
        <s v="2022-08-30 15:35:55"/>
        <s v="2022-08-31 07:49:58"/>
        <s v="2022-08-31 14:43:40"/>
        <s v="2022-08-31 15:59:16"/>
        <s v="2022-08-31 15:53:01"/>
        <s v="2022-08-02 12:16:33"/>
        <s v="2022-08-02 07:14:54"/>
        <s v="2022-08-02 12:09:05"/>
        <s v="2022-08-08 15:56:51"/>
        <s v="2022-08-03 10:01:04"/>
        <s v="2022-08-29 16:10:44"/>
        <s v="2022-08-04 16:27:11"/>
        <s v="2022-08-04 16:11:05"/>
        <s v="2022-08-04 14:54:52"/>
        <s v="2022-08-08 07:47:44"/>
        <s v="2022-08-08 15:13:34"/>
        <s v="2022-08-08 15:11:08"/>
        <s v="2022-08-09 11:02:01"/>
        <s v="2022-08-09 14:31:24"/>
        <s v="2022-08-10 06:41:53"/>
        <s v="2022-08-15 16:07:09"/>
        <s v="2022-08-17 09:46:06"/>
        <s v="2022-08-18 06:54:41"/>
        <s v="2022-08-21 16:12:11"/>
        <s v="2022-08-23 16:20:30"/>
        <s v="2022-08-23 16:19:13"/>
        <s v="2022-08-23 16:05:21"/>
        <s v="2022-08-23 16:01:36"/>
        <s v="2022-08-29 16:02:44"/>
        <s v="2022-08-29 16:00:34"/>
        <s v="2022-09-01 13:59:40"/>
        <s v="2022-08-25 16:07:49"/>
        <s v="2022-08-26 09:32:05"/>
        <s v="2022-08-26 09:33:18"/>
        <s v="2022-08-26 14:20:59"/>
        <s v="2022-08-30 15:17:44"/>
        <s v="2022-08-30 15:24:27"/>
        <s v="2022-08-31 09:00:06"/>
        <s v="2022-09-01 11:45:07"/>
        <s v="2022-08-01 15:53:11"/>
        <s v="2022-08-01 14:57:04"/>
        <s v="2022-08-02 11:53:16"/>
        <s v="2022-08-02 12:23:08"/>
        <s v="2022-08-02 15:06:20"/>
        <s v="2022-08-02 16:35:44"/>
        <s v="2022-08-03 11:07:23"/>
        <s v="2022-08-03 14:56:46"/>
        <s v="2022-08-03 16:16:42"/>
        <s v="2022-08-04 16:17:54"/>
        <s v="2022-08-08 16:30:41"/>
        <s v="2022-08-09 14:19:10"/>
        <s v="2022-08-10 10:22:29"/>
        <s v="2022-08-15 08:16:07"/>
        <s v="2022-08-15 14:05:52"/>
        <s v="2022-08-16 10:27:51"/>
        <s v="2022-08-16 10:27:59"/>
        <s v="2022-08-16 14:30:35"/>
        <s v="2022-08-17 10:49:01"/>
        <s v="2022-08-18 12:53:22"/>
        <s v="2022-08-19 10:05:49"/>
        <s v="2022-08-01 08:40:13"/>
        <s v="2022-08-01 10:08:39"/>
        <s v="2022-08-01 12:56:31"/>
        <s v="2022-08-02 09:24:00"/>
        <s v="2022-08-02 11:03:59"/>
        <s v="2022-08-03 08:43:19"/>
        <s v="2022-08-03 10:00:49"/>
        <s v="2022-08-03 16:05:01"/>
        <s v="2022-08-03 16:06:29"/>
        <s v="2022-08-04 08:37:02"/>
        <s v="2022-08-04 08:32:47"/>
        <s v="2022-08-04 15:47:24"/>
        <s v="2022-08-04 14:02:15"/>
        <s v="2022-08-11 15:31:58"/>
        <s v="2022-08-04 14:52:27"/>
        <s v="2022-08-05 11:14:56"/>
        <s v="2022-08-08 16:31:50"/>
        <s v="2022-08-10 09:31:24"/>
        <s v="2022-08-10 16:04:14"/>
        <s v="2022-08-10 11:43:13"/>
        <s v="2022-08-10 15:00:50"/>
        <s v="2022-08-11 16:44:14"/>
        <s v="2022-08-16 15:32:04"/>
        <s v="2022-08-16 14:02:27"/>
        <s v="2022-08-17 09:14:53"/>
        <s v="2022-08-17 16:22:11"/>
        <s v="2022-08-18 09:50:34"/>
        <s v="2022-08-18 09:34:37"/>
        <s v="2022-08-19 08:18:55"/>
        <s v="2022-08-19 12:17:14"/>
        <s v="2022-08-23 11:32:07"/>
        <s v="2022-08-23 11:38:38"/>
        <s v="2022-08-23 14:26:04"/>
        <s v="2022-08-26 07:54:00"/>
        <s v="2022-08-24 15:09:16"/>
        <s v="2022-08-24 15:22:48"/>
        <s v="2022-08-24 15:48:32"/>
        <s v="2022-08-25 11:57:19"/>
        <s v="2022-08-25 13:57:28"/>
        <s v="2022-08-25 13:47:58"/>
        <s v="2022-08-25 14:48:39"/>
        <s v="2022-08-25 14:47:24"/>
        <s v="2022-08-30 08:32:27"/>
        <s v="2022-08-26 15:39:46"/>
        <s v="2022-08-29 09:08:05"/>
        <s v="2022-08-29 14:17:28"/>
        <s v="2022-08-29 15:30:16"/>
        <s v="2022-08-30 09:33:25"/>
        <s v="2022-08-31 08:35:07"/>
        <s v="2022-08-31 15:37:23"/>
        <s v="2022-08-13 13:42:48"/>
        <s v="2022-08-01 10:32:53"/>
        <s v="2022-08-01 11:17:09"/>
        <s v="2022-08-01 11:24:51"/>
        <s v="2022-08-01 12:04:42"/>
        <s v="2022-08-01 13:27:55"/>
        <s v="2022-08-01 15:08:29"/>
        <s v="2022-08-02 08:09:12"/>
        <s v="2022-08-02 09:49:46"/>
        <s v="2022-08-02 09:43:53"/>
        <s v="2022-08-02 13:22:00"/>
        <s v="2022-08-02 14:41:38"/>
        <s v="2022-08-03 08:47:42"/>
        <s v="2022-08-03 09:58:25"/>
        <s v="2022-08-03 15:04:55"/>
        <s v="2022-08-04 11:38:13"/>
        <s v="2022-08-04 14:19:48"/>
        <s v="2022-08-04 14:56:32"/>
        <s v="2022-08-04 15:42:00"/>
        <s v="2022-08-05 13:32:57"/>
        <s v="2022-08-08 09:38:52"/>
        <s v="2022-08-08 13:36:03"/>
        <s v="2022-08-08 15:18:57"/>
        <s v="2022-08-09 13:14:50"/>
        <s v="2022-08-09 13:26:57"/>
        <s v="2022-08-10 10:44:30"/>
        <s v="2022-08-10 10:34:52"/>
        <s v="2022-08-10 12:09:17"/>
        <s v="2022-08-11 08:56:45"/>
        <s v="2022-08-11 11:45:44"/>
        <s v="2022-08-11 11:11:35"/>
        <s v="2022-08-11 15:50:08"/>
        <s v="2022-08-15 10:10:02"/>
        <s v="2022-08-15 10:35:13"/>
        <s v="2022-08-15 16:01:46"/>
        <s v="2022-08-16 09:42:13"/>
        <s v="2022-08-16 11:12:23"/>
        <s v="2022-08-17 13:56:45"/>
        <s v="2022-08-17 15:08:38"/>
        <s v="2022-08-18 08:49:34"/>
        <s v="2022-08-18 14:25:02"/>
        <s v="2022-08-18 15:59:49"/>
        <s v="2022-08-18 16:15:42"/>
        <s v="2022-08-19 08:54:08"/>
        <s v="2022-08-19 09:51:42"/>
        <s v="2022-08-22 09:48:25"/>
        <s v="2022-08-22 13:40:37"/>
        <s v="2022-08-26 09:55:08"/>
        <s v="2022-08-26 13:25:04"/>
        <s v="2022-08-29 13:22:12"/>
        <s v="2022-08-29 15:19:29"/>
        <s v="2022-08-30 08:47:08"/>
        <s v="2022-08-30 09:02:16"/>
        <s v="2022-08-30 09:32:13"/>
        <s v="2022-08-30 14:09:33"/>
        <s v="2022-08-31 07:34:09"/>
        <s v="2022-08-03 16:35:49"/>
        <s v="2022-08-01 16:02:53"/>
        <s v="2022-08-01 16:11:43"/>
        <s v="2022-08-02 16:10:19"/>
        <s v="2022-08-02 16:11:11"/>
        <s v="2022-08-09 16:01:30"/>
        <s v="2022-08-03 10:12:36"/>
        <s v="2022-08-03 14:52:43"/>
        <s v="2022-08-09 15:46:13"/>
        <s v="2022-08-09 15:50:14"/>
        <s v="2022-08-05 16:06:25"/>
        <s v="2022-08-09 15:52:10"/>
        <s v="2022-08-08 11:40:24"/>
        <s v="2022-08-09 16:36:30"/>
        <s v="2022-08-14 10:39:32"/>
        <s v="2022-08-15 16:26:47"/>
        <s v="2022-08-15 10:27:31"/>
        <s v="2022-08-16 14:49:38"/>
        <s v="2022-08-16 14:55:39"/>
        <s v="2022-08-17 14:37:06"/>
        <s v="2022-08-18 09:23:51"/>
        <s v="2022-08-18 09:37:37"/>
        <s v="2022-08-18 16:15:30"/>
        <s v="2022-08-22 20:35:23"/>
        <s v="2022-08-23 16:13:43"/>
        <s v="2022-08-22 08:56:17"/>
        <s v="2022-08-22 20:41:29"/>
        <s v="2022-08-22 20:44:09"/>
        <s v="2022-08-23 10:56:50"/>
        <s v="2022-08-23 10:54:31"/>
        <s v="2022-08-23 16:09:31"/>
        <s v="2022-08-25 16:28:46"/>
        <s v="2022-08-26 13:52:24"/>
        <s v="2022-08-31 08:29:41"/>
        <s v="2022-08-01 10:40:35"/>
        <s v="2022-08-01 11:21:16"/>
        <s v="2022-08-01 10:39:00"/>
        <s v="2022-08-02 13:49:28"/>
        <s v="2022-08-01 16:33:43"/>
        <s v="2022-08-02 08:15:10"/>
        <s v="2022-08-03 10:00:43"/>
        <s v="2022-08-03 10:40:06"/>
        <s v="2022-08-03 10:45:07"/>
        <s v="2022-08-04 15:57:02"/>
        <s v="2022-08-04 08:47:58"/>
        <s v="2022-08-04 08:46:59"/>
        <s v="2022-08-04 16:06:07"/>
        <s v="2022-08-05 08:56:19"/>
        <s v="2022-08-05 11:09:34"/>
        <s v="2022-08-05 11:56:53"/>
        <s v="2022-08-08 14:01:18"/>
        <s v="2022-08-09 15:18:33"/>
        <s v="2022-08-09 11:58:44"/>
        <s v="2022-08-09 15:47:08"/>
        <s v="2022-08-09 15:45:37"/>
        <s v="2022-08-10 08:18:27"/>
        <s v="2022-08-10 09:33:34"/>
        <s v="2022-08-11 07:11:16"/>
        <s v="2022-08-11 16:09:03"/>
        <s v="2022-08-17 10:44:00"/>
        <s v="2022-08-15 10:01:22"/>
        <s v="2022-08-15 10:23:27"/>
        <s v="2022-08-15 16:11:46"/>
        <s v="2022-08-22 07:41:51"/>
        <s v="2022-08-15 15:26:28"/>
        <s v="2022-08-17 09:31:54"/>
        <s v="2022-08-16 12:01:42"/>
        <s v="2022-08-17 10:52:13"/>
        <s v="2022-08-17 10:14:15"/>
        <s v="2022-08-19 08:06:00"/>
        <s v="2022-08-18 10:48:42"/>
        <s v="2022-08-19 08:06:58"/>
        <s v="2022-08-19 08:46:17"/>
        <s v="2022-08-19 10:31:29"/>
        <s v="2022-08-19 13:31:19"/>
        <s v="2022-08-19 15:01:09"/>
        <s v="2022-08-25 08:38:07"/>
        <s v="2022-08-25 08:10:55"/>
        <s v="2022-08-26 08:43:43"/>
        <s v="2022-08-24 11:33:18"/>
        <s v="2022-08-25 15:37:17"/>
        <s v="2022-08-29 15:09:30"/>
        <s v="2022-08-25 15:38:53"/>
        <s v="2022-08-26 08:07:47"/>
        <s v="2022-08-26 08:09:47"/>
        <s v="2022-08-26 09:33:19"/>
        <s v="2022-08-26 10:31:38"/>
        <s v="2022-08-28 09:21:10"/>
        <s v="2022-08-29 08:51:02"/>
        <s v="2022-08-29 09:36:36"/>
        <s v="2022-08-29 10:55:44"/>
        <s v="2022-08-30 08:18:30"/>
        <s v="2022-08-30 09:18:17"/>
        <s v="2022-08-30 10:44:43"/>
        <s v="2022-08-31 08:15:08"/>
        <s v="2022-08-31 17:08:29"/>
        <s v="2022-08-31 14:24:06"/>
        <s v="2022-08-03 17:11:12"/>
        <s v="2022-08-03 17:10:19"/>
        <s v="2022-08-03 16:10:16"/>
        <s v="2022-08-19 11:40:00"/>
        <s v="2022-08-04 10:39:21"/>
        <s v="2022-08-04 15:12:28"/>
        <s v="2022-08-04 16:20:32"/>
        <s v="2022-08-18 16:09:54"/>
        <s v="2022-08-08 08:49:45"/>
        <s v="2022-08-16 10:09:06"/>
        <s v="2022-08-25 16:54:58"/>
        <s v="2022-08-09 11:12:45"/>
        <s v="2022-08-26 10:40:02"/>
        <s v="2022-08-09 14:44:22"/>
        <s v="2022-08-25 15:42:43"/>
        <s v="2022-08-10 14:22:54"/>
        <s v="2022-08-16 12:55:16"/>
        <s v="2022-08-16 10:12:48"/>
        <s v="2022-08-15 10:25:11"/>
        <s v="2022-08-15 08:47:15"/>
        <s v="2022-08-26 10:46:01"/>
        <s v="2022-08-25 11:57:36"/>
        <s v="2022-08-18 14:29:01"/>
        <s v="2022-08-26 10:34:40"/>
        <s v="2022-08-25 16:25:49"/>
        <s v="2022-08-25 16:16:43"/>
        <s v="2022-08-25 16:13:24"/>
        <s v="2022-08-25 16:12:16"/>
        <s v="2022-08-25 16:08:37"/>
        <s v="2022-08-25 16:10:48"/>
        <s v="2022-08-25 16:07:29"/>
        <s v="2022-08-25 16:05:10"/>
        <s v="2022-08-25 16:03:15"/>
        <s v="2022-08-25 16:01:50"/>
        <s v="2022-08-25 15:59:43"/>
        <s v="2022-08-25 15:28:08"/>
        <s v="2022-08-26 10:32:58"/>
        <s v="2022-08-25 15:26:11"/>
        <s v="2022-08-25 15:24:03"/>
        <s v="2022-08-19 16:13:31"/>
        <s v="2022-08-25 15:21:28"/>
        <s v="2022-08-25 15:18:44"/>
        <s v="2022-08-25 15:15:58"/>
        <s v="2022-08-19 16:12:48"/>
        <s v="2022-08-25 15:11:25"/>
        <s v="2022-08-25 15:09:55"/>
        <s v="2022-08-25 15:06:48"/>
        <s v="2022-08-25 15:01:02"/>
        <s v="2022-08-25 14:53:32"/>
        <s v="2022-08-22 15:09:30"/>
        <s v="2022-08-25 14:38:54"/>
        <s v="2022-08-23 14:30:00"/>
        <s v="2022-08-23 11:13:32"/>
        <s v="2022-08-30 16:06:35"/>
        <s v="2022-08-30 16:05:58"/>
        <s v="2022-08-30 12:53:57"/>
        <s v="2022-08-31 15:23:37"/>
        <s v="2022-08-29 13:45:51"/>
        <s v="2022-09-01 11:06:56"/>
        <s v="2022-08-29 09:34:41"/>
        <s v="2022-08-29 09:05:16"/>
        <s v="2022-08-29 08:58:24"/>
        <s v="2022-08-23 12:07:47"/>
        <s v="2022-08-29 09:08:37"/>
        <s v="2022-08-29 09:13:35"/>
        <s v="2022-08-23 10:09:09"/>
        <s v="2022-08-29 08:57:42"/>
        <s v="2022-08-23 08:55:31"/>
        <s v="2022-08-23 09:50:18"/>
        <s v="2022-08-23 09:53:42"/>
        <s v="2022-09-02 15:14:45"/>
        <s v="2022-08-01 17:04:58"/>
        <s v="2022-08-01 08:42:13"/>
        <s v="2022-08-01 11:11:33"/>
        <s v="2022-08-01 11:10:54"/>
        <s v="2022-08-01 15:08:46"/>
        <s v="2022-08-02 09:40:13"/>
        <s v="2022-08-02 15:05:11"/>
        <s v="2022-09-01 16:26:09"/>
        <s v="2022-08-03 13:56:34"/>
        <s v="2022-08-03 13:57:29"/>
        <s v="2022-08-03 13:58:15"/>
        <s v="2022-08-03 14:00:31"/>
        <s v="2022-08-03 14:06:05"/>
        <s v="2022-08-05 16:02:03"/>
        <s v="2022-08-03 14:11:38"/>
        <s v="2022-08-05 15:57:02"/>
        <s v="2022-08-05 15:28:18"/>
        <s v="2022-08-05 15:27:56"/>
        <s v="2022-08-06 12:12:10"/>
        <s v="2022-08-06 12:08:03"/>
        <s v="2022-08-08 10:15:30"/>
        <s v="2022-08-08 12:09:47"/>
        <s v="2022-08-31 15:03:44"/>
        <s v="2022-08-09 11:57:55"/>
        <s v="2022-08-10 13:38:17"/>
        <s v="2022-08-10 09:46:54"/>
        <s v="2022-08-10 13:04:55"/>
        <s v="2022-08-10 14:25:12"/>
        <s v="2022-08-15 09:33:25"/>
        <s v="2022-08-15 11:16:06"/>
        <s v="2022-08-15 17:13:33"/>
        <s v="2022-08-15 17:09:43"/>
        <s v="2022-08-15 16:06:27"/>
        <s v="2022-08-22 13:24:23"/>
        <s v="2022-08-16 15:19:51"/>
        <s v="2022-08-29 15:46:29"/>
        <s v="2022-09-01 16:18:55"/>
        <s v="2022-08-18 09:28:23"/>
        <s v="2022-08-18 11:24:32"/>
        <s v="2022-08-19 14:36:34"/>
        <s v="2022-08-22 12:23:37"/>
        <s v="2022-08-23 13:40:55"/>
        <s v="2022-08-24 08:42:54"/>
        <s v="2022-08-25 07:37:23"/>
        <s v="2022-08-24 15:59:55"/>
        <s v="2022-08-24 16:02:55"/>
        <s v="2022-08-25 16:26:14"/>
        <s v="2022-08-25 14:36:32"/>
        <s v="2022-08-26 13:49:09"/>
        <s v="2022-08-31 07:46:49"/>
        <s v="2022-08-29 15:42:05"/>
        <s v="2022-08-29 16:38:07"/>
        <s v="2022-08-30 08:35:24"/>
        <s v="2022-08-30 08:33:05"/>
        <s v="2022-08-30 10:22:49"/>
        <s v="2022-08-30 08:59:04"/>
        <s v="2022-08-31 12:18:59"/>
        <s v="2022-08-16 10:09:27"/>
        <s v="2022-08-11 15:37:07"/>
        <s v="2022-08-04 14:53:07"/>
        <s v="2022-08-04 14:49:25"/>
        <s v="2022-08-08 10:26:55"/>
        <s v="2022-08-08 11:13:19"/>
        <s v="2022-08-11 15:31:52"/>
        <s v="2022-08-26 10:19:17"/>
        <s v="2022-08-10 14:25:11"/>
        <s v="2022-08-15 14:13:39"/>
        <s v="2022-09-06 08:29:17"/>
        <s v="2022-08-19 12:38:10"/>
        <s v="2022-09-01 14:36:21"/>
        <s v="2022-08-16 14:07:44"/>
        <s v="2022-08-16 16:07:57"/>
        <s v="2022-08-22 13:51:15"/>
        <s v="2022-08-22 09:40:59"/>
        <s v="2022-08-23 10:50:22"/>
        <s v="2022-08-08 10:23:48"/>
        <s v="2022-08-08 10:50:27"/>
        <s v="2022-08-08 13:31:29"/>
        <s v="2022-08-10 15:55:05"/>
        <s v="2022-08-22 13:07:07"/>
        <s v="2022-08-22 13:41:49"/>
        <s v="2022-08-22 13:46:26"/>
        <s v="2022-08-22 13:54:23"/>
        <s v="2022-08-23 13:09:06"/>
        <s v="2022-08-23 20:25:50"/>
        <s v="2022-08-02 16:06:13"/>
        <s v="2022-08-01 09:36:41"/>
        <s v="2022-08-01 14:44:44"/>
        <s v="2022-08-01 10:23:11"/>
        <s v="2022-08-01 14:30:37"/>
        <s v="2022-08-01 14:41:06"/>
        <s v="2022-08-01 14:29:31"/>
        <s v="2022-08-01 14:25:47"/>
        <s v="2022-08-01 15:22:47"/>
        <s v="2022-08-02 07:58:33"/>
        <s v="2022-08-02 10:53:35"/>
        <s v="2022-08-18 11:45:30"/>
        <s v="2022-08-02 10:44:09"/>
        <s v="2022-08-02 11:33:39"/>
        <s v="2022-08-03 09:19:49"/>
        <s v="2022-08-03 09:26:20"/>
        <s v="2022-08-03 16:41:39"/>
        <s v="2022-08-07 10:59:01"/>
        <s v="2022-08-03 15:46:26"/>
        <s v="2022-08-26 12:47:55"/>
        <s v="2022-08-08 08:11:13"/>
        <s v="2022-08-08 11:44:47"/>
        <s v="2022-08-08 13:53:29"/>
        <s v="2022-08-08 16:58:25"/>
        <s v="2022-08-11 10:12:23"/>
        <s v="2022-08-09 11:53:38"/>
        <s v="2022-08-10 10:47:07"/>
        <s v="2022-08-09 15:39:35"/>
        <s v="2022-08-09 15:42:40"/>
        <s v="2022-08-10 10:09:27"/>
        <s v="2022-08-10 10:13:00"/>
        <s v="2022-08-10 10:07:17"/>
        <s v="2022-08-10 14:22:06"/>
        <s v="2022-08-10 12:01:13"/>
        <s v="2022-08-10 14:25:38"/>
        <s v="2022-08-10 16:39:46"/>
        <s v="2022-08-11 07:12:40"/>
        <s v="2022-08-11 11:53:10"/>
        <s v="2022-08-11 09:04:23"/>
        <s v="2022-08-11 09:05:15"/>
        <s v="2022-08-11 10:11:04"/>
        <s v="2022-08-11 12:21:27"/>
        <s v="2022-08-13 09:01:53"/>
        <s v="2022-08-13 14:59:59"/>
        <s v="2022-08-15 08:59:58"/>
        <s v="2022-08-15 09:01:21"/>
        <s v="2022-08-15 09:34:44"/>
        <s v="2022-08-15 10:31:18"/>
        <s v="2022-08-15 15:21:25"/>
        <s v="2022-08-15 11:05:18"/>
        <s v="2022-08-15 11:16:04"/>
        <s v="2022-08-15 11:33:32"/>
        <s v="2022-08-17 14:36:57"/>
        <s v="2022-08-15 15:18:45"/>
        <s v="2022-08-16 08:48:25"/>
        <s v="2022-08-16 09:15:02"/>
        <s v="2022-08-16 10:37:46"/>
        <s v="2022-08-17 09:34:19"/>
        <s v="2022-08-17 09:34:43"/>
        <s v="2022-08-17 09:31:51"/>
        <s v="2022-08-17 12:05:29"/>
        <s v="2022-08-18 09:10:37"/>
        <s v="2022-08-17 14:38:56"/>
        <s v="2022-08-17 14:39:12"/>
        <s v="2022-08-18 09:09:24"/>
        <s v="2022-08-18 16:18:45"/>
        <s v="2022-08-18 12:03:58"/>
        <s v="2022-08-19 10:29:58"/>
        <s v="2022-08-22 12:25:54"/>
        <s v="2022-08-19 10:35:13"/>
        <s v="2022-08-19 10:38:04"/>
        <s v="2022-08-19 11:36:01"/>
        <s v="2022-08-19 16:22:25"/>
        <s v="2022-08-22 08:05:15"/>
        <s v="2022-08-19 16:31:59"/>
        <s v="2022-08-19 16:28:21"/>
        <s v="2022-08-22 16:12:21"/>
        <s v="2022-08-22 16:08:25"/>
        <s v="2022-08-22 12:28:14"/>
        <s v="2022-08-22 12:28:37"/>
        <s v="2022-08-22 12:31:13"/>
        <s v="2022-08-22 12:32:40"/>
        <s v="2022-08-22 14:36:32"/>
        <s v="2022-08-22 14:41:23"/>
        <s v="2022-08-23 09:39:53"/>
        <s v="2022-08-29 09:58:15"/>
        <s v="2022-08-23 09:38:52"/>
        <s v="2022-08-24 07:17:20"/>
        <s v="2022-08-23 11:10:05"/>
        <s v="2022-08-23 11:25:52"/>
        <s v="2022-08-23 13:13:10"/>
        <s v="2022-08-24 07:31:23"/>
        <s v="2022-08-24 07:21:48"/>
        <s v="2022-08-24 15:56:12"/>
        <s v="2022-08-24 15:14:02"/>
        <s v="2022-08-24 16:24:31"/>
        <s v="2022-08-24 15:15:52"/>
        <s v="2022-08-25 16:18:53"/>
        <s v="2022-08-24 15:09:08"/>
        <s v="2022-08-25 11:39:04"/>
        <s v="2022-08-25 11:35:42"/>
        <s v="2022-08-25 16:21:16"/>
        <s v="2022-08-26 12:46:17"/>
        <s v="2022-08-26 16:30:10"/>
        <s v="2022-08-29 10:02:25"/>
        <s v="2022-08-29 10:04:32"/>
        <s v="2022-08-29 16:33:35"/>
        <s v="2022-08-29 16:35:15"/>
        <s v="2022-08-30 15:20:55"/>
        <s v="2022-08-30 15:22:45"/>
        <s v="2022-08-31 11:58:28"/>
        <s v="2022-08-31 12:03:27"/>
        <s v="2022-08-31 12:07:08"/>
        <s v="2022-08-02 15:40:18"/>
        <s v="2022-08-02 15:30:58"/>
        <s v="2022-08-02 15:02:24"/>
        <s v="2022-08-02 15:02:13"/>
        <s v="2022-08-03 17:51:17"/>
        <s v="2022-08-03 17:46:22"/>
        <s v="2022-08-18 10:28:27"/>
        <s v="2022-08-15 10:16:06"/>
        <s v="2022-08-11 10:50:44"/>
        <s v="2022-08-05 16:07:16"/>
        <s v="2022-08-11 10:11:46"/>
        <s v="2022-08-11 10:03:48"/>
        <s v="2022-08-11 10:02:02"/>
        <s v="2022-08-11 09:58:19"/>
        <s v="2022-08-15 10:19:35"/>
        <s v="2022-08-15 10:21:05"/>
        <s v="2022-08-19 10:17:19"/>
        <s v="2022-08-18 09:48:14"/>
        <s v="2022-08-19 10:12:39"/>
        <s v="2022-08-19 09:56:34"/>
        <s v="2022-08-18 11:24:39"/>
        <s v="2022-08-18 10:58:59"/>
        <s v="2022-08-18 11:09:12"/>
        <s v="2022-09-05 09:32:59"/>
        <s v="2022-08-19 09:55:04"/>
        <s v="2022-08-23 16:33:30"/>
        <s v="2022-08-23 16:31:08"/>
        <s v="2022-08-23 16:01:53"/>
        <s v="2022-08-23 16:26:25"/>
        <s v="2022-08-23 13:19:49"/>
        <s v="2022-08-23 15:48:44"/>
        <s v="2022-08-23 15:46:31"/>
        <s v="2022-08-24 10:54:29"/>
        <s v="2022-08-24 10:43:46"/>
        <s v="2022-08-26 09:25:13"/>
        <s v="2022-08-26 09:25:15"/>
        <s v="2022-08-26 17:39:22"/>
        <s v="2022-08-29 11:00:17"/>
        <s v="2022-09-05 09:31:58"/>
        <s v="2022-08-30 14:22:44"/>
        <s v="2022-08-30 14:20:54"/>
        <s v="2022-08-30 14:18:00"/>
        <s v="2022-08-30 14:16:38"/>
        <s v="2022-09-05 09:31:38"/>
        <s v="2022-09-05 09:31:27"/>
        <s v="2022-09-02 12:28:41"/>
        <s v="2022-09-05 09:27:58"/>
        <s v="2022-08-04 15:50:26"/>
        <s v="2022-08-04 15:27:54"/>
        <s v="2022-08-04 15:46:37"/>
        <s v="2022-08-02 11:07:54"/>
        <s v="2022-08-18 16:46:25"/>
        <s v="2022-08-03 16:32:59"/>
        <s v="2022-08-04 15:26:44"/>
        <s v="2022-08-04 10:48:13"/>
        <s v="2022-08-05 15:10:22"/>
        <s v="2022-08-04 16:27:43"/>
        <s v="2022-08-05 09:16:24"/>
        <s v="2022-08-05 10:47:40"/>
        <s v="2022-08-10 08:23:08"/>
        <s v="2022-08-08 09:29:54"/>
        <s v="2022-08-10 08:28:04"/>
        <s v="2022-08-16 10:12:07"/>
        <s v="2022-08-11 10:55:04"/>
        <s v="2022-08-10 11:44:06"/>
        <s v="2022-08-18 16:45:46"/>
        <s v="2022-08-23 13:45:43"/>
        <s v="2022-08-15 11:23:56"/>
        <s v="2022-08-17 16:08:09"/>
        <s v="2022-08-15 11:32:04"/>
        <s v="2022-08-15 17:00:07"/>
        <s v="2022-08-17 11:16:25"/>
        <s v="2022-08-22 08:55:22"/>
        <s v="2022-08-22 14:42:52"/>
        <s v="2022-08-25 16:21:41"/>
        <s v="2022-08-23 14:49:03"/>
        <s v="2022-08-23 14:26:54"/>
        <s v="2022-08-23 16:18:16"/>
        <s v="2022-08-24 10:11:52"/>
        <s v="2022-08-24 15:45:01"/>
        <s v="2022-08-24 09:58:55"/>
        <s v="2022-08-24 15:43:45"/>
        <s v="2022-08-25 09:34:38"/>
        <s v="2022-08-30 16:22:57"/>
        <s v="2022-08-25 14:07:05"/>
        <s v="2022-08-25 14:06:33"/>
        <s v="2022-08-26 13:53:53"/>
        <s v="2022-08-29 11:27:38"/>
        <s v="2022-08-29 11:30:27"/>
        <s v="2022-08-29 11:03:07"/>
        <s v="2022-08-30 13:17:35"/>
        <s v="2022-08-30 16:20:11"/>
        <s v="2022-09-01 16:13:57"/>
        <s v="2022-08-02 15:47:04"/>
        <s v="2022-08-02 15:49:05"/>
        <s v="2022-08-03 10:46:32"/>
        <s v="2022-08-03 16:26:56"/>
        <s v="2022-08-03 16:27:51"/>
        <s v="2022-08-03 16:29:02"/>
        <s v="2022-08-04 16:46:02"/>
        <s v="2022-08-04 16:48:08"/>
        <s v="2022-08-05 14:35:20"/>
        <s v="2022-08-05 14:27:54"/>
        <s v="2022-08-05 14:30:59"/>
        <s v="2022-08-08 16:52:03"/>
        <s v="2022-08-08 16:49:45"/>
        <s v="2022-08-08 16:48:36"/>
        <s v="2022-08-08 16:46:41"/>
        <s v="2022-08-10 16:44:33"/>
        <s v="2022-08-09 16:44:16"/>
        <s v="2022-08-09 16:47:33"/>
        <s v="2022-08-09 16:49:46"/>
        <s v="2022-08-09 16:52:21"/>
        <s v="2022-08-10 16:40:58"/>
        <s v="2022-08-11 16:32:23"/>
        <s v="2022-08-14 13:52:52"/>
        <s v="2022-08-14 10:39:12"/>
        <s v="2022-08-15 16:21:31"/>
        <s v="2022-08-15 16:25:46"/>
        <s v="2022-08-16 10:25:00"/>
        <s v="2022-08-16 16:06:10"/>
        <s v="2022-08-17 14:35:41"/>
        <s v="2022-08-17 14:52:33"/>
        <s v="2022-08-17 14:42:23"/>
        <s v="2022-08-17 14:39:38"/>
        <s v="2022-08-18 09:55:08"/>
        <s v="2022-08-21 14:36:02"/>
        <s v="2022-08-29 15:03:50"/>
        <s v="2022-08-22 08:28:07"/>
        <s v="2022-08-22 13:04:01"/>
        <s v="2022-08-29 15:07:46"/>
        <s v="2022-08-23 16:11:32"/>
        <s v="2022-08-23 16:13:40"/>
        <s v="2022-08-23 16:14:32"/>
        <s v="2022-08-23 16:15:10"/>
        <s v="2022-08-23 16:16:07"/>
        <s v="2022-08-24 16:02:26"/>
        <s v="2022-08-29 14:51:37"/>
        <s v="2022-08-30 15:35:24"/>
        <s v="2022-08-30 15:37:10"/>
      </sharedItems>
    </cacheField>
    <cacheField name="เจ้าหน้าที่" numFmtId="0">
      <sharedItems count="42">
        <s v="Aekkaluck Mong Suriya"/>
        <s v="Ajaree Supateeranon"/>
        <s v="Anuchit Buapan"/>
        <s v="Attapon Nuntawanotayan"/>
        <s v="Busarin Supong"/>
        <s v="Chakrit Pongprayot"/>
        <s v="Chaliew Bukhatham"/>
        <s v="Chanchon Jaronephon"/>
        <s v="Chanokchuen Suphanich"/>
        <s v="Chutiphan Wonbao"/>
        <s v="Darin Mingraksa"/>
        <s v="IT Service Request"/>
        <s v="Jaraya Bhuwaratheep"/>
        <s v="jinna ketsara"/>
        <s v="Jiranuwut Kunnathon"/>
        <s v="Jirasuda Niemsod"/>
        <s v="Kaew Pheanrungruang"/>
        <s v="Kanokwan Puangsiri"/>
        <s v="Kongkiat Prasongwattana"/>
        <s v="Krissada Boonchaleaw"/>
        <s v="Kritpet Pumsorn"/>
        <s v="Nattariga Poolsawat"/>
        <s v="Natthawut Suksom"/>
        <s v="No Agent"/>
        <s v="Nuengruethai Gaewtawan"/>
        <s v="Nuntapon Kantathut"/>
        <s v="On-A-Nong Srisunon"/>
        <s v="Pawarut Bootchan"/>
        <s v="pawinee onkaew"/>
        <s v="Prasert Rattawisad"/>
        <s v="sirichai subudommak"/>
        <s v="Songpol Wansoongnern"/>
        <s v="Suchada khamaphirak"/>
        <s v="Supachai Sonthong"/>
        <s v="Surasak Fangmueng"/>
        <s v="Surasak Rattanaanan"/>
        <s v="Thanakorn Inthanu"/>
        <s v="Thanaphon Thaugsuban"/>
        <s v="Ulailak Nadee"/>
        <s v="Warissara Pakdeesuphaphol"/>
        <s v="Wasin Suratanachaigarn"/>
        <s v="Wattanachai Noilong"/>
      </sharedItems>
    </cacheField>
    <cacheField name="ตำแหน่ง" numFmtId="0">
      <sharedItems containsBlank="1" count="14">
        <s v="E-sarabun"/>
        <s v="Application Support"/>
        <s v="IT Support"/>
        <s v="Programer"/>
        <s v="PMO"/>
        <s v="SAP"/>
        <s v="ผู้บริหารโครงการ (Project Manager)"/>
        <s v="IT Manager"/>
        <s v="IT Asset"/>
        <s v="ปรึกษาเทคโนโลยีสารสนเทศ ด้านบริหารโครงการขนาดใหญ่"/>
        <s v="PC Team"/>
        <m/>
        <s v="Microsoft team"/>
        <s v="Vaccine"/>
      </sharedItems>
    </cacheField>
    <cacheField name="หน่วยงาน" numFmtId="0">
      <sharedItems count="3">
        <s v="CRA"/>
        <s v="Point IT"/>
        <s v="7Sense (Lenovo)"/>
      </sharedItems>
    </cacheField>
    <cacheField name="Leval" numFmtId="0">
      <sharedItems count="2">
        <s v="Second tier"/>
        <s v="Frist tier"/>
      </sharedItems>
    </cacheField>
    <cacheField name="Leval 2 " numFmtId="0">
      <sharedItems count="3">
        <s v="Second tier"/>
        <s v="Onsite"/>
        <s v="Frist tier"/>
      </sharedItems>
    </cacheField>
    <cacheField name="แหล่งที่มา" numFmtId="0">
      <sharedItems count="6">
        <s v="พอร์ทัล"/>
        <s v="อีเมล"/>
        <s v="โทรศัพท์"/>
        <s v="Esaraban"/>
        <s v="ไม่เป็นทางการ"/>
        <s v="พูดคุย"/>
      </sharedItems>
    </cacheField>
    <cacheField name="สถานะ" numFmtId="0">
      <sharedItems count="4">
        <s v="ปิดแล้ว"/>
        <s v="เปิด"/>
        <s v="รอพิจารณา"/>
        <s v="แก้ไขปัญหาแล้ว"/>
      </sharedItems>
    </cacheField>
    <cacheField name="หมวดหมู่ย่อย" numFmtId="0">
      <sharedItems containsBlank="1" count="109">
        <s v="E-Saraban"/>
        <s v="Website CRA Intranet"/>
        <s v="Website CRA Internet"/>
        <s v="SAP-CO"/>
        <s v="Set Up Program"/>
        <s v="SAP"/>
        <s v="ยกเลิกการแจ้งงาน"/>
        <s v="Printer Sticker"/>
        <s v="Printer Fujitsu"/>
        <s v="Printer Ricoh"/>
        <s v="Room Meeting"/>
        <s v="Lan"/>
        <s v="Install"/>
        <s v="O365"/>
        <s v="E-mail"/>
        <s v="PC"/>
        <s v="ระบบจองห้องประชุม"/>
        <s v="Operating System Windows 10"/>
        <s v="Cable"/>
        <s v="Monitor"/>
        <s v="IP-Phone"/>
        <s v="Keyboard"/>
        <s v="Appsoft OPBkk"/>
        <s v="Move"/>
        <s v="Proxy"/>
        <s v="Ofiice 365"/>
        <s v="SSB - Front End"/>
        <s v="Appsoft Discharge online"/>
        <s v="Operating System Windows 7"/>
        <s v="Hard Disk"/>
        <s v="MicrosoftTeam"/>
        <s v="Printer Brother"/>
        <m/>
        <s v="Wifi"/>
        <s v="ระบบการศึกษา"/>
        <s v="Electronic SignatureAdd/Insert"/>
        <s v="New Application/System"/>
        <s v="เปิดสิทธิ์"/>
        <s v="e-Document"/>
        <s v="E-Doc"/>
        <s v="Change/Add Report"/>
        <s v="Windows 10"/>
        <s v="EV insite"/>
        <s v="UPS"/>
        <s v="Operating System VM Virtualbox"/>
        <s v="Internet"/>
        <s v="Mouse"/>
        <s v="RAM"/>
        <s v="ระบบแจ้งงานฝ่ายบริการกลาง"/>
        <s v="Access Point"/>
        <s v="Add"/>
        <s v="SAP-HR (PA,OM,Pay,Time)"/>
        <s v="System/Application Parameters Change"/>
        <s v="Change/Add System/ApplicationSystem SSB"/>
        <s v="Notebook"/>
        <s v="Screen HIS"/>
        <s v="Report His"/>
        <s v="Cisco Phone"/>
        <s v="Power BI"/>
        <s v="Print Wristband"/>
        <s v="SSB-Tumor Registry"/>
        <s v="Change/Add Function"/>
        <s v="Vaccine"/>
        <s v="ปิดสิทธิ์"/>
        <s v="เปลี่ยนสิทธิ์"/>
        <s v="SAP-Barcode"/>
        <s v="IT Service Desk"/>
        <s v="Teleconference"/>
        <s v="Chang"/>
        <s v="Smart Phone"/>
        <s v="Apsoft"/>
        <s v="Usage Code"/>
        <s v="Doctor Code"/>
        <s v="Appsoft Doctor order"/>
        <s v="Microsoft Office"/>
        <s v="User ID"/>
        <s v="VPN"/>
        <s v="VM Virtualbox"/>
        <s v="LIS"/>
        <s v="MS Teams"/>
        <s v="Doctor Doc"/>
        <s v="Print Queue"/>
        <s v="Home Med"/>
        <s v="Queue Systems"/>
        <s v="QueueQ"/>
        <s v="HIS Root Element"/>
        <s v="SSB - Backend"/>
        <s v="Sharepoint"/>
        <s v="e-Claim"/>
        <s v="Kiosk"/>
        <s v="Appsoft E-Claim"/>
        <s v="SAP-MM-Workflow"/>
        <s v="Computer Location"/>
        <s v="PhoneBook"/>
        <s v="Printer HP"/>
        <s v="Google drive"/>
        <s v="SSB-LIS"/>
        <s v="Windows 7"/>
        <s v="Switch"/>
        <s v="Printet Dot Matrix"/>
        <s v="SSB - NHSO link"/>
        <s v="Printer Sumsung"/>
        <s v="Lab code"/>
        <s v="E Scan"/>
        <s v="Yammer"/>
        <s v="Website Student"/>
        <s v="Website CH"/>
        <s v="เครื่องรูดบัตร"/>
        <s v="Network Switch"/>
      </sharedItems>
    </cacheField>
    <cacheField name="หัวเรื่อง">
      <sharedItems containsMixedTypes="1" containsNumber="1" containsInteger="1" count="1292">
        <s v="Request for Niranya Phanthong : e-Saraban"/>
        <s v="Request for นางสาวสุนิยา สารสุรินทร์ : e-Saraban"/>
        <s v="Request for นางสาวกรวรรณ เพชรานนท์ : e-Saraban"/>
        <s v="Request for Sujitra Jaisuk : e-Saraban"/>
        <s v="Request for นางสาว อังคนา มุนินทรวัฒนา : e-Saraban"/>
        <s v="Request for นางสาว สิรินาถ เจือบุญ : e-Saraban"/>
        <s v="Request for นางสาว ณัฏฐนันท์ กุฎีพันธ์ : e-Saraban"/>
        <s v="Request for ประภาพร เจริญผล : e-Saraban"/>
        <s v="Request for นางสาว สัตยา ดาวสิงห์ : e-Saraban"/>
        <s v="Request for รองศาสตราจารย์ นายแพทย์ อดิศักดิ์ นารถธนะรุ่ง : e-Saraban"/>
        <s v="Request for Chompoo Fongpikul : e-Saraban"/>
        <s v="ขอให้ลบไฟล์ในบันทึกข้อความของระบบ E-SARABAN"/>
        <s v="ขอให้ลบไฟล์บันทึกข้อความ 002.ทส.04.65/187"/>
        <s v="แจ้งลบเอกสารแนบในระบบ esaraban"/>
        <s v="Request for Panisara Bouathong : Service Request"/>
        <s v="ขอยกเลิกและเพิ่มเอกสารแนบในระบบ E-Sarabun"/>
        <s v="Request for Daraporn Duangrung : e-Saraban"/>
        <s v="Request for Marisa Muadchimkaew : e-Saraban"/>
        <s v="Request for รองศาสตราจารย์ ดร. อรพรรณ โตสิงห์ : e-Saraban"/>
        <s v="Request for Narisara Wettayanon : e-Saraban"/>
        <s v="Request for Kridsakorn Sukpinid : e-Saraban"/>
        <s v="Request for Ulailak Nadee : e-Saraban"/>
        <s v="ขอยกเลิกเอกสารแนบในระบบ E-SARABAN"/>
        <s v="Request for Aumpiwon Playto : e-Saraban"/>
        <s v="ขอเพิ่มภาพลายเซ็นนางโศภิษฐ์ ปรัชญนันทน์"/>
        <s v="Request for Thanchanok Jomsak : e-Saraban"/>
        <s v="Request for นางสาว จุฑารัตน์ อินขำ : e-Saraban"/>
        <s v="Request for Nannara Techa-Akarakasem : e-Saraban"/>
        <s v="Request for Panisara Bouathong : e-Saraban"/>
        <s v="Request for Nongluck Pumpaiboon : e-Saraban"/>
        <s v="ขอแจ้งเปลี่ยนชื่่อประธาน PCT กุมารเวชกรรม"/>
        <s v="ขอยกเลิกเอกสารแนบบันทึกข้อความ 004.รพ.07.65/1081"/>
        <s v="Request for Paphitchaya Chimyou : e-Saraban"/>
        <s v="ขอยกเลิกเอกสารแนบ"/>
        <s v="Request for Katesarin Nualprasertsook : e-Saraban"/>
        <s v="Request for Natadol Waisarikit : e-Saraban"/>
        <s v="Request for Sarawut Prasanthong : e-Saraban"/>
        <s v="Request for Nattanicha Pinno : e-Saraban"/>
        <s v="ขอยกเลิกเอกสารแนบ ในบันทึกข้อความ ที่ 004.รพ.07.65/1141ลงวันที่ 25 กค.2565"/>
        <s v="ขอแก้ไขเอกสารจาก ยกเลิก ให้กลับมาใช้งานได้"/>
        <s v="esaraban"/>
        <s v="Request for Thitaree Boonchaue : e-Saraban"/>
        <s v="ใช้ระบบ e-saraban นอกสถานที่ไม่ได้ค่ะ"/>
        <s v="Request for SAKUNRAT THADTAPONG : e-Saraban"/>
        <s v="Request for นางสาว อุมาพร โนวฤทธิ์ : e-Saraban"/>
        <s v="ขอรหัสเข้า intranet CRA เเบบเก่า***"/>
        <s v="Request for Sathanee Rodwimut : e-Saraban"/>
        <s v="ตอบกลับ: Ticket Assigned - ขอรหัสเข้า intranet CRA เเบบเก่า***"/>
        <s v="ยกเลิกเอกสารตามเอกสารแนบ"/>
        <s v="Request for Duangkamol Phansuphaphol : e-Saraban"/>
        <s v="Request for Sucheera Datchsonthi : e-Saraban"/>
        <s v="ขอแจ้งลบไฟล์เอกสารแนบ"/>
        <s v="Request for Boossaya Phokamta : e-Saraban"/>
        <s v="Request for นางสาว ณัฐชนัญ โคบาล : e-Saraban"/>
        <s v="ขอยกเลิกเอกสารแนบและแนบเอกสารเพิ่มในระบบ E-Saraban"/>
        <s v="Request for นางสาว พรพิไล แลบัว : e-Saraban"/>
        <s v="ไม่สามารถใส่เบอร์โทรศัพท์ในหน้าระบบe-sarabun ได้ค่ะ"/>
        <s v="Request for Pitchakorn Kankanok : e-Saraban"/>
        <s v="Request for สุภาพรรณ ฐิตะวสันต์ : e-Saraban"/>
        <s v="ขอให้ลบไฟล์ในระบบ E-saraban"/>
        <s v="Request for Kittiya Ritthichai : e-Saraban"/>
        <s v="Request for Sanipat Yimcharoen : e-Saraban"/>
        <s v="เพิ่มรายชื่อลงนามใน E - Saraban"/>
        <s v="Request for Pongphol Chansingkorn : e-Saraban"/>
        <s v="Request for Nutcharee Khemmalung : e-Saraban"/>
        <s v="Request for Natnicha Sanguanwong : e-Saraban"/>
        <s v="Request for Suchada Roopanon : e-Saraban"/>
        <s v="Request for Sunisa Jamjumrast : e-Saraban"/>
        <s v="Request for นาง พุธรัตน์ แฝงเมือง : e-Saraban"/>
        <s v="Request for นาง นุสรา ขุนพรม : e-Saraban"/>
        <s v="ขอแจ้งลบไฟส์เอกสาร"/>
        <s v="ขอลบเอกสารแนบ"/>
        <s v="ขอลบไฟล์"/>
        <s v="เส้นทาง e-sarabun"/>
        <s v="Request for อินทิรา อยู่ยืน : e-Saraban"/>
        <s v="ขอยกเลิกบันทึกข้อความ ที่ 001.คก.65/171 ลงวันที่ 21 กรกฎาคม 2565 ขออนุมัติจัดซื้ออะไหล่ทดแทน เครื่องขูดหินปูน Acteon P5 Newtron line หลังจากตรวจสอบพบว่าอะไหล่ที่ส่งมานั้น มีคุณลักษณะไม่ตรงกับการใช้งานของเครื่องดังกล่าว"/>
        <s v="ขอแจ้งลบไฟล์เอกสารในระบบอีสารบรรณ"/>
        <s v="Request for Chanokthida Kaewsri : e-Saraban"/>
        <s v="ดึงบันทึกข้อความที่ยกเลิกแล้วกับมาให้งานต่อ บันทึกข้อความเลขที่ 004.รพ.06.65/426 ลงวันที่ 17 สิงหาคม 2565 เรื่อง ขออนุมัติงบดำเนินงาน เพิ่มเติมระหว่างปีงบประมาณ พ.ศ.2565"/>
        <s v="Request for Orawan Sungkrom : e-Saraban"/>
        <s v="Request for Nittaya Lordkaew : e-Saraban"/>
        <s v="ลบไพล์เอกสารแนบในระบบสารบรรณ หนังสือ 001.กง.65/581"/>
        <s v="Please help Transport S4DK907168"/>
        <s v="Please help Transport S4DK907174"/>
        <s v="Please help Transport S4DK907174 (จาก QAS500 &gt;&gt; PRD900)"/>
        <s v="แก้ไข ปุ่ม delete ใน reservation"/>
        <s v="เพิ่ม Role ในระบบ SAP เพื่อ matain สิทธิในระบบ Enterprise Workflow"/>
        <s v="Request for Prariwat Treesupabchaikul : Service Request"/>
        <s v="Request for Pratthana Koyhirun : Service Request"/>
        <s v="ไม่สามารถปริ้นจากระบบ SAP ได้"/>
        <s v="ได้ drum สีดำมาแล้วค่ะ รบกวนมาเปลี่ยนให้หน่อยค่ะ"/>
        <s v="ไม่สามารถปริ้น sticker ได้"/>
        <s v="รบกวนมาเซ็ตเครื่องปริ้นให้เชื่อมกับคอมพิวเตอร์ค่ะ"/>
        <s v="เครื่องปริ้นหมึกหมด"/>
        <s v="computer ตรงเคาท์เตอร์ ชั้น 1 เข้า EV insite + Import ไม่ได้ค่ะ"/>
        <s v="ขอความอนุเคราะห์ทีม IT ช่วยเปิดจอของห้องประชุม"/>
        <s v="ขอสายLan"/>
        <s v="เปลี่ยนผู้ครอบครอง Notebook สำหรับนักศึกษาใช้ทุน 7 เครื่อง"/>
        <s v="เครื่องปริ้นเวลาปริ้นแล้วมีรอยเส้นๆที่กระดาษ ปริ้นแล้ว resolution ลดลง"/>
        <s v="Onedrive ไม่สามารถ save ได้"/>
        <s v="ให้ช่วยreset password gmail ของ jirapa.jon@cra.ac.th"/>
        <s v="ขอติดตั้งเครื่องปริ้นสติกเกอร์ Brother"/>
        <s v="ติดตั้งโปรแกรม Image J"/>
        <s v="Print sticker ไม่ออก"/>
        <s v="ขอ IT Support การประชุมซักซ้อมความเข้าใจการเตรียมความพร้อมในการปฏิบัติงาน สิ้นปีงบประมาณ 2565"/>
        <s v="Request for Autumporn Suttiprom : Service Request"/>
        <s v="มีปัญหาการเชื่อมต่อหน้าจอเวลานำเสนอ (ห้องประชุม CO2B-4 ชั้น 2 โซน B)"/>
        <s v="รบกวนช่วยต่อกล้องในคอมค่ะ"/>
        <s v="ไม่สามารถเชื่อมต่อปริ๊นเตอร์ได้"/>
        <s v="อ้างอิง #SR-10068 ติดตั้งโทรศัพท์"/>
        <s v="ขอเปลี่ยนคีย์บอร์ด"/>
        <s v="โปรแกรม OPBKK เข้าใช้งานไม่ได้"/>
        <s v="Request for รสสุคนธ์ ผ่องโชติ : Service Request"/>
        <s v="แก้ไขระบบให้สมบูรณ์"/>
        <s v="เครื่องปริ้นสติกเกอร์ปริ้นไม่ออก"/>
        <s v="ย้ายคอมพิวเตอร์"/>
        <s v="ไม่สามารถใช้อินเตอร์เน็ตผ่านสาย LAN ได้"/>
        <s v="หน้าจอคอมเสีย"/>
        <s v="MDM ต้องการ Install Program"/>
        <s v="ลง MDM"/>
        <s v="ขอ Add pinter ที่ Notebook ส่วนตัว"/>
        <s v="ขอให้เจ้าหน้าที่ที่เกี่ยวข้องเข้าเซ็ต Notebook และโทรศัพท์ตั้งโต๊ะ ให้กับผู้ช่วยเลขาธิการฯ"/>
        <s v="สแกนงานเอกสารกระดาษติด"/>
        <s v="ลงโปรแกรมใหม่เนื่องจากเปลี่ยนผู้ใช้งานโน๊ตบุ๊ค"/>
        <s v="Outlook พบปัญหา เปิดไฟล์ไม่ได้"/>
        <s v="เปิดไฟล์ใน One drive ไม่ได้"/>
        <s v="ขอความอนุเคราะห์ลง sap ในโน๊ตบุ๊คเพื่อใช้งานที่บ้านค่ะ"/>
        <s v="HIS"/>
        <s v="เครื่องคอม PC ร้อนมากหลังจากที่รับการลง window ใหม่"/>
        <s v="ขอยืมเครื่องปริ้นสติ๊กเกอร์ จำนวน 1 เครื่อง"/>
        <s v="เข้าหรือ login microsoft office ไม่ได้"/>
        <s v="ขอให้แก้ไขรูปแบบ Progress Note ให้เหมือนเดิม"/>
        <s v="แก้ไขโปรแกรม book check up"/>
        <s v="เบอร์โทรศัพท์ 6807 ไม่สามารถโทรเข้า/ออกได้"/>
        <s v="ไม่สามารถ ปริ้นเอกสารจากระบบ HIS ได้"/>
        <s v="HISใช้งานไม่ได้"/>
        <s v="เชื่อมต่อ 2 จอไม่ได้"/>
        <s v="ปริ้นส์สติกเกอร์ ใช้การไม่ได้"/>
        <s v="Onedrive ไม่สามารถใช้งานได้"/>
        <s v="เพิ่มเครื่องพิมพ์"/>
        <s v="ร้องขอการติดตั้งปริ้นเตอร์ในแล็ปท็อปของราชวิทยาลัย"/>
        <s v="เปิดไฟล์เอกสารไม่ได้"/>
        <s v="เสียงไม่ออกจอ"/>
        <s v="คืนเครื่องพิมพ์ brother MFC-L8850CDW จำนวน 1 เครื่อง"/>
        <s v="ขอโน๊ตบุ๊ค 1 เครื่อง สำหรับแพทย์"/>
        <s v="Sap มีปัญหา"/>
        <s v="เครื่องปริ่นเตอร์ brother หมึกหมด"/>
        <s v="Request for รองศาสตราจารย์ นายแพทย์ อดิศักดิ์ นารถธนะรุ่ง : Service Request"/>
        <s v="one drive มีปัญหา"/>
        <s v="เครื่องคอมพิวเตอร์ช้า"/>
        <s v="ขอ key board ใหม่"/>
        <s v="ย้ายที่เก็บ folder ใน google drive (G) แล้วไม่สามารถเปิดไฟล์ได้"/>
        <s v="โหลด screen HYPERV-003"/>
        <s v="ขออุปกรณ์ Notebook + เครื่องปริ้น+เครื่องปริ้นสติ๊กเกอร์"/>
        <s v="ไม่สามารถเข้าใช้ wifi CRA WIFI ได้ค่ะ รหัสพนักงาน 805050 Supaporn Kongthai"/>
        <s v="Fw: ขอนำส่งเอกสารคำร้องเลขที่ SR-8289"/>
        <s v="Request for Supassorn Visuttipun : Service Request"/>
        <s v="Sirisinlapin Meta art for Life"/>
        <s v="ขออนุมัติลายมือชื่ออิเล็กทรอนิกส์เลขาธิการราชวิทยาลัยจุฬาภรณ์ ลงนามในประกาศนียบัตร &quot;หลักสูตรนักบริบาลผู้สูงอายุ&quot; รุ่นที่ ๓"/>
        <s v="Request for Sirikanda Phongphaeo : Service Request"/>
        <s v="ไม่สามารถเข้าระบบedocได้"/>
        <s v="services request ชื่อผู้ป่วย 640200220 ใน E-doc ไม่ตรงกับ His ปล.ชื่อในE-doc เป็นชื่อเก่า ส่วนใน His เป็นชื่อใหม่"/>
        <s v="ลบเอกสารในระบบ E-DOC"/>
        <s v="นำเอกสารออกจาก E-doc"/>
        <s v="HN กับ ชื่อ ไม่ตรง ในระบบ e-DOC"/>
        <s v="ขอข้อมูลของคนไข้กลุ่มโรคสำคัญที่ได้รับการใส่ฟันปลอมทั้งปาก หลังรักษาโรคหลัก"/>
        <s v="ขอเปิดสิทธิ์เข้าใช้งานระบบ HIS, e-Saraban, e-Doc สำหรับแพทย์ผู้เชี่ยวชาญ สาขาเวชศาสตร์ครอบครัว ที่ได้รับการบรรจุใหม่"/>
        <s v="เข้าใช้งานระบบ E-Saraban ไม่ได้"/>
        <s v="ขอเปิดสิทธิ์การใช้งาน ระบบคอมพิวเตอร์ ของผู้ช่วยพยาบาล"/>
        <s v="ขออนุมัติเปิดสิทธิ์การเข้าใช้งานระบบ HIS ,e- Doc และ E-mail สำหรับแพทย์ที่รับการบรรจุใหม่"/>
        <s v="ขอเปิดสิทธิ์เข้าใช้งานระบบ HIS, e-Doc สำหรับแพทย์ที่บรรจุเข้าปฏิบัติงานในโรงพยาบาลจุฬาภรณ์ เดือน สิงหาคม 2565 จำนวน 3 ท่าน"/>
        <s v="ยกเลิกเอกสารสแกนเอกสารผิดHN"/>
        <s v="ขออนุมัติเปิดสิทธิ์เข้าใช้งานระบบ HIS, E-doc สำหรับแพทย์ที่รับการบรรจุใหม่"/>
        <s v="ขอเปิดสิทธิ์เข้าใช้งานระบบ HIS, e-Doc และ e-Saraban สำหรับ นักวิทยาศาสตร์ข้อมูลสุขภาพ Health Data Science ที่บรรจุเข้าปฏิบัติงานในโรงพยาบาลจุฬาภรณ์ เดือน สิงหาคม ๒๕๖๕"/>
        <s v="ขออนุมัติเปิดสิทธิ์การเข้าใช้งานระบบ HIS ,E- Doc และ E-mail สำหรับเจ้าหน้าที่ ที่ได้รับการบรรจุ"/>
        <s v="ขอเปิดสิทธิ์การใช้งาน ระบบคอมพิวเตอร์ พยาบาลวิชาชีพ"/>
        <s v="ขอเปิดสิทธิ์เข้าใช้งานระบบ HIS, e-Doc และอื่นๆ สำหรับทันตแพทย์เข้ามาปฏิบัติงานใหม่"/>
        <s v="Scan เอกสารผิด HN"/>
        <s v="ค่าบำรุงรักษาระบบการส่งข้อมูลเบิกจ่ายตรงข้าราชการ-ผู้ป่วยนอก ระยะเวลา 1 ปี"/>
        <s v="โครงการบำรุงรักษา ระบบเทคโนโลยีสารสนเทศเพื่อการบริหารจัดการด้านต่างๆ และเพื่อรองรับการพัฒนาหลักสูตรและการจัดการเรียนการสอน 1 ระบบ [Smart Classroom MA วพศส. และคณะเทคโนโลยีวิทยาศาสตร์สุขภาพ]"/>
        <s v="จัดซื้อ iPad 33 เครื่อง (งบคณะแพทย์)"/>
        <s v="ขออนุมัติเปลี่ยนแปลงงบประมาณดำเนินการและขออนุมัติจัดซื้อโครงการจัดซื้อเครื่องโน้ตบุ๊คและอุปกรณ์ต่อพ่วง สำหรับฝ่ายสื่อสารภาพลักษณ์องค์กร"/>
        <s v="จัดจ้าง งานจ้างเหมาบริการบำรุงรักษาระบบบริหารจัดการโรงพยาบาล (SSB)"/>
        <s v="ฝากลบเอกสารในระบบE-DOC"/>
        <s v="แจ้งปัญหาชื่อผู่ป่วยไม่ตรง"/>
        <s v="Request for Wannamas Saitanoo : Service Request"/>
        <s v="ลบเอกสารใน e-sacn"/>
        <s v="ต้องการลบOperative record ใน E-scan"/>
        <s v="แจ้งขอลบเอกสารใน E-Doc"/>
        <s v="คอมพิวเตอร์เปิดไมติด"/>
        <s v="คอมพิวเตอร์ไม่สามารถใช้งานได้"/>
        <s v="เข้า ID pccms และ cra. ไม่ได้"/>
        <s v="ปริ้น เอกสารจาก HIS ไม่ได้"/>
        <s v="รหัสe-sarabun ของพนักงานการเงิน 17 ไร่ รหัส802293 กับ รหัส802209 ไม่สามารถlog in เข้าเครื่องได้"/>
        <s v="เปลี่ยนเครื่องคอมพิวเตอร์ และขอเพิ่มโทรศัพท์ตั้งโต๊ะ"/>
        <s v="ความจำในเครื่องคอมพิวเตอร์เต็ม ไม่สามารถทำงานได้"/>
        <s v="เปลี่ยน Black Drum"/>
        <s v="ขนย้ายคอมพิวเตอร์1 เครื่อง"/>
        <s v="คอมพิวเตอร์เปิดไม่ติด"/>
        <s v="คีย์บอร์ดมีปัญหา ต้องการเปลี่ยนใหม่"/>
        <s v="คอมพิวเตอร์"/>
        <s v="program EV insite หาย"/>
        <s v="UPS เสีย"/>
        <s v="Request for Patinya Pajjusanan : Service Request อ้างอิง #SR-9579"/>
        <s v="จอทีวีดิจิตอล ขึ้น Password expire"/>
        <s v="อ้างอิง #9838 เปลียนสาย LAN"/>
        <s v="เข้าใช้งาน SAP ไม่ได้"/>
        <s v="ย้ายเครื่องปริ้นท์เตอร์ Ricoh"/>
        <s v="คอมเปิดไม่ติด"/>
        <s v="ติดตั้งคอมพิวเตอร์"/>
        <s v="โทรศัพท์ตั้งโต๊ะใช้งานไม่ได้"/>
        <s v="ไม่สามารถเข้าใช้งานระบบ HIS ได้"/>
        <s v="Internet และโทรศัพท์ ใช้งานไม่ได้"/>
        <s v="โทรศัพท์แผนกมีปัญหา"/>
        <s v="Computer เปิดไม่ติด"/>
        <s v="check computer ARI"/>
        <s v="ย้ายอุปกร์สำนักงาน ไปห้อง ER"/>
        <s v="เครื่องปริ้นส์มีปัญหา"/>
        <s v="ขอแจ้งคืนโทรศัพท์ตั้งโต๊ะ จำนวน 1 เครื่อง เมาส์ จำนวน 1 อัน"/>
        <s v="คอมพิวเตอร์ค้าง"/>
        <s v="wifi ใช้ไม่ได้"/>
        <s v="ปริ้นส์เอกสารไม่ออก สติกเกอร์ A4 และ A5"/>
        <s v="แจ้งอุปกรณ์เสีย"/>
        <s v="เข้าระบบ Oracle ไม่ได้ (โทรแจ้งงานแล้ว ลงระบบให้ย้อนหลัง)"/>
        <s v="อินเตอร์เน็ตใช้ไม่ได้"/>
        <s v="พบหนูวิ่งที่พื้นแผนก"/>
        <s v="คอมพิวเตอร์ อ.ฐิติมา เปิดไม่ติด"/>
        <s v="UPS พบปัญหา ใช้งานไม่ได้ (มีเสียงดัง)"/>
        <s v="ขอใช้งาน Drive Share ฝ่ายบริหารพัสดุได้"/>
        <s v="Request for Pitchanart Suthisom : Service Request"/>
        <s v="R1 หมด"/>
        <s v="โทรศัพท์ตั้งโต๊ะใช้ไม่ได้เบอร์ 8664 ไม่มีสัญญาณอินเตอร์เน็ท"/>
        <s v="ลงโปรแกรมเครื่อง Brother QL-820NWB"/>
        <s v="ติดตั้ง MDMลงในNotebookจำนวน 2 เครื่อง"/>
        <s v="เครื่องถ่ายเอกสารใช้งานไม่ได้ (Fuji)"/>
        <s v="One Drive พบปัญหา ข้อมูลไม่ Update"/>
        <s v="ปริ้นเตอร์ปริ้นไม่ออก"/>
        <s v="UPS ไม่สำรองไฟ"/>
        <s v="Notebook drive C เต็ม และ Power ไม่ปิด"/>
        <s v="เครื่องปริ้นสตฺ๊กเกอร์"/>
        <s v="เครื่องปริ้นเตอร์ สแกนเอกสารติด"/>
        <s v="เเก้ไข หรือ save microsoft word ไม่ได้"/>
        <s v="เซต ปริ้นเตอร์ต่อกับ notebook"/>
        <s v="Request for Chanida Naknean : Service Request"/>
        <s v="com เข้า โปรแกรม Discharge online ไม่ได้่"/>
        <s v="ขอคืนเครื่อง Iphone พร้อมซิม หมายเลข 064-2174718"/>
        <s v="เปลี่ยนDrum Printer brother"/>
        <s v="ขอตัวปล่อยสัญญาณ WIFI"/>
        <s v="เครื่องปริ้น"/>
        <s v="เปลี่ยน DRUM เครื่องปริ้นเตอร์ ยี่ห้อ RICOH"/>
        <s v="ปริ้นเอกสารและสติกเกอร์ไม่ออก"/>
        <s v="Request for Suchitra Tosombat : Service Request"/>
        <s v="เม้าท์ใช้งานไม่ได้"/>
        <s v="หน้าจอคอมพิวเตอร์มีปัญหา"/>
        <s v="เมาส์เสีย"/>
        <s v="Set เครื่องปริ้นท์ คอม 3 _เครื่อง"/>
        <s v="เมาส์ใช้งานไม่ได้"/>
        <s v="เข้าใช้งาน HIS ไม่ได้"/>
        <s v="ยืมตัวปล่อยสัญญาณ wifi"/>
        <s v="การเงิน ปริ้นส์ฟูจิ ไม่ได้"/>
        <s v="his เข้าไม่ได้"/>
        <s v="Request for Mallika Chitcharoen : Service Request"/>
        <s v="ขอเปลี่ยนแปลงชื่อในระบบ Sap ให้ตรงกับชื่อคลินิก"/>
        <s v="ขอแก้ไข ปุ่ม delete ใน reservation"/>
        <s v="excel ใน notebook มีอาการหน่วง จนไม่สามารถใช้ทำงานได้"/>
        <s v="ขอนำส่งหัวข้อปัญหาระบบe-sarabanที่ยังไม่ได้รับการแก้ไข"/>
        <s v="Config เปลี่ยนชื่อ Description 2004 หน้าที่ความรับผิดชอบ เป็น ตำแหน่งมาตรฐาน"/>
        <s v="ขออนุมัติเปิดโครงการจ้างเหมาพัฒนาระบบ Portal สำหรับการจัดการตารางการทำงานของพนักงาน"/>
        <s v="เข้าระบบ SAP ไม่ได้ค่ะ"/>
        <s v="โทรศัพท์ไร้สายเบอร์ 6209 ใช้งานไม่ได้"/>
        <s v="คอมไม่สามารถปิดใบยาได้"/>
        <s v="Request for Rungsinee Sukontapatima : Service Request"/>
        <s v="เข้าระบบ e-Doc ไม่ได้"/>
        <s v="HIS พบปัญหา Cencel ใบยาไม่ได้ เนื่องจากเจ้าหน้าที่ใส่ Clinic ผิด"/>
        <s v="HIS พบปัญหา แสดงเลข HN คนไข้ไม่ถูกต้อง"/>
        <s v="คีย์ชิ้นเนื้อไม่ได้"/>
        <s v="ลงระบบ HIS ในคอม Endocapture DEMO"/>
        <s v="Request for สิรินัธ ดังก้อง : Service Request"/>
        <s v="เข้าระบบ e-saraban นอกสถานที่ไม่ได้"/>
        <s v="อักษรเวลาสั่งพิมพ์จากออนไลน์ เป็นสัญลักษณ์ สี่เหลี่ยม"/>
        <s v="แก้ไข Wifi อาคารหอพักแพทย์-พยาบาล ชั้น7 ใช้งานไม่ได้"/>
        <s v="ระบบE-Dos มีปัญหา"/>
        <s v="คอมระบบ HIS"/>
        <s v="ขอความอนุเคราะห์โปรแกรมตัดต่อคลิปวีดีโอ เพื่อใช้ทำสื่อการสอน"/>
        <s v="แจ้งIT ว่าคอมใช้ได้แล้ว"/>
        <s v="โน้ตบุ๊คจอดำใช้งานไม่ได้ครับ"/>
        <s v="เข้า IR online ไม่ได้"/>
        <s v="ตัดบิลสวัสดิการไม่ได้"/>
        <s v="Request for Fuangfa Chanli : Service Request"/>
        <s v="ไม่มี icon IT"/>
        <s v="Request for Damrong Sangvanrat : Service Request"/>
        <s v="ต้องการเปลี่ยนอีเมล์"/>
        <s v="scan เอกสารไม่ได้"/>
        <s v="ใช้โปรแกรม D/C online ไม่ได้"/>
        <s v="จอในห้องประชุม พบปัญหา เปิดไม่ติด"/>
        <s v="คอมไม่มีปุ่มสำหรับปลด Lab"/>
        <s v="His ไม่มีปุ่ม OK"/>
        <s v="ระบบคอมพิวเตอร์"/>
        <s v="เครื่องปริ้นส์ Ricoh ไม่สามารถปริ้นส์ได้"/>
        <s v="ไม่สามรถปริ้นได้ และpreview และ Save PDF ได้"/>
        <s v="His ไม่มีปุ่ม OK และปุ่มอื่นๆ"/>
        <s v="โทรศัพท์"/>
        <s v="E saraban ใช้งานไม่ได้"/>
        <s v="Add เครื่องปริ้น FUJI"/>
        <s v="ใช้งาน Program ไม่ได้"/>
        <s v="เครื่องคอมช้ามาก"/>
        <s v="HIs ไม่สามารถเลือกชื่อคนไข้ได้"/>
        <s v="HIS หน้า Post Treatment ข้อมูลไม่ครบถ้าน"/>
        <s v="log in เข้างานไม่ได้"/>
        <s v="ปรับหน้าจอ"/>
        <s v="ไม่สามาเข้าใช้ His ได้ เข้ามาพร้อมเพื่อน แต่เพื่อนใช้งานได้แล้ว รบกวน IT ช่วยตรวจสอบให้หน่อยค่ะ"/>
        <s v="รบกวนลง Ms word และ Ms Excel ให้หน่อยค่ะ"/>
        <s v="Request for ปรัชญา โคมเดือน : Service Request"/>
        <s v="ปริ้นส์ป้ายข้อมือไม่ออก"/>
        <s v="รางปลั๊กไฟ"/>
        <s v="Hit ไม่สามารถลบ ข้อมูลที่ ER ลงผิดได้"/>
        <s v="โทรศัพท์ตั้งโต๊ะโทรเข้าไม่ได้ เบอร์6786"/>
        <s v="ไม่สามารถเข้ารหัส SAP ด้วยเครื่อง PC ได้"/>
        <s v="ปริ้นเอกสารไม่ออก"/>
        <s v="สอบถามเรื่องการเชิญประชุมจากบอร์ดประชาสัมพันธ์"/>
        <s v="His ชื่อคนไข้ไม่มา และข้อมูลเลือกด้านล่างมาไม่ครบ"/>
        <s v="รหัสเข้า e-sarabun"/>
        <s v="his ขึ้น Error &gt;&gt;&gt; Open An Unauthorized to do"/>
        <s v="code req แลปมีปัญหา"/>
        <s v="เครื่องช้า Disk 100%"/>
        <s v="HIS ปุ่ม Search ไม่โชว์"/>
        <s v="website หน้า doctor dog เข้าไม่ได้"/>
        <s v="เข้า tumerregisty .comไม่ได้"/>
        <s v="เข้าใช้งาน e-Doc ไม่ได้"/>
        <s v="รหัสพนักงาน 803507 รบกวนช่วยดูระบบ Esaraban เนื่องจากไม่สามารถ ทำงานได้มาประมาณ 2 ชม. แต่ระบบเนตอื่นๆทำงานได้ปกติค่ะ (เครื่อง IP 172.27.21.175 )"/>
        <s v="เข้าใช้ internet ไม่ได้"/>
        <s v="ปริ้นสติ๊กเกอร์ ในHIS ไม่ได้"/>
        <s v="เพิ่มรหัสคลินิก ให้สามารถเปิด VN ได้"/>
        <s v="การเข้าใช้งานโปรแกรม REDCap ที่ URL: http://redcap.ac.th/ บนเครือข่ายอินเตอร์เน็ตขัดข้อง"/>
        <s v="หน้าจอเล็ก"/>
        <s v="ขอใส่เลขลำดับคิวหน้า Nurse counter ในระบบ HIS"/>
        <s v="สั่งปริ้นส์เอกสารไม่ออก"/>
        <s v="HiS เลือกไม่ได้ เนื่องจากไม่มีคลังจ่ายยาชั้น 3"/>
        <s v="นายบุญเลิศ ช้างสุวรรณ ไม่สามารถเข้าใช้งาน Email ได้"/>
        <s v="ติดตั้งโทรศัพท์ตั้งโต๊ะ"/>
        <s v="Request for Natthaphon Srisai : Service Request"/>
        <s v="ลงโปรแกรม HIS ในโน๊ตบุ๊ค เครื่องพนักงานใหม่ 2 เครื่อง"/>
        <s v="ปลดล็อก USB"/>
        <s v="เข้าใช้ window 7 (VirtualBox) ไม่ได้"/>
        <s v="ไม่สามารถ reset Password Email ได้ รบกวน IT แก้ไขให้หน่อยค่ะ"/>
        <s v="ขอเปลี่ยนเครื่องสำรองไฟ"/>
        <s v="Request for Nongnuch Boontarikraksa : Service Request"/>
        <s v="ขอรหัสเข้า E-sarabun"/>
        <s v="ข้อมูลแพทย์ในระบบ Tumorregistry เพี้ยน ต้องเป็น ชื่อ 29823 พญ. วัสนัย ไกรสรกุล"/>
        <s v="ไม่สามารถเข้าใช้งานระบบ Workflow ได้"/>
        <s v="Request for Thanaporn Kookongkrissadakorn : Service Request"/>
        <s v="Request for Dararat Chuwongin : Service Request"/>
        <s v="องค์กรอัพโหลดรายชื่อ"/>
        <s v="หมอพร้อมข้อมูลไม่ขึ้นหมอพร้อม"/>
        <s v="หมอพร้อมเพิ่มเข็ม"/>
        <s v="องค์กรเลือกรพ.ไม่ได้ เนื่องจาก รจภ.ไม่ได้กด"/>
        <s v="หมอพร้อมขอ cid"/>
        <s v="หมอพร้อมลบเข็ม"/>
        <s v="องค์กรทำเรื่องส่งวัคซีนไมไ่ด้"/>
        <s v="องค์กรยกเลิกวันนัดส่งวัคซีน"/>
        <s v="องค์กรชำระเงินซ้ำ"/>
        <s v="องค์กรการจัดสรรวัคซีน"/>
        <s v="องค์กรการบริจาควัคซีน"/>
        <s v="องค์กรกำหนดวันทำเรื่องส่งวัคซีน"/>
        <s v="องค์กรเข้าระบบไม่ได้ ระบบมีปัญหา"/>
        <s v="องค์กรอัพโหลดรายชื่อไม่ได้"/>
        <s v="องค์กรสอบถามการจัดส่งวัคซีน"/>
        <s v="องค์กรขั้นตอนการเข้ารับวัคซีน"/>
        <s v="องค์กรเข้าระบบไม่ได้"/>
        <s v="องค์กรขอใบรับรอง"/>
        <s v="องค์กรลบรายชื่อเข้ารับวัคซีน"/>
        <s v="โครงสร้าง internet หอพัก"/>
        <s v="ผู้ป่วยโควิดสอบถามเรื่องยา"/>
        <s v="องค์กรทำนัดส่งวัคซีน"/>
        <s v="องค์กรวันหมดอายุวัคซีน"/>
        <s v="ประชาชนทำนัดฉีดวัคซีนโมเดอร์น่า"/>
        <s v="องค์กรเพิ่มนัดหมายใหม่ อัพโหลดรายชื่อ"/>
        <s v="ประชาชนรับยาโควิด"/>
        <s v="องค์กรแก้ไขรายชื่อ"/>
        <s v="หมอพร้อมขอใบรับรอง"/>
        <s v="โรงพยาบาล เรื่องการจัดส่งวัคซีน รพ.ซื้อวัคซีนเพิ่ม"/>
        <s v="องค์กรREใบนำฝากใหม่"/>
        <s v="องค์กรเพิ่มวันนัดหมาย"/>
        <s v="หมอพร้อมเปลี่ยนชื่อ"/>
        <s v="หมอพร้อมแก้ไขเบอร์"/>
        <s v="หมอพร้อมแก้ไขเบอร์และเลข 13 หลัก"/>
        <s v="หมอพร้อมแก้ไขชื่อ-นามสกุล"/>
        <s v="องค์กรขั้นตอนการจัดส่งวัคซีน"/>
        <s v="หมอพร้อมแก้ไขเพศ"/>
        <s v="หมอพร้อมขึ้นข้อมูลผู้รับวัคซีน"/>
        <s v="ประชาชนการจองวัคซีน"/>
        <s v="องค์กรเลือกวันนัดหมาย"/>
        <s v="ประชาชนเรื่องการเลื่อนนัดมาแล้ว"/>
        <s v="องค์กรRE ใบชำระเงินใหม่"/>
        <s v="ประชาชนสิทธิ์การรับวัคซีนอายุ 60"/>
        <s v="ประชาชนขอเปลี่ยนชื่อสกุล"/>
        <s v="องค์กรจัดส่งวัคซีนซิโนฟาร์ม"/>
        <s v="โรงพยาบาลเข้าระบบไม่ได้"/>
        <s v="หมอพร้อมเพิ่มเข็ม 1,2"/>
        <s v="องค์กรอายุวัคซีน"/>
        <s v="หมอพร้อมเพิ่มเข็ม 5"/>
        <s v="องค์กรใบเสร็จ"/>
        <s v="หมอพร้อมตรวจสอบข้อมูลวัคซีน"/>
        <s v="หมอพร้อมเปลี่ยนเบอร์โทร"/>
        <s v="หมอพร้อมเพิ่มเข็ม 2"/>
        <s v="องค์กรการลดหย่อนภาษีวัคซีนบริจาค"/>
        <s v="องค์กรเลือกวันนัดหมายส่งวัคซีน"/>
        <s v="หมอพร้อมเพิ่มเข็ม 3"/>
        <s v="องค์กรอัพรายชื่อใหม่"/>
        <s v="หมอพร้อมเพิ่มเข็ม 3 แก้ไขเบอร์โทร"/>
        <s v="องค์กรเข้าใช้งานระบบไม่ได้"/>
        <s v="วัคซีนเพิ่มรายชื่อการรับวัคซีนจากรพ.ปลายทาง"/>
        <s v="หมอพร้อมคำนำหน้าผิด"/>
        <s v="ประชาชนอาการโควิด"/>
        <s v="หมอพร้อมลบเข็ม 4"/>
        <s v="หมอพร้อมแก้ไขเลข CID"/>
        <s v="โรงพยาบาลส่งข้อมูลเข็มกระตุ้น"/>
        <s v="องค์กรลงนามเลือกโรงพยาบาล"/>
        <s v="ประชาชนการรับวัคซีน"/>
        <s v="หมอพร้อมเพิ่มเข็ม 4"/>
        <s v="หมอพร้อม เพิ่มเข็ม 3"/>
        <s v="ประชาชน การรับวัคซีน เนื่องจากติดโควิด"/>
        <s v="องค์กรนัดหมาบวัดฉีด"/>
        <s v="ประชาชนต้องการรับยารักษา เนื่องจากติดโควิด"/>
        <s v="หมอพร้อมเพิ่มเข็ม 1 2"/>
        <s v="ประชาชน สอบถามการนัดรับวัคซีนของเด็ก 5 ขวบ"/>
        <s v="องค์กร มีปัญหาในการเข้าระบบ"/>
        <s v="ประชาชน เพิ่มเข็ม 2"/>
        <s v="หมอพร้อม เพิ่มเข็ม 1 2"/>
        <s v="ประชาชน เพิ่มเข็ม 4"/>
        <s v="โรงพยาบาลส่งรายชื่อให้บริษัทประกัน"/>
        <s v="หมอพร้อมขอแก้ข้อมูล เพศ"/>
        <s v="องค์กรจำนวนวัคซีนไม่ครบตามสัญญา"/>
        <s v="องค์กรนัดหมายsinopharm"/>
        <s v="หมอพร้อมขอเลข 13หลัก"/>
        <s v="องค์กรขอบริจาควัคซีน"/>
        <s v="ประชาชนปรึกษาเรื่องการติดโควิด"/>
        <s v="หมอพร้อมเพิ่มเข็ม12"/>
        <s v="องค์กรขอยกเลิกนัดหมาย"/>
        <s v="หมอพร้อมเพิ่มเข็ม1"/>
        <s v="องค์กรสอบถามเรื่องวันหมดอายุวัคซีน"/>
        <s v="องค์กรนำเข้ารายชื่อผู้ฉีดวัคซีน"/>
        <s v="องค์กรส่งรายชื่อให้บริษัทประกัน"/>
        <s v="หมอพร้อมขอให้ขึ้น QR code ในใบรับรอง"/>
        <s v="หมอพร้อม แก้ไขวันที่ฉีดเข็มที่ 2"/>
        <s v="ขอปลดล็อค Port USB"/>
        <s v="ขอนำส่งรายชื่อผู้ปฏิบัติงานที่พ้นสภาพ รอบวันที่ 16 สิงหาคม 2565"/>
        <s v="ขอนำส่งรายชื่อผู้เข้าปฏิบัติงานใหม่ รอบวันที่ 16 สิงหาคม 2565"/>
        <s v="ขอ Update REDCap และเปลี่ยนผู้ดูแลระบบ โดยอ้างถึงบันทึกข้อความที่ 001.รจ.65/747"/>
        <s v="เครื่องโน๊คบุ๊ค เปิดไม่ติด"/>
        <s v="file ข้อมูลหน้า Desktop PC หาย, เปลี่ยน keyboard ใหม่ เนื่องจากตัวเก่าเครื่องดังมาก"/>
        <s v="เม้าเครื่อง Lenovo เสีย"/>
        <s v="Request for Pariyakorn Suriyod : Service Request"/>
        <s v="Request for Rinchanit Kulpronpipat : Service Request"/>
        <s v="ติดตั้ง MDM บน Notebook ส่วนตัว"/>
        <s v="เข้าใช้งาน line ใน iPad ไม่ได้(เครื่องราชวิทยาลัยฯ) ของ อ.จิรายุ"/>
        <s v="ขอเปลี่ยนเมาส์ เนื่องจากใช้งานไม่ได้"/>
        <s v="หมึกเครื่อปริ้น FUJI หมด"/>
        <s v="Request for นาย ธรรมสรณ์ วิรุฬห์จรรยา : Service Request"/>
        <s v="เครื่องคอมมีปัญหา"/>
        <s v="ระบบห้องประชุม MC222"/>
        <s v="ปริ้นสติ็กเกอร์ใหญ่ไม่ได้ค่ะ"/>
        <s v="ขอเจ้าหน้าที่ IT จำนวน 1 ท่าน เพื่อดูแลระบบประชุมออนไลน์"/>
        <s v="เครื่องสแกนใช้ไม่ได้"/>
        <s v="ใช้งานระบบ HIS (SSB) ไม่ได้"/>
        <s v="รบกวนปลอดล็อคการตั้งค่าไมโครโฟนในเครื่องคอมห้องประชุม 2 ชั้น 11"/>
        <s v="ติดตั้งโปรแกรม MDM เครื่องคอมพิวเตอร์พกพาส่วนกลางคณะพยาบาลศาสตร์"/>
        <s v="ขอหมึกสีดำ Fuji"/>
        <s v="ไม่สามารถเปิดเครื่องPCได้"/>
        <s v="ขอติดตั้งโปรแกรมที่เข้า Server ตัว Finger scan ในคอมพิวเตอร์ เนื่องจากต้องใช้คอมพิวเตอร์อีกเครื่อง และยังไม่มีตัวเข้า Server ได้"/>
        <s v="Request for Prisana Choochuay : Service Request"/>
        <s v="แจ้งปัญหาระบบ SAP และเครื่อง Handheld"/>
        <s v="คอมICCA เปิดไม่ใช้งานไม่ได้ค่ะ"/>
        <s v="ลงเครื่องปริ้นส์โน๊ตบุคค่ะ"/>
        <s v="IT service เข้าไม่ได้ ขึ้นหน้า TACMO"/>
        <s v="ขอเจ้าหน้าที่เทคโนโลยีสารเทศ IT เซตระบบอบรมออนไลน์ ผ่าน Microsoft Teams"/>
        <s v="เครื่องปริ้นใช้งานไม่ได้"/>
        <s v="คอมและเครื่องปริ้นใช้ไม่ได้"/>
        <s v="เครื่องปริ้นต้อง จุดคัดกรองผู้ป่วย โซน A 17 ไร่ ปริ้นไม่ออก"/>
        <s v="เปลี่ยน Drum unit เครื่องปริ้น"/>
        <s v="Request for Anya Kiattiweerasak : Service Request"/>
        <s v="คอมพิวเตอร์ PC ดับ 4 รอบ"/>
        <s v="ตอมเปิดไม่ติด"/>
        <s v="รบกวนให้นำคอมพิวเตอร์ในห้องการเงินเก่า Ortho ไปเก็บค่ะ"/>
        <s v="เครื่องปรินส์ปริ้นส์ไม่ได้"/>
        <s v="printer ใช้งาน ไม่ได้"/>
        <s v="ปริ้น A5 ไม่ได้"/>
        <s v="เข้าwindow7ไม่ได้"/>
        <s v="เครื่องปริ้น มัปัญหา กับหน้าจอคอม มีปัญหา"/>
        <s v="Digital literacy"/>
        <s v="ใบแพทย์ปริ้นไม่ได้ SCG 1 (แก้ไขเรียบร้อยแล้ว)"/>
        <s v="Add Printer Brother"/>
        <s v="ขอเบิก Drum และ Toner เครื่องปริ้น Brother ของการเงิน 17 ไร่"/>
        <s v="คอมพิวเตอร์จุด Screen B ปริ้นเอกสารไม่ได้"/>
        <s v="โทรศัพท์ โทรออกและตั้งโอนไม่ได้"/>
        <s v="ห้องประชุม ชั้น 3 โซน C ไมค์หอน"/>
        <s v="เม้าส์ใช้งานไม่ได้"/>
        <s v="เม้าใช้งานไม่ได้ค่ะ ต้องคลิกหลายๆทีตลอดเลย"/>
        <s v="ขอความอนุเคราะห์ตรวจสอบการใช้สายLANเชื่อมต่ออินเทอร์เน็ต เพื่อติดตั้งโปรแกรมบนเครื่องของผู้ใช้"/>
        <s v="ขนย้ายคอมพิวเตอร์ จำนวน 2 เครื่อง"/>
        <s v="คอมช้า"/>
        <s v="Notebook ของหน่วยงานเชื่อมต่อ wifi และ Printer ไม่ได้"/>
        <s v="Request for Nannara Techa-Akarakasem : Service Request"/>
        <s v="โครงการจัดจ้างที่ปรึกษาเพื่อให้คำแนะนําเกี่ยวกับการดำเนินการตามพระราชบัญญัติคุ้มครองข้อมูลส่วนบุคคล พ.ศ. 2562 (PDPA)"/>
        <s v="Request for นางสาว กมลทิพย์ เชาวนพูนผล : Service Request"/>
        <s v="Services Request ขอซิมสำหรับ การส่งข้อความเพื่อใช้กับอุปกรณ์แจ้งเตือน Britannia ศูนย์รักษาภาวะการเจริญพันธุ์ฯ ชั้น 14"/>
        <s v="ขอเบิกโทรศัพท์ iphone 2 เครื่อง และ แท็บเล็ต 1 เครื่อง พร้อมซิมการ์ด 3 อัน"/>
        <s v="Request for Sirilak.sri : Service Request"/>
        <s v="ติดตั้งมือถือด่วนๆๆๆค่ะ"/>
        <s v="Request for Napatsawan O-Pad : Service Request"/>
        <s v="โครงการต่อสัญญาเช่าเครื่องคอมพิวเตอร์พกพา 100 เครื่อง"/>
        <s v="ซ่อม Notebook (HR)"/>
        <s v="ขอเช่าซื้อลิขสิทธิ์โปรแกรมรายปี เพื่อทำงานด้านการทำสื่อสนับสนุนการเรียนการสอน และการประชาสัมพันธ์ภายในศูนย์ฯ"/>
        <s v="ขอความอนุเคราะห์ฝ่ายเทคโนโลยีสารสนเทศ แนะนำวิทยากรจัดอบรมการใช้งาน Microsoft Office"/>
        <s v="ขออนุมัติเปิดโครงการจ้างเหมาพัฒนาระบบ Portal สำหรับการสมัครเรียนของนักศึกษา"/>
        <s v="โปรมแกรมframeworkappsoft ไม่สามารเปิดดูdoctor orderได้"/>
        <s v="สิทธิพนักงานไม่ดึง รหัสพนักงาน"/>
        <s v="เจ้าหน้าที่ฝ่ายเทคโนโลยีสารสนเทศ 1 ท่าน เพื่อสนับสนุนการดึงข้อมูลประจำเดือนหรือตามความต้องการการใช้งานต่างๆ"/>
        <s v="Interface Error"/>
        <s v="เกิดข้อผิดพลาดในการนำส่งข้อมูลในระบบส่งเบิกกรมบัญชีกลางผู้ป่วยนอก"/>
        <s v="รหัสพนักงานไม่ดึงตามระบบ อัตโนมัติ"/>
        <s v="คีย์USในระบบHISไม่ได้"/>
        <s v="ขอผูกGroup Usage ใน HIS"/>
        <s v="แจ้งขอเปลี่ยน Code แพทย์ในระบบ SSB (HIS) ของ นพ.วินัย แทนบุญไพรัช"/>
        <s v="ขอเพิ่ม รหัสพนักงาน 900138 ให้สามารถลงผล Colpo ใน X-Ray Result ได้"/>
        <s v="ขอเสนอผลการคำนวณต้นทุนอัตราค่าบริการการตรวจหาสารที่ทำให้เกิดภูมิแพ้ ของงานห้องปฏิบัติการกลาง"/>
        <s v="ขออนุมัติเปิดสิทธิ์สำหรับแพทย์ Part time (แพทย์หญิงวิรังรอง เค้าภูไทย)"/>
        <s v="ขอเปิดสิทธิ์ใช้งาน D/C online ให้เภสัชกรเข้าใหม่ จำนวน 10 ราย"/>
        <s v="ขอยกเลิกรายการตรวจแลปพยาธิ 4 รายการ"/>
        <s v="ขอเข้าใช้งาน Discharge Online และ Intranet"/>
        <s v="ขอพิจารณาอนุมัติเปิดสิทธิการใช้งานระบบHIS, ระบบE-Doc จัดเก็บเอกสารอิเล็กทรอนิกส์ และโปรแกรม Frameworkappsoft ให้แก่เจ้าหน้าที่เข้าปฏิบัติงานใหม่"/>
        <s v="ขออนุมัติเปิดสิทธิ์สำหรับแพทย์ Part time (แพทย์หญิงณิรดา คุปตพงศ์)"/>
        <s v="ขออนุมัติเปิดสิทธิ์การเข้าใช้งานระบบ HIS ของนางสาวชนิดาภรณ์ ดอนวิชัย"/>
        <s v="His มีสิทธิ์ส่วนลดของครอบครัว เด้งขึ้นมา 15 % ท้้งๆ ที่ มีแต่พนักงานที่ได้สิทธิ์แต่ครอบครัวจะไม่มี"/>
        <s v="ขออนุมัติเปิดสิทธิ์การเข้าใช้งานระบบ HIS ของเจ้าหน้าที่งานเภสัชกรรมและเวชภัณฑ์กลาง"/>
        <s v="ขออนุมัติเปิดสิทธิ์การใช้งานในระบบ HIS ให้กับเจ้าหน้าที่ของฝ่ายห้องปฏิบัติการและเครื่องมือกลางเพื่อสนับสนุนการวิจัย"/>
        <s v="ขออนุมัติเปิดสิทธิ์การใช้งานระบบ HIS"/>
        <s v="ขอเปิดสิทธิ์ระบบ HIS ของพยาบาลวิชาชีพใหม่จำนวน 120 คน"/>
        <s v="ขออนุมัติเปิดสิทธิ์ในการเข้าระบบ HIS"/>
        <s v="ขออนุมัติค่าธรรมเนียมแพทย์ทำหัตถการผู้ป่วยนอกเวลาราชการ"/>
        <s v="ขออนุมัติการเปิดสิทธิ์การใช้งานในระบบ HIS"/>
        <s v="ขอแก้ไขชื่อ code คิดเงิน โดยอ้างถึง ตามบันทึกข้อความ เลขที่ 002.รพ.01.64/547"/>
        <s v="VN1767เปลี่ยนชื่อนักกายภาพไม่ได้"/>
        <s v="ขอเพิ่ม Freezer ในระบบ cHIS Framework ของ Tissuse Bank"/>
        <s v="ขอเพิ่ม รหัสพนักงาน 900872 แพทย์หญิงหทัยภัทร สุขเจรียงพร ตำแหน่ง แพทย์ ให้สามารถลงผล Colpo ใน X-Ray Result"/>
        <s v="ใน esa ไม่สามารถเข้ากล่องเลขาหน้าห้อง พญ.ประนอมได้"/>
        <s v="คอมพิวเตอร์ ใช้งานไม่ได้หลายโปรแกรม"/>
        <s v="HIS ใช้งานไม่ได้"/>
        <s v="HIS เข้าใช้งานไม่ได้"/>
        <s v="เข้าใช้รหัส HIS ไม่ได้"/>
        <s v="รบกวนเปลี่ยน drum เครื่องพิมพ์ภาพผลสแกน ที่ชั้น 2 ศูนย์ไซโคลตรอนและเพทสแกนแห่งชาติ"/>
        <s v="ยืมเครื่อง Printer Ricoh"/>
        <s v="notebook ฝ่ายประชาสัมพันธ์และการตลาด ชาร์ทไฟไม่เข้าค่ะ"/>
        <s v="Request for Viphavee Innuch : Service Request"/>
        <s v="ใช้ excel ไม่ได้ค่ะ"/>
        <s v="เครื่องคอมพิวเตอร์ช้ามาก"/>
        <s v="ต้องการให้คอมพิวเตอร์อนุญาตเสียบแฟลชไดร์ฟ"/>
        <s v="เข้าระบบ key IR ไม่ได้"/>
        <s v="รหัสแพทย์เข้าไม่ตรงกับใบยา"/>
        <s v="ระบบ HIS"/>
        <s v="req."/>
        <s v="เข้าระบบใช้งานคอมพิวเตอร์ไม่ได้"/>
        <s v="คอมพิวเตอร์ ห้องตรวจ 2 ใช้งานไม่ได้"/>
        <s v="เปิด view ใน HIS ไม่ได้"/>
        <s v="โทรศัพท์ใช้งานไม่ได้"/>
        <s v="keyยาไม่ได้"/>
        <s v="printer sticker ไม่ได้"/>
        <s v="คีย์เปลี่ยน คลินิกใน Appointment ไม่ได้"/>
        <s v="สแกนE-doc ไม่ได้ค่ะ"/>
        <s v="เปิด His ไม่ได้"/>
        <s v="รีโมทเครื่องจากโน๊ต"/>
        <s v="งานหน้า Desktop หาย"/>
        <s v="แก้ไขเครื่องปริ้นกระดาษA4"/>
        <s v="เข้า HIS ไม่ได้"/>
        <s v="แก้ไข ระบบ HIS"/>
        <s v="ขอให้เจ้าหน้าที่มาย้ายข้อมูลใน Notebook"/>
        <s v="ไม่สามารถเข้า HIS ได้"/>
        <s v="แจ้งไม่สามารถเข้าระบบ E-saraban ของ นางสาวพิชญ์ชุติตา พรหมสุทธิ์ รหัส 815114 ได้"/>
        <s v="แก้ไขฟังก์ชันระบบ HIS"/>
        <s v="print"/>
        <s v="Request for Orawan Sungkrom : Service Request"/>
        <s v="sap"/>
        <s v="ปริ้น A5 ไม่ได้ เดิมปริ้นได้"/>
        <s v="เครื่องคอมพิวเตอร์เข้าโปรแกรมไม่ได้"/>
        <s v="ใช้งาน HIS ไม่ได้"/>
        <s v="โทรศัพท์ใช้ไม่ได้"/>
        <s v="Reinstall font Chulabhorn Likit ใหม่ให้ถูกต้องอีกครั้ง กับเครื่องคอมพิวเตอร์ ของ รจภ. เพื่อให้สามารถแปลเอกสารจาก doc เป็น pdf แล้วไม่สามารถ search หรือ copy and pasteได้"/>
        <s v="หน้า diag room ไม่ขึ้นตัว follow up"/>
        <s v="EV INsite"/>
        <s v="ยังไม่สามารถ export pdf ที่ใช้ Chulabhorn Likit แล้ว search ได้ครับ"/>
        <s v="แก้ไข role ใน SSB"/>
        <s v="DOMAIN หลุด"/>
        <s v="Request for Wimonrat Luecha : e-Saraban"/>
        <s v="ค่าธรรมเนียมแพทย์ ไม่ตัดเข้าช่องเบิกไม่ได้"/>
        <s v="เข้าใช้งาน E-Saraban ไม่ได้"/>
        <s v="เครื่องปริ้นสติ๊กเกอร์ที่เพิ่งแก้ไขไปใช้ไม่ได้อีกแล้วค่ะ"/>
        <s v="ไม่สามารถเข้า HIS"/>
        <s v="เรื่องแปลงไฟล์ doc เป็น pdf แล้ว search ไม่ได้ (ต่อจากครั้งที่แล้ว ยังไม่สามารถทำได้ครับ)"/>
        <s v="Request for Nattawee Panjachuaipitak : Service Request"/>
        <s v="เข้า home medication ไม่ได้ค่ะ"/>
        <s v="Request for Wongsakon.cha : e-Saraban"/>
        <s v="ปริ้นเตอร์เป็นแถบดำๆ"/>
        <s v="Request for Boonyada Tantragul : Service Request"/>
        <s v="ขอให้ IT แก้ไขรูปแบบหน้า Progress Note"/>
        <s v="ลบค่าใช้จ่ายในระบบ HIS ไม่ได้ในระบบขึ้น error"/>
        <s v="setup one drive ใหม่ เครื่องในห้องประชุมชั้น14"/>
        <s v="โปรแกรมจองห้องประชุม รจภ.ไม่สามารถเข้าได้"/>
        <s v="หน้าจอ HIS ใหญ่เกิน ไม่สามารถใช้งานได้"/>
        <s v="เครื่องปลิ้นมีปัญหา"/>
        <s v="screen his ผิดปกติ"/>
        <s v="มีการ ward allowed โดย code เภสัช"/>
        <s v="ไม่สามารถโหลดรายชื่อนคนไข้ได้"/>
        <s v="แจ้งคอมคีย์ยาไม่ได้"/>
        <s v="print preview ใน SAP ไม่ได้ค่ะ"/>
        <s v="ต้องการให้ช่วยเพิ่มอีเมลล์นี้เข้าไปใน sharepoint ครับ"/>
        <s v="modules IPD หน้า IPD Doctor Order เปลี่ยนไป"/>
        <s v="เปิดไฟล์ Word ไม่ได้"/>
        <s v="รหัสผ่านหมดอายุ"/>
        <s v="ปัญหาการทำนัดคนไข้ในระบบ HIS"/>
        <s v="ขอ WIFI"/>
        <s v="หน้าจอคอมมีลายเส้นกระพริบ"/>
        <s v="เปลี่ยน user ใช้งาน PC"/>
        <s v="ติดต่อใช้บริการ WIFI กับเครื่องคอมพิวเตอร์ส่วนตัว"/>
        <s v="Notebook เข้าระบบ HIS ไม่ได้ งานแก้ไข เมื่อวานนี้แต่ยัง ไม่สำเร็จ รบกวนมาช่วยแก้ไขต่อให้หน่อยค่ะ"/>
        <s v="รับ Req ไม่เข้า HIS"/>
        <s v="CPU"/>
        <s v="ขอสิทธิ์การเข้าถึง EV insite"/>
        <s v="ใช้งานเครื่องปริ้นไม่ได้"/>
        <s v="การลงระบบซอฟต์แวร์"/>
        <s v="เข้าใช้ E-Doc ไม่ได้ค่ะ"/>
        <s v="เข้าใช้งาน HIS ไม่ได้ค่ะ"/>
        <s v="D/C online ใช้งานไม่ได้"/>
        <s v="internet ใช้ไม่ได้"/>
        <s v="Printer"/>
        <s v="หา file ที่ save ไว้ที่เครื่อง PC ไม่เจอ"/>
        <s v="ถาดอุปกรณืเครื่องปริ้นชำรุด"/>
        <s v="Request for Janthima Siri : Service Request"/>
        <s v="ติดตั้งโทรศัพท์มือถือพร้อมเบอร์"/>
        <s v="ขอลงระบบ HIS ใหม่"/>
        <s v="ปริ้นเอกสารไม่ได้"/>
        <s v="คอมพิวเตอร์เปิดใช้งานไม่ได้"/>
        <s v="เครื่องค้าง"/>
        <s v="program dc online"/>
        <s v="น้ำแอร์รั่ว"/>
        <s v="เครื่องปริ้นเอกสาร"/>
        <s v="ตรวจสอบเครื่องคอมพิวเตอร์เนื่งจากเครื่องติดไวรัส"/>
        <s v="เข้าใช้งานโปรแกรม Export DRGไม่ได้"/>
        <s v="ระบบ Dr.Dogs"/>
        <s v="โปรแกรมZAPเข้าไม่ได้"/>
        <s v="VM VirtualBox"/>
        <s v="ในส่วนของโปรแกรม IPD Drug Continue ยาถูก off ทั้งหมด โดยไม่ทราบสาเหตุ"/>
        <s v="Request for Atchara Yathong : Service Request"/>
        <s v="ไม่สามารถเข้าใช้งานระบบ HIS"/>
        <s v="ย้ายจุดวางคอมพิวเตอร์ ในห้อง Intervention เก่าชั้น 4"/>
        <s v="unreceived"/>
        <s v="ห้องยาไม่สามารถปริ๊น Sticker จากโปรแกรม Word ได้ค่ะ"/>
        <s v="ใช้งานโปรแกรมZAPไม่ได้"/>
        <s v="Request for Natthapon Sanrak : Service Request"/>
        <s v="ขอเบอร์โทรสำรองในการเข้า email"/>
        <s v="Request for Thitapha Thongchai : Service Request"/>
        <s v="แจ้งเปลี่ยนเบอร์โทร"/>
        <s v="ขอเพิ่มเบอร์มือถือ เพื่อ Reset Password"/>
        <s v="ขอแก้ไขเบอร์มือถือ เเป็น 0925519664"/>
        <s v="Request for Piyapat Kallaya : Service Request"/>
        <s v="ขออัพเดทเบอร์โทร ของ อีเมล"/>
        <s v="แก้ไขเบอร์มือถือใน Mail"/>
        <s v="แก้ไขเบอร์โทรแพทย์ที่ใช้ reset รหัส wifi"/>
        <s v="เข้า e-mail outlook ไม่ได้ค่ะ"/>
        <s v="เข้าอีเมลโรงพยาบาลไม่ได้"/>
        <s v="ไม่สามารถเข้า outlook ได้"/>
        <s v="ขอเปลี่ยนเบอร์โทรศัพท์"/>
        <s v="ขอแก้ไขเบอร์โทรศัพท์นักศึกษา เพื่อใช้ในการรีเซตอีเมล์"/>
        <s v="รบกวนตอบกลับเรื่องการขอข้อมูลครับ"/>
        <s v="เพิ่มเบอร์มือถือ"/>
        <s v="แพทย์ Reset password ไม่ได้"/>
        <s v="ขอเปลี่ยนเบอร์"/>
        <s v="ขอเปลี่ยน Black Drum Unit"/>
        <s v="ปริ้นงานไม่ได้"/>
        <s v="เข้าใช้ E doc ไม่ได้"/>
        <s v="ปริ้นเตอร์ใช้งานไม่ได้//ตัดบิลวงเงินTOP UP ไม่ได้"/>
        <s v="โทรศัพท์แผนก เบอร์ 6021 ใช้งานไม่ได้"/>
        <s v="ขยายช่องบันทึกพยาบาลในหน้า OPD nurse counter"/>
        <s v="สอบถามเกี่ยวกับ PowerBI Desktop"/>
        <s v="ลงโปรแกรมสำหรับการใช้งานของราชวิทยาลัยจุฬาภรณ์ค่ะ (ฝ่ายจัดซื้อจัดจ้าง) ในโน๊ตบุ๊ค ค่ะ"/>
        <s v="ไม่สามารถเปลี่ยนรหัสผ่านอีเมล์ได้"/>
        <s v="ปริ้นส์สติ๊กเกอร์ไม่ได้"/>
        <s v="ขอแก้ไขรหัสเข้าเครื่อง"/>
        <s v="เชื่อต่อระบบปริ้นเตอร์"/>
        <s v="Request for นาย กฤษณ์ศักดิ์ดา เรืองแก้ว : Service Request"/>
        <s v="Request for Chalanpim Srisawang : Service Request"/>
        <s v="มองเครื่อง Print ไม่เห็น"/>
        <s v="เวลาใน notebook ไม่เป็นปัจจุบัน"/>
        <s v="คอมพิวเตอร์ช้า"/>
        <s v="หมอคีย์Med รีฟิว ไม่ได้ค่ะ"/>
        <s v="แจ้งเรื่องไปดูงานหน่วยไตเทียม โรงพยาบาลธรรมศาสตร์"/>
        <s v="ลงโปรแกรม EVclient"/>
        <s v="หน้าต่าง &quot;์Nurse assesment&quot; ในระบบ HIS มีปัญหา"/>
        <s v="คอมห้องตรวจ 1 ขนาดหน้าจอขยายใหญ่เกินไป"/>
        <s v="เข้าระบบ E-sarabun ไม่ได้"/>
        <s v="outlook"/>
        <s v="ข้อมูลใน His หายไป"/>
        <s v="ติดตั้งระบบสแกนงานที่คอมพิวเตอร์ opd2B รหัส172.32.2.162"/>
        <s v="เครื่องปริ๊นซ์ RICOH"/>
        <s v="ปริ้นเตอร์ใช้งานไม่ได้"/>
        <s v="เข้าระบบ HIS ไม่ได้"/>
        <s v="รายชื่อคนไข้ไม่ขึ้น"/>
        <s v="พรีวิวผล Lab ไม่ได้"/>
        <s v="รบกวนเชื่อมต่อเครื่องปริ้นท์"/>
        <s v="ขอติดตั้งระบบ SSB บน notebook"/>
        <s v="Printer พบปัญหา Scan เอกสารเข้า Mail ไม่ได้"/>
        <s v="Notebook เข้าใช้งานระบบ HIS ไม่ได้"/>
        <s v="ไม่สามารถใช้งาน ms office ได้ครับ"/>
        <s v="notebook เข้าเน็ตไม่ได้"/>
        <s v="เรียกรายงาน HIS ไม่ได้ขึ้น DATAZONE IP เครื่อง 172.27.17.158"/>
        <s v="เพิ่มเติมconfig"/>
        <s v="configไม่ครบ"/>
        <s v="ขอ HN"/>
        <s v="การเข้าระบบ SAP"/>
        <s v="โน๊ตบุ๊คช้ามากค่ะ"/>
        <s v="ปลดล็อคการใช้งานในระบบ HIS"/>
        <s v="ด่วน ปิดเครื่องคอมพิวเตอร์แต่เครื่องไม่ดับ"/>
        <s v="ไม่สามารถเข้าโปรแกรม HIS ได้"/>
        <s v="เครื่องปริ๊นสติกเกอร์ปริ๊นไม่ได้"/>
        <s v="Request for Keavalin Chaisirilap : e-Saraban"/>
        <s v="ขอเปลี่ยนผู้ดูแล e saraban หน้าที่ สารบรรณฝ่ายศูนย์พัฒนาความร่วมมือฯ"/>
        <s v="Request for Benchamat Chitnok : e-Saraban"/>
        <s v="Request for นางสาว ปัญญวัน ลิมปนัดดา : e-Saraban"/>
        <s v="Request for Alisa Rungrueang : e-Saraban"/>
        <s v="Request for Ulailak Nadee : Service Request"/>
        <s v="เส้นทางในระบบ E-saraban แตกเป็น2เส้น"/>
        <s v="ขอยกเลิกเอกสารแนบใน E-saraban เลขที่ 001.01.รผ.65/324"/>
        <s v="Request for Sarochin Vanitchanont : e-Saraban"/>
        <s v="Request for Bussara Champen : e-Saraban"/>
        <s v="ขอเปิดสิทธิ์เพื่อลงนามในบันทึกข้อความระบบสารบรรณ ของนางสาวพิมพลอย จันทร์เขียว"/>
        <s v="Request for Jariya Sanakoon : e-Saraban"/>
        <s v="Request for นางสาว ปรียานุช เมืองปาน : e-Saraban"/>
        <s v="Request for Sukanya Kijpaiboonwat : e-Saraban"/>
        <s v="Request for สุภาพร อ่อนนวล : e-Saraban"/>
        <s v="Request for Nantarat Nakmorn : e-Saraban"/>
        <s v="Request for นางสาว เบญจพร ขันศิริ : e-Saraban"/>
        <s v="ขอให้ลบไฟล์ในบันทึกข้อความ"/>
        <s v="Request for Boonyada Tantragul : e-Saraban"/>
        <s v="Request for Thepyuda Sathitwat : e-Saraban"/>
        <s v="Request for นาย บัญญัติ มัคจิตร : Service Request"/>
        <s v="Request for Chayanit Duangkajee : e-Saraban"/>
        <s v="Request for Janthima Siri : e-Saraban"/>
        <s v="Request for Suprachada Penchan : e-Saraban"/>
        <s v="ขอความอนุเคราะห์ลบไฟล์ในระบบ E-SARABAN"/>
        <s v="Request for Areeya Chatjindakul : e-Saraban"/>
        <s v="Request for Worawan Inthachan : e-Saraban"/>
        <s v="ลบเอกสารแนบ"/>
        <s v="Request for Jidapa Piriyamaytasiri : e-Saraban"/>
        <s v="ไม่มีชื่อลงนามในระบบ E-Sarabun"/>
        <s v="(ด่วนที่สุด) ขอยกเลิกเอกสารแนบ 001.01.รผ.65/350"/>
        <s v="ขอแจ้งลบไฟล์เอกสารในระบบสารบรรณ"/>
        <s v="Request for ดร. ณรงค์พันธ์ ฉุนรัมย์ : e-Saraban"/>
        <s v="Request for Ketcharat Meemongthum : e-Saraban"/>
        <s v="ระบบเรียกคิว ไม่สามารถใช้งานได้ค่ะ"/>
        <s v="กดเรียกคิวไม่ได้"/>
        <s v="Request for ประภาพร เจริญผล : Service Request"/>
        <s v="ขอเพิ่มโปรแกรม -microsoft Visio -Autocad"/>
        <s v="ดึงรายชื่อตรวจสุขภาพประจำปี ตามโปรแกรมตรวจสุขภาพ"/>
        <s v="Request for Natchaya U. : Service Request"/>
        <s v="จอคอมห้องอ่านแพทย์เสีย"/>
        <s v="ออกจากระบบ HIS ไม่ได้"/>
        <s v="จอคอมเสีย"/>
        <s v="Request for นางสาว สัตยา ดาวสิงห์ : Service Request"/>
        <s v="Note book HIS .can t acess"/>
        <s v="หน้าจอคอมจาง"/>
        <s v="เปลี่ยนตลับกากหมึก WASTE TONER"/>
        <s v="เข้าใช้งาน virtual box ไม่ได้"/>
        <s v="เปลี่ยน black drium /ทิ้ง west"/>
        <s v="หน้าจอคอมกระพริบ"/>
        <s v="เครื่องปริ้นฉลากยา"/>
        <s v="น้ำซึมบริเวณชักโครก"/>
        <s v="Computer พบปัญหา หน้าจอกระพริบ"/>
        <s v="HIS พบปัญหา เข้าใช้งานไม่ได้"/>
        <s v="เครื่องปิ้นเตอร์ Brother ขัดข้อง"/>
        <s v="noteในคอมพิวเตอร์จุดลงทะเบียนไม่สามารถใช้งานได้"/>
        <s v="Request for Angkana Apichartyotin : Service Request"/>
        <s v="คอมพิวเตอร์ restrat นานมาก"/>
        <s v="ไม่สามารถเปิด HIS ได้"/>
        <s v="โน๊ตบุ๊คเข้า HIS ไม่ได้"/>
        <s v="เครื่องปริ้๊นมีสัญญาณสีเหลืองกระพริบ"/>
        <s v="หน้าจอกระพริบ"/>
        <s v="Request for Wimonrat Luecha :"/>
        <s v="HIS ที่ OPD ชั้น 3 ใช้งานไม่ได้"/>
        <s v="ไม่มี Stock คลินิคจักษุ"/>
        <s v="จอเบลอ"/>
        <s v="ขอให้ติดตั้งระบบ HIS"/>
        <s v="intranet ใช้ไม่ได้"/>
        <s v="SAP print preview ไม่ได้"/>
        <s v="ระบบ HIS ไม่สามารถดูผล Patho"/>
        <s v="เครื่อง printer ไม่ออก"/>
        <s v="ต้องการสำรองข้อมูลหน่วยงาน"/>
        <s v="โครงการจัดจ้างที่ปรึกษาด้านระบบเทคโนโลยีสารสนเทศและการสื่อสาร"/>
        <s v="สายชาร์จ"/>
        <s v="ไม่สามารถใช้งาน MS Office ได้"/>
        <s v="เครื่องพิมพ์ภาพผลสแกน Fuji Xerox ที่ชั้น 2 ศูนย์ไซโคลตรอนและเพทสแกนแห่งชาติ"/>
        <s v="เข้าexcel แล้ว ระบบให้ activate โดย sign in"/>
        <s v="ติดตั้ง โปรแกรมสแกนเอกสาร"/>
        <s v="เครื่องปริ้นเสีย"/>
        <s v="ไม่สามารถเข้าใช้ remote HIS ได้"/>
        <s v="แจ้งปัญหาอีเมล์ผิดและไม่สามารถเข้ารีเซตรหัสผ่านได้"/>
        <s v="Request for Permpen Noitoon : Service Request"/>
        <s v="โปรแกรม eclaim รับและส่งออก ไปสปสช.ไม่ได้"/>
        <s v="เปิดใช้ Chrome Remote Desktop"/>
        <s v="ทำรีโมทเข้าเครื่องหลัก"/>
        <s v="ไม่สามารถเข้า Window ของระบบ HIS ได้"/>
        <s v="แป้นพิมพ์ใช้งานไม่ได้ค่ะ"/>
        <s v="Request for Jitsopin Phadungsut : Service Request"/>
        <s v="wifi ของ Ipad ของผู้บริหารใช้งานไม่ได้"/>
        <s v="เข้าใช้ระบบ HIS ไม่ได้"/>
        <s v="ไม่สามารถลงข้อมูลและ request document ได้"/>
        <s v="ระบบ SAp คอม save เป็น Excel ไม่ได้"/>
        <s v="ยกเลิกการ add shortcut"/>
        <s v="HIS พบปัญหา ไม่สามารถ Print เอกสารการเงินได้"/>
        <s v="com key order ยาไม่ได้"/>
        <s v="โทรศัพท์ Call center ใช้งานไม่ได้"/>
        <s v="สลับตำแหน่งคอมพิวเตอร์และลงโปรแกรมPhilips Digital pathology"/>
        <s v="Queue OPD พบปัญหา เสียงไม่ดัง"/>
        <s v="แก้ไข Taskbar"/>
        <n v="6404"/>
        <s v="ปรับขนาด remote Desktop ไม่ได้"/>
        <s v="Request for Atcharaphon Wongyeam : e-Saraban"/>
        <s v="ไม่สามารถ log in ที่หน้าเครื่อง printer ได้"/>
        <s v="เครื่องปริ้นสติ๊กเกอร์"/>
        <s v="แก้ปัญหา Windows Explorer ไม่สามารถใช้งานได้"/>
        <s v="Request for Kanchana Phumthaing : Service Request"/>
        <s v="ไม่สามารถเข้าใช้งาน WIFI ได้"/>
        <s v="ขอให้ลงระบบ HIS ใหม่เครื่อง PC"/>
        <s v="แพทย์คีย์ยาไม่ได้"/>
        <s v="Request for นางสาว พรพิไล แลบัว : Service Request"/>
        <s v="สายชาร์ตโทรศัพท์เสีย"/>
        <s v="ไม่มีโปรแกรมพิมพ์ Doctor order นาฬิกา ไม่ตรง"/>
        <s v="เน็ตใช้ไม่ได้"/>
        <s v="เข้าใช้โปรแกรมราชวิทยาลัยฯไม่ได้ และเข้าไมโครซอฟทีมในการประชุมไม่ได้"/>
        <s v="Microsoft Office เข้าใช้งานไม่ได้"/>
        <s v="ลงโปรกรม win10 และ ระบบ HIs"/>
        <s v="เข้าใช้งานระบบ HIS ไม่ได้"/>
        <s v="ดึงใบยาไม่ได้"/>
        <s v="อินเตอร์เน็ทใช้งานไม่ได้"/>
        <s v="notebook ช้า"/>
        <s v="ระบบคอมเข้าไม่ได่"/>
        <s v="ใช้งานโปรแกรมออฟฟิศไม่ได้"/>
        <s v="edoc เป็นหน้าจอเล็ก"/>
        <s v="เข้าทำงานระบบ E- doc ไม่ได้ค่ะ"/>
        <s v="โน๊ตบุ๊คเสียงไม่ออก"/>
        <s v="ใช้งานระบบ Dr.Dogs ไม่ได้"/>
        <s v="รายงานเข้าระบบย้อนหลัง เรื่อง ติดตั้ง Microsoft team"/>
        <s v="โปรแกรมหน้า Window หาย"/>
        <s v="ดึงรีพอทไม่ได้"/>
        <s v="ขอเจ้าหน้า It ออกหน่วยตรวจคัดกรองมะเร็งปากมดลูก และขออุปกรณ์ต่าง ๆ"/>
        <s v="ไม่สามารถ change reservation ได้"/>
        <s v="รายละเอียดใบจ่ายวัสดุ"/>
        <s v="ขอเปลี่ยนผู้มีสิทธิเข้าระบบ SAP"/>
        <s v="แจ้งปัญหา Workflow"/>
        <s v="แจ้งปัญหาระบบ Workflow"/>
        <s v="enterprise workflow"/>
        <s v="Recall: CRA-WF-Reservation: แจ้งปัญหา Workflow"/>
        <s v="Request for Kittiya Ritthichai : Service Request"/>
        <s v="ขอ User ID เข้า Enterprise Workflow"/>
        <s v="จะขอ User เข้า Workflow ครับ"/>
        <s v="ไม่สามารถเข้าใช้งาน Workflow Reservation ได้"/>
        <s v="ไม่สามารถ Search ข้อมูล Material ในระบบ Workflow"/>
        <s v="ขอเพิ่มสิทธิ์การเข้า Enterprise Workflow"/>
        <s v="Request for Jintana Moonla-ong : Service Request"/>
        <s v="Request for Usanee Yosprasong : Service Request"/>
        <s v="Request for Pannarai Noktor : Service Request"/>
        <s v="ขอเปิดสิทธิการใช้งาน ระบบ workflow"/>
        <s v="ไม่สามารถ Search Material ใน Workflow ได้"/>
        <s v="ใบคำร้องขอเปลี่ยนแปลงสิทธิการใช้งานระบบ workflow"/>
        <s v="เปิดสิทธิ์ Enterprise workflow"/>
        <s v="ระบบ workflow"/>
        <s v="PDA ตัดเบิกของระบบ SAP"/>
        <s v="ขอสิทธิ์เบิกของระบบ Enterprise Workflow"/>
        <s v="ระบบ Workflow หัวหน้าไม่สามารถกดยืนยันได้"/>
        <s v="ขอเปลี่ยนแปลงสิทธิ์การใช้งานในระบบ workflow"/>
        <s v="ขอ user ใหม่ ให้ cost center 10207000"/>
        <s v="ขอเข้าถึงstorage location,เปลี่ยน cost center"/>
        <s v="ขอเปลี่ยน cost center จาก10207012(งานคลินิก)เป็น 10207001 คลังยากิน"/>
        <s v="ขอ user ใหม่ สำหรับ cost center 10207001 คลังยากิน"/>
        <s v="ขอเปลี่ยน Cost Center"/>
        <s v="Request for Napat Kullawan : Service Request"/>
        <s v="ขอ User ใหม่สำหรับ Cost Center 10207003"/>
        <s v="ขอเข้าถึง storage location ,เปลี่ยน cost center"/>
        <s v="ขอเข้าถึง storage location เปลี่ยน cost center"/>
        <s v="ขอเปลี่ยนcost center"/>
        <s v="ขอ User ID ใหม่ และเพิ่ม cost center"/>
        <s v="ขอเข้าถึง cost center"/>
        <s v="ขอเพิ่ม user และ ID ใหม่"/>
        <s v="ขอ User ID ใหม่"/>
        <s v="ขอเพิ่ม User ID ใหม่"/>
        <s v="ขอเพิ่ม User ID"/>
        <s v="ขอเพิ่มuser เพื่อเข้าใช้งานwork flow"/>
        <s v="เปลี่ยน cost center"/>
        <s v="ไม่สามารถดำเนินการเบิกเวชภัณฑ์ได้ ขึ้นรหัส error 3 รายการ"/>
        <s v="ขอเปิดสิทธิเข้าใช้งาน WORKFLOW"/>
        <s v="ปริ้น SAP Tcode : MB90 ไม่ได้ค่ะ"/>
        <s v="ไม่สามารถเบิกของในระบบ Workflow ได้"/>
        <s v="เอกสารไม่ไปหาผู้อนุมัติ"/>
        <s v="ขอสิทธิการใช้งานระบบ workflow"/>
        <s v="เรื่องขอ User เข้า Workflow"/>
        <s v="ขอเปลี่ยนจากผู้ใช้งานทั่วไปเป็นผู้อนุมัติ"/>
        <s v="ขอรายละเอียดรายการเวชภัณฑ์ทางการแพทย์"/>
        <s v="เปิด PO ผ่าน SAP ไม่ได้"/>
        <s v="ขอเพิ่มสิทธิผู้ใช้งานเบิกพัสดุworkflow"/>
        <s v="แก้ไข Subject แบบฟอร์ม Auto E-mail ไปยังผู้ขาย"/>
        <s v="ระบบ Enterprise Workflow ขึ้น Error &quot;The reserved quantity is zero&quot;"/>
        <s v="ระบบ Enterprise Workflow ไม่ Error กรณีที่ไม่มีเส้นทางผูอนุมัติ"/>
        <s v="ชาร์จไฟเครื่องโน๊ตบุ๊คไม่ได้"/>
        <s v="Note Book หน่วยงานไม่สามารถเปิดเครื่องได้ มีเสียงพัดลมใต้เครื่องติดๆดับๆ"/>
        <s v="โน๊ตบุคช้า"/>
        <s v="ืNotebook lenovo ชารจ์แบตไม่เข้า"/>
        <s v="Notebook เปิดไม่ติด"/>
        <s v="notebookทำงานในการเปิดแต่ละโปรแกรมช้ามาก Lenovo Think book"/>
        <s v="โน๊ตบุ๊คเปิดไม่ติด และเสียงพัดลมดัง เสียบแบตแล้วไฟไม่ชาร์จ"/>
        <s v="Notebook เปิดแล้วขึ้นจอสีดำ"/>
        <s v="ขอเปลี่ยนคอมพิวเตอร์โน๊ตบุ๊ค"/>
        <s v="Laptop ก้านหัก เปิดไม่ออก"/>
        <s v="เปิด Notebook แล้วไม่ขึ้นหน้า วินโดว์ (จอดำ)"/>
        <s v="Notebook ไม่สามารถเปิดได้ จอดับ"/>
        <s v="เครื่อง Notebook เข้า Windows ช้า"/>
        <s v="Request for นางสาว ชลัญน์พิมพ์ ศรีสว่าง : Service Request"/>
        <s v="ชาร์จไฟ Notebook ไม่เข้า"/>
        <s v="คอมพิวเตอร์ราชวิทยาลัย lenovo SN:MP1YTNYX ชาจเเบตไม่ได้ค่ะ"/>
        <s v="คอมพิวเตอร์โน๊ตบุ๊คขึ้นว่า Bitlocker recovery"/>
        <s v="แจ้งปัญหาโน๊ตบุ๊ค"/>
        <s v="แจ้งซ่อม UPS"/>
        <s v="เปลี่ยนdump printer/ เปลี่ยนภาษาไม่ได้"/>
        <s v="ส่งคืนเครื่องสำรองไฟ"/>
        <s v="เครื่องปริ้นมีหมึกดำติดกระดาษ"/>
        <s v="เครื่องปริ๊น Fuji บริเวณชั้น 3 โซน D มีขีดและหยดหมึก"/>
        <s v="เปลี่ยนหมึก Fuji"/>
        <s v="Request for Pimchada sanpa : Service Request"/>
        <s v="Request for Wanaree Kosomsri : Service Request"/>
        <s v="Request for คัทยวรรณ วรรณโน : Service Request"/>
        <s v="Request for อสมา ตั้งปรมัตถ์สกุล : Service Request"/>
        <s v="ขอสายแลนโทรศัพท์สำนักงาน"/>
        <s v="ติดตั้ง driver เครื่องพิมพ์"/>
        <s v="เครื่องปริ้นฟูจิ มีคราบเปื้อนติดออกมา"/>
        <s v="Internet ใช้งานไม่ได้"/>
        <s v="Request for Itthikorn Butsara : Service Request"/>
        <s v="คอมพิวเตอร์ใช้งานระบบ HIS ไม่ได้"/>
        <s v="computer PC ICU 17 ไร่ ไม่สามารถคีย์คิดค่าใช้จ่าย เวชภัณฑ์ คนไข้ได้"/>
        <s v="เครื่อง scan ไม่สามารถใช้งานได้"/>
        <s v="ไม่สามารถเปิด VN ได้"/>
        <s v="คอมไม่มี window นอก"/>
        <s v="Computer พบปัญหา Network ใช้งานไม่ได้"/>
        <s v="Windows Photo พบปัญหา เปิดภาพไม่ได้"/>
        <s v="เวลาปริ้นไม่มีให้เลือกกระดาษ"/>
        <s v="ปริ้นใบขอเบิกใน HIS ไม่ได้"/>
        <s v="เปลี่ยน Fusing เครื่องปริ้นของ ricoh"/>
        <s v="ปริ้นเตอร์ offline"/>
        <s v="Printer Sticker พบปัญหา Offline"/>
        <s v="คอมพิวเตอร์ SCG1 ใช้งานไม่ได้"/>
        <s v="ปริ้นใบรับรองแพทย์ ไม่ได้"/>
        <s v="เครื่องปริ้นห้องแลป 17 ไร่ ปริ้นไม่ออกครับ"/>
        <s v="แจ้งปัญหา IP Phone"/>
        <s v="Request for Natiya.nee : Service Request"/>
        <s v="โครงการ ERP2 – Workflow + Barcode"/>
        <s v="ขอปรับหน้าจอคอม PC ให้พอดีกับหน้าจอ"/>
        <s v="เปลี่ยนDrum"/>
        <s v="เครื่องปริ้้นป้ายข้อมือ"/>
        <s v="คอมราชวิทยาลัย ดิสเต็ม"/>
        <s v="ขอรับการสนับสนุนเจ้าหน้าที่เทคโนโลยีสารสนนเทศในการประชุมออนไลน์"/>
        <s v="สายชาร์ทแบตโทรศัพท์มือถือ ward ชาร์ทไม่เข้า"/>
        <s v="Google Form พบปัญหา บุคคลภายนอกเข้าใช้งานไม่ได้"/>
        <s v="printer fuji หมึกหมด"/>
        <s v="จุดวัดความดันOPD โซน Bไม่สามารถปริ้นสติกเกอร์ได้"/>
        <s v="ย้ายเครื่องคอม"/>
        <s v="แจ้งเปลี่ยนชุดทำความร้อน และ ชุดลำเลียงหมึก"/>
        <s v="เครื่อง ICCA ปริ้นส์ไม่ได้คะ"/>
        <s v="คอมพิวเตอร์ในห้องพักแพทย์เปิดไม่ติด (ด่วน)"/>
        <s v="คอมพิวเตอร์เปิดไม่ติดค่ะ"/>
        <s v="เข้า E-Scan ไม่ได้"/>
        <s v="เครื่องปรินท์มีปัญหา"/>
        <s v="แจ้ง COMPUTER ICU 17 ไร่ เครื่อง ICCA เข้าใช้งานระบบ HIS ไม่ได้"/>
        <s v="เข้าระบบ CRA Phonebook ไม่ได้ค่ะ"/>
        <s v="ขอแก้ไขชื่อในระบบต่างๆ เนื่องจากมีการเปลี่ยนชื่อจริงของ รหัสพนักงาน 812274"/>
        <s v="Request for Kotchaphorn Boonraksa : Service Request"/>
        <s v="Request for สัคคเมธ แสงทรงศิลป์ : Service Request"/>
        <s v="Request for Praimaporn Piyakhun : Service Request"/>
        <s v="Request for Pratya.pum : Service Request"/>
        <s v="Request for นางสาว นันทิยา บรรลือทรัพย์ : Service Request"/>
        <s v="ขอตลับหมึก PIXXOR สีดำที่ได้รับบริจาค จำนวน 1 ตลับ"/>
        <s v="ขอเพิ่มสมาชิกเข้า กลุ่ม Microsoft Team"/>
        <s v="reset รหัสผ่าน mail @pccms.ac.th"/>
        <s v="Drive G เปิด ไม่ได้เนื่องจากเข้า Google drive ไม่ได้ เพราะว่าลืมรหัสผ่าน รบกวนรีเซตให้หน่อยค่ะ"/>
        <s v="ขอReset Password G-mail"/>
        <s v="Request for Montha Klinsukon : Service Request"/>
        <s v="Hardware asset expiry notification"/>
        <s v="ขอให้เปิดสิทธิการใช้งานปรินต์เอกสารสี"/>
        <s v="UPS ไม่สามารถใช้งานได้"/>
        <s v="การจัดตั้งโครงการและก่อสร้างอาคารศูนย์การดูแลสุขภาพแบบบูรณาการ ณ อำเภอปากช่อง จังหวัดนครราชสีมา"/>
        <s v="Request for Chompoo Fongpikul : Service Request"/>
        <s v="ขอความอนุเคราะห์ฝ่ายเทคโนโลยีสารสนเทศสร้าง E-mail สำหรับงานด้านวิเทศสัมพันธ์ของวิทยาลัยแพทยศาสตร์ศรีสวางควัฒน"/>
        <s v="ขอเพิ่มอีเมลล์กลาง ของหน่วยพยาบาลผู้ป่วยฉุกเฉิน ศูนย์การแพทย์มะเร็งวิทยาจุฬาภรณ์"/>
        <s v="Request for นาง ปิ่นมุข ชัยวงศ์เวช : Service Request"/>
        <s v="Power Bi Pro"/>
        <s v="***ด่วน*** ขอแก้ไข Owners ในทีม ข้อมูลจัดซื้อเครื่องมือรังสี 400 เตียง"/>
        <s v="ขอเปิดใช้gmailเพื่อทำ ERP ในการรายงานผลการปฏิบัติงานของบุคลากรของหน่วยงานผ่าน HR"/>
        <s v="ขออีเมล"/>
        <s v="สร้างเมลหน่วยงานสนับสนุนบริหารพัสดุและระบบงาน ฝ่ายบริหารพัสดุ"/>
        <s v="ขอสร้าง owner"/>
        <s v="ขอแจ้งเปลี่ยน Notebook หรือ PC เครื่องใหม่"/>
        <s v="Request for Kanjaned Daungsri : Service Request"/>
        <s v="Request for นางสาว ปรียานุช เมืองปาน : Service Request"/>
        <s v="ขอความอนุเคราะห์เพิ่ม User เข้าระบบลงทะเบียน User เข้าระบบ Microsoft Teams ของนักศึกษาใหม่ รหัส 65 หลักสูตรฝึกอบรมอบรมการพยาบาลเฉพาะทาง สาขาการพยาบาลผู้ป่วยวิกฤต (ผู้ใหญ่และผู้สูงอายุ รุ่นที่ 1 (เพิ่มเติม)"/>
        <s v="ขออนุญาตส่งแบบฟอร์มการขอให้คอมพิวเตอร์ 3 เครื่อง"/>
        <s v="ต้องการติดตั้งโปรแกรมเพื่อดึงข้อมูลแบบ System to System"/>
        <s v="ขออีเมลให้กับนักศึกษาใหม่ ปีการศึกษา 2565 ของวิทยาลัยแพทยศาสตร์ศรีสวางควัฒน (วพศส.)"/>
        <s v="UPS เสียเนื่องจากไฟตกเมื่อวันที่ 26 สิงหาคม 65"/>
        <s v="Request for Luksana Janlaor : Service Request"/>
        <s v="Request for Benjamaporn Chayanond : Service Request"/>
        <s v="ขอข้อมูล LAB ITEM เดือนกรกฎาคม 2565 เนื่องจาก lab ต้องใช้ข้อมูลทุกเดือน ขอข้อมูลภายในวันที่ 3 ของทุกเดือน"/>
        <s v="เบอร์ติดต่อคลินิกในใบนัดไม่มี"/>
        <s v="กายภาพ รหัส SS033609 เบิกไม่ได้"/>
        <s v="ขออนุมัติเปิดคลินิกพิเศษนอกเวลาราชการ คลินิกอายุรกรรมโรคระบบทางเดินหายใจ และขอเพิ่มรหัสคลินิกในระบบ HIS"/>
        <s v="ขอเสนอผลการคำนวณต้นทุนอัตราค่าบริการส่องกล้องบริเวณคอหอยและหลอดอาหารผ่านทางโพรงจมูก ของงานโสต นาสิก ลาริงซ์"/>
        <s v="Request for Pimnaphat Wijitchanon : Service Request"/>
        <s v="ขอเสนอผลการคำนวณต้นทุนอัตราค่าบริการ oral food challenge test ของงานกุมารเวชกรรม"/>
        <s v="ขออนุมัติเปิดสิทธิ์การเข้าใช้งานระบบ HIS สำหรับเจ้าหน้าที่บริหารงานทั่วไป จำนวน 1 ท่าน"/>
        <s v="ขออนุมัติปรับราคายา ประจำเดือนกรกฎาคม 2565"/>
        <s v="ขอเพิ่มการดึงข้อมูลรายงานการผ่าตัดประจำวัน (Plan) แบบระหว่างช่วงวันที่"/>
        <s v="แก้ไขเบอร์โทรศัพท์ในใบนัดของคลินิก"/>
        <s v="แก้ไขในบัตรนัด"/>
        <s v="ขอข้อมูลการตรวจสุขภาพของพนักงาน ประจำปี ตั้งแด่เดือน มกราคม 2564 - ปัจจุบัน"/>
        <s v="ไม่สามารถรายงานผลแลปคนไข้ได้ HIS ไม่เชื่่อมต่อกับ LIS (ด่วน)"/>
        <s v="ขอแก้ไขรายการนัดหมายในระบบ appointment"/>
        <s v="ขออนุมัติเปิดสิทธิ์การเข้าใช้ระบบ HIS และระบบ Intranet ของพนักงานใหม่ หอผู้ป่วยวิกฤต ศูนย์การแพทย์จุฬาภรณ์เฉลิมพระเกียรติ"/>
        <s v="ขออนุมัติเปิดสิทธิ์การเข้าใช้ระบบ HIS ของพนักงานใหม่ หอผู้ป่วยวิกฤต ศูนย์การแพทย์จุฬาภรณ์ เฉลิมพระเกียรติ"/>
        <s v="ขออนุมัติเปิดสิทธิ์การเข้าใช้ระบบ HIS ของพนักงานหอผู้ป่วยวิกฤต ศูนย์การแพทย์จุฬาภรณ์เฉลิมพระเกียรติ"/>
        <s v="ขอนุมัติเปิดสิทธิ์การเข้าถึงระบบการทำงาน HIS"/>
        <s v="code คิดเงิน ที่ตั้งใหม่ใช้งานไม่ได้"/>
        <s v="ขอแก้ไขเบอร์โทร ติดต่อแผนกในนัดหมายของผู้ป่วย แผนกห้องผ่าตัดจักษุ (ชั้น12)"/>
        <s v="google drivefs"/>
        <s v="คอมเปิดมาไม่มี icon บนหน้าจอ"/>
        <s v="เครื่องปริ๊นเตอร์ปริ้นงานไม่ออก"/>
        <s v="lock-in เข้าใช้งานหน้าจอโน๊ตบุ๊คไม่ได้"/>
        <s v="แจ้งเปลี่ยน Transfer Unit เครื่องปริ้นท์เตอร์"/>
        <s v="ไม่มี Intranet ต้องการให้ลงให้ และโทรศัพท์ Cisco ใช้การไม่ได้"/>
        <s v="แจ้งคอมพิวเตอร์ เข้าอินเตอร์เน็ตไม่ได้ จุดคัดกรองผู้ป่วยนอก โซน A (Screen A) ศูนย์การแพทย์จุฬาภรณ์เฉลิมพระเกีรยติ 17ไร่"/>
        <s v="Request for อรุณี พวงสมบัติ : Service Request"/>
        <s v="Icon DEV หายจากหน้าจอ ,ขอรหัสสารบัญ wifi"/>
        <s v="เข้าระบบ ISCV ไม่ได้"/>
        <s v="ปริ้นส์เตอร์ของPhilip ใช้การไม่ได้"/>
        <s v="Request for Paparat Sillapasuwan : Service Request"/>
        <s v="แป้นคีย์บอรด เปลี่ยนภาษา ไม่ได้ค่ะ"/>
        <s v="เพิ่มระบบ SAP"/>
        <s v="เครื่องPrinter RICOH มีปัญหา"/>
        <s v="หน้าต่างใน HIS"/>
        <s v="Notebook เข้าระบบ HIS ไม่ได้"/>
        <s v="ระบบ HIS ไม่สามารถ preview บัตรนัด และ อื่นๆ ได้"/>
        <s v="เปลี่ยนชุดลำเลียงผงหมึก"/>
        <s v="Request for Manot Pengpan : Service Request"/>
        <s v="เครื่องปริ้ันขึ้น Functional Problems"/>
        <s v="ไม่สามารถใช้งานโทรศัพท์ได้"/>
        <s v="คอมพิวเตอร์ใช้งานโปรแกรม HIS ไม่ได้"/>
        <s v="ขอใช้ CRA wifi"/>
        <s v="เครื่องขึ้นจอสีฟ้า"/>
        <s v="คอมพิวเตอร์มีปัญหาใช้ internet ไม่ได้"/>
        <s v="print stickerไม่ได้"/>
        <s v="Windows ต้องการ Add Printer (พนักงานใหม่)"/>
        <s v="VM พบปัญหา เข้าใช้งานไม่ได้ ขึ้น startup repair"/>
        <s v="ขอลง MDM ในมือถือ"/>
        <s v="ปุ่มตัวเลือกใน Lab results enquiry หายไปค่ะ"/>
        <s v="Request for Tanakorn Tanomsung : Service Request"/>
        <s v="เข้าhisไม่ได้"/>
        <s v="ขอความอนุเคราะห์เจ้าหน้าที่ไอที จำนวน 1 ท่าน"/>
        <s v="เครื่องปรินส์ epson 590 ใช้งานไม่ได้"/>
        <s v="เครืองปริ๊นซ์ Epson LQ 310"/>
        <s v="เข้า windows ไม่ได้ ขึ่น Auto Repair"/>
        <s v="com key เบิกยาไม่ได้"/>
        <s v="Add Printer Ricoh"/>
        <s v="ขอยืมสาย HDMI"/>
        <s v="ลงโปรแกรม NHSO Client"/>
        <s v="เปลี่ยน toner printer สีฟ้า"/>
        <s v="computer เข้าโปรแกรม HIS ไม่ได้"/>
        <s v="Computer พบปัญหา เปิดไม่ติด"/>
        <s v="การเงินชั้น2"/>
        <s v="เครื่อง Queue Q ปริ้นไม่ได้"/>
        <s v="ไม่สามารถเข้าระบบ HIS ได้"/>
        <s v="เครื่องปริ้นเตอร์ซัมซุง print ไม่ออก"/>
        <s v="ติดตั้งโปรแกรม Endnote 20"/>
        <s v="รบกวนขอเพิ่มคลังทันตกรรม เพื่อจ่ายยา"/>
        <s v="ย้ายจุดติดตั้ง Printer"/>
        <s v="เข้า Sap ไม่ได้"/>
        <s v="เปิด Frame Work Appsoft ไม่ได้ค่ะ"/>
        <s v="เพิ่มเครื่องปริ้น RICOH"/>
        <s v="ระบบE-docแสกนเอกสารไม่ได้"/>
        <s v="เปิดใช้งานเครื่องคอมพิวเตอร์ไม่ได้"/>
        <s v="Request for Kawin Chinpong : Service Request"/>
        <s v="เครื่องปรินเตอร์ ปรินไม่ออก"/>
        <s v="ขวดผงหมึกที่เครื่องปริ้นเต็ม"/>
        <s v="ไฟดับ โทรศัพท์ไมเชื่อมต่ออินเตอร์เน็ต"/>
        <s v="เครื่องสำรองไฟดัง"/>
        <s v="เครื่องสำรองไฟ ร้องเตือน"/>
        <s v="ลง MDM + ลงเครื่องปริ๊น"/>
        <s v="Request for Katesarin Nualprasertsook : Service Request"/>
        <s v="Request for Karnchana Sriworakul : Service Request"/>
        <s v="ติดตั้งระบบภาษาไทย"/>
        <s v="ขอความอนุเคราะห์ลงระบบ MS Office"/>
        <s v="Notebook ของศูนย์ฯ ไม่สามารถเชื่อมต่อ WiFi อื่นๆได้ เมื่อนำไปปฏิบัติหน้าที่นอกสถานที่"/>
        <s v="เครื่องโน๊คบุ๊คเปิดไม่ติด"/>
        <s v="notebook เครื่องใหม่ ยังไม่มีเลข VNC และต่อ internet ไม่ได้"/>
        <s v="ขอตั้งรหัสผ่านเครื่องปริ๊น Fujiใหม่"/>
        <s v="ขอความกรุณาเช็คสภาพหน้าจอเครื่องคอมพิวเตอร์ของห้องสมุด"/>
        <s v="ไม่สามารถ Log in Notebook ของโรงพยาบาลได้"/>
        <s v="หัวหน้างานอำนวยการกลางไม่สามารถเข้าใช้งานระบบสารบรรณด้วยIPAD ส่วนตัวได้"/>
        <s v="ต้องการย้ายคอมพิวเตอร์และอุปกรณ์IT ต่างๆ ของฝ่ายบริหารการเงินการคลัง"/>
        <s v="เครื่องปริ้นท์ FUJI"/>
        <s v="ตัว Drum มีปัญหา ของเครื่อง Fuji ชั้น 3 โซน B"/>
        <s v="เครื่องปริ้น ฟูจิใช้ไม่ได้"/>
        <s v="โทรศัพท์ตั้งโต๊ะ เบอร์ 8759 ยังไม่สามารถใช้งานได้"/>
        <s v="คอมดับ เปิดไม่ติด"/>
        <s v="การเงิน internet ใช้งานไม่ได้"/>
        <s v="ขอสาย Lan"/>
        <s v="ขออนุญาตยืมอุปกรณ์ Huawei AIS 5g ใช้นอกสถานที่ จังหวัดเพชรบุรี"/>
        <s v="จอคอมพิวเตอร์ไม่ติด"/>
        <s v="E-Mail เวลาเข้า Error"/>
        <s v="Request for นางสาว ณัฐชนัญ โคบาล : Service Request"/>
        <s v="เครื่องปริ๊น Fuji ปริ๊นกระดาษแล้วมีรอยหมึก"/>
        <s v="Notebook ต้องการ ลง VM เพื่อใช้งาน HIS"/>
        <s v="install driver เครื่องปริ้นริโก้ ให้เครื่องของบริษัท iss จำนวน 6 เครื่อง ที่ห้องประชุม MC223 ชั้น 2 CAT"/>
        <s v="แจ้งเปลี่ยนหมึกเครื่องปริ้น"/>
        <s v="Notebook ไม่สามารถเข้าใช้งานได้"/>
        <s v="ลำโพงไม่มีเสียง"/>
        <s v="ติดตั้งเครื่อง printer"/>
        <s v="Computer พบปัญหา เข้าใช้งานไม่ได้ ขึ้นจอฟ้า"/>
        <s v="หมึก Fuji ฝ่ายบริหารทรัพยากรบุคคล ชั้น 3 หมด"/>
        <s v="Request for ณิชาภา วงศ์สุวรรณ : Service Request"/>
        <s v="Note book เข้าใช้งานไม่ได้"/>
        <s v="คอมพิวเตอร์มีปัญหา"/>
        <s v="Request for นางสาว พัชราภรณ์ คงคาใหญ่ : Service Request"/>
        <s v="ขอเปลี่ยนรหัส printer Fuji"/>
        <s v="เครื่องปริ้นส์"/>
        <s v="Request for Warit Loyboon : Service Request"/>
        <s v="ลง mdm macbook"/>
        <s v="ย้ายข้อมูล"/>
        <s v="Notebook Login ไม่ได้"/>
        <s v="Request for Parichart Petviset : Service Request"/>
        <s v="ขอความอนุเคราะห์ย้ายคอมพิวเตอร์"/>
        <s v="ขอเปิดใช้ช่องเสียบ USB"/>
        <s v="Request for นางสาว อรปวีณ์ ช่วยบำรุง : Service Request"/>
        <s v="เปลี่ยนรหัสผ่านไม่ได้"/>
        <s v="HIS พบปัญหา เมื่อทำการคิดค่าใช้จ่ายคนไข้แล้ว ระบบแจ้งว่า มีส่วนเกินสิทธิ ที่คนไข้ต้องจ่ายเพิ่ม 375.- บาท"/>
        <s v="ลบรหัสแพทย์จาก HIS"/>
        <s v="ไม่สามารถ reset password อีเมลคุณหมอได้"/>
        <s v="Emailโดนblocked รบกวนแก้ไขค่ะ"/>
        <s v="เพิ่มคำหน้า"/>
        <s v="Request for Supattra Buaphuak : Service Request"/>
        <s v="ดูผล Cytogenetic (ISH) L142 ไม่ได้"/>
        <s v="Request for นางสาวกรวรรณ เพชรานนท์ : Service Request"/>
        <s v="Re: Ticket Received - Request for Permpen Noitoon : Service Request"/>
        <s v="ตรวจสอบ ค่ากระตุ้นไฟฟ้า"/>
        <s v="Request for Jidapa Piriyamaytasiri : Service Request"/>
        <s v="แก้ไขชื่อใน yammer และ KM Market community เป็น Private"/>
        <s v="SharePoint มีปัญหาไม่สามารถเข้า Intranet ใหม่เข้าใช้งานไม่ได้"/>
        <s v="ใบยา IPD ไม่มาที่ห้องยา"/>
        <s v="Request for Sasithorn Sirikhomhorm : Service Request"/>
        <s v="Mail โดนบล็อค"/>
        <s v="อยากเปลี่ยนภาษาใน HIS ครับ"/>
        <s v="เข้า link intranet ไม่ได้"/>
        <s v="เปลี่ยนชื่อE-mail ค่ะ"/>
        <s v="ลบ Code แพทย์ใน HIS ของ นพ.สวิส มัธยมนันทน์"/>
        <s v="Request for KAMONWAN SOONKLANG : Service Request"/>
        <s v="เปิดสิทธิ์เพิ่มเติม"/>
        <s v="Request for areewan punyim : Service Request"/>
        <s v="ขอนำส่งรายชื่อผู้เข้าปฏิบัติงานใหม่ รอบวันที่ 1 สิงหาคม 2565"/>
        <s v="ขอ user password wife guest ในการตรวจประเมินคุณภาพฯ"/>
        <s v="รบกวนลบ Code แพทย์ ว.52697 ในระบบ HIS ของ นพ.วสพล ศุภกิจจานุสันติ์"/>
        <s v="Request for Ploypailin Susantikarn : Service Request"/>
        <s v="ขออนุมัติเปิดสิทธิ์สำหรับพนักงานบรรจุเข้ามาปฏิบัติงานในราชวิทยาลัยจุฬาภรณ์ (วันที่ 1 กรกฎาคม 2565)"/>
        <s v="ปรับลบรายการทดสอบออกจากระบบ"/>
        <s v="ขอเปลี่ยนชื่อ-สนามสกุล ในอีเมลล์ และระบบ HIS"/>
        <s v="รบกวนฝ่าย IT ปลดล๊อค Top UP ของครอบครัวเจ้าหน้าที่"/>
        <s v="เปลี่ยนคำนำหน้า"/>
        <s v="แก้ไขนามสกุลแพทย์"/>
        <s v="ขอนำส่งรายชื่อผู้ปฏิบัติงานที่พ้นสภาพ รอบวันที่ ๑ กันยายน ๒๕๖๕"/>
        <s v="ขอเอารหัสแพทย์ตัวเดิมออก จากระบบ HIS"/>
        <s v="เปลี่ยนเบอร์โทร เพื่อรีเซ้ทรหัส Wifi"/>
        <s v="ขออนุมัติอัพเกรด Tool Google Colab เป็น Google Colab Pro สำหรับพนักงาน"/>
        <s v="ขออัพเดทเบอร์มือถือคูณหมอ"/>
        <s v="ขอรหัส WIFI"/>
        <s v="เข้า ระบบ One Drive ไม่ได้"/>
        <s v="เข้าใชงาน MS TEAM ไม่ได้"/>
        <s v="ขอสิทธิ์ถอยรีเควสในระบบ HIS เนื่องจากมีเจ้าหน้าที่คิดเงินคนไข้ผิดค่ะ"/>
        <s v="ลบ รหัสแพทย์ ในระบบ HIS"/>
        <s v="ไม่สามารถใช้ HIS ได้"/>
        <s v="สร้างเวปลงทะเบียน"/>
        <s v="เปลี่ยนเบอร์ที่ใช้reset password"/>
        <s v="ขอเปลี่ยนแปลงหมายเลขโทรศัพท์"/>
        <s v="ขอเปลี่ยนเบอร์ยืนยันเมลกลางของศูนย์จำลองสถานการณ์เพื่อการเรียนรู้"/>
        <s v="Request for หอผู้ป่วย14 หอผู้ป่วย14 : Service Request"/>
        <s v="ขอสิทธิ์ unreceived"/>
        <s v="e-mail ของพนักงานใหม่เข้าใช้ไม่ได้"/>
        <s v="แจ้งเพิ่มเบอร์โทร"/>
        <s v="ขอปลดล๊อค Mail เพื่อ Reset Password"/>
        <s v="ขอติดตั้งโปรแกรม DFexplore System"/>
        <s v="โหลดข้อมูล Statistic Report ทุกเดือน"/>
        <s v="ขอแจ้งเปลี่ยนแปลงข้อมูลของนางสาวสิรินัธ ดังก้อง รหัสพนักงาน 812023"/>
        <s v="ผู้สมัครชำระเงินค่าสมัครแต่สถานะการเงินไม่ขึ้น"/>
        <s v="ขอความอนุเคราะห์เช็คระบบรับสมัคร"/>
        <s v="Request for Kamolporn Suksompuet : Service Request"/>
        <s v="Request for Sudarat Champathip : Service Request"/>
        <s v="ตรวจสอบและทดลองสัญญาน WiFi เพื่อใช้ในการอบรม iSO และโครงการฝึกอบรมบุคลากรภายในราชวิทยาลัยจุฬาภรณ์"/>
        <s v="ขอยืมเครื่องกระจายสัญญาน wifi"/>
        <s v="Request for Pinit Maneekaew : Service Request"/>
        <s v="ขออุปกรณ์สำนักงานพร้อมติดตั้งใหม่ สำหรับแพทย์นิติเวช อ้างอิง SR-8271"/>
        <s v="Request for Sarunya Wongkampun : Service Request"/>
        <s v="โทรศัพท์ไม่สามารถใช้ได้"/>
        <s v="สัญญาณ Wifi อาคารคณะพยาบาลศาสตร์ ชั้น 1-2 ไม่เสถียร เชื่อมต่อแล้วหลุดบ่อย"/>
        <s v="โทรศัพท์มือถือเคาเตอร์พยาบาลหน้าห้องตรวจ 6 7 8 ไม่มีสัญญาณ"/>
        <s v="อัพเดทหมายโทรศัพท์ผงเครื่องโทรศัพท์โอเปอร์เตอร์"/>
        <s v="เปลี่ยนข้อมูลโทรศัพท์ และเปลี่ยนสาย LAN"/>
        <s v="wifi มีปัญหารบกวน IT มาเช็คให้หน่อย"/>
        <s v="เครื่องโทรศัพท์ 5796 คลินิกศัลยกรรมกระดูกและข้อ 17 ไร่เสีย"/>
        <s v="แจ้งซ่อมที่เสียบสายแลนโทรศัพท์ชั้น 4 โซน D หน่วยบริหารฐานข้อมูลวิจัย"/>
        <s v="เครื่องรูดบัตรใช้งานไม่ได้"/>
        <s v="สัญญาณไวไฟ"/>
        <s v="ราวเตอร์อินเตอร์เน็ตไม่มีสัญญาณอินเตอร์เน็ต"/>
        <s v="ขอrouter wifi"/>
        <s v="Request for Wanida Chuechamlaung : Service Request"/>
        <s v="กล่องสัญญาณ wifi ผิดปกติ"/>
        <s v="เชื่อมต่อระบบ PACS เข้ากับระบบ Endocapture Demo"/>
        <s v="รบกวนตรวจสอบ Network ใช้งานไม่ได้"/>
        <s v="WIFI ทีปัญหา ช้า หลุดบ่อย"/>
        <s v="# อ้างอิง SR-10231ช่วยแก้ที่อยู่โทรศัพท์ เบอร์ 6739"/>
        <s v="internet ในห้อง OR3 ของเครื่อง ARI ไม่เชื่อมต่อ"/>
        <s v="อ้างอิง #INC-10253 เนื่องจากจุด Lan ไม่มีสัญญาณ"/>
        <s v="ขอเพิ่มจุด LAN สำหรับเชื่อมต่ออินเตอร์เน็ต"/>
        <s v="Request for Wasin Suratanachaigarn : Service Request"/>
        <s v="ขอติดตั้งโทรศัพท์เพิ่ม"/>
        <s v="Wifi เวลาประชุม online หลุดบ่อยมาก"/>
        <s v="Request for Paitoon Phakobphon : e-Saraban"/>
        <s v="สัญญาณอินเตอร์เน็ตเครื่องARIขัดข้อง"/>
        <s v="WIFI หอพัก100 เตียง"/>
        <s v="ทำรางครอบสายแลน"/>
        <s v="โรงงานผลิตเภสัชภัณฑ์ในพระดำริเข้าใช้งานระบบ ERP ไม่ได้"/>
        <s v="โทรศัพท์ IP phone เบอร์ 5768 โทรออกไม่ได้ โทรเข้าได้ แต่ไม่มีเสียง"/>
        <s v="คอมพิวเตอร์ไม่สามารถใช้งานได้ การเงินชั้น 2"/>
        <s v="อินเตอร์เน็ทใช้งานช้ามาก"/>
        <s v="Request for นาย มานพ แก่นไทย : Service Request"/>
        <s v="อุปกรณ์ secured web gateway เสียหาย"/>
        <s v="chang secured web gateway"/>
        <s v="อ้างอิง ตั๋วคำร้อง#SR-10838 ขอตัวปล่อยสัญญาณ WIFI รบกวนไปเช็คให้หน่อยค่ะว่าบริเวณนั้นมีสัญญาณไหม"/>
        <s v="Request for Jintana Inthongkaew : Service Request อ้างอิง #SR-5168"/>
        <s v="ขอตัวแทนฝ่ายไอที นัดประสานงานกับบริษัทเรื่องการติดตั้งเครื่องมือห้องแลปกับระบบ LAN ในวันที่ 14 กย 65"/>
        <s v="ขอเปลี่ยนสายชาร์จโทรศัพท์มือถือ ไร้สาย"/>
        <s v="Internet พบปัญหา ใช้งานไม่ได้"/>
        <s v="ขอ SET UP ระบบ NETWORK เครื่องมือแพทย์ใหม่"/>
        <s v="ขอเพิ่มจุดติดตั้ง lan ห้องฝ่ายกิจการนักศึกษา จำนวน 2 จุด"/>
        <s v="ตรวจสอบ Network คอมพิวเตอร์เครื่องคอมพิวเตอร์ ณ ห้องอ่านผล ชั้น 2 ศูนย์ไซโคลตรอน"/>
        <s v="โทรศัพท์ตั้งโต๊ะโทรเข้า-ออกไม่ได้ ไม่มีสัญณาน 8B"/>
        <s v="Printer off line"/>
        <s v="รบกวนติดตั้งโปรแกรม TDRG6207"/>
        <s v="แจ้งระบบคอมพิวเตอร์ทำงานช้ามาก"/>
        <s v="เข้าระบบ SAP ไม่ได้"/>
        <s v="ปัญหาการเข้าใช้ระบบ ISCV / IECG / EV Insite"/>
        <s v="HIS ในคอมพิวเตอร์ส่วนตัวใช้ไม่ได้"/>
        <s v="Request for Wilaiwan Srikun : Service Request"/>
        <s v="เครื่องปริ้นเตอร์ขึ้นเตือน Toner"/>
        <s v="แจ้งปัญหาคอมพิวเตอร์เปิดไม่ติด"/>
        <s v="ขอตั้งวันที่และเวลาในเครื่องโนตบุค"/>
        <s v="Request for สุภาพรรณ ฐิตะวสันต์ : Service Request"/>
        <s v="เปิดเครื่องคอมพิวเตอร์ไม่ได้"/>
        <s v="ใช้งานDrive VMshare WIN.7(SSB) ไม่ได้ จำนวน 2 เครื่อง"/>
        <s v="ปริ้นไม่ได้ค่ะ"/>
        <s v="Notebook งานการเงินรับ ใช้งานเครื่องปริ้นเตอร์ Brother ไม่ได้ จำนวน 3 เครื่อง"/>
        <s v="เข้าระบบ Google Drive ไม่ได้ และเครื่่องช้ามาก"/>
        <s v="ไม่สามารถนำเข้าและส่งออกข้อมูล ECD. ส่งออก eclaimได้"/>
        <s v="ระบบ his ไม่สาามรถดูชื่อคนไข้ได้ค่ะ"/>
        <s v="พัดลมดูดไม่ทำงาน"/>
        <s v="เครื่องปริ้นสติกเกอร์ใช้งานไม่ได้"/>
        <s v="ติดตั้งโปรแกรม Agent McAfree"/>
        <s v="HIS มีปัญหาครับ"/>
        <s v="แพทย์เข้า HIS ไม่ได้ค่ะ"/>
        <s v="Print ไม่ได้"/>
        <s v="word"/>
        <s v="notebook Lenovo เปิด SSB ไม่ได้"/>
        <s v="ตัวหนังสือหน้าจอคอมใหญ่"/>
        <s v="เครื่องปริ้นคิวจ่ายเงินปริ้นไม่ได้"/>
        <s v="เข้าใช้ระบบ referal"/>
        <s v="Printer Ricoh ขึ้น Error Service CAll"/>
        <s v="sticker ใช้ไม่ได้ ห้องเจาะเลือด 17 ไร่"/>
        <s v="ขอลงโปรแกรมเครื่องช่วยฟัง"/>
        <s v="แจ้งคอมพิวเตอร์ เข้าใช้ระบบ EV insite และ ISCV ไม่ได้"/>
        <s v="Notebook เข้าใช้ระบบ HIS ไม่ได้"/>
        <s v="เข้า ระบบ SAP ไม่ได้"/>
        <s v="VM ใช้งานไม่ได้"/>
        <s v="โทรศัพท์ไม่มีสัญญาณ"/>
      </sharedItems>
    </cacheField>
    <cacheField name="Support Location" numFmtId="0">
      <sharedItems count="277">
        <s v="สำนักงานตรวจสอบภายใน"/>
        <s v="ศูนย์การแพทย์มะเร็งวิทยาจุฬาภรณ์ &gt; ชั้น11 &gt; สายการแพทย์"/>
        <s v="อาคารบริหาร 2 Zone A / B &gt; ชั้น4 &gt; ห้องปฏิบัติการเรียนรวม คณะแพทยศาสตร์และการสาธารณสุข"/>
        <s v="อาคารบริหาร 2 &gt; zone D-C ชั้น3 คณะเทคโนโลยีวิทยาศาสตร์สุขภาพ"/>
        <s v="อาคารบริหาร 2 Zone B / C &gt; ชั้น3 &gt; ฝ่ายจัดซื้อจัดจ้าง"/>
        <s v="อาคารบริหาร 2 Zone A / D &gt; ชั้น3 &gt; ฝ่ายประชาสัมพันธ์และการตลาด"/>
        <s v="โกดังไปรษณีย์"/>
        <s v="อาคารบริหาร 2 &gt; สำนักวิชาการศึกษาคลินิกชั้นสูง"/>
        <s v="ศูนย์การแพทย์มะเร็งวิทยาจุฬาภรณ์ &gt; ชั้น 11 สำนักผู้อำนวยการโรงพยาบาลจุฬาภรณ์"/>
        <s v="อาคารบริหาร 2 ชั้น 1 ห้องโรงเรียนรังสีเทคนิค"/>
        <s v="อาคารบริหาร 2 &gt; ฝ่ายศูนย์พัฒนาความร่วมมือด้านบริการทางการแพทย์และภาคีเครือข่าย"/>
        <s v="อาคารบริหาร 2 Zone A &gt; ชั้น2 &gt; สำนักงานเจ้าหน้าที่สำนักประธาน"/>
        <s v="โรงผลิตยา สัตหีบ"/>
        <s v="อาคารบริหาร 2 Zone D / C &gt; ชั้น4 &gt; ฝ่ายวิจัยและวิเทศสัมพันธ์"/>
        <s v="ศูนย์การแพทย์มะเร็งวิทยาจุฬาภรณ์ &gt; อาคารหอพัก ชั้น 4 หน่วยพยาบาลควบคุมโรคติดเชื้อในโรงพยาบาล"/>
        <s v="อาคารบริหาร 1 Zone A,B,C,D ชั้น 1,2 คณะพยาบาลศาสตร์"/>
        <s v="ชั้น 2 ฝ่ายเทคโนโลยีสารสนเทศ &gt; อาคารสำนักงานราชวิทยาลัยฯ 2 Zone A / D"/>
        <s v="ชั้น 4 หอพักแพทย์ &gt; อาคารหอพัก"/>
        <s v="ชั้น3 ฝ่ายบริหารการเงินการคลัง &gt; อาคารสำนักงานราชวิทยาลัยฯ 2 Zone A / D"/>
        <s v="ชั้น M &gt; ศูนย์ไชโคลตรอนและเพทสแกนแห่งชาติ"/>
        <s v="ชั้น 2 ศูนย์แพทย์ภัยพิบัติและฉุกเฉิน &gt; ศูนย์การแพทย์มะเร็งวิทยาจุฬาภรณ์"/>
        <s v="ชั้น3 ฝ่ายกิจการนักศึกษา &gt; อาคารสำนักงานราชวิทยาลัยฯ 2 Zone A / D"/>
        <s v="ชั้น2 สำนักงานเจ้าหน้าที่สำนักประธาน &gt; อาคารสำนักงานราชวิทยาลัยฯ 2 Zone A"/>
        <s v="ชั้น4 สำนักงานคณบดี คณะแพทยศาสตร์และการสาธารณสุข &gt; อาคารสำนักงานราชวิทยาลัยฯ 2 Zone A / D"/>
        <s v="ชั้น 2 Zone A งานผู้ป่วยนอก &gt; ศูนย์การแพทย์มะเร็งวิทยาจุฬาภรณ์"/>
        <s v="ชั้น 5 งานห้องปฎิบัติการกลาง &gt; ศูนย์การแพทย์มะเร็งวิทยาจุฬาภรณ์"/>
        <s v="ชั้น3 ฝ่ายบริหารทรัพยากรบุคคล &gt; อาคารสำนักงานราชวิทยาลัยฯ 2 Zone A / D"/>
        <s v="ชั้น 1,2 คณะพยาบาลศาสตร์ &gt; อาคารสำนักงานราชวิทยาลัยฯ 2 Zone A,B,C,D"/>
        <s v="ชั้น3 ฝ่ายบริหารพัสดุ &gt; อาคารสำนักงานราชวิทยาลัยฯ 2 Zone B / C"/>
        <s v="ชั้น11 สายการแพทย์ &gt; ศูนย์การแพทย์มะเร็งวิทยาจุฬาภรณ์"/>
        <s v="ชั้น 11 สำนักผู้อำนวยการโรงพยาบาลจุฬาภรณ์ &gt; ศูนย์การแพทย์มะเร็งวิทยาจุฬาภรณ์"/>
        <s v="ชั้น4 หน่วยเทคโนโลยีสารสนเทศ &gt; ศูนย์การแพทย์มะเร็งวิทยาจุฬาภรณ์"/>
        <s v="ชั้น3 งานผู้ป่วยในพระอนุเคราะห์และกิจการในพระองค์ &gt; อาคารสำนักงานราชวิทยาลัยฯ 2 Zone A / D"/>
        <s v="ชั้น 1 คลินิกหัวใจและหลอดเลือด &gt; ศูนย์การแพทย์จุฬาภรณ์เฉลิมพระเกียรติ"/>
        <s v="ชั้น 2 &gt; ศูนย์ไชโคลตรอนและเพทสแกนแห่งชาติ"/>
        <s v="ชั้น 3 สำนักงานอธิการบดีวิทยาลัยวิทยาศาสตร์การแพทย์เจ้าฟ้าจุฬาภรณ์ &gt; อาคารสำนักงานราชวิทยาลัยฯ 2 Zone A"/>
        <s v="ชั้น 3 สารบรรณ &gt; อาคารบริหาร 2 Zone A / B"/>
        <s v="ชั้น2 คณะสัตวแพทยศาสตร์และสัตววิทยาประยุกต์ &gt; อาคารสำนักงานราชวิทยาลัยฯ 2 Zone A"/>
        <s v="ฝ่ายอำนวยการรักษาความปลอดภัย &gt; ศูนย์การแพทย์จุฬาภรณ์เฉลิมพระเกียรติ"/>
        <s v="ชั้น 3 คณะเทคโนโลยีวิทยาศาสตร์สุขภาพ &gt; อาคารบริหาร 2 zone D-C"/>
        <s v="ชั้น 4 ฝ่ายการพยาบาล &gt; อาคารหอพัก"/>
        <s v="ชั้น3 ฝ่ายประชาสัมพันธ์และการตลาด &gt; อาคารสำนักงานราชวิทยาลัยฯ 2 Zone A / D"/>
        <s v="ชั้น3 ฝ่ายนโยบายและยุทธศาสตร์ &gt; อาคารสำนักงานราชวิทยาลัยฯ 2 Zone A / B"/>
        <s v="ชั้น 1 ศูนย์จำลองสถานการณ์เพื่อการเรียนรู้ &gt; อาคารสำนักงานราชวิทยาลัยฯ 2"/>
        <s v="ชั้น3 สำนักงานตรวจสอบภายใน &gt; อาคารสำนักงานราชวิทยาลัยฯ 2 Zone A / B"/>
        <s v="ชั้น12 คลินิกอายุรกรรมโรคปอดและทางเดินหายใจ &gt; ศูนย์การแพทย์มะเร็งวิทยาจุฬาภรณ์"/>
        <s v="ชั้น9 ศูนย์สุขภาพสตรี &gt; ศูนย์การแพทย์มะเร็งวิทยาจุฬาภรณ์"/>
        <s v="ชั้น 5 บริการกลาง &gt; อาคารบริการ"/>
        <s v="ชั้น3 ฝ่ายพัฒนาพื้นที่ &gt; อาคารสำนักงานราชวิทยาลัยฯ 2 Zone B / C"/>
        <s v="ชั้น11 สำนักงานราชวิทยาลัยจุฬาภรณ์ &gt; ศูนย์การแพทย์มะเร็งวิทยาจุฬาภรณ์"/>
        <s v="ชั้น8 หน่วยหอผู้ป่วย 8B &gt; ศูนย์การแพทย์มะเร็งวิทยาจุฬาภรณ์"/>
        <s v="ชั้น 4 ศูนย์เครื่องมือแพทย์และซ่อมบำรุงเครื่องมือแพทย์ &gt; อาคารหอพัก"/>
        <s v="ศูนย์ไชโคลตรอนและเพทสแกนแห่งชาติ &gt; ศูนย์ไชโคลตรอนและเพทสแกนแห่งชาติ"/>
        <s v="ชั้น4 ฝ่ายวิจัยและวิเทศสัมพันธ์ &gt; อาคารสำนักงานราชวิทยาลัยฯ 2 Zone D / C"/>
        <s v="ชั้น3 มูลนิธิภัทรมหาราชานุสรณ์ ในพระอุปถัมภ์ฯ &gt; อาคารสำนักงานราชวิทยาลัยฯ 2 Zone A / B"/>
        <s v="ชั้น 3 ฝ่ายพัฒนาองค์กรและระบบงาน &gt; อาคารสำนักงานราชวิทยาลัยฯ 2"/>
        <s v="ศูนย์ไชโคลตรอนและเพทสแกนแห่งชาติ &gt; ชั้น 2"/>
        <s v="ศูนย์การแพทย์จุฬาภรณ์เฉลิมพระเกียรติ &gt; ชั้น 1 &gt; รังสีวินิจฉัย"/>
        <s v="ศูนย์การแพทย์มะเร็งวิทยาจุฬาภรณ์ &gt; ชั้น3 &gt; คลินิกอายุรกรรมโลหิตวิทยา (ชั้น 3 Zone B)"/>
        <s v="ศูนย์ไชโคลตรอนและเพทสแกนแห่งชาติ &gt; ชั้น 1"/>
        <s v="อาคารสำนักงานราชวิทยาลัยจุฬาภรณ์ &gt; Zone A / B &gt; ชั้น2 &gt; สำนักเลขาธิการราชวิทยาลัยจุฬาภรณ์"/>
        <s v="อาคารบริหาร 2 Zone A / B &gt; ชั้น3 &gt; ฝ่ายนโยบายและยุทธศาสตร์"/>
        <s v="ศูนย์การแพทย์มะเร็งวิทยาจุฬาภรณ์ &gt; ชั้น 5 ฝ่ายพัฒนางานวิจัยทางคลินิก"/>
        <s v="อาคารบริหาร 2 Zone A / D &gt; ชั้น4 &gt; สำนักงานคณบดี คณะแพทยศาสตร์และการสาธารณสุข"/>
        <s v="ศูนย์การแพทย์มะเร็งวิทยาจุฬาภรณ์ &gt; ชั้น 2 Zone B งานผู้ป่วยนอก"/>
        <s v="อาคารบริหาร 2 Zone A / D &gt; ชั้น3 &gt; ฝ่ายบริหารการเงินการคลัง"/>
        <s v="ชั้น2 ห้องประชุม MC224 &gt; อาคารสำนักงานราชวิทยาลัยฯ 2 Zone A / D"/>
        <s v="ชั้น3 ฝ่ายกิจการพิเศษและโครงการพระดำริ &gt; อาคารสำนักงานราชวิทยาลัยฯ 2 Zone B / C"/>
        <s v="ชั้น3 ฝ่ายจัดซื้อจัดจ้าง &gt; อาคารสำนักงานราชวิทยาลัยฯ 2 Zone B / C"/>
        <s v="ชั้น3 งานแผนและงบประมาณ &gt; อาคารสำนักงานราชวิทยาลัยฯ 2 Zone A / B"/>
        <s v="ชั้น5 หน่วยพยาธิวิทยา &gt; ศูนย์การแพทย์มะเร็งวิทยาจุฬาภรณ์"/>
        <s v="ชั้น1 คลินิกคัดกรองโควิด &gt; ศูนย์การแพทย์มะเร็งวิทยาจุฬาภรณ์"/>
        <s v="ชั้น 1 งานบริการด้านประกัน &gt; ศูนย์การแพทย์จุฬาภรณ์เฉลิมพระเกียรติ"/>
        <s v="ฝ่ายศูนย์พัฒนาความร่วมมือด้านบริการทางการแพทย์และภาคีเครือข่าย &gt; อาคารสำนักงานราชวิทยาลัยฯ 2"/>
        <s v="ชั้น4 ห้องปฏิบัติการเรียนรวม คณะแพทยศาสตร์และการสาธารณสุข &gt; อาคารสำนักงานราชวิทยาลัยฯ 2 Zone A / D"/>
        <s v="ชั้น 2 Zone B งานผู้ป่วยนอก &gt; ศูนย์การแพทย์มะเร็งวิทยาจุฬาภรณ์"/>
        <s v="ชั้น7 หน่วยหอผู้ป่วย 7B &gt; ศูนย์การแพทย์มะเร็งวิทยาจุฬาภรณ์"/>
        <s v="ชั้น 1 ผู้ป่วยนอกโควิด 19 &gt; ศูนย์การแพทย์จุฬาภรณ์เฉลิมพระเกียรติ"/>
        <s v="ชั้น 2 หน่วยโภชนาการ (ชั้น 2 Zone A) &gt; ศูนย์การแพทย์มะเร็งวิทยาจุฬาภรณ์"/>
        <s v="ชั้น2 คลินิกตรวจสุขภาพ (อาคารข้าราชบริพาร ชั้น 3) &gt; ศูนย์การแพทย์มะเร็งวิทยาจุฬาภรณ์"/>
        <s v="ชั้น1 เภสัชกรรม &gt; ศูนย์การแพทย์มะเร็งวิทยาจุฬาภรณ์"/>
        <s v="ชั้น 5 ห้องปฏิบัติการสนับสนุนการวิจัย &gt; ศูนย์การแพทย์มะเร็งวิทยาจุฬาภรณ์"/>
        <s v="ชั้น 1 คลินิคกระดูกและข้อ &gt; ศูนย์การแพทย์จุฬาภรณ์เฉลิมพระเกียรติ"/>
        <s v="ชั้น 3 เวชภัณฑ์ปลอดเชื้อและผ้า &gt; อาคารบริการ"/>
        <s v="ชั้น1 หน่วยงานฉุกเฉิน &gt; ศูนย์การแพทย์มะเร็งวิทยาจุฬาภรณ์"/>
        <s v="อาคารบริหาร 2 สำนักวิชาการศึกษาคลินิกชั้นสูง &gt; อาคารสำนักงานราชวิทยาลัยฯ 2 Zone A / B"/>
        <s v="ชั้น7 หน่วยหอผู้ป่วย 7A &gt; ศูนย์การแพทย์มะเร็งวิทยาจุฬาภรณ์"/>
        <s v="ชั้น4 งานรังสีวินิจฉัยและร่วมรักษา &gt; ศูนย์การแพทย์มะเร็งวิทยาจุฬาภรณ์"/>
        <s v="ชั้น6 ห้องผ่าตัด &gt; ศูนย์การแพทย์มะเร็งวิทยาจุฬาภรณ์"/>
        <s v="ศูนย์การแพทย์มะเร็งวิทยาจุฬาภรณ์ &gt; ชั้น 2 คลินิกศัลยกรรมทั่วไป (ชั้น 2 Zone B)"/>
        <s v="ศูนย์การแพทย์มะเร็งวิทยาจุฬาภรณ์ &gt; ชั้น5 &gt; หน่วยพยาธิวิทยา"/>
        <s v="ศูนย์การแพทย์มะเร็งวิทยาจุฬาภรณ์ &gt; ชั้น8 &gt; หน่วยหอผู้ป่วย 8A"/>
        <s v="ศูนย์การแพทย์จุฬาภรณ์เฉลิมพระเกียรติ &gt; ชั้น 1 &gt; งานบริการด้านประกัน"/>
        <s v="ชั้น 1 CATH LAB &gt; ศูนย์การแพทย์จุฬาภรณ์เฉลิมพระเกียรติ"/>
        <s v="ชั้นB1 คลินิกทันตกรรม &gt; ศูนย์การแพทย์มะเร็งวิทยาจุฬาภรณ์"/>
        <s v="ชั้น2 คลินิกเวชปฏิบัติทั่วไป &gt; ศูนย์การแพทย์มะเร็งวิทยาจุฬาภรณ์"/>
        <s v="ชั้น9&gt; หน่วยหอผู้ป่วย 9A และโลหิตวิทยา &gt; ศูนย์การแพทย์มะเร็งวิทยาจุฬาภรณ์"/>
        <s v="ชั้น2 คลินิกอายุรกรรมทั่วไป (ชั้น 2 Zone B) &gt; ศูนย์การแพทย์มะเร็งวิทยาจุฬาภรณ์"/>
        <s v="ชั้น2 ศูนย์ศัลยกรรมกระดูกและข้อ (ชั้น 2 Zone A) &gt; ศูนย์การแพทย์มะเร็งวิทยาจุฬาภรณ์"/>
        <s v="ชั้น 1 คลินิคทันตกรรม &gt; ศูนย์การแพทย์จุฬาภรณ์เฉลิมพระเกียรติ"/>
        <s v="ชั้น 2 เวชระเบียน &gt; อาคารหอพัก"/>
        <s v="ชั้น 1 สังคมสงเคราะห์ &gt; ศูนย์การแพทย์มะเร็งวิทยาจุฬาภรณ์"/>
        <s v="ศูนย์การแพทย์มะเร็งวิทยาจุฬาภรณ์ &gt; ชั้น1 &gt; งานบริการด้านประกัน"/>
        <s v="ศูนย์การแพทย์มะเร็งวิทยาจุฬาภรณ์ &gt; ชั้น 12 &gt; หน่วยกายภาพบำบัด"/>
        <s v="ศูนย์การแพทย์มะเร็งวิทยาจุฬาภรณ์ &gt; ชั้น3 Admidtion (ชั้น 3 Zone A)"/>
        <s v="ศูนย์การแพทย์จุฬาภรณ์เฉลิมพระเกียรติ &gt; ชั้น 1 &gt; การเงิน"/>
        <s v="ศูนย์การแพทย์มะเร็งวิทยาจุฬาภรณ์ &gt; ชั้น1 &gt; เภสัชกรรม"/>
        <s v="ศูนย์การแพทย์มะเร็งวิทยาจุฬาภรณ์ &gt; ชั้น9 &gt; ศูนย์สุขภาพสตรี"/>
        <s v="ศูนย์การแพทย์มะเร็งวิทยาจุฬาภรณ์ &gt; อาคารหอพัก &gt; ชั้น 4 &gt; ฝ่ายการพยาบาล"/>
        <s v="ศูนย์การแพทย์มะเร็งวิทยาจุฬาภรณ์ &gt; ชั้น6 &gt; วิสัญญี"/>
        <s v="ศูนย์การแพทย์มะเร็งวิทยาจุฬาภรณ์ &gt; ชั้น 2 Zone A งานผู้ป่วยนอก"/>
        <s v="อาคารบริหาร 2 Zone A / B &gt; ชั้น3 &gt; ห้องประชุม MC231"/>
        <s v="ชั้น12 คลินิกโสต ศอ นาสิก ลาริงซ์วิทยา &gt; ศูนย์การแพทย์มะเร็งวิทยาจุฬาภรณ์"/>
        <s v="ชั้น 1 ผู้ป่วยนอก &gt; ศูนย์การแพทย์จุฬาภรณ์เฉลิมพระเกียรติ"/>
        <s v="ชั้น 1 ห้องผ่าตัดหัวใจและหลอดเลือดไฮบริด &gt; ศูนย์การแพทย์จุฬาภรณ์เฉลิมพระเกียรติ"/>
        <s v="ชั้น 1 คลินิกคัดกรองโควิด &gt; ศูนย์การแพทย์จุฬาภรณ์เฉลิมพระเกียรติ"/>
        <s v="ชั้น 1 หน่วยงานฉุกเฉิน &gt; ศูนย์การแพทย์จุฬาภรณ์เฉลิมพระเกียรติ"/>
        <s v="ชั้น1 หน่วยงานเวชระเบียน &gt; ศูนย์การแพทย์มะเร็งวิทยาจุฬาภรณ์"/>
        <s v="ชั้น 1 เวชศาสตร์ฟื้นฟูและกายภาพบำบัด &gt; ศูนย์การแพทย์จุฬาภรณ์เฉลิมพระเกียรติ"/>
        <s v="ชั้น10 ส่วนงานพระราชดำริ &gt; ศูนย์การแพทย์มะเร็งวิทยาจุฬาภรณ์"/>
        <s v="ชั้น 1 หอผู้ป่วยวิกฤติ &gt; ศูนย์การแพทย์จุฬาภรณ์เฉลิมพระเกียรติ"/>
        <s v="ชั้น3 การเงิน &gt; ศูนย์การแพทย์มะเร็งวิทยาจุฬาภรณ์"/>
        <s v="ชั้น 4 ศูนย์เด็กเล็กคุณภาพ &gt; อาคารหอพัก"/>
        <s v="ชั้น 2 หน่วยงานพยาธิ &gt; อาคารบริการ"/>
        <s v="ชั้น1 การเงิน &gt; ศูนย์การแพทย์มะเร็งวิทยาจุฬาภรณ์"/>
        <s v="ชั้น 5 ฝ่ายพัฒนางานวิจัยทางคลินิก &gt; ศูนย์การแพทย์มะเร็งวิทยาจุฬาภรณ์"/>
        <s v="ชั้น14 หน่วยหอผู้ป่วย 14 &gt; ศูนย์การแพทย์มะเร็งวิทยาจุฬาภรณ์"/>
        <s v="อาคารบริหาร 2 &gt; Zone A / B ชั้น 3 สารบรรณ"/>
        <s v="ศูนย์การแพทย์มะเร็งวิทยาจุฬาภรณ์ &gt; ชั้น4 &gt; งานรังสีวินิจฉัยและร่วมรักษา"/>
        <s v="ศูนย์การแพทย์มะเร็งวิทยาจุฬาภรณ์ &gt; ชั้น3 &gt; งานผู้ป่วยนอก"/>
        <s v="อาคารบริหาร 2 &gt; ฝ่ายวิชาการและบริหารการศึกษา"/>
        <s v="ชั้น 12 คลินิคจักษุ &gt; ศูนย์การแพทย์จุฬาภรณ์เฉลิมพระเกียรติ"/>
        <s v="ชั้น 2 ศูนย์หัวใจและหลอดเลือด &gt; ศูนย์การแพทย์จุฬาภรณ์เฉลิมพระเกียรติ"/>
        <s v="ชั้น3 งานผู้ป่วยนอก &gt; ศูนย์การแพทย์มะเร็งวิทยาจุฬาภรณ์"/>
        <s v="ชั้น 7 &gt; อาคารหอพัก"/>
        <s v="ชั้น 3 งานบริการด้านประกัน (ชั้น 3 Zone A) &gt; ศูนย์การแพทย์มะเร็งวิทยาจุฬาภรณ์"/>
        <s v="ชั้น8 หน่วยหอผู้ป่วย 8A &gt; ศูนย์การแพทย์มะเร็งวิทยาจุฬาภรณ์"/>
        <s v="ชั้น1 งานบริการด้านประกัน &gt; ศูนย์การแพทย์มะเร็งวิทยาจุฬาภรณ์"/>
        <s v="ชั้นB1 งานรังสีมะเร็งวิทยา &gt; ศูนย์การแพทย์มะเร็งวิทยาจุฬาภรณ์"/>
        <s v="ชั้น3 ฝ่ายพัฒนาคุณภาพ &gt; อาคารสำนักงานราชวิทยาลัยฯ 2 Zone A / D"/>
        <s v="ชั้น2 ห้องประชุม MC222 &gt; อาคารสำนักงานราชวิทยาลัยฯ 2 Zone A / D"/>
        <s v="ศูนย์การแพทย์จุฬาภรณ์เฉลิมพระเกียรติ &gt; ชั้น 2 &gt; ศูนย์หัวใจและหลอดเลือด"/>
        <s v="โรงพยาบาลสัตว์ทิพย์พิมาน"/>
        <s v="ศูนย์การแพทย์มะเร็งวิทยาจุฬาภรณ์ &gt; ชั้น4 &gt; หน่วยเทคโนโลยีสารสนเทศ"/>
        <s v="ศูนย์การแพทย์มะเร็งวิทยาจุฬาภรณ์ &gt; ชั้น7 &gt; หน่วยหอผู้ป่วย 7B"/>
        <s v="อาคารบริหาร 2 &gt; ฝ่ายบริหารความเสี่ยงและธรรมาภิบาล"/>
        <s v="ศูนย์การแพทย์มะเร็งวิทยาจุฬาภรณ์ &gt; ชั้น 5 งานห้องปฎิบัติการกลาง"/>
        <s v="ศูนย์การแพทย์มะเร็งวิทยาจุฬาภรณ์ &gt; ชั้น6 &gt; ห้องผ่าตัด"/>
        <s v="ชั้น 12 หน่วยกายภาพบำบัด &gt; ศูนย์การแพทย์มะเร็งวิทยาจุฬาภรณ์"/>
        <s v="ชั้น 4 เวชภัณฑ์กลาง &gt; อาคารหอพัก"/>
        <s v="ชั้น3 คลินิกอายุรกรรมโรคไต (ชั้น 3 Zone B) &gt; ศูนย์การแพทย์มะเร็งวิทยาจุฬาภรณ์"/>
        <s v="ชั้น6 หอผู้ป่วยวิกฤต &gt; ศูนย์การแพทย์มะเร็งวิทยาจุฬาภรณ์"/>
        <s v="ชั้น14 หน่วยการวางแผนโรคมะเร็ง &gt; ศูนย์การแพทย์มะเร็งวิทยาจุฬาภรณ์"/>
        <s v="ศูนย์การแพทย์มะเร็งวิทยาจุฬาภรณ์ &gt; ชั้น2 &gt; ศูนย์ศัลยกรรมกระดูกและข้อ (ชั้น 2 Zone A)"/>
        <s v="ชั้น2 Back Office Transfomation &gt; อาคารสำนักงานราชวิทยาลัยฯ 2 Zone A"/>
        <s v="ชั้น 2 ฝ่ายการพยาบาล &gt; ศูนย์การแพทย์มะเร็งวิทยาจุฬาภรณ์"/>
        <s v="อาคารบริหาร 2 &gt; Zone A / D ชั้น 2 ฝ่ายเทคโนโลยีสารสนเทศ"/>
        <s v="อาคารบริหาร 2 Zone A / D &gt; ชั้น3 &gt; ฝ่ายกิจการนักศึกษา"/>
        <s v="อาคารบริหาร 2 &gt; Zone A / B ชั้น3 ฝ่ายสารนิเทศศึกษาและวิชาการ"/>
        <s v="ชั้น 3 ศูนย์กีฬาและนันทนาการ &gt; อาคารสำนักงานราชวิทยาลัยฯ 2"/>
        <s v="ชั้น 11 ห้องประชุม &gt; ศูนย์การแพทย์มะเร็งวิทยาจุฬาภรณ์"/>
        <s v="ชั้น 1 Non-lnvensive Cardiac Investigation &gt; ศูนย์การแพทย์จุฬาภรณ์เฉลิมพระเกียรติ"/>
        <s v="ชั้น 4 ฝ่ายเลขาแพทย์ &gt; อาคารหอพัก"/>
        <s v="ชั้น 1 รังสีรักษา &gt; ศูนย์การแพทย์จุฬาภรณ์เฉลิมพระเกียรติ"/>
        <s v="ชั้น 1 คลินิคกระดูกและข้อ &gt; ศูนย์การแพทย์มะเร็งวิทยาจุฬาภรณ์"/>
        <s v="ชั้น 1 การเงิน &gt;ศูนย์การแพทย์จุฬาภรณ์เฉลิมพระเกียรติ"/>
        <s v="ชั้น 1 ห้องปฎิบัติการ MRI &gt; ศูนย์การแพทย์จุฬาภรณ์เฉลิมพระเกียรติ"/>
        <s v="ชั้น3 ฝ่ายพัฒนาทรัพยากรบุคคล &gt; อาคารสำนักงานราชวิทยาลัยฯ 2 Zone A / D"/>
        <s v="ชั้น 1 ห้องสมุด &gt; อาคารสำนักงานราชวิทยาลัยฯ 2"/>
        <s v="ชั้น3 ฝ่ายสารนิเทศศึกษาและวิชาการ &gt; อาคารสำนักงานราชวิทยาลัยจุฬาภรณ์ 2 2 Zone A / B"/>
        <s v="ศูนย์การแพทย์มะเร็งวิทยาจุฬาภรณ์ &gt; อาคารบริการชั้น 1 &gt; อาคารสถานที่"/>
        <s v="ศูนย์การแพทย์มะเร็งวิทยาจุฬาภรณ์ &gt; อาคารหอพัก &gt; ชั้น 2 &gt; เวชระเบียน 2"/>
        <s v="ฝ่ายบริหารความเสี่ยงและธรรมาภิบาล &gt; อาคารสำนักงานราชวิทยาลัยฯ 2"/>
        <s v="ศูนย์การแพทย์จุฬาภรณ์เฉลิมพระเกียรติ &gt; ชั้น 1 &gt; ผู้ป่วยนอก"/>
        <s v="ชั้น 1 เภสัชกรรม &gt; ศูนย์การแพทย์จุฬาภรณ์เฉลิมพระเกียรติ"/>
        <s v="ชั้น12 เภสัชกรรม &gt; ศูนย์การแพทย์มะเร็งวิทยาจุฬาภรณ์"/>
        <s v="ชั้น 3 งานการศึกษาและวิจัย &gt; อาคารสำนักงานราชวิทยาลัยฯ 2"/>
        <s v="ชั้น2 คลินิกกุมารเวช (ชั้น 2 Zone A) &gt; ศูนย์การแพทย์มะเร็งวิทยาจุฬาภรณ์"/>
        <s v="ชั้น 12 คลินิกเวชศาสตร์ฟื้นฟู &gt; ศูนย์การแพทย์มะเร็งวิทยาจุฬาภรณ์"/>
        <s v="ชั้น5 หน่วยห้องปฏิบัติการวิจัยระดับโมเลกุลและยีโนม &gt; ศูนย์การแพทย์มะเร็งวิทยาจุฬาภรณ์"/>
        <s v="ศูนย์การแพทย์มะเร็งวิทยาจุฬาภรณ์ &gt; ชั้น14 &gt; หน่วยหอผู้ป่วย 14"/>
        <s v="ศูนย์การแพทย์มะเร็งวิทยาจุฬาภรณ์ &gt; ชั้น14 &gt; หน่วยการวางแผนโรคมะเร็ง"/>
        <s v="ศูนย์การแพทย์มะเร็งวิทยาจุฬาภรณ์ &gt; อาคารหอพัก &gt; ชั้น 4 &gt; ฝ่ายเลขาแพทย์"/>
        <s v="ศูนย์การแพทย์มะเร็งวิทยาจุฬาภรณ์ &gt; ชั้น8 &gt; หน่วยหอผู้ป่วย 8B"/>
        <s v="ศูนย์การแพทย์จุฬาภรณ์เฉลิมพระเกียรติ &gt; ชั้น 1 &gt; คลินิคกระดูกและข้อ"/>
        <s v="ศูนย์การแพทย์มะเร็งวิทยาจุฬาภรณ์ &gt; ชั้น3 &gt; คลินิกอายุรกรรมโรคมะเร็ง (ชั้น 3 Zone B)"/>
        <s v="ศูนย์การแพทย์มะเร็งวิทยาจุฬาภรณ์ &gt; ชั้นB1 &gt; คลินิกทันตกรรม"/>
        <s v="ฝ่ายบริหารอสังหาริมทรัพย์ &gt; อาคารสำนักงานราชวิทยาลัยฯ 2"/>
        <s v="ชั้น 1 หอผู้ป่วยใน &gt; ศูนย์การแพทย์จุฬาภรณ์เฉลิมพระเกียรติ"/>
        <s v="ชั้น1 สิทธิประโยชน์ &gt; ศูนย์การแพทย์มะเร็งวิทยาจุฬาภรณ์"/>
        <s v="ชั้น 2 ฝ่ายการพยาบาล &gt; ศูนย์การแพทย์จุฬาภรณ์เฉลิมพระเกียรติ"/>
        <s v="ชั้นB1 งานเวชศาสตร์นิวเคลิยร์ &gt; ศูนย์การแพทย์มะเร็งวิทยาจุฬาภรณ์"/>
        <s v="ชั้น 3 โรงเรียนรังสีเทคนิค &gt; อาคารสำนักงานราชวิทยาลัยฯ 2 Zone B / C"/>
        <s v="ชั้น4 ห้องปฏิบัติการเรียนรวม คณะแพทยศาสตร์และการสาธารณสุข &gt; อาคารสำนักงานราชวิทยาลัยฯ 2 Zone B / C"/>
        <s v="ชั้น1 หน่วยโภชนาการ &gt; ศูนย์การแพทย์มะเร็งวิทยาจุฬาภรณ์"/>
        <s v="ชั้น3 คลินิกรักษ์สมอง (ชั้น 3 Zone B) &gt; ศูนย์การแพทย์มะเร็งวิทยาจุฬาภรณ์"/>
        <s v="ชั้น 1 อาคารสถานที่ &gt; อาคารบริการ"/>
        <s v="ชั้น 2 คลินิกศัลยกรรมทั่วไป (ชั้น 2 Zone B) &gt; ศูนย์การแพทย์มะเร็งวิทยาจุฬาภรณ์"/>
        <s v="อาคารบริหาร 2 Zone A / D &gt; ชั้น3 &gt; ฝ่ายบริหารทรัพยากรบุคคล"/>
        <s v="ศูนย์การแพทย์จุฬาภรณ์เฉลิมพระเกียรติ &gt; ชั้น 1 &gt; หน่วยงานฉุกเฉิน"/>
        <s v="ศูนย์การแพทย์จุฬาภรณ์เฉลิมพระเกียรติ &gt; ชั้น 1 &gt; เวชศาสตร์นิวเคลียร์"/>
        <s v="ชั้น 1 รังสีวินิจฉัย &gt; ศูนย์การแพทย์จุฬาภรณ์เฉลิมพระเกียรติ"/>
        <s v="ชั้น14 เวชศาสตร์ฟื้นฟู การกีฬาและกายภาพบำบัด &gt; ศูนย์การแพทย์มะเร็งวิทยาจุฬาภรณ์"/>
        <s v="ชั้น 8 เภสัชกรรมศูนย์การแพทย์มะเร็งวิทยาจุฬาภรณ์ &gt; ศูนย์การแพทย์มะเร็งวิทยาจุฬาภรณ์"/>
        <s v="ศูนย์การแพทย์มะเร็งวิทยาจุฬาภรณ์ &gt; ชั้น 12 &gt; คลินิคจักษุ"/>
        <s v="ศูนย์การแพทย์มะเร็งวิทยาจุฬาภรณ์ &gt; ชั้น5 หน่วยห้องปฏิบัติการวิจัยระดับโมเลกุลและยีโนม"/>
        <s v="ศูนย์การแพทย์มะเร็งวิทยาจุฬาภรณ์ &gt; อาคารบริการชั้น 5 &gt; บริการกลาง"/>
        <s v="อาคารบริหาร 2 Zone A / D &gt; ชั้น3 &gt; ฝ่ายพัฒนาทรัพยากรบุคคล"/>
        <s v="อาคารบริหาร 2 &gt; ฝ่ายอำนวยการรักษาความปลอดภัย"/>
        <s v="ฝ่ายวิชาการและบริหารการศึกษา &gt; อาคารสำนักงานราชวิทยาลัยฯ 2"/>
        <s v="ศูนย์การแพทย์มะเร็งวิทยาจุฬาภรณ์ &gt; ชั้น1 &gt; หน่วยงานฉุกเฉิน"/>
        <s v="ศูนย์การแพทย์มะเร็งวิทยาจุฬาภรณ์ &gt; ชั้นB1 &gt; งานรังสีมะเร็งวิทยา"/>
        <s v="ศูนย์การแพทย์มะเร็งวิทยาจุฬาภรณ์ &gt; ชั้น11 &gt; สำนักงานราชวิทยาลัยจุฬาภรณ์"/>
        <s v="อาคารบริหาร 2 Zone A / D &gt; ชั้น3 &gt; ฝ่ายพัฒนาคุณภาพ"/>
        <s v="ศูนย์การแพทย์มะเร็งวิทยาจุฬาภรณ์ &gt; ชั้น1 &gt; คลินิกคัดกรองโควิด"/>
        <s v="โรงพยาบาลสัตว์ทิพย์พิมาน &gt; FL3_สำนักงานโรงพยาบาล"/>
        <s v="ศูนย์การแพทย์มะเร็งวิทยาจุฬาภรณ์ &gt; ชั้น11 &gt; หน่วยงานทรัพยากรบุคคล"/>
        <s v="ศูนย์การแพทย์มะเร็งวิทยาจุฬาภรณ์ &gt; ชั้น9&gt; หน่วยหอผู้ป่วย 9A และโลหิตวิทยา"/>
        <s v="อาคารบริหาร 2 Zone A &gt; ชั้น2 &gt; คณะสัตวแพทยศาสตร์และสัตววิทยาประยุกต์"/>
        <s v="ชั้น3 หน่วยเคมีบำบัดและการดูแลผู้ป่วย &gt; ศูนย์การแพทย์มะเร็งวิทยาจุฬาภรณ์"/>
        <s v="ชั้น 11 ศูนย์การแพทย์มะเร็งวิทยา &gt; ศูนย์การแพทย์มะเร็งวิทยาจุฬาภรณ์"/>
        <s v="ชั้น 1 คลินิคโรคผิวหนังและเลเซอร์ &gt; ศูนย์การแพทย์จุฬาภรณ์เฉลิมพระเกียรติ"/>
        <s v="ชั้น 11 ห้องรองผู้อำนวยการ &gt; ศูนย์การแพทย์มะเร็งวิทยาจุฬาภรณ์"/>
        <s v="อาคารหอพัก หอพักแพทย์ ชั้น 4"/>
        <s v="ชั้น3 ฝ่ายนิติการ &gt; อาคารสำนักงานราชวิทยาลัยฯ 2 Zone A / B"/>
        <s v="ชั้น 1 ห้องโรงเรียนรังสีเทคนิค &gt; อาคารสำนักงานราชวิทยาลัยฯ 2"/>
        <s v="ชั้น2 สำนักเลขาธิการราชวิทยาลัยจุฬาภรณ์ 1 &gt; อาคารสำนักงานราชวิทยาลัยจุฬาภรณ์ 2"/>
        <s v="ศูนย์การแพทย์มะเร็งวิทยาจุฬาภรณ์ &gt; ชั้น1 &gt; สิทธิประโยชน์"/>
        <s v="ศูนย์การแพทย์มะเร็งวิทยาจุฬาภรณ์ &gt; ชั้น12 &gt; คลินิกอายุรกรรมโรคปอดและทางเดินหายใจ"/>
        <s v="ศูนย์การแพทย์มะเร็งวิทยาจุฬาภรณ์ &gt; ชั้น3 &gt; การเงิน"/>
        <s v="ศูนย์การแพทย์จุฬาภรณ์เฉลิมพระเกียรติ &gt; ชั้น 1 &gt; หอผู้ป่วยวิกฤติ"/>
        <s v="ศูนย์การแพทย์มะเร็งวิทยาจุฬาภรณ์ &gt; ชั้น7 &gt; หน่วยหอผู้ป่วย 7A"/>
        <s v="ศูนย์การแพทย์มะเร็งวิทยาจุฬาภรณ์ &gt; ชั้น 11 ห้องรองผู้อำนวยการ"/>
        <s v="ชั้น3 Admidtion (ชั้น 3 Zone A) &gt; ศูนย์การแพทย์มะเร็งวิทยาจุฬาภรณ์"/>
        <s v="ชั้น9 หน่วยงานผสมยา &gt; ศูนย์การแพทย์มะเร็งวิทยาจุฬาภรณ์"/>
        <s v="ศูนย์การแพทย์มะเร็งวิทยาจุฬาภรณ์ &gt; อาคารหอพัก ชั้น 4 เวชภัณฑ์กลาง"/>
        <s v="อาคารบริหาร 2 ชั้น 3 ฝ่ายพัฒนาองค์กรและระบบงาน"/>
        <s v="ศูนย์การแพทย์มะเร็งวิทยาจุฬาภรณ์ &gt; อาคารหอพัก &gt; ชั้น 4 &gt; ศูนย์เด็กเล็กคุณภาพ"/>
        <s v="ชั้น 3 &gt; อาคารสำนักงานราชวิทยาลัยฯ 2"/>
        <s v="ชั้น1 ห้องโครงการตามพระราชดำริและจัดหารายได้ &gt; ศูนย์การแพทย์มะเร็งวิทยาจุฬาภรณ์"/>
        <s v="อาคารบริหาร 2 Zone B / C &gt; ชั้น3 &gt; ฝ่ายบริหารพัสดุ"/>
        <s v="อาคารบริหาร 2 &gt; ชั้น 3 ศูนย์กีฬาและนันทนาการ"/>
        <s v="ชั้น 12 หน่วยกายอุปกรณ์ &gt; ศูนย์การแพทย์มะเร็งวิทยาจุฬาภรณ์"/>
        <s v="ชั้น11 หน่วยงานทรัพยากรบุคคล &gt; ศูนย์การแพทย์มะเร็งวิทยาจุฬาภรณ์"/>
        <s v="อาคารบริหาร 2 Zone A / B &gt; ชั้น3 &gt; ฝ่ายนิติการ"/>
        <s v="ศูนย์การแพทย์จุฬาภรณ์เฉลิมพระเกียรติ &gt; ชั้น 1 &gt; ศูนย์จำลองสถานการณ์เพื่อการเรียนรู้"/>
        <s v="ชั้น 1 &gt; ศูนย์ไชโคลตรอนและเพทสแกนแห่งชาติ"/>
        <s v="ชั้น 3 ศูนย์โรคไต &gt; ศูนย์การแพทย์จุฬาภรณ์เฉลิมพระเกียรติ"/>
        <s v="ชั้น 1 หน่วยปฎิบัติการกลาง &gt; ศูนย์การแพทย์จุฬาภรณ์เฉลิมพระเกียรติ"/>
        <s v="ชั้น2 ห้องประชุม MC223 &gt; อาคารสำนักงานราชวิทยาลัยฯ 2 Zone A / D"/>
        <s v="ชั้น 1 โรงเรียนนักอัลตราซาวด์ทางการแพทย์ &gt; ศูนย์การแพทย์จุฬาภรณ์เฉลิมพระเกียรติ"/>
        <s v="อาคารบริหาร 2 Zone A / D &gt; ชั้น3 &gt; งานผู้ป่วยในพระอนุเคราะห์และกิจการในพระองค์"/>
        <s v="ศูนย์การแพทย์มะเร็งวิทยาจุฬาภรณ์ &gt; ชั้น 5 ห้องปฏิบัติการสนับสนุนการวิจัย"/>
        <s v="ชั้น 2 คลินิกประเมินความเสี่ยง &gt; ศูนย์การแพทย์มะเร็งวิทยาจุฬาภรณ์"/>
        <s v="ศูนย์การแพทย์จุฬาภรณ์เฉลิมพระเกียรติ &gt; ชั้น 1 &gt; เวชระเบียน"/>
        <s v="ศูนย์การแพทย์จุฬาภรณ์เฉลิมพระเกียรติ &gt; ชั้น 1 &gt; หอผู้ป่วยใน"/>
        <s v="ศูนย์การแพทย์จุฬาภรณ์เฉลิมพระเกียรติ &gt; ชั้น 1 &gt; CATH LAB"/>
        <s v="ศูนย์การแพทย์จุฬาภรณ์เฉลิมพระเกียรติ &gt; ชั้น 1 &gt; ผู้ป่วยนอกโควิด 19"/>
        <s v="ศูนย์การแพทย์จุฬาภรณ์เฉลิมพระเกียรติ &gt; ชั้น 1 &gt; คลินิกหัวใจและหลอดเลือด"/>
        <s v="อาคารบริหาร 2 &gt; Zone A ชั้น 3 สำนักงานอธิการบดีวิทยาลัยวิทยาศาสตร์การแพทย์เจ้าฟ้าจุฬาภรณ์"/>
        <s v="ศูนย์การแพทย์จุฬาภรณ์เฉลิมพระเกียรติ &gt; ชั้น 1 &gt; หน่วยปฎิบัติการฉุกเฉินทางการแพทย์"/>
        <s v="ศูนย์การแพทย์มะเร็งวิทยาจุฬาภรณ์ &gt; ชั้นB1 &gt; งานเวชศาสตร์นิวเคลิยร์"/>
        <s v="ชั้น 1 เวชระเบียน &gt; ศูนย์การแพทย์จุฬาภรณ์เฉลิมพระเกียรติ"/>
        <s v="ชั้น4 ห้องปรระชุม MC224 &gt; อาคารสำนักงานราชวิทยาลัยฯ 2 Zone A"/>
        <s v="ชั้น 3 สำนักงานกำกับและพัฒนาโครงการใหม่ &gt; อาคารสำนักงานราชวิทยาลัยฯ 2 Zone B/C"/>
        <s v="ชั้น4 ฝ่ายบริการกลาง &gt; ศูนย์การแพทย์มะเร็งวิทยาจุฬาภรณ์"/>
        <s v="หอศิลป์ &gt; โรงพยาบาลสัตว์ทิพย์พิมาน"/>
        <s v="ศูนย์การแพทย์มะเร็งวิทยาจุฬาภรณ์ &gt; อาคารบริการชั้น 2 &gt; หน่วยงานพยาธิ"/>
        <s v="ศูนย์การแพทย์มะเร็งวิทยาจุฬาภรณ์ &gt; ชั้น9 &gt; หน่วยงานผสมยา"/>
        <s v="ชั้น6 วิสัญญี &gt; ศูนย์การแพทย์มะเร็งวิทยาจุฬาภรณ์"/>
        <s v="ชั้น14 ห้องประชุม &gt; ศูนย์การแพทย์มะเร็งวิทยาจุฬาภรณ์"/>
        <s v="ชั้น 9 &gt; อาคารหอพัก"/>
        <s v="ศูนย์การแพทย์จุฬาภรณ์เฉลิมพระเกียรติ &gt; ชั้น 2 &gt; ฝ่ายการพยาบาล"/>
        <s v="ศูนย์การแพทย์จุฬาภรณ์เฉลิมพระเกียรติ &gt; ชั้น 1 &gt; คลินิคโรคผิวหนังและเลเซอร์"/>
        <s v="ศูนย์การแพทย์มะเร็งวิทยาจุฬาภรณ์ &gt; ชั้น 2 คลินิกระบบทางเดินปัสสาวะ (ชั้น 2 Zone B)"/>
        <s v="ชั้น2 คลินิกโรคมะเร็งตับและท่อน้ำดี &gt; ศูนย์การแพทย์มะเร็งวิทยาจุฬาภรณ์"/>
        <s v="ชั้น2 ศูนย์เต้านม &gt; ศูนย์การแพทย์มะเร็งวิทยาจุฬาภรณ์"/>
      </sharedItems>
    </cacheField>
    <cacheField name="ผลการสำรวจความคิดเห็น" numFmtId="0">
      <sharedItems containsBlank="1" count="4">
        <s v="5/5"/>
        <m/>
        <s v="3/5"/>
        <s v="1/5"/>
      </sharedItems>
    </cacheField>
    <cacheField name="แท็ก" numFmtId="0">
      <sharedItems count="1">
        <s v=""/>
      </sharedItems>
    </cacheField>
    <cacheField name="ประเภท" numFmtId="0">
      <sharedItems count="2">
        <s v="Service Request"/>
        <s v="Incident"/>
      </sharedItems>
    </cacheField>
    <cacheField name="ติดตามเวลาได้แล้ว" numFmtId="0">
      <sharedItems count="1">
        <s v="00:00:00"/>
      </sharedItems>
    </cacheField>
    <cacheField name="เวลาอัปเดตครั้งล่าสุด" numFmtId="0">
      <sharedItems count="1614">
        <s v="2022-08-01 10:38:13"/>
        <s v="2022-08-01 10:34:40"/>
        <s v="2022-08-01 11:58:55"/>
        <s v="2022-08-01 13:59:01"/>
        <s v="2022-08-04 09:15:02"/>
        <s v="2022-08-02 15:20:53"/>
        <s v="2022-08-02 16:02:56"/>
        <s v="2022-08-14 11:06:29"/>
        <s v="2022-08-03 08:47:33"/>
        <s v="2022-08-03 09:47:32"/>
        <s v="2022-08-03 10:44:55"/>
        <s v="2022-08-03 14:48:51"/>
        <s v="2022-08-03 14:36:09"/>
        <s v="2022-08-03 14:55:22"/>
        <s v="2022-08-04 08:14:10"/>
        <s v="2022-08-04 08:34:53"/>
        <s v="2022-08-04 09:02:46"/>
        <s v="2022-08-04 09:20:01"/>
        <s v="2022-08-04 15:46:40"/>
        <s v="2022-08-04 15:22:47"/>
        <s v="2022-08-05 09:22:33"/>
        <s v="2022-08-05 10:06:10"/>
        <s v="2022-08-05 13:42:17"/>
        <s v="2022-08-09 08:17:24"/>
        <s v="2022-08-09 15:15:10"/>
        <s v="2022-08-09 15:18:22"/>
        <s v="2022-08-09 15:18:56"/>
        <s v="2022-08-09 14:51:05"/>
        <s v="2022-08-10 15:32:12"/>
        <s v="2022-08-11 09:06:26"/>
        <s v="2022-08-11 11:45:32"/>
        <s v="2022-08-11 12:08:23"/>
        <s v="2022-08-16 13:05:07"/>
        <s v="2022-08-11 15:59:05"/>
        <s v="2022-08-11 16:34:18"/>
        <s v="2022-08-12 08:41:48"/>
        <s v="2022-08-15 08:15:01"/>
        <s v="2022-08-15 09:24:23"/>
        <s v="2022-08-15 16:17:45"/>
        <s v="2022-08-15 18:54:42"/>
        <s v="2022-08-16 13:35:40"/>
        <s v="2022-08-16 13:45:48"/>
        <s v="2022-08-16 14:56:59"/>
        <s v="2022-08-17 13:28:50"/>
        <s v="2022-08-17 16:33:03"/>
        <s v="2022-08-18 08:09:46"/>
        <s v="2022-08-18 10:30:13"/>
        <s v="2022-08-18 10:04:29"/>
        <s v="2022-08-18 16:09:06"/>
        <s v="2022-08-18 11:30:51"/>
        <s v="2022-08-18 14:11:38"/>
        <s v="2022-08-18 16:22:45"/>
        <s v="2022-08-18 16:03:54"/>
        <s v="2022-08-19 09:44:55"/>
        <s v="2022-08-19 15:49:06"/>
        <s v="2022-08-19 18:40:54"/>
        <s v="2022-08-22 11:18:30"/>
        <s v="2022-08-22 15:23:09"/>
        <s v="2022-08-22 09:23:40"/>
        <s v="2022-08-22 09:28:20"/>
        <s v="2022-08-25 09:02:25"/>
        <s v="2022-08-22 09:54:24"/>
        <s v="2022-08-23 08:37:47"/>
        <s v="2022-08-22 15:42:04"/>
        <s v="2022-08-23 08:59:34"/>
        <s v="2022-08-23 10:13:45"/>
        <s v="2022-08-23 10:31:00"/>
        <s v="2022-08-23 16:01:44"/>
        <s v="2022-08-23 14:46:31"/>
        <s v="2022-08-23 15:00:17"/>
        <s v="2022-08-23 15:43:45"/>
        <s v="2022-08-23 15:22:07"/>
        <s v="2022-08-23 16:02:54"/>
        <s v="2022-08-24 14:03:50"/>
        <s v="2022-08-24 13:43:59"/>
        <s v="2022-08-24 13:50:16"/>
        <s v="2022-08-24 13:56:09"/>
        <s v="2022-08-25 08:17:53"/>
        <s v="2022-08-25 08:32:49"/>
        <s v="2022-08-25 09:52:50"/>
        <s v="2022-08-25 14:02:35"/>
        <s v="2022-08-25 15:19:05"/>
        <s v="2022-08-25 15:28:41"/>
        <s v="2022-08-25 15:52:33"/>
        <s v="2022-08-25 15:53:59"/>
        <s v="2022-08-26 08:45:05"/>
        <s v="2022-08-26 14:03:23"/>
        <s v="2022-08-26 14:26:52"/>
        <s v="2022-08-29 13:02:51"/>
        <s v="2022-08-30 13:24:22"/>
        <s v="2022-08-29 19:16:10"/>
        <s v="2022-08-30 09:09:08"/>
        <s v="2022-08-30 09:36:16"/>
        <s v="2022-09-01 09:08:51"/>
        <s v="2022-08-31 08:54:01"/>
        <s v="2022-08-30 13:31:07"/>
        <s v="2022-08-31 10:17:24"/>
        <s v="2022-08-31 10:29:49"/>
        <s v="2022-09-04 09:06:56"/>
        <s v="2022-08-31 10:41:00"/>
        <s v="2022-08-31 10:50:49"/>
        <s v="2022-08-31 13:24:17"/>
        <s v="2022-08-31 15:01:47"/>
        <s v="2022-08-31 14:56:25"/>
        <s v="2022-09-01 14:06:25"/>
        <s v="2022-08-11 10:58:42"/>
        <s v="2022-08-19 14:35:58"/>
        <s v="2022-08-19 16:14:35"/>
        <s v="2022-08-23 13:01:38"/>
        <s v="2022-08-26 11:01:30"/>
        <s v="2022-08-30 09:58:04"/>
        <s v="2022-08-15 14:49:59"/>
        <s v="2022-08-01 16:22:56"/>
        <s v="2022-08-01 16:19:25"/>
        <s v="2022-08-01 16:34:57"/>
        <s v="2022-08-01 16:41:34"/>
        <s v="2022-08-03 09:04:04"/>
        <s v="2022-08-04 12:57:38"/>
        <s v="2022-08-03 16:30:31"/>
        <s v="2022-08-02 16:32:52"/>
        <s v="2022-08-22 16:24:09"/>
        <s v="2022-08-04 15:55:58"/>
        <s v="2022-08-04 16:24:31"/>
        <s v="2022-08-04 16:26:32"/>
        <s v="2022-08-04 16:28:56"/>
        <s v="2022-08-09 15:25:17"/>
        <s v="2022-08-08 19:39:09"/>
        <s v="2022-08-10 15:59:27"/>
        <s v="2022-08-09 15:15:22"/>
        <s v="2022-08-15 16:12:47"/>
        <s v="2022-08-11 14:59:57"/>
        <s v="2022-08-09 16:53:53"/>
        <s v="2022-08-11 15:01:38"/>
        <s v="2022-08-11 15:02:33"/>
        <s v="2022-08-17 15:46:59"/>
        <s v="2022-08-16 16:41:35"/>
        <s v="2022-08-11 16:20:04"/>
        <s v="2022-08-14 11:59:08"/>
        <s v="2022-08-15 16:15:54"/>
        <s v="2022-08-16 13:34:29"/>
        <s v="2022-08-16 17:27:08"/>
        <s v="2022-08-15 14:19:44"/>
        <s v="2022-08-17 09:29:04"/>
        <s v="2022-08-17 09:56:03"/>
        <s v="2022-08-16 15:43:16"/>
        <s v="2022-08-17 16:15:30"/>
        <s v="2022-08-17 16:36:37"/>
        <s v="2022-08-17 16:45:03"/>
        <s v="2022-08-23 16:25:29"/>
        <s v="2022-08-22 14:43:59"/>
        <s v="2022-08-22 16:32:27"/>
        <s v="2022-08-22 15:24:23"/>
        <s v="2022-08-24 16:35:46"/>
        <s v="2022-08-23 14:36:56"/>
        <s v="2022-08-23 15:22:26"/>
        <s v="2022-08-23 15:13:46"/>
        <s v="2022-08-23 16:10:47"/>
        <s v="2022-08-23 16:51:00"/>
        <s v="2022-08-24 16:21:47"/>
        <s v="2022-08-24 16:22:50"/>
        <s v="2022-08-24 16:35:59"/>
        <s v="2022-08-25 16:16:08"/>
        <s v="2022-08-25 15:29:55"/>
        <s v="2022-08-26 16:43:11"/>
        <s v="2022-08-26 16:56:57"/>
        <s v="2022-08-26 16:48:07"/>
        <s v="2022-09-03 16:36:29"/>
        <s v="2022-09-05 15:43:59"/>
        <s v="2022-08-29 10:11:57"/>
        <s v="2022-08-29 12:46:06"/>
        <s v="2022-09-01 11:12:29"/>
        <s v="2022-08-29 16:06:13"/>
        <s v="2022-08-30 16:07:57"/>
        <s v="2022-08-30 10:48:30"/>
        <s v="2022-09-03 11:35:50"/>
        <s v="2022-09-03 11:35:51"/>
        <s v="2022-09-05 14:00:58"/>
        <s v="2022-09-05 09:29:45"/>
        <s v="2022-08-05 15:42:37"/>
        <s v="2022-08-19 09:22:55"/>
        <s v="2022-09-02 15:41:03"/>
        <s v="2022-08-25 08:42:31"/>
        <s v="2022-08-03 10:29:01"/>
        <s v="2022-08-11 15:38:49"/>
        <s v="2022-08-05 14:58:43"/>
        <s v="2022-08-05 14:58:07"/>
        <s v="2022-08-09 15:08:26"/>
        <s v="2022-08-09 15:06:45"/>
        <s v="2022-08-08 14:26:50"/>
        <s v="2022-09-05 09:23:55"/>
        <s v="2022-08-17 15:07:19"/>
        <s v="2022-08-18 13:18:09"/>
        <s v="2022-08-18 15:41:40"/>
        <s v="2022-08-18 15:42:09"/>
        <s v="2022-08-18 15:41:27"/>
        <s v="2022-08-19 14:15:15"/>
        <s v="2022-08-22 12:00:45"/>
        <s v="2022-08-22 12:12:14"/>
        <s v="2022-08-22 12:19:01"/>
        <s v="2022-08-22 13:16:28"/>
        <s v="2022-08-22 13:23:24"/>
        <s v="2022-08-23 14:27:20"/>
        <s v="2022-08-24 10:45:22"/>
        <s v="2022-08-24 11:03:23"/>
        <s v="2022-08-24 11:07:27"/>
        <s v="2022-08-24 11:11:53"/>
        <s v="2022-09-02 14:16:00"/>
        <s v="2022-08-24 15:39:17"/>
        <s v="2022-08-26 10:13:24"/>
        <s v="2022-08-27 13:28:31"/>
        <s v="2022-08-29 12:34:14"/>
        <s v="2022-08-29 12:34:24"/>
        <s v="2022-08-30 08:54:40"/>
        <s v="2022-08-31 13:58:56"/>
        <s v="2022-08-31 14:54:22"/>
        <s v="2022-08-01 16:17:12"/>
        <s v="2022-08-02 14:25:36"/>
        <s v="2022-08-01 16:30:40"/>
        <s v="2022-08-01 13:01:19"/>
        <s v="2022-08-01 16:33:24"/>
        <s v="2022-08-15 16:11:32"/>
        <s v="2022-08-01 16:43:07"/>
        <s v="2022-08-01 16:46:22"/>
        <s v="2022-08-02 14:49:19"/>
        <s v="2022-08-02 16:33:09"/>
        <s v="2022-08-03 15:01:11"/>
        <s v="2022-08-03 14:56:34"/>
        <s v="2022-08-03 16:36:14"/>
        <s v="2022-08-04 16:21:29"/>
        <s v="2022-08-08 10:34:17"/>
        <s v="2022-08-08 09:03:05"/>
        <s v="2022-08-05 16:23:13"/>
        <s v="2022-08-05 15:19:47"/>
        <s v="2022-08-05 16:23:45"/>
        <s v="2022-08-09 15:00:32"/>
        <s v="2022-08-09 15:46:19"/>
        <s v="2022-08-09 15:09:47"/>
        <s v="2022-08-09 15:08:06"/>
        <s v="2022-08-08 19:29:55"/>
        <s v="2022-08-09 15:06:12"/>
        <s v="2022-08-09 15:37:36"/>
        <s v="2022-08-09 16:30:13"/>
        <s v="2022-08-15 09:52:25"/>
        <s v="2022-08-11 10:15:52"/>
        <s v="2022-08-10 20:03:47"/>
        <s v="2022-08-10 16:39:08"/>
        <s v="2022-08-15 13:45:08"/>
        <s v="2022-08-11 15:43:33"/>
        <s v="2022-08-11 15:18:32"/>
        <s v="2022-08-16 15:15:27"/>
        <s v="2022-08-13 10:12:30"/>
        <s v="2022-08-13 09:58:51"/>
        <s v="2022-08-14 11:38:07"/>
        <s v="2022-08-15 16:35:08"/>
        <s v="2022-08-15 14:54:41"/>
        <s v="2022-08-16 15:18:01"/>
        <s v="2022-08-16 10:47:30"/>
        <s v="2022-08-16 15:22:57"/>
        <s v="2022-08-16 15:24:03"/>
        <s v="2022-08-17 16:09:37"/>
        <s v="2022-08-17 16:12:28"/>
        <s v="2022-08-17 16:16:13"/>
        <s v="2022-08-18 15:37:50"/>
        <s v="2022-08-17 16:48:20"/>
        <s v="2022-08-17 15:59:35"/>
        <s v="2022-08-24 15:35:02"/>
        <s v="2022-08-22 16:55:22"/>
        <s v="2022-08-29 11:36:56"/>
        <s v="2022-08-23 14:39:41"/>
        <s v="2022-08-23 15:25:29"/>
        <s v="2022-08-23 15:37:36"/>
        <s v="2022-08-24 15:11:33"/>
        <s v="2022-08-26 16:23:53"/>
        <s v="2022-08-25 15:16:32"/>
        <s v="2022-09-04 08:35:58"/>
        <s v="2022-08-26 10:24:18"/>
        <s v="2022-08-26 16:48:28"/>
        <s v="2022-08-29 19:34:48"/>
        <s v="2022-08-30 16:55:14"/>
        <s v="2022-08-29 13:04:26"/>
        <s v="2022-08-30 11:05:43"/>
        <s v="2022-08-30 15:32:03"/>
        <s v="2022-08-30 15:32:22"/>
        <s v="2022-08-30 15:33:09"/>
        <s v="2022-08-31 14:46:04"/>
        <s v="2022-08-31 19:44:09"/>
        <s v="2022-09-02 17:35:57"/>
        <s v="2022-09-04 09:36:09"/>
        <s v="2022-09-01 16:11:36"/>
        <s v="2022-08-31 14:47:17"/>
        <s v="2022-08-09 15:45:54"/>
        <s v="2022-09-02 14:29:13"/>
        <s v="2022-08-13 13:42:29"/>
        <s v="2022-09-02 14:11:35"/>
        <s v="2022-08-17 14:48:27"/>
        <s v="2022-08-02 15:48:50"/>
        <s v="2022-09-02 13:17:56"/>
        <s v="2022-09-02 15:59:25"/>
        <s v="2022-08-01 16:42:44"/>
        <s v="2022-08-02 14:59:34"/>
        <s v="2022-08-09 08:13:17"/>
        <s v="2022-08-05 15:18:33"/>
        <s v="2022-08-09 15:13:02"/>
        <s v="2022-08-10 16:32:59"/>
        <s v="2022-08-10 16:39:55"/>
        <s v="2022-08-11 15:22:16"/>
        <s v="2022-08-24 10:23:05"/>
        <s v="2022-08-31 16:43:15"/>
        <s v="2022-08-15 15:34:20"/>
        <s v="2022-08-15 14:29:39"/>
        <s v="2022-08-17 08:33:53"/>
        <s v="2022-08-18 14:49:10"/>
        <s v="2022-08-19 10:19:14"/>
        <s v="2022-09-05 09:25:04"/>
        <s v="2022-08-23 09:08:15"/>
        <s v="2022-08-23 09:11:24"/>
        <s v="2022-08-23 10:46:29"/>
        <s v="2022-08-23 16:00:48"/>
        <s v="2022-08-23 15:57:35"/>
        <s v="2022-08-23 15:44:54"/>
        <s v="2022-08-24 15:05:56"/>
        <s v="2022-09-02 08:25:46"/>
        <s v="2022-08-26 16:08:52"/>
        <s v="2022-08-29 09:21:09"/>
        <s v="2022-08-30 09:44:46"/>
        <s v="2022-08-31 15:29:42"/>
        <s v="2022-08-05 14:46:32"/>
        <s v="2022-08-03 11:17:00"/>
        <s v="2022-08-02 14:44:23"/>
        <s v="2022-08-02 15:00:43"/>
        <s v="2022-08-02 16:56:10"/>
        <s v="2022-08-03 09:47:44"/>
        <s v="2022-08-03 10:04:45"/>
        <s v="2022-08-04 16:19:51"/>
        <s v="2022-08-04 16:25:18"/>
        <s v="2022-08-04 16:30:21"/>
        <s v="2022-08-05 14:47:31"/>
        <s v="2022-08-08 19:35:22"/>
        <s v="2022-08-09 15:18:02"/>
        <s v="2022-08-09 16:28:22"/>
        <s v="2022-08-09 15:38:10"/>
        <s v="2022-08-09 15:40:18"/>
        <s v="2022-08-09 16:13:06"/>
        <s v="2022-08-10 19:58:35"/>
        <s v="2022-08-10 14:01:54"/>
        <s v="2022-08-11 15:23:03"/>
        <s v="2022-08-16 15:36:13"/>
        <s v="2022-08-16 15:49:45"/>
        <s v="2022-08-17 10:08:19"/>
        <s v="2022-08-17 16:29:05"/>
        <s v="2022-08-17 16:46:44"/>
        <s v="2022-08-18 15:03:45"/>
        <s v="2022-08-18 14:48:53"/>
        <s v="2022-08-18 16:46:39"/>
        <s v="2022-08-19 16:14:22"/>
        <s v="2022-08-19 16:20:17"/>
        <s v="2022-08-22 14:49:02"/>
        <s v="2022-08-24 15:05:23"/>
        <s v="2022-08-24 15:12:20"/>
        <s v="2022-08-24 15:20:07"/>
        <s v="2022-08-24 15:39:53"/>
        <s v="2022-08-25 15:23:28"/>
        <s v="2022-08-25 15:24:52"/>
        <s v="2022-08-26 11:12:48"/>
        <s v="2022-08-26 10:23:36"/>
        <s v="2022-08-26 22:22:30"/>
        <s v="2022-08-26 16:47:05"/>
        <s v="2022-08-29 10:01:55"/>
        <s v="2022-09-03 10:36:23"/>
        <s v="2022-08-29 12:43:27"/>
        <s v="2022-08-29 13:08:11"/>
        <s v="2022-08-29 19:24:57"/>
        <s v="2022-08-24 08:15:29"/>
        <s v="2022-08-24 08:10:12"/>
        <s v="2022-08-31 08:19:53"/>
        <s v="2022-08-23 10:00:25"/>
        <s v="2022-08-18 15:07:18"/>
        <s v="2022-08-24 09:12:04"/>
        <s v="2022-08-18 10:44:29"/>
        <s v="2022-08-24 07:46:32"/>
        <s v="2022-08-18 15:54:28"/>
        <s v="2022-08-23 16:27:27"/>
        <s v="2022-08-29 16:00:44"/>
        <s v="2022-08-29 14:31:12"/>
        <s v="2022-08-31 08:40:32"/>
        <s v="2022-09-06 13:45:46"/>
        <s v="2022-09-06 13:45:09"/>
        <s v="2022-09-06 13:44:43"/>
        <s v="2022-09-06 13:44:08"/>
        <s v="2022-09-06 13:43:27"/>
        <s v="2022-09-06 13:42:56"/>
        <s v="2022-09-06 13:41:53"/>
        <s v="2022-09-06 13:41:07"/>
        <s v="2022-09-06 13:37:27"/>
        <s v="2022-09-06 13:36:00"/>
        <s v="2022-09-06 13:33:53"/>
        <s v="2022-09-06 13:33:18"/>
        <s v="2022-09-06 13:32:47"/>
        <s v="2022-09-06 13:31:54"/>
        <s v="2022-09-06 13:31:18"/>
        <s v="2022-09-06 13:30:45"/>
        <s v="2022-09-06 13:30:18"/>
        <s v="2022-09-06 13:29:53"/>
        <s v="2022-09-06 13:29:27"/>
        <s v="2022-09-06 13:28:53"/>
        <s v="2022-09-06 11:30:37"/>
        <s v="2022-09-06 11:29:10"/>
        <s v="2022-09-06 11:28:14"/>
        <s v="2022-09-06 11:27:17"/>
        <s v="2022-09-06 11:26:30"/>
        <s v="2022-09-06 11:24:49"/>
        <s v="2022-09-06 11:22:15"/>
        <s v="2022-09-06 11:21:31"/>
        <s v="2022-09-06 11:21:04"/>
        <s v="2022-09-06 11:20:35"/>
        <s v="2022-09-06 11:19:41"/>
        <s v="2022-09-06 11:19:01"/>
        <s v="2022-09-06 11:18:17"/>
        <s v="2022-09-06 11:17:46"/>
        <s v="2022-09-06 11:16:53"/>
        <s v="2022-09-06 11:15:56"/>
        <s v="2022-09-06 11:15:20"/>
        <s v="2022-09-06 11:14:36"/>
        <s v="2022-09-06 11:14:03"/>
        <s v="2022-09-06 11:13:22"/>
        <s v="2022-09-06 11:11:17"/>
        <s v="2022-09-06 11:10:49"/>
        <s v="2022-09-06 11:09:56"/>
        <s v="2022-09-06 11:09:17"/>
        <s v="2022-09-06 11:08:44"/>
        <s v="2022-09-06 11:06:57"/>
        <s v="2022-09-06 11:06:21"/>
        <s v="2022-09-06 11:00:58"/>
        <s v="2022-09-06 10:59:43"/>
        <s v="2022-09-06 10:59:01"/>
        <s v="2022-09-06 10:57:22"/>
        <s v="2022-09-06 10:56:23"/>
        <s v="2022-09-06 10:55:23"/>
        <s v="2022-09-06 10:53:35"/>
        <s v="2022-09-06 10:51:50"/>
        <s v="2022-09-06 10:50:55"/>
        <s v="2022-09-06 10:50:09"/>
        <s v="2022-09-06 10:49:28"/>
        <s v="2022-08-11 13:17:05"/>
        <s v="2022-09-06 10:48:40"/>
        <s v="2022-09-06 10:48:06"/>
        <s v="2022-09-06 10:47:01"/>
        <s v="2022-09-06 10:43:51"/>
        <s v="2022-09-06 10:43:18"/>
        <s v="2022-09-06 10:42:55"/>
        <s v="2022-09-06 10:41:43"/>
        <s v="2022-09-06 10:40:24"/>
        <s v="2022-09-06 10:37:59"/>
        <s v="2022-09-06 10:36:24"/>
        <s v="2022-09-06 10:35:44"/>
        <s v="2022-09-06 10:35:06"/>
        <s v="2022-09-06 10:34:14"/>
        <s v="2022-09-06 10:33:45"/>
        <s v="2022-09-06 10:33:28"/>
        <s v="2022-09-06 10:33:09"/>
        <s v="2022-09-06 10:32:51"/>
        <s v="2022-09-06 10:32:12"/>
        <s v="2022-09-06 10:31:44"/>
        <s v="2022-09-06 10:31:29"/>
        <s v="2022-09-06 10:30:54"/>
        <s v="2022-09-06 10:30:38"/>
        <s v="2022-09-06 10:28:39"/>
        <s v="2022-09-06 10:28:23"/>
        <s v="2022-09-06 10:28:08"/>
        <s v="2022-09-06 10:27:52"/>
        <s v="2022-09-06 10:27:22"/>
        <s v="2022-09-06 10:27:05"/>
        <s v="2022-09-06 10:26:53"/>
        <s v="2022-09-06 10:26:40"/>
        <s v="2022-09-06 10:26:21"/>
        <s v="2022-09-06 10:26:05"/>
        <s v="2022-09-06 10:24:14"/>
        <s v="2022-09-06 10:23:44"/>
        <s v="2022-09-06 10:23:18"/>
        <s v="2022-09-06 10:22:20"/>
        <s v="2022-09-06 10:21:48"/>
        <s v="2022-09-06 10:21:31"/>
        <s v="2022-09-06 10:20:58"/>
        <s v="2022-09-06 10:20:39"/>
        <s v="2022-09-06 10:20:24"/>
        <s v="2022-09-06 10:20:01"/>
        <s v="2022-09-06 10:18:33"/>
        <s v="2022-09-06 10:17:50"/>
        <s v="2022-09-06 10:17:33"/>
        <s v="2022-09-06 10:17:14"/>
        <s v="2022-09-06 10:10:00"/>
        <s v="2022-09-06 10:09:12"/>
        <s v="2022-09-06 10:08:45"/>
        <s v="2022-09-06 10:08:27"/>
        <s v="2022-09-06 10:07:55"/>
        <s v="2022-09-06 10:07:36"/>
        <s v="2022-09-06 10:06:38"/>
        <s v="2022-09-06 10:06:01"/>
        <s v="2022-09-06 10:05:43"/>
        <s v="2022-09-06 10:04:46"/>
        <s v="2022-09-06 10:04:30"/>
        <s v="2022-09-06 10:03:47"/>
        <s v="2022-09-06 10:03:11"/>
        <s v="2022-09-06 10:02:39"/>
        <s v="2022-09-06 10:02:17"/>
        <s v="2022-09-06 10:02:02"/>
        <s v="2022-09-06 10:00:51"/>
        <s v="2022-09-06 10:00:30"/>
        <s v="2022-09-06 09:59:55"/>
        <s v="2022-09-06 09:59:35"/>
        <s v="2022-09-06 09:53:18"/>
        <s v="2022-09-06 09:53:01"/>
        <s v="2022-09-06 09:52:35"/>
        <s v="2022-09-06 09:52:09"/>
        <s v="2022-09-06 09:51:21"/>
        <s v="2022-09-06 09:48:46"/>
        <s v="2022-09-06 09:50:15"/>
        <s v="2022-09-06 09:48:14"/>
        <s v="2022-09-06 09:49:50"/>
        <s v="2022-09-06 09:49:33"/>
        <s v="2022-09-06 09:47:48"/>
        <s v="2022-09-06 09:49:11"/>
        <s v="2022-09-06 09:47:11"/>
        <s v="2022-09-06 09:46:54"/>
        <s v="2022-09-06 09:46:40"/>
        <s v="2022-09-06 09:45:48"/>
        <s v="2022-08-15 15:47:45"/>
        <s v="2022-09-06 09:45:37"/>
        <s v="2022-09-06 09:45:15"/>
        <s v="2022-09-06 09:44:57"/>
        <s v="2022-09-06 09:44:41"/>
        <s v="2022-09-06 09:44:20"/>
        <s v="2022-09-06 09:44:04"/>
        <s v="2022-09-06 09:43:43"/>
        <s v="2022-09-06 09:43:27"/>
        <s v="2022-09-06 09:42:40"/>
        <s v="2022-09-06 09:42:29"/>
        <s v="2022-09-06 09:42:17"/>
        <s v="2022-08-16 15:40:52"/>
        <s v="2022-08-16 15:41:33"/>
        <s v="2022-08-16 15:42:17"/>
        <s v="2022-09-06 09:41:28"/>
        <s v="2022-09-06 09:41:09"/>
        <s v="2022-09-06 09:40:42"/>
        <s v="2022-08-16 15:50:09"/>
        <s v="2022-09-06 09:39:01"/>
        <s v="2022-09-06 09:38:45"/>
        <s v="2022-09-06 09:38:23"/>
        <s v="2022-08-17 16:05:37"/>
        <s v="2022-08-17 16:16:22"/>
        <s v="2022-08-17 16:15:42"/>
        <s v="2022-08-17 16:15:10"/>
        <s v="2022-08-17 16:13:41"/>
        <s v="2022-08-17 16:13:15"/>
        <s v="2022-08-17 16:12:02"/>
        <s v="2022-09-06 09:36:20"/>
        <s v="2022-09-06 09:35:56"/>
        <s v="2022-09-06 09:34:37"/>
        <s v="2022-09-06 09:34:13"/>
        <s v="2022-09-06 09:33:24"/>
        <s v="2022-09-06 09:32:49"/>
        <s v="2022-09-06 09:32:09"/>
        <s v="2022-08-18 16:10:49"/>
        <s v="2022-09-06 09:31:45"/>
        <s v="2022-09-06 09:31:26"/>
        <s v="2022-09-06 09:30:54"/>
        <s v="2022-09-06 09:30:27"/>
        <s v="2022-09-06 09:29:59"/>
        <s v="2022-09-06 09:29:44"/>
        <s v="2022-09-06 09:27:04"/>
        <s v="2022-09-06 09:27:31"/>
        <s v="2022-08-19 15:47:46"/>
        <s v="2022-09-06 09:25:20"/>
        <s v="2022-09-06 09:25:06"/>
        <s v="2022-09-06 09:24:51"/>
        <s v="2022-09-06 09:24:00"/>
        <s v="2022-09-06 09:23:38"/>
        <s v="2022-09-06 09:23:11"/>
        <s v="2022-09-06 09:22:15"/>
        <s v="2022-09-06 09:17:59"/>
        <s v="2022-09-06 09:17:44"/>
        <s v="2022-09-06 09:17:25"/>
        <s v="2022-09-06 09:16:56"/>
        <s v="2022-09-06 09:15:48"/>
        <s v="2022-09-06 09:15:22"/>
        <s v="2022-09-06 09:14:46"/>
        <s v="2022-09-06 09:14:23"/>
        <s v="2022-09-06 09:13:36"/>
        <s v="2022-09-06 09:12:51"/>
        <s v="2022-09-06 09:12:12"/>
        <s v="2022-09-06 09:11:47"/>
        <s v="2022-09-06 09:11:14"/>
        <s v="2022-09-06 09:10:45"/>
        <s v="2022-09-06 09:10:23"/>
        <s v="2022-09-06 09:09:31"/>
        <s v="2022-09-06 09:07:12"/>
        <s v="2022-09-06 09:05:08"/>
        <s v="2022-09-06 09:04:42"/>
        <s v="2022-09-06 09:04:23"/>
        <s v="2022-09-06 09:03:50"/>
        <s v="2022-09-06 09:03:25"/>
        <s v="2022-09-06 09:03:07"/>
        <s v="2022-09-06 09:02:51"/>
        <s v="2022-09-06 09:02:26"/>
        <s v="2022-09-06 09:02:13"/>
        <s v="2022-09-06 08:55:17"/>
        <s v="2022-09-06 08:55:01"/>
        <s v="2022-09-06 08:54:35"/>
        <s v="2022-09-06 08:51:15"/>
        <s v="2022-09-06 08:50:36"/>
        <s v="2022-09-06 08:49:56"/>
        <s v="2022-09-06 08:49:37"/>
        <s v="2022-09-06 08:49:16"/>
        <s v="2022-09-06 08:48:56"/>
        <s v="2022-09-06 08:48:37"/>
        <s v="2022-09-06 08:48:00"/>
        <s v="2022-09-06 08:47:40"/>
        <s v="2022-09-06 08:47:14"/>
        <s v="2022-09-06 08:46:51"/>
        <s v="2022-09-06 08:46:29"/>
        <s v="2022-09-06 08:46:11"/>
        <s v="2022-09-06 08:45:50"/>
        <s v="2022-09-06 08:44:32"/>
        <s v="2022-09-06 08:40:26"/>
        <s v="2022-09-06 08:38:42"/>
        <s v="2022-09-06 08:38:13"/>
        <s v="2022-09-06 08:37:51"/>
        <s v="2022-09-06 08:37:31"/>
        <s v="2022-09-06 08:37:09"/>
        <s v="2022-09-06 08:36:42"/>
        <s v="2022-09-06 08:36:17"/>
        <s v="2022-09-06 08:35:51"/>
        <s v="2022-09-06 08:35:12"/>
        <s v="2022-09-06 08:34:44"/>
        <s v="2022-09-06 08:34:14"/>
        <s v="2022-09-05 14:58:41"/>
        <s v="2022-09-05 14:59:29"/>
        <s v="2022-09-05 14:56:10"/>
        <s v="2022-09-05 14:55:31"/>
        <s v="2022-09-05 14:55:16"/>
        <s v="2022-09-05 14:54:34"/>
        <s v="2022-09-05 14:53:01"/>
        <s v="2022-09-05 14:52:04"/>
        <s v="2022-09-05 14:49:39"/>
        <s v="2022-09-05 14:49:00"/>
        <s v="2022-09-05 14:48:26"/>
        <s v="2022-09-05 14:47:06"/>
        <s v="2022-09-05 14:46:33"/>
        <s v="2022-09-05 14:45:56"/>
        <s v="2022-09-05 14:26:16"/>
        <s v="2022-09-05 14:24:13"/>
        <s v="2022-08-31 15:13:11"/>
        <s v="2022-09-05 14:22:47"/>
        <s v="2022-09-05 14:22:11"/>
        <s v="2022-09-05 14:18:39"/>
        <s v="2022-08-31 15:08:33"/>
        <s v="2022-09-05 14:17:58"/>
        <s v="2022-08-14 11:05:09"/>
        <s v="2022-08-15 13:31:02"/>
        <s v="2022-08-15 14:05:38"/>
        <s v="2022-09-02 11:46:31"/>
        <s v="2022-08-01 16:16:33"/>
        <s v="2022-08-02 14:24:09"/>
        <s v="2022-08-02 16:25:37"/>
        <s v="2022-08-02 16:26:10"/>
        <s v="2022-08-10 16:11:20"/>
        <s v="2022-08-02 16:30:08"/>
        <s v="2022-08-10 15:57:39"/>
        <s v="2022-08-10 15:58:19"/>
        <s v="2022-08-04 16:16:12"/>
        <s v="2022-08-04 16:25:26"/>
        <s v="2022-08-04 16:27:09"/>
        <s v="2022-08-04 16:31:22"/>
        <s v="2022-08-09 16:52:38"/>
        <s v="2022-08-18 08:37:24"/>
        <s v="2022-08-11 10:18:51"/>
        <s v="2022-08-11 16:32:51"/>
        <s v="2022-08-18 16:11:17"/>
        <s v="2022-08-15 09:53:10"/>
        <s v="2022-08-11 15:10:16"/>
        <s v="2022-08-11 16:28:26"/>
        <s v="2022-09-06 11:07:56"/>
        <s v="2022-08-11 16:26:19"/>
        <s v="2022-08-14 09:36:23"/>
        <s v="2022-08-15 08:47:14"/>
        <s v="2022-08-22 09:00:38"/>
        <s v="2022-08-16 08:38:58"/>
        <s v="2022-08-16 15:27:45"/>
        <s v="2022-09-06 08:04:40"/>
        <s v="2022-08-17 16:11:40"/>
        <s v="2022-08-17 16:28:20"/>
        <s v="2022-08-17 16:32:21"/>
        <s v="2022-08-17 16:37:31"/>
        <s v="2022-09-03 09:41:13"/>
        <s v="2022-08-18 16:45:46"/>
        <s v="2022-08-18 14:29:44"/>
        <s v="2022-08-18 16:19:34"/>
        <s v="2022-08-23 16:23:57"/>
        <s v="2022-08-23 16:24:52"/>
        <s v="2022-08-22 14:44:38"/>
        <s v="2022-08-23 15:14:12"/>
        <s v="2022-08-23 15:15:23"/>
        <s v="2022-08-26 08:13:21"/>
        <s v="2022-08-23 15:24:46"/>
        <s v="2022-08-24 11:39:35"/>
        <s v="2022-08-26 08:18:38"/>
        <s v="2022-08-26 08:21:17"/>
        <s v="2022-08-25 16:16:55"/>
        <s v="2022-09-03 16:36:31"/>
        <s v="2022-08-30 15:24:47"/>
        <s v="2022-08-30 15:22:55"/>
        <s v="2022-08-30 15:51:48"/>
        <s v="2022-09-02 17:35:53"/>
        <s v="2022-09-02 17:35:54"/>
        <s v="2022-09-04 17:35:59"/>
        <s v="2022-09-03 16:36:33"/>
        <s v="2022-08-14 11:56:00"/>
        <s v="2022-08-04 13:46:47"/>
        <s v="2022-08-16 09:45:50"/>
        <s v="2022-08-16 09:15:57"/>
        <s v="2022-08-16 10:00:49"/>
        <s v="2022-08-24 10:49:48"/>
        <s v="2022-08-19 15:36:41"/>
        <s v="2022-08-24 10:53:15"/>
        <s v="2022-09-02 14:18:21"/>
        <s v="2022-09-02 14:49:01"/>
        <s v="2022-09-02 15:02:16"/>
        <s v="2022-09-02 16:01:14"/>
        <s v="2022-08-16 14:06:07"/>
        <s v="2022-08-28 09:38:34"/>
        <s v="2022-09-02 11:34:09"/>
        <s v="2022-08-26 13:25:27"/>
        <s v="2022-08-26 14:11:25"/>
        <s v="2022-08-31 07:42:42"/>
        <s v="2022-09-01 08:58:29"/>
        <s v="2022-08-05 14:57:06"/>
        <s v="2022-08-11 15:49:07"/>
        <s v="2022-09-02 12:55:36"/>
        <s v="2022-08-09 15:29:29"/>
        <s v="2022-08-08 15:16:03"/>
        <s v="2022-09-02 13:56:53"/>
        <s v="2022-09-02 15:14:21"/>
        <s v="2022-09-02 11:02:27"/>
        <s v="2022-08-10 15:55:08"/>
        <s v="2022-08-14 11:19:59"/>
        <s v="2022-08-15 16:45:07"/>
        <s v="2022-08-17 16:48:48"/>
        <s v="2022-08-22 12:32:13"/>
        <s v="2022-08-23 07:39:16"/>
        <s v="2022-08-22 12:45:33"/>
        <s v="2022-08-22 12:54:35"/>
        <s v="2022-08-22 13:00:22"/>
        <s v="2022-08-22 13:34:52"/>
        <s v="2022-08-22 14:14:08"/>
        <s v="2022-09-02 15:28:50"/>
        <s v="2022-08-23 19:57:55"/>
        <s v="2022-08-26 17:58:45"/>
        <s v="2022-09-02 15:54:20"/>
        <s v="2022-09-02 12:31:00"/>
        <s v="2022-08-01 08:40:05"/>
        <s v="2022-08-01 16:52:38"/>
        <s v="2022-08-01 16:57:54"/>
        <s v="2022-08-01 16:58:30"/>
        <s v="2022-08-01 15:43:01"/>
        <s v="2022-08-01 11:01:12"/>
        <s v="2022-08-29 13:20:00"/>
        <s v="2022-08-01 13:36:18"/>
        <s v="2022-08-02 16:37:15"/>
        <s v="2022-08-02 16:04:56"/>
        <s v="2022-08-04 13:14:51"/>
        <s v="2022-08-04 16:40:02"/>
        <s v="2022-08-04 13:51:20"/>
        <s v="2022-08-04 14:15:28"/>
        <s v="2022-08-05 09:32:45"/>
        <s v="2022-08-05 16:04:58"/>
        <s v="2022-08-05 11:39:21"/>
        <s v="2022-08-06 08:31:28"/>
        <s v="2022-08-06 15:27:41"/>
        <s v="2022-08-09 15:03:40"/>
        <s v="2022-08-11 14:44:05"/>
        <s v="2022-08-11 14:42:49"/>
        <s v="2022-08-10 20:07:09"/>
        <s v="2022-08-11 14:34:55"/>
        <s v="2022-08-11 14:44:34"/>
        <s v="2022-08-11 14:44:48"/>
        <s v="2022-08-11 15:40:33"/>
        <s v="2022-08-15 09:15:30"/>
        <s v="2022-08-15 12:51:14"/>
        <s v="2022-08-15 16:54:35"/>
        <s v="2022-08-15 11:07:33"/>
        <s v="2022-08-31 08:17:29"/>
        <s v="2022-08-15 17:10:29"/>
        <s v="2022-08-16 08:18:16"/>
        <s v="2022-08-15 15:56:34"/>
        <s v="2022-08-15 15:53:44"/>
        <s v="2022-08-16 08:09:16"/>
        <s v="2022-08-16 14:48:13"/>
        <s v="2022-08-31 09:07:32"/>
        <s v="2022-08-29 08:14:11"/>
        <s v="2022-08-29 08:13:59"/>
        <s v="2022-08-29 08:13:49"/>
        <s v="2022-08-29 08:13:39"/>
        <s v="2022-08-29 08:12:59"/>
        <s v="2022-08-29 08:12:50"/>
        <s v="2022-08-29 08:12:13"/>
        <s v="2022-08-29 08:12:00"/>
        <s v="2022-08-29 08:11:42"/>
        <s v="2022-08-19 13:42:50"/>
        <s v="2022-08-29 08:11:32"/>
        <s v="2022-09-05 16:30:27"/>
        <s v="2022-08-29 08:11:14"/>
        <s v="2022-08-29 08:10:54"/>
        <s v="2022-08-29 08:10:44"/>
        <s v="2022-08-29 13:21:00"/>
        <s v="2022-08-29 08:10:35"/>
        <s v="2022-08-29 08:10:10"/>
        <s v="2022-08-29 08:08:59"/>
        <s v="2022-09-06 08:49:42"/>
        <s v="2022-08-29 08:08:21"/>
        <s v="2022-08-29 08:07:55"/>
        <s v="2022-08-29 08:28:18"/>
        <s v="2022-08-29 08:07:47"/>
        <s v="2022-08-29 10:43:33"/>
        <s v="2022-08-29 08:07:34"/>
        <s v="2022-08-29 08:09:58"/>
        <s v="2022-08-29 13:06:13"/>
        <s v="2022-08-29 13:59:57"/>
        <s v="2022-08-29 19:23:48"/>
        <s v="2022-08-30 08:26:05"/>
        <s v="2022-08-30 13:29:22"/>
        <s v="2022-08-31 08:50:09"/>
        <s v="2022-08-31 08:03:45"/>
        <s v="2022-08-30 16:33:59"/>
        <s v="2022-08-31 08:53:47"/>
        <s v="2022-09-01 15:40:18"/>
        <s v="2022-08-31 15:59:21"/>
        <s v="2022-08-31 15:53:01"/>
        <s v="2022-08-02 14:25:11"/>
        <s v="2022-08-02 07:14:54"/>
        <s v="2022-08-02 14:45:40"/>
        <s v="2022-08-08 13:25:58"/>
        <s v="2022-08-08 16:50:38"/>
        <s v="2022-08-03 10:06:13"/>
        <s v="2022-08-29 16:27:13"/>
        <s v="2022-08-04 16:32:41"/>
        <s v="2022-08-04 16:29:29"/>
        <s v="2022-08-04 16:33:09"/>
        <s v="2022-08-08 08:04:38"/>
        <s v="2022-08-08 15:13:34"/>
        <s v="2022-08-08 19:31:09"/>
        <s v="2022-08-09 16:23:09"/>
        <s v="2022-08-09 15:28:35"/>
        <s v="2022-08-09 15:33:36"/>
        <s v="2022-08-11 10:15:35"/>
        <s v="2022-08-16 13:28:26"/>
        <s v="2022-08-17 09:51:56"/>
        <s v="2022-08-18 07:44:31"/>
        <s v="2022-08-22 09:06:05"/>
        <s v="2022-08-23 16:22:40"/>
        <s v="2022-08-23 16:23:32"/>
        <s v="2022-08-23 16:10:25"/>
        <s v="2022-08-23 16:01:36"/>
        <s v="2022-08-29 16:04:46"/>
        <s v="2022-08-29 16:05:05"/>
        <s v="2022-09-03 14:36:43"/>
        <s v="2022-08-25 16:17:17"/>
        <s v="2022-08-26 13:33:26"/>
        <s v="2022-08-26 10:21:24"/>
        <s v="2022-08-26 14:53:56"/>
        <s v="2022-09-05 14:26:05"/>
        <s v="2022-08-30 15:26:16"/>
        <s v="2022-08-30 15:34:04"/>
        <s v="2022-08-31 16:20:21"/>
        <s v="2022-08-31 11:37:08"/>
        <s v="2022-09-03 12:36:27"/>
        <s v="2022-08-01 16:30:53"/>
        <s v="2022-08-01 16:37:26"/>
        <s v="2022-08-02 14:49:46"/>
        <s v="2022-08-02 14:58:48"/>
        <s v="2022-08-02 16:30:23"/>
        <s v="2022-08-03 08:48:45"/>
        <s v="2022-08-03 16:37:36"/>
        <s v="2022-08-03 16:36:01"/>
        <s v="2022-08-03 16:35:07"/>
        <s v="2022-08-04 16:34:44"/>
        <s v="2022-08-08 16:30:45"/>
        <s v="2022-08-10 09:39:37"/>
        <s v="2022-08-10 19:59:50"/>
        <s v="2022-08-15 12:11:49"/>
        <s v="2022-08-16 08:29:31"/>
        <s v="2022-08-17 09:05:14"/>
        <s v="2022-08-16 15:36:45"/>
        <s v="2022-08-16 15:46:15"/>
        <s v="2022-08-17 09:02:16"/>
        <s v="2022-08-17 16:36:56"/>
        <s v="2022-08-18 14:33:02"/>
        <s v="2022-08-19 11:27:40"/>
        <s v="2022-08-01 16:21:52"/>
        <s v="2022-08-01 16:25:08"/>
        <s v="2022-08-01 16:31:36"/>
        <s v="2022-08-02 14:34:50"/>
        <s v="2022-08-02 11:03:59"/>
        <s v="2022-08-03 08:47:51"/>
        <s v="2022-08-03 10:05:17"/>
        <s v="2022-08-03 16:37:05"/>
        <s v="2022-08-03 16:06:29"/>
        <s v="2022-08-04 16:18:44"/>
        <s v="2022-08-04 18:09:05"/>
        <s v="2022-08-04 16:22:36"/>
        <s v="2022-08-04 16:30:43"/>
        <s v="2022-08-11 15:31:58"/>
        <s v="2022-08-04 16:33:42"/>
        <s v="2022-08-05 14:43:52"/>
        <s v="2022-08-08 19:33:12"/>
        <s v="2022-08-10 09:31:23"/>
        <s v="2022-08-10 16:04:14"/>
        <s v="2022-08-10 19:41:40"/>
        <s v="2022-08-10 18:17:22"/>
        <s v="2022-08-11 16:44:14"/>
        <s v="2022-08-16 15:32:04"/>
        <s v="2022-08-16 15:40:42"/>
        <s v="2022-08-17 09:34:25"/>
        <s v="2022-08-17 16:50:07"/>
        <s v="2022-08-18 14:30:21"/>
        <s v="2022-08-18 14:28:52"/>
        <s v="2022-08-22 14:28:58"/>
        <s v="2022-08-19 16:09:50"/>
        <s v="2022-08-23 15:25:53"/>
        <s v="2022-08-23 15:26:46"/>
        <s v="2022-08-23 15:36:41"/>
        <s v="2022-08-26 08:16:34"/>
        <s v="2022-08-24 15:09:16"/>
        <s v="2022-08-24 15:24:16"/>
        <s v="2022-08-24 15:50:21"/>
        <s v="2022-08-25 15:27:02"/>
        <s v="2022-08-25 13:57:32"/>
        <s v="2022-08-25 15:27:54"/>
        <s v="2022-08-25 15:29:29"/>
        <s v="2022-08-25 15:30:09"/>
        <s v="2022-08-30 08:32:27"/>
        <s v="2022-08-26 16:09:45"/>
        <s v="2022-08-29 10:01:14"/>
        <s v="2022-08-29 14:59:26"/>
        <s v="2022-08-29 19:21:27"/>
        <s v="2022-08-30 13:16:10"/>
        <s v="2022-08-31 14:45:23"/>
        <s v="2022-08-31 16:09:36"/>
        <s v="2022-08-13 13:42:48"/>
        <s v="2022-08-01 10:32:53"/>
        <s v="2022-08-14 11:38:50"/>
        <s v="2022-08-01 11:24:51"/>
        <s v="2022-08-01 12:04:42"/>
        <s v="2022-08-01 13:27:55"/>
        <s v="2022-08-14 11:39:21"/>
        <s v="2022-08-14 11:40:04"/>
        <s v="2022-08-02 09:49:46"/>
        <s v="2022-08-02 09:43:53"/>
        <s v="2022-08-02 14:16:41"/>
        <s v="2022-08-02 14:41:38"/>
        <s v="2022-08-03 08:47:42"/>
        <s v="2022-08-14 11:40:31"/>
        <s v="2022-08-03 15:04:55"/>
        <s v="2022-08-14 11:54:01"/>
        <s v="2022-08-14 11:54:33"/>
        <s v="2022-08-04 14:56:32"/>
        <s v="2022-08-04 15:42:00"/>
        <s v="2022-08-05 14:28:33"/>
        <s v="2022-08-09 15:11:52"/>
        <s v="2022-08-08 13:36:03"/>
        <s v="2022-08-08 15:18:57"/>
        <s v="2022-08-09 13:14:50"/>
        <s v="2022-08-10 15:53:22"/>
        <s v="2022-08-10 10:44:30"/>
        <s v="2022-08-10 10:34:52"/>
        <s v="2022-08-10 12:09:17"/>
        <s v="2022-08-11 08:56:45"/>
        <s v="2022-08-11 11:45:44"/>
        <s v="2022-08-11 11:11:35"/>
        <s v="2022-08-11 15:50:08"/>
        <s v="2022-08-15 10:10:02"/>
        <s v="2022-08-15 10:35:13"/>
        <s v="2022-08-15 16:05:34"/>
        <s v="2022-08-16 09:42:12"/>
        <s v="2022-08-16 11:12:23"/>
        <s v="2022-08-17 14:58:42"/>
        <s v="2022-08-17 15:08:38"/>
        <s v="2022-08-18 08:49:34"/>
        <s v="2022-08-18 14:25:02"/>
        <s v="2022-08-18 15:59:49"/>
        <s v="2022-08-18 16:15:42"/>
        <s v="2022-08-19 08:54:08"/>
        <s v="2022-08-19 10:10:00"/>
        <s v="2022-08-22 09:55:50"/>
        <s v="2022-08-22 13:40:37"/>
        <s v="2022-08-26 09:55:08"/>
        <s v="2022-08-26 13:25:04"/>
        <s v="2022-08-29 13:22:12"/>
        <s v="2022-08-29 16:18:59"/>
        <s v="2022-08-30 08:47:08"/>
        <s v="2022-08-30 09:02:16"/>
        <s v="2022-08-30 09:32:13"/>
        <s v="2022-08-30 14:16:03"/>
        <s v="2022-08-31 07:34:09"/>
        <s v="2022-08-03 16:35:49"/>
        <s v="2022-08-18 09:26:16"/>
        <s v="2022-08-17 09:40:51"/>
        <s v="2022-08-26 11:21:16"/>
        <s v="2022-09-02 12:30:26"/>
        <s v="2022-09-02 12:27:03"/>
        <s v="2022-08-01 16:19:47"/>
        <s v="2022-08-01 16:38:02"/>
        <s v="2022-08-02 16:26:52"/>
        <s v="2022-08-02 16:27:11"/>
        <s v="2022-08-09 16:28:16"/>
        <s v="2022-08-03 16:33:24"/>
        <s v="2022-08-03 16:37:21"/>
        <s v="2022-08-09 15:50:05"/>
        <s v="2022-08-09 16:28:37"/>
        <s v="2022-08-05 16:24:17"/>
        <s v="2022-08-09 16:29:08"/>
        <s v="2022-08-09 15:11:13"/>
        <s v="2022-08-09 16:54:14"/>
        <s v="2022-08-14 10:39:32"/>
        <s v="2022-08-15 16:29:23"/>
        <s v="2022-08-15 12:18:54"/>
        <s v="2022-08-16 15:20:00"/>
        <s v="2022-08-16 15:46:35"/>
        <s v="2022-08-22 08:28:35"/>
        <s v="2022-08-17 16:51:12"/>
        <s v="2022-08-18 14:32:04"/>
        <s v="2022-08-19 11:15:39"/>
        <s v="2022-08-22 09:05:41"/>
        <s v="2022-08-23 16:24:27"/>
        <s v="2022-08-23 16:48:10"/>
        <s v="2022-08-22 14:45:29"/>
        <s v="2022-08-23 16:30:53"/>
        <s v="2022-08-23 08:13:38"/>
        <s v="2022-08-23 15:12:32"/>
        <s v="2022-08-23 16:08:04"/>
        <s v="2022-08-23 16:11:51"/>
        <s v="2022-08-25 16:46:20"/>
        <s v="2022-08-26 14:57:09"/>
        <s v="2022-08-31 16:10:44"/>
        <s v="2022-08-30 09:13:55"/>
        <s v="2022-08-19 13:54:18"/>
        <s v="2022-08-24 11:15:19"/>
        <s v="2022-08-01 10:40:35"/>
        <s v="2022-08-01 16:25:25"/>
        <s v="2022-08-01 10:39:00"/>
        <s v="2022-08-02 14:27:27"/>
        <s v="2022-08-01 16:44:03"/>
        <s v="2022-08-02 14:29:59"/>
        <s v="2022-08-03 16:32:29"/>
        <s v="2022-08-03 16:39:48"/>
        <s v="2022-08-03 16:39:32"/>
        <s v="2022-08-14 11:53:02"/>
        <s v="2022-08-04 16:17:07"/>
        <s v="2022-08-04 16:17:27"/>
        <s v="2022-08-04 16:34:01"/>
        <s v="2022-08-05 14:25:14"/>
        <s v="2022-08-05 15:14:36"/>
        <s v="2022-08-05 12:57:26"/>
        <s v="2022-08-08 19:30:31"/>
        <s v="2022-08-09 15:28:16"/>
        <s v="2022-08-09 15:17:24"/>
        <s v="2022-08-09 15:47:08"/>
        <s v="2022-08-09 16:29:21"/>
        <s v="2022-08-10 16:05:18"/>
        <s v="2022-08-10 16:35:47"/>
        <s v="2022-08-11 07:11:16"/>
        <s v="2022-08-11 16:28:42"/>
        <s v="2022-08-17 10:56:16"/>
        <s v="2022-08-15 11:25:19"/>
        <s v="2022-08-15 12:19:56"/>
        <s v="2022-08-16 08:35:40"/>
        <s v="2022-09-05 15:09:40"/>
        <s v="2022-08-15 16:26:46"/>
        <s v="2022-08-17 09:31:54"/>
        <s v="2022-08-16 15:44:01"/>
        <s v="2022-08-17 16:15:09"/>
        <s v="2022-08-19 10:50:38"/>
        <s v="2022-08-19 11:25:15"/>
        <s v="2022-08-18 16:16:34"/>
        <s v="2022-08-19 11:25:48"/>
        <s v="2022-08-19 11:26:40"/>
        <s v="2022-08-19 13:45:46"/>
        <s v="2022-08-19 16:13:32"/>
        <s v="2022-08-19 16:18:04"/>
        <s v="2022-08-26 08:19:52"/>
        <s v="2022-08-26 08:23:59"/>
        <s v="2022-08-26 13:26:05"/>
        <s v="2022-08-24 15:13:06"/>
        <s v="2022-08-25 15:37:41"/>
        <s v="2022-08-29 16:05:34"/>
        <s v="2022-08-25 16:17:48"/>
        <s v="2022-08-26 08:22:51"/>
        <s v="2022-08-26 08:23:07"/>
        <s v="2022-08-26 10:24:46"/>
        <s v="2022-08-26 13:34:02"/>
        <s v="2022-08-28 09:21:10"/>
        <s v="2022-08-29 10:00:45"/>
        <s v="2022-08-29 10:12:38"/>
        <s v="2022-08-29 10:55:44"/>
        <s v="2022-08-30 10:40:52"/>
        <s v="2022-08-30 10:46:23"/>
        <s v="2022-08-30 10:49:03"/>
        <s v="2022-08-31 08:51:58"/>
        <s v="2022-09-02 17:35:55"/>
        <s v="2022-08-31 14:47:37"/>
        <s v="2022-08-17 21:06:30"/>
        <s v="2022-08-14 11:02:12"/>
        <s v="2022-08-14 11:03:08"/>
        <s v="2022-08-03 16:10:16"/>
        <s v="2022-08-19 11:40:00"/>
        <s v="2022-08-04 10:39:21"/>
        <s v="2022-08-05 09:08:20"/>
        <s v="2022-08-04 16:20:33"/>
        <s v="2022-08-18 16:09:54"/>
        <s v="2022-08-08 08:51:14"/>
        <s v="2022-08-22 08:43:24"/>
        <s v="2022-08-25 17:08:33"/>
        <s v="2022-08-09 12:51:43"/>
        <s v="2022-08-26 10:40:02"/>
        <s v="2022-08-09 16:26:05"/>
        <s v="2022-08-09 16:27:03"/>
        <s v="2022-08-26 11:48:33"/>
        <s v="2022-08-10 14:22:54"/>
        <s v="2022-08-16 12:55:16"/>
        <s v="2022-08-16 10:12:48"/>
        <s v="2022-08-22 08:44:50"/>
        <s v="2022-08-22 08:44:29"/>
        <s v="2022-08-26 10:46:01"/>
        <s v="2022-08-25 11:57:36"/>
        <s v="2022-08-18 15:45:54"/>
        <s v="2022-08-18 16:49:20"/>
        <s v="2022-08-26 10:34:40"/>
        <s v="2022-08-19 11:22:32"/>
        <s v="2022-08-25 16:25:49"/>
        <s v="2022-08-25 16:16:43"/>
        <s v="2022-08-25 16:13:24"/>
        <s v="2022-08-25 16:12:15"/>
        <s v="2022-08-25 16:08:37"/>
        <s v="2022-08-25 16:10:48"/>
        <s v="2022-08-26 10:21:25"/>
        <s v="2022-08-25 16:05:10"/>
        <s v="2022-08-25 16:03:15"/>
        <s v="2022-08-25 19:39:18"/>
        <s v="2022-08-25 15:59:43"/>
        <s v="2022-08-25 15:28:08"/>
        <s v="2022-08-26 10:32:58"/>
        <s v="2022-08-25 15:26:11"/>
        <s v="2022-08-25 15:24:03"/>
        <s v="2022-08-19 16:13:31"/>
        <s v="2022-08-25 15:21:28"/>
        <s v="2022-08-25 15:18:44"/>
        <s v="2022-08-25 15:15:58"/>
        <s v="2022-08-22 08:53:22"/>
        <s v="2022-08-25 15:33:25"/>
        <s v="2022-08-25 15:09:55"/>
        <s v="2022-08-25 15:06:48"/>
        <s v="2022-08-25 15:01:02"/>
        <s v="2022-08-25 14:53:32"/>
        <s v="2022-08-22 15:09:30"/>
        <s v="2022-08-25 14:43:14"/>
        <s v="2022-08-23 14:30:00"/>
        <s v="2022-08-23 14:56:16"/>
        <s v="2022-09-01 14:05:42"/>
        <s v="2022-08-30 16:06:35"/>
        <s v="2022-08-30 16:05:58"/>
        <s v="2022-08-30 12:53:57"/>
        <s v="2022-08-31 15:23:37"/>
        <s v="2022-08-29 09:57:32"/>
        <s v="2022-08-29 14:12:58"/>
        <s v="2022-08-29 13:44:56"/>
        <s v="2022-09-01 11:06:55"/>
        <s v="2022-09-01 07:57:02"/>
        <s v="2022-09-01 08:15:36"/>
        <s v="2022-09-01 08:12:59"/>
        <s v="2022-08-29 12:52:51"/>
        <s v="2022-08-29 12:53:11"/>
        <s v="2022-08-29 12:53:42"/>
        <s v="2022-08-23 16:21:18"/>
        <s v="2022-08-29 12:54:20"/>
        <s v="2022-08-29 12:54:31"/>
        <s v="2022-08-23 10:09:09"/>
        <s v="2022-08-29 12:54:56"/>
        <s v="2022-08-23 15:42:27"/>
        <s v="2022-08-23 08:55:31"/>
        <s v="2022-08-25 10:13:22"/>
        <s v="2022-08-23 14:40:42"/>
        <s v="2022-08-23 15:17:00"/>
        <s v="2022-08-31 10:45:25"/>
        <s v="2022-08-29 11:02:36"/>
        <s v="2022-08-29 14:01:55"/>
        <s v="2022-08-29 15:54:37"/>
        <s v="2022-09-04 15:36:24"/>
        <s v="2022-08-31 14:33:40"/>
        <s v="2022-08-01 17:05:13"/>
        <s v="2022-08-01 16:18:29"/>
        <s v="2022-08-01 16:25:45"/>
        <s v="2022-08-01 16:26:55"/>
        <s v="2022-08-01 16:40:32"/>
        <s v="2022-08-02 14:27:09"/>
        <s v="2022-08-02 16:25:17"/>
        <s v="2022-08-03 14:03:00"/>
        <s v="2022-09-03 16:36:25"/>
        <s v="2022-08-10 11:44:47"/>
        <s v="2022-08-03 16:31:24"/>
        <s v="2022-08-03 16:40:00"/>
        <s v="2022-08-03 16:32:58"/>
        <s v="2022-08-03 16:33:10"/>
        <s v="2022-08-05 16:24:54"/>
        <s v="2022-08-03 16:33:45"/>
        <s v="2022-08-05 16:23:29"/>
        <s v="2022-08-05 15:39:30"/>
        <s v="2022-08-05 15:35:12"/>
        <s v="2022-08-08 08:05:15"/>
        <s v="2022-08-08 08:06:26"/>
        <s v="2022-08-09 15:14:53"/>
        <s v="2022-08-09 15:06:24"/>
        <s v="2022-08-31 15:25:24"/>
        <s v="2022-08-09 14:54:30"/>
        <s v="2022-08-10 16:32:39"/>
        <s v="2022-08-10 16:33:17"/>
        <s v="2022-08-10 18:21:05"/>
        <s v="2022-08-10 16:39:28"/>
        <s v="2022-08-15 12:18:28"/>
        <s v="2022-08-16 08:38:13"/>
        <s v="2022-08-15 17:13:33"/>
        <s v="2022-08-15 17:09:43"/>
        <s v="2022-08-15 16:27:02"/>
        <s v="2022-08-22 16:28:08"/>
        <s v="2022-08-16 15:45:04"/>
        <s v="2022-08-29 16:04:03"/>
        <s v="2022-09-03 16:36:28"/>
        <s v="2022-08-18 14:46:06"/>
        <s v="2022-08-18 16:17:56"/>
        <s v="2022-08-19 16:13:08"/>
        <s v="2022-08-22 14:44:15"/>
        <s v="2022-08-23 16:30:22"/>
        <s v="2022-08-24 15:36:38"/>
        <s v="2022-08-26 08:17:45"/>
        <s v="2022-08-24 16:10:43"/>
        <s v="2022-08-24 16:11:01"/>
        <s v="2022-08-26 08:36:04"/>
        <s v="2022-08-25 15:24:21"/>
        <s v="2022-08-26 14:54:32"/>
        <s v="2022-08-31 16:10:17"/>
        <s v="2022-08-29 16:05:54"/>
        <s v="2022-08-29 16:42:24"/>
        <s v="2022-08-30 10:41:17"/>
        <s v="2022-08-30 10:41:48"/>
        <s v="2022-08-30 10:42:35"/>
        <s v="2022-08-30 10:43:12"/>
        <s v="2022-08-31 16:16:46"/>
        <s v="2022-08-18 09:59:49"/>
        <s v="2022-09-06 14:20:52"/>
        <s v="2022-08-29 11:01:48"/>
        <s v="2022-09-02 15:56:58"/>
        <s v="2022-09-05 10:44:46"/>
        <s v="2022-09-02 15:59:05"/>
        <s v="2022-09-05 08:46:51"/>
        <s v="2022-08-16 15:12:34"/>
        <s v="2022-08-11 15:55:13"/>
        <s v="2022-08-04 16:25:48"/>
        <s v="2022-08-04 16:33:23"/>
        <s v="2022-09-05 08:39:51"/>
        <s v="2022-08-08 10:26:55"/>
        <s v="2022-08-09 10:03:56"/>
        <s v="2022-08-11 15:55:38"/>
        <s v="2022-09-05 08:36:05"/>
        <s v="2022-08-26 13:38:01"/>
        <s v="2022-08-10 16:32:09"/>
        <s v="2022-09-05 09:32:32"/>
        <s v="2022-09-04 16:43:43"/>
        <s v="2022-09-05 09:21:46"/>
        <s v="2022-08-15 14:17:14"/>
        <s v="2022-09-06 08:29:17"/>
        <s v="2022-08-19 16:27:00"/>
        <s v="2022-09-01 14:37:13"/>
        <s v="2022-08-16 15:45:53"/>
        <s v="2022-08-17 16:12:51"/>
        <s v="2022-08-22 16:28:56"/>
        <s v="2022-09-06 18:58:44"/>
        <s v="2022-08-22 14:49:24"/>
        <s v="2022-09-02 15:18:25"/>
        <s v="2022-09-05 09:06:24"/>
        <s v="2022-08-23 15:18:11"/>
        <s v="2022-09-06 19:07:13"/>
        <s v="2022-09-05 08:58:01"/>
        <s v="2022-09-01 14:31:44"/>
        <s v="2022-09-02 15:45:59"/>
        <s v="2022-09-06 19:01:02"/>
        <s v="2022-09-05 09:34:30"/>
        <s v="2022-09-05 08:49:26"/>
        <s v="2022-08-02 15:48:57"/>
        <s v="2022-08-08 15:18:31"/>
        <s v="2022-09-02 11:28:54"/>
        <s v="2022-08-11 15:53:27"/>
        <s v="2022-08-16 22:51:26"/>
        <s v="2022-08-09 15:13:27"/>
        <s v="2022-08-09 15:29:55"/>
        <s v="2022-08-11 15:56:55"/>
        <s v="2022-08-09 06:58:25"/>
        <s v="2022-08-10 16:02:49"/>
        <s v="2022-08-15 16:01:45"/>
        <s v="2022-09-02 14:55:13"/>
        <s v="2022-09-02 15:16:23"/>
        <s v="2022-09-02 11:53:36"/>
        <s v="2022-09-02 11:49:29"/>
        <s v="2022-08-26 11:38:13"/>
        <s v="2022-09-02 15:23:19"/>
        <s v="2022-08-22 13:07:07"/>
        <s v="2022-08-22 13:41:49"/>
        <s v="2022-08-22 13:46:26"/>
        <s v="2022-08-22 13:54:23"/>
        <s v="2022-09-02 15:42:09"/>
        <s v="2022-08-23 20:25:50"/>
        <s v="2022-08-25 08:43:35"/>
        <s v="2022-09-02 15:56:22"/>
        <s v="2022-08-02 16:23:48"/>
        <s v="2022-08-01 16:17:45"/>
        <s v="2022-08-01 16:22:12"/>
        <s v="2022-08-01 16:23:54"/>
        <s v="2022-08-01 16:26:16"/>
        <s v="2022-08-01 16:27:42"/>
        <s v="2022-08-01 16:28:33"/>
        <s v="2022-08-01 16:30:25"/>
        <s v="2022-08-01 16:46:02"/>
        <s v="2022-08-02 14:32:29"/>
        <s v="2022-08-02 14:33:59"/>
        <s v="2022-08-18 11:45:30"/>
        <s v="2022-08-02 14:36:44"/>
        <s v="2022-08-02 14:57:01"/>
        <s v="2022-08-03 09:39:05"/>
        <s v="2022-08-03 09:58:32"/>
        <s v="2022-08-03 16:46:43"/>
        <s v="2022-08-07 10:59:04"/>
        <s v="2022-08-26 13:15:09"/>
        <s v="2022-08-08 08:11:17"/>
        <s v="2022-08-09 15:12:33"/>
        <s v="2022-08-09 15:14:26"/>
        <s v="2022-08-08 19:32:44"/>
        <s v="2022-08-11 10:12:27"/>
        <s v="2022-08-09 15:28:52"/>
        <s v="2022-08-10 16:00:20"/>
        <s v="2022-08-09 15:50:04"/>
        <s v="2022-08-09 16:21:28"/>
        <s v="2022-08-11 10:18:21"/>
        <s v="2022-08-10 10:13:57"/>
        <s v="2022-08-10 20:04:14"/>
        <s v="2022-08-10 19:55:04"/>
        <s v="2022-08-10 19:47:42"/>
        <s v="2022-08-10 19:39:12"/>
        <s v="2022-08-19 13:42:12"/>
        <s v="2022-08-10 16:41:08"/>
        <s v="2022-08-11 15:02:54"/>
        <s v="2022-08-11 19:32:03"/>
        <s v="2022-08-11 15:13:27"/>
        <s v="2022-08-11 15:58:48"/>
        <s v="2022-08-15 07:55:36"/>
        <s v="2022-08-11 15:23:57"/>
        <s v="2022-08-13 09:01:53"/>
        <s v="2022-08-13 14:59:59"/>
        <s v="2022-08-15 11:25:22"/>
        <s v="2022-08-15 11:25:26"/>
        <s v="2022-08-15 12:19:36"/>
        <s v="2022-08-16 10:16:01"/>
        <s v="2022-08-16 07:21:10"/>
        <s v="2022-08-16 08:45:20"/>
        <s v="2022-08-16 08:34:44"/>
        <s v="2022-08-16 08:32:09"/>
        <s v="2022-08-17 14:36:56"/>
        <s v="2022-08-15 16:36:08"/>
        <s v="2022-08-16 15:24:30"/>
        <s v="2022-08-16 15:25:43"/>
        <s v="2022-08-16 15:31:17"/>
        <s v="2022-08-16 15:38:48"/>
        <s v="2022-08-17 09:34:19"/>
        <s v="2022-08-17 16:51:00"/>
        <s v="2022-08-17 16:31:13"/>
        <s v="2022-08-17 16:45:48"/>
        <s v="2022-08-18 15:10:21"/>
        <s v="2022-08-17 14:43:20"/>
        <s v="2022-08-17 14:43:43"/>
        <s v="2022-08-18 14:30:54"/>
        <s v="2022-08-18 16:20:45"/>
        <s v="2022-08-18 14:52:17"/>
        <s v="2022-08-19 11:26:17"/>
        <s v="2022-08-22 18:01:25"/>
        <s v="2022-08-22 14:28:05"/>
        <s v="2022-08-19 16:19:31"/>
        <s v="2022-08-19 16:12:38"/>
        <s v="2022-08-19 16:27:19"/>
        <s v="2022-08-24 09:03:27"/>
        <s v="2022-08-22 08:12:09"/>
        <s v="2022-08-19 16:51:45"/>
        <s v="2022-08-22 16:31:08"/>
        <s v="2022-08-22 16:31:32"/>
        <s v="2022-08-22 14:49:53"/>
        <s v="2022-08-22 14:50:38"/>
        <s v="2022-08-22 14:52:27"/>
        <s v="2022-08-22 15:16:14"/>
        <s v="2022-08-22 15:23:14"/>
        <s v="2022-08-22 15:39:56"/>
        <s v="2022-08-23 16:32:04"/>
        <s v="2022-08-29 10:16:13"/>
        <s v="2022-08-23 14:37:54"/>
        <s v="2022-08-24 15:36:08"/>
        <s v="2022-08-23 15:22:32"/>
        <s v="2022-08-23 11:25:52"/>
        <s v="2022-08-23 15:35:47"/>
        <s v="2022-08-24 15:37:05"/>
        <s v="2022-08-24 15:37:51"/>
        <s v="2022-08-24 15:58:56"/>
        <s v="2022-08-24 15:22:43"/>
        <s v="2022-08-24 16:27:04"/>
        <s v="2022-08-24 15:23:42"/>
        <s v="2022-08-26 08:21:55"/>
        <s v="2022-08-24 15:21:20"/>
        <s v="2022-08-25 15:26:18"/>
        <s v="2022-08-25 15:15:38"/>
        <s v="2022-08-25 16:23:10"/>
        <s v="2022-08-26 13:32:16"/>
        <s v="2022-08-26 16:47:40"/>
        <s v="2022-08-29 10:11:12"/>
        <s v="2022-08-29 12:59:19"/>
        <s v="2022-08-29 16:43:22"/>
        <s v="2022-08-29 16:42:59"/>
        <s v="2022-08-30 16:55:42"/>
        <s v="2022-08-30 15:23:44"/>
        <s v="2022-08-31 16:11:07"/>
        <s v="2022-08-31 16:11:39"/>
        <s v="2022-08-31 16:13:49"/>
        <s v="2022-08-02 15:40:18"/>
        <s v="2022-08-02 15:30:58"/>
        <s v="2022-08-02 15:02:24"/>
        <s v="2022-08-02 15:02:13"/>
        <s v="2022-08-03 17:51:17"/>
        <s v="2022-08-03 17:46:22"/>
        <s v="2022-08-18 10:28:27"/>
        <s v="2022-08-24 14:06:52"/>
        <s v="2022-08-05 15:25:16"/>
        <s v="2022-08-15 12:11:08"/>
        <s v="2022-08-11 10:50:44"/>
        <s v="2022-08-05 16:07:18"/>
        <s v="2022-08-08 09:16:42"/>
        <s v="2022-08-08 16:06:19"/>
        <s v="2022-08-08 16:53:59"/>
        <s v="2022-08-11 10:14:03"/>
        <s v="2022-08-11 10:11:46"/>
        <s v="2022-08-11 10:08:12"/>
        <s v="2022-08-11 10:03:48"/>
        <s v="2022-08-11 10:02:02"/>
        <s v="2022-08-11 10:14:34"/>
        <s v="2022-08-11 10:11:32"/>
        <s v="2022-08-15 10:19:35"/>
        <s v="2022-08-11 11:05:46"/>
        <s v="2022-08-18 11:02:45"/>
        <s v="2022-08-15 10:21:05"/>
        <s v="2022-08-15 11:01:05"/>
        <s v="2022-08-16 08:27:24"/>
        <s v="2022-08-19 10:17:19"/>
        <s v="2022-08-18 09:48:14"/>
        <s v="2022-08-19 10:12:39"/>
        <s v="2022-08-24 08:55:01"/>
        <s v="2022-08-19 10:03:50"/>
        <s v="2022-08-19 10:38:31"/>
        <s v="2022-08-17 16:20:45"/>
        <s v="2022-08-18 09:38:01"/>
        <s v="2022-08-19 09:29:59"/>
        <s v="2022-08-18 10:58:59"/>
        <s v="2022-08-18 11:09:12"/>
        <s v="2022-09-05 09:32:59"/>
        <s v="2022-08-19 09:55:03"/>
        <s v="2022-08-23 16:33:30"/>
        <s v="2022-08-23 16:31:08"/>
        <s v="2022-09-02 15:25:24"/>
        <s v="2022-08-23 16:02:45"/>
        <s v="2022-08-30 09:00:50"/>
        <s v="2022-08-23 16:26:25"/>
        <s v="2022-08-23 15:36:09"/>
        <s v="2022-08-23 15:48:44"/>
        <s v="2022-08-23 15:46:31"/>
        <s v="2022-08-23 15:45:32"/>
        <s v="2022-08-24 10:54:29"/>
        <s v="2022-08-24 15:11:12"/>
        <s v="2022-08-26 09:25:13"/>
        <s v="2022-08-26 10:25:16"/>
        <s v="2022-08-29 09:15:29"/>
        <s v="2022-08-29 13:45:17"/>
        <s v="2022-08-30 08:49:45"/>
        <s v="2022-09-05 09:31:58"/>
        <s v="2022-08-30 14:22:44"/>
        <s v="2022-08-30 14:20:54"/>
        <s v="2022-08-30 14:18:00"/>
        <s v="2022-08-30 14:16:38"/>
        <s v="2022-09-05 09:31:38"/>
        <s v="2022-09-05 09:31:27"/>
        <s v="2022-09-06 09:52:29"/>
        <s v="2022-09-02 12:28:41"/>
        <s v="2022-09-05 10:33:45"/>
        <s v="2022-08-09 14:23:50"/>
        <s v="2022-08-15 14:34:48"/>
        <s v="2022-08-17 21:03:59"/>
        <s v="2022-08-26 09:25:57"/>
        <s v="2022-08-25 13:58:26"/>
        <s v="2022-08-25 13:33:36"/>
        <s v="2022-08-30 13:03:57"/>
        <s v="2022-08-04 16:36:55"/>
        <s v="2022-08-04 16:36:25"/>
        <s v="2022-08-04 16:36:40"/>
        <s v="2022-08-02 14:36:07"/>
        <s v="2022-08-19 11:13:56"/>
        <s v="2022-08-03 16:35:31"/>
        <s v="2022-08-04 16:20:43"/>
        <s v="2022-08-04 16:23:31"/>
        <s v="2022-08-05 15:11:58"/>
        <s v="2022-08-04 16:34:11"/>
        <s v="2022-08-05 15:13:37"/>
        <s v="2022-08-05 15:39:03"/>
        <s v="2022-08-10 15:58:40"/>
        <s v="2022-08-09 15:46:41"/>
        <s v="2022-08-10 13:59:29"/>
        <s v="2022-08-10 16:00:36"/>
        <s v="2022-08-16 15:13:17"/>
        <s v="2022-08-11 15:01:25"/>
        <s v="2022-08-19 16:25:18"/>
        <s v="2022-08-10 19:57:51"/>
        <s v="2022-08-19 11:24:49"/>
        <s v="2022-08-23 16:22:59"/>
        <s v="2022-08-15 12:13:29"/>
        <s v="2022-08-17 16:43:26"/>
        <s v="2022-08-16 10:47:15"/>
        <s v="2022-08-16 08:10:17"/>
        <s v="2022-08-17 16:07:47"/>
        <s v="2022-08-22 14:24:06"/>
        <s v="2022-08-22 10:56:54"/>
        <s v="2022-08-23 11:23:45"/>
        <s v="2022-08-22 16:30:47"/>
        <s v="2022-08-22 14:50:10"/>
        <s v="2022-08-24 15:46:32"/>
        <s v="2022-08-26 08:14:20"/>
        <s v="2022-08-23 15:37:19"/>
        <s v="2022-08-23 16:18:16"/>
        <s v="2022-09-01 09:03:59"/>
        <s v="2022-08-24 15:38:33"/>
        <s v="2022-08-24 15:49:24"/>
        <s v="2022-08-24 15:08:49"/>
        <s v="2022-08-24 15:49:50"/>
        <s v="2022-08-26 08:19:08"/>
        <s v="2022-08-30 16:54:52"/>
        <s v="2022-08-25 15:25:52"/>
        <s v="2022-08-25 15:26:07"/>
        <s v="2022-08-26 09:16:26"/>
        <s v="2022-08-26 14:06:36"/>
        <s v="2022-08-26 14:57:47"/>
        <s v="2022-08-29 12:42:29"/>
        <s v="2022-08-26 16:20:32"/>
        <s v="2022-08-29 12:42:52"/>
        <s v="2022-08-29 13:04:02"/>
        <s v="2022-08-30 15:33:25"/>
        <s v="2022-09-01 14:28:37"/>
        <s v="2022-09-02 15:13:23"/>
        <s v="2022-09-03 16:36:32"/>
        <s v="2022-08-02 15:47:03"/>
        <s v="2022-08-02 15:49:05"/>
        <s v="2022-08-03 10:46:31"/>
        <s v="2022-08-03 16:26:56"/>
        <s v="2022-08-03 16:27:51"/>
        <s v="2022-08-03 16:29:02"/>
        <s v="2022-08-04 16:46:02"/>
        <s v="2022-08-04 16:48:08"/>
        <s v="2022-08-05 14:53:18"/>
        <s v="2022-08-05 14:27:54"/>
        <s v="2022-08-05 14:30:59"/>
        <s v="2022-08-09 15:31:46"/>
        <s v="2022-08-09 15:13:56"/>
        <s v="2022-08-09 15:30:17"/>
        <s v="2022-08-09 15:15:41"/>
        <s v="2022-08-10 16:44:32"/>
        <s v="2022-08-09 16:44:16"/>
        <s v="2022-08-09 16:47:33"/>
        <s v="2022-08-09 16:49:46"/>
        <s v="2022-08-09 16:52:21"/>
        <s v="2022-08-10 16:40:58"/>
        <s v="2022-08-11 16:32:23"/>
        <s v="2022-08-14 13:52:52"/>
        <s v="2022-08-14 10:39:12"/>
        <s v="2022-08-15 16:21:31"/>
        <s v="2022-08-15 16:25:46"/>
        <s v="2022-08-16 10:25:00"/>
        <s v="2022-08-16 16:06:10"/>
        <s v="2022-08-17 14:35:41"/>
        <s v="2022-08-17 14:52:39"/>
        <s v="2022-08-17 14:42:22"/>
        <s v="2022-08-17 14:39:38"/>
        <s v="2022-08-18 09:55:08"/>
        <s v="2022-08-21 14:36:02"/>
        <s v="2022-08-29 15:03:50"/>
        <s v="2022-08-22 09:15:54"/>
        <s v="2022-08-22 13:06:02"/>
        <s v="2022-08-22 13:04:00"/>
        <s v="2022-08-29 15:07:46"/>
        <s v="2022-08-23 16:11:32"/>
        <s v="2022-08-23 16:13:40"/>
        <s v="2022-08-23 16:14:32"/>
        <s v="2022-08-23 16:15:10"/>
        <s v="2022-08-23 16:16:07"/>
        <s v="2022-08-23 16:20:30"/>
        <s v="2022-08-24 16:02:26"/>
        <s v="2022-08-30 11:05:32"/>
        <s v="2022-08-30 15:35:24"/>
        <s v="2022-08-30 17:57:15"/>
      </sharedItems>
    </cacheField>
    <cacheField name="ความเร่งด่วน" numFmtId="0">
      <sharedItems count="3">
        <s v="ต่ำ"/>
        <s v="กลาง"/>
        <s v="สูง"/>
      </sharedItems>
    </cacheField>
    <cacheField name="time2" databaseField="0">
      <fieldGroup base="7">
        <rangePr autoStart="0" autoEnd="0" groupBy="hours" startDate="1899-12-30T00:00:41" endDate="1899-12-31T22:39:10"/>
        <groupItems count="26">
          <s v="&lt;12/30/9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31/99"/>
        </groupItems>
      </fieldGroup>
    </cacheField>
    <cacheField name="time3" databaseField="0">
      <fieldGroup par="43" base="7">
        <rangePr autoStart="0" autoEnd="0" groupBy="minutes" startDate="1899-12-30T00:00:41" endDate="1899-12-31T22:39:10"/>
        <groupItems count="62">
          <s v="&lt;12/30/99"/>
          <s v=":0"/>
          <s v=":1"/>
          <s v=":2"/>
          <s v=":3"/>
          <s v=":4"/>
          <s v=":5"/>
          <s v=":6"/>
          <s v=":7"/>
          <s v=":8"/>
          <s v=":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2/31/9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" refreshedDate="44841.325702199072" refreshedVersion="6" recordCount="1616" xr:uid="{00000000-000A-0000-FFFF-FFFF00000000}">
  <cacheSource type="worksheet">
    <worksheetSource ref="A1:AQ1617" sheet="Data"/>
  </cacheSource>
  <cacheFields count="43">
    <cacheField name="สถานะการอนุมัติ" numFmtId="0">
      <sharedItems containsBlank="1"/>
    </cacheField>
    <cacheField name="หมวดหมู่" numFmtId="0">
      <sharedItems containsBlank="1" count="22">
        <s v="System Access"/>
        <s v="SAP"/>
        <s v="Hardware"/>
        <s v="IMAC"/>
        <s v="Application Administration"/>
        <m/>
        <s v="Application Change"/>
        <s v="Software"/>
        <s v="SSB"/>
        <s v="Set Up Program"/>
        <s v="Printer"/>
        <s v="Infrastructure , System &amp; Network Service"/>
        <s v="Application"/>
        <s v="Project"/>
        <s v="System Software"/>
        <s v="Work Station System"/>
        <s v="Operating System" u="1"/>
        <s v="Training &amp; Education" u="1"/>
        <s v="IMAC Service" u="1"/>
        <s v="Other" u="1"/>
        <s v="Periperal" u="1"/>
        <s v="HIS" u="1"/>
      </sharedItems>
    </cacheField>
    <cacheField name="เวลาปิด" numFmtId="0">
      <sharedItems containsNonDate="0" containsDate="1" containsString="0" containsBlank="1" minDate="2022-09-01T09:22:00" maxDate="2022-10-04T11:13:00"/>
    </cacheField>
    <cacheField name="เวลาที่สร้าง" numFmtId="0">
      <sharedItems containsNonDate="0" containsDate="1" containsString="0" containsBlank="1" minDate="2022-09-01T08:26:00" maxDate="2022-09-30T15:31:00"/>
    </cacheField>
    <cacheField name="ปีที่สร้าง" numFmtId="0">
      <sharedItems containsString="0" containsBlank="1" containsNumber="1" containsInteger="1" minValue="2022" maxValue="2022"/>
    </cacheField>
    <cacheField name="เดือนที่สร้าง" numFmtId="0">
      <sharedItems containsString="0" containsBlank="1" containsNumber="1" containsInteger="1" minValue="9" maxValue="9"/>
    </cacheField>
    <cacheField name="วันที่สร้าง" numFmtId="0">
      <sharedItems containsString="0" containsBlank="1" containsNumber="1" containsInteger="1" minValue="1" maxValue="30"/>
    </cacheField>
    <cacheField name="Time" numFmtId="164">
      <sharedItems containsNonDate="0" containsDate="1" containsString="0" containsBlank="1" minDate="1899-12-30T06:59:00" maxDate="1899-12-30T22:16:00"/>
    </cacheField>
    <cacheField name="แผนก" numFmtId="0">
      <sharedItems containsBlank="1"/>
    </cacheField>
    <cacheField name="คำอธิบาย" numFmtId="0">
      <sharedItems containsBlank="1"/>
    </cacheField>
    <cacheField name="หมายเลขคำร้อง" numFmtId="0">
      <sharedItems containsString="0" containsBlank="1" containsNumber="1" containsInteger="1" minValue="11131" maxValue="12412"/>
    </cacheField>
    <cacheField name="เวลาครบกำหนด" numFmtId="0">
      <sharedItems containsNonDate="0" containsDate="1" containsString="0" containsBlank="1" minDate="2022-09-02T12:48:02" maxDate="2022-10-14T15:00:00"/>
    </cacheField>
    <cacheField name="เวลาที่ตอบกลับครั้งแรก (หน่วยเป็นชั่วโมง)" numFmtId="0">
      <sharedItems containsBlank="1"/>
    </cacheField>
    <cacheField name="สถานะของการตอบกลับครั้งแรก" numFmtId="0">
      <sharedItems containsBlank="1"/>
    </cacheField>
    <cacheField name="เวลาที่ตอบกลับครั้งแรก" numFmtId="0">
      <sharedItems containsNonDate="0" containsDate="1" containsString="0" containsBlank="1" minDate="2022-09-01T10:27:48" maxDate="2022-10-03T10:50:57"/>
    </cacheField>
    <cacheField name="กลุ่ม" numFmtId="0">
      <sharedItems containsBlank="1"/>
    </cacheField>
    <cacheField name="ผลกระทบ" numFmtId="0">
      <sharedItems containsBlank="1"/>
    </cacheField>
    <cacheField name="การตอบสนองของลูกค้า" numFmtId="0">
      <sharedItems containsString="0" containsBlank="1" containsNumber="1" containsInteger="1" minValue="1" maxValue="4"/>
    </cacheField>
    <cacheField name="ไอเท็ม" numFmtId="0">
      <sharedItems containsBlank="1"/>
    </cacheField>
    <cacheField name="การกระทำของเจ้าหน้าที่" numFmtId="0">
      <sharedItems containsString="0" containsBlank="1" containsNumber="1" containsInteger="1" minValue="0" maxValue="5"/>
    </cacheField>
    <cacheField name="ลำดับความสำคัญ" numFmtId="0">
      <sharedItems containsBlank="1"/>
    </cacheField>
    <cacheField name="เบอร์ติดต่อ" numFmtId="0">
      <sharedItems containsString="0" containsBlank="1" containsNumber="1" containsInteger="1" minValue="0" maxValue="8608955645"/>
    </cacheField>
    <cacheField name="อีเมลผู้ขอ" numFmtId="0">
      <sharedItems containsBlank="1"/>
    </cacheField>
    <cacheField name="ชื่อผู้ขอ" numFmtId="0">
      <sharedItems containsBlank="1"/>
    </cacheField>
    <cacheField name="สถานะการแก้ไข" numFmtId="0">
      <sharedItems containsBlank="1"/>
    </cacheField>
    <cacheField name="เวลาที่ใช้ในการแก้ไขปัญหา (หน่วยเป็นชั่วโมง)" numFmtId="0">
      <sharedItems containsBlank="1"/>
    </cacheField>
    <cacheField name="เวลาที่แก้ไขปัญหาได้" numFmtId="0">
      <sharedItems containsNonDate="0" containsDate="1" containsString="0" containsBlank="1" minDate="2022-09-01T09:22:14" maxDate="2022-10-04T15:22:22"/>
    </cacheField>
    <cacheField name="เจ้าหน้าที่" numFmtId="0">
      <sharedItems containsBlank="1"/>
    </cacheField>
    <cacheField name="ตำแหน่ง" numFmtId="0">
      <sharedItems containsBlank="1" containsMixedTypes="1" containsNumber="1" containsInteger="1" minValue="0" maxValue="0"/>
    </cacheField>
    <cacheField name="หน่วยงาน" numFmtId="0">
      <sharedItems containsBlank="1" count="5">
        <s v="CRA"/>
        <s v="Point IT"/>
        <s v="7Sense (Lenovo)"/>
        <e v="#N/A"/>
        <m/>
      </sharedItems>
    </cacheField>
    <cacheField name="Leval" numFmtId="0">
      <sharedItems containsBlank="1"/>
    </cacheField>
    <cacheField name="Leval 2 " numFmtId="0">
      <sharedItems containsBlank="1" count="5">
        <s v="Onsite"/>
        <s v="Second tier"/>
        <s v="Frist tier"/>
        <e v="#N/A"/>
        <m/>
      </sharedItems>
    </cacheField>
    <cacheField name="แหล่งที่มา" numFmtId="0">
      <sharedItems containsBlank="1"/>
    </cacheField>
    <cacheField name="สถานะ" numFmtId="0">
      <sharedItems containsBlank="1" count="5">
        <s v="ปิดแล้ว"/>
        <s v="เปิด"/>
        <s v="รอพิจารณา"/>
        <s v="แก้ไขปัญหาแล้ว"/>
        <m/>
      </sharedItems>
    </cacheField>
    <cacheField name="หมวดหมู่ย่อย" numFmtId="0">
      <sharedItems containsBlank="1"/>
    </cacheField>
    <cacheField name="หัวเรื่อง" numFmtId="0">
      <sharedItems containsBlank="1" containsMixedTypes="1" containsNumber="1" containsInteger="1" minValue="6404" maxValue="6404" count="1084">
        <s v="Request for Savek Kiatsomphob : Service Request"/>
        <s v="สอบถามความคืบหน้าเรื่อง sap ครับ"/>
        <s v="เครื่องคอมพิวเตอร์ช้า "/>
        <s v="คอมพิวเตอร์ โน๊ตบุ๊คเปิดไม่ได้"/>
        <s v="เครื่องปริ๊น ไม่สามารสั่งปริ๊นได้"/>
        <s v="เปิดคอมไม่ได้ ขึ้นว่า Automatic Repair"/>
        <s v="Request for Ammaraphorn Phadungchon : Service Request"/>
        <s v="เปลี่ยนหมึก brother"/>
        <s v="ขอเพิ่มห้องเก็บไข่และใส่ตัวอ่อนศูนย์การรักษาภาวะการเจริญพันธุ์ฯ ในระบบ HIS"/>
        <s v="ขอเพิ่มกล่องการทำงานของฝ่ายจัดซื้อจัดจ้าง ในนามมูลนิธิภัทรมหาราชนุสรณ์"/>
        <s v="เครื่องคิว"/>
        <s v="ขอแก้ไข E-Mail จาก รหัสพนักงานเป็นชื่อภาษาอังกฤษ"/>
        <s v="ขอเปิดการใช้งานรหัส wifi"/>
        <s v="ขอติดตั้งระบบ HIS และระบบอื่นๆที่เกี่ยวข้องกับการใช้ปฏิบัติงาน เช่น ระบบ SAP , EV insite, printer เป็นต้น "/>
        <s v="เข้าระบบ E-saraban ไม่ได้ค่ะ "/>
        <s v="Request for นางสาวญาณพันธุ์ บาลทะจี : e-Saraban"/>
        <s v="รบกวนเปลี่ยนหมึกเครื่องปริ้น"/>
        <s v="ระบบ SAP"/>
        <s v="ขอแจ้งลบไฟล์เอกสารแนบ"/>
        <s v="ต้องการโอนเบอร์โทรศัพท์ตั้งโต๊ะ"/>
        <s v="ไม่สามารถReset password E-mail ได้"/>
        <s v="Request for Sanipat Yimcharoen : Service Request"/>
        <s v="ย้ายเครื่องปริ้น"/>
        <s v="รบกวนติดตั้ง MDM"/>
        <s v="E-mail อาจารย์ใหม่ ไม่ active"/>
        <s v="Screen HIS ไม่เหมือนเดิม"/>
        <s v="ระบบ AD EXPORT ใช้งานไม่ได้"/>
        <s v="Request for Pitchanart Suthisom : Service Request"/>
        <s v="Request for กิตติมา สักกุณา : Service Request"/>
        <s v="Printer ใช้งานไม่ได้"/>
        <s v="ไม่สามารถปลด Hold Request ในระบบ HIS ได้"/>
        <s v="คีย์USคิดค่าใช้จ่ายคนไข้ไม่ได้"/>
        <s v="ขอโทรศัพท์ตั้งโต๊ะให้เจ้าหน้าที่ใหม่เริ่มปฏิบัติงานในวันที่ 1 กันยายน 2565"/>
        <s v="ขอเบิกหมึกสีดำ เครื่อง Brother ฝ่ายบริหารอสังหาริมทรัพย์"/>
        <s v="องค์กรสอบถามเรื่องลงนัดหมายฉีดวัคซีน"/>
        <s v="หมอพร้อมขอใบรับรอง"/>
        <s v="ไม่สามารถ Export HIS เข้าโปรแกรม Eclaim ได้"/>
        <s v="โรงพยาบาลส่งรายชื่อให้บริษัทประกัน"/>
        <s v="หมอพร้อมเพิ่มเข็ม 1 2"/>
        <s v="Interface Error รบกวน mapping GL กับ Receive Code "/>
        <s v="ลงทะเบียนเข้าระบบ Enterprise Workflow"/>
        <s v="ขอใช้สิทธิ์ Power Bi Pro จำนวน 113 คน"/>
        <s v="Request for Wiriya Mahikul : Service Request"/>
        <s v="ติดตั้งเครื่องพิมพ์สายรัดข้อมือคนไข้ "/>
        <s v="ขอความอนุเคราะห์ขอเบิกโน้ตบุ๊คสำหรับพนักงานใหม่ จำนวน 2 เครื่อง รหัสพนักงาน 901085 และ 901084 "/>
        <s v="Request for Kunyapron Mayim : Service Request"/>
        <s v="order ที่คีย์โดย code คุณพยาบาล"/>
        <s v="ขอลงโปรมแกรม และอินเตอร์เน็ต wifi ในโน้ตบุค 1 เครื่อง"/>
        <s v="เข้า HIS เข้าใช้งานไม่ได้ "/>
        <s v="เป็นพนักงานใหม่ แต่ไม่สามารถ reset password ได้ รบกวนช่วยแก้ไขให้หน่อยค่ะ"/>
        <s v="ใบคำร้องขอเปลี่ยนแปลงสิทธิการใช้งานระบบ"/>
        <s v="Request for Kornphaka Phatthanagumphol : e-Saraban"/>
        <s v="Request for นาย ถิรพิทย์ ราชิวงศ์ : e-Saraban"/>
        <s v="HIS พบปัญหา หน้าจอเล็ก"/>
        <s v="one drive ซื้งค์ข้อมูล แล้วเปิดไม่ได้"/>
        <s v="เปลี่ยนชื่อหัตถการของศูนย์รักษาการเจริญพันธุ์ฯ "/>
        <s v="Request for Prariwat Treesupabchaikul : Service Request"/>
        <s v="PC Add Printer และอินเตอร์เน็ตใช้ไม่ได้"/>
        <s v="Request for Thitapha Thongchai : Service Request"/>
        <s v="ไม่สามารถเข้า SSB Modules Enquiry Doctor Treatment Enquiry หน้าต่างที่เลือกหายไป ไม่สามารถตรวจสอบ DF ของแพทย์ได้ IP เครื่อง 192.168.56.1, 172.27.6.218"/>
        <s v="Print Sticker และ VN ไม่ออก"/>
        <s v="เครื่องปริ้น Waste Toner Bottle is Full"/>
        <s v="ขอเปลี่ยนคีย์บอร์ดใหม่"/>
        <s v="ขอ add printer ที่ Notebook ส่วนตัวของพนักงานใหม่"/>
        <s v="Request for Rungsinee Sukontapatima : Service Request"/>
        <s v="ขอใช้โปรแกรมแก้ไข PDF"/>
        <s v="Request for Sasithorn Sirikhomhorm : Service Request"/>
        <s v="ขอ install MS Visio ปลดล็อค USB Port เพื่อใช้ทำงานระบบ HIS ร่วมกับ Users "/>
        <s v="ขอเปลี่ยนเครื่องคอมพิวเตอร์ เครื่องใหม่"/>
        <s v="Request for Usanee Yosprasong : Service Request"/>
        <s v="SAP PIPO Memory &amp; Free Space is Full"/>
        <s v="ขอUser ID ใหม่ เพื่อเปลี่ยนแปลงสิทธิการใช้งานระบบ"/>
        <s v="Request for Preeyanoot Niranrat : Service Request"/>
        <s v="สแกน E-document ไม่ได้เนื่องจากStart Pdf Editor Service ไม่เชื่อมต่อกับเครื่องปริ้นส์"/>
        <s v="ประชาชน สอบถามเรื่องจองวัคซีน"/>
        <s v="หมอพร้อม เพิ่มเข็ม 4"/>
        <s v="หมอพร้อม เพิ่มเข็ม 1 2"/>
        <s v="หมอพร้อม ขอเลข 13หลัก (CID)"/>
        <s v="Request for Rinchanit Kulpronpipat : Service Request"/>
        <s v="ปริ้นส์ไม่ออก เนื่องจากคิวค้าง"/>
        <s v="เข้าโปรแกรมZAPไม่ได้"/>
        <s v="ขอยกเลิกเอกสารแนบ"/>
        <s v="Request for Duangkamol Phansuphaphol : e-Saraban"/>
        <s v="เปลี่ยนผู้ถือครอง Notebook"/>
        <s v="ปริ้นสติ๊กเกอร์ไม่ออก"/>
        <s v="Line Pc ใช้งานไม่ได้"/>
        <s v="Request for Chompoo Fongpikul : Service Request"/>
        <s v="เปลี่ยนนามสกุล "/>
        <s v="โทรศัพท์รับสายไม่ได้ยินเสียงอีกฝั่ง"/>
        <s v="ไม่สามารถเข้าใช้ wifi cra-guest "/>
        <s v="ไม่สามารถเบิกเครื่องเจาะน้ำตาลได้"/>
        <s v="องค์กร ขอรีใบนำจ่ายใหม่"/>
        <s v="Request for Fresh Service : e-Saraban"/>
        <s v="หมอพร้อม แก้เพศ"/>
        <s v="หมอพร้อมเพิ่มเข็ม 1 2 "/>
        <s v="SSB Transaction ดูรายละเอียดไม่ได้"/>
        <s v="HIS ไม่สามารถสั่งใบยาให้ผู้ป่วยได้"/>
        <s v="Request for นางสาว ณัฐชนัญ โคบาล : Service Request"/>
        <s v="ต้องการให้ลงระบบแสกนเอาสารให้ค่ะ"/>
        <s v="ขอเปิดเมล์กลางของward"/>
        <s v="ปริ้นสติ้กเกอร์ไม่ได้"/>
        <s v="ระบบแสกนใช้งานไม่ได้"/>
        <s v="หน้าต่าง skin กล่องพยาบาล his หายครับ"/>
        <s v="ขอวิธีใช้งาน wifi รพ"/>
        <s v="ลงไดร์แชร์ที่แคชเชียร์"/>
        <s v="สิทธิครอบครัวพนักงาน ปิดส่วนเกินเข้า Top up ไม่ได้"/>
        <s v="สวัสดิการพนักงานไม่ดึงรหัส พนักงานอัตโนมัจิ"/>
        <s v="ขอยกเลิกเอกสารอ้างอิงในระบบ E-sarubun"/>
        <s v="Note book มีปัญหา การ preview"/>
        <s v="คอมพวเตอร์ไม่สามารถBoot windows ได้"/>
        <s v="การใช้งานระบบ HIS"/>
        <s v="log out จอบ่อย"/>
        <s v="คอมพิวเตอร์ไม่สามารถปริ้นสติ๊กเกอร์ได้"/>
        <s v="Chrome ใช้งานไม่ได้"/>
        <s v="ไม่สามารถใช้ One drive on PC ได้"/>
        <s v="เน็ตใช้ไม่ได้"/>
        <s v="Request for นางสาว อุมาพร โนวฤทธิ์ : e-Saraban"/>
        <s v="หน้าจอคอมพัง"/>
        <s v="สั่งปริ้นไม่ได้ค่ะ"/>
        <s v="ใช้งาน internet ไม่ได้"/>
        <s v="ขอติดตั้งเครื่องปริ้นท์เตอร์ใน notebook ส่วนตัว"/>
        <s v="Microsofe แจ้งเตือนว่าหมดอายุ"/>
        <s v="Request for นาง ปิ่นมุข ชัยวงศ์เวช : e-Saraban"/>
        <s v="Request for Paphitchaya Chimyou : Service Request"/>
        <s v="Request for Orawan Sungkrom : e-Saraban"/>
        <s v="SAP เข้าระบบไม่ได้ "/>
        <s v="ปัญหาการใช้งานระบบ HIS"/>
        <s v="สัญญาณ wifi ไม่เสถียร "/>
        <s v="Request for Chanatip Piyapakunnawat : e-Saraban"/>
        <s v="Request for Nantarat Nakmorn : e-Saraban"/>
        <s v="แจ้งเปลี่ยนชื่อและนามสกุล "/>
        <s v="ปริ้นเอกสารไม่ได้"/>
        <s v="แจ้งแก้ไขลบไฟล์เอกสารแนบ E Saraban"/>
        <s v="Request for สิรินัธ ดังก้อง : Service Request"/>
        <s v="ดึงสายรับแทน"/>
        <s v="Add Room resource to Email System"/>
        <s v="ขอความอนุเคราะห์ปลดล็อกรหัสผ่านเพื่อติดตั้งโปรแกรม Endnote"/>
        <s v="ระบบ E-Scan"/>
        <s v="Printแล้วกระดาษติด"/>
        <s v="Request for ศาสตราจารย์พิเศษ ดร. ภญ.สุมนา ขมวิลัย : e-Saraban"/>
        <s v="Notebook มีปัญหา"/>
        <s v="Request for นางสาวสิริรัตน์ แป้นวงษ์ : e-Saraban"/>
        <s v="ไม่สามารถใช้งาน อีเมล์ outlook ได้ค่ะ"/>
        <s v="เชื่อมต่ออุปกรณ์เครื่องมือแพทย์"/>
        <s v="Request for Kulisara Threechod : Service Request"/>
        <s v="Request for นางสาว ศิริพร จั่นเปี่ยม : Service Request"/>
        <s v="ลงอัพเดทโปรแกรม SAB ให้พร้อมใช้งาน ที่ทันตกรรม ชั้น 2"/>
        <s v="MS. Teams ต้องการ Install Program"/>
        <s v="โทรศัพท์เบอร์ 6234 รับและวางสายไม่ได้"/>
        <s v="WIFI พบปัญหา ใช้งานไม่ได้"/>
        <s v="Request for kittisak Panyavoan : e-Saraban"/>
        <s v="ย้ายคอมพิวเตอร์"/>
        <s v="ขอเพิ่มชื่อเข้าใช้งานระบบ HIS หมวดย่อย Anesthesia รายชื่อดังนี้"/>
        <s v="sticker ปริ้นไม่ออก "/>
        <s v="Request for Wilaiwan Srikun : e-Saraban"/>
        <s v="ดึงข้อมูลจาก HIS เข้า ECLAIM ไม่ได้"/>
        <s v="Request for admin intranet : e-Saraban"/>
        <s v="ขอสาย LAN ยาวประมาณ 5 เมตร"/>
        <s v="E-Mail พบปัญหา Login เข้าใช้งานไม่ได้"/>
        <s v="เครื่องพิมพ์ epson lq310"/>
        <s v="Request for Renuka Wandee : Service Request"/>
        <s v="ไม่สามารถ save ไฟล์ได้"/>
        <s v="ลบเอกสารในระบบ E-doc"/>
        <s v="หมอพร้อมแก้ไขข้อมูล ลบเข็มซ้ำ"/>
        <s v="โรงพยาบาลส่งรายชื่อ(ของวันที่ 2 กันยายน)ให้บริษัทประกัน "/>
        <s v="โรงพยาบาลส่งรายชื่อ(ของวันที่ 3 กันยายน)ให้บริษัทประกัน "/>
        <s v="ประชาชนสอบถามเรื่องใบรับรองฉีดวัคซีนในต่างประเทศ"/>
        <s v="Mail panchapat.sak@cra.ac.th เข้าใช้งานไม่ได้"/>
        <s v="องค์กรสอบถามเรื่ื่องการคืนเงิน"/>
        <s v="องค์กรส่งรายชื่อให้บริษัทประกัน"/>
        <s v="หมอพร้อมแก้เพศ"/>
        <s v="องค์กรทำเรื่องขอคืนเงินค่าวัคซีน"/>
        <s v="ขอเพิ่มจุด LAN เพื่อเชื่อมต่ออินเทอร์เน็ตจำนวน 1 จุด"/>
        <s v="เข้าโปรแกรม SAP ไม่ได้ "/>
        <s v="ขอแจ้งลบไฟล์เอกสารในระบบสารบรรณ"/>
        <s v="Scan เอกสารใน E-doc และ EV Impoter ไม่ได้"/>
        <s v="scan เอกสารลง E-doc ไม่ได้ "/>
        <s v="เครื่องคอมพิวเตอร์ Scan เอกสารไม่ได้"/>
        <s v="หน้าจอคอมเปิดไม่ติด แต่มีไฟ"/>
        <s v="ขอติดตั้ง Driver เพื่อใช้งาน 2 หน้าจอ"/>
        <s v="แจ้งเครื่องคอมพิวเตอร์ที่งานประกัน 17 ไร่ เปิดไม่ติด"/>
        <s v="Request for Thitaree Boonchaue : e-Saraban"/>
        <s v="อีเมลฝ่ายนิติการ เข้า Outlook ไม่ได้ค่ะ"/>
        <s v="การใช้งานระบบ SAP "/>
        <s v="ขอรหัสคีย์ IR รหัส"/>
        <s v="รบกวนตั้งค่าเพิ่มเครื่อง print sticker ใน microsoft word ค่ะ "/>
        <s v="ลงโปรแกรม SAP"/>
        <s v="ปัญหาการใช้คอมพิวเตอร์"/>
        <s v="Request for Natanicha Yuenra : Service Request"/>
        <s v="Request for Butsayamas Chaobankrang : Service Request"/>
        <s v="Adobe Acrobat DC"/>
        <s v="แอร์ ห้องเก็บวัสดุทันตกรรม ไม่เย็น "/>
        <s v="แจ้งเครื่องปริ้นเตอร์ใช้ไม่่ได้ ที่งานประกัน 17 ไร่"/>
        <s v="Re: ขอรหัสคีย์ IR รหัส"/>
        <s v="คอมห้องใส่แร่เปิดไม่ติด แก้ไข้แล้ว (นิว)"/>
        <s v="Re: Ticket Received - ขอรหัสคีย์ IR รหัส"/>
        <s v="เปลี่ยนเครื่องสำรองไฟ"/>
        <s v="Request for นางสาว สิรินาถ เจือบุญ : e-Saraban"/>
        <s v="program HIS ใช้ค้นหาผป.รายวันไม่ได้"/>
        <s v="Request for Warit Loyboon : Service Request"/>
        <s v="เข้า service.cra.ac.th ไม่ได้"/>
        <s v="sharepoint ไม่สามารถใช้งานได้"/>
        <s v="ขอลบไฟล์เอกสารแนบใบเสร็จรับเงิน (02/09/2565 เวลา 12:54) ของบันทึกข้อความที่ 001.วพศส.01.65/2195"/>
        <s v="คอมเปิดไม่ติด"/>
        <s v="Request for Nannara Techa-Akarakasem : Service Request"/>
        <s v="คอมพิวเตอร์เข้า HIS ไม่ได้"/>
        <s v="ปลดดีดชาจร์"/>
        <s v="ขอลบไฟล์เอกสารแนบใบเสนอราคา"/>
        <s v="เครื่องปริ้นบัตรคิวรับยาใช้งานไม่ได้"/>
        <s v="Request for Akachai Thunphirom : e-Saraban"/>
        <s v="Request for KAMONWAN SOONKLANG : Service Request"/>
        <s v="เครื่องเสียงมีปัญหา"/>
        <s v="Request for Sompong Duengngon : Service Request"/>
        <s v="Notebook Dell ของหน่วยงาน เชื่อมต่อ wifi ภายนอกไม่ได้"/>
        <s v="Microsoft excel มีปัญหา"/>
        <s v="Request for Pinich Neelkun : Service Request"/>
        <s v="ขอลบเอกสารแนบใน esaraban เลขที่ 004.รพ.08.65/352"/>
        <s v="มือถือเข้า wifi ไม่ได้"/>
        <s v="ต้องการนำชื่อออกจากรายชื่อที่สามารถเปิดใบยาได้"/>
        <s v="แจ้งซ่อม computer"/>
        <s v="เปลี่ยนคำสั่งปริ๊นเอกสารให้ออกที่เครื่องห้องตรวจ 9 แผนกจักษุ"/>
        <s v="Request for Orakarn Trakoolnngern : Service Request"/>
        <s v="หมอพร้อมเพิ่มเข็ม 2"/>
        <s v="ประชาชนสอบถามเรื่องการจองวัคซีน"/>
        <s v="ไม่มีชื่อผู้ลงนามในระบบ e-Saraban"/>
        <s v="โรงพยาบาลมีความประสงค์จะนำส่งวัคซีนของทาง Grab ให้กับทางราชวิทยาลัย"/>
        <s v="ไม่สามารถ Log Out ออกจาก Workflow"/>
        <s v="หมึก"/>
        <s v="คอมพิวเตอร์เปิดไม่ติด"/>
        <s v="ขอเปิดสิทธิ์เบิกพัสดุจากคลังพัสดุทั่วไป ในระบบ enterprise workflow"/>
        <s v="ดึงข้อมูลจากHIS เข้า ECLAIM ไม่ได้"/>
        <s v="HIS เปิดไม่ได้"/>
        <s v="Request for Tulyaporn Junjamlar : Service Request"/>
        <s v="Request for Sutas Suksantipap : Service Request"/>
        <s v="VN.ซ้ำ"/>
        <s v="ไม่มีสัญญาณInternet "/>
        <s v="หมึก Fuji บริเวณชั้น 3 โซน D หมด"/>
        <s v="Organization ที่ขึ้นในโปรไฟล์ของ Microsoft Team ไม่ตรงกับระบบอื่นๆใน IT Service และไม่ถูกต้อง"/>
        <s v="เข้าระบบ IT Support และระบบ Intranet ไม่ได้ครับ"/>
        <s v="โปรแกรมปริ้นเตอร์"/>
        <s v="ไม่สามารถเข้า google dreive ได้"/>
        <s v="ระบบ HIS ไม่สามารถเข้าใช้งานได้"/>
        <s v="เชื่อมต่อ wifi ไม่ได้"/>
        <s v="Request for Jirachaya Pholsit : e-Saraban"/>
        <s v="ไม่ม่ฟังก์ชั่นให้หมอคีย์"/>
        <s v="ขอย้ายตู้เปิดประวัติ (Kiosk) ด้านหน้าห้องฉุกเฉิน"/>
        <s v="ปัญหาการใช้งานอุปกรณ์คอมพิวเตอร์"/>
        <s v="Request for Kamonsri Thaikong : Service Request"/>
        <s v="การใช้งานระบบสารบรรณอิเล็กทรอนิกส์ขึ้น F5"/>
        <s v="E-saraban ขึ้น F5 บ่อย"/>
        <s v="Lenovo เครื่องสีเทาเปิดไม่ติด"/>
        <s v="ระบบ HIS "/>
        <s v="Request for Permpen Noitoon : Service Request"/>
        <s v="ขอรหัสเข้า E-doc"/>
        <s v="เปิดสิทธิเบิกคลังเวชภัณฑ์ ระบบ Workflow"/>
        <s v="คอมพิวเตอร์ไม่สามารถใช้งานอินเตอร์เน็ตได้"/>
        <s v="Scan เอกสารไม่ได้"/>
        <s v="ขอสิทธิในการใช้ Enterprise Workflow"/>
        <s v="Request for Watchara Kanjanakawinkul : Service Request"/>
        <s v="Re: ระบบ HIS"/>
        <s v="สติ๊กเกอร์ปลิ้นไม่ออก"/>
        <s v="Request for นางสาว ธิดารัตน์ ผดุงลักษณ์ : Service Request"/>
        <s v="เปิดระบบHISในVirtualboxไม่ได้"/>
        <s v="เครื่องพิมพ์ไม่เชื่อมต่อกับระบบเครือข่าย"/>
        <s v="ปริ้นสติดเกอร์"/>
        <s v="Request for Pornpuk Jaruspee : Service Request"/>
        <s v="SAP"/>
        <s v="คอมพวเตอร์ไม่สามารถlogonเข้าใช้งานได้"/>
        <s v="องค์กรสอบถามเรื่องการนัดฉีดวัคซีน"/>
        <s v="His แก้ระบบ F5 ไม่ได้ และไม่สามารถ remote ได้"/>
        <s v="องค์กรติดต่อเรื่องเพิ่มนัดหมายใหม่"/>
        <s v="หมอพร้อมเพิ่มเข็ม 3"/>
        <s v="หมอพร้อมแก้เบอร์โทร"/>
        <s v="Computer ขึ้น AutoMatic Repair "/>
        <s v="ประชาชนสอบถามเรื่ื่องการเลื่อนวันฉีดวัคซีน Sinopharm"/>
        <s v="แจ้งการใช้งานเครื่องปริ้นเตอร์ Fuji"/>
        <s v="Request for Apinya Junbankok : Service Request"/>
        <s v="รายงานปัญหาการระบบ SSB ไม่แสดงรหัสพนักงาน"/>
        <s v="สอบถามเรื่องเข้ารหัสพนักงานไม่ได้"/>
        <s v="แถบ HIS ขึ้นไม่เต็มจอ "/>
        <s v="คอมขึ้น LOGIN ADMIN "/>
        <s v="Printer ขึ้น Replece Drum ไม่สามารถ Print งานได้"/>
        <s v="HIS พบปัญหา หน้า Appointment หน้าจอเพี้ยน"/>
        <s v="ขอเปลี่ยนชื่อ E-mail"/>
        <s v="HIS ใช้งานไม่ได้ "/>
        <s v="Request for รสสุคนธ์ ผ่องโชติ : Service Request"/>
        <s v="Request for Natadol Waisarikit : e-Saraban"/>
        <s v="ขอเปิดสิทธิการใช้ระบบ workflow"/>
        <s v="internet ใช้งานไม่ได้"/>
        <s v="ลบค่าใช้จ่าย"/>
        <s v="one Drive ไม่อัฟเดด ค่ะ"/>
        <s v="Request for Atchara Yathong : Service Request"/>
        <s v="ขอติดตั้งโปรแกรม HIS เพื่อใช้งานในงานปลูกถ่ายอวัยวะ"/>
        <s v="ขอแจ้งรบไฟล์เอกสารแนบ 1 เรื่องในระบบ E-Saraban"/>
        <s v="ลงโปรแกรม LabAxon "/>
        <s v="เข้าใช้ wifi ที่ CAT ไม่ได้ "/>
        <s v="ไม่สามารเข้าดู order ยาใน Doctor order ได้ค่ะ"/>
        <s v="เปิด SSB ในโน้ตบุคไม่ได้"/>
        <s v="Request for นางสาว ศาตญา วัชรโรจน์ : e-Saraban"/>
        <s v="ขออีเมลล์กลางของหน่วยพยาบาลผู้ป่วยฉุกเฉิน ศูนย์การแพทย์มะเร็งวิทยาจุฬาภรณ์"/>
        <s v="Request for Mallika Chitcharoen : Service Request"/>
        <s v="print sticker sap ไม่ได้"/>
        <s v="โปรแกรม ขึ้นให้ Update now "/>
        <s v="โรงพยาบาลขอนำส่งข้อมูลผู้เข้ารับการฉีดวัคซีน"/>
        <s v="หมอพร้อมขอเลข 13หลัก (CID)"/>
        <s v="หมอพร้อมเพิ่มเข็ม 5"/>
        <s v="Request for Julachart Noijinda : e-Saraban"/>
        <s v="กระดาษติดที่เครื่องถ่ายเอกสารฝ่ายจัดซื้อจัดจ้าง (เครื่องฟูจิ) + เครื่องขัดข้อง"/>
        <s v="แก้ไขด่วน เครื่องปริ้นฟูจิใช้ไม่ได้ค่ะ"/>
        <s v="Request for Katesarin Nualprasertsook : e-Saraban"/>
        <s v="หมอพร้อมเพิ่มเข็ม 1"/>
        <s v="คอมพิวเตอร์ห้องตรวจ 2 ปริ้นใบรับรองแพทย์ไม่ออก"/>
        <s v="Notebook เปิดไม่ติดค่ะ รบกวนช่วยดูให้หน่อยค่ะ ขอบคุณมากค่ะ"/>
        <s v="ลบ rack ที่ใส่ตัวอย่างเนื้อเยื่อในระบบ c-HIS"/>
        <s v="ขอ email สำหรับพนักงาน รภจ"/>
        <s v="ขอหมึก Bather สีดำ"/>
        <s v="NOTEBOOK เปิดไม่ติด"/>
        <s v="ระบบ HIS"/>
        <s v="เช็คเครื่องให้หน่อยค่ะ เครื่องช้า เครื่องหน่วงค่ะ"/>
        <s v="เรียก File pdf Autosave "/>
        <s v="โทรศัพท์ตั้งโต๊ะใช้งานไม่ได้ "/>
        <s v="ลงโปรแกรมDev ห้องประกัน CP 2 เครื่อง NB 2 เครื่อง"/>
        <s v="หมึกเครื่องปริ้น FUJI หมด"/>
        <s v="Request for นาง พุธรัตน์ แฝงเมือง : e-Saraban"/>
        <s v="เครื่องคอม ที่ห้อง hyperthermia ไม่สามารถเข้าใช้งานได้ "/>
        <s v="ตัวซับหมึกเต็ม เครื่องปริ้น ยี่ห้อ ricoh (SPC360SFNW)"/>
        <s v="Request for Kanchana Innork : Service Request"/>
        <s v="log-in อีเมลไม่ได้"/>
        <s v="Request for Walee Kryput : e-Saraban"/>
        <s v="ราคายาคีย์ขาย-คืน ไม่ตรงกัน"/>
        <s v="รบกวนลบเอกสารแนบในบันทึกข้อความ"/>
        <s v="Printer ยี่ห้อ Ricoh .&quot; Waste Toner เต็ม &quot;"/>
        <s v="Request for kamonchanok Khrutmuang : Service Request"/>
        <s v="ขอเพิ่ม Flow การทำงานของฝ่ายจัดซื้อจัดจ้าง"/>
        <s v="ขอเปิดการใช้ USB"/>
        <s v="Request for นางสาว ณัฏฐนันท์ กุฎีพันธ์ : Service Request"/>
        <s v="องค์กร สอบถามเรื่องวันหมดอายุวัคซีน"/>
        <s v="ขอเปิดสิทธิ์การใช้งาน ระบบ workflow "/>
        <s v="ซีพียู น้ำเข้า"/>
        <s v="คอมพิวเตอร์ IPD 8B เข้าระบบ HIS ไม่ได้"/>
        <s v="สายอินเตอร์เนต Down"/>
        <s v="ระบบ HIS ไม่สามารถทำงานได้ "/>
        <s v="SSB ใช้งานไม่ได้ เภสัช การเงิน"/>
        <s v="ขอแจ้งลบไฟล์เอกสารแนบ จำนวน 1 เรื่อง ลบไฟล์ จำนวน 3 ไฟล์"/>
        <s v="เจ้าหน้าที่เบิกของในระบบ SAP ไม่ได้"/>
        <s v="ขอแจ้งลบไฟล์ในบันทึกข้อความ"/>
        <s v="เครื่องปริ้นไม่ออก"/>
        <s v="Request for Kamolporn Suksompuet : Service Request"/>
        <s v="ใช้ Internet ไม่ได้"/>
        <s v="ปริ้นท์สติ๊กเกอร์และปริ้นท์เอกสารใบรายงานผลต่างๆ จากระบบ HIS ไม่ได้"/>
        <s v="VM พัง"/>
        <s v="โปรแกรม Doctor order"/>
        <s v="หมอคีย์ยาในระบบHIS ไม่ได้ "/>
        <s v="แพทย์สั่งยาไม่ได้"/>
        <s v="เปิดไฟล์ งาน ใน one drive ไม่ได้"/>
        <s v="เข้าระบบ HIS ไม่ได้"/>
        <s v="Request for Sorawit Tekauyporn : Service Request"/>
        <s v="์Network ใช้งานไม่ได้"/>
        <s v="Request for Pratthana Koyhirun : Service Request"/>
        <s v="ขออุปกรณ์สำหรับออกงานนนิทรรศการศิลปะดิจิทัล SIRISINLAPIN Meta Art for Life ณ ไอคอนสยาม ในวันที่ 19-28 ก.ย. 65"/>
        <s v="Note book จอดับ"/>
        <s v="ขอเปิดใช้ Application Jabber"/>
        <s v="เครื่องปริ้น FUJI ไม่ได้"/>
        <s v="ต้องการติดตั้งโปรแกรม Microsoft office "/>
        <s v="คอมพิวเตอร์ไม่เชื่อมต่อกับ projector "/>
        <s v="Microsoft team (นพ.ภูมินทร์ ศิลาพันธ์)"/>
        <s v="ขอ Remote จากโน๊ตบุคส่วนตัว"/>
        <s v="รบกวนช่วยติดตั้งเครื่องคอมพิวเตอร์"/>
        <s v="Request for Sasikan Keawyod : Service Request"/>
        <s v="คีย์บอร์ดโน๊ตบุ๊คหลุด"/>
        <s v="confirm charge ไม่ได้"/>
        <s v="เครื่อง UPS ไม่สำรองไฟ"/>
        <s v="Request for Pratthana Koyhirun : e-Saraban"/>
        <s v="Request for นางสาว ณัฏฐนันท์ กุฎีพันธ์ : e-Saraban"/>
        <s v="Request for Sukit Sangrung : Service Request"/>
        <s v="รบกวน Reset password Gmail "/>
        <s v="Request for Thanrada Popraros : Service Request"/>
        <s v="โรงงานผลิตเภสัชภัณฑ์มีความประสงค์เร่งด่วนขออนุมัติจัดซื้อซิมรายปี สำหรับใช้งานพื้นที่ภายในและภายนอกอาคาร"/>
        <s v="เภสัชคีย์ใบยาคนไข้ไม่ได้"/>
        <s v="notebook ต่อ wi-fi ไม่ได้"/>
        <s v="Request for นางสาว พัชราภรณ์ คงคาใหญ่ : Service Request"/>
        <s v="โทรศัพท์ใช้งานไม่ได้"/>
        <s v="Interface error GL account"/>
        <s v="ไม่สามารถเข้า วันไดร์ ฝ่ายจัดซื้อจัดจ้างได้ (มาทำหน้าที่ กับฝ่ายจัดซื้อจัดจ้าง) รบกวนมาเช็ดระบบในโน็ตบุ๊กให้หน่อย"/>
        <s v="Set Printer ใน Note book ส่วนตัว"/>
        <s v="ติดตั้ง Microsoft teams"/>
        <s v="ติดตั้ง Appication"/>
        <s v="องค์กรเลื่อนวันฉีดวัคซีน ลบนัดวันฉีด"/>
        <s v="ประชาชนสอบถามฉีดวัคซีนเข็มกระตุ้น"/>
        <s v="หมอพร้อมข้อมูลไม่ขึ้นหมอพร้อม เพิ่มเข็ม2"/>
        <s v="องค์กรสอบถามวันหมดอายุวัคซีน"/>
        <s v="โรงพยาบาลส่งรายชื่อให้ส่งประกัน วันที่ 09/09/65"/>
        <s v="โรงพยาบาลส่งรายชื่อให้ส่งประกัน วันที่ 10/09/65"/>
        <s v="Enterprise Workflow"/>
        <s v="องค์กรส่งรายชื่อให้ส่งประกัน วันที่ 09/09/65"/>
        <s v="Request for Jintana Inthongkaew : e-Saraban"/>
        <s v="ไม่สามารถ Scan เอกสารลง Importer ได้ "/>
        <s v="หมอพร้อมเพิ่มเข็ม 1 2 3"/>
        <s v="update notebook"/>
        <s v="Request for นางสาว สัตยา ดาวสิงห์ : e-Saraban"/>
        <s v="ขอเจ้าหน้าที่ไอทีช่วยทำหน้าจอประชุม"/>
        <s v="Request for Aree Bintapanya : Service Request"/>
        <s v="เปลี่ยนสิทธิ์การเข้าถึง Intranet ศูนย์การเรียนรู้และวิจัยเฉลิมพระเกียรติ 60 ปี เจ้าฟ้าจุฬาภรณ์"/>
        <s v="รบกวนดูสัญญาณโทรศัพท์ตั้งโต๊ะ การเงินช่อง 12 ค่ะ"/>
        <s v="เปลี่ยนชื่อไฟล์ ใน Onedrive ไม่ได้และนำไฟล์จาก Onedrive เข้าสู่ E-sarabun เป็นชื่ออื่น"/>
        <s v="ข้อมูลคนไข้ในระบบหายไป "/>
        <s v="Request for Boonyada Tantragul : e-Saraban"/>
        <s v="ต่อคอมพิวเตอร์กับ projector ไม่ขึ้น"/>
        <s v="หมอพร้อมแก้ไขนามสกุล"/>
        <s v="หมอพร้อมขอเลข 13หลัก (CID) แต่ไม่พบข้อมูล ให้ติดต่อโรงพยาบาลที่ฉีด"/>
        <s v="Request for Sarawut Prasanthong : e-Saraban"/>
        <s v="แจ้งย้ายตำแหน่งเครื่องปริ้นเตอร์และเครื่องคอมพิวเตอร์"/>
        <s v="Request for Rinchanit Kulpronpipat : e-Saraban"/>
        <s v="Request for Ploypailin Susantikarn : Service Request"/>
        <s v="Request for Karuna Suebhirun : Service Request"/>
        <s v="Request for Chonnipa Pongsupa : Service Request"/>
        <s v="ขอเชื่อมต่อเครื่องปริ้นกับ notebookค่ะ เลข IP คอมกับเครื่องปริ้น "/>
        <s v="Request for Phakpoom Laddahom : Service Request"/>
        <s v="ขอเปิดใช้Wifi CRA เพื่อใช้งาน HIS"/>
        <s v="สั่งปริ้นสติ๊กเกอร์ผู้ป่วย แต่ ออกเป็น สติกเกอร์ป้ายข้อมือ"/>
        <s v="ขอลงโปรแกรม SSB สำหรับใช้ในการเปิดใบสั่งซื้อในนามมูลนิธิภัทรฯ"/>
        <s v="ขอให้ลงโปรแกรม / wifi รพ. ที่ Note book"/>
        <s v="ระบบ HIS ใช้ไม่ได้"/>
        <s v="ขอคอมพิวเตอร์เพิ่มเติม"/>
        <s v="ขอเปลี่ยน Fusing unit"/>
        <s v="Internet ไม่เชื่อมต่อ "/>
        <s v="SCG 1 ปริ้นเอกสารไม่ได้ "/>
        <s v="เครื่อง printer พิมพ์ไม่ออก"/>
        <s v="เพิ่มห้องประชุมในระบบจองออนไลน์และติดตั้งระบบ Security door"/>
        <s v="ไม่สามารถเข้าระบบอินเตอร์เน็ตได้"/>
        <s v="หาไฟล์ Dowload ไม่เจอ"/>
        <s v="Note book ที่เคยใช้งาน เข้าระบบ HISจากที่บ้านไม่ได้มา สองวัน"/>
        <s v="Request for Worawan Inthachan : Service Request"/>
        <s v="Request for KAMONWAN SOONKLANG : Service Request อ้างอิง #SR-11361"/>
        <s v="หน้าจอพักจอเร็วเกินไปค่ะ ต้องอ่านไฟล์ที่หน้าจอตลอดแต่จอก็ดับแล้วดับอีกค่ะ ปวดตาปวดหัวมากค่ะ "/>
        <s v="คีย์บอร์ดใช้งานไม่ได้(บางตัวอักษรกดไม่ติด)"/>
        <s v="อ้างอิง ตั๋วคำร้อง#SR-11579 ขอคอมโทรศัพท์ตั้งโต๊ะ ให้กับ ดร.อารี บินทปัญญา "/>
        <s v="Request for Montha Klinsukon : Service Request"/>
        <s v="ไม่สามารถเข้าใช้งาน Handheld"/>
        <s v="ขอเปลี่ยนเครื่อง Notebook "/>
        <s v="สัญญาณโทรศัพท์สำนักงาน 6213 ใช้งานไม่ได้"/>
        <s v="ปริ้นผล Lab จาก HIS ไม่ได้"/>
        <s v="โน๊ตบุค พูไม่ได้ยินเสียงค่ะ"/>
        <s v="ตั้งค่าภาษาในGoogle chrome"/>
        <s v="เชื่อมต่อสัญญาณไวฟายใน ios ไม่ได้ค่ะ"/>
        <s v="เปลี่ยนแป้นพิมพ์"/>
        <s v="ขอเชื่อมต่อ wifi"/>
        <s v="workflow"/>
        <s v="ช่วยดูคอมพ์ห้องประชุม co working space 2B ห้อง 2 กับ ห้อง 4 "/>
        <s v="Request for Narisara Wettayanon : Service Request"/>
        <s v="Request for Nongluck Pumpaiboon : e-Saraban"/>
        <s v="ปริ้นใบรับรองแพทย์ให้ออก หน้าเครื่องปริ้นเคาท์เตอร์"/>
        <s v="เครื่องปริ้นเตอร์"/>
        <s v="ช่วยดูคอมพ์ห้องประชุม co working space 2B -2 และ 2B -4"/>
        <s v="เปิด SSB ไม่ได้ในโน้ตบุค"/>
        <s v="ย้ายเครื่องปริ้นเตอร์และคอมพิวเตอร์"/>
        <s v="Request for Cholthicha Dechfung : Service Request"/>
        <s v="ขอลบเอกสารแนบ "/>
        <s v="เครื่อง Printer ขึ้นว่า offline บน workstation ของ thyroid uptake "/>
        <s v="VM เข้าใช้งานไม่ได้"/>
        <s v="ขอเปิดสิทธิ์เข้าใช้งานระบบ HIS, e-Doc และอื่นๆ สำหรับทันตแพทย์เข้ามาปฏิบัติงานใหม่"/>
        <s v="Request for Apinya Junbankok : e-Saraban"/>
        <s v="HIS ห้องเจาะเลือดไม่สามารถ Post charge ค่า lab ได้"/>
        <s v="Request for นางสาว ชลทิพย์ เอี่ยมสอาด : e-Saraban"/>
        <s v="โรงพยาบาลส่งรายชื่อให้ส่งประกัน วันที่ 03/09/65"/>
        <s v="Request for นาย บัญญัติ มัคจิตร : e-Saraban"/>
        <s v="ปริ้นส์สติ๊กเกอร์ไม่ออก"/>
        <s v="องค์กรลงนัดฉีดวัคซีน"/>
        <s v="เปลี่ยนหมึกเครื่องปริ้น Fuji สีดำ "/>
        <s v="ขอใช้ license Power BI Pro แลและขอเปลี่ยนจอคอมพิวเตอร์ "/>
        <s v="ขอ license Program PowerBI Pro สำหรับการทำรายงาน Dashboard ของศูนย์การเรียนรู้และวิจัยฯ"/>
        <s v="เปลี่ยนเบอร์โทรศัพท์ E-mail นักศึกษา"/>
        <s v="ขอให้ต่อสัญญาณ Wifi กับ Iped"/>
        <s v="ขอเปลี่ยนมือถือหน่วยงาน"/>
        <s v="Request for Surasak Rattanaanan : Service Request"/>
        <s v="แจ้งปัญหาการเข้าใช้งานระบบ Enterprise Workflow"/>
        <s v="แจ้งปัญหาการใช้งาน Link จากระบบ Enterprise Workflow ไม่สามารถเปิดได้เมื่อกดลิงค์จาก MS word"/>
        <s v="Login เข้าเครื่อง Notebook ด้วยรหัสใหม่ไม่ได้"/>
        <s v="Request for Sarisa Srideejing : e-Saraban"/>
        <s v="โทรศัพท์โรงพยาบาลใช้งานไม่ได้"/>
        <s v="Note book ยี่ห้อ Lenovo ใช้งานไม่ได้"/>
        <s v="รบกวนตรวจสอบ Wifi ห้องท่านคณบดี วพศส.ค่ะ"/>
        <s v="เปลี่ยนเบอร์โทรแล้ว internet เข้าไม่ได้ ทั้งในโทรศัพท์และ PC"/>
        <s v="ขอความอนุเคราะห์ตรวจสอบเครื่องปริ้นเตอร์ จำนวน ๑ เครื่อง"/>
        <s v="ไม่สามารถเข้าระบบ e-doc ได้"/>
        <s v="คอมแพทย์เข้า HIS ไม่ได้"/>
        <s v="ขอส่งคอมพิวเตอร์ PC คืน"/>
        <s v="interface ค่ารักษาพยาบาลซ้ำ"/>
        <s v="d/c ออนไลน์ ไม่ได้"/>
        <s v="คอมพิวเตอร์ตอบสนองช้า (หน่วง)"/>
        <s v="ขอกล้องและติดตั้งที่คอมพ์"/>
        <s v="ตรวจพบ อุปกรณ์ชำรุด"/>
        <s v="ลง window"/>
        <s v="ขอยืมคอมพิวเตอร์ และเครื่องปริ้น พร้อมติดตั้ง เพื่อใช้รับเยี่ยม Re accreditation ครั้ง 3 "/>
        <s v="เมาส์ใช้งานไม่ได้"/>
        <s v="Printer Brother ปริ้นหน้าขาว"/>
        <s v="ขอเปิดใช้ Esarabun ในโน๊ตบุคส่วนตัว"/>
        <s v="SCG 1 ปริ้นเอกสารไม่ออก"/>
        <s v="EV importer ไม่สามารถสแกนได้"/>
        <s v="ช่วยซ่อมเครื่องปรี้นเตอร์"/>
        <s v="ย้ายตำแหน่งโทรศัพท์ และคอมพิวเตอร์ช้า"/>
        <s v="ขอลงโปรแกรม SAP "/>
        <s v="Request for Surank Akaniroj : Service Request"/>
        <s v="เปิดใช้งานระบบ Discharge online และ IR online ของรหัส 815165"/>
        <s v="Request for Usa Wisarikit : Service Request"/>
        <s v="Request for Natthapon Sanrak : Service Request"/>
        <s v="เปลี่ยน fusing unit"/>
        <s v="Request for Walaikorn Lawan : Service Request"/>
        <s v="ประชาชน ตรวจสอบข้อมูลการฉีดวัคซีน"/>
        <s v="รบกวนนำผลEcho HN.630343316 ของวันที่ 14/9/65 ออกจากระบบE-scan"/>
        <s v="ประชาชน ขอใบรับรอง"/>
        <s v="ประชาชน เพิ่มเข็ม 1 2"/>
        <s v="ประชาชน เพิ่มเข็ม 1"/>
        <s v="องค์กร ขอ re password ใหม่ "/>
        <s v="ขอนำผล Echo HN 630343316 ออกจากระบบของวันที่ 14 ก.ย.65"/>
        <s v="ประชาชน เพิ่มเข็ม 3"/>
        <s v="ลง MDM ในมือถือ"/>
        <s v="โน้ตบุ๊ค Lenovo เครื่องสีเทาช้า ไม่สามารถใช้งานได้"/>
        <s v="ขอตัวแทนจาก IT ช่วยสนับสนุนการเตรียมอบรมออนไลน์"/>
        <s v="เครื่องปริ้นชั้น 2 ตึก โรงงานยาฯ สัตหีบ ขึ้น error code "/>
        <s v="Request for Nawarat Thonwirak : Service Request"/>
        <s v="TV เรียกคิวดับ"/>
        <s v="คอมพิวเตอร์ ค้าง "/>
        <s v="เปิดภาพไม่ได้ค่ะ"/>
        <s v="Request for Chomfon Yankomut : e-Saraban"/>
        <s v="ย้ายคอมพิวเตอร์ 1 เครื่อง"/>
        <s v="Request for นางสาว ลักษิกา นาไข่ : Service Request"/>
        <s v="ข้อมูล one drive ไม่ซิงค์กับไดรฟ์กลางค่ะ"/>
        <s v="com print sticker ไม่ได้"/>
        <s v="reset password"/>
        <s v="ตอบกลับ: ขอเปลี่ยนมือถือหน่วยงาน"/>
        <s v="แจ้งลบเอกสารในระบบ esaraban"/>
        <s v="Request for Tongkamon Sa-Ngiempong : e-Saraban"/>
        <s v="ลบเอกสารแนบ บันทึกข้อความในระบบสารบรรณ"/>
        <s v="ปริ้นสติกเกอร์ไม่ออก"/>
        <s v="เบิกสิทธิ์ใช้ SAP"/>
        <s v="เข้าประชุมทาง microsoft teams ไม่ได้"/>
        <s v="Request for Pongphol Chansingkorn : e-Saraban"/>
        <s v="ข้อมูลใน HIS หายไป"/>
        <s v="ติดตั้งโปรแกรมในโน็ตบุ๊คส่วนตัว"/>
        <s v="Request for อสมา ตั้งปรมัตถ์สกุล : Service Request"/>
        <s v="Request for นางสาว พรพิไล แลบัว : e-Saraban"/>
        <s v="สาย HDMI มีปัญหา รบกวนตรวจสอบค่ะ"/>
        <s v="ขอเบิกเม้าส์+คีย์บอร์ดใหม่"/>
        <s v=" ระบบ Virtual Hospital Dashboard by Tableau"/>
        <s v="Notebook HD. Bluetooth ไม่ทำงาน"/>
        <s v="ขอรหัสเข้า ระบบ SAP "/>
        <s v="ต้องการลง HIS ใน notebook ที่ใช้เป็นเครื่องมือแพทย์ในหน่วยงาน"/>
        <s v="ขอเข้าใช้งาน login หน้าเครื่อง Printer Fuji"/>
        <s v="สร้าง DMD โน๊ตบุ๊ค ราชวิทยาลัยจุฬาภรณ์"/>
        <s v="เปิดเครื่องคอมไม่ได้"/>
        <s v="ลงโปรแกรม Chemo Q"/>
        <s v="เครื่องปริ้นมีปัญหาค่ะ"/>
        <s v="Request for On-A-Nong Srisunon : e-Saraban"/>
        <s v="Request for Jureeporn Kaewsathuan : Service Request"/>
        <s v="ขอ Add printer ให้ Notebbok ส่วนตัวของ พนักงานใหม่"/>
        <s v="Request for Nongnuch Boontarikraksa : Service Request"/>
        <s v="เปิด Youtube ไม่ได้"/>
        <s v="ปริ้นท์สติ๊กเกอร์ จากระบบ SAP ไม่ได้"/>
        <s v=" Notebook ใช้งานเครื่องปริ้นเตอร์ Brother ไม่ได้ จำนวน 2 เครื่อง"/>
        <s v="Request for Nantarat Nakmorn : Service Request"/>
        <s v="Request for นาง ณภัทร์ สารพา : Service Request"/>
        <s v="ขอความอนุเคราะห์โน๊ตบุคและโปรแกรม HIS"/>
        <s v="องค์กรสอบถามเรื่องนัดหมายใหม่"/>
        <s v="ประชาชนเพิ่มเข็ม 3"/>
        <s v="ประชาชนเพิ่มเข็ม 5"/>
        <s v="ประชาชนเพิ่มชิ่อภาษาอังกฤษ"/>
        <s v="รายได้ไม่เข้า Drawer วันที่ 16/09/65"/>
        <s v="ปริ้นท์ไม่ออก "/>
        <s v="ประชาชนเพิ่มเข็ม 2"/>
        <s v="แจ้งซ่อมเครืองปริ้นเตอร์"/>
        <s v="Request for Thanyaphon Rattana : Service Request"/>
        <s v="ไม่สามารถเข้าใจ Email CRA ได้ ไม่สามารถ Log in เข้า MS team ได้ เนื่องจาก เปลี่ยเบอร์มือถือ"/>
        <s v="Request for Duangrat Chawkohmai : Service Request"/>
        <s v="โปรแกรม EDOC ใช้งานไม่ได้"/>
        <s v="ระบบโทรศัพท์ ไม่สามารถติดต่อได้ค่ะ"/>
        <s v="Link fiber optic"/>
        <s v="คอมเข้าระบบ HIS ไม่ได้"/>
        <s v="ขอใช้ Wireless mouse "/>
        <s v="Request for Wilaiwan Srikun : Service Request"/>
        <s v="โทรศัพท์ขึ้นว่าไม่มีอินเทอร์เน็ต"/>
        <s v="ใช้ Wifi ที่ศูนย์จำลองสถานการณ์เพื่อการเรียนรู้ ไม่ได้"/>
        <s v="ลงไดร์เวอร์เครื่องปริ้นในโน๊ตบุ๊ค"/>
        <s v="Request for Tirapit Rachiwong : e-Saraban"/>
        <s v="ไม่มีโปรแกรม EV insite "/>
        <s v="ไม่สามารถเข้าโปรแกรมผ่าน oracle VM ได้ค่ะ"/>
        <s v="เข้า window 7 ไม่ได้"/>
        <s v="SAP เข้าคีย์ของไม่ได้ "/>
        <s v="Notebook เชื่อมต่อ Wifi ไม่ได้"/>
        <s v="ตู้เปิดประวัติไม่สามารถตรวจสอบสิทธิ์ได้"/>
        <s v="เปลี่ยนชื่ออีเมล์"/>
        <s v="ขอเปลี่ยนคีย์บอร์ดใหม่ เนื่องจากตัวอักษรบนแป้นค้าง ที่คลินิกศัลยกรรมเต้านม "/>
        <s v="เปลี่ยนแปลงผู้รับผิดชอบnotebook"/>
        <s v="Request for Jirada Srilipornkhet : e-Saraban"/>
        <s v="Vm เสีย ไม่สามารถเข้าใช้ได้"/>
        <s v="เครื่อง tablet ไม่สามารถติดตั้ง MDM ได้"/>
        <s v="คอมเปิดไม่ติด "/>
        <s v="Request for Janthima Siri : Service Request"/>
        <s v="หมึกเครื่องปริ้นท์มีปัญหา"/>
        <s v="คีย์เบิกยาไม่ได้ "/>
        <s v="ขอสาย USB เพื่อ Link เครื่อง Brother"/>
        <s v="ขอให้เพิ่มความเร็วคอมพิวเตอร์ (เพิ่ม SSD)"/>
        <s v="เครื่องปริ้นมีปัญหา"/>
        <s v="Request for นางสาว ปรียานุช เมืองปาน : Service Request"/>
        <s v="คอมพิวเตอร์โน้ตบุ๊คดับไม่สามารถใช้งานได้"/>
        <s v="อ้างอิง ตั๋วคำร้อง#SR-11658 ขอเปลี่ยนจอคอมพิวเตอร์ จำนวน 1 จอ"/>
        <s v="ขอเพิ่ม Themes บนเว็บไซต์ฝ่ายเลขานุการสภาราชวิทยาลัยจุฬาภรณ์ จำนวน 7 themes"/>
        <s v="ปริ้นเอกสารไม่ออก"/>
        <s v="ขอเปิดสิทธิ์เข้าใช้ workflow"/>
        <s v="ขอเจ้าหน้าที่ IT 1 ท่าน เนื่องจาก Vender ต้องการลงโปรแกรม แต่ติดรหัสผ่านค่ะ"/>
        <s v="สแกนเอกสารเข้าอีเมลไม่ได้"/>
        <s v="Request for Jidapa Piriyamaytasiri : Service Request"/>
        <s v="ไม่สามารถปิดคอมพิวเตอร์ได้"/>
        <s v="ต้องการให้ลบข้อมูล HIS"/>
        <s v="องค์กร ส่งรายชื่อให้ส่งประกัน วันที่ 17/09/65"/>
        <s v="โรงพยาบาล ส่งรายชื่อให้ส่งประกัน วันที่ 16/09/65"/>
        <s v="โรงพยาบาล ส่งรายชื่อให้ส่งประกัน วันที่ 17/09/65"/>
        <s v="องค์กรอัพโหลดรายชื่อ"/>
        <s v="Google drives ไม่สามารถเข้าใช้งานได้"/>
        <s v="ระบบ SAP "/>
        <s v="Request for Mali Meeprom : e-Saraban"/>
        <s v="Update Tableau บน Server 172.20.5.61"/>
        <s v="Request for นางสาวกรวรรณ เพชรานนท์ : Service Request"/>
        <s v="Request for Saranphat Nadphobsook : Service Request"/>
        <s v="printer ricoh ไม่สามารถปริ้นเอกสารได้"/>
        <s v="ไม่สามาถใช้งานโปรแกรม Microsoft ได้ครับ"/>
        <s v="computer ไม่สามารถใช้งาน Internet ได้"/>
        <s v="ลงทะเบียน MDM ในคอมพิวเตอร์PC ของพนักงานใหม่"/>
        <s v="ปริ้นออกเครื่องถ่ายเอกสารได้"/>
        <s v="เซตเครื่องปริ้น "/>
        <s v="หน้าจอค้าง"/>
        <s v="ไม่สามารถเปิดไฟล์งานได้"/>
        <s v="โทรศัพท์โทรเข้า+ ออกไม่ได้"/>
        <s v="คอม ไม่สามารถเข้าใช้งาน HIS หรือ intranet ได้ "/>
        <s v="ขอเปิด user id ในการเข้าใช้โน้ตบุ๊ค และรหัส wifi เนื่องจาก ไม่สามารถใช้รหัสพนักงานเข้าสู่ระบบได้"/>
        <s v="Request for Montha Klinsukon : e-Saraban"/>
        <s v="ระบบSAP "/>
        <s v="ติดตั้งโปรแกรม dr.dog"/>
        <s v="เพิ่มรายชื่อหน่วยงานในโปรแกรม pharmacy chemo que "/>
        <s v="Request for Supawadee Sripromma : Service Request"/>
        <s v="update ใน his แล้วขึ้น error"/>
        <s v="ขอความกรุณา Add printer ให้ notebook ส่วนตัวของพนักงานใหม่"/>
        <s v="HIS"/>
        <s v="สะกดตัวอักษรบน E-mail ผิดค่ะ"/>
        <s v="ขอเบิกคีย์บอร์ดใหม่"/>
        <s v="Request for Kotchaphorn Boonraksa : Service Request"/>
        <s v="Wifi ใช้งานไม่ได้ "/>
        <s v="แจ้งลบเอกสารแนบในระบบ e-Saraban"/>
        <s v=" ขอแจ้งลบเอกสารแนบของบันทึกข้อความเลขที่ 001.บก.65/693"/>
        <s v="SAP พบปัญหา เข้าใช้งานไม่ได้"/>
        <s v="เครื่องปริ้นไม่ค่อยดึงกระดาษ A"/>
        <s v="ไม่สามารถเข้าใช้งานระบบ SAP ได้"/>
        <s v="เข้าโปรแกรม SAP ไม่ได้"/>
        <s v="เข้าระบบ SAP ไม่ได้ค่ะ "/>
        <s v="ไม่สามารถเข้าหน้า Windows ได้"/>
        <s v="ปริ้นสติ๊กเกอร์ ไม่ได้ "/>
        <s v="Request for Ulailak Nadee : e-Saraban"/>
        <s v="ปริ้นใบรับรองแพทย์ไม่ได้"/>
        <s v="Request for Kaewklao Thavornwattana : Service Request"/>
        <s v="ต้องการติดตั้งโปรแกรม Power BI"/>
        <s v="โน๊ตบุคค้าง ขอเปลี่ยนใหม่"/>
        <s v="Request for Sirinat Juabun : e-Saraban"/>
        <s v="โปรแกรม D/C Online "/>
        <s v="เปลี่ยนเครื่องคอมพิวเตอร์"/>
        <s v="โรงพยาบาลส่งรายชื่อให้ส่งประกัน"/>
        <s v="ขอตรวจเช็คระบบ NETWORK เพื่อขอ IP สำหรับเชื่อมต่อระบบ "/>
        <s v="ลงโปรแกรมMicrosoft Power BI Desktop"/>
        <s v="เปิด ระบบHIS ดู ALL Tran ไม่ได้"/>
        <s v="หมอพร้อมเพิ่มเข็ม 4"/>
        <s v="ขอ IP ว่าง เพื่อใช้ในการติดตั้งเครื่องมือแพทย์ จำนวน 3 IP"/>
        <s v="Request for นาง ปิ่นมุข ชัยวงศ์เวช : Service Request"/>
        <s v="เครื่องปริ้นท์"/>
        <s v="เปิด pdf ใน one drive ไม่ได้"/>
        <s v="คอมพิวเตอร์รีสตาร์ทเองบ่อย"/>
        <s v="ขอเปลี่ยนรหัสเครื่อง print Fuji เป็น 4 ตัวท้าย"/>
        <s v="Microsoft Excel"/>
        <s v="โรงพยาบาลส่งรายชื่อให้ส่งประกัน วันที่ 17/09/65"/>
        <s v="ประชาชนสอบถามเรื่องนัดหมายฉีดวัคซีนโมเดอร์น่า"/>
        <s v="เข้ารหัสe-Doc ไม่ได้ค่ะ"/>
        <s v="ขอเปลี่ยนแท่นหมึก R5 เครื่อง Printer Fuji "/>
        <s v="ไม่สามารถเข้า log in e-doc ได้"/>
        <s v="ไม่สามารถ ดูcurrent medได้ "/>
        <s v="ขอให้เปิดสิทธิ์ในการลงโปรแกรม SYNGOVIA ของบริษัท SIEMENS เพื่อให้สามารถใช้งาน SOFTWARE ต่างๆ ได้เต็มประสิทธิภาพ"/>
        <s v="ขอยกเลิกเอกสารแนบ ในบันทึกข้อความ ที่ 004.รพ.07.65/1307 "/>
        <s v="ขอสิทธิในการเข้าถึง e-doc, SAP"/>
        <s v="ขอความอนุเคราะห์ลบไฟล์เอกสารในระบบ e-saraban "/>
        <s v="Request for Kumnung Nakchaiya : e-Saraban"/>
        <s v="ลบไฟล์เอกสารแนบ"/>
        <s v="ขอสิทธิในการเข้าถึง e-doc"/>
        <s v="เปลี่ยนคำนำหน้าชื่อ"/>
        <s v="VN1919เปลี่ยนชื่อนักกายภาพไม่ได้"/>
        <s v="ยกเลิกเอกสารแนบ"/>
        <s v="คอมพิวเตอร์ไม่สามารถสแกนเอกสารได้"/>
        <s v="เน็ตไม่ดี ใช้ไม่ได้ค่ะ ตรงโทรศัพท์ขึ้นไม่เชื่อมต่อ"/>
        <s v="ขอลงโปรแกรม "/>
        <s v="ตู้เปิดประวัติไม่สามารถใช้งานได้"/>
        <s v="ไม่สามารถเข้าถึงหมวดงาน Special lab ได้"/>
        <s v="แก้ไขโปรแกรม Excel"/>
        <s v="Request for Sunita Tapfang : e-Saraban"/>
        <s v="เครื่อง Print ขึ้น replacement of black drum unit"/>
        <s v="ลงโปรแกรมเครื่องพรินเตอร์ในnotebook"/>
        <s v="HIS เปิด Lab ไม่ได้"/>
        <s v="HIS ห้องปฏิบัติการกลางเข้าใช้งานไม่ได้"/>
        <s v="Request for Areeya Chatjindakul : e-Saraban"/>
        <s v="Set up และติดตั้งโปรแกรมคอมพิวเตอร์สำหรับ 400 เตียง"/>
        <s v="Set up และติดตั้งโปรแกรมคอมพิวเตอร์สำหรับ 400 เตียง "/>
        <s v="เครื่อง HoneyWell เข้าwifi ไม่ได้"/>
        <s v="Request for Rungsinee Sukontapatima : e-Saraban"/>
        <s v="HIS "/>
        <s v="Computer Login เข้าเครื่องไม่ได้"/>
        <s v="เปลี่ยนหมึก สีดำ เครื่อง FUJI หน้าห้องฝ่ายจัดซื้อจัดจ้าง ขอด่วนนะค่ะ"/>
        <s v="ตู้กด VN อัตโนมัติไม่สามารถใช้งานได้"/>
        <s v="UPS เครื่องสำรองไฟในห้องประชุม ไม่มีไฟมา "/>
        <s v="ขอ print รายการราคาค่าตรวจแล็ป"/>
        <s v="Request for Nareeluck.wim : Service Request"/>
        <s v="เปิดดูไฟล์ใน E-Doc ไม่ได้ค่ะ"/>
        <s v="เขเาระบบ SAP ไม่ได้"/>
        <s v="ปรินท์ใบนัดแล้วเอกสารออกมาหลายใบค่ะ "/>
        <s v="เข้าระบบ HIS ใน laptop ไม่ได้"/>
        <s v="เครื่องปริ้นเสีย "/>
        <s v="แจ้งเปลี่ยนเบอร์โทร"/>
        <s v="Request for Machima Phopairoj : e-Saraban"/>
        <s v="Request for Fresh Service : Service Request"/>
        <s v="Request for Jidapa Piriyamaytasiri : e-Saraban"/>
        <s v="ไม่สามารถ connect printer ได้"/>
        <s v="Request for นางสาว จามรี จันทร์เพ็ญ : Service Request"/>
        <s v="ขอ print ราคารายการค่าส่งตรวจแล็ป"/>
        <s v="ขอสายแลนด์"/>
        <s v="Save งานบน drive ไม่ได้เลยค่ะ จะแก้ไขไฟล์มันก็ขึ้นว่าบล้อคไม่สามารถทำอะไรได้ค่ะ"/>
        <s v="ขอคืน Notebook"/>
        <s v="Request for Thamonwan Thongbun : Service Request"/>
        <s v="ประชาชน เพิ่มชิ่อภาษาอังกฤษ"/>
        <s v="ประชาชน แก้ไขชื่อ"/>
        <s v="ขอเปิดสิทธิ์การใช้ USB drive และลง program Virtual box สำหรับโน๊ตบุ๊คของอาจารย์"/>
        <s v="เครื่องปริ้นท์มีปัญหา"/>
        <s v="ใช้ One Drive ไม่ได้"/>
        <s v="โครงการดูแลรักษาระบบเครือข่าย"/>
        <s v="ติดตั้งโปรแกรม sap 802227"/>
        <s v="โครงการดูแลรักษาระบบเครืองแม่ข่าย"/>
        <s v="องค์กร สอบถามเรื่องการนัดหมายใหม่"/>
        <s v="โปรแกรม EDOC SCAN เอกสารไม่ได้"/>
        <s v="ปริ๊นเอกสารRecord จากเครื่อง ICCA ไม่ได้ "/>
        <s v="โทรศัพท์เครื่องเบอร์1209ใช้ไม่ได้ค่ะ"/>
        <s v="เครื่องปริ้นฟูจิ ขึ้น R5"/>
        <s v="Request for Pattanaporn Daengkorkua : e-Saraban"/>
        <s v="HIS พบปัญหา แสดงเมนูหน้า Doctor Order ไม่ครบ"/>
        <s v="ขอเปิดสิทธิ์ E-Doc"/>
        <s v="cHis ใช้งานไม่ได้ Error: Microsoft JET Database Engine"/>
        <s v="ติดตั้งโปรแกรมปริ้นส์เตอร์ในnotebook"/>
        <s v="ปริ้นส์ใบรับรองแพทย์ไม่ออก"/>
        <s v="โทรศัพท์ภายใน มีปัญหาแบตเตอรี่บวม"/>
        <s v="สแกนเอกสารส่งเมล์ไม่ได้ค่ะ"/>
        <s v="Transport Request จาก Client 500 ไป 900"/>
        <s v="ระบบชุมสายโทรศัพท์กลาง สำหรับ 3 ศูนย์การแพทย์"/>
        <s v="sap เข้าใช้งานไม่ได้ "/>
        <s v="โครงการจัดหาโครงข่ายสื่อสารสำรองเพื่อเชื่อมต่อระบบงาน ศูนย์การแพทย์ภัทรมหาราชานุสรณ์ กับ ศูนย์ข้อมูลสำรองการไฟฟ้าราษฎร์บูรณะ"/>
        <s v="เปลี่ยนภาษา"/>
        <s v="ขอความอนุเคราะห์ให้เจ้าหน้าที่IT ลง MDM ในโทรศัพท์ส่วนตัวของผู้ช่วยเลขาธิการ(คุณขวัญเนตร รัตนพฤกษ์)"/>
        <s v="โครงการจัดจ้างบริการปรับปรุงกระบวนการจัดการความมั่นคงปลอดภัยสารสนเทศตามมาตรฐาน ISO/IEC ๒๗๐๐๑ สำหรับศูนย์คอมพิวเตอร์ (Data Center) และระบบบริหารจัดการทรัพยากรด้านการเงิน (ERP Finance module) ของราชวิทยาลัยจุฬาภรณ์"/>
        <s v="โครงการจ้างบำรุง SAP"/>
        <s v="โครงการจ้างบำรุงระบบ Software การศึกษา"/>
        <s v="ต่อสัญญาเช่า notebook 27เครื่อง (งานเบิกจ่ายจากกรมบัญชีกลาง) AUG66-JUL67 0.5MB"/>
        <s v="ต่อสัญญาเช่า notebook 29เครื่อง (Add In) MAR66-FEB67 0.5MB"/>
        <s v="โครงการซอฟท์แวร์สนับสนุนการเรียนการสอน และงานวิจัยในราชวิทยาลัยจุฬาภรณ์ [โปรแกรมอื่นๆของคณะเทคโนฯ สัตวแพทย์ โรงผลิตยา]"/>
        <s v="ต่อสัญญาเช่า notebook 100เครื่อง [Leeka 12mths Oct65-Sep66] 160,500 B/Mth = 1.926ล้าน"/>
        <s v="โครงการซอฟท์แวร์วิเคราะห์ข้อมูลทางสถิติ (renew STATA License)"/>
        <s v="&quot;ลิขสิทธิ์และปรับปรุงระบบเพื่อการใช้งาน Microsoft 365 split L/c - Svc&quot;"/>
        <s v="โครงการพัฒนาทักษะในเรื่อง Digital Transformation ให้บุคลากร รจภ. (Data Governance Frame Work and Training)"/>
        <s v="โปรแกรมสำหรับคำนวณทางด้านคณิตศาสตร์และวิศวกรรมเพื่อใช้วิจัยภาพ (MATLAB CWL License) "/>
        <s v="โครงการจัดทำแผนกู้คืนระบบ Disaster Recovery Plan to stabilize CRA on prem Cloud Data Center"/>
        <s v="โครงการเช่าเครื่องพิมพ์ ระยะที่ 2 (Fuji)/ TCV 3MB for 3Yrs"/>
        <s v="โครงการเช่าเครื่องพิมพ์ 400 เตียง/ TCV 40MB ปีละ 13.5MB x 3 Years"/>
        <s v="โครงการพัฒนาระบบ eco system รพ.สัตว์ใหญ่"/>
        <s v="เปลี่ยนแป้นคีย์บอร์ด"/>
        <s v="โครงการพัฒนาระบบรองรับการรักษาสัตว์ใหญ่ (iMed Ph.2)"/>
        <s v="ค่าเช่า 200PC+110Notebook (สัญญาปัจจุบัน 1 กค.2563 - 1 กค.2566)"/>
        <s v="โครงการพัฒนา e-Signature Phase 3"/>
        <s v="1.ค่าเช่าคอมพิวเตอร์ 1,025 เครื่อง ทดแทนเครื่องหมดอายุการใช้งาน (งาน รพ. 100เตียง 17ไร่ ไซโคลตรอน) รวมจอสแปร์ 50จอ สัญญา 3 ปี เริ่ม ตค 2565 [14,892,000บาท/ปี x 3ปี]"/>
        <s v="&quot;ระบบลูกค้าสัมพันธ์สำหรับ รจภ. [Q3-66 - Q4-67]&quot;"/>
        <s v="2.ค่าเช่าคอมพิวเตอร์ 125 เครื่อง ทดแทนเครื่องหมดอายุการใช้งาน (งาน รพ. 100เตียง 17ไร่ ไซโคลตรอน) สัญญา 3ปี เริ่ม กค.2566 [1,800,000บาท/ปี x 3ปี]"/>
        <s v="HRD (รวม License 3 ปี)"/>
        <s v="Repate Drum"/>
        <s v="โครงการขยายระบบบริหารจัดการโครงการวิจัยของราชวิทยาลัยจุฬาภรณ์"/>
        <s v="โครงการเช่าใช้บริการเชื่อมต่อผ่านเครือข่ายใยแก้วนำแสงระหว่างราชวิทยาลัยจุฬาภรณ์ กับศูนย์การแพทย์ภัยพิบัติและฉุกเฉินเจ้าฟ้าจุฬาภรณ์ และการเช่าพื้นที่เก็บระบบแม่ข่ายสำรองและ Fiber Optic"/>
        <s v="โครงการบริหารคลังข้อมูล Pilot for Big Data and AI Platform"/>
        <s v="เช่าพื้นที่ศูนย์ข้อมูลของการไฟฟ้านครหลวง เขตราษฎร์บูรณะ"/>
        <s v="โครงการบริหารการจัดการข้อมูล และบัญชีข้อมูล Data Governance Management TCV 15MB"/>
        <s v="โครงการจ้างเหมาบริการสนับสนุนการใช้เทคโนโลยีสารสนเทศ (IT Support Services) ระยะที่ 3 [May66-Apr67]"/>
        <s v="ไม่สามารถปริ้นได้"/>
        <s v="&quot;โครงการเพิ่มประสิทธิภาพระบบเครือข่าย และควบคุมการปฏิบัติการด้านความปลอดภัยศูนย์คอมพิวเตอร์ [TCV 25MB] &quot;"/>
        <s v="&quot;โครงการสนับสนุนยุทธศาสตร์ที่ 3 Architect &amp; PMO &quot;"/>
        <s v="&quot;โครงการจ้างเหมาบริการ CRA Contact Center Phase 2 - Hospital call center เพิ่ม Agents [MAR66-Feb67]&quot;"/>
        <s v="โครงการซอฟแวร์ระบบตรวจสอบช่องโหว่ระบบ (Vulnerability assessment) TCV 0.5MB"/>
        <s v="จ้างเหมาที่ปรึกษาด้านการบริหารโครงการพัฒนาระบบสารสนเทศ โครงสร้างพื้นฐานและระบบงาน ราชวิทยาลัยจุฬาภรณ์"/>
        <s v="Google drive เข้าใช้งานไม่ได้"/>
        <s v="&quot;โครงการปรับปรุงระบบเครือข่ายของโรงพยาบาลมกุฏคีรีวัน, โรงงานผลิตเภสัชภัณฑ์ในพระราชดำริ, โรงพยาบาลสัตว์ทิพย์พิมาน, และศูนย์พักพิงสุนัขจรจัด นครชัยบุรินทร์ และ ระบบบริหารจัดการความปลอดภัยศูนย์การแพทย์ภัทรมหาราชานุสรณ์ ระยะที่ 3 [Q3-66 - Q4-67] TCV 20MB&quot;"/>
        <s v="ค่ารับการประเมินตรวจมาตรฐาน ISO27001, ITILS"/>
        <s v="&quot;อุปกรณ์ Network รพ สัตว์ใหญ่ (to enhance CRA NW) Q4-66 - Q4-67 [TCV 30MB]&quot;"/>
        <s v="&quot;จ้างเหมาที่ปรึกษา ISO27000 จำนวน 12เดือน [5. To maintain an organic scale-up of the environment to support business growth and new initiatives]&quot;"/>
        <s v="โครงการบริหารการศึกษาในการเรียนการสอนของ รจภ. Next Gen LMS"/>
        <s v="&quot;Cloud Management &quot;"/>
        <s v="ขอให้ Add Role เพื่อเข้าใช้งาน Workflow"/>
        <s v="ปลดล็อค line PC ใน Notebook ของ รจภ."/>
        <s v="Request for ปรัชญา โคมเดือน : Service Request"/>
        <s v="สั่งปริ้นต์แล้วปริ้นต์ไม่ออก"/>
        <s v="ลงโปรแกรม SAP ในโน้ตบุค"/>
        <s v="รบกวนช่วยเชื่อมต่อเครื่องปริ้นเข้ากับคอมพิวเตอร์ให้หน่อยครับ"/>
        <s v="Request for Kan Kledmanee : e-Saraban"/>
        <s v="ดึงผลการตรวจสุขภาพกลุ่ม สทป"/>
        <s v="หมึกเครื่องฟูจิ สีดำหมด (โซนC) สำนักงานคณบดี ชั้น 2 ขอความอนุเคราะห์ด่วน เนื่องจาก จะต้องผลิตข้อสอบให้กับนักศึกษา"/>
        <s v="Request for Angkana Apichartyotin : Service Request"/>
        <s v="Request for Saiphet Vanprom : Service Request"/>
        <s v="อิงเลขงาน #SR-10358 User ต้องการ แก้ไขเบอร์โทรศัพท์ในใบนัดของคลินิก เพิ่ม จากเบอร์ 5768 เปลี่ยนเป็นเบอร์ 5741"/>
        <s v="ขอสถิติผู้ป่วย"/>
        <s v="โรงพยาบาลส่งรายชื่อให้ส่งประกัน วันที่ 25/09/65"/>
        <s v="หมอพร้อมเพิ่มเข็ม 3 แก้เบอร์โทร"/>
        <s v="ประชาชนสอบถามเรื่องรับยา"/>
        <s v="ประชาชนขอเพิ่มเข็ม 1 2 (แต่ไม่พบข้อมูล ฉีดที่สถานีกลางบางซื่อ)"/>
        <s v="Request for นางสาว จุฑารัตน์ อินขำ : e-Saraban"/>
        <s v="Request for Wannamas Saitanoo : Service Request"/>
        <s v="เพิ่มส่ง FAX ฝ่ายการพยาบาล 17 ไร่"/>
        <s v="เครื่อง notebook มีปัญหาการทำงานช้า"/>
        <s v="Computer เปิดไม่ติด"/>
        <s v="ขอเปิดเฉพาะ รหัสคลินิก ในหน้า Load รายการ"/>
        <s v="Copy แล้ววางไม่ได้ + download ฟ้อนท์"/>
        <s v="เครื่องปริ้นไม่ดึงกระดาษ"/>
        <s v="เครื่องพรินเตอร์fujiชั้น11เสีย"/>
        <s v="Request for Kathakorn Dechdecha : Service Request"/>
        <s v="เข้า HIS ไม้ได้"/>
        <s v="Request for Papasthida Pinyasamma : Service Request"/>
        <s v="ตั้งค่ากระดาษเครื่องปริ้น"/>
        <s v="เครื่องพิมพ์ Ricoh สั่งพิมพ์ไม่ได้ ห้องภาควิชารากฐาน"/>
        <s v="Internet ขึ้น No internet access ค่ะ แต่ยังเข้าใช้ Internet ได้นะคะ บางที save file ไม่ได้ค่ะ เคยแจ้ง help ไปแล้วแต่แก้ไม่หายค่ะ "/>
        <s v="ขอลงโปรแกรม Python เนื่องจากต้องอบรมหลักสูตร Data Science"/>
        <s v="ขอราคาค่าส่ง specimen ส่งตรวจแล็ปภายนอกโรงพยาบาล"/>
        <s v="รบกวนช่วยปริ๊นสีใบประกาศนียบัตร พร้อมลายมือชื่อ อ.นิธิ"/>
        <s v="ขอสาย LAN "/>
        <s v="ขอให้ติดตั้ง pdf ใหม่"/>
        <s v="Request for Chanokthida Kaewsri : e-Saraban"/>
        <s v="Request for นางสาว อรปวีณ์ ช่วยบำรุง : Service Request"/>
        <s v="คอมพิวเตอร์โน๊ตบุคเปิดไม่ติด "/>
        <s v="เครื่องปริ้นส์เตอร์เสีย"/>
        <s v="เครื่องปริ๊น Fuji หมึกเลอะ"/>
        <s v="สติ๊กเกอร์เหลื่อมทับตราโรงพยาบาล"/>
        <s v="คอมพิวเตอร์ติดๆ ดับๆ"/>
        <s v="แก้ไขโปรแกรม book check up เข้าระบบไม่ได้ "/>
        <s v="Request for Daraporn Duangrung : Service Request"/>
        <s v="Request for Nattapol Polamai : Service Request"/>
        <s v="เบิกผ้าหมึก"/>
        <s v="ติดตั้งโปรแกรม endnote for Mac ให้เครื่องส่วนตัวอาจารย์"/>
        <s v="ใช้ Chrome Remote"/>
        <s v="ขอเปิดสิทธิในการเบิกเวชภัณฑ์ยา"/>
        <s v="ติดตั้ง POWER BI "/>
        <s v="ขอสิทธิ์ในการเข้าใช้งาน e-Doc"/>
        <s v="ทำเรื่อง google Remote Desktop ค่ะ"/>
        <s v="ขออนุมัติจัดซื้อโทรศัพท์ไร้สาย"/>
        <s v="ติดกล้อง Webcam ที่เครื่องคอมพิวเตอร์"/>
        <s v="Request for ดร. ณรงค์ฤทธิ์ ศรีธนะ : Service Request"/>
        <s v="ไม่สามารถดึงข้อมูล และ Export ไฟล์ เพิ่อนำไฟล์เข้าโปรแปรม e-claim online ได้"/>
        <s v="VN slip"/>
        <s v="ขอความอนุเคราะห์ลบไฟล์ของบันทึกข้อความที่ 002.ทส.01.65/677 "/>
        <s v="หน้าจอคอมเปิดไม่ติด"/>
        <s v="คอมพิวเตอร์ใช้งาน Internet ไม่ได้"/>
        <s v="ตู้ เปิด VN หน้า ER ใช้งานไม่ได้"/>
        <s v="รหัสพนักงานไม่สามารถใช้งาน Discharge online ได้ "/>
        <s v="ไม่สามารถcf request ในหน้าX-ray result ได้ "/>
        <s v="เรียกคิวไม่ได้ "/>
        <s v="คอมพวเตอร์เปิดไม่ติด เข้าใช้งานไม่ได้"/>
        <s v="เครื่องคอมเปิดไม่ได้"/>
        <s v="แป้นคีย์บอร์ดโน๊ตบุ๊คหลุด (ตัว M)"/>
        <s v="รบกวนมาช่วยย้ายคอมค่ะ"/>
        <s v="ขอReset password Gmail"/>
        <s v="ลงโปรแกรม EV insite "/>
        <s v="คอมช้ามาก , ปริ้นสติ๊กเกอร์ไม่ได้ , โปรแกรม P-touch หาย"/>
        <s v="องค์กรสอบถามข้อมูลการจัดสรรวัคซีน"/>
        <s v="ประชาชนแก้ไขชื่อ"/>
        <s v="องค์กรสอบถามเรื่องนัดหมายการฉีดวัคซีน"/>
        <s v="จอคอมพิวเตอร์ PC (ThinkVision) "/>
        <s v="log in printer ไม่ได้"/>
        <s v="UPS จำนวน 1 เครื่อง"/>
        <s v="Request for Thanaporn Kookongkrissadakorn : Service Request"/>
        <s v="HIS เข้าใช้งานไม่ได้ 2 เครื่อง"/>
        <s v="องค์กรสอบถามเรื่องเข้าระบบนัดวัคซีนไม่ได้"/>
        <s v="โรงพยาบาลส่งรายชื่อให้บริษัทประกันวันที่ 23/09/65"/>
        <s v="โรงพยาบาลส่งรายชื่อให้บริษัทประกันวันที่ 24/09/65"/>
        <s v="ประชาชนขอเพิ่มเข็ม 1 2"/>
        <s v="ปริ๊นบัตรนัดและสติ๊กเกอร์ไม่ได้"/>
        <s v="ไม่พบรายชื่อผู้ป่วยในโปรแกรม E-claimi off line"/>
        <s v="ปริ้นบัตรนัดไม่ออก"/>
        <s v="คอมพิวเตอร์ปริ้นซ์เอกสารไม่ได้"/>
        <s v="ประชาชนขอใบรับรอง"/>
        <s v="ขอสาย HDMI"/>
        <s v="HIS print sticker ไม่ได้"/>
        <s v="printer พิมพ์ไม่ออก"/>
        <s v="Request for Niphakorn Dangsuwan : Service Request"/>
        <s v="เข้าระบบไลน์บน PC"/>
        <s v="เข้าใช้งานระบบ workflow ไม่ได้"/>
        <s v="ประชาชนขอเลข 13หลัก"/>
        <s v="ประชาชนขอเพิ่ิ่มเข็ม 2"/>
        <s v="เปลี่ยน black drum "/>
        <s v="ขอลบไฟล์เอกสารแนบ ในระบบ E-Saraban"/>
        <s v="Request for นาย มานพ แก่นไทย : Service Request"/>
        <s v="Request for สุภาพร อ่อนนวล : Service Request"/>
        <s v="ขอคืนโน็ตบุ๊ค และให้พนักงานใหม่แทน"/>
        <s v="set แป้นพิมพ์ ไทย-อังกฤษ error"/>
        <s v="ขอเม้าท์ คอมพิวเตอร์ทดแทน เนื่องจากไม่สามารถใช้งานได้ปกติ "/>
        <s v="โหลดข้อมูล Statistic Report ทุกเดือนภายในวันที่ 1 ของทุกเดือน"/>
        <s v="แจ้งเปลี่ยน UPS"/>
        <s v="ขอยืมคอมพิวเตอร์โน้ตบุ๊คในการปฏิบัติงาน"/>
        <s v="อนุญาตให้เข้าถึงข้อมูลฝ่ายจัดซื้อจัดจ้าง Onedrive"/>
        <s v="ขอโทรศัพท์ตั้งโต๊ะ จำนวน 1 เครื่อง"/>
        <s v="ขอยกเลิกเอกสารแนบ 1"/>
        <s v="Request for Jidapa Dhamaraks : Service Request"/>
        <s v="มีปัญหาเรื่องการดึงข้อมูลมาบันทึกเบิกค่ารักษาพยาบาลของ โปรแกรม E-Claim online"/>
        <s v="Request for Pimpida Penpas : Service Request"/>
        <s v="แก้ไขผังโครงสร้างฝ่ายบริหารโครงการและพัฒนาพื้นที่"/>
        <s v="การเชื่อมต่อ WIFI กับจอ monitor"/>
        <s v="Request for Naruemon Mairaiklang : e-Saraban"/>
        <s v="Request for Luksana Janlaor : Service Request"/>
        <s v="Request for WANANYA PORNPUENG : Service Request"/>
        <s v="เพิ่มชื่อเข้าระบบ HIS"/>
        <s v="หน้าจอ PC"/>
        <s v="องค์กรสอบถามเรื่องโรงพยาบาลที่รับฉีดโมเดอร์น่า"/>
        <s v="อ้างอิง #INC-12130 สายชาร์จโทรศัพท์ ชาร์จไม่ได้"/>
        <s v="ระบบ HIS ออกใบเสร็จไม่ได้ "/>
        <s v="เข้า sap ไม่ได้"/>
        <s v="ขอแอดปริ้นเตอร์หน่วยงานค่ะ"/>
        <s v="Request for Arinya Haruthai : Service Request"/>
        <s v="มีการ off ยาโดยแพทย์ที่ไม่ได้เป็นเจ้าของเตียง"/>
        <s v="กระดาษ และเครื่องปริ้น เครื่องเปิด VN (17ไร่)"/>
        <s v="หนังสือตอบกลับเอกสารแสกนผิดวัน"/>
        <s v="Chemo Queue เปิดใช้ในหน่วยงาน ward14 ไม่ได้"/>
        <s v="ปริ้นไม่ออก"/>
        <s v="เครื่องคอมตารางแพทย์ที่ ER เข้าใช้งาน powerpoint ไม่ได้ "/>
        <s v="ตรวจสอบ Notebook"/>
        <s v="คอมขึ้น No Internet access เหมือนเดิมค่ะ เวลาใช้มันขึ้นว่าอาจจะไม่เชื่อมต่อกับโฟลเดอเหมือนครั้งที่แล้วค่ะ บางทีก็ save ได้ บางทีก็ save ไม่ได้ค่ะ "/>
        <s v="ขอยกเลิกเอกสารแนบในบันทึกข้อความ ที่ 004.รพ.07.65/1302"/>
        <s v="ขอความอนุเคราะห์ดำเนินการจัดทำเลขรหัสสิทธิ์การรักษา (Right Code) และสร้างคู่สัญญาให้กับโครงการวิจัยเชิงทดลองทางคลินิก จากแหล่งทุนภายนอก"/>
        <s v="อ้างอิงงาน ตั๋วคำร้อง#INC-11402 user แจ้งว่านำเครื่องโน๊ตบุคมาส่ง แต่ไม่มีโปรแกรม Sab จะให้ it ลงให้"/>
        <s v="Request for Parin Tannak : e-Saraban"/>
        <s v="Request for Boossaya Phokamta : e-Saraban"/>
        <s v="ขอลบเอกสารแนบในระบบ E-saraban"/>
        <s v="Com PC ล่าช้า ในการเปิด HIS เพื่อ Share ใน MS team"/>
        <s v="ขอลง MDM ในเครื่องส่วนตัว(MAC)"/>
        <s v="login e-saraban ไม่ได้ ไม่แน่ใจว่ารหัสผิดหรือถูก reset"/>
        <s v="Request for Suphannee Manmars : e-Saraban"/>
        <s v="ขอจนท.มาดูการเชื่อมต่อ Wifi"/>
        <s v="ขอความอนุเคราะห์สนับสนุนโทรศัพท์มือถือ"/>
        <s v="ขอใช้ระบบ SAP ผ่านคอมพิวเตอร์โน้ตบุ๊ก"/>
        <s v="hand held "/>
        <s v="ยา gen ไม่ขึ้นเนื่องจากมีการ ward allow "/>
        <s v="คอมพิวเตอร์ใช้งานไม่ได้ 2 เครื่อง"/>
        <s v="Chemo Queue confirm ผสมยาเคมี ไม่ได้ เครื่อง 172.32.14.17"/>
        <s v="เครื่องปริ้นสติ้กเกอร์ปริ้นฉลากไม่ออก"/>
        <s v="การใช้เครื่องพิมพ์"/>
        <s v="เครื่องปริ้นใช้ไม่ได้ค่ะ"/>
        <s v="Diag Room มีปัญหา "/>
        <s v="อ้างอิง SR-10211 ตรวจสอบเครื่องคอมพิวเตอร์เนื่งจากเครื่องติดไวรัส"/>
        <s v="ตรวจสอบเครื่องคอมพิวเตอร์เนื่งจากเครื่องติดไวรัส"/>
        <s v="ปรับแก้ไข Screen SSB หน้า Registration --&gt; Admission "/>
        <s v="Request for Thanyaphon Rattana : e-Saraban"/>
        <s v="ประชาชน ขอลบเข็มที่ซ้ำ"/>
        <s v="wifi ใช้ไม่ได้ และขอความช่วยเหลือ set email บนมือถือ"/>
        <s v="หมอพร้อม ขอเพิ่มเข็ม 1 2"/>
        <s v="องค์กร อัพรายชื่อเข้าระบบ"/>
        <s v="key board ชำรุด"/>
        <s v="ขออนุมัติการเปิดสิทธิ์การใช้งานในระบบ HIS"/>
        <s v=" Set up และติดตั้งโปรแกรมคอมพิวเตอร์สำหรับ 400 เตียง"/>
        <s v="Request for Sudarat Champathip : Service Request"/>
        <s v="หมอพร้อม ขอเพิ่มเข็ม 2"/>
        <s v="ขอหยุดเส้นทางหนังสือ สก008"/>
        <s v="Request for Ailada Jetanasen : Service Request"/>
        <s v="ไม่สามารถ export excel จากระบบ sap ได้"/>
        <s v="Request for Wanaree Kosomsri : Service Request"/>
        <s v="ฮาร์ดดิสไดร์ฟซีเต็ม"/>
        <s v="มีโปรแกรมอื่นเปิดขึ้นมาเอง"/>
        <s v="Notebookไม่สามารถlogonเข้าใช้งานได้"/>
        <s v="Request for Supunnee Nantum : e-Saraban"/>
        <s v="คอมพิวเตอร์ไม่สามารถอ่านข้อมูล CD ได้"/>
        <s v="Request for Sunita Tapfang : Service Request"/>
        <s v="ช่วยอัพเดตโปรแกรม eMA Client Version (V2.0.4)"/>
        <s v="โปรแกรม EMA ใช้งานไม่ได้ "/>
        <s v="Request for นางสาว น้ำทิพย์ อร นาคทอง : e-Saraban"/>
        <s v="ไดร์ C ในVM เต็ม"/>
        <s v="เครื่องปริ้นเสีย"/>
        <s v="รบกวนupdate เบอร์โทรศัพท์แผนกตาเพื่อจะได้ดึงสายได้ถูกต้อง"/>
        <s v="อ้างอิง #SR-12184"/>
        <s v="ใช้งานโปรแกรม snipping tool ไม่ได้ และเครื่อง PC ช้า"/>
        <s v="ขอแจ้งลบไฟล์เอกสาร จำนวน1เรื่อง"/>
        <s v="โทรศัพท์ตั้งโต๊ะเครื่องดำ"/>
        <s v="ระบบ Chemo Queue"/>
        <s v="ขอคอมพิวเตอร์ 1 ชุด"/>
        <s v="Computer ดับ 3 เครื่อง"/>
        <s v="ไม่สามารถเข้ารหัสไวไฟได้"/>
        <s v="ต้องการเปลี่ยน Keyboard"/>
        <s v="ขอจอคอมพิวเตอร์"/>
        <s v="e-Doc ไม่สามารถเข้าได้"/>
        <s v="Request for นางสาว ชลัญน์พิมพ์ ศรีสว่าง : Service Request"/>
        <s v="รบกวนช่วยดำเนินการแก้ไขการใช้งานเครื่องปริ้นเตอร์"/>
        <s v="เครื่องถ่ายเอกสารมีรอยเส้นดำ"/>
        <s v="หมึกหมด"/>
        <s v="OR Hybrid 17 ไร่ ใช้งานอินเตอร์เน็ตไม่ได้"/>
        <s v="ประชาชน ขอเลข 13หลัก"/>
        <s v="ประชาชน ขอเลข13หลัก"/>
        <s v="หมอพร้อม ขอเพิ่มเข็ม2"/>
        <s v="ให้ช่วย แก้ไขHis เนื่องจาก Hisเข้าไม่ได้ และขึ้น error ccc-thai"/>
        <s v="Request for Phakawan.bud : Service Request"/>
        <s v="Request for Pornthida Wutcharat : e-Saraban"/>
        <s v="wifi ใช้งานไม่ได้"/>
        <s v="ขอเครื่องคอมพิวเตอร์ และเบอร์โทรศัพท์ สำหรับทำงาน"/>
        <s v="ระบบ SAP export ข้อมูลไม่ได้"/>
        <s v="Request for นางสาว อมรรัตน์ สวัสดิ์ : Service Request"/>
        <s v="Request for Suphawadee Wasoontharaphiromkool : Service Request"/>
        <s v="แจ้งลบไฟล์ในระบบ E-Sarabun "/>
        <s v="เครื่อง UPS ดัง"/>
        <s v="ขอเปลี่ยนแท่นหมึก R5 เครื่อง Printer Fuji"/>
        <s v="ตู้เสียบบัตร ER กินบัตรคนไข้"/>
        <s v="Notebook เปิดเครื่องไม่ติด"/>
        <s v="(ขอด่วนนะคะ) แก้ไขหน้าเว็บรับสมัครหลักสูตร พยบ. นานาชาติ (https://nurseinter.cra.ac.th)"/>
        <s v="หน้าจอ Enquie Lab ใส่รายละเอียดไม่ได้"/>
        <s v="ขอความอนุเคราะห์ตรวจสอบสาย LAN"/>
        <s v="ขอความอนุเคราะห์เปลี่ยนเครื่องสำรองไฟจำนวน 1 เครื่อง"/>
        <s v="Printer BROTHER ขึ้น Repelce DRUM ไม่สามารถใช้งานได้"/>
        <s v="เครื่องสแกนเชื่อมต่ออินเตอร์เน็ตไม่ได้"/>
        <s v="Request for Natthaphon Srisai : e-Saraban"/>
        <s v="คอมตัดอินเตอร์เน็ตเองค่ะ ตอน 17.30 น. เมื่อวานค่ะ อาการเดิมอีกแล้วค่ะ "/>
        <s v="เปิดผลPatho คนไข้ไม่ได้"/>
        <s v="Setting เชื่อมต่อ WiFi จอดิจิตอล Singnage "/>
        <s v="รบกวนให้มาลงโปรแกรม สแกน"/>
        <s v="โน๊ตบุ๊คเปิดไม่ติด"/>
        <s v="printer ปริ้นไม่ได้ "/>
        <s v="ไม่สามารถ Log in One drive ได้"/>
        <s v="HIS มีปัญหา ไม่สามารถเรียก pop up ได้"/>
        <s v="เปิดผล Cyctology ไม่ได้ค่ะ"/>
        <s v="Request for สัคคเมธ แสงทรงศิลป์ : Service Request"/>
        <s v="เครื่องถ่ายเอกสาร ถ่ายแล้วมีขีดดำเป็นเส้น"/>
        <s v="Request for นาย พงษ์สันต์ กิ่งสุภา : Service Request"/>
        <s v="เครื่องปริ๊นส์ RicOH ขึ้น SC554-00"/>
        <s v="Request for นาย ยุรนันท์ เล็กน้อย : Service Request"/>
        <s v="VM พบปัญหา เข้าใช้งานไม่ได้ ขึ้น startup repair"/>
        <s v="ขอเพิ่ม Role User ในระบบ Workflow"/>
        <s v="เปิดเPCแล้วหน้าจอดำ"/>
        <s v="แจ้งซ่อมตู้ยาเสพติด"/>
        <s v="แจ้งซ่อม แป้นพิมพ์โน๊ตบุ๊ค "/>
        <s v="Request for Jirada Srilipornkhet : Service Request"/>
        <s v="SAP-ERP ขอให้ช่วยดำเนินการ Transport Request# 907161 และ 907411 จาก DEV100 ไปยัง QAS500"/>
        <s v="เชื่อมต่อ printer ยี่ห้อ ricoh กับโน๊ตบุ๊ก"/>
        <s v="ใบแจ้งหนี้ไม่ตรง"/>
        <s v="โทรศัพท์ไร้สายยี่ห้อ Panasonic ไม่สามารถโทรออกได้"/>
        <s v="ประชาชนแก้ไขข้อมูลส่วนตัว เพิ่มเข็ม"/>
        <s v="ขอสิทธิ์การใช้ระบบสารบรรณนอกสถานที่โรงพยาบาล"/>
        <s v="ขอความอนุเคราะห์เก็บสาย LAN"/>
        <s v="Request for Sathanee Rodwimut : Service Request"/>
        <s v="Request for Saruda Chaiharn : e-Saraban"/>
        <s v="ขอให้ยังคงเปิดสิทธิ์การเข้าถึงของนางสาวจันทิมา ภูสำรี"/>
        <s v="เมาส์ใช้ไม่ได้"/>
        <s v="ปริ๊นไฟล์ PDF เป็นภาษาต่างด้าว"/>
        <s v="Computer พบปัญหา ลำโพงไม่ดัง"/>
        <s v="ติดตั้งหน้าจอcom เข้าโทรทัศน์"/>
        <s v="เมาส์คอมพิวเตอร์"/>
        <s v="สแกนเอกสารไม่ได้"/>
        <s v="รบกวนเจ้าหน้าที่รีโมทลงโปรแกรม HIS และ EVInsite "/>
        <s v="เปลี่ยนหมึกชั้น1"/>
        <s v="คอมพิวเตอร์ฝั่งอินเตอร์ และคอมพิวเตอร์ ฝั่ง Covid"/>
        <s v="แพทย์เข้าใช้งานhisไม่ได้"/>
        <s v="ช่อง gross description ใช้ไม่ได้ ในระบบ HIS"/>
        <s v="ไม่สามารถใช้งานระบบ BAW-Workflow ได้ "/>
        <s v="โปรแกรม excel ใช้ไม่ได้แก้ไขให้ด่วน"/>
        <s v="ไม่สามารถเข้าใช้งาน wifi ได้"/>
        <s v="เข้า HIS ไม่ได้"/>
        <s v="Request for นางสาว สุธิมา รัตนกันทา : e-Saraban"/>
        <s v="ประชุมใน Ms Teams แล้ว Internet หลุด"/>
        <s v="ข้อมูลคนไข้หาย"/>
        <s v="ไม่สามารถเข้าใช้งานระบบ Audit EMA ได้"/>
        <s v="Request for ประภาพร เจริญผล : Service Request"/>
        <s v="Set up คอมพิวเตอร์ที่แผนกทันตกรรม ชั้น2 ตึก 100 เตียง"/>
        <s v="log in โน๊ตบุ๊คไม่ได้"/>
        <s v="Request for Pornthida Wutcharat : Service Request"/>
        <s v="HN 650447307 (คุณประชิต ติงสะ) ไม่สามารถเปิด VN ได้ค่ะ"/>
        <s v="ขอ report "/>
        <s v="Windows ต้องการ Add Printer (พนักงานใหม่)"/>
        <s v="เม้าส์ใช้งานไม่ได้"/>
        <m/>
        <n v="6404" u="1"/>
      </sharedItems>
    </cacheField>
    <cacheField name="Support Location" numFmtId="0">
      <sharedItems containsBlank="1" count="331">
        <s v=" ชั้น2 คณะสัตวแพทยศาสตร์และสัตววิทยาประยุกต์ &gt; อาคารสำนักงานราชวิทยาลัยฯ 2 Zone A"/>
        <s v="โรงผลิตยา สัตหีบ"/>
        <s v="ชั้น14 ห้องประชุม &gt; ศูนย์การแพทย์มะเร็งวิทยาจุฬาภรณ์"/>
        <s v="ชั้น 2 ศูนย์หัวใจและหลอดเลือด &gt; ศูนย์การแพทย์จุฬาภรณ์เฉลิมพระเกียรติ"/>
        <s v=" ฝ่ายศูนย์พัฒนาความร่วมมือด้านบริการทางการแพทย์และภาคีเครือข่าย &gt; อาคารสำนักงานราชวิทยาลัยฯ 2"/>
        <s v="ชั้น4 สำนักงานคณบดี คณะแพทยศาสตร์และการสาธารณสุข &gt; อาคารสำนักงานราชวิทยาลัยฯ 2 Zone A / D"/>
        <s v="ชั้น1 หน่วยงานฉุกเฉิน &gt; ศูนย์การแพทย์มะเร็งวิทยาจุฬาภรณ์"/>
        <s v="ชั้น3 การเงิน &gt; ศูนย์การแพทย์มะเร็งวิทยาจุฬาภรณ์"/>
        <s v="ชั้น9 ศูนย์สุขภาพสตรี &gt; ศูนย์การแพทย์มะเร็งวิทยาจุฬาภรณ์"/>
        <s v=" ชั้น3 ฝ่ายจัดซื้อจัดจ้าง &gt; อาคารสำนักงานราชวิทยาลัยฯ 2 Zone B / C"/>
        <s v="ชั้น11 สายการแพทย์ &gt; ศูนย์การแพทย์มะเร็งวิทยาจุฬาภรณ์"/>
        <s v="ชั้น3 งานแผนและงบประมาณ &gt; อาคารสำนักงานราชวิทยาลัยฯ 2 Zone A / B"/>
        <s v="ชั้นB1 งานรังสีมะเร็งวิทยา &gt; ศูนย์การแพทย์มะเร็งวิทยาจุฬาภรณ์"/>
        <s v="ชั้น3 ฝ่ายบริหารการเงินการคลัง &gt; อาคารสำนักงานราชวิทยาลัยฯ 2 Zone A / D"/>
        <s v="ชั้น3 งานผู้ป่วยนอก &gt; ศูนย์การแพทย์มะเร็งวิทยาจุฬาภรณ์"/>
        <s v="ชั้น 12 คลินิกเวชศาสตร์ฟื้นฟู &gt; ศูนย์การแพทย์มะเร็งวิทยาจุฬาภรณ์"/>
        <s v=" ชั้น2 สำนักงานเจ้าหน้าที่สำนักประธาน &gt; อาคารสำนักงานราชวิทยาลัยฯ 2 Zone A"/>
        <s v="ชั้น3 ฝ่ายกิจการนักศึกษา &gt; อาคารสำนักงานราชวิทยาลัยฯ 2 Zone A / D"/>
        <s v="ชั้น 3 งานการศึกษาและวิจัย &gt; อาคารสำนักงานราชวิทยาลัยฯ 2"/>
        <s v=" ชั้น 1 ศูนย์จำลองสถานการณ์เพื่อการเรียนรู้ &gt; อาคารสำนักงานราชวิทยาลัยฯ 2"/>
        <s v=" ชั้น4 ฝ่ายวิจัยและวิเทศสัมพันธ์ &gt; อาคารสำนักงานราชวิทยาลัยฯ 2 Zone D / C"/>
        <s v="ชั้น 1 ผู้ป่วยนอก &gt; ศูนย์การแพทย์จุฬาภรณ์เฉลิมพระเกียรติ"/>
        <s v=" ชั้น 1 ห้องสมุด &gt; อาคารสำนักงานราชวิทยาลัยฯ 2"/>
        <s v="ชั้น 1 คลินิกหัวใจและหลอดเลือด &gt; ศูนย์การแพทย์จุฬาภรณ์เฉลิมพระเกียรติ"/>
        <s v=" ฝ่ายบริหารอสังหาริมทรัพย์ &gt; อาคารสำนักงานราชวิทยาลัยฯ 2"/>
        <s v="ชั้น4 หน่วยเทคโนโลยีสารสนเทศ &gt; ศูนย์การแพทย์มะเร็งวิทยาจุฬาภรณ์"/>
        <s v="ชั้น 2 ฝ่ายเทคโนโลยีสารสนเทศ &gt; อาคารสำนักงานราชวิทยาลัยฯ 2 Zone A / D "/>
        <s v="ชั้น 3 สำนักงานกำกับและพัฒนาโครงการใหม่ &gt; อาคารสำนักงานราชวิทยาลัยฯ 2 Zone B/C "/>
        <s v="ชั้น6 ห้องผ่าตัด &gt; ศูนย์การแพทย์มะเร็งวิทยาจุฬาภรณ์"/>
        <s v="ชั้น1 เภสัชกรรม &gt; ศูนย์การแพทย์มะเร็งวิทยาจุฬาภรณ์"/>
        <s v="ชั้น 1 หน่วยงานฉุกเฉิน &gt; ศูนย์การแพทย์จุฬาภรณ์เฉลิมพระเกียรติ"/>
        <s v=" ชั้น4 ห้องปฏิบัติการเรียนรวม คณะแพทยศาสตร์และการสาธารณสุข &gt; อาคารสำนักงานราชวิทยาลัยฯ 2 Zone B / C"/>
        <s v=" ชั้น 4 ฝ่ายการพยาบาล &gt; อาคารหอพัก"/>
        <s v="ชั้น 1,2 คณะพยาบาลศาสตร์ &gt; อาคารสำนักงานราชวิทยาลัยฯ 2 Zone A,B,C,D"/>
        <s v="ชั้น2 ศูนย์เต้านม &gt; ศูนย์การแพทย์มะเร็งวิทยาจุฬาภรณ์"/>
        <s v="ชั้น4 ฝ่ายบริการกลาง &gt; ศูนย์การแพทย์มะเร็งวิทยาจุฬาภรณ์"/>
        <s v="ชั้น14 หน่วยหอผู้ป่วย 14 &gt; ศูนย์การแพทย์มะเร็งวิทยาจุฬาภรณ์"/>
        <s v="ชั้น 3 ฝ่ายพัฒนาองค์กรและระบบงาน &gt; อาคารสำนักงานราชวิทยาลัยฯ 2"/>
        <s v="ชั้น 1 คลินิคกระดูกและข้อ &gt; ศูนย์การแพทย์จุฬาภรณ์เฉลิมพระเกียรติ"/>
        <s v=" ชั้น 1 หน่วยปฎิบัติการกลาง &gt; ศูนย์การแพทย์จุฬาภรณ์เฉลิมพระเกียรติ"/>
        <s v="ชั้น3 งานผู้ป่วยในพระอนุเคราะห์และกิจการในพระองค์ &gt; อาคารสำนักงานราชวิทยาลัยฯ 2 Zone A / D"/>
        <s v=" ฝ่ายวิชาการและบริหารการศึกษา &gt; อาคารสำนักงานราชวิทยาลัยฯ 2"/>
        <s v="ชั้น 11 ห้องประชุม &gt; ศูนย์การแพทย์มะเร็งวิทยาจุฬาภรณ์"/>
        <s v="ชั้น3 สำนักงานตรวจสอบภายใน &gt; อาคารสำนักงานราชวิทยาลัยฯ 2 Zone A / B"/>
        <s v="ชั้น3 ฝ่ายสารนิเทศศึกษาและวิชาการ &gt; อาคารสำนักงานราชวิทยาลัยจุฬาภรณ์ 2 2 Zone A / B "/>
        <s v=""/>
        <s v="ชั้น1 สิทธิประโยชน์ &gt; ศูนย์การแพทย์มะเร็งวิทยาจุฬาภรณ์"/>
        <s v="ชั้น 3 สำนักงานอธิการบดีวิทยาลัยวิทยาศาสตร์การแพทย์เจ้าฟ้าจุฬาภรณ์ &gt; อาคารสำนักงานราชวิทยาลัยฯ 2 Zone A "/>
        <s v="ชั้น4 งานรังสีวินิจฉัยและร่วมรักษา &gt; ศูนย์การแพทย์มะเร็งวิทยาจุฬาภรณ์"/>
        <s v="ชั้น1 หน่วยคลังยา &gt; ศูนย์การแพทย์มะเร็งวิทยาจุฬาภรณ์"/>
        <s v="ชั้น 11 สำนักผู้อำนวยการโรงพยาบาลจุฬาภรณ์ &gt; ศูนย์การแพทย์มะเร็งวิทยาจุฬาภรณ์"/>
        <s v="ชั้น 12 คลินิคจักษุ &gt; ศูนย์การแพทย์จุฬาภรณ์เฉลิมพระเกียรติ"/>
        <s v="ชั้น1 หน่วยงานเวชระเบียน &gt; ศูนย์การแพทย์มะเร็งวิทยาจุฬาภรณ์"/>
        <s v="ชั้น 3 คณะเทคโนโลยีวิทยาศาสตร์สุขภาพ &gt; อาคารบริหาร 2 zone D-C "/>
        <s v="ชั้น8 หน่วยหอผู้ป่วย 8A &gt; ศูนย์การแพทย์มะเร็งวิทยาจุฬาภรณ์"/>
        <s v="ชั้น2 คลินิกเจาะเลือด (ชั้น 2 Zone A) &gt; ศูนย์การแพทย์มะเร็งวิทยาจุฬาภรณ์"/>
        <s v="ชั้น 12 หน่วยกายภาพบำบัด &gt; ศูนย์การแพทย์มะเร็งวิทยาจุฬาภรณ์"/>
        <s v=" ชั้น 1 Non-lnvensive Cardiac Investigation &gt; ศูนย์การแพทย์จุฬาภรณ์เฉลิมพระเกียรติ"/>
        <s v="ชั้น 1 เวชศาสตร์ฟื้นฟูและกายภาพบำบัด &gt; ศูนย์การแพทย์จุฬาภรณ์เฉลิมพระเกียรติ"/>
        <s v="ชั้น3 ฝ่ายพัฒนาทรัพยากรบุคคล &gt; อาคารสำนักงานราชวิทยาลัยฯ 2 Zone A / D"/>
        <s v="โกดังไปรษณีย์ "/>
        <s v="ชั้น 1 เภสัชกรรม &gt; ศูนย์การแพทย์จุฬาภรณ์เฉลิมพระเกียรติ"/>
        <s v="ชั้น3 ฝ่ายบริหารทรัพยากรบุคคล &gt; อาคารสำนักงานราชวิทยาลัยฯ 2 Zone A / D"/>
        <s v="ชั้น 2 Zone A งานผู้ป่วยนอก &gt; ศูนย์การแพทย์มะเร็งวิทยาจุฬาภรณ์"/>
        <s v="ชั้น4 ห้องปฏิบัติการเรียนรวม คณะแพทยศาสตร์และการสาธารณสุข &gt; อาคารสำนักงานราชวิทยาลัยฯ 2 Zone A / D"/>
        <s v="ชั้น7 หน่วยหอผู้ป่วย 7B &gt; ศูนย์การแพทย์มะเร็งวิทยาจุฬาภรณ์"/>
        <s v="ชั้น9&gt; หน่วยหอผู้ป่วย 9A และโลหิตวิทยา &gt; ศูนย์การแพทย์มะเร็งวิทยาจุฬาภรณ์"/>
        <s v=" ชั้น 1 ห้อง common room &gt; อาคารสำนักงานราชวิทยาลัยฯ 2"/>
        <s v="ชั้น3 ฝ่ายนิติการ &gt; อาคารสำนักงานราชวิทยาลัยฯ 2 Zone A / B"/>
        <s v=" ชั้น 4 เวชภัณฑ์กลาง &gt; อาคารหอพัก"/>
        <s v="ชั้นB1 คลินิกทันตกรรม &gt; ศูนย์การแพทย์มะเร็งวิทยาจุฬาภรณ์"/>
        <s v="ชั้น5 หน่วยพยาธิวิทยา &gt; ศูนย์การแพทย์มะเร็งวิทยาจุฬาภรณ์"/>
        <s v=" ชั้น 3 &gt; อาคารสำนักงานราชวิทยาลัยฯ 2"/>
        <s v="ชั้น 1 คลินิคโรคผิวหนังและเลเซอร์ &gt; ศูนย์การแพทย์จุฬาภรณ์เฉลิมพระเกียรติ"/>
        <s v="ชั้น2 คลินิกตรวจสุขภาพ (อาคารข้าราชบริพาร ชั้น 3) &gt; ศูนย์การแพทย์มะเร็งวิทยาจุฬาภรณ์"/>
        <s v="ชั้น 3 สารบรรณ &gt; อาคารบริหาร 2 Zone A / B"/>
        <s v="ชั้น1 หน่วยโภชนาการ &gt; ศูนย์การแพทย์มะเร็งวิทยาจุฬาภรณ์"/>
        <s v=" ชั้น 2 เวชระเบียน &gt; อาคารหอพัก"/>
        <s v=" ฝ่ายอำนวยการรักษาความปลอดภัย &gt; ศูนย์การแพทย์จุฬาภรณ์เฉลิมพระเกียรติ"/>
        <s v="ชั้น 1 หอผู้ป่วยวิกฤติ &gt; ศูนย์การแพทย์จุฬาภรณ์เฉลิมพระเกียรติ"/>
        <s v="ชั้น 1 งานบริการด้านประกัน &gt; ศูนย์การแพทย์จุฬาภรณ์เฉลิมพระเกียรติ"/>
        <s v=" ชั้น3 ฝ่ายบริหารพัสดุ &gt; อาคารสำนักงานราชวิทยาลัยฯ 2 Zone B / C"/>
        <s v=" ชั้น 1 &gt; ศูนย์ไชโคลตรอนและเพทสแกนแห่งชาติ"/>
        <s v="ชั้น 1 สังคมสงเคราะห์ &gt; ศูนย์การแพทย์มะเร็งวิทยาจุฬาภรณ์"/>
        <s v="ชั้น 5 บริการกลาง &gt; อาคารบริการ"/>
        <s v="ชั้น6 หอผู้ป่วยวิกฤต &gt; ศูนย์การแพทย์มะเร็งวิทยาจุฬาภรณ์"/>
        <s v="ชั้น 4 หอพักแพทย์ &gt; อาคารหอพัก "/>
        <s v=" ชั้น3 ฝ่ายกิจการพิเศษและโครงการพระดำริ &gt; อาคารสำนักงานราชวิทยาลัยฯ 2 Zone B / C"/>
        <s v="ชั้น11 สำนักงานราชวิทยาลัยจุฬาภรณ์ &gt; ศูนย์การแพทย์มะเร็งวิทยาจุฬาภรณ์"/>
        <s v="ชั้น 1 หอผู้ป่วยใน &gt; ศูนย์การแพทย์จุฬาภรณ์เฉลิมพระเกียรติ"/>
        <s v=" ชั้น 4 ศูนย์เด็กเล็กคุณภาพ &gt; อาคารหอพัก"/>
        <s v="ชั้น 5 งานห้องปฎิบัติการกลาง &gt; ศูนย์การแพทย์มะเร็งวิทยาจุฬาภรณ์"/>
        <s v="ชั้น8 หน่วยหอผู้ป่วย 8B &gt; ศูนย์การแพทย์มะเร็งวิทยาจุฬาภรณ์"/>
        <s v="ชั้น12 คลินิกโสต ศอ นาสิก ลาริงซ์วิทยา &gt; ศูนย์การแพทย์มะเร็งวิทยาจุฬาภรณ์"/>
        <s v="ชั้น 2 ฝ่ายการพยาบาล &gt; ศูนย์การแพทย์จุฬาภรณ์เฉลิมพระเกียรติ"/>
        <s v="ชั้นB1 งานเวชศาสตร์นิวเคลิยร์ &gt; ศูนย์การแพทย์มะเร็งวิทยาจุฬาภรณ์"/>
        <s v="โรงพยาบาลสัตว์ทิพย์พิมาน"/>
        <s v="ชั้น7 หน่วยหอผู้ป่วย 7A &gt; ศูนย์การแพทย์มะเร็งวิทยาจุฬาภรณ์"/>
        <s v="ชั้น 2 คลินิกศัลยกรรมทั่วไป (ชั้น 2 Zone B) &gt; ศูนย์การแพทย์มะเร็งวิทยาจุฬาภรณ์"/>
        <s v="ชั้น3 ฝ่ายนโยบายและยุทธศาสตร์ &gt; อาคารสำนักงานราชวิทยาลัยฯ 2 Zone A / B"/>
        <s v="ชั้น 2 หน่วยโภชนาการ (ชั้น 2 Zone A) &gt; ศูนย์การแพทย์มะเร็งวิทยาจุฬาภรณ์"/>
        <s v="ชั้น 1 รังสีวินิจฉัย &gt; ศูนย์การแพทย์จุฬาภรณ์เฉลิมพระเกียรติ"/>
        <s v="ชั้น3 คลินิกอายุรกรรมโรคไต (ชั้น 3 Zone B) &gt; ศูนย์การแพทย์มะเร็งวิทยาจุฬาภรณ์"/>
        <s v=" ชั้น 8 เภสัชกรรมศูนย์การแพทย์มะเร็งวิทยาจุฬาภรณ์ &gt; ศูนย์การแพทย์มะเร็งวิทยาจุฬาภรณ์"/>
        <s v="ชั้น 1 คลินิกคัดกรองโควิด &gt; ศูนย์การแพทย์จุฬาภรณ์เฉลิมพระเกียรติ"/>
        <s v="ชั้น 2 Zone B งานผู้ป่วยนอก &gt; ศูนย์การแพทย์มะเร็งวิทยาจุฬาภรณ์"/>
        <s v="ชั้น1 การเงิน &gt; ศูนย์การแพทย์มะเร็งวิทยาจุฬาภรณ์"/>
        <s v="ชั้น1 งานบริการด้านประกัน &gt; ศูนย์การแพทย์มะเร็งวิทยาจุฬาภรณ์"/>
        <s v=" ฝ่ายบริหารความเสี่ยงและธรรมาภิบาล &gt; อาคารสำนักงานราชวิทยาลัยฯ 2"/>
        <s v=" ชั้น 2 &gt; ศูนย์ไชโคลตรอนและเพทสแกนแห่งชาติ"/>
        <s v="อาคารบริหาร 2 สำนักวิชาการศึกษาคลินิกชั้นสูง &gt; อาคารสำนักงานราชวิทยาลัยฯ 2 Zone A / B"/>
        <s v=" ชั้น2 สำนักพัฒนาเทคโนโลยีและนวัตกรรมเจ้าฟ้าจุฬาภรณ์ &gt; อาคารสำนักงานราชวิทยาลัยฯ 2 Zone B / C"/>
        <s v="ชั้น14 หน่วยการวางแผนโรคมะเร็ง &gt; ศูนย์การแพทย์มะเร็งวิทยาจุฬาภรณ์"/>
        <s v="ชั้น3 ฝ่ายประชาสัมพันธ์และการตลาด &gt; อาคารสำนักงานราชวิทยาลัยฯ 2 Zone A / D"/>
        <s v="ชั้น 11 ห้องรองผู้อำนวยการ &gt; ศูนย์การแพทย์มะเร็งวิทยาจุฬาภรณ์"/>
        <s v="ชั้น3 ฝ่ายพัฒนาคุณภาพ &gt; อาคารสำนักงานราชวิทยาลัยฯ 2 Zone A / D"/>
        <s v=" ชั้น 1 CATH LAB &gt; ศูนย์การแพทย์จุฬาภรณ์เฉลิมพระเกียรติ"/>
        <s v="ชั้น 5 วิจัยและนวัตกรรม &gt; ศูนย์การแพทย์มะเร็งวิทยาจุฬาภรณ์"/>
        <s v=" ศูนย์กีฬาและนันทนาการ โซน A D &gt; อาคารสำนักงานราชวิทยาลัยฯ 2"/>
        <s v="ชั้น 1 การเงิน &gt;ศูนย์การแพทย์จุฬาภรณ์เฉลิมพระเกียรติ"/>
        <s v="ชั้น 5 ฝ่ายพัฒนางานวิจัยทางคลินิก &gt; ศูนย์การแพทย์มะเร็งวิทยาจุฬาภรณ์"/>
        <s v="ชั้น 1 ห้องปฎิบัติการ MRI &gt; ศูนย์การแพทย์จุฬาภรณ์เฉลิมพระเกียรติ"/>
        <s v="ชั้น1 ห้องโครงการตามพระราชดำริและจัดหารายได้ &gt; ศูนย์การแพทย์มะเร็งวิทยาจุฬาภรณ์"/>
        <s v="ชั้น 5 ห้องปฏิบัติการสนับสนุนการวิจัย &gt; ศูนย์การแพทย์มะเร็งวิทยาจุฬาภรณ์"/>
        <s v=" ชั้น3 ฝ่ายเลขานุการสภาราชวิทยาลัยจุฬาภรณ์ &gt; อาคารสำนักงานราชวิทยาลัยฯ 2 Zone B / C"/>
        <s v="ชั้น 12 &gt; ศูนย์การแพทย์มะเร็งวิทยาจุฬาภรณ์"/>
        <s v="ชั้น 1 คลินิคกระดูกและข้อ &gt; ศูนย์การแพทย์มะเร็งวิทยาจุฬาภรณ์"/>
        <s v="ชั้น3 เภสัชกรรม &gt; ศูนย์การแพทย์มะเร็งวิทยาจุฬาภรณ์"/>
        <s v=" ชั้น2 สำนักเลขาธิการราชวิทยาลัยจุฬาภรณ์ 1 &gt; อาคารสำนักงานราชวิทยาลัยจุฬาภรณ์ 2"/>
        <s v=" ชั้น2 Back Office Transfomation &gt; อาคารสำนักงานราชวิทยาลัยฯ 2 Zone A"/>
        <s v="ชั้น 2 ศูนย์แพทย์ภัยพิบัติและฉุกเฉิน &gt; ศูนย์การแพทย์มะเร็งวิทยาจุฬาภรณ์"/>
        <s v="ชั้น 1 เวชระเบียน &gt; ศูนย์การแพทย์จุฬาภรณ์เฉลิมพระเกียรติ"/>
        <s v=" ชั้น M &gt; ศูนย์ไชโคลตรอนและเพทสแกนแห่งชาติ"/>
        <s v="ชั้น9 หน่วยงานผสมยา &gt; ศูนย์การแพทย์มะเร็งวิทยาจุฬาภรณ์"/>
        <s v="ชั้น3 ฝ่ายภาพลักษณ์องค์กร &gt; อาคารสำนักงานราชวิทยาลัยฯ 2 Zone A / B"/>
        <s v="ชั้น 11 ศูนย์การแพทย์มะเร็งวิทยา &gt; ศูนย์การแพทย์มะเร็งวิทยาจุฬาภรณ์"/>
        <s v="ชั้น2 คลินิกกุมารเวช (ชั้น 2 Zone A) &gt; ศูนย์การแพทย์มะเร็งวิทยาจุฬาภรณ์"/>
        <s v="ชั้น 2 หน่วยงานพยาธิ &gt; อาคารบริการ"/>
        <s v=" ชั้น 4 ศูนย์เครื่องมือแพทย์และซ่อมบำรุงเครื่องมือแพทย์ &gt; อาคารหอพัก"/>
        <s v=" ชั้น 1 ห้องผ่าตัดหัวใจและหลอดเลือดไฮบริด &gt; ศูนย์การแพทย์จุฬาภรณ์เฉลิมพระเกียรติ"/>
        <s v="ชั้น14 เวชศาสตร์ฟื้นฟู การกีฬาและกายภาพบำบัด &gt; ศูนย์การแพทย์มะเร็งวิทยาจุฬาภรณ์"/>
        <s v="ชั้น2 คลินิกจิตเวช (ชั้น 2 Zone B) &gt; ศูนย์การแพทย์มะเร็งวิทยาจุฬาภรณ์"/>
        <s v="ชั้น6 วิสัญญี &gt; ศูนย์การแพทย์มะเร็งวิทยาจุฬาภรณ์"/>
        <s v="ชั้น2 ศูนย์ศัลยกรรมกระดูกและข้อ (ชั้น 2 Zone A) &gt; ศูนย์การแพทย์มะเร็งวิทยาจุฬาภรณ์"/>
        <s v="ชั้น5 หน่วยห้องปฏิบัติการวิจัยระดับโมเลกุลและยีโนม &gt; ศูนย์การแพทย์มะเร็งวิทยาจุฬาภรณ์"/>
        <s v="ชั้น14 หน่วยงานผสมผสาน &gt; ศูนย์การแพทย์มะเร็งวิทยาจุฬาภรณ์"/>
        <s v=" ชั้น3 ฝ่ายพัฒนาพื้นที่ &gt; อาคารสำนักงานราชวิทยาลัยฯ 2 Zone B / C"/>
        <s v="ชั้น3 มูลนิธิภัทรมหาราชานุสรณ์ ในพระอุปถัมภ์ฯ &gt; อาคารสำนักงานราชวิทยาลัยฯ 2 Zone A / B"/>
        <s v=" ชั้น 4 หน่วยพยาบาลควบคุมโรคติดเชื้อในโรงพยาบาล &gt; อาคารหอพัก"/>
        <s v="ชั้น11 หน่วยงานทรัพยากรบุคคล &gt; ศูนย์การแพทย์มะเร็งวิทยาจุฬาภรณ์"/>
        <s v="ชั้น2 คลินิกอายุรกรรมทั่วไป (ชั้น 2 Zone B) &gt; ศูนย์การแพทย์มะเร็งวิทยาจุฬาภรณ์"/>
        <s v="ชั้น3 คลินิกอายุรกรรมโรคมะเร็ง (ชั้น 3 Zone B) &gt; ศูนย์การแพทย์มะเร็งวิทยาจุฬาภรณ์"/>
        <m/>
        <s v="อาคารบริหาร 2 &gt; สำนักวิชาการศึกษาคลินิกชั้นสูง" u="1"/>
        <s v="ศูนย์การแพทย์มะเร็งวิทยาจุฬาภรณ์ &gt; ชั้น14 &gt; หน่วยการวางแผนโรคมะเร็ง" u="1"/>
        <s v="ชั้น 1 คลินิคทันตกรรม &gt; ศูนย์การแพทย์จุฬาภรณ์เฉลิมพระเกียรติ" u="1"/>
        <s v="ชั้น3 ฝ่ายกิจการพิเศษและโครงการพระดำริ &gt; อาคารสำนักงานราชวิทยาลัยฯ 2 Zone B / C" u="1"/>
        <s v="อาคารหอพัก หอพักแพทย์ ชั้น 4" u="1"/>
        <s v="ชั้น 1 ห้องผ่าตัดหัวใจและหลอดเลือดไฮบริด &gt; ศูนย์การแพทย์จุฬาภรณ์เฉลิมพระเกียรติ" u="1"/>
        <s v="ชั้น 1 โรงเรียนนักอัลตราซาวด์ทางการแพทย์ &gt; ศูนย์การแพทย์จุฬาภรณ์เฉลิมพระเกียรติ" u="1"/>
        <s v="ศูนย์การแพทย์มะเร็งวิทยาจุฬาภรณ์ &gt; ชั้น11 &gt; สายการแพทย์" u="1"/>
        <s v="ชั้น4 ห้องปฏิบัติการเรียนรวม คณะแพทยศาสตร์และการสาธารณสุข &gt; อาคารสำนักงานราชวิทยาลัยฯ 2 Zone B / C" u="1"/>
        <s v="ศูนย์การแพทย์มะเร็งวิทยาจุฬาภรณ์ &gt; ชั้น4 &gt; งานรังสีวินิจฉัยและร่วมรักษา" u="1"/>
        <s v="อาคารบริหาร 2 Zone A &gt; ชั้น2 &gt; สำนักงานเจ้าหน้าที่สำนักประธาน" u="1"/>
        <s v="ชั้น2 คณะสัตวแพทยศาสตร์และสัตววิทยาประยุกต์ &gt; อาคารสำนักงานราชวิทยาลัยฯ 2 Zone A" u="1"/>
        <s v="ศูนย์การแพทย์มะเร็งวิทยาจุฬาภรณ์ &gt; ชั้น12 &gt; คลินิกอายุรกรรมโรคปอดและทางเดินหายใจ" u="1"/>
        <s v="อาคารบริหาร 2 Zone B / C &gt; ชั้น3 &gt; ฝ่ายจัดซื้อจัดจ้าง" u="1"/>
        <s v="ศูนย์การแพทย์มะเร็งวิทยาจุฬาภรณ์ &gt; อาคารหอพัก &gt; ชั้น 2 &gt; เวชระเบียน 2" u="1"/>
        <s v="ชั้น3 ฝ่ายสารนิเทศศึกษาและวิชาการ &gt; อาคารสำนักงานราชวิทยาลัยจุฬาภรณ์ 2 2 Zone A / B" u="1"/>
        <s v="ศูนย์ไชโคลตรอนและเพทสแกนแห่งชาติ &gt; ชั้น 1" u="1"/>
        <s v="ศูนย์ไชโคลตรอนและเพทสแกนแห่งชาติ &gt; ชั้น 2" u="1"/>
        <s v="ชั้น3 ฝ่ายจัดซื้อจัดจ้าง &gt; อาคารสำนักงานราชวิทยาลัยฯ 2 Zone B / C" u="1"/>
        <s v="อาคารบริหาร 2 &gt; Zone A ชั้น 3 สำนักงานอธิการบดีวิทยาลัยวิทยาศาสตร์การแพทย์เจ้าฟ้าจุฬาภรณ์" u="1"/>
        <s v="ชั้น 1 ห้องโรงเรียนรังสีเทคนิค &gt; อาคารสำนักงานราชวิทยาลัยฯ 2" u="1"/>
        <s v="ชั้น 12 หน่วยกายอุปกรณ์ &gt; ศูนย์การแพทย์มะเร็งวิทยาจุฬาภรณ์" u="1"/>
        <s v="ฝ่ายอำนวยการรักษาความปลอดภัย &gt; ศูนย์การแพทย์จุฬาภรณ์เฉลิมพระเกียรติ" u="1"/>
        <s v="โรงพยาบาลสัตว์ทิพย์พิมาน &gt; FL3_สำนักงานโรงพยาบาล" u="1"/>
        <s v="ศูนย์การแพทย์มะเร็งวิทยาจุฬาภรณ์ &gt; ชั้น1 &gt; คลินิกคัดกรองโควิด" u="1"/>
        <s v="ชั้น 1 &gt; ศูนย์ไชโคลตรอนและเพทสแกนแห่งชาติ" u="1"/>
        <s v="ชั้น 2 &gt; ศูนย์ไชโคลตรอนและเพทสแกนแห่งชาติ" u="1"/>
        <s v="ชั้น M &gt; ศูนย์ไชโคลตรอนและเพทสแกนแห่งชาติ" u="1"/>
        <s v="ศูนย์การแพทย์มะเร็งวิทยาจุฬาภรณ์ &gt; อาคารบริการชั้น 5 &gt; บริการกลาง" u="1"/>
        <s v="ชั้น 3 งานบริการด้านประกัน (ชั้น 3 Zone A) &gt; ศูนย์การแพทย์มะเร็งวิทยาจุฬาภรณ์" u="1"/>
        <s v="ศูนย์การแพทย์จุฬาภรณ์เฉลิมพระเกียรติ &gt; ชั้น 1 &gt; หน่วยปฎิบัติการฉุกเฉินทางการแพทย์" u="1"/>
        <s v="ศูนย์การแพทย์จุฬาภรณ์เฉลิมพระเกียรติ &gt; ชั้น 1 &gt; ผู้ป่วยนอกโควิด 19" u="1"/>
        <s v="ศูนย์การแพทย์มะเร็งวิทยาจุฬาภรณ์ &gt; อาคารหอพัก &gt; ชั้น 4 &gt; ศูนย์เด็กเล็กคุณภาพ" u="1"/>
        <s v="อาคารบริหาร 2 Zone A / D &gt; ชั้น4 &gt; สำนักงานคณบดี คณะแพทยศาสตร์และการสาธารณสุข" u="1"/>
        <s v="อาคารบริหาร 2 &gt; Zone A / D ชั้น 2 ฝ่ายเทคโนโลยีสารสนเทศ" u="1"/>
        <s v="อาคารบริหาร 2 &gt; ฝ่ายอำนวยการรักษาความปลอดภัย" u="1"/>
        <s v="ชั้น1 คลินิกคัดกรองโควิด &gt; ศูนย์การแพทย์มะเร็งวิทยาจุฬาภรณ์" u="1"/>
        <s v="ชั้น10 ส่วนงานพระราชดำริ &gt; ศูนย์การแพทย์มะเร็งวิทยาจุฬาภรณ์" u="1"/>
        <s v="ศูนย์การแพทย์จุฬาภรณ์เฉลิมพระเกียรติ &gt; ชั้น 1 &gt; เวชระเบียน" u="1"/>
        <s v="ชั้น 1 Non-lnvensive Cardiac Investigation &gt; ศูนย์การแพทย์จุฬาภรณ์เฉลิมพระเกียรติ" u="1"/>
        <s v="ชั้น12 คลินิกอายุรกรรมโรคปอดและทางเดินหายใจ &gt; ศูนย์การแพทย์มะเร็งวิทยาจุฬาภรณ์" u="1"/>
        <s v="ศูนย์การแพทย์มะเร็งวิทยาจุฬาภรณ์ &gt; ชั้น9 &gt; หน่วยงานผสมยา" u="1"/>
        <s v="ศูนย์การแพทย์มะเร็งวิทยาจุฬาภรณ์ &gt; ชั้น 2 คลินิกศัลยกรรมทั่วไป (ชั้น 2 Zone B)" u="1"/>
        <s v="ชั้น 4 ศูนย์เด็กเล็กคุณภาพ &gt; อาคารหอพัก" u="1"/>
        <s v="อาคารบริหาร 2 &gt; ฝ่ายวิชาการและบริหารการศึกษา" u="1"/>
        <s v="ศูนย์การแพทย์มะเร็งวิทยาจุฬาภรณ์ &gt; ชั้น11 &gt; หน่วยงานทรัพยากรบุคคล" u="1"/>
        <s v="ศูนย์การแพทย์มะเร็งวิทยาจุฬาภรณ์ &gt; ชั้น 2 Zone A งานผู้ป่วยนอก" u="1"/>
        <s v="ศูนย์การแพทย์มะเร็งวิทยาจุฬาภรณ์ &gt; ชั้น 2 Zone B งานผู้ป่วยนอก" u="1"/>
        <s v="ชั้น 1 รังสีรักษา &gt; ศูนย์การแพทย์จุฬาภรณ์เฉลิมพระเกียรติ" u="1"/>
        <s v="ชั้น 3 ศูนย์โรคไต &gt; ศูนย์การแพทย์จุฬาภรณ์เฉลิมพระเกียรติ" u="1"/>
        <s v="อาคารบริหาร 2 Zone A / D &gt; ชั้น3 &gt; ฝ่ายประชาสัมพันธ์และการตลาด" u="1"/>
        <s v="ศูนย์การแพทย์มะเร็งวิทยาจุฬาภรณ์ &gt; อาคารหอพัก ชั้น 4 เวชภัณฑ์กลาง" u="1"/>
        <s v="ศูนย์ไชโคลตรอนและเพทสแกนแห่งชาติ &gt; ศูนย์ไชโคลตรอนและเพทสแกนแห่งชาติ" u="1"/>
        <s v="ศูนย์การแพทย์มะเร็งวิทยาจุฬาภรณ์ &gt; ชั้น1 &gt; สิทธิประโยชน์" u="1"/>
        <s v="ชั้น 4 ฝ่ายการพยาบาล &gt; อาคารหอพัก" u="1"/>
        <s v="ชั้น 4 ฝ่ายเลขาแพทย์ &gt; อาคารหอพัก" u="1"/>
        <s v="ชั้น 1 CATH LAB &gt; ศูนย์การแพทย์จุฬาภรณ์เฉลิมพระเกียรติ" u="1"/>
        <s v="ศูนย์การแพทย์มะเร็งวิทยาจุฬาภรณ์ &gt; ชั้นB1 &gt; งานเวชศาสตร์นิวเคลิยร์" u="1"/>
        <s v="อาคารบริหาร 2 ชั้น 3 ฝ่ายพัฒนาองค์กรและระบบงาน" u="1"/>
        <s v="ศูนย์การแพทย์มะเร็งวิทยาจุฬาภรณ์ &gt; ชั้น9&gt; หน่วยหอผู้ป่วย 9A และโลหิตวิทยา" u="1"/>
        <s v="ศูนย์การแพทย์มะเร็งวิทยาจุฬาภรณ์ &gt; ชั้น 12 &gt; หน่วยกายภาพบำบัด" u="1"/>
        <s v="ศูนย์การแพทย์มะเร็งวิทยาจุฬาภรณ์ &gt; ชั้น4 &gt; หน่วยเทคโนโลยีสารสนเทศ" u="1"/>
        <s v="ศูนย์การแพทย์จุฬาภรณ์เฉลิมพระเกียรติ &gt; ชั้น 1 &gt; รังสีวินิจฉัย" u="1"/>
        <s v="ชั้น 3 คณะเทคโนโลยีวิทยาศาสตร์สุขภาพ &gt; อาคารบริหาร 2 zone D-C" u="1"/>
        <s v="อาคารบริหาร 2 &gt; zone D-C ชั้น3 คณะเทคโนโลยีวิทยาศาสตร์สุขภาพ" u="1"/>
        <s v="ศูนย์การแพทย์จุฬาภรณ์เฉลิมพระเกียรติ &gt; ชั้น 1 &gt; หน่วยงานฉุกเฉิน" u="1"/>
        <s v="ศูนย์การแพทย์มะเร็งวิทยาจุฬาภรณ์ &gt; ชั้น 5 ห้องปฏิบัติการสนับสนุนการวิจัย" u="1"/>
        <s v="ศูนย์การแพทย์มะเร็งวิทยาจุฬาภรณ์ &gt; ชั้น1 &gt; หน่วยงานฉุกเฉิน" u="1"/>
        <s v="ศูนย์การแพทย์จุฬาภรณ์เฉลิมพระเกียรติ &gt; ชั้น 1 &gt; เวชศาสตร์นิวเคลียร์" u="1"/>
        <s v="ฝ่ายบริหารความเสี่ยงและธรรมาภิบาล &gt; อาคารสำนักงานราชวิทยาลัยฯ 2" u="1"/>
        <s v="ชั้น12 เภสัชกรรม &gt; ศูนย์การแพทย์มะเร็งวิทยาจุฬาภรณ์" u="1"/>
        <s v="ชั้น2 คลินิกโรคมะเร็งตับและท่อน้ำดี &gt; ศูนย์การแพทย์มะเร็งวิทยาจุฬาภรณ์" u="1"/>
        <s v="ศูนย์การแพทย์มะเร็งวิทยาจุฬาภรณ์ &gt; ชั้น 12 &gt; คลินิคจักษุ" u="1"/>
        <s v="ศูนย์การแพทย์จุฬาภรณ์เฉลิมพระเกียรติ &gt; ชั้น 1 &gt; ผู้ป่วยนอก" u="1"/>
        <s v="ชั้น 2 คลินิกประเมินความเสี่ยง &gt; ศูนย์การแพทย์มะเร็งวิทยาจุฬาภรณ์" u="1"/>
        <s v="ชั้น2 สำนักเลขาธิการราชวิทยาลัยจุฬาภรณ์ 1 &gt; อาคารสำนักงานราชวิทยาลัยจุฬาภรณ์ 2" u="1"/>
        <s v="ชั้น 3 เวชภัณฑ์ปลอดเชื้อและผ้า &gt; อาคารบริการ" u="1"/>
        <s v="ชั้น 8 เภสัชกรรมศูนย์การแพทย์มะเร็งวิทยาจุฬาภรณ์ &gt; ศูนย์การแพทย์มะเร็งวิทยาจุฬาภรณ์" u="1"/>
        <s v="ชั้น 2 ฝ่ายการพยาบาล &gt; ศูนย์การแพทย์มะเร็งวิทยาจุฬาภรณ์" u="1"/>
        <s v="ศูนย์การแพทย์จุฬาภรณ์เฉลิมพระเกียรติ &gt; ชั้น 1 &gt; คลินิกหัวใจและหลอดเลือด" u="1"/>
        <s v="ศูนย์การแพทย์มะเร็งวิทยาจุฬาภรณ์ &gt; อาคารหอพัก &gt; ชั้น 4 &gt; ฝ่ายการพยาบาล" u="1"/>
        <s v="ศูนย์การแพทย์มะเร็งวิทยาจุฬาภรณ์ &gt; ชั้น9 &gt; ศูนย์สุขภาพสตรี" u="1"/>
        <s v="ฝ่ายศูนย์พัฒนาความร่วมมือด้านบริการทางการแพทย์และภาคีเครือข่าย &gt; อาคารสำนักงานราชวิทยาลัยฯ 2" u="1"/>
        <s v="ฝ่ายบริหารอสังหาริมทรัพย์ &gt; อาคารสำนักงานราชวิทยาลัยฯ 2" u="1"/>
        <s v="ศูนย์การแพทย์มะเร็งวิทยาจุฬาภรณ์ &gt; ชั้น14 &gt; หน่วยหอผู้ป่วย 14" u="1"/>
        <s v="อาคารบริหาร 2 Zone B / C &gt; ชั้น3 &gt; ฝ่ายบริหารพัสดุ" u="1"/>
        <s v="ชั้น 1 ผู้ป่วยนอกโควิด 19 &gt; ศูนย์การแพทย์จุฬาภรณ์เฉลิมพระเกียรติ" u="1"/>
        <s v="ชั้น3 ฝ่ายพัฒนาพื้นที่ &gt; อาคารสำนักงานราชวิทยาลัยฯ 2 Zone B / C" u="1"/>
        <s v="อาคารบริหาร 2 Zone A / D &gt; ชั้น3 &gt; ฝ่ายพัฒนาทรัพยากรบุคคล" u="1"/>
        <s v="ชั้น 4 เวชภัณฑ์กลาง &gt; อาคารหอพัก" u="1"/>
        <s v="ศูนย์การแพทย์มะเร็งวิทยาจุฬาภรณ์ &gt; ชั้น 11 สำนักผู้อำนวยการโรงพยาบาลจุฬาภรณ์" u="1"/>
        <s v="ศูนย์การแพทย์มะเร็งวิทยาจุฬาภรณ์ &gt; ชั้น6 &gt; ห้องผ่าตัด" u="1"/>
        <s v="ชั้น2 Back Office Transfomation &gt; อาคารสำนักงานราชวิทยาลัยฯ 2 Zone A" u="1"/>
        <s v="ชั้น 3 สำนักงานกำกับและพัฒนาโครงการใหม่ &gt; อาคารสำนักงานราชวิทยาลัยฯ 2 Zone B/C" u="1"/>
        <s v="อาคารบริหาร 2 &gt; ชั้น 3 ศูนย์กีฬาและนันทนาการ" u="1"/>
        <s v="ศูนย์การแพทย์มะเร็งวิทยาจุฬาภรณ์ &gt; ชั้นB1 &gt; คลินิกทันตกรรม" u="1"/>
        <s v="อาคารบริหาร 2 Zone A / B &gt; ชั้น3 &gt; ห้องประชุม MC231" u="1"/>
        <s v="ฝ่ายวิชาการและบริหารการศึกษา &gt; อาคารสำนักงานราชวิทยาลัยฯ 2" u="1"/>
        <s v="หอศิลป์ &gt; โรงพยาบาลสัตว์ทิพย์พิมาน" u="1"/>
        <s v="ศูนย์การแพทย์มะเร็งวิทยาจุฬาภรณ์ &gt; ชั้น3 Admidtion (ชั้น 3 Zone A)" u="1"/>
        <s v="อาคารบริหาร 2 Zone A / D &gt; ชั้น3 &gt; งานผู้ป่วยในพระอนุเคราะห์และกิจการในพระองค์" u="1"/>
        <s v="ศูนย์การแพทย์มะเร็งวิทยาจุฬาภรณ์ &gt; อาคารหอพัก ชั้น 4 หน่วยพยาบาลควบคุมโรคติดเชื้อในโรงพยาบาล" u="1"/>
        <s v="ศูนย์การแพทย์มะเร็งวิทยาจุฬาภรณ์ &gt; ชั้น1 &gt; งานบริการด้านประกัน" u="1"/>
        <s v="อาคารบริหาร 2 Zone D / C &gt; ชั้น4 &gt; ฝ่ายวิจัยและวิเทศสัมพันธ์" u="1"/>
        <s v="อาคารบริหาร 2 ชั้น 1 ห้องโรงเรียนรังสีเทคนิค" u="1"/>
        <s v="ศูนย์การแพทย์มะเร็งวิทยาจุฬาภรณ์ &gt; ชั้น3 &gt; คลินิกอายุรกรรมโรคมะเร็ง (ชั้น 3 Zone B)" u="1"/>
        <s v="ชั้น 1 ศูนย์จำลองสถานการณ์เพื่อการเรียนรู้ &gt; อาคารสำนักงานราชวิทยาลัยฯ 2" u="1"/>
        <s v="ชั้น4 ฝ่ายวิจัยและวิเทศสัมพันธ์ &gt; อาคารสำนักงานราชวิทยาลัยฯ 2 Zone D / C" u="1"/>
        <s v="ศูนย์การแพทย์มะเร็งวิทยาจุฬาภรณ์ &gt; ชั้น1 &gt; เภสัชกรรม" u="1"/>
        <s v="ศูนย์การแพทย์มะเร็งวิทยาจุฬาภรณ์ &gt; ชั้น11 &gt; สำนักงานราชวิทยาลัยจุฬาภรณ์" u="1"/>
        <s v="ศูนย์การแพทย์มะเร็งวิทยาจุฬาภรณ์ &gt; อาคารบริการชั้น 1 &gt; อาคารสถานที่" u="1"/>
        <s v="ศูนย์การแพทย์จุฬาภรณ์เฉลิมพระเกียรติ &gt; ชั้น 2 &gt; ศูนย์หัวใจและหลอดเลือด" u="1"/>
        <s v="อาคารบริหาร 2 &gt; Zone A / B ชั้น 3 สารบรรณ" u="1"/>
        <s v="ศูนย์การแพทย์จุฬาภรณ์เฉลิมพระเกียรติ &gt; ชั้น 1 &gt; คลินิคโรคผิวหนังและเลเซอร์" u="1"/>
        <s v="ศูนย์การแพทย์มะเร็งวิทยาจุฬาภรณ์ &gt; ชั้น7 &gt; หน่วยหอผู้ป่วย 7A" u="1"/>
        <s v="ศูนย์การแพทย์มะเร็งวิทยาจุฬาภรณ์ &gt; ชั้น7 &gt; หน่วยหอผู้ป่วย 7B" u="1"/>
        <s v="ศูนย์การแพทย์จุฬาภรณ์เฉลิมพระเกียรติ &gt; ชั้น 1 &gt; ศูนย์จำลองสถานการณ์เพื่อการเรียนรู้" u="1"/>
        <s v="ศูนย์การแพทย์จุฬาภรณ์เฉลิมพระเกียรติ &gt; ชั้น 1 &gt; คลินิคกระดูกและข้อ" u="1"/>
        <s v="อาคารบริหาร 2 &gt; Zone A / B ชั้น3 ฝ่ายสารนิเทศศึกษาและวิชาการ" u="1"/>
        <s v="ชั้น 4 ศูนย์เครื่องมือแพทย์และซ่อมบำรุงเครื่องมือแพทย์ &gt; อาคารหอพัก" u="1"/>
        <s v="ชั้น2 ห้องประชุม MC222 &gt; อาคารสำนักงานราชวิทยาลัยฯ 2 Zone A / D" u="1"/>
        <s v="ชั้น2 ห้องประชุม MC223 &gt; อาคารสำนักงานราชวิทยาลัยฯ 2 Zone A / D" u="1"/>
        <s v="ชั้น2 ห้องประชุม MC224 &gt; อาคารสำนักงานราชวิทยาลัยฯ 2 Zone A / D" u="1"/>
        <s v="ชั้น 2 เวชระเบียน &gt; อาคารหอพัก" u="1"/>
        <s v="ชั้น 4 หอพักแพทย์ &gt; อาคารหอพัก" u="1"/>
        <s v="ชั้น3 Admidtion (ชั้น 3 Zone A) &gt; ศูนย์การแพทย์มะเร็งวิทยาจุฬาภรณ์" u="1"/>
        <s v="โกดังไปรษณีย์" u="1"/>
        <s v="อาคารบริหาร 2 Zone A / D &gt; ชั้น3 &gt; ฝ่ายพัฒนาคุณภาพ" u="1"/>
        <s v="ศูนย์การแพทย์จุฬาภรณ์เฉลิมพระเกียรติ &gt; ชั้น 1 &gt; งานบริการด้านประกัน" u="1"/>
        <s v="ชั้น 3 โรงเรียนรังสีเทคนิค &gt; อาคารสำนักงานราชวิทยาลัยฯ 2 Zone B / C" u="1"/>
        <s v="ศูนย์การแพทย์จุฬาภรณ์เฉลิมพระเกียรติ &gt; ชั้น 1 &gt; การเงิน" u="1"/>
        <s v="ศูนย์การแพทย์มะเร็งวิทยาจุฬาภรณ์ &gt; ชั้น 2 คลินิกระบบทางเดินปัสสาวะ (ชั้น 2 Zone B)" u="1"/>
        <s v="ชั้น 1 ห้องสมุด &gt; อาคารสำนักงานราชวิทยาลัยฯ 2" u="1"/>
        <s v="อาคารบริหาร 2 Zone A / B &gt; ชั้น3 &gt; ฝ่ายนิติการ" u="1"/>
        <s v="อาคารสำนักงานราชวิทยาลัยจุฬาภรณ์ &gt; Zone A / B &gt; ชั้น2 &gt; สำนักเลขาธิการราชวิทยาลัยจุฬาภรณ์" u="1"/>
        <s v="ชั้น3 ฝ่ายบริหารพัสดุ &gt; อาคารสำนักงานราชวิทยาลัยฯ 2 Zone B / C" u="1"/>
        <s v="ศูนย์การแพทย์จุฬาภรณ์เฉลิมพระเกียรติ &gt; ชั้น 2 &gt; ฝ่ายการพยาบาล" u="1"/>
        <s v="ศูนย์การแพทย์มะเร็งวิทยาจุฬาภรณ์ &gt; อาคารบริการชั้น 2 &gt; หน่วยงานพยาธิ" u="1"/>
        <s v="อาคารบริหาร 2 &gt; ฝ่ายศูนย์พัฒนาความร่วมมือด้านบริการทางการแพทย์และภาคีเครือข่าย" u="1"/>
        <s v="ศูนย์การแพทย์มะเร็งวิทยาจุฬาภรณ์ &gt; อาคารหอพัก &gt; ชั้น 4 &gt; ฝ่ายเลขาแพทย์" u="1"/>
        <s v="อาคารบริหาร 1 Zone A,B,C,D ชั้น 1,2 คณะพยาบาลศาสตร์" u="1"/>
        <s v="ศูนย์การแพทย์มะเร็งวิทยาจุฬาภรณ์ &gt; ชั้น 5 งานห้องปฎิบัติการกลาง" u="1"/>
        <s v="ศูนย์การแพทย์มะเร็งวิทยาจุฬาภรณ์ &gt; ชั้น 11 ห้องรองผู้อำนวยการ" u="1"/>
        <s v="ศูนย์การแพทย์มะเร็งวิทยาจุฬาภรณ์ &gt; ชั้น5 &gt; หน่วยพยาธิวิทยา" u="1"/>
        <s v="ชั้น3 คลินิกรักษ์สมอง (ชั้น 3 Zone B) &gt; ศูนย์การแพทย์มะเร็งวิทยาจุฬาภรณ์" u="1"/>
        <s v="ชั้น3 หน่วยเคมีบำบัดและการดูแลผู้ป่วย &gt; ศูนย์การแพทย์มะเร็งวิทยาจุฬาภรณ์" u="1"/>
        <s v="อาคารบริหาร 2 Zone A / D &gt; ชั้น3 &gt; ฝ่ายกิจการนักศึกษา" u="1"/>
        <s v="ชั้น 1 อาคารสถานที่ &gt; อาคารบริการ" u="1"/>
        <s v="ศูนย์การแพทย์มะเร็งวิทยาจุฬาภรณ์ &gt; ชั้น3 &gt; งานผู้ป่วยนอก" u="1"/>
        <s v="ชั้น 3 &gt; อาคารสำนักงานราชวิทยาลัยฯ 2" u="1"/>
        <s v="ชั้น 3 สำนักงานอธิการบดีวิทยาลัยวิทยาศาสตร์การแพทย์เจ้าฟ้าจุฬาภรณ์ &gt; อาคารสำนักงานราชวิทยาลัยฯ 2 Zone A" u="1"/>
        <s v="ศูนย์การแพทย์มะเร็งวิทยาจุฬาภรณ์ &gt; ชั้น2 &gt; ศูนย์ศัลยกรรมกระดูกและข้อ (ชั้น 2 Zone A)" u="1"/>
        <s v="อาคารบริหาร 2 Zone A / D &gt; ชั้น3 &gt; ฝ่ายบริหารทรัพยากรบุคคล" u="1"/>
        <s v="ศูนย์การแพทย์จุฬาภรณ์เฉลิมพระเกียรติ &gt; ชั้น 1 &gt; หอผู้ป่วยวิกฤติ" u="1"/>
        <s v="ชั้น2 คลินิกเวชปฏิบัติทั่วไป &gt; ศูนย์การแพทย์มะเร็งวิทยาจุฬาภรณ์" u="1"/>
        <s v="ศูนย์การแพทย์มะเร็งวิทยาจุฬาภรณ์ &gt; ชั้น3 &gt; คลินิกอายุรกรรมโลหิตวิทยา (ชั้น 3 Zone B)" u="1"/>
        <s v="ศูนย์การแพทย์มะเร็งวิทยาจุฬาภรณ์ &gt; ชั้นB1 &gt; งานรังสีมะเร็งวิทยา" u="1"/>
        <s v="ชั้น2 สำนักงานเจ้าหน้าที่สำนักประธาน &gt; อาคารสำนักงานราชวิทยาลัยฯ 2 Zone A" u="1"/>
        <s v="อาคารบริหาร 2 Zone A / B &gt; ชั้น4 &gt; ห้องปฏิบัติการเรียนรวม คณะแพทยศาสตร์และการสาธารณสุข" u="1"/>
        <s v="ศูนย์การแพทย์มะเร็งวิทยาจุฬาภรณ์ &gt; ชั้น8 &gt; หน่วยหอผู้ป่วย 8A" u="1"/>
        <s v="ศูนย์การแพทย์มะเร็งวิทยาจุฬาภรณ์ &gt; ชั้น8 &gt; หน่วยหอผู้ป่วย 8B" u="1"/>
        <s v="ศูนย์การแพทย์มะเร็งวิทยาจุฬาภรณ์ &gt; ชั้น5 หน่วยห้องปฏิบัติการวิจัยระดับโมเลกุลและยีโนม" u="1"/>
        <s v="อาคารบริหาร 2 Zone A &gt; ชั้น2 &gt; คณะสัตวแพทยศาสตร์และสัตววิทยาประยุกต์" u="1"/>
        <s v="ศูนย์การแพทย์จุฬาภรณ์เฉลิมพระเกียรติ &gt; ชั้น 1 &gt; หอผู้ป่วยใน" u="1"/>
        <s v="ศูนย์การแพทย์มะเร็งวิทยาจุฬาภรณ์ &gt; ชั้น 5 ฝ่ายพัฒนางานวิจัยทางคลินิก" u="1"/>
        <s v="ชั้น 1 หน่วยปฎิบัติการกลาง &gt; ศูนย์การแพทย์จุฬาภรณ์เฉลิมพระเกียรติ" u="1"/>
        <s v="อาคารบริหาร 2 Zone A / D &gt; ชั้น3 &gt; ฝ่ายบริหารการเงินการคลัง" u="1"/>
        <s v="ศูนย์การแพทย์มะเร็งวิทยาจุฬาภรณ์ &gt; ชั้น6 &gt; วิสัญญี" u="1"/>
        <s v="ชั้น 7 &gt; อาคารหอพัก" u="1"/>
        <s v="ชั้น 9 &gt; อาคารหอพัก" u="1"/>
        <s v="ชั้น4 ห้องปรระชุม MC224 &gt; อาคารสำนักงานราชวิทยาลัยฯ 2 Zone A" u="1"/>
        <s v="ชั้น 3 ศูนย์กีฬาและนันทนาการ &gt; อาคารสำนักงานราชวิทยาลัยฯ 2" u="1"/>
        <s v="อาคารบริหาร 2 Zone A / B &gt; ชั้น3 &gt; ฝ่ายนโยบายและยุทธศาสตร์" u="1"/>
        <s v="ศูนย์การแพทย์มะเร็งวิทยาจุฬาภรณ์ &gt; ชั้น3 &gt; การเงิน" u="1"/>
        <s v="สำนักงานตรวจสอบภายใน" u="1"/>
        <s v="อาคารบริหาร 2 &gt; ฝ่ายบริหารความเสี่ยงและธรรมาภิบาล" u="1"/>
        <s v="ศูนย์การแพทย์จุฬาภรณ์เฉลิมพระเกียรติ &gt; ชั้น 1 &gt; CATH LAB" u="1"/>
        <s v="ชั้น 2 ฝ่ายเทคโนโลยีสารสนเทศ &gt; อาคารสำนักงานราชวิทยาลัยฯ 2 Zone A / D" u="1"/>
      </sharedItems>
    </cacheField>
    <cacheField name="ผลการสำรวจความคิดเห็น" numFmtId="0">
      <sharedItems containsNonDate="0" containsDate="1" containsString="0" containsBlank="1" minDate="2022-01-05T00:00:00" maxDate="2022-05-06T00:00:00"/>
    </cacheField>
    <cacheField name="แท็ก" numFmtId="0">
      <sharedItems containsBlank="1"/>
    </cacheField>
    <cacheField name="ประเภท" numFmtId="0">
      <sharedItems containsBlank="1" count="3">
        <s v="Service Request"/>
        <s v="Incident"/>
        <m/>
      </sharedItems>
    </cacheField>
    <cacheField name="ติดตามเวลาได้แล้ว" numFmtId="0">
      <sharedItems containsNonDate="0" containsDate="1" containsString="0" containsBlank="1" minDate="1899-12-30T00:00:00" maxDate="1899-12-31T00:00:00"/>
    </cacheField>
    <cacheField name="เวลาอัปเดตครั้งล่าสุด" numFmtId="0">
      <sharedItems containsNonDate="0" containsDate="1" containsString="0" containsBlank="1" minDate="2022-09-01T08:35:51" maxDate="2022-10-04T16:12:00"/>
    </cacheField>
    <cacheField name="ความเร่งด่วน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6">
  <r>
    <s v="Not Requested"/>
    <x v="0"/>
    <d v="2022-09-01T15:38:00"/>
    <d v="2022-09-01T08:26:00"/>
    <n v="2022"/>
    <n v="9"/>
    <n v="1"/>
    <d v="1899-12-30T08:26:00"/>
    <s v="IT"/>
    <s v=""/>
    <n v="11131"/>
    <d v="2022-09-27T15:30:55"/>
    <s v="00:00:00"/>
    <s v=""/>
    <m/>
    <s v="No Group"/>
    <s v="ต่ำ"/>
    <n v="1"/>
    <s v="E-Mail"/>
    <n v="0"/>
    <s v="กลาง"/>
    <n v="8190"/>
    <s v="savek.kia@cra.ac.th"/>
    <s v="Savek Kiatsomphob"/>
    <s v="Within SLA"/>
    <s v="01:28:50"/>
    <d v="2022-09-01T09:55:12"/>
    <s v="Surasak Rattanaanan"/>
    <s v="IT Support"/>
    <x v="0"/>
    <s v="Second tier"/>
    <x v="0"/>
    <s v="พอร์ทัล"/>
    <x v="0"/>
    <s v="เปลี่ยนสิทธิ์"/>
    <x v="0"/>
    <x v="0"/>
    <m/>
    <s v=""/>
    <x v="0"/>
    <d v="1899-12-30T00:00:00"/>
    <d v="2022-09-23T10:58:55"/>
    <s v="ต่ำ"/>
  </r>
  <r>
    <s v="Not Requested"/>
    <x v="1"/>
    <m/>
    <d v="2022-09-01T08:34:00"/>
    <n v="2022"/>
    <n v="9"/>
    <n v="1"/>
    <d v="1899-12-30T08:34:00"/>
    <s v="IT"/>
    <s v="สวัสดีครับ ผมติดต่อจากโรงงานยาสัตหีบนะครับ พอดีต้องการสอบถามความคืบหน้าเรื่องที่เปิด PO ผ่าน SAP ไม่ได้ อยากรบกวนแจ้งให้หน่อยครับว่าตอนนี้สถานะเป็นอย่างไรบ้างครับ จะได้รีบแจ้งหัวหน้างานเปิด PO ให้ผมครับ ขอบคุณมากครับ"/>
    <n v="11132"/>
    <d v="2022-09-13T08:34:51"/>
    <s v="00:00:00"/>
    <s v=""/>
    <m/>
    <s v="No Group"/>
    <s v="ต่ำ"/>
    <n v="1"/>
    <s v="Setup/Reconfig"/>
    <n v="0"/>
    <s v="ต่ำ"/>
    <n v="973439489"/>
    <s v="pitipat.poo@cra.ac.th"/>
    <s v="Pitipat poonprasit"/>
    <s v=""/>
    <s v=""/>
    <m/>
    <s v="Songpol Wansoongnern"/>
    <s v="SAP"/>
    <x v="0"/>
    <s v="Second tier"/>
    <x v="1"/>
    <s v="พอร์ทัล"/>
    <x v="1"/>
    <s v="SAP-CO"/>
    <x v="1"/>
    <x v="1"/>
    <m/>
    <s v=""/>
    <x v="1"/>
    <d v="1899-12-30T00:00:00"/>
    <d v="2022-09-01T08:35:51"/>
    <s v="ต่ำ"/>
  </r>
  <r>
    <s v="Not Requested"/>
    <x v="2"/>
    <d v="2022-09-01T15:41:00"/>
    <d v="2022-09-01T08:51:00"/>
    <n v="2022"/>
    <n v="9"/>
    <n v="1"/>
    <d v="1899-12-30T08:51:00"/>
    <s v="IT"/>
    <s v="เครื่องคอมพิวเตอร์ช้า Email ใช้งานไม่ได้ ห้อง office ชั้น 14"/>
    <n v="11133"/>
    <d v="2022-09-13T10:15:05"/>
    <s v="00:00:00"/>
    <s v=""/>
    <m/>
    <s v="No Group"/>
    <s v="ต่ำ"/>
    <n v="1"/>
    <s v="Setup/Re-config"/>
    <n v="0"/>
    <s v="ต่ำ"/>
    <n v="6965"/>
    <s v="noppadol.liw@cra.ac.th"/>
    <s v="Noppadol Liwnoi"/>
    <s v="Within SLA"/>
    <s v="05:26:13"/>
    <d v="2022-09-01T14:36:39"/>
    <s v="Thanaphon Thaugsuban"/>
    <s v="IT Support"/>
    <x v="1"/>
    <s v="Second tier"/>
    <x v="0"/>
    <s v="พอร์ทัล"/>
    <x v="0"/>
    <s v="Operating System Windows 10"/>
    <x v="2"/>
    <x v="2"/>
    <m/>
    <s v=""/>
    <x v="1"/>
    <d v="1899-12-30T00:00:00"/>
    <d v="2022-09-01T15:41:05"/>
    <s v="ต่ำ"/>
  </r>
  <r>
    <s v="Not Requested"/>
    <x v="2"/>
    <m/>
    <d v="2022-09-01T08:55:00"/>
    <n v="2022"/>
    <n v="9"/>
    <n v="1"/>
    <d v="1899-12-30T08:55:00"/>
    <s v="IT"/>
    <s v="คอมพิวเตอร์ โน๊ตบุ๊คเปิดไม่ได้"/>
    <n v="11134"/>
    <d v="2022-09-13T08:56:08"/>
    <s v="00:00:00"/>
    <s v=""/>
    <m/>
    <s v="No Group"/>
    <s v="ต่ำ"/>
    <n v="1"/>
    <s v="Repair"/>
    <n v="0"/>
    <s v="ต่ำ"/>
    <n v="5708"/>
    <s v="thitiwat.mee@cra.ac.th"/>
    <s v="Thitiwat Meekana"/>
    <s v=""/>
    <s v=""/>
    <m/>
    <s v="Suchada khamaphirak"/>
    <s v="IT Support"/>
    <x v="1"/>
    <s v="Second tier"/>
    <x v="0"/>
    <s v="พอร์ทัล"/>
    <x v="1"/>
    <s v="Notebook"/>
    <x v="3"/>
    <x v="3"/>
    <m/>
    <s v=""/>
    <x v="1"/>
    <d v="1899-12-30T00:00:00"/>
    <d v="2022-09-01T16:51:12"/>
    <s v="ต่ำ"/>
  </r>
  <r>
    <s v="Not Requested"/>
    <x v="3"/>
    <d v="2022-09-01T16:26:00"/>
    <d v="2022-09-01T08:57:00"/>
    <n v="2022"/>
    <n v="9"/>
    <n v="1"/>
    <d v="1899-12-30T08:57:00"/>
    <s v="IT"/>
    <s v="เครื่องปริ๊น ไม่สามารถสั่งปริ้นไป เครื่องอยู่ที่บริเวณ ชั้น 3 มุม A ตึก CAT รบกวนช่วยดูให้ด้วยนะคะ"/>
    <n v="11135"/>
    <d v="2022-10-03T15:42:26"/>
    <s v="00:00:00"/>
    <s v=""/>
    <m/>
    <s v="No Group"/>
    <s v="ต่ำ"/>
    <n v="1"/>
    <s v="Printer"/>
    <n v="0"/>
    <s v="ต่ำ"/>
    <n v="6737"/>
    <s v="supassorn.vis@cra.ac.th"/>
    <s v="Supassorn Visuttipun"/>
    <s v="Within SLA"/>
    <s v="07:27:50"/>
    <d v="2022-09-01T16:25:31"/>
    <s v="Jiranuwut Kunnathon"/>
    <s v="IT Support"/>
    <x v="1"/>
    <s v="Second tier"/>
    <x v="0"/>
    <s v="พอร์ทัล"/>
    <x v="0"/>
    <s v="Install"/>
    <x v="4"/>
    <x v="4"/>
    <m/>
    <s v=""/>
    <x v="0"/>
    <d v="1899-12-30T00:00:00"/>
    <d v="2022-09-22T14:09:26"/>
    <s v="ต่ำ"/>
  </r>
  <r>
    <s v="Not Requested"/>
    <x v="2"/>
    <d v="2022-09-01T16:24:00"/>
    <d v="2022-09-01T08:58:00"/>
    <n v="2022"/>
    <n v="9"/>
    <n v="1"/>
    <d v="1899-12-30T08:58:00"/>
    <s v="IT"/>
    <s v="เปิดคอมไม่ได้ ขึ้นว่า Automatic Repair ค่ะ shutdown หรือ restart แล้วก็ไม่หายค่ะ"/>
    <n v="11136"/>
    <d v="2022-09-13T08:59:34"/>
    <s v="00:00:00"/>
    <s v=""/>
    <m/>
    <s v="No Group"/>
    <s v="ต่ำ"/>
    <n v="1"/>
    <s v="Setup/Re-config"/>
    <n v="0"/>
    <s v="ต่ำ"/>
    <n v="8454"/>
    <s v="sujitra.jai@cra.ac.th"/>
    <s v="Sujitra Jaisuk"/>
    <s v="Within SLA"/>
    <s v="07:25:30"/>
    <d v="2022-09-01T16:24:03"/>
    <s v="Jiranuwut Kunnathon"/>
    <s v="IT Support"/>
    <x v="1"/>
    <s v="Second tier"/>
    <x v="0"/>
    <s v="พอร์ทัล"/>
    <x v="0"/>
    <s v="Operating System Windows 10"/>
    <x v="5"/>
    <x v="5"/>
    <m/>
    <s v=""/>
    <x v="1"/>
    <d v="1899-12-30T00:00:00"/>
    <d v="2022-09-01T16:24:34"/>
    <s v="กลาง"/>
  </r>
  <r>
    <s v="Not Requested"/>
    <x v="4"/>
    <m/>
    <d v="2022-09-01T08:59:00"/>
    <n v="2022"/>
    <n v="9"/>
    <n v="1"/>
    <d v="1899-12-30T08:59:00"/>
    <s v="IT"/>
    <s v=""/>
    <n v="11137"/>
    <d v="2022-09-21T14:00:00"/>
    <s v="65:38:30"/>
    <s v="SLA Violated"/>
    <d v="2022-09-12T11:38:06"/>
    <s v="No Group"/>
    <s v="ต่ำ"/>
    <n v="2"/>
    <s v="SSB"/>
    <n v="2"/>
    <s v="กลาง"/>
    <n v="6082"/>
    <s v="ammaraphorn.pha@cra.ac.th"/>
    <s v="Ammaraphorn Phadungchon"/>
    <s v=""/>
    <s v=""/>
    <m/>
    <s v="Thanakorn Inthanu"/>
    <s v="Programer"/>
    <x v="0"/>
    <s v="Second tier"/>
    <x v="1"/>
    <s v="พอร์ทัล"/>
    <x v="1"/>
    <s v="System/Application Parameters Change"/>
    <x v="6"/>
    <x v="6"/>
    <m/>
    <s v=""/>
    <x v="0"/>
    <d v="1899-12-30T00:00:00"/>
    <d v="2022-09-16T13:18:48"/>
    <s v="ต่ำ"/>
  </r>
  <r>
    <s v="Not Requested"/>
    <x v="3"/>
    <d v="2022-09-01T09:22:00"/>
    <d v="2022-09-01T09:09:00"/>
    <n v="2022"/>
    <n v="9"/>
    <n v="1"/>
    <d v="1899-12-30T09:09:00"/>
    <s v="IT"/>
    <s v="เปลี่ยนหมึก การเงินชั้น 2"/>
    <n v="11138"/>
    <d v="2022-10-04T13:58:48"/>
    <s v="00:00:00"/>
    <s v=""/>
    <m/>
    <s v="No Group"/>
    <s v="ต่ำ"/>
    <n v="1"/>
    <s v="Printer"/>
    <n v="0"/>
    <s v="ต่ำ"/>
    <n v="6843"/>
    <s v="chutima.sae@cra.ac.th"/>
    <s v="Chutima Saelor"/>
    <s v="Within SLA"/>
    <s v="00:12:57"/>
    <d v="2022-09-01T09:22:14"/>
    <s v="Krissada Boonchaleaw"/>
    <s v="PC Team"/>
    <x v="2"/>
    <s v="Second tier"/>
    <x v="0"/>
    <s v="โทรศัพท์"/>
    <x v="0"/>
    <s v="Install"/>
    <x v="7"/>
    <x v="7"/>
    <m/>
    <s v=""/>
    <x v="0"/>
    <d v="1899-12-30T00:00:00"/>
    <d v="2022-09-22T14:10:48"/>
    <s v="สูง"/>
  </r>
  <r>
    <s v="Not Requested"/>
    <x v="5"/>
    <m/>
    <d v="2022-09-01T09:15:00"/>
    <n v="2022"/>
    <n v="9"/>
    <n v="1"/>
    <d v="1899-12-30T09:15:00"/>
    <s v="IT"/>
    <s v="((ระบบ HIS)) มี 2 ข้อ ดังนี้ 1. ขอเพิ่มห้องเก็บไข่และใส่ตัวอ่อนศูนย์การรักษาภาวะการเจริญพันธุ์ฯ, ห้องเก็บไข่แลพะใส่ตัวอ่อนศูนย์การรักษาภาวะการเจริญพันธุ์ฯ(นอกเวลา) ในระบบ HIS หมวด HNOR หมวดย่อย Operating Room และ Anesthesia เพื่อให้แพทย์ และวิสัญญีใช้ลงข้"/>
    <n v="11139"/>
    <d v="2022-09-16T15:15:00"/>
    <s v="00:00:00"/>
    <s v=""/>
    <m/>
    <s v="No Group"/>
    <s v="ต่ำ"/>
    <n v="1"/>
    <s v=""/>
    <n v="0"/>
    <s v="กลาง"/>
    <n v="6529"/>
    <s v="thidarat.pad@cra.ac.th"/>
    <s v=" นางสาว ธิดารัตน์ ผดุงลักษณ์"/>
    <s v=""/>
    <s v=""/>
    <m/>
    <s v="Kongkiat Prasongwattana"/>
    <s v="Programer"/>
    <x v="0"/>
    <s v="Second tier"/>
    <x v="1"/>
    <s v="พอร์ทัล"/>
    <x v="1"/>
    <s v=""/>
    <x v="8"/>
    <x v="8"/>
    <m/>
    <s v=""/>
    <x v="0"/>
    <d v="1899-12-30T00:00:00"/>
    <d v="2022-09-13T10:11:01"/>
    <s v="กลาง"/>
  </r>
  <r>
    <s v="Not Requested"/>
    <x v="6"/>
    <d v="2022-09-22T11:50:00"/>
    <d v="2022-09-01T09:27:00"/>
    <n v="2022"/>
    <n v="9"/>
    <n v="1"/>
    <d v="1899-12-30T09:27:00"/>
    <s v="IT"/>
    <s v="อ้างถึง บันทึกข้อความเลขที่ 004.รพ.06.65/441 ตามที่ เลขาธิการฯ มอบหมาย ให้ฝ่ายจัดซื้อจัดจ้างดำเนินการในนามมูลนิธิภัทรฯ และในส่วนที่เกี่ยวข้องให้เป็นไปตามระเบียบจัดซื้อของทาง รจภ. ต่อไป ทั้งนี้ ขอเพิ่มกล่องการทำงานของฝ่ายจัดซื้อจัดจ้าง ในนามมูลนิธิภัทรมหาร"/>
    <n v="11140"/>
    <d v="2022-09-16T16:00:00"/>
    <s v="00:59:50"/>
    <s v="Within SLA"/>
    <d v="2022-09-01T10:27:48"/>
    <s v="No Group"/>
    <s v="ต่ำ"/>
    <n v="2"/>
    <s v=""/>
    <n v="2"/>
    <s v="กลาง"/>
    <n v="8612"/>
    <s v="patcharin.kam@cra.ac.th"/>
    <s v="Patcharin Kamankatai"/>
    <s v="SLA Violated"/>
    <s v="134:45:17"/>
    <d v="2022-09-22T11:50:28"/>
    <s v="Chanokchuen Suphanich"/>
    <s v="ผู้บริหารโครงการ (Project Manager)"/>
    <x v="0"/>
    <s v="Second tier"/>
    <x v="2"/>
    <s v="พอร์ทัล"/>
    <x v="0"/>
    <s v="Change/Add System/ApplicationSystem SSB"/>
    <x v="9"/>
    <x v="9"/>
    <m/>
    <s v=""/>
    <x v="0"/>
    <d v="1899-12-30T00:00:00"/>
    <d v="2022-09-22T11:50:28"/>
    <s v="ต่ำ"/>
  </r>
  <r>
    <s v="Not Requested"/>
    <x v="2"/>
    <d v="2022-09-01T16:15:00"/>
    <d v="2022-09-01T09:32:00"/>
    <n v="2022"/>
    <n v="9"/>
    <n v="1"/>
    <d v="1899-12-30T09:32:00"/>
    <s v="IT"/>
    <s v="เครื่องคิวด้านหน้าห้องการเงินไม่สามารถเปิดได้"/>
    <n v="11141"/>
    <d v="2022-09-02T12:48:02"/>
    <s v="00:00:00"/>
    <s v=""/>
    <m/>
    <s v="No Group"/>
    <s v="กลาง"/>
    <n v="1"/>
    <s v="Repair"/>
    <n v="0"/>
    <s v="สูง"/>
    <n v="6215"/>
    <s v="tanida.int@cra.ac.th"/>
    <s v="Tanida Intron"/>
    <s v="Within SLA"/>
    <s v="06:27:57"/>
    <d v="2022-09-01T16:00:51"/>
    <s v="Chakrit Pongprayot"/>
    <s v="IT Support"/>
    <x v="1"/>
    <s v="Second tier"/>
    <x v="0"/>
    <s v="พอร์ทัล"/>
    <x v="0"/>
    <s v="Kiosk"/>
    <x v="10"/>
    <x v="7"/>
    <m/>
    <s v=""/>
    <x v="1"/>
    <d v="1899-12-30T00:00:00"/>
    <d v="2022-09-01T16:15:02"/>
    <s v="สูง"/>
  </r>
  <r>
    <s v="Not Requested"/>
    <x v="7"/>
    <d v="2022-09-02T12:24:00"/>
    <d v="2022-09-01T09:46:00"/>
    <n v="2022"/>
    <n v="9"/>
    <n v="1"/>
    <d v="1899-12-30T09:46:00"/>
    <s v="IT"/>
    <s v="ขอแก้ไข E-Mail จาก รหัสพนักงานเป็นชื่อภาษาอังกฤษ Mail : Paruspak.Pay@cra.ac.th"/>
    <n v="11142"/>
    <d v="2022-09-13T09:47:01"/>
    <s v="00:00:00"/>
    <s v=""/>
    <m/>
    <s v="No Group"/>
    <s v="ต่ำ"/>
    <n v="1"/>
    <s v="Modify"/>
    <n v="0"/>
    <s v="ต่ำ"/>
    <n v="6121"/>
    <s v="chutiphan.won@cra.ac.th"/>
    <s v="Chutiphan Wonbao"/>
    <s v="Within SLA"/>
    <s v="11:38:24"/>
    <d v="2022-09-02T12:24:31"/>
    <s v="Ulailak Nadee"/>
    <s v="IT Support"/>
    <x v="0"/>
    <s v="Second tier"/>
    <x v="1"/>
    <s v="โทรศัพท์"/>
    <x v="0"/>
    <s v="e-mail"/>
    <x v="11"/>
    <x v="10"/>
    <m/>
    <s v=""/>
    <x v="1"/>
    <d v="1899-12-30T00:00:00"/>
    <d v="2022-09-02T12:24:31"/>
    <s v="ต่ำ"/>
  </r>
  <r>
    <s v="Not Requested"/>
    <x v="7"/>
    <d v="2022-09-19T09:11:00"/>
    <d v="2022-09-01T09:50:00"/>
    <n v="2022"/>
    <n v="9"/>
    <n v="1"/>
    <d v="1899-12-30T09:50:00"/>
    <s v="IT"/>
    <s v="รหัสพนักงาน 901068 ชื่อนส. ปริศณา เดชวุธ ขอเปิดการใช้งานการเข้ารหัส wifi ในการเข้าใช้เงาน e Doce ใช้งานในระบบ HIS คะ"/>
    <n v="11143"/>
    <d v="2022-09-13T09:50:42"/>
    <s v="00:00:00"/>
    <s v=""/>
    <m/>
    <s v="No Group"/>
    <s v="ต่ำ"/>
    <n v="1"/>
    <s v="Permission"/>
    <n v="0"/>
    <s v="ต่ำ"/>
    <n v="808150402"/>
    <s v="kannika.aru@cra.ac.th"/>
    <s v=" นาง กรรนิกา อรุณพันธ์"/>
    <s v="SLA Violated"/>
    <s v="107:19:06"/>
    <d v="2022-09-19T09:11:27"/>
    <s v="Busarin Supong"/>
    <s v="PMO"/>
    <x v="0"/>
    <s v="Second tier"/>
    <x v="1"/>
    <s v="พอร์ทัล"/>
    <x v="0"/>
    <s v="E-Doc"/>
    <x v="12"/>
    <x v="11"/>
    <m/>
    <s v=""/>
    <x v="0"/>
    <d v="1899-12-30T00:00:00"/>
    <d v="2022-09-19T09:11:27"/>
    <s v="กลาง"/>
  </r>
  <r>
    <s v="Not Requested"/>
    <x v="3"/>
    <d v="2022-09-15T16:37:00"/>
    <d v="2022-09-01T10:00:00"/>
    <n v="2022"/>
    <n v="9"/>
    <n v="1"/>
    <d v="1899-12-30T10:00:00"/>
    <s v="IT"/>
    <s v="ขอติดตั้งระบบ HIS และระบบอื่นๆที่เกี่ยวข้องกับการใช้ปฏิบัติงาน เช่น ระบบ SAP , EV insite, printer เป็นต้น ลงในเครื่องคอมพิวเตอร์ที่หน่วยงานมีอยู่แล้ว จะขอติดตั้งห้องตรวจภายใน "/>
    <n v="11144"/>
    <d v="2022-09-23T10:51:32"/>
    <s v="00:00:00"/>
    <s v=""/>
    <m/>
    <s v="No Group"/>
    <s v="ต่ำ"/>
    <n v="1"/>
    <s v="Software"/>
    <n v="0"/>
    <s v="ต่ำ"/>
    <n v="851810515"/>
    <s v="nutjaree.pet@cra.ac.th"/>
    <s v="Nutjaree Petchann"/>
    <s v="Within SLA"/>
    <s v="23:46:32"/>
    <d v="2022-09-13T16:07:59"/>
    <s v="Anuchit Buapan"/>
    <s v="IT Support"/>
    <x v="1"/>
    <s v="Second tier"/>
    <x v="0"/>
    <s v="พอร์ทัล"/>
    <x v="0"/>
    <s v="Install"/>
    <x v="13"/>
    <x v="12"/>
    <m/>
    <s v=""/>
    <x v="0"/>
    <d v="1899-12-30T00:00:00"/>
    <d v="2022-09-15T16:37:32"/>
    <s v="ต่ำ"/>
  </r>
  <r>
    <s v="Not Requested"/>
    <x v="7"/>
    <m/>
    <d v="2022-09-01T10:07:00"/>
    <n v="2022"/>
    <n v="9"/>
    <n v="1"/>
    <d v="1899-12-30T10:07:00"/>
    <s v="IT"/>
    <s v="สุปาณี บุญเส็ง 803783 เข้าระบบ E-saraban ไม่ได้ค่ะ "/>
    <n v="11145"/>
    <d v="2022-09-13T10:08:21"/>
    <s v="00:00:00"/>
    <s v=""/>
    <m/>
    <s v="No Group"/>
    <s v="ต่ำ"/>
    <n v="1"/>
    <s v="Permission"/>
    <n v="0"/>
    <s v="ต่ำ"/>
    <n v="6081"/>
    <s v="supanee.boo@cra.ac.th"/>
    <s v="Supanee Boonseng"/>
    <s v=""/>
    <s v=""/>
    <m/>
    <s v="Busarin Supong"/>
    <s v="PMO"/>
    <x v="0"/>
    <s v="Second tier"/>
    <x v="1"/>
    <s v="พอร์ทัล"/>
    <x v="2"/>
    <s v="E-Saraban"/>
    <x v="14"/>
    <x v="6"/>
    <m/>
    <s v=""/>
    <x v="1"/>
    <d v="1899-12-30T00:00:00"/>
    <d v="2022-09-19T09:42:46"/>
    <s v="ต่ำ"/>
  </r>
  <r>
    <s v="Not Requested"/>
    <x v="7"/>
    <d v="2022-09-01T10:41:00"/>
    <d v="2022-09-01T10:14:00"/>
    <n v="2022"/>
    <n v="9"/>
    <n v="1"/>
    <d v="1899-12-30T10:14:00"/>
    <s v="IT"/>
    <s v=""/>
    <n v="11146"/>
    <d v="2022-09-05T16:15:03"/>
    <s v="00:00:00"/>
    <s v=""/>
    <m/>
    <s v="No Group"/>
    <s v="ต่ำ"/>
    <n v="1"/>
    <s v="Setup/Reconfig"/>
    <n v="0"/>
    <s v="กลาง"/>
    <n v="8759"/>
    <s v="yanapan.bal@cra.ac.th"/>
    <s v="นางสาวญาณพันธุ์ บาลทะจี"/>
    <s v="Within SLA"/>
    <s v="00:26:47"/>
    <d v="2022-09-01T10:41:24"/>
    <s v="Aekkaluck Mong Suriya"/>
    <s v="E-sarabun"/>
    <x v="0"/>
    <s v="Second tier"/>
    <x v="1"/>
    <s v="พอร์ทัล"/>
    <x v="0"/>
    <s v="E-Saraban"/>
    <x v="15"/>
    <x v="13"/>
    <m/>
    <s v=""/>
    <x v="0"/>
    <d v="1899-12-30T00:00:00"/>
    <d v="2022-09-01T10:41:24"/>
    <s v="ต่ำ"/>
  </r>
  <r>
    <s v="Not Requested"/>
    <x v="3"/>
    <d v="2022-09-01T15:41:00"/>
    <d v="2022-09-01T10:16:00"/>
    <n v="2022"/>
    <n v="9"/>
    <n v="1"/>
    <d v="1899-12-30T10:16:00"/>
    <s v="IT"/>
    <s v="รบกวนพี่ IT เปลี่ยนหมึกเครื่องปริ้น ที่OPD 3B เค้าเตอร์รับ order ให้หน่อยค่ะ มีหมึกสำหรับเปลี่ยนแล้ว"/>
    <n v="11147"/>
    <d v="2022-10-04T14:00:05"/>
    <s v="00:00:00"/>
    <s v=""/>
    <m/>
    <s v="No Group"/>
    <s v="ต่ำ"/>
    <n v="1"/>
    <s v="Printer"/>
    <n v="0"/>
    <s v="ต่ำ"/>
    <n v="6246"/>
    <s v="nuengruthai.yen@cra.ac.th"/>
    <s v="Nuengruthai Yanjira"/>
    <s v="Within SLA"/>
    <s v="00:15:14"/>
    <d v="2022-09-01T10:31:51"/>
    <s v="Chakrit Pongprayot"/>
    <s v="IT Support"/>
    <x v="1"/>
    <s v="Second tier"/>
    <x v="0"/>
    <s v="พอร์ทัล"/>
    <x v="0"/>
    <s v="Install"/>
    <x v="16"/>
    <x v="14"/>
    <m/>
    <s v=""/>
    <x v="0"/>
    <d v="1899-12-30T00:00:00"/>
    <d v="2022-09-22T14:15:05"/>
    <s v="ต่ำ"/>
  </r>
  <r>
    <s v="Not Requested"/>
    <x v="1"/>
    <d v="2022-09-06T09:00:00"/>
    <d v="2022-09-01T10:18:00"/>
    <n v="2022"/>
    <n v="9"/>
    <n v="1"/>
    <d v="1899-12-30T10:18:00"/>
    <s v="IT"/>
    <s v="ปริ้นรายกายเวชภัณฑ์ที่อยู่ในระบบ SAP ไม่ได้ค่ะ VNC 172.32.12.223"/>
    <n v="11148"/>
    <d v="2022-09-13T10:19:09"/>
    <s v="00:00:00"/>
    <s v=""/>
    <m/>
    <s v="No Group"/>
    <s v="ต่ำ"/>
    <n v="1"/>
    <s v="Setup/Reconfig"/>
    <n v="0"/>
    <s v="ต่ำ"/>
    <n v="6803"/>
    <s v="ailada.jet@cra.ac.th"/>
    <s v="Ailada Jetanasen"/>
    <s v="Within SLA"/>
    <s v="25:41:47"/>
    <d v="2022-09-06T09:00:15"/>
    <s v="Songpol Wansoongnern"/>
    <s v="SAP"/>
    <x v="0"/>
    <s v="Second tier"/>
    <x v="1"/>
    <s v="พอร์ทัล"/>
    <x v="0"/>
    <s v="SAP-CO"/>
    <x v="17"/>
    <x v="15"/>
    <m/>
    <s v=""/>
    <x v="1"/>
    <d v="1899-12-30T00:00:00"/>
    <d v="2022-09-06T09:00:15"/>
    <s v="ต่ำ"/>
  </r>
  <r>
    <s v="Not Requested"/>
    <x v="7"/>
    <d v="2022-09-01T11:15:00"/>
    <d v="2022-09-01T10:22:00"/>
    <n v="2022"/>
    <n v="9"/>
    <n v="1"/>
    <d v="1899-12-30T10:22:00"/>
    <s v="IT"/>
    <s v="ขอแจ้งลบไฟล์เอกสารแนบ"/>
    <n v="11149"/>
    <d v="2022-09-05T16:23:05"/>
    <s v="00:52:11"/>
    <s v="Within SLA"/>
    <d v="2022-09-01T11:14:50"/>
    <s v="No Group"/>
    <s v="ต่ำ"/>
    <n v="1"/>
    <s v="Deleted"/>
    <n v="1"/>
    <s v="กลาง"/>
    <n v="8801"/>
    <s v="kittiya.rit@cra.ac.th"/>
    <s v="Kittiya Ritthichai"/>
    <s v="Within SLA"/>
    <s v="00:52:59"/>
    <d v="2022-09-01T11:15:38"/>
    <s v="Nuengruethai Gaewtawan"/>
    <s v="E-sarabun"/>
    <x v="0"/>
    <s v="Second tier"/>
    <x v="1"/>
    <s v="พอร์ทัล"/>
    <x v="0"/>
    <s v="E-Saraban"/>
    <x v="18"/>
    <x v="16"/>
    <m/>
    <s v=""/>
    <x v="0"/>
    <d v="1899-12-30T00:00:00"/>
    <d v="2022-09-01T11:15:38"/>
    <s v="ต่ำ"/>
  </r>
  <r>
    <s v="Not Requested"/>
    <x v="3"/>
    <d v="2022-09-01T15:41:00"/>
    <d v="2022-09-01T10:22:00"/>
    <n v="2022"/>
    <n v="9"/>
    <n v="1"/>
    <d v="1899-12-30T10:22:00"/>
    <s v="IT"/>
    <s v="ขอโอนหมายเลข 8124 เข้าเบอร์โทรศัพท์ 064-6862402 "/>
    <n v="11150"/>
    <d v="2022-10-04T13:47:07"/>
    <s v="00:00:00"/>
    <s v=""/>
    <m/>
    <s v="No Group"/>
    <s v="ต่ำ"/>
    <n v="1"/>
    <s v="IP Phone / Mobile Phone"/>
    <n v="0"/>
    <s v="ต่ำ"/>
    <n v="8126"/>
    <s v="napat.kul@cra.ac.th"/>
    <s v="Napat Kullawan"/>
    <s v="Within SLA"/>
    <s v="00:12:03"/>
    <d v="2022-09-01T10:34:53"/>
    <s v="Wasin Suratanachaigarn"/>
    <s v="Application Support"/>
    <x v="0"/>
    <s v="Second tier"/>
    <x v="1"/>
    <s v="พอร์ทัล"/>
    <x v="0"/>
    <s v="Install"/>
    <x v="19"/>
    <x v="17"/>
    <m/>
    <s v=""/>
    <x v="0"/>
    <d v="1899-12-30T00:00:00"/>
    <d v="2022-09-22T13:59:07"/>
    <s v="ต่ำ"/>
  </r>
  <r>
    <s v="Not Requested"/>
    <x v="7"/>
    <d v="2022-09-02T12:23:00"/>
    <d v="2022-09-01T10:35:00"/>
    <n v="2022"/>
    <n v="9"/>
    <n v="1"/>
    <d v="1899-12-30T10:35:00"/>
    <s v="IT"/>
    <s v="ไม่สามารถReset password E-mail ได้ 901109 นางสาวกุลรัตน์ ทรัพย์เสริมส่ง แนน ฝ่ายพัฒนางานวิจัยทางคลินิก งานบริหารฐานข้อมูลวิจัย 084-336-0534 Kunlarat.Sap@cra.ac.th"/>
    <n v="11151"/>
    <d v="2022-09-13T10:35:07"/>
    <s v="00:00:00"/>
    <s v=""/>
    <m/>
    <s v="No Group"/>
    <s v="ต่ำ"/>
    <n v="1"/>
    <s v="Reset Password"/>
    <n v="0"/>
    <s v="ต่ำ"/>
    <n v="843360534"/>
    <s v="itservice@cra.ac.th"/>
    <s v="IT Service Request"/>
    <s v="Within SLA"/>
    <s v="10:48:21"/>
    <d v="2022-09-02T12:23:28"/>
    <s v="Ulailak Nadee"/>
    <s v="IT Support"/>
    <x v="0"/>
    <s v="Second tier"/>
    <x v="1"/>
    <s v="โทรศัพท์"/>
    <x v="0"/>
    <s v="e-mail"/>
    <x v="20"/>
    <x v="18"/>
    <m/>
    <s v=""/>
    <x v="1"/>
    <d v="1899-12-30T00:00:00"/>
    <d v="2022-09-02T12:23:28"/>
    <s v="ต่ำ"/>
  </r>
  <r>
    <s v="Not Requested"/>
    <x v="7"/>
    <d v="2022-09-01T11:30:00"/>
    <d v="2022-09-01T10:35:00"/>
    <n v="2022"/>
    <n v="9"/>
    <n v="1"/>
    <d v="1899-12-30T10:35:00"/>
    <s v="IT"/>
    <s v=""/>
    <n v="11152"/>
    <d v="2022-09-05T16:35:49"/>
    <s v="00:00:00"/>
    <s v=""/>
    <m/>
    <s v="No Group"/>
    <s v="ต่ำ"/>
    <n v="1"/>
    <s v="Deleted"/>
    <n v="0"/>
    <s v="กลาง"/>
    <n v="5910"/>
    <s v="sanipat.yim@cra.ac.th"/>
    <s v="Sanipat Yimcharoen"/>
    <s v="Within SLA"/>
    <s v="00:55:24"/>
    <d v="2022-09-01T11:30:38"/>
    <s v="Aekkaluck Mong Suriya"/>
    <s v="E-sarabun"/>
    <x v="0"/>
    <s v="Second tier"/>
    <x v="1"/>
    <s v="พอร์ทัล"/>
    <x v="0"/>
    <s v="E-Saraban"/>
    <x v="21"/>
    <x v="19"/>
    <d v="2022-05-05T00:00:00"/>
    <s v=""/>
    <x v="0"/>
    <d v="1899-12-30T00:00:00"/>
    <d v="2022-09-01T12:48:11"/>
    <s v="ต่ำ"/>
  </r>
  <r>
    <s v="Not Requested"/>
    <x v="3"/>
    <d v="2022-09-01T16:15:00"/>
    <d v="2022-09-01T10:35:00"/>
    <n v="2022"/>
    <n v="9"/>
    <n v="1"/>
    <d v="1899-12-30T10:35:00"/>
    <s v="IT"/>
    <s v="OPD 3B รบกวน IT ย้ายเครื่องปริ้นให้หน่อยค่ะ ขยับที่โต๊ะมาด้านหน้า มีพี่ IT ดูให้แล้วมี LAN ว่างหนึ่งช่องค่ะ "/>
    <n v="11153"/>
    <d v="2022-09-13T10:50:24"/>
    <s v="00:00:00"/>
    <s v=""/>
    <m/>
    <s v="No Group"/>
    <s v="ต่ำ"/>
    <n v="1"/>
    <s v="Printer"/>
    <n v="0"/>
    <s v="ต่ำ"/>
    <n v="6246"/>
    <s v="nuengruthai.yen@cra.ac.th"/>
    <s v="Nuengruthai Yanjira"/>
    <s v="Within SLA"/>
    <s v="05:25:59"/>
    <d v="2022-09-01T16:01:34"/>
    <s v="Chakrit Pongprayot"/>
    <s v="IT Support"/>
    <x v="1"/>
    <s v="Second tier"/>
    <x v="0"/>
    <s v="พอร์ทัล"/>
    <x v="0"/>
    <s v="Move"/>
    <x v="22"/>
    <x v="14"/>
    <m/>
    <s v=""/>
    <x v="0"/>
    <d v="1899-12-30T00:00:00"/>
    <d v="2022-09-01T16:15:24"/>
    <s v="ต่ำ"/>
  </r>
  <r>
    <s v="Not Requested"/>
    <x v="3"/>
    <d v="2022-09-01T16:26:00"/>
    <d v="2022-09-01T10:40:00"/>
    <n v="2022"/>
    <n v="9"/>
    <n v="1"/>
    <d v="1899-12-30T10:40:00"/>
    <s v="IT"/>
    <s v="รบกวนติดตั้ง MDM เครื่องคอมพิวเตอร์โน๊ตบุ๊ค ณ งานบริหารฐานข้อมูลวิจัย ชั้น 4 อาคารสำนักงานราชวิทยาลัย"/>
    <n v="11154"/>
    <d v="2022-09-13T10:43:49"/>
    <s v="00:00:00"/>
    <s v=""/>
    <m/>
    <s v="No Group"/>
    <s v="ต่ำ"/>
    <n v="1"/>
    <s v="Network"/>
    <n v="0"/>
    <s v="ต่ำ"/>
    <n v="8645"/>
    <s v="thitapha.tho@cra.ac.th"/>
    <s v="Thitapha Thongchai"/>
    <s v="Within SLA"/>
    <s v="05:43:42"/>
    <d v="2022-09-01T16:24:12"/>
    <s v="Supachai Sonthong"/>
    <s v="IT Support"/>
    <x v="1"/>
    <s v="Second tier"/>
    <x v="0"/>
    <s v="พอร์ทัล"/>
    <x v="0"/>
    <s v="Install"/>
    <x v="23"/>
    <x v="20"/>
    <m/>
    <s v=""/>
    <x v="0"/>
    <d v="1899-12-30T00:00:00"/>
    <d v="2022-09-01T16:26:49"/>
    <s v="ต่ำ"/>
  </r>
  <r>
    <s v="Not Requested"/>
    <x v="7"/>
    <d v="2022-09-02T12:22:00"/>
    <d v="2022-09-01T10:43:00"/>
    <n v="2022"/>
    <n v="9"/>
    <n v="1"/>
    <d v="1899-12-30T10:43:00"/>
    <s v="IT"/>
    <s v="HR ส่ง e-mail ของ รจภ. ให้ รศ. ดร.น.สพ.จตุพร กระจายศรี เป็น Jatuporn.Kaj.@cra.ac.th แต่ใช้ reset password ไม่ได้ครับ"/>
    <n v="11155"/>
    <d v="2022-09-13T10:44:01"/>
    <s v="00:00:00"/>
    <s v=""/>
    <m/>
    <s v="No Group"/>
    <s v="ต่ำ"/>
    <n v="1"/>
    <s v="Reset Password"/>
    <n v="0"/>
    <s v="ต่ำ"/>
    <n v="8608955645"/>
    <s v="suthat.sae@cra.ac.th"/>
    <s v="Suthat Saengchoowong"/>
    <s v="Within SLA"/>
    <s v="10:39:38"/>
    <d v="2022-09-02T12:22:40"/>
    <s v="Ulailak Nadee"/>
    <s v="IT Support"/>
    <x v="0"/>
    <s v="Second tier"/>
    <x v="1"/>
    <s v="พอร์ทัล"/>
    <x v="0"/>
    <s v="e-mail"/>
    <x v="24"/>
    <x v="0"/>
    <m/>
    <s v=""/>
    <x v="1"/>
    <d v="1899-12-30T00:00:00"/>
    <d v="2022-09-02T12:22:40"/>
    <s v="ต่ำ"/>
  </r>
  <r>
    <s v="Not Requested"/>
    <x v="8"/>
    <d v="2022-09-01T15:42:00"/>
    <d v="2022-09-01T10:51:00"/>
    <n v="2022"/>
    <n v="9"/>
    <n v="1"/>
    <d v="1899-12-30T10:51:00"/>
    <s v="IT"/>
    <s v="SCREEN HIS ชำรุด"/>
    <n v="11156"/>
    <d v="2022-09-13T15:41:08"/>
    <s v="00:00:00"/>
    <s v=""/>
    <m/>
    <s v="No Group"/>
    <s v="ต่ำ"/>
    <n v="1"/>
    <s v="Screen HIS"/>
    <n v="0"/>
    <s v="ต่ำ"/>
    <n v="5631"/>
    <s v="irawadee.win@cra.ac.th"/>
    <s v="Irawadee Winyakam"/>
    <s v="Within SLA"/>
    <s v="00:01:10"/>
    <d v="2022-09-01T10:52:58"/>
    <s v="Prasert Rattawisad"/>
    <s v="IT Support"/>
    <x v="1"/>
    <s v="Second tier"/>
    <x v="0"/>
    <s v="โทรศัพท์"/>
    <x v="0"/>
    <s v="SSB - Front End"/>
    <x v="25"/>
    <x v="21"/>
    <m/>
    <s v=""/>
    <x v="1"/>
    <d v="1899-12-30T00:00:00"/>
    <d v="2022-09-01T15:42:08"/>
    <s v="ต่ำ"/>
  </r>
  <r>
    <s v="Not Requested"/>
    <x v="9"/>
    <d v="2022-09-05T09:25:00"/>
    <d v="2022-09-01T11:25:00"/>
    <n v="2022"/>
    <n v="9"/>
    <n v="1"/>
    <d v="1899-12-30T11:25:00"/>
    <s v="IT"/>
    <s v="ระบบ AD EXPORT ใช้งานไม่ได้"/>
    <n v="11157"/>
    <d v="2022-09-02T14:25:07"/>
    <s v="00:00:00"/>
    <s v=""/>
    <m/>
    <s v="No Group"/>
    <s v="กลาง"/>
    <n v="1"/>
    <s v=""/>
    <n v="0"/>
    <s v="สูง"/>
    <n v="5757"/>
    <s v="itservice@cra.ac.th"/>
    <s v="IT Service Request"/>
    <s v="SLA Violated"/>
    <s v="16:00:01"/>
    <d v="2022-09-05T09:25:08"/>
    <s v="Attapon Nuntawanotayan"/>
    <s v="Programer"/>
    <x v="0"/>
    <s v="Second tier"/>
    <x v="1"/>
    <s v="โทรศัพท์"/>
    <x v="0"/>
    <s v=""/>
    <x v="26"/>
    <x v="21"/>
    <m/>
    <s v=""/>
    <x v="1"/>
    <d v="1899-12-30T00:00:00"/>
    <d v="2022-09-05T09:25:08"/>
    <s v="สูง"/>
  </r>
  <r>
    <s v="Not Requested"/>
    <x v="2"/>
    <d v="2022-09-01T16:05:00"/>
    <d v="2022-09-01T11:31:00"/>
    <n v="2022"/>
    <n v="9"/>
    <n v="1"/>
    <d v="1899-12-30T11:31:00"/>
    <s v="IT"/>
    <s v="รบกวนช่วยทำให้ไฟล์มันขึ้นตามชนิดของไฟล์ได้ไหมคะ (172.27.6.247)"/>
    <n v="11158"/>
    <d v="2022-09-26T15:25:48"/>
    <s v="00:00:00"/>
    <s v=""/>
    <m/>
    <s v="No Group"/>
    <s v="ต่ำ"/>
    <n v="1"/>
    <s v="Setup/Re-config"/>
    <n v="0"/>
    <s v="กลาง"/>
    <n v="6739"/>
    <s v="pitchanart.sut@cra.ac.th"/>
    <s v="Pitchanart Suthisom"/>
    <s v="Within SLA"/>
    <s v="04:33:46"/>
    <d v="2022-09-01T16:05:29"/>
    <s v="Wattanachai Noilong"/>
    <s v="IT Support"/>
    <x v="1"/>
    <s v="Second tier"/>
    <x v="0"/>
    <s v="พอร์ทัล"/>
    <x v="0"/>
    <s v="Operating System Windows 10"/>
    <x v="27"/>
    <x v="9"/>
    <m/>
    <s v=""/>
    <x v="1"/>
    <d v="1899-12-30T00:00:00"/>
    <d v="2022-09-22T13:58:48"/>
    <s v="ต่ำ"/>
  </r>
  <r>
    <s v="Not Requested"/>
    <x v="3"/>
    <d v="2022-09-14T16:37:00"/>
    <d v="2022-09-01T11:45:00"/>
    <n v="2022"/>
    <n v="9"/>
    <n v="1"/>
    <d v="1899-12-30T11:45:00"/>
    <s v="IT"/>
    <s v=""/>
    <n v="11159"/>
    <d v="2022-09-19T08:53:13"/>
    <s v="00:00:00"/>
    <s v=""/>
    <m/>
    <s v="No Group"/>
    <s v="ต่ำ"/>
    <n v="1"/>
    <s v="PC"/>
    <n v="0"/>
    <s v="กลาง"/>
    <n v="6570"/>
    <s v="kittima.sak@cra.ac.th"/>
    <s v="กิตติมา สักกุณา"/>
    <s v="Within SLA"/>
    <s v="04:44:24"/>
    <d v="2022-09-12T16:31:26"/>
    <s v="Jiranuwut Kunnathon"/>
    <s v="IT Support"/>
    <x v="1"/>
    <s v="Second tier"/>
    <x v="0"/>
    <s v="พอร์ทัล"/>
    <x v="0"/>
    <s v="Move"/>
    <x v="28"/>
    <x v="22"/>
    <d v="2022-05-05T00:00:00"/>
    <s v=""/>
    <x v="0"/>
    <d v="1899-12-30T00:00:00"/>
    <d v="2022-09-15T14:09:17"/>
    <s v="ต่ำ"/>
  </r>
  <r>
    <s v="Not Requested"/>
    <x v="10"/>
    <d v="2022-09-17T08:35:00"/>
    <d v="2022-09-01T12:04:00"/>
    <n v="2022"/>
    <n v="9"/>
    <n v="1"/>
    <d v="1899-12-30T12:04:00"/>
    <s v="IT"/>
    <s v="Printer ใช้งานไม่ได้ cardio หัวใจ ชั้น 1 17 ไร่"/>
    <n v="11160"/>
    <d v="2022-09-28T14:48:00"/>
    <s v="00:00:00"/>
    <s v=""/>
    <m/>
    <s v="No Group"/>
    <s v="ต่ำ"/>
    <n v="1"/>
    <s v="Setup/Reconfig"/>
    <n v="0"/>
    <s v="ต่ำ"/>
    <n v="5602"/>
    <s v="natcha.thu@cra.ac.th"/>
    <s v="Natcha Thueman"/>
    <s v="Within SLA"/>
    <s v="02:12:14"/>
    <d v="2022-09-15T07:48:43"/>
    <s v="Supachai Sonthong"/>
    <s v="IT Support"/>
    <x v="1"/>
    <s v="Second tier"/>
    <x v="0"/>
    <s v="โทรศัพท์"/>
    <x v="0"/>
    <s v="Printer Ricoh"/>
    <x v="29"/>
    <x v="23"/>
    <m/>
    <s v=""/>
    <x v="1"/>
    <d v="1899-12-30T00:00:00"/>
    <d v="2022-09-17T08:35:58"/>
    <s v="ต่ำ"/>
  </r>
  <r>
    <s v="Not Requested"/>
    <x v="8"/>
    <d v="2022-09-01T16:06:00"/>
    <d v="2022-09-01T12:33:00"/>
    <n v="2022"/>
    <n v="9"/>
    <n v="1"/>
    <d v="1899-12-30T12:33:00"/>
    <s v="IT"/>
    <s v="เรียน เจ้าหน้าที่ที่เกี่ยวข้อง แจ้งปัญหาไม่สามารถปลด Hold Request ในระบบ HIS ได้ IP : 172.25.2.113 เจ้าหน้าไอทีที่แก้ไขให้เรียบร้อยแล้ว ขอบคุณค่ะ"/>
    <n v="11161"/>
    <d v="2022-09-13T12:34:05"/>
    <s v="00:00:00"/>
    <s v=""/>
    <m/>
    <s v="No Group"/>
    <s v="ต่ำ"/>
    <n v="1"/>
    <s v="Screen HIS"/>
    <n v="0"/>
    <s v="ต่ำ"/>
    <n v="5817"/>
    <s v="nitchapak.kun@cra.ac.th"/>
    <s v="Nitchapak Kunakritanant"/>
    <s v="Within SLA"/>
    <s v="03:32:54"/>
    <d v="2022-09-01T16:06:24"/>
    <s v="Wattanachai Noilong"/>
    <s v="IT Support"/>
    <x v="1"/>
    <s v="Second tier"/>
    <x v="0"/>
    <s v="พอร์ทัล"/>
    <x v="0"/>
    <s v="SSB - Front End"/>
    <x v="30"/>
    <x v="23"/>
    <m/>
    <s v=""/>
    <x v="1"/>
    <d v="1899-12-30T00:00:00"/>
    <d v="2022-09-01T16:06:23"/>
    <s v="ต่ำ"/>
  </r>
  <r>
    <s v="Not Requested"/>
    <x v="8"/>
    <d v="2022-09-01T16:45:00"/>
    <d v="2022-09-01T13:19:00"/>
    <n v="2022"/>
    <n v="9"/>
    <n v="1"/>
    <d v="1899-12-30T13:19:00"/>
    <s v="IT"/>
    <s v="ระบบHIS คีย์US คิดเงินค่าใช้จ่ายคนไข้ไม่ได้ เวชภัณฑ์รหัส2100003419 ชื่อเวชภัณฑ์ DisposableDualSyring รุ่น SDS-CTP-QFT ระบบHIS ขึ้นหน้าจอว่า Unit# Cannot empty Charge Amt. Cannot empty"/>
    <n v="11162"/>
    <d v="2022-09-13T13:20:43"/>
    <s v="00:00:00"/>
    <s v=""/>
    <m/>
    <s v="No Group"/>
    <s v="ต่ำ"/>
    <n v="1"/>
    <s v="Set up SSB"/>
    <n v="0"/>
    <s v="ต่ำ"/>
    <n v="6021"/>
    <s v="wimonrat.lue@cra.ac.th"/>
    <s v="Wimonrat Luecha"/>
    <s v="Within SLA"/>
    <s v="03:25:09"/>
    <d v="2022-09-01T16:44:30"/>
    <s v="Prasert Rattawisad"/>
    <s v="IT Support"/>
    <x v="1"/>
    <s v="Second tier"/>
    <x v="0"/>
    <s v="พอร์ทัล"/>
    <x v="0"/>
    <s v="SSB - Front End"/>
    <x v="31"/>
    <x v="12"/>
    <m/>
    <s v=""/>
    <x v="1"/>
    <d v="1899-12-30T00:00:00"/>
    <d v="2022-09-01T16:45:43"/>
    <s v="ต่ำ"/>
  </r>
  <r>
    <s v="Not Requested"/>
    <x v="3"/>
    <d v="2022-09-04T09:36:00"/>
    <d v="2022-09-01T13:26:00"/>
    <n v="2022"/>
    <n v="9"/>
    <n v="1"/>
    <d v="1899-12-30T13:26:00"/>
    <s v="IT"/>
    <s v="ขอโทรศัพท์ตั้งโต๊ะให้เจ้าหน้าที่ใหม่เริ่มปฏิบัติงานในวันที่ 1 กันยายน 2565"/>
    <n v="11163"/>
    <d v="2022-09-27T10:51:37"/>
    <s v="00:00:00"/>
    <s v=""/>
    <m/>
    <s v="No Group"/>
    <s v="ต่ำ"/>
    <n v="1"/>
    <s v="IP Phone / Mobile Phone"/>
    <n v="0"/>
    <s v="กลาง"/>
    <n v="8645"/>
    <s v="thitapha.tho@cra.ac.th"/>
    <s v="Thitapha Thongchai"/>
    <s v="Within SLA"/>
    <s v="00:06:18"/>
    <d v="2022-09-02T08:41:39"/>
    <s v="Wasin Suratanachaigarn"/>
    <s v="Application Support"/>
    <x v="0"/>
    <s v="Second tier"/>
    <x v="1"/>
    <s v="พอร์ทัล"/>
    <x v="0"/>
    <s v="Install"/>
    <x v="32"/>
    <x v="20"/>
    <m/>
    <s v=""/>
    <x v="0"/>
    <d v="1899-12-30T00:00:00"/>
    <d v="2022-09-22T13:57:37"/>
    <s v="ต่ำ"/>
  </r>
  <r>
    <s v="Not Requested"/>
    <x v="3"/>
    <d v="2022-09-01T16:28:00"/>
    <d v="2022-09-01T13:32:00"/>
    <n v="2022"/>
    <n v="9"/>
    <n v="1"/>
    <d v="1899-12-30T13:32:00"/>
    <s v="IT"/>
    <s v="*** ด่วน *** ฝ่ายบริหารอสังหาริมทรัพย์ ขอเบิกหมึกสีดำ เครื่อง Brother "/>
    <n v="11164"/>
    <d v="2022-10-04T11:30:44"/>
    <s v="00:00:00"/>
    <s v=""/>
    <m/>
    <s v="No Group"/>
    <s v="ต่ำ"/>
    <n v="2"/>
    <s v="Printer"/>
    <n v="0"/>
    <s v="ต่ำ"/>
    <n v="616159950"/>
    <s v="sayris.pib@cra.ac.th"/>
    <s v=" นาย เสริส พิบูลย์"/>
    <s v="Within SLA"/>
    <s v="02:44:50"/>
    <d v="2022-09-01T16:17:21"/>
    <s v="Supachai Sonthong"/>
    <s v="IT Support"/>
    <x v="1"/>
    <s v="Second tier"/>
    <x v="0"/>
    <s v="พอร์ทัล"/>
    <x v="0"/>
    <s v="Install"/>
    <x v="33"/>
    <x v="24"/>
    <m/>
    <s v=""/>
    <x v="0"/>
    <d v="1899-12-30T00:00:00"/>
    <d v="2022-09-22T14:14:44"/>
    <s v="ต่ำ"/>
  </r>
  <r>
    <s v="Not Requested"/>
    <x v="7"/>
    <d v="2022-09-01T13:38:00"/>
    <d v="2022-09-01T13:37:00"/>
    <n v="2022"/>
    <n v="9"/>
    <n v="1"/>
    <d v="1899-12-30T13:37:00"/>
    <s v="IT"/>
    <s v="ID เรื่อง รายละเอียด Channel 02xxxxxxxxx องค์กร สอบถามเรื่องลงนัดหมายฉีดวัคซีน Call"/>
    <n v="11165"/>
    <d v="2022-09-14T16:50:30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28"/>
    <d v="2022-09-01T13:38:15"/>
    <s v="Jaraya Bhuwaratheep"/>
    <s v="Application Support"/>
    <x v="0"/>
    <s v="Second tier"/>
    <x v="1"/>
    <s v="โทรศัพท์"/>
    <x v="0"/>
    <s v="Vaccine"/>
    <x v="34"/>
    <x v="25"/>
    <m/>
    <s v=""/>
    <x v="1"/>
    <d v="1899-12-30T00:00:00"/>
    <d v="2022-09-12T10:50:30"/>
    <s v="กลาง"/>
  </r>
  <r>
    <s v="Not Requested"/>
    <x v="0"/>
    <d v="2022-09-01T13:41:00"/>
    <d v="2022-09-01T13:41:00"/>
    <n v="2022"/>
    <n v="9"/>
    <n v="1"/>
    <d v="1899-12-30T13:41:00"/>
    <s v="IT"/>
    <s v="ID เรื่อง รายละเอียด Channel 341xxxxxxxxxxxx หมอพร้อม ขอใบรับรอง line"/>
    <n v="11166"/>
    <d v="2022-10-07T08:21:21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5"/>
    <d v="2022-09-01T13:41:34"/>
    <s v="Jaraya Bhuwaratheep"/>
    <s v="Application Support"/>
    <x v="0"/>
    <s v="Second tier"/>
    <x v="1"/>
    <s v="พูดคุย"/>
    <x v="0"/>
    <s v=""/>
    <x v="35"/>
    <x v="25"/>
    <m/>
    <s v=""/>
    <x v="1"/>
    <d v="1899-12-30T00:00:00"/>
    <d v="2022-10-04T11:21:21"/>
    <s v="กลาง"/>
  </r>
  <r>
    <s v="Not Requested"/>
    <x v="9"/>
    <d v="2022-09-01T16:15:00"/>
    <d v="2022-09-01T13:44:00"/>
    <n v="2022"/>
    <n v="9"/>
    <n v="1"/>
    <d v="1899-12-30T13:44:00"/>
    <s v="IT"/>
    <s v="รบกวนตรวจสอบที่เครื่อง172.27.6.109 ไม่สามารถไม่สามารถ Export HIS เข้าโปรแกรม Eclaim ได้"/>
    <n v="11167"/>
    <d v="2022-09-13T14:13:49"/>
    <s v="00:00:00"/>
    <s v=""/>
    <m/>
    <s v="No Group"/>
    <s v="ต่ำ"/>
    <n v="1"/>
    <s v=""/>
    <n v="0"/>
    <s v="ต่ำ"/>
    <n v="5773"/>
    <s v="kunyapron.may@pccms.ac.th"/>
    <s v="Kunyapron Mayim"/>
    <s v="Within SLA"/>
    <s v="02:02:31"/>
    <d v="2022-09-01T15:47:05"/>
    <s v="Anuchit Buapan"/>
    <s v="IT Support"/>
    <x v="1"/>
    <s v="Second tier"/>
    <x v="0"/>
    <s v="พอร์ทัล"/>
    <x v="0"/>
    <s v=""/>
    <x v="36"/>
    <x v="13"/>
    <m/>
    <s v=""/>
    <x v="1"/>
    <d v="1899-12-30T00:00:00"/>
    <d v="2022-09-01T16:15:49"/>
    <s v="ต่ำ"/>
  </r>
  <r>
    <s v="Not Requested"/>
    <x v="0"/>
    <d v="2022-09-01T13:45:00"/>
    <d v="2022-09-01T13:44:00"/>
    <n v="2022"/>
    <n v="9"/>
    <n v="1"/>
    <d v="1899-12-30T13:44:00"/>
    <s v="IT"/>
    <s v="ID เรื่อง รายละเอียด Channel โรงพยาบาลxxxxxxxx โรงพยาบาล ส่งรายชื่อให้บริษัทประกัน Mail IT"/>
    <n v="11168"/>
    <d v="2022-10-07T08:21:13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1"/>
    <d v="2022-09-01T13:45:19"/>
    <s v="Jaraya Bhuwaratheep"/>
    <s v="Application Support"/>
    <x v="0"/>
    <s v="Second tier"/>
    <x v="1"/>
    <s v="อีเมล"/>
    <x v="0"/>
    <s v="เปิดสิทธิ์"/>
    <x v="37"/>
    <x v="26"/>
    <m/>
    <s v=""/>
    <x v="1"/>
    <d v="1899-12-30T00:00:00"/>
    <d v="2022-10-04T11:21:13"/>
    <s v="กลาง"/>
  </r>
  <r>
    <s v="Not Requested"/>
    <x v="4"/>
    <d v="2022-09-01T13:49:00"/>
    <d v="2022-09-01T13:48:00"/>
    <n v="2022"/>
    <n v="9"/>
    <n v="1"/>
    <d v="1899-12-30T13:48:00"/>
    <s v="IT"/>
    <s v="ID เรื่อง รายละเอียด Channel 310xxxxxxxx หมอพร้อม เพิ่มเข็ม 1 2 line"/>
    <n v="11169"/>
    <d v="2022-10-07T08:21:09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8"/>
    <d v="2022-09-01T13:49:09"/>
    <s v="Jaraya Bhuwaratheep"/>
    <s v="Application Support"/>
    <x v="0"/>
    <s v="Second tier"/>
    <x v="1"/>
    <s v="พูดคุย"/>
    <x v="0"/>
    <s v=""/>
    <x v="38"/>
    <x v="26"/>
    <m/>
    <s v=""/>
    <x v="1"/>
    <d v="1899-12-30T00:00:00"/>
    <d v="2022-10-04T11:21:09"/>
    <s v="กลาง"/>
  </r>
  <r>
    <s v="Not Requested"/>
    <x v="9"/>
    <d v="2022-09-10T12:37:00"/>
    <d v="2022-09-01T14:03:00"/>
    <n v="2022"/>
    <n v="9"/>
    <n v="1"/>
    <d v="1899-12-30T14:03:00"/>
    <s v="IT"/>
    <s v="รบกวนทาง IT mapping GL กับ Receive Code รายละเอียดตามรูปแนบ ขอบคุณครับ"/>
    <n v="11170"/>
    <d v="2022-09-15T09:56:00"/>
    <s v="00:00:00"/>
    <s v=""/>
    <m/>
    <s v="No Group"/>
    <s v="ต่ำ"/>
    <n v="1"/>
    <s v=""/>
    <n v="0"/>
    <s v="ต่ำ"/>
    <n v="949891619"/>
    <s v="napat.won@cra.ac.th"/>
    <s v=" นาย ณภัทร์ วงศ์ทองศิริ"/>
    <s v="Within SLA"/>
    <s v="43:04:50"/>
    <d v="2022-09-08T12:07:58"/>
    <s v="Songpol Wansoongnern"/>
    <s v="SAP"/>
    <x v="0"/>
    <s v="Second tier"/>
    <x v="1"/>
    <s v="พอร์ทัล"/>
    <x v="0"/>
    <s v=""/>
    <x v="39"/>
    <x v="13"/>
    <m/>
    <s v=""/>
    <x v="1"/>
    <d v="1899-12-30T00:00:00"/>
    <d v="2022-09-10T12:37:22"/>
    <s v="ต่ำ"/>
  </r>
  <r>
    <s v="Not Requested"/>
    <x v="0"/>
    <d v="2022-09-06T08:38:00"/>
    <d v="2022-09-01T14:15:00"/>
    <n v="2022"/>
    <n v="9"/>
    <n v="1"/>
    <d v="1899-12-30T14:15:00"/>
    <s v="IT"/>
    <s v="รบกวนขอรหัสเพื่อ ลงทะเบียนเข้าระบบ Enterprise Workflow ของฝ่ายบริหารโครงการและพัฒนาพื้นที่ค่ะ"/>
    <n v="11171"/>
    <d v="2022-09-30T11:17:21"/>
    <s v="01:07:43"/>
    <s v="Within SLA"/>
    <d v="2022-09-01T15:22:51"/>
    <s v="No Group"/>
    <s v="ต่ำ"/>
    <n v="1"/>
    <s v="SAP"/>
    <n v="1"/>
    <s v="ต่ำ"/>
    <n v="6634"/>
    <s v="kwanchanok.jan@cra.ac.th"/>
    <s v="Kwanchakok Junsuk"/>
    <s v="Within SLA"/>
    <s v="21:23:41"/>
    <d v="2022-09-06T08:38:49"/>
    <s v="Songpol Wansoongnern"/>
    <s v="SAP"/>
    <x v="0"/>
    <s v="Second tier"/>
    <x v="1"/>
    <s v="พอร์ทัล"/>
    <x v="0"/>
    <s v="เปิดสิทธิ์"/>
    <x v="40"/>
    <x v="27"/>
    <d v="2022-03-05T00:00:00"/>
    <s v=""/>
    <x v="0"/>
    <d v="1899-12-30T00:00:00"/>
    <d v="2022-09-22T14:40:21"/>
    <s v="ต่ำ"/>
  </r>
  <r>
    <s v="Not Requested"/>
    <x v="3"/>
    <m/>
    <d v="2022-09-01T14:31:00"/>
    <n v="2022"/>
    <n v="9"/>
    <n v="1"/>
    <d v="1899-12-30T14:31:00"/>
    <s v="IT"/>
    <s v="เนื่องจากบุคลากร วิทยาลัยแพทยศาสตร์ศรีสวางควัฒ มีความต้องการใช้สิทธิ์ Power Bi Pro เพื่อนำเสนองาน และ ดู Report จำนวน ทั้งหมด 113 คน แบ่งเป็น - อาจารย์ 67 คน - ฝ่ายสนับสนุน 46 คน เหตุผล: เพื่อใช้แก้ไข นำเสนองาน และดู Report ได้"/>
    <n v="11172"/>
    <d v="2022-09-14T14:00:00"/>
    <s v="00:03:31"/>
    <s v="Within SLA"/>
    <d v="2022-09-01T14:34:48"/>
    <s v="No Group"/>
    <s v="ต่ำ"/>
    <n v="2"/>
    <s v="Software"/>
    <n v="2"/>
    <s v="ต่ำ"/>
    <n v="8524"/>
    <s v="chacrit.san@cra.ac.th"/>
    <s v="Chacrit Sang-ngoen-on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Install"/>
    <x v="41"/>
    <x v="5"/>
    <m/>
    <s v=""/>
    <x v="0"/>
    <d v="1899-12-30T00:00:00"/>
    <d v="2022-09-22T14:34:00"/>
    <s v="ต่ำ"/>
  </r>
  <r>
    <s v="Not Requested"/>
    <x v="3"/>
    <m/>
    <d v="2022-09-01T14:31:00"/>
    <n v="2022"/>
    <n v="9"/>
    <n v="1"/>
    <d v="1899-12-30T14:31:00"/>
    <s v="IT"/>
    <s v=""/>
    <n v="11173"/>
    <d v="2022-09-06T11:32:10"/>
    <s v="00:00:00"/>
    <s v=""/>
    <m/>
    <s v="No Group"/>
    <s v="ต่ำ"/>
    <n v="1"/>
    <s v="PC"/>
    <n v="0"/>
    <s v="กลาง"/>
    <n v="8491"/>
    <s v="wiriya.mah@cra.ac.th"/>
    <s v="Wiriya Mahikul"/>
    <s v=""/>
    <s v=""/>
    <m/>
    <s v="Chakrit Pongprayot"/>
    <s v="IT Support"/>
    <x v="1"/>
    <s v="Second tier"/>
    <x v="0"/>
    <s v="พอร์ทัล"/>
    <x v="2"/>
    <s v="Install"/>
    <x v="42"/>
    <x v="5"/>
    <m/>
    <s v=""/>
    <x v="0"/>
    <d v="1899-12-30T00:00:00"/>
    <d v="2022-09-01T16:02:46"/>
    <s v="ต่ำ"/>
  </r>
  <r>
    <s v="Not Requested"/>
    <x v="3"/>
    <d v="2022-09-08T16:37:00"/>
    <d v="2022-09-01T14:47:00"/>
    <n v="2022"/>
    <n v="9"/>
    <n v="1"/>
    <d v="1899-12-30T14:47:00"/>
    <s v="IT"/>
    <s v="รบกวนติดตั้งเครื่องพิมพ์สายรัดข้อมือคนไข ยี่ห้อ ZEBRA "/>
    <n v="11174"/>
    <d v="2022-10-04T13:10:54"/>
    <s v="00:06:03"/>
    <s v="Within SLA"/>
    <d v="2022-09-01T14:53:13"/>
    <s v="No Group"/>
    <s v="ต่ำ"/>
    <n v="1"/>
    <s v="Printer"/>
    <n v="1"/>
    <s v="ต่ำ"/>
    <n v="6416"/>
    <s v="wanwisa.sop@cra.ac.th"/>
    <s v="Wanwisa Sopasit"/>
    <s v="Within SLA"/>
    <s v="01:03:12"/>
    <d v="2022-09-06T16:23:58"/>
    <s v="Anuchit Buapan"/>
    <s v="IT Support"/>
    <x v="1"/>
    <s v="Second tier"/>
    <x v="0"/>
    <s v="พอร์ทัล"/>
    <x v="0"/>
    <s v="Install"/>
    <x v="43"/>
    <x v="28"/>
    <m/>
    <s v=""/>
    <x v="0"/>
    <d v="1899-12-30T00:00:00"/>
    <d v="2022-09-22T14:13:54"/>
    <s v="ต่ำ"/>
  </r>
  <r>
    <s v="Not Requested"/>
    <x v="3"/>
    <m/>
    <d v="2022-09-01T14:48:00"/>
    <n v="2022"/>
    <n v="9"/>
    <n v="1"/>
    <d v="1899-12-30T14:48:00"/>
    <s v="IT"/>
    <s v="ขอความอนุเคราะห์ขอเบิกโน้ตบุ๊คสำหรับพนักงานใหม่ จำนวน 2 เครื่อง รหัสพนักงาน 901085 และ 901084 "/>
    <n v="11175"/>
    <d v="2022-09-06T11:49:43"/>
    <s v="00:00:00"/>
    <s v=""/>
    <m/>
    <s v="No Group"/>
    <s v="ต่ำ"/>
    <n v="1"/>
    <s v="PC"/>
    <n v="0"/>
    <s v="กลาง"/>
    <n v="6570"/>
    <s v="kittima.sak@cra.ac.th"/>
    <s v="กิตติมา สักกุณา"/>
    <s v=""/>
    <s v=""/>
    <m/>
    <s v="Surasak Rattanaanan"/>
    <s v="IT Support"/>
    <x v="0"/>
    <s v="Second tier"/>
    <x v="0"/>
    <s v="พอร์ทัล"/>
    <x v="2"/>
    <s v="Install"/>
    <x v="44"/>
    <x v="22"/>
    <m/>
    <s v=""/>
    <x v="0"/>
    <d v="1899-12-30T00:00:00"/>
    <d v="2022-09-08T11:29:54"/>
    <s v="ต่ำ"/>
  </r>
  <r>
    <s v="Not Requested"/>
    <x v="3"/>
    <d v="2022-09-04T16:36:00"/>
    <d v="2022-09-01T14:50:00"/>
    <n v="2022"/>
    <n v="9"/>
    <n v="1"/>
    <d v="1899-12-30T14:50:00"/>
    <s v="IT"/>
    <s v=""/>
    <n v="11176"/>
    <d v="2022-09-06T12:48:00"/>
    <s v="00:00:00"/>
    <s v=""/>
    <m/>
    <s v="No Group"/>
    <s v="ต่ำ"/>
    <n v="1"/>
    <s v="Software"/>
    <n v="0"/>
    <s v="กลาง"/>
    <n v="5773"/>
    <s v="kunyapron.may@pccms.ac.th"/>
    <s v="Kunyapron Mayim"/>
    <s v="Within SLA"/>
    <s v="10:12:41"/>
    <d v="2022-09-02T16:03:03"/>
    <s v="Thanaphon Thaugsuban"/>
    <s v="IT Support"/>
    <x v="1"/>
    <s v="Second tier"/>
    <x v="0"/>
    <s v="พอร์ทัล"/>
    <x v="0"/>
    <s v="Install"/>
    <x v="45"/>
    <x v="13"/>
    <m/>
    <s v=""/>
    <x v="0"/>
    <d v="1899-12-30T00:00:00"/>
    <d v="2022-09-04T16:36:04"/>
    <s v="ต่ำ"/>
  </r>
  <r>
    <s v="Not Requested"/>
    <x v="8"/>
    <d v="2022-09-01T15:42:00"/>
    <d v="2022-09-01T14:55:00"/>
    <n v="2022"/>
    <n v="9"/>
    <n v="1"/>
    <d v="1899-12-30T14:55:00"/>
    <s v="IT"/>
    <s v="มี order ยาขึ้นมาที่ถูก entry โดย code คุณพยาบาล แต่เขาแจ้งว่าไม่ได้เป็นคนคีย์เขาคีย์แค่อุปกรณ์ทำแผล คนคีย์ยาคือหมออัญชิสา ทางเภสัชเลยกา order นี้ไปค่ะ ไม่ได้ให้ยาคนไข้ไป รบกวนตรวจสอบให้หน่อยนะคะ"/>
    <n v="11177"/>
    <d v="2022-10-04T14:20:49"/>
    <s v="00:00:00"/>
    <s v=""/>
    <m/>
    <s v="No Group"/>
    <s v="ต่ำ"/>
    <n v="1"/>
    <s v="การทำงานผิด Flow"/>
    <n v="0"/>
    <s v="ต่ำ"/>
    <n v="6110"/>
    <s v="parin.wat@cra.ac.th"/>
    <s v="Parin Wattanasin"/>
    <s v="Within SLA"/>
    <s v="00:23:17"/>
    <d v="2022-09-01T15:18:40"/>
    <s v="Prasert Rattawisad"/>
    <s v="IT Support"/>
    <x v="1"/>
    <s v="Second tier"/>
    <x v="0"/>
    <s v="พอร์ทัล"/>
    <x v="0"/>
    <s v="SSB - Front End"/>
    <x v="46"/>
    <x v="29"/>
    <m/>
    <s v=""/>
    <x v="1"/>
    <d v="1899-12-30T00:00:00"/>
    <d v="2022-09-22T14:43:49"/>
    <s v="ต่ำ"/>
  </r>
  <r>
    <s v="Not Requested"/>
    <x v="3"/>
    <d v="2022-09-04T16:36:00"/>
    <d v="2022-09-01T15:02:00"/>
    <n v="2022"/>
    <n v="9"/>
    <n v="1"/>
    <d v="1899-12-30T15:02:00"/>
    <s v="IT"/>
    <s v="เรียน ท่านผู้เกี่ยวข้อง ด้วย ศูนย์พัฒนาความร่วมมือฯ ได้มีการรับบุคลากรใหม่ จำนวน 1 คน ซึ่งจำเป็นต้องใช้อินเตอร์เน็ตและโปรแกรมหน่วยงานในโน้ตบุค จำนวน 1 เครื่อง (มีโน้ตบุคแล้ว) ในการนี้ เพื่อให้การดำเนินงานเป็นไปด้วยความเรียบร้อย จึงรบกวนขอนัดเจ้าหน้าที่ IT"/>
    <n v="11178"/>
    <d v="2022-09-16T15:47:21"/>
    <s v="00:00:00"/>
    <s v=""/>
    <m/>
    <s v="No Group"/>
    <s v="ต่ำ"/>
    <n v="1"/>
    <s v="Network"/>
    <n v="0"/>
    <s v="ต่ำ"/>
    <n v="8693"/>
    <s v="minlada.suk@cra.ac.th"/>
    <s v="Minlada Sukthae"/>
    <s v="Within SLA"/>
    <s v="09:53:51"/>
    <d v="2022-09-02T15:56:21"/>
    <s v="Thanaphon Thaugsuban"/>
    <s v="IT Support"/>
    <x v="1"/>
    <s v="Second tier"/>
    <x v="0"/>
    <s v="พอร์ทัล"/>
    <x v="0"/>
    <s v="Install"/>
    <x v="47"/>
    <x v="4"/>
    <m/>
    <s v=""/>
    <x v="0"/>
    <d v="1899-12-30T00:00:00"/>
    <d v="2022-09-07T16:40:21"/>
    <s v="ต่ำ"/>
  </r>
  <r>
    <s v="Not Requested"/>
    <x v="2"/>
    <d v="2022-09-01T16:16:00"/>
    <d v="2022-09-01T15:19:00"/>
    <n v="2022"/>
    <n v="9"/>
    <n v="1"/>
    <d v="1899-12-30T15:19:00"/>
    <s v="IT"/>
    <s v="172.25.32.112"/>
    <n v="11179"/>
    <d v="2022-09-13T15:47:17"/>
    <s v="00:00:00"/>
    <s v=""/>
    <m/>
    <s v="No Group"/>
    <s v="ต่ำ"/>
    <n v="1"/>
    <s v="Setup/Re-config"/>
    <n v="0"/>
    <s v="ต่ำ"/>
    <n v="623891475"/>
    <s v="thitiwat.mee@cra.ac.th"/>
    <s v="Thitiwat Meekana"/>
    <s v="Within SLA"/>
    <s v="00:29:11"/>
    <d v="2022-09-01T15:49:02"/>
    <s v="Thanaphon Thaugsuban"/>
    <s v="IT Support"/>
    <x v="1"/>
    <s v="Second tier"/>
    <x v="0"/>
    <s v="พอร์ทัล"/>
    <x v="0"/>
    <s v="Operating System VM Virtualbox"/>
    <x v="48"/>
    <x v="30"/>
    <m/>
    <s v=""/>
    <x v="1"/>
    <d v="1899-12-30T00:00:00"/>
    <d v="2022-09-01T16:16:17"/>
    <s v="ต่ำ"/>
  </r>
  <r>
    <s v="Not Requested"/>
    <x v="7"/>
    <d v="2022-09-05T09:23:00"/>
    <d v="2022-09-01T15:35:00"/>
    <n v="2022"/>
    <n v="9"/>
    <n v="1"/>
    <d v="1899-12-30T15:35:00"/>
    <s v="IT"/>
    <s v="เป็นพนักงานใหม่ แต่ไม่สามารถ reset password ได้ รบกวนช่วยแก้ไขให้หน่อยค่ะ Email: sirawan.cha@cra.ac.th โทร.: 0881799718 รหัสพนักงาน : 20015 "/>
    <n v="11180"/>
    <d v="2022-09-13T15:35:33"/>
    <s v="00:00:00"/>
    <s v=""/>
    <m/>
    <s v="No Group"/>
    <s v="ต่ำ"/>
    <n v="1"/>
    <s v="Setup/Reconfig"/>
    <n v="0"/>
    <s v="ต่ำ"/>
    <n v="881799718"/>
    <s v="sirawan.cha@cra.ac.th"/>
    <s v="Sirawan.cha"/>
    <s v="Within SLA"/>
    <s v="11:48:24"/>
    <d v="2022-09-05T09:23:38"/>
    <s v="Ulailak Nadee"/>
    <s v="IT Support"/>
    <x v="0"/>
    <s v="Second tier"/>
    <x v="1"/>
    <s v="โทรศัพท์"/>
    <x v="0"/>
    <s v="e-mail"/>
    <x v="49"/>
    <x v="31"/>
    <m/>
    <s v=""/>
    <x v="1"/>
    <d v="1899-12-30T00:00:00"/>
    <d v="2022-09-05T09:23:38"/>
    <s v="ต่ำ"/>
  </r>
  <r>
    <s v="Not Requested"/>
    <x v="1"/>
    <d v="2022-09-02T13:41:00"/>
    <d v="2022-09-01T15:41:00"/>
    <n v="2022"/>
    <n v="9"/>
    <n v="1"/>
    <d v="1899-12-30T15:41:00"/>
    <s v="IT"/>
    <s v="เรียน ฝ่ายบริหารและพัฒนาระบบสารสนเทศ ขอนำส่งใบคำร้องขอเปลี่ยนแปลงสิทธิการใช้งานระบบของฝ่ายบริหารโครงการและพัฒนาพื้นที่ ขอบคุณค่ะ Confidentiality and Disclaimer This e-mail and any attachments hereto (the E-mail) may contain information which is confidenti"/>
    <n v="11181"/>
    <d v="2022-09-13T15:41:24"/>
    <s v="00:00:00"/>
    <s v=""/>
    <m/>
    <s v="No Group"/>
    <s v="ต่ำ"/>
    <n v="1"/>
    <s v="Modify"/>
    <n v="0"/>
    <s v="ต่ำ"/>
    <n v="856778989"/>
    <s v="kwanchanok.jan@cra.ac.th"/>
    <s v="Kwanchakok Junsuk"/>
    <s v="Within SLA"/>
    <s v="07:00:30"/>
    <d v="2022-09-02T13:41:48"/>
    <s v="Songpol Wansoongnern"/>
    <s v="SAP"/>
    <x v="0"/>
    <s v="Second tier"/>
    <x v="1"/>
    <s v="อีเมล"/>
    <x v="0"/>
    <s v="SAP-MM-Workflow"/>
    <x v="50"/>
    <x v="32"/>
    <m/>
    <s v=""/>
    <x v="1"/>
    <d v="1899-12-30T00:00:00"/>
    <d v="2022-09-02T13:41:49"/>
    <s v="ต่ำ"/>
  </r>
  <r>
    <s v="Not Requested"/>
    <x v="7"/>
    <d v="2022-09-01T16:44:00"/>
    <d v="2022-09-01T15:57:00"/>
    <n v="2022"/>
    <n v="9"/>
    <n v="1"/>
    <d v="1899-12-30T15:57:00"/>
    <s v="IT"/>
    <s v=""/>
    <n v="11182"/>
    <d v="2022-09-06T12:58:19"/>
    <s v="00:00:00"/>
    <s v=""/>
    <m/>
    <s v="No Group"/>
    <s v="ต่ำ"/>
    <n v="1"/>
    <s v="Setup/Reconfig"/>
    <n v="0"/>
    <s v="กลาง"/>
    <n v="8480"/>
    <s v="kornphaka.pha@cra.ac.th"/>
    <s v="Kornphaka Phatthanagumphol"/>
    <s v="Within SLA"/>
    <s v="00:47:16"/>
    <d v="2022-09-01T16:44:53"/>
    <s v="Aekkaluck Mong Suriya"/>
    <s v="E-sarabun"/>
    <x v="0"/>
    <s v="Second tier"/>
    <x v="1"/>
    <s v="พอร์ทัล"/>
    <x v="0"/>
    <s v="E-Saraban"/>
    <x v="51"/>
    <x v="5"/>
    <m/>
    <s v=""/>
    <x v="0"/>
    <d v="1899-12-30T00:00:00"/>
    <d v="2022-09-01T16:44:53"/>
    <s v="ต่ำ"/>
  </r>
  <r>
    <s v="Not Requested"/>
    <x v="7"/>
    <d v="2022-09-02T08:38:00"/>
    <d v="2022-09-02T08:24:00"/>
    <n v="2022"/>
    <n v="9"/>
    <n v="2"/>
    <d v="1899-12-30T08:24:00"/>
    <s v="IT"/>
    <s v=""/>
    <n v="11183"/>
    <d v="2022-09-06T14:25:33"/>
    <s v="00:14:01"/>
    <s v="Within SLA"/>
    <d v="2022-09-02T08:38:42"/>
    <s v="No Group"/>
    <s v="กลาง"/>
    <n v="1"/>
    <s v="Deleted"/>
    <n v="1"/>
    <s v="กลาง"/>
    <n v="8812"/>
    <s v="tirapit.rac@pccms.ac.th"/>
    <s v=" นาย ถิรพิทย์ ราชิวงศ์"/>
    <s v="Within SLA"/>
    <s v="00:14:18"/>
    <d v="2022-09-02T08:38:59"/>
    <s v="Nuengruethai Gaewtawan"/>
    <s v="E-sarabun"/>
    <x v="0"/>
    <s v="Second tier"/>
    <x v="1"/>
    <s v="พอร์ทัล"/>
    <x v="0"/>
    <s v="E-Saraban"/>
    <x v="52"/>
    <x v="33"/>
    <m/>
    <s v=""/>
    <x v="0"/>
    <d v="1899-12-30T00:00:00"/>
    <d v="2022-09-02T08:38:59"/>
    <s v="กลาง"/>
  </r>
  <r>
    <s v="Not Requested"/>
    <x v="2"/>
    <d v="2022-09-02T08:50:00"/>
    <d v="2022-09-02T08:49:00"/>
    <n v="2022"/>
    <n v="9"/>
    <n v="2"/>
    <d v="1899-12-30T08:49:00"/>
    <s v="IT"/>
    <s v="ปัญหา: HIS พบปัญหา หน้าจอเล็ก IP:172.22.6.246 ชื่อผู้แจ้ง: นันท์ แผนก: ศัลยกรรมเต้านม เบอร์ติดต่อกลับ: 6143"/>
    <n v="11184"/>
    <d v="2022-09-14T08:49:21"/>
    <s v="00:00:00"/>
    <s v=""/>
    <m/>
    <s v="No Group"/>
    <s v="ต่ำ"/>
    <n v="1"/>
    <s v="Setup/Re-config"/>
    <n v="0"/>
    <s v="ต่ำ"/>
    <n v="6143"/>
    <s v="konchananphat.pon@cra.ac.th"/>
    <s v="Konchananphat Pongsira"/>
    <s v="Within SLA"/>
    <s v="00:01:20"/>
    <d v="2022-09-02T08:50:41"/>
    <s v="Chutiphan Wonbao"/>
    <s v="IT Support"/>
    <x v="1"/>
    <s v="Frist tier"/>
    <x v="2"/>
    <s v="โทรศัพท์"/>
    <x v="0"/>
    <s v="Operating System VM Virtualbox"/>
    <x v="53"/>
    <x v="34"/>
    <m/>
    <s v=""/>
    <x v="1"/>
    <d v="1899-12-30T00:00:00"/>
    <d v="2022-09-02T08:50:41"/>
    <s v="ต่ำ"/>
  </r>
  <r>
    <s v="Not Requested"/>
    <x v="7"/>
    <d v="2022-09-02T13:15:00"/>
    <d v="2022-09-02T08:59:00"/>
    <n v="2022"/>
    <n v="9"/>
    <n v="2"/>
    <d v="1899-12-30T08:59:00"/>
    <s v="IT"/>
    <s v="one drive ซื้งค์ข้อมูล แล้วเปิดไม่ได้ ขึ้น Error bad image"/>
    <n v="11185"/>
    <d v="2022-09-14T13:08:11"/>
    <s v="00:00:00"/>
    <s v=""/>
    <m/>
    <s v="No Group"/>
    <s v="ต่ำ"/>
    <n v="1"/>
    <s v="Setup/Reconfig"/>
    <n v="0"/>
    <s v="ต่ำ"/>
    <n v="6784"/>
    <s v="puttarad.but@cra.ac.th"/>
    <s v=" นาง พุธรัตน์ แฝงเมือง"/>
    <s v="Within SLA"/>
    <s v="00:07:28"/>
    <d v="2022-09-02T09:06:28"/>
    <s v="Darin Mingraksa"/>
    <s v="IT Support"/>
    <x v="1"/>
    <s v="Frist tier"/>
    <x v="2"/>
    <s v="โทรศัพท์"/>
    <x v="0"/>
    <s v="Ofiice 365"/>
    <x v="54"/>
    <x v="35"/>
    <m/>
    <s v=""/>
    <x v="1"/>
    <d v="1899-12-30T00:00:00"/>
    <d v="2022-09-02T13:15:11"/>
    <s v="ต่ำ"/>
  </r>
  <r>
    <s v="Not Requested"/>
    <x v="4"/>
    <m/>
    <d v="2022-09-02T09:10:00"/>
    <n v="2022"/>
    <n v="9"/>
    <n v="2"/>
    <d v="1899-12-30T09:10:00"/>
    <s v="IT"/>
    <s v="ขอเปลี่ยนชื่อหัตถการในระบบ HIS หัตถการรหัส ART013 ชื่อเก่า การเก็บไข่ (Ovum pick-up) เปลี่ยนเป็น ชื่อใหม่ การเก็บไข่ (Ovum pick-up: bilateral)"/>
    <n v="11186"/>
    <d v="2022-09-14T00:00:00"/>
    <s v="00:02:13"/>
    <s v="Within SLA"/>
    <d v="2022-09-02T09:12:25"/>
    <s v="No Group"/>
    <s v="ต่ำ"/>
    <n v="4"/>
    <s v="SSB"/>
    <n v="1"/>
    <s v="ต่ำ"/>
    <n v="6589"/>
    <s v="thanaphon.cho@cra.ac.th"/>
    <s v=" นาย ธนพล ชูจันทร์"/>
    <s v=""/>
    <s v=""/>
    <m/>
    <s v="Thanakorn Inthanu"/>
    <s v="Programer"/>
    <x v="0"/>
    <s v="Second tier"/>
    <x v="1"/>
    <s v="พอร์ทัล"/>
    <x v="1"/>
    <s v="System/Application Parameters Change"/>
    <x v="55"/>
    <x v="36"/>
    <m/>
    <s v=""/>
    <x v="0"/>
    <d v="1899-12-30T00:00:00"/>
    <d v="2022-09-12T12:52:32"/>
    <s v="ต่ำ"/>
  </r>
  <r>
    <s v="Not Requested"/>
    <x v="4"/>
    <m/>
    <d v="2022-09-02T09:12:00"/>
    <n v="2022"/>
    <n v="9"/>
    <n v="2"/>
    <d v="1899-12-30T09:12:00"/>
    <s v="IT"/>
    <s v=""/>
    <n v="11187"/>
    <d v="2022-09-10T08:00:00"/>
    <s v="00:00:00"/>
    <s v=""/>
    <m/>
    <s v="No Group"/>
    <s v="ต่ำ"/>
    <n v="1"/>
    <s v=""/>
    <n v="0"/>
    <s v="กลาง"/>
    <n v="8744"/>
    <s v="prariwat.tre@cra.ac.th"/>
    <s v="Prariwat Treesupabchaikul"/>
    <s v=""/>
    <s v=""/>
    <m/>
    <s v="Ajaree Supateeranon"/>
    <s v="Application Support"/>
    <x v="0"/>
    <s v="Second tier"/>
    <x v="1"/>
    <s v="พอร์ทัล"/>
    <x v="1"/>
    <s v="System/Application Parameters Change"/>
    <x v="56"/>
    <x v="37"/>
    <m/>
    <s v=""/>
    <x v="0"/>
    <d v="1899-12-30T00:00:00"/>
    <d v="2022-09-09T15:15:01"/>
    <s v="ต่ำ"/>
  </r>
  <r>
    <s v="Not Requested"/>
    <x v="2"/>
    <d v="2022-09-02T09:42:00"/>
    <d v="2022-09-02T09:17:00"/>
    <n v="2022"/>
    <n v="9"/>
    <n v="2"/>
    <d v="1899-12-30T09:17:00"/>
    <s v="IT"/>
    <s v=""/>
    <n v="11188"/>
    <d v="2022-09-06T15:18:53"/>
    <s v="00:00:00"/>
    <s v=""/>
    <m/>
    <s v="No Group"/>
    <s v="ต่ำ"/>
    <n v="1"/>
    <s v="Setup/Re-config"/>
    <n v="0"/>
    <s v="กลาง"/>
    <n v="6739"/>
    <s v="pitchanart.sut@cra.ac.th"/>
    <s v="Pitchanart Suthisom"/>
    <s v="Within SLA"/>
    <s v="00:24:57"/>
    <d v="2022-09-02T09:42:53"/>
    <s v="Wattanachai Noilong"/>
    <s v="IT Support"/>
    <x v="1"/>
    <s v="Second tier"/>
    <x v="0"/>
    <s v="พอร์ทัล"/>
    <x v="0"/>
    <s v="Operating System Windows 10"/>
    <x v="27"/>
    <x v="9"/>
    <m/>
    <s v=""/>
    <x v="1"/>
    <d v="1899-12-30T00:00:00"/>
    <d v="2022-09-02T09:42:53"/>
    <s v="ต่ำ"/>
  </r>
  <r>
    <s v="Not Requested"/>
    <x v="3"/>
    <d v="2022-09-02T16:55:00"/>
    <d v="2022-09-02T09:20:00"/>
    <n v="2022"/>
    <n v="9"/>
    <n v="2"/>
    <d v="1899-12-30T09:20:00"/>
    <s v="IT"/>
    <s v="ใช้งาน Internet ไม่ได้ และต้องการ Add printer"/>
    <n v="11189"/>
    <d v="2022-10-03T15:39:27"/>
    <s v="00:00:00"/>
    <s v=""/>
    <m/>
    <s v="No Group"/>
    <s v="ต่ำ"/>
    <n v="1"/>
    <s v="Printer"/>
    <n v="0"/>
    <s v="ต่ำ"/>
    <n v="8126"/>
    <s v="suwatchai.kho@cra.ac.th"/>
    <s v=" นาย สุวัชชัย เขียวหวาน"/>
    <s v="Within SLA"/>
    <s v="07:34:27"/>
    <d v="2022-09-02T16:55:05"/>
    <s v="Jiranuwut Kunnathon"/>
    <s v="IT Support"/>
    <x v="1"/>
    <s v="Second tier"/>
    <x v="0"/>
    <s v="โทรศัพท์"/>
    <x v="0"/>
    <s v="Install"/>
    <x v="57"/>
    <x v="17"/>
    <m/>
    <s v=""/>
    <x v="0"/>
    <d v="1899-12-30T00:00:00"/>
    <d v="2022-09-22T14:13:27"/>
    <s v="ต่ำ"/>
  </r>
  <r>
    <s v="Not Requested"/>
    <x v="3"/>
    <d v="2022-09-02T16:54:00"/>
    <d v="2022-09-02T09:23:00"/>
    <n v="2022"/>
    <n v="9"/>
    <n v="2"/>
    <d v="1899-12-30T09:23:00"/>
    <s v="IT"/>
    <s v=""/>
    <n v="11190"/>
    <d v="2022-09-26T12:31:36"/>
    <s v="00:00:00"/>
    <s v=""/>
    <m/>
    <s v="No Group"/>
    <s v="ต่ำ"/>
    <n v="1"/>
    <s v="IP Phone / Mobile Phone"/>
    <n v="0"/>
    <s v="กลาง"/>
    <n v="8645"/>
    <s v="thitapha.tho@cra.ac.th"/>
    <s v="Thitapha Thongchai"/>
    <s v="Within SLA"/>
    <s v="07:25:09"/>
    <d v="2022-09-02T16:49:07"/>
    <s v="Jiranuwut Kunnathon"/>
    <s v="IT Support"/>
    <x v="1"/>
    <s v="Second tier"/>
    <x v="0"/>
    <s v="โทรศัพท์"/>
    <x v="0"/>
    <s v="Install"/>
    <x v="58"/>
    <x v="20"/>
    <m/>
    <s v=""/>
    <x v="0"/>
    <d v="1899-12-30T00:00:00"/>
    <d v="2022-09-22T13:56:36"/>
    <s v="ต่ำ"/>
  </r>
  <r>
    <s v="Not Requested"/>
    <x v="8"/>
    <d v="2022-09-02T09:38:00"/>
    <d v="2022-09-02T09:30:00"/>
    <n v="2022"/>
    <n v="9"/>
    <n v="2"/>
    <d v="1899-12-30T09:30:00"/>
    <s v="IT"/>
    <s v="ไม่สามารถเข้า SSB Modules Enquiry Doctor Treatment Enquiry หน้าต่างที่เลือกหายไป ไม่สามารถตรวจสอบ DF ของแพทย์ได้ IP เครื่อง 192.168.56.1, 172.27.6.218"/>
    <n v="11191"/>
    <d v="2022-09-14T09:31:04"/>
    <s v="00:00:00"/>
    <s v=""/>
    <m/>
    <s v="No Group"/>
    <s v="ต่ำ"/>
    <n v="1"/>
    <s v="Screen HIS"/>
    <n v="0"/>
    <s v="ต่ำ"/>
    <n v="8668"/>
    <s v="luksana.jan@cra.ac.th"/>
    <s v="Luksana Janlaor"/>
    <s v="Within SLA"/>
    <s v="00:07:45"/>
    <d v="2022-09-02T09:38:04"/>
    <s v="Wattanachai Noilong"/>
    <s v="IT Support"/>
    <x v="1"/>
    <s v="Second tier"/>
    <x v="0"/>
    <s v="พอร์ทัล"/>
    <x v="0"/>
    <s v="SSB - Front End"/>
    <x v="59"/>
    <x v="13"/>
    <d v="2022-05-05T00:00:00"/>
    <s v=""/>
    <x v="1"/>
    <d v="1899-12-30T00:00:00"/>
    <d v="2022-09-02T09:38:23"/>
    <s v="ต่ำ"/>
  </r>
  <r>
    <s v="Not Requested"/>
    <x v="10"/>
    <d v="2022-09-02T13:17:00"/>
    <d v="2022-09-02T09:46:00"/>
    <n v="2022"/>
    <n v="9"/>
    <n v="2"/>
    <d v="1899-12-30T09:46:00"/>
    <s v="IT"/>
    <s v="Print Sticker และ VN ไม่ออก"/>
    <n v="11192"/>
    <d v="2022-09-14T12:59:54"/>
    <s v="00:00:00"/>
    <s v=""/>
    <m/>
    <s v="No Group"/>
    <s v="ต่ำ"/>
    <n v="1"/>
    <s v="Setup/Reconfig"/>
    <n v="0"/>
    <s v="ต่ำ"/>
    <n v="5626"/>
    <s v="kamonlux.lao@cra.ac.th"/>
    <s v="Kamonlux Laoarun"/>
    <s v="Within SLA"/>
    <s v="00:18:55"/>
    <d v="2022-09-02T10:05:50"/>
    <s v="Natthawut Suksom"/>
    <s v="IT Support"/>
    <x v="1"/>
    <s v="Second tier"/>
    <x v="0"/>
    <s v="โทรศัพท์"/>
    <x v="0"/>
    <s v="Printer Sticker"/>
    <x v="60"/>
    <x v="38"/>
    <m/>
    <s v=""/>
    <x v="1"/>
    <d v="1899-12-30T00:00:00"/>
    <d v="2022-09-02T13:17:54"/>
    <s v="ต่ำ"/>
  </r>
  <r>
    <s v="Not Requested"/>
    <x v="3"/>
    <d v="2022-09-02T10:40:00"/>
    <d v="2022-09-02T09:48:00"/>
    <n v="2022"/>
    <n v="9"/>
    <n v="2"/>
    <d v="1899-12-30T09:48:00"/>
    <s v="IT"/>
    <s v="เครื่องปริ้น Waste Toner Bottle is Full รบกวนเข้ามาแก้ไขให้หน่อยครับ ห้องเจาะเลือด 17ไร่"/>
    <n v="11193"/>
    <d v="2022-10-04T13:54:04"/>
    <s v="00:00:00"/>
    <s v=""/>
    <m/>
    <s v="No Group"/>
    <s v="ต่ำ"/>
    <n v="1"/>
    <s v="Printer"/>
    <n v="0"/>
    <s v="ต่ำ"/>
    <n v="626602536"/>
    <s v="yuttana.chu@pccms.ac.th"/>
    <s v=" นาย ยุทธนา ชื่นชม"/>
    <s v="Within SLA"/>
    <s v="00:19:58"/>
    <d v="2022-09-02T10:08:11"/>
    <s v="Natthawut Suksom"/>
    <s v="IT Support"/>
    <x v="1"/>
    <s v="Second tier"/>
    <x v="0"/>
    <s v="พอร์ทัล"/>
    <x v="0"/>
    <s v="Install"/>
    <x v="61"/>
    <x v="39"/>
    <m/>
    <s v=""/>
    <x v="0"/>
    <d v="1899-12-30T00:00:00"/>
    <d v="2022-09-22T14:13:04"/>
    <s v="กลาง"/>
  </r>
  <r>
    <s v="Not Requested"/>
    <x v="2"/>
    <d v="2022-09-02T13:20:00"/>
    <d v="2022-09-02T09:48:00"/>
    <n v="2022"/>
    <n v="9"/>
    <n v="2"/>
    <d v="1899-12-30T09:48:00"/>
    <s v="IT"/>
    <s v="ขอเปลี่ยนคีย์บอร์ดใหม่เนื่องจากปุ่มกดแข็ง กดยาก ทำให้การพิมพ์งานช้า"/>
    <n v="11194"/>
    <d v="2022-09-14T12:26:01"/>
    <s v="00:00:00"/>
    <s v=""/>
    <m/>
    <s v="No Group"/>
    <s v="ต่ำ"/>
    <n v="1"/>
    <s v="Repair"/>
    <n v="0"/>
    <s v="ต่ำ"/>
    <n v="5818"/>
    <s v="pakjira.noi@cra.ac.th"/>
    <s v="Pakjira Noiperm"/>
    <s v="Within SLA"/>
    <s v="00:54:03"/>
    <d v="2022-09-02T10:42:56"/>
    <s v="Natthawut Suksom"/>
    <s v="IT Support"/>
    <x v="1"/>
    <s v="Second tier"/>
    <x v="0"/>
    <s v="พอร์ทัล"/>
    <x v="0"/>
    <s v="Keyboard"/>
    <x v="62"/>
    <x v="3"/>
    <m/>
    <s v=""/>
    <x v="1"/>
    <d v="1899-12-30T00:00:00"/>
    <d v="2022-09-02T13:20:01"/>
    <s v="ต่ำ"/>
  </r>
  <r>
    <s v="Not Requested"/>
    <x v="3"/>
    <d v="2022-09-02T13:20:00"/>
    <d v="2022-09-02T10:02:00"/>
    <n v="2022"/>
    <n v="9"/>
    <n v="2"/>
    <d v="1899-12-30T10:02:00"/>
    <s v="IT"/>
    <s v="รบกวนขอความอนุเคราะห์ add printer ที่ notebook ส่วนตัวของพนักงานใหม่ครับ เครื่องลง MDM เรียบร้อยแล้วครับ หมายเลขโทรศัพท์ 0968862294"/>
    <n v="11195"/>
    <d v="2022-10-04T13:21:39"/>
    <s v="00:00:00"/>
    <s v=""/>
    <m/>
    <s v="No Group"/>
    <s v="ต่ำ"/>
    <n v="1"/>
    <s v="Printer"/>
    <n v="0"/>
    <s v="ต่ำ"/>
    <n v="8633"/>
    <s v="sakkamat.san@cra.ac.th"/>
    <s v="สัคคเมธ แสงทรงศิลป์"/>
    <s v="Within SLA"/>
    <s v="00:43:27"/>
    <d v="2022-09-02T10:46:03"/>
    <s v="Thanaphon Thaugsuban"/>
    <s v="IT Support"/>
    <x v="1"/>
    <s v="Second tier"/>
    <x v="0"/>
    <s v="พอร์ทัล"/>
    <x v="0"/>
    <s v="Install"/>
    <x v="63"/>
    <x v="40"/>
    <d v="2022-05-05T00:00:00"/>
    <s v=""/>
    <x v="0"/>
    <d v="1899-12-30T00:00:00"/>
    <d v="2022-09-22T14:04:39"/>
    <s v="ต่ำ"/>
  </r>
  <r>
    <s v="Not Requested"/>
    <x v="0"/>
    <d v="2022-09-14T14:37:00"/>
    <d v="2022-09-02T10:21:00"/>
    <n v="2022"/>
    <n v="9"/>
    <n v="2"/>
    <d v="1899-12-30T10:21:00"/>
    <s v="IT"/>
    <s v=""/>
    <n v="11196"/>
    <d v="2022-09-13T16:00:00"/>
    <s v="00:00:00"/>
    <s v=""/>
    <m/>
    <s v="No Group"/>
    <s v="ต่ำ"/>
    <n v="1"/>
    <s v="E-Mail"/>
    <n v="0"/>
    <s v="กลาง"/>
    <n v="8188"/>
    <s v="rungsinee.suk@cra.ac.th"/>
    <s v="Rungsinee Sukontapatima"/>
    <s v="Within SLA"/>
    <s v="58:03:33"/>
    <d v="2022-09-12T14:24:57"/>
    <s v="Surasak Rattanaanan"/>
    <s v="IT Support"/>
    <x v="0"/>
    <s v="Second tier"/>
    <x v="0"/>
    <s v="พอร์ทัล"/>
    <x v="0"/>
    <s v="เปิดสิทธิ์"/>
    <x v="64"/>
    <x v="41"/>
    <m/>
    <s v=""/>
    <x v="0"/>
    <d v="1899-12-30T00:00:00"/>
    <d v="2022-09-14T14:37:11"/>
    <s v="ต่ำ"/>
  </r>
  <r>
    <s v="Not Requested"/>
    <x v="3"/>
    <d v="2022-09-08T09:35:00"/>
    <d v="2022-09-02T10:29:00"/>
    <n v="2022"/>
    <n v="9"/>
    <n v="2"/>
    <d v="1899-12-30T10:29:00"/>
    <s v="IT"/>
    <s v="ขอรบกวนติดตั้งโปรแกรมแก้ไข PDF ค่ะ"/>
    <n v="11197"/>
    <d v="2022-10-04T08:26:21"/>
    <s v="00:00:00"/>
    <s v=""/>
    <m/>
    <s v="No Group"/>
    <s v="ต่ำ"/>
    <n v="1"/>
    <s v="Software"/>
    <n v="0"/>
    <s v="ต่ำ"/>
    <n v="8437"/>
    <s v="radarat.ala@cra.ac.th"/>
    <s v="RADARAT ALAIPORN"/>
    <s v="Within SLA"/>
    <s v="06:21:59"/>
    <d v="2022-09-06T08:56:00"/>
    <s v="Chakrit Pongprayot"/>
    <s v="IT Support"/>
    <x v="1"/>
    <s v="Second tier"/>
    <x v="0"/>
    <s v="พอร์ทัล"/>
    <x v="0"/>
    <s v="Install"/>
    <x v="65"/>
    <x v="20"/>
    <m/>
    <s v=""/>
    <x v="0"/>
    <d v="1899-12-30T00:00:00"/>
    <d v="2022-09-22T14:47:21"/>
    <s v="ต่ำ"/>
  </r>
  <r>
    <s v="Not Requested"/>
    <x v="3"/>
    <m/>
    <d v="2022-09-02T10:31:00"/>
    <n v="2022"/>
    <n v="9"/>
    <n v="2"/>
    <d v="1899-12-30T10:31:00"/>
    <s v="IT"/>
    <s v=""/>
    <n v="11198"/>
    <d v="2022-09-06T16:31:25"/>
    <s v="189:19:32"/>
    <s v="SLA Violated"/>
    <d v="2022-10-03T10:50:57"/>
    <s v="No Group"/>
    <s v="ต่ำ"/>
    <n v="1"/>
    <s v="PC"/>
    <n v="1"/>
    <s v="กลาง"/>
    <n v="6270"/>
    <s v="sasithorn.sir@cra.ac.th"/>
    <s v="Sasithorn Sirikhomhorm"/>
    <s v="SLA Violated"/>
    <s v="24:53:18"/>
    <d v="2022-10-03T10:51:34"/>
    <s v="Kritpet Pumsorn"/>
    <s v="IT Support"/>
    <x v="1"/>
    <s v="Second tier"/>
    <x v="0"/>
    <s v="พอร์ทัล"/>
    <x v="3"/>
    <s v="Install"/>
    <x v="66"/>
    <x v="42"/>
    <m/>
    <s v=""/>
    <x v="0"/>
    <d v="1899-12-30T00:00:00"/>
    <d v="2022-10-03T10:51:34"/>
    <s v="ต่ำ"/>
  </r>
  <r>
    <s v="Not Requested"/>
    <x v="3"/>
    <d v="2022-09-22T13:36:00"/>
    <d v="2022-09-02T10:53:00"/>
    <n v="2022"/>
    <n v="9"/>
    <n v="2"/>
    <d v="1899-12-30T10:53:00"/>
    <s v="IT"/>
    <s v="ขอ install MS Visio ปลดล็อค USB Port เพื่อใช้ทำงานระบบ HIS ร่วมกับ Users FL.3 Zone C ฝ่ายพัฒนาองค์กรและระบบงาน"/>
    <n v="11199"/>
    <d v="2022-09-14T16:00:00"/>
    <s v="00:00:00"/>
    <s v=""/>
    <m/>
    <s v="No Group"/>
    <s v="ต่ำ"/>
    <n v="1"/>
    <s v="Software"/>
    <n v="0"/>
    <s v="กลาง"/>
    <n v="860019222"/>
    <s v="wanwisa.suk@cra.ac.th"/>
    <s v="Wanwisa Suksawat"/>
    <s v="SLA Violated"/>
    <s v="110:03:25"/>
    <d v="2022-09-20T12:57:14"/>
    <s v="Thanaphon Thaugsuban"/>
    <s v="IT Support"/>
    <x v="1"/>
    <s v="Second tier"/>
    <x v="0"/>
    <s v="พอร์ทัล"/>
    <x v="0"/>
    <s v="Add"/>
    <x v="67"/>
    <x v="37"/>
    <d v="2022-05-05T00:00:00"/>
    <s v=""/>
    <x v="0"/>
    <d v="1899-12-30T00:00:00"/>
    <d v="2022-09-23T08:08:20"/>
    <s v="ต่ำ"/>
  </r>
  <r>
    <s v="Not Requested"/>
    <x v="3"/>
    <d v="2022-09-08T16:37:00"/>
    <d v="2022-09-02T11:09:00"/>
    <n v="2022"/>
    <n v="9"/>
    <n v="2"/>
    <d v="1899-12-30T11:09:00"/>
    <s v="IT"/>
    <s v="เรียน เจ้าหน้าที่ IT ที่เกี่ยวข้อง เนื่องจากคอมพิวเตอร์ที่ใช้งานอยู่ปัจจุบัน (ยี่ห้อ Dell) เป็นเครื่องเก่า ทำให้บ่อยครั้งที่เครื่องคอมพิวเตอร์มีอาการค้าง ไม่สามารถทำงานต่อได้ และใช้เวลานานกว่าจะกลับมาเป็นปกติ หรือต้อง Restart เครื่องใหม่ทุกครั้ง ที่มีอากา"/>
    <n v="11200"/>
    <d v="2022-09-09T08:34:07"/>
    <s v="00:00:00"/>
    <s v=""/>
    <m/>
    <s v="No Group"/>
    <s v="กลาง"/>
    <n v="1"/>
    <s v="PC"/>
    <n v="0"/>
    <s v="กลาง"/>
    <n v="646653551"/>
    <s v="saruda.cha@cra.ac.th"/>
    <s v="Saruda Chaiharn"/>
    <s v="Within SLA"/>
    <s v="23:03:40"/>
    <d v="2022-09-06T16:13:26"/>
    <s v="Thanaphon Thaugsuban"/>
    <s v="IT Support"/>
    <x v="1"/>
    <s v="Second tier"/>
    <x v="0"/>
    <s v="พอร์ทัล"/>
    <x v="0"/>
    <s v="Chang"/>
    <x v="68"/>
    <x v="43"/>
    <d v="2022-05-05T00:00:00"/>
    <s v=""/>
    <x v="0"/>
    <d v="1899-12-30T00:00:00"/>
    <d v="2022-09-09T07:52:26"/>
    <s v="กลาง"/>
  </r>
  <r>
    <s v="Not Requested"/>
    <x v="0"/>
    <d v="2022-09-15T11:36:00"/>
    <d v="2022-09-02T11:21:00"/>
    <n v="2022"/>
    <n v="9"/>
    <n v="2"/>
    <d v="1899-12-30T11:21:00"/>
    <s v="IT"/>
    <s v=""/>
    <n v="11201"/>
    <d v="2022-09-14T00:00:00"/>
    <s v="00:00:00"/>
    <s v=""/>
    <m/>
    <s v="No Group"/>
    <s v="ต่ำ"/>
    <n v="1"/>
    <s v="E-Mail"/>
    <n v="0"/>
    <s v="กลาง"/>
    <n v="8151"/>
    <s v="usanee.yos@cra.ac.th"/>
    <s v="Usanee Yosprasong"/>
    <s v="Within SLA"/>
    <s v="62:21:36"/>
    <d v="2022-09-13T10:43:35"/>
    <s v="Surasak Rattanaanan"/>
    <s v="IT Support"/>
    <x v="0"/>
    <s v="Second tier"/>
    <x v="0"/>
    <s v="พอร์ทัล"/>
    <x v="0"/>
    <s v="เปิดสิทธิ์"/>
    <x v="69"/>
    <x v="44"/>
    <m/>
    <s v=""/>
    <x v="0"/>
    <d v="1899-12-30T00:00:00"/>
    <d v="2022-09-15T11:36:28"/>
    <s v="กลาง"/>
  </r>
  <r>
    <s v="Not Requested"/>
    <x v="1"/>
    <m/>
    <d v="2022-09-02T11:26:00"/>
    <n v="2022"/>
    <n v="9"/>
    <n v="2"/>
    <d v="1899-12-30T11:26:00"/>
    <s v="Development"/>
    <s v="เรียน Infras Team เนื่องจาก Server SAP PIPO พบสถานะด้าน Infras ที่จำเป็นต้องแก้ไข 1-บน Production -Memory Usage ถึง 99% -Free Space เหลือ 67% 2-บน QAS -Memory Usage ถึง 99% -Free Space เหลือ 0% ขอให้เร่งตรวจสอบและดำเนินการแก้ไขก่อน PIPO broken down ครับ เ"/>
    <n v="11202"/>
    <d v="2022-09-05T14:26:53"/>
    <s v="00:00:00"/>
    <s v=""/>
    <m/>
    <s v="No Group"/>
    <s v="สูง"/>
    <n v="1"/>
    <s v="Setup/Reconfig"/>
    <n v="0"/>
    <s v="สูง"/>
    <n v="625926947"/>
    <s v="fs03@cra.ac.th"/>
    <s v="Fresh Service"/>
    <s v=""/>
    <s v=""/>
    <m/>
    <s v="jinna ketsara"/>
    <s v="IT Manager"/>
    <x v="0"/>
    <s v="Second tier"/>
    <x v="1"/>
    <s v="พอร์ทัล"/>
    <x v="1"/>
    <s v="SAP-CO"/>
    <x v="70"/>
    <x v="45"/>
    <m/>
    <s v=""/>
    <x v="1"/>
    <d v="1899-12-30T00:00:00"/>
    <d v="2022-09-02T16:45:53"/>
    <s v="กลาง"/>
  </r>
  <r>
    <s v="Not Requested"/>
    <x v="0"/>
    <d v="2022-09-06T08:37:00"/>
    <d v="2022-09-02T11:30:00"/>
    <n v="2022"/>
    <n v="9"/>
    <n v="2"/>
    <d v="1899-12-30T11:30:00"/>
    <s v="IT"/>
    <s v="ด้วยทางหน่วยสิทธิประโยชน์ ต้องดำเนินการเบิกเวชภัณฑ์เนื่องจากปฏิบัติงานด่านหน้าสัมผัสผู้ป่วยและเบิกพัสดุสำนักงาน เพื่อใช้ในการปฏิบัติงานและให้บริการผู้ป่วย จึงขอเปิดสิทธิการเข้าใช้งาน คลังเวชภัณฑ์และคลังพัสดุสำนักงาน ตามเอกสารแนบมานี้ค่ะ"/>
    <n v="11203"/>
    <d v="2022-10-03T08:33:57"/>
    <s v="00:00:00"/>
    <s v=""/>
    <m/>
    <s v="No Group"/>
    <s v="ต่ำ"/>
    <n v="1"/>
    <s v="SAP"/>
    <n v="0"/>
    <s v="ต่ำ"/>
    <n v="25766088"/>
    <s v="chanphen.fah@pccms.ac.th"/>
    <s v="Chanphen Fahamnuayporn"/>
    <s v="Within SLA"/>
    <s v="15:06:55"/>
    <d v="2022-09-06T08:37:39"/>
    <s v="Songpol Wansoongnern"/>
    <s v="SAP"/>
    <x v="0"/>
    <s v="Second tier"/>
    <x v="1"/>
    <s v="พอร์ทัล"/>
    <x v="0"/>
    <s v="เปิดสิทธิ์"/>
    <x v="71"/>
    <x v="46"/>
    <m/>
    <s v=""/>
    <x v="0"/>
    <d v="1899-12-30T00:00:00"/>
    <d v="2022-09-22T14:39:57"/>
    <s v="ต่ำ"/>
  </r>
  <r>
    <s v="Not Requested"/>
    <x v="3"/>
    <d v="2022-09-18T10:35:00"/>
    <d v="2022-09-02T13:02:00"/>
    <n v="2022"/>
    <n v="9"/>
    <n v="2"/>
    <d v="1899-12-30T13:02:00"/>
    <s v="IT"/>
    <s v=""/>
    <n v="11204"/>
    <d v="2022-09-14T10:00:00"/>
    <s v="00:00:00"/>
    <s v=""/>
    <m/>
    <s v="No Group"/>
    <s v="ต่ำ"/>
    <n v="1"/>
    <s v="PC"/>
    <n v="0"/>
    <s v="กลาง"/>
    <n v="8185"/>
    <s v="preeyanoot.nir@cra.ac.th"/>
    <s v="Preeyanoot Niranrat"/>
    <s v="SLA Violated"/>
    <s v="86:43:15"/>
    <d v="2022-09-16T09:45:45"/>
    <s v="Suchada khamaphirak"/>
    <s v="IT Support"/>
    <x v="1"/>
    <s v="Second tier"/>
    <x v="0"/>
    <s v="พอร์ทัล"/>
    <x v="0"/>
    <s v="Add"/>
    <x v="72"/>
    <x v="47"/>
    <m/>
    <s v=""/>
    <x v="0"/>
    <d v="1899-12-30T00:00:00"/>
    <d v="2022-09-18T10:35:43"/>
    <s v="ต่ำ"/>
  </r>
  <r>
    <s v="Not Requested"/>
    <x v="10"/>
    <d v="2022-09-02T13:21:00"/>
    <d v="2022-09-02T13:08:00"/>
    <n v="2022"/>
    <n v="9"/>
    <n v="2"/>
    <d v="1899-12-30T13:08:00"/>
    <s v="IT"/>
    <s v="สแกน E-document ไม่ได้เนื่องจากStart Pdf Editor Service ไม่เชื่อมต่อกับเครื่องปริ้นส์"/>
    <n v="11205"/>
    <d v="2022-09-14T13:19:34"/>
    <s v="00:00:00"/>
    <s v=""/>
    <m/>
    <s v="No Group"/>
    <s v="ต่ำ"/>
    <n v="1"/>
    <s v="Setup/Reconfig"/>
    <n v="0"/>
    <s v="ต่ำ"/>
    <n v="6300"/>
    <s v="ekkarin.kun@cra.ac.th"/>
    <s v="Ekkarin Kunakornwat"/>
    <s v="Within SLA"/>
    <s v="00:02:02"/>
    <d v="2022-09-02T13:10:25"/>
    <s v="Darin Mingraksa"/>
    <s v="IT Support"/>
    <x v="1"/>
    <s v="Frist tier"/>
    <x v="2"/>
    <s v="โทรศัพท์"/>
    <x v="0"/>
    <s v="Printer Ricoh"/>
    <x v="73"/>
    <x v="48"/>
    <m/>
    <s v=""/>
    <x v="1"/>
    <d v="1899-12-30T00:00:00"/>
    <d v="2022-09-02T13:21:34"/>
    <s v="ต่ำ"/>
  </r>
  <r>
    <s v="Not Requested"/>
    <x v="7"/>
    <d v="2022-09-02T13:37:00"/>
    <d v="2022-09-02T13:36:00"/>
    <n v="2022"/>
    <n v="9"/>
    <n v="2"/>
    <d v="1899-12-30T13:36:00"/>
    <s v="IT"/>
    <s v="ID เรื่อง รายละเอียด Channel 088XXXXXXX ประชาชน สอบถามเรื่องจองวัคซีน Call"/>
    <n v="11206"/>
    <d v="2022-09-14T16:48:52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18"/>
    <d v="2022-09-02T13:37:11"/>
    <s v="Jaraya Bhuwaratheep"/>
    <s v="Application Support"/>
    <x v="0"/>
    <s v="Second tier"/>
    <x v="1"/>
    <s v="โทรศัพท์"/>
    <x v="0"/>
    <s v="Vaccine"/>
    <x v="74"/>
    <x v="26"/>
    <m/>
    <s v=""/>
    <x v="1"/>
    <d v="1899-12-30T00:00:00"/>
    <d v="2022-09-12T10:48:52"/>
    <s v="กลาง"/>
  </r>
  <r>
    <s v="Not Requested"/>
    <x v="7"/>
    <d v="2022-09-02T13:41:00"/>
    <d v="2022-09-02T13:40:00"/>
    <n v="2022"/>
    <n v="9"/>
    <n v="2"/>
    <d v="1899-12-30T13:40:00"/>
    <s v="IT"/>
    <s v="ID เรื่อง รายละเอียด Channel 310xxxxxxxxxx ประชาชน สอบถามเรื่องจองวัคซีน Line"/>
    <n v="11207"/>
    <d v="2022-09-14T16:48:22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18"/>
    <d v="2022-09-02T13:41:13"/>
    <s v="Jaraya Bhuwaratheep"/>
    <s v="Application Support"/>
    <x v="0"/>
    <s v="Second tier"/>
    <x v="1"/>
    <s v="พูดคุย"/>
    <x v="0"/>
    <s v="Vaccine"/>
    <x v="74"/>
    <x v="26"/>
    <m/>
    <s v=""/>
    <x v="1"/>
    <d v="1899-12-30T00:00:00"/>
    <d v="2022-09-12T10:48:22"/>
    <s v="กลาง"/>
  </r>
  <r>
    <s v="Not Requested"/>
    <x v="4"/>
    <d v="2022-09-02T13:44:00"/>
    <d v="2022-09-02T13:43:00"/>
    <n v="2022"/>
    <n v="9"/>
    <n v="2"/>
    <d v="1899-12-30T13:43:00"/>
    <s v="IT"/>
    <s v="ID เรื่อง รายละเอียด Channel 310XXXXXXXXXX หมอพร้อม เพิ่มเข็ม 4 Call"/>
    <n v="11208"/>
    <d v="2022-10-07T08:21:0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1"/>
    <d v="2022-09-02T13:44:13"/>
    <s v="Jaraya Bhuwaratheep"/>
    <s v="Application Support"/>
    <x v="0"/>
    <s v="Second tier"/>
    <x v="1"/>
    <s v="โทรศัพท์"/>
    <x v="0"/>
    <s v=""/>
    <x v="75"/>
    <x v="26"/>
    <m/>
    <s v=""/>
    <x v="1"/>
    <d v="1899-12-30T00:00:00"/>
    <d v="2022-10-04T11:21:05"/>
    <s v="กลาง"/>
  </r>
  <r>
    <s v="Not Requested"/>
    <x v="4"/>
    <d v="2022-09-02T13:46:00"/>
    <d v="2022-09-02T13:46:00"/>
    <n v="2022"/>
    <n v="9"/>
    <n v="2"/>
    <d v="1899-12-30T13:46:00"/>
    <s v="IT"/>
    <s v="ID เรื่อง รายละเอียด Channel ME82XXXX 600XXXXXXXXXX หมอพร้อม เพิ่มเข็ม 1 2 Call"/>
    <n v="11209"/>
    <d v="2022-10-07T08:21:01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6"/>
    <d v="2022-09-02T13:46:56"/>
    <s v="Jaraya Bhuwaratheep"/>
    <s v="Application Support"/>
    <x v="0"/>
    <s v="Second tier"/>
    <x v="1"/>
    <s v="โทรศัพท์"/>
    <x v="0"/>
    <s v=""/>
    <x v="76"/>
    <x v="26"/>
    <m/>
    <s v=""/>
    <x v="1"/>
    <d v="1899-12-30T00:00:00"/>
    <d v="2022-10-04T11:21:01"/>
    <s v="กลาง"/>
  </r>
  <r>
    <s v="Not Requested"/>
    <x v="0"/>
    <d v="2022-09-02T13:49:00"/>
    <d v="2022-09-02T13:49:00"/>
    <n v="2022"/>
    <n v="9"/>
    <n v="2"/>
    <d v="1899-12-30T13:49:00"/>
    <s v="IT"/>
    <s v="ID เรื่อง รายละเอียด Channel 2021XXXXXXXX หมอพร้อม ขอเลข 13หลัก (CID) Line"/>
    <n v="11210"/>
    <d v="2022-10-07T08:20:56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9"/>
    <d v="2022-09-02T13:49:58"/>
    <s v="Jaraya Bhuwaratheep"/>
    <s v="Application Support"/>
    <x v="0"/>
    <s v="Second tier"/>
    <x v="1"/>
    <s v="พูดคุย"/>
    <x v="0"/>
    <s v=""/>
    <x v="77"/>
    <x v="26"/>
    <m/>
    <s v=""/>
    <x v="1"/>
    <d v="1899-12-30T00:00:00"/>
    <d v="2022-10-04T11:20:56"/>
    <s v="กลาง"/>
  </r>
  <r>
    <s v="Not Requested"/>
    <x v="0"/>
    <d v="2022-09-02T13:51:00"/>
    <d v="2022-09-02T13:51:00"/>
    <n v="2022"/>
    <n v="9"/>
    <n v="2"/>
    <d v="1899-12-30T13:51:00"/>
    <s v="IT"/>
    <s v="ID เรื่อง รายละเอียด Channel C381XXXXX 600XXXXXXXX หมอพร้อม ขอเลข 13หลัก (CID) Line"/>
    <n v="11211"/>
    <d v="2022-10-07T08:20:52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1"/>
    <d v="2022-09-02T13:51:40"/>
    <s v="Jaraya Bhuwaratheep"/>
    <s v="Application Support"/>
    <x v="0"/>
    <s v="Second tier"/>
    <x v="1"/>
    <s v="พูดคุย"/>
    <x v="0"/>
    <s v=""/>
    <x v="77"/>
    <x v="26"/>
    <m/>
    <s v=""/>
    <x v="1"/>
    <d v="1899-12-30T00:00:00"/>
    <d v="2022-10-04T11:20:52"/>
    <s v="กลาง"/>
  </r>
  <r>
    <s v="Not Requested"/>
    <x v="2"/>
    <d v="2022-10-03T11:40:00"/>
    <d v="2022-09-02T13:52:00"/>
    <n v="2022"/>
    <n v="9"/>
    <n v="2"/>
    <d v="1899-12-30T13:52:00"/>
    <s v="IT"/>
    <s v="ขอแจ้งเปลี่ยนโน๊ตบุ๊ค เนื่องจากปัญหาจอดับบ่อยครั้ง และไม่มีโน๊ตบุ๊คสำรองเพื่อใช้งาน"/>
    <n v="11212"/>
    <d v="2022-09-07T10:52:08"/>
    <s v="00:00:00"/>
    <s v=""/>
    <m/>
    <s v="No Group"/>
    <s v="ต่ำ"/>
    <n v="1"/>
    <s v="Setup/Reconfig"/>
    <n v="0"/>
    <s v="กลาง"/>
    <n v="8770"/>
    <s v="rinchanit.kul@cra.ac.th"/>
    <s v="Rinchanit Kulpronpipat"/>
    <s v="SLA Violated"/>
    <s v="186:48:07"/>
    <d v="2022-10-03T11:40:15"/>
    <s v="Suchada khamaphirak"/>
    <s v="IT Support"/>
    <x v="1"/>
    <s v="Second tier"/>
    <x v="0"/>
    <s v="พอร์ทัล"/>
    <x v="0"/>
    <s v="Notebook"/>
    <x v="78"/>
    <x v="47"/>
    <d v="2022-05-05T00:00:00"/>
    <s v=""/>
    <x v="1"/>
    <d v="1899-12-30T00:00:00"/>
    <d v="2022-10-03T13:32:23"/>
    <s v="ต่ำ"/>
  </r>
  <r>
    <s v="Not Requested"/>
    <x v="10"/>
    <d v="2022-09-02T16:12:00"/>
    <d v="2022-09-02T13:52:00"/>
    <n v="2022"/>
    <n v="9"/>
    <n v="2"/>
    <d v="1899-12-30T13:52:00"/>
    <s v="IT"/>
    <s v="ปริ้นส์ไม่ออก เนื่องจากคิวค้าง"/>
    <n v="11213"/>
    <d v="2022-09-14T16:10:59"/>
    <s v="00:00:00"/>
    <s v=""/>
    <m/>
    <s v="No Group"/>
    <s v="ต่ำ"/>
    <n v="1"/>
    <s v="Setup/Reconfig"/>
    <n v="0"/>
    <s v="ต่ำ"/>
    <n v="6094"/>
    <s v="kawinthida.won@cra.ac.th"/>
    <s v=" นางสาว กวินธิดา วงศ์ภักดี"/>
    <s v="Within SLA"/>
    <s v="00:02:55"/>
    <d v="2022-09-02T13:55:39"/>
    <s v="Darin Mingraksa"/>
    <s v="IT Support"/>
    <x v="1"/>
    <s v="Frist tier"/>
    <x v="2"/>
    <s v="โทรศัพท์"/>
    <x v="0"/>
    <s v="Printer Ricoh"/>
    <x v="79"/>
    <x v="49"/>
    <d v="2022-05-05T00:00:00"/>
    <s v=""/>
    <x v="1"/>
    <d v="1899-12-30T00:00:00"/>
    <d v="2022-09-03T09:33:45"/>
    <s v="ต่ำ"/>
  </r>
  <r>
    <s v="Not Requested"/>
    <x v="3"/>
    <m/>
    <d v="2022-09-02T13:58:00"/>
    <n v="2022"/>
    <n v="9"/>
    <n v="2"/>
    <d v="1899-12-30T13:58:00"/>
    <s v="IT"/>
    <s v=""/>
    <n v="11214"/>
    <d v="2022-09-16T10:00:00"/>
    <s v="00:00:00"/>
    <s v=""/>
    <m/>
    <s v="No Group"/>
    <s v="ต่ำ"/>
    <n v="1"/>
    <s v="PC"/>
    <n v="0"/>
    <s v="กลาง"/>
    <n v="8185"/>
    <s v="preeyanoot.nir@cra.ac.th"/>
    <s v="Preeyanoot Niranrat"/>
    <s v=""/>
    <s v=""/>
    <m/>
    <s v="jinna ketsara"/>
    <s v="IT Manager"/>
    <x v="0"/>
    <s v="Second tier"/>
    <x v="1"/>
    <s v="พอร์ทัล"/>
    <x v="1"/>
    <s v="Chang"/>
    <x v="72"/>
    <x v="47"/>
    <m/>
    <s v=""/>
    <x v="0"/>
    <d v="1899-12-30T00:00:00"/>
    <d v="2022-09-12T13:32:38"/>
    <s v="ต่ำ"/>
  </r>
  <r>
    <s v="Not Requested"/>
    <x v="0"/>
    <d v="2022-09-13T08:32:00"/>
    <d v="2022-09-02T13:59:00"/>
    <n v="2022"/>
    <n v="9"/>
    <n v="2"/>
    <d v="1899-12-30T13:59:00"/>
    <s v="IT"/>
    <s v=""/>
    <n v="11215"/>
    <d v="2022-09-14T11:00:00"/>
    <s v="00:00:00"/>
    <s v=""/>
    <m/>
    <s v="No Group"/>
    <s v="ต่ำ"/>
    <n v="1"/>
    <s v="Active Directory (AD)"/>
    <n v="0"/>
    <s v="กลาง"/>
    <n v="5773"/>
    <s v="kunyapron.may@pccms.ac.th"/>
    <s v="Kunyapron Mayim"/>
    <s v="Within SLA"/>
    <s v="57:33:27"/>
    <d v="2022-09-13T08:32:31"/>
    <s v="Ulailak Nadee"/>
    <s v="IT Support"/>
    <x v="0"/>
    <s v="Second tier"/>
    <x v="1"/>
    <s v="พอร์ทัล"/>
    <x v="0"/>
    <s v="เปิดสิทธิ์"/>
    <x v="45"/>
    <x v="13"/>
    <m/>
    <s v=""/>
    <x v="0"/>
    <d v="1899-12-30T00:00:00"/>
    <d v="2022-09-13T08:32:31"/>
    <s v="ต่ำ"/>
  </r>
  <r>
    <s v="Not Requested"/>
    <x v="1"/>
    <d v="2022-09-02T16:13:00"/>
    <d v="2022-09-02T14:05:00"/>
    <n v="2022"/>
    <n v="9"/>
    <n v="2"/>
    <d v="1899-12-30T14:05:00"/>
    <s v="IT"/>
    <s v="เข้าโปรแกรมZAPไม่ได้ IP 172.32.0.220"/>
    <n v="11216"/>
    <d v="2022-10-04T14:16:35"/>
    <s v="00:00:00"/>
    <s v=""/>
    <m/>
    <s v="No Group"/>
    <s v="ต่ำ"/>
    <n v="2"/>
    <s v="User Error"/>
    <n v="0"/>
    <s v="ต่ำ"/>
    <n v="6021"/>
    <s v="wimonrat.lue@cra.ac.th"/>
    <s v="Wimonrat Luecha"/>
    <s v="Within SLA"/>
    <s v="00:23:44"/>
    <d v="2022-09-02T14:28:48"/>
    <s v="Chakrit Pongprayot"/>
    <s v="IT Support"/>
    <x v="1"/>
    <s v="Second tier"/>
    <x v="0"/>
    <s v="พอร์ทัล"/>
    <x v="0"/>
    <s v="SAP-CO"/>
    <x v="80"/>
    <x v="12"/>
    <m/>
    <s v=""/>
    <x v="1"/>
    <d v="1899-12-30T00:00:00"/>
    <d v="2022-09-22T14:39:35"/>
    <s v="ต่ำ"/>
  </r>
  <r>
    <s v="Not Requested"/>
    <x v="7"/>
    <d v="2022-09-05T15:16:00"/>
    <d v="2022-09-02T14:07:00"/>
    <n v="2022"/>
    <n v="9"/>
    <n v="2"/>
    <d v="1899-12-30T14:07:00"/>
    <s v="IT"/>
    <s v="ขอยกเลิกเอกสารแนบ ในบันทึกข้อความ ที่ 004.รพ.07.65/1349ลงวันที่ 19 สิงหาคม 2565 เรื่องขอคำนวนอัตราค่าบริการหัตถการนอกเวลา เพื่อกำหนดอัตราค่าบริการ จำนวน 2 รายการ โดย ขอยกเลิกเอกสารแนบ ชื่อ คณะกรรมการฯอนุมัติอัตราค่าบริการหัตถการนอกเวลา จำนวน 2 รายการ ศูนย"/>
    <n v="11217"/>
    <d v="2022-09-14T14:07:40"/>
    <s v="00:24:06"/>
    <s v="Within SLA"/>
    <d v="2022-09-02T14:31:09"/>
    <s v="No Group"/>
    <s v="ต่ำ"/>
    <n v="3"/>
    <s v="Deleted"/>
    <n v="2"/>
    <s v="ต่ำ"/>
    <n v="6732"/>
    <s v="chompoo.fon@cra.ac.th"/>
    <s v="Chompoo Fongpikul"/>
    <s v="Within SLA"/>
    <s v="10:08:57"/>
    <d v="2022-09-05T15:16:00"/>
    <s v="Nuengruethai Gaewtawan"/>
    <s v="E-sarabun"/>
    <x v="0"/>
    <s v="Second tier"/>
    <x v="1"/>
    <s v="พอร์ทัล"/>
    <x v="0"/>
    <s v="E-Saraban"/>
    <x v="81"/>
    <x v="50"/>
    <m/>
    <s v=""/>
    <x v="0"/>
    <d v="1899-12-30T00:00:00"/>
    <d v="2022-09-05T15:16:00"/>
    <s v="ต่ำ"/>
  </r>
  <r>
    <s v="Not Requested"/>
    <x v="7"/>
    <d v="2022-09-02T14:53:00"/>
    <d v="2022-09-02T14:17:00"/>
    <n v="2022"/>
    <n v="9"/>
    <n v="2"/>
    <d v="1899-12-30T14:17:00"/>
    <s v="IT"/>
    <s v=""/>
    <n v="11218"/>
    <d v="2022-09-07T11:17:28"/>
    <s v="00:35:45"/>
    <s v="Within SLA"/>
    <d v="2022-09-02T14:52:49"/>
    <s v="No Group"/>
    <s v="ต่ำ"/>
    <n v="1"/>
    <s v="Deleted"/>
    <n v="1"/>
    <s v="กลาง"/>
    <n v="8224"/>
    <s v="duangkamol.pha@cra.ac.th"/>
    <s v="Duangkamol Phansuphaphol"/>
    <s v="Within SLA"/>
    <s v="00:36:16"/>
    <d v="2022-09-02T14:53:20"/>
    <s v="Nuengruethai Gaewtawan"/>
    <s v="E-sarabun"/>
    <x v="0"/>
    <s v="Second tier"/>
    <x v="1"/>
    <s v="พอร์ทัล"/>
    <x v="0"/>
    <s v="E-Saraban"/>
    <x v="82"/>
    <x v="16"/>
    <m/>
    <s v=""/>
    <x v="0"/>
    <d v="1899-12-30T00:00:00"/>
    <d v="2022-09-02T14:53:20"/>
    <s v="ต่ำ"/>
  </r>
  <r>
    <s v="Not Requested"/>
    <x v="3"/>
    <d v="2022-09-02T16:54:00"/>
    <d v="2022-09-02T14:22:00"/>
    <n v="2022"/>
    <n v="9"/>
    <n v="2"/>
    <d v="1899-12-30T14:22:00"/>
    <s v="IT"/>
    <s v="รบกวนขอความอนุเคราะห์ในการเปลี่ยนผู้ถือครอง Notebook หน่วยงานครับ เครื่องรุ่น Lenovo G14 SN เครื่อง MP1YVNRF"/>
    <n v="11219"/>
    <d v="2022-09-14T14:31:56"/>
    <s v="00:00:00"/>
    <s v=""/>
    <m/>
    <s v="No Group"/>
    <s v="ต่ำ"/>
    <n v="1"/>
    <s v="PC"/>
    <n v="0"/>
    <s v="ต่ำ"/>
    <n v="8633"/>
    <s v="sakkamat.san@cra.ac.th"/>
    <s v="สัคคเมธ แสงทรงศิลป์"/>
    <s v="Within SLA"/>
    <s v="02:23:34"/>
    <d v="2022-09-02T16:45:43"/>
    <s v="Jiranuwut Kunnathon"/>
    <s v="IT Support"/>
    <x v="1"/>
    <s v="Second tier"/>
    <x v="0"/>
    <s v="พอร์ทัล"/>
    <x v="0"/>
    <s v="Chang"/>
    <x v="83"/>
    <x v="40"/>
    <d v="2022-05-05T00:00:00"/>
    <s v=""/>
    <x v="0"/>
    <d v="1899-12-30T00:00:00"/>
    <d v="2022-09-02T20:23:53"/>
    <s v="ต่ำ"/>
  </r>
  <r>
    <s v="Not Requested"/>
    <x v="10"/>
    <d v="2022-09-07T16:35:00"/>
    <d v="2022-09-02T14:31:00"/>
    <n v="2022"/>
    <n v="9"/>
    <n v="2"/>
    <d v="1899-12-30T14:31:00"/>
    <s v="IT"/>
    <s v="01/09/65 ปริ้นสติ๊กเกอร์ไม่ออก ได้รับการแก้ไขเรียบร้อยแล้ว"/>
    <n v="11220"/>
    <d v="2022-09-16T15:07:53"/>
    <s v="00:00:00"/>
    <s v=""/>
    <m/>
    <s v="No Group"/>
    <s v="ต่ำ"/>
    <n v="1"/>
    <s v="Setup/Reconfig"/>
    <n v="0"/>
    <s v="ต่ำ"/>
    <n v="5734"/>
    <s v="piyarat.kon@cra.ac.th"/>
    <s v="Piyarat Kongudomsup"/>
    <s v="Within SLA"/>
    <s v="10:28:54"/>
    <d v="2022-09-05T16:00:10"/>
    <s v="Natthawut Suksom"/>
    <s v="IT Support"/>
    <x v="1"/>
    <s v="Second tier"/>
    <x v="0"/>
    <s v="พอร์ทัล"/>
    <x v="0"/>
    <s v="Printer Sticker"/>
    <x v="84"/>
    <x v="51"/>
    <m/>
    <s v=""/>
    <x v="1"/>
    <d v="1899-12-30T00:00:00"/>
    <d v="2022-09-07T16:35:53"/>
    <s v="ต่ำ"/>
  </r>
  <r>
    <s v="Not Requested"/>
    <x v="9"/>
    <d v="2022-09-02T16:13:00"/>
    <d v="2022-09-02T14:34:00"/>
    <n v="2022"/>
    <n v="9"/>
    <n v="2"/>
    <d v="1899-12-30T14:34:00"/>
    <s v="IT"/>
    <s v="Line Pc ใช้งานไม่ได้ (แจ้ง IT ดำเนินการแก้ไข เรียบร้อยแล้ว)"/>
    <n v="11221"/>
    <d v="2022-09-14T16:10:34"/>
    <s v="00:00:00"/>
    <s v=""/>
    <m/>
    <s v="No Group"/>
    <s v="ต่ำ"/>
    <n v="1"/>
    <s v=""/>
    <n v="0"/>
    <s v="ต่ำ"/>
    <n v="8637"/>
    <s v="kanta.boo@cra.ac.th"/>
    <s v="Kanta Boonruang"/>
    <s v="Within SLA"/>
    <s v="00:03:57"/>
    <d v="2022-09-02T14:38:40"/>
    <s v="Chakrit Pongprayot"/>
    <s v="IT Support"/>
    <x v="1"/>
    <s v="Second tier"/>
    <x v="0"/>
    <s v="พอร์ทัล"/>
    <x v="0"/>
    <s v=""/>
    <x v="85"/>
    <x v="9"/>
    <m/>
    <s v=""/>
    <x v="1"/>
    <d v="1899-12-30T00:00:00"/>
    <d v="2022-09-02T16:13:34"/>
    <s v="ต่ำ"/>
  </r>
  <r>
    <s v="Not Requested"/>
    <x v="4"/>
    <m/>
    <d v="2022-09-02T14:38:00"/>
    <n v="2022"/>
    <n v="9"/>
    <n v="2"/>
    <d v="1899-12-30T14:38:00"/>
    <s v="IT"/>
    <s v=""/>
    <n v="11222"/>
    <d v="2022-09-30T11:00:00"/>
    <s v="00:00:00"/>
    <s v=""/>
    <m/>
    <s v="No Group"/>
    <s v="ต่ำ"/>
    <n v="1"/>
    <s v="SSB"/>
    <n v="0"/>
    <s v="กลาง"/>
    <n v="875630329"/>
    <s v="chompoo.fon@cra.ac.th"/>
    <s v="Chompoo Fongpikul"/>
    <s v=""/>
    <s v=""/>
    <m/>
    <s v="Thanakorn Inthanu"/>
    <s v="Programer"/>
    <x v="0"/>
    <s v="Second tier"/>
    <x v="1"/>
    <s v="พอร์ทัล"/>
    <x v="1"/>
    <s v="System/Application Parameters Change"/>
    <x v="86"/>
    <x v="50"/>
    <m/>
    <s v=""/>
    <x v="0"/>
    <d v="1899-12-30T00:00:00"/>
    <d v="2022-09-16T13:29:44"/>
    <s v="ต่ำ"/>
  </r>
  <r>
    <s v="Not Requested"/>
    <x v="7"/>
    <m/>
    <d v="2022-09-02T14:40:00"/>
    <n v="2022"/>
    <n v="9"/>
    <n v="2"/>
    <d v="1899-12-30T14:40:00"/>
    <s v="IT"/>
    <s v="เปลี่ยนนามสกุลจาก อามาตรมนตี เป็น อามาตรมนตรี ในระบบ CRA Phonebook และที่เครื่องสแกนนิ้วมือลงเวลา"/>
    <n v="11223"/>
    <d v="2022-09-14T14:41:19"/>
    <s v="00:00:00"/>
    <s v=""/>
    <m/>
    <s v="No Group"/>
    <s v="ต่ำ"/>
    <n v="1"/>
    <s v="Modify"/>
    <n v="0"/>
    <s v="ต่ำ"/>
    <n v="8420"/>
    <s v="peerawich.arm@cra.ac.th"/>
    <s v="Peerawich Armatrmontree"/>
    <s v=""/>
    <s v=""/>
    <m/>
    <s v="Surasak Fangmueng"/>
    <s v="Programer"/>
    <x v="0"/>
    <s v="Second tier"/>
    <x v="1"/>
    <s v="พอร์ทัล"/>
    <x v="1"/>
    <s v="PhoneBook"/>
    <x v="87"/>
    <x v="20"/>
    <m/>
    <s v=""/>
    <x v="1"/>
    <d v="1899-12-30T00:00:00"/>
    <d v="2022-09-02T14:44:19"/>
    <s v="ต่ำ"/>
  </r>
  <r>
    <s v="Not Requested"/>
    <x v="2"/>
    <d v="2022-09-02T16:13:00"/>
    <d v="2022-09-02T14:42:00"/>
    <n v="2022"/>
    <n v="9"/>
    <n v="2"/>
    <d v="1899-12-30T14:42:00"/>
    <s v="IT"/>
    <s v="เบอร์ 6565 เวลาสายเข้าจะไม่ได้ยินของอีกฝั่งพูดเลยคะ"/>
    <n v="11224"/>
    <d v="2022-09-14T14:52:52"/>
    <s v="00:00:00"/>
    <s v=""/>
    <m/>
    <s v="No Group"/>
    <s v="ต่ำ"/>
    <n v="1"/>
    <s v="Setup/Reconfig"/>
    <n v="0"/>
    <s v="ต่ำ"/>
    <n v="6969"/>
    <s v="thidarat.pad@cra.ac.th"/>
    <s v=" นางสาว ธิดารัตน์ ผดุงลักษณ์"/>
    <s v="Within SLA"/>
    <s v="01:21:49"/>
    <d v="2022-09-02T16:04:34"/>
    <s v="Pawarut Bootchan"/>
    <s v="IT Support"/>
    <x v="1"/>
    <s v="Second tier"/>
    <x v="0"/>
    <s v="พอร์ทัล"/>
    <x v="0"/>
    <s v="IP-Phone"/>
    <x v="88"/>
    <x v="8"/>
    <m/>
    <s v=""/>
    <x v="1"/>
    <d v="1899-12-30T00:00:00"/>
    <d v="2022-09-02T16:13:52"/>
    <s v="ต่ำ"/>
  </r>
  <r>
    <s v="Not Requested"/>
    <x v="11"/>
    <d v="2022-09-07T09:36:00"/>
    <d v="2022-09-02T15:03:00"/>
    <n v="2022"/>
    <n v="9"/>
    <n v="2"/>
    <d v="1899-12-30T15:03:00"/>
    <s v="IT"/>
    <s v="ไม่สามารถต่อเข้าใช้ wifi cra-guest ในระบบมือถือ ISO ได้"/>
    <n v="11225"/>
    <d v="2022-09-19T08:22:23"/>
    <s v="00:00:00"/>
    <s v=""/>
    <m/>
    <s v="No Group"/>
    <s v="ต่ำ"/>
    <n v="1"/>
    <s v="Setup/Reconfig"/>
    <n v="0"/>
    <s v="ต่ำ"/>
    <n v="6070"/>
    <s v="krithirun.dhu@cra.ac.th"/>
    <s v=" นาย กฤษฐ์หิรัญ ดำรงวรพิพัฒน์"/>
    <s v="Within SLA"/>
    <s v="01:14:23"/>
    <d v="2022-09-05T09:13:02"/>
    <s v="Wasin Suratanachaigarn"/>
    <s v="Application Support"/>
    <x v="0"/>
    <s v="Second tier"/>
    <x v="1"/>
    <s v="พอร์ทัล"/>
    <x v="0"/>
    <s v="Wifi"/>
    <x v="89"/>
    <x v="52"/>
    <m/>
    <s v=""/>
    <x v="1"/>
    <d v="1899-12-30T00:00:00"/>
    <d v="2022-09-07T09:36:23"/>
    <s v="ต่ำ"/>
  </r>
  <r>
    <s v="Not Requested"/>
    <x v="1"/>
    <d v="2022-09-06T08:55:00"/>
    <d v="2022-09-02T15:06:00"/>
    <n v="2022"/>
    <n v="9"/>
    <n v="2"/>
    <d v="1899-12-30T15:06:00"/>
    <s v="IT"/>
    <s v="ไม่สามารถเบิกเครื่องเจาะน้ำตาลได้ รหัสเครื่องเจาะ DTX 2300000343 รหัสแผ่นเจาะ DTX 2100000451 0844500768 คุณสายสุดา"/>
    <n v="11226"/>
    <d v="2022-09-14T15:07:01"/>
    <s v="00:00:00"/>
    <s v=""/>
    <m/>
    <s v="No Group"/>
    <s v="กลาง"/>
    <n v="1"/>
    <s v="Setup/Reconfig"/>
    <n v="0"/>
    <s v="ต่ำ"/>
    <n v="844500768"/>
    <s v="thaweesub.tha@cra.ac.th"/>
    <s v="Thaweesub Thawatchai"/>
    <s v="Within SLA"/>
    <s v="11:49:14"/>
    <d v="2022-09-06T08:55:28"/>
    <s v="Songpol Wansoongnern"/>
    <s v="SAP"/>
    <x v="0"/>
    <s v="Second tier"/>
    <x v="1"/>
    <s v="พอร์ทัล"/>
    <x v="0"/>
    <s v="SAP-CO"/>
    <x v="90"/>
    <x v="48"/>
    <m/>
    <s v=""/>
    <x v="1"/>
    <d v="1899-12-30T00:00:00"/>
    <d v="2022-09-06T08:55:27"/>
    <s v="ต่ำ"/>
  </r>
  <r>
    <s v="Not Requested"/>
    <x v="0"/>
    <d v="2022-09-02T15:06:00"/>
    <d v="2022-09-02T15:06:00"/>
    <n v="2022"/>
    <n v="9"/>
    <n v="2"/>
    <d v="1899-12-30T15:06:00"/>
    <s v="IT"/>
    <s v="ID เรื่อง รายละเอียด Channel บริษัท XXXXXXXX จำกัด องค์กร ขอรีใบนำจ่ายใหม่ call"/>
    <n v="11227"/>
    <d v="2022-10-07T08:20:47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0"/>
    <d v="2022-09-02T15:06:46"/>
    <s v="Jaraya Bhuwaratheep"/>
    <s v="Application Support"/>
    <x v="0"/>
    <s v="Second tier"/>
    <x v="1"/>
    <s v="โทรศัพท์"/>
    <x v="0"/>
    <s v="เปลี่ยนสิทธิ์"/>
    <x v="91"/>
    <x v="26"/>
    <m/>
    <s v=""/>
    <x v="1"/>
    <d v="1899-12-30T00:00:00"/>
    <d v="2022-10-04T11:20:47"/>
    <s v="กลาง"/>
  </r>
  <r>
    <s v="Not Requested"/>
    <x v="7"/>
    <d v="2022-09-02T15:19:00"/>
    <d v="2022-09-02T15:06:00"/>
    <n v="2022"/>
    <n v="9"/>
    <n v="2"/>
    <d v="1899-12-30T15:06:00"/>
    <s v=""/>
    <s v=""/>
    <n v="11228"/>
    <d v="2022-09-07T12:07:34"/>
    <s v="00:12:38"/>
    <s v="Within SLA"/>
    <d v="2022-09-02T15:19:15"/>
    <s v="No Group"/>
    <s v="ต่ำ"/>
    <n v="1"/>
    <s v="Deleted"/>
    <n v="1"/>
    <s v="กลาง"/>
    <n v="6315"/>
    <s v="fs04@cra.ac.th"/>
    <s v="Fresh Service"/>
    <s v="Within SLA"/>
    <s v="00:13:10"/>
    <d v="2022-09-02T15:19:47"/>
    <s v="Nuengruethai Gaewtawan"/>
    <s v="E-sarabun"/>
    <x v="0"/>
    <s v="Second tier"/>
    <x v="1"/>
    <s v="พอร์ทัล"/>
    <x v="0"/>
    <s v="E-Saraban"/>
    <x v="92"/>
    <x v="26"/>
    <m/>
    <s v=""/>
    <x v="0"/>
    <d v="1899-12-30T00:00:00"/>
    <d v="2022-09-02T15:19:47"/>
    <s v="ต่ำ"/>
  </r>
  <r>
    <s v="Not Requested"/>
    <x v="0"/>
    <d v="2022-09-02T15:11:00"/>
    <d v="2022-09-02T15:11:00"/>
    <n v="2022"/>
    <n v="9"/>
    <n v="2"/>
    <d v="1899-12-30T15:11:00"/>
    <s v="IT"/>
    <s v="ID เรื่อง รายละเอียด Channel 1104XXXXXXXXX หมอพร้อม แก้เพศ call"/>
    <n v="11229"/>
    <d v="2022-10-07T08:18:56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7"/>
    <d v="2022-09-02T15:11:17"/>
    <s v="Jaraya Bhuwaratheep"/>
    <s v="Application Support"/>
    <x v="0"/>
    <s v="Second tier"/>
    <x v="1"/>
    <s v="โทรศัพท์"/>
    <x v="0"/>
    <s v="เปิดสิทธิ์"/>
    <x v="93"/>
    <x v="26"/>
    <m/>
    <s v=""/>
    <x v="1"/>
    <d v="1899-12-30T00:00:00"/>
    <d v="2022-10-04T11:18:56"/>
    <s v="กลาง"/>
  </r>
  <r>
    <s v="Not Requested"/>
    <x v="4"/>
    <d v="2022-09-07T14:20:00"/>
    <d v="2022-09-02T15:13:00"/>
    <n v="2022"/>
    <n v="9"/>
    <n v="2"/>
    <d v="1899-12-30T15:13:00"/>
    <s v="IT"/>
    <s v="ID เรื่อง รายละเอียด Channel 6000XXXXXXXXX N0XXXXXX หมอพร้อม เพิ่มเข็ม 1 2 Call"/>
    <n v="11230"/>
    <d v="2022-09-07T12:13:44"/>
    <s v="00:00:00"/>
    <s v=""/>
    <m/>
    <s v="No Group"/>
    <s v="กลาง"/>
    <n v="1"/>
    <s v=""/>
    <n v="0"/>
    <s v="กลาง"/>
    <n v="642175520"/>
    <s v="fs04@cra.ac.th"/>
    <s v="Fresh Service"/>
    <s v="SLA Violated"/>
    <s v="26:06:41"/>
    <d v="2022-09-07T14:20:59"/>
    <s v="Jaraya Bhuwaratheep"/>
    <s v="Application Support"/>
    <x v="0"/>
    <s v="Second tier"/>
    <x v="1"/>
    <s v="พอร์ทัล"/>
    <x v="0"/>
    <s v=""/>
    <x v="94"/>
    <x v="26"/>
    <m/>
    <s v=""/>
    <x v="1"/>
    <d v="1899-12-30T00:00:00"/>
    <d v="2022-10-04T11:18:51"/>
    <s v="กลาง"/>
  </r>
  <r>
    <s v="Not Requested"/>
    <x v="8"/>
    <d v="2022-09-02T15:22:00"/>
    <d v="2022-09-02T15:16:00"/>
    <n v="2022"/>
    <n v="9"/>
    <n v="2"/>
    <d v="1899-12-30T15:16:00"/>
    <s v="IT"/>
    <s v="SSB Transaction ดูรายละเอียดไม่ได้"/>
    <n v="11231"/>
    <d v="2022-09-14T15:16:33"/>
    <s v="00:00:00"/>
    <s v=""/>
    <m/>
    <s v="No Group"/>
    <s v="ต่ำ"/>
    <n v="1"/>
    <s v="Screen HIS"/>
    <n v="0"/>
    <s v="ต่ำ"/>
    <n v="6827"/>
    <s v="sirinart.yan@cra.ac.th"/>
    <s v="Sirinart Yangyuen"/>
    <s v="Within SLA"/>
    <s v="00:06:29"/>
    <d v="2022-09-02T15:22:44"/>
    <s v="Chutiphan Wonbao"/>
    <s v="IT Support"/>
    <x v="1"/>
    <s v="Frist tier"/>
    <x v="2"/>
    <s v="พอร์ทัล"/>
    <x v="0"/>
    <s v="SSB - Front End"/>
    <x v="95"/>
    <x v="13"/>
    <m/>
    <s v=""/>
    <x v="1"/>
    <d v="1899-12-30T00:00:00"/>
    <d v="2022-09-02T15:22:44"/>
    <s v="ต่ำ"/>
  </r>
  <r>
    <s v="Not Requested"/>
    <x v="12"/>
    <d v="2022-09-23T09:36:00"/>
    <d v="2022-09-02T15:27:00"/>
    <n v="2022"/>
    <n v="9"/>
    <n v="2"/>
    <d v="1899-12-30T15:27:00"/>
    <s v="IT"/>
    <s v="HIS ไม่สามารถสั่งใบยาให้ผู้ป่วยได้ คอมพิวเตอร์ของศูนย์รักษาภาวะการเจริญพันธุ์ฯ ชัน14 ขอบคุณค่ะ"/>
    <n v="11232"/>
    <d v="2022-10-05T08:12:03"/>
    <s v="00:00:00"/>
    <s v=""/>
    <m/>
    <s v="No Group"/>
    <s v="ต่ำ"/>
    <n v="1"/>
    <s v="Screen HIS"/>
    <n v="0"/>
    <s v="ต่ำ"/>
    <n v="619251642"/>
    <s v="boonyavee.nak@cra.ac.th"/>
    <s v=" นางสาว บุณยวีร์ นาคเสโน"/>
    <s v="Within SLA"/>
    <s v="01:24:30"/>
    <d v="2022-09-21T09:00:01"/>
    <s v="Chakrit Pongprayot"/>
    <s v="IT Support"/>
    <x v="1"/>
    <s v="Second tier"/>
    <x v="0"/>
    <s v="พอร์ทัล"/>
    <x v="0"/>
    <s v="SSB - Front End"/>
    <x v="96"/>
    <x v="8"/>
    <m/>
    <s v=""/>
    <x v="1"/>
    <d v="1899-12-30T00:00:00"/>
    <d v="2022-09-23T09:36:03"/>
    <s v="ต่ำ"/>
  </r>
  <r>
    <s v="Not Requested"/>
    <x v="3"/>
    <d v="2022-09-02T16:14:00"/>
    <d v="2022-09-02T15:35:00"/>
    <n v="2022"/>
    <n v="9"/>
    <n v="2"/>
    <d v="1899-12-30T15:35:00"/>
    <s v="IT"/>
    <s v=""/>
    <n v="11233"/>
    <d v="2022-09-27T10:54:42"/>
    <s v="00:00:00"/>
    <s v=""/>
    <m/>
    <s v="No Group"/>
    <s v="ต่ำ"/>
    <n v="1"/>
    <s v="Printer"/>
    <n v="0"/>
    <s v="กลาง"/>
    <n v="6587"/>
    <s v="natchanan.kob@cra.ac.th"/>
    <s v=" นางสาว ณัฐชนัญ โคบาล"/>
    <s v="Within SLA"/>
    <s v="00:18:38"/>
    <d v="2022-09-02T15:54:38"/>
    <s v="Thanaphon Thaugsuban"/>
    <s v="IT Support"/>
    <x v="1"/>
    <s v="Second tier"/>
    <x v="0"/>
    <s v="พอร์ทัล"/>
    <x v="0"/>
    <s v="Install"/>
    <x v="97"/>
    <x v="53"/>
    <m/>
    <s v=""/>
    <x v="0"/>
    <d v="1899-12-30T00:00:00"/>
    <d v="2022-09-22T14:12:42"/>
    <s v="ต่ำ"/>
  </r>
  <r>
    <s v="Not Requested"/>
    <x v="7"/>
    <d v="2022-09-02T16:55:00"/>
    <d v="2022-09-02T15:53:00"/>
    <n v="2022"/>
    <n v="9"/>
    <n v="2"/>
    <d v="1899-12-30T15:53:00"/>
    <s v="IT"/>
    <s v="ต้องการให้ลงระบบแสกนเอาสารให้ค่ะ IP : 172.32.3.250 เชื่อมต่อกับเครื่องปริ้น IPv4 : 172.32.3.48 ค่ะ"/>
    <n v="11234"/>
    <d v="2022-09-14T16:24:16"/>
    <s v="00:00:00"/>
    <s v=""/>
    <m/>
    <s v="No Group"/>
    <s v="ต่ำ"/>
    <n v="1"/>
    <s v="Setup/Reconfig"/>
    <n v="0"/>
    <s v="ต่ำ"/>
    <n v="6224"/>
    <s v="kamonlak.pro@cra.ac.th"/>
    <s v="Kamonlak Promma"/>
    <s v="Within SLA"/>
    <s v="00:31:29"/>
    <d v="2022-09-02T16:24:36"/>
    <s v="Darin Mingraksa"/>
    <s v="IT Support"/>
    <x v="1"/>
    <s v="Frist tier"/>
    <x v="2"/>
    <s v="พอร์ทัล"/>
    <x v="0"/>
    <s v="E-Scan"/>
    <x v="98"/>
    <x v="14"/>
    <m/>
    <s v=""/>
    <x v="1"/>
    <d v="1899-12-30T00:00:00"/>
    <d v="2022-09-02T16:55:16"/>
    <s v="ต่ำ"/>
  </r>
  <r>
    <s v="Not Requested"/>
    <x v="4"/>
    <d v="2022-09-02T15:55:00"/>
    <d v="2022-09-02T15:55:00"/>
    <n v="2022"/>
    <n v="9"/>
    <n v="2"/>
    <d v="1899-12-30T15:55:00"/>
    <s v="IT"/>
    <s v="ID เรื่อง รายละเอียด Channel T03XXXXX 600XXXXXXXXXX หมอพร้อม เพิ่มเข็ม 1 2 Call"/>
    <n v="11235"/>
    <d v="2022-10-07T08:18:47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5"/>
    <d v="2022-09-02T15:55:24"/>
    <s v="Jaraya Bhuwaratheep"/>
    <s v="Application Support"/>
    <x v="0"/>
    <s v="Second tier"/>
    <x v="1"/>
    <s v="โทรศัพท์"/>
    <x v="0"/>
    <s v=""/>
    <x v="76"/>
    <x v="26"/>
    <m/>
    <s v=""/>
    <x v="1"/>
    <d v="1899-12-30T00:00:00"/>
    <d v="2022-10-04T11:18:47"/>
    <s v="กลาง"/>
  </r>
  <r>
    <s v="Not Requested"/>
    <x v="0"/>
    <d v="2022-09-14T16:37:00"/>
    <d v="2022-09-02T15:57:00"/>
    <n v="2022"/>
    <n v="9"/>
    <n v="2"/>
    <d v="1899-12-30T15:57:00"/>
    <s v="IT"/>
    <s v="ขอเปิด e-mail กลางสำหรับ ward 8a เพื่อใช้ในการติดต่อสื่อสารกับผู้ป่วยและหน่วยงานต่างๆ ใช้ชื่อ : ward8a.cra@cra.ac.th"/>
    <n v="11236"/>
    <d v="2022-09-14T15:00:00"/>
    <s v="00:00:00"/>
    <s v=""/>
    <m/>
    <s v="No Group"/>
    <s v="ต่ำ"/>
    <n v="1"/>
    <s v="E-Mail"/>
    <n v="0"/>
    <s v="ต่ำ"/>
    <n v="6520"/>
    <s v="mananya.sri@cra.ac.th"/>
    <s v="Mananya Srisawat"/>
    <s v="Within SLA"/>
    <s v="54:09:01"/>
    <d v="2022-09-12T16:06:28"/>
    <s v="Surasak Rattanaanan"/>
    <s v="IT Support"/>
    <x v="0"/>
    <s v="Second tier"/>
    <x v="0"/>
    <s v="พอร์ทัล"/>
    <x v="0"/>
    <s v="เปิดสิทธิ์"/>
    <x v="99"/>
    <x v="54"/>
    <d v="2022-05-05T00:00:00"/>
    <s v=""/>
    <x v="0"/>
    <d v="1899-12-30T00:00:00"/>
    <d v="2022-09-16T09:59:40"/>
    <s v="ต่ำ"/>
  </r>
  <r>
    <s v="Not Requested"/>
    <x v="4"/>
    <d v="2022-09-02T15:57:00"/>
    <d v="2022-09-02T15:57:00"/>
    <n v="2022"/>
    <n v="9"/>
    <n v="2"/>
    <d v="1899-12-30T15:57:00"/>
    <s v="IT"/>
    <s v="ID เรื่อง รายละเอียด Channel T03XXXXX 600XXXXXXXXXX หมอพร้อม เพิ่มเข็ม 1 2 Line"/>
    <n v="11237"/>
    <d v="2022-10-07T08:18:43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6"/>
    <d v="2022-09-02T15:57:50"/>
    <s v="Jaraya Bhuwaratheep"/>
    <s v="Application Support"/>
    <x v="0"/>
    <s v="Second tier"/>
    <x v="1"/>
    <s v="พูดคุย"/>
    <x v="0"/>
    <s v=""/>
    <x v="76"/>
    <x v="26"/>
    <m/>
    <s v=""/>
    <x v="1"/>
    <d v="1899-12-30T00:00:00"/>
    <d v="2022-10-04T11:18:43"/>
    <s v="กลาง"/>
  </r>
  <r>
    <s v="Not Requested"/>
    <x v="10"/>
    <d v="2022-09-03T11:52:00"/>
    <d v="2022-09-03T08:19:00"/>
    <n v="2022"/>
    <n v="9"/>
    <n v="3"/>
    <d v="1899-12-30T08:19:00"/>
    <s v="IT"/>
    <s v="OPD 2 A ปริ้นสติ้กเกอร์ไม่ได้ หมายเหตุ : มีจนท. remote มาทำให้แล้วค่ะ"/>
    <n v="11238"/>
    <d v="2022-09-14T17:00:00"/>
    <s v="00:00:00"/>
    <s v=""/>
    <m/>
    <s v="No Group"/>
    <s v="ต่ำ"/>
    <n v="1"/>
    <s v="Setup/Reconfig"/>
    <n v="0"/>
    <s v="ต่ำ"/>
    <n v="6163"/>
    <s v="nithisa.nac@cra.ac.th"/>
    <s v="Nithisa Nacharoen"/>
    <s v="Within SLA"/>
    <s v="00:00:00"/>
    <d v="2022-09-03T11:52:33"/>
    <s v="Wattanachai Noilong"/>
    <s v="IT Support"/>
    <x v="1"/>
    <s v="Second tier"/>
    <x v="0"/>
    <s v="พอร์ทัล"/>
    <x v="0"/>
    <s v="Printer Sticker"/>
    <x v="100"/>
    <x v="55"/>
    <m/>
    <s v=""/>
    <x v="1"/>
    <d v="1899-12-30T00:00:00"/>
    <d v="2022-09-03T11:52:32"/>
    <s v="ต่ำ"/>
  </r>
  <r>
    <s v="Not Requested"/>
    <x v="7"/>
    <d v="2022-09-03T11:53:00"/>
    <d v="2022-09-03T08:30:00"/>
    <n v="2022"/>
    <n v="9"/>
    <n v="3"/>
    <d v="1899-12-30T08:30:00"/>
    <s v="IT"/>
    <s v="ระบบแสกนใช้งานไม่ได้ "/>
    <n v="11239"/>
    <d v="2022-09-14T17:00:00"/>
    <s v="00:00:00"/>
    <s v=""/>
    <m/>
    <s v="No Group"/>
    <s v="ต่ำ"/>
    <n v="1"/>
    <s v="Setup/Reconfig"/>
    <n v="0"/>
    <s v="ต่ำ"/>
    <n v="6241"/>
    <s v="rungtiwa.kha@cra.ac.th"/>
    <s v="Rungtiwa Khamthongkaew"/>
    <s v="Within SLA"/>
    <s v="00:00:00"/>
    <d v="2022-09-03T09:09:46"/>
    <s v="Chakrit Pongprayot"/>
    <s v="IT Support"/>
    <x v="1"/>
    <s v="Second tier"/>
    <x v="0"/>
    <s v="พอร์ทัล"/>
    <x v="0"/>
    <s v="E-Doc"/>
    <x v="101"/>
    <x v="52"/>
    <m/>
    <s v=""/>
    <x v="1"/>
    <d v="1899-12-30T00:00:00"/>
    <d v="2022-09-03T11:53:17"/>
    <s v="ต่ำ"/>
  </r>
  <r>
    <s v="Not Requested"/>
    <x v="8"/>
    <d v="2022-09-03T11:50:00"/>
    <d v="2022-09-03T08:59:00"/>
    <n v="2022"/>
    <n v="9"/>
    <n v="3"/>
    <d v="1899-12-30T08:59:00"/>
    <s v="IT"/>
    <s v="หน่าต่าง post treatment กรอบคำสั่งต่างๆหายไปครับ รบกวนช่วยเหลือด้วยครับ IP 172.32.12.227"/>
    <n v="11240"/>
    <d v="2022-09-14T17:00:00"/>
    <s v="00:00:00"/>
    <s v=""/>
    <m/>
    <s v="No Group"/>
    <s v="ต่ำ"/>
    <n v="1"/>
    <s v="Screen HIS"/>
    <n v="0"/>
    <s v="ต่ำ"/>
    <n v="6482"/>
    <s v="thanick.pon@cra.ac.th"/>
    <s v="Thanick Pongsukvejkul"/>
    <s v="Within SLA"/>
    <s v="00:00:00"/>
    <d v="2022-09-03T11:50:47"/>
    <s v="Wattanachai Noilong"/>
    <s v="IT Support"/>
    <x v="1"/>
    <s v="Second tier"/>
    <x v="0"/>
    <s v="พอร์ทัล"/>
    <x v="0"/>
    <s v="SSB - Front End"/>
    <x v="102"/>
    <x v="56"/>
    <m/>
    <s v=""/>
    <x v="1"/>
    <d v="1899-12-30T00:00:00"/>
    <d v="2022-09-03T11:50:47"/>
    <s v="ต่ำ"/>
  </r>
  <r>
    <s v="Not Requested"/>
    <x v="11"/>
    <d v="2022-09-23T09:36:00"/>
    <d v="2022-09-03T16:17:00"/>
    <n v="2022"/>
    <n v="9"/>
    <n v="3"/>
    <d v="1899-12-30T16:17:00"/>
    <s v="IT"/>
    <s v="รหัสพนักงาน : 901093 ไม่สามารถ login wifi ได้ รบกวนขอวิธีเชื่อต่อหน่อยครับ"/>
    <n v="11241"/>
    <d v="2022-10-04T08:32:05"/>
    <s v="00:00:00"/>
    <s v=""/>
    <m/>
    <s v="No Group"/>
    <s v="ต่ำ"/>
    <n v="1"/>
    <s v="User Error"/>
    <n v="0"/>
    <s v="ต่ำ"/>
    <n v="6235"/>
    <s v="teerapong.won@cra.ac.th"/>
    <s v="Teerapong Wongsa"/>
    <s v="Within SLA"/>
    <s v="10:04:03"/>
    <d v="2022-09-21T09:03:04"/>
    <s v="Chakrit Pongprayot"/>
    <s v="IT Support"/>
    <x v="1"/>
    <s v="Second tier"/>
    <x v="0"/>
    <s v="พอร์ทัล"/>
    <x v="0"/>
    <s v="Wifi"/>
    <x v="103"/>
    <x v="29"/>
    <m/>
    <s v=""/>
    <x v="1"/>
    <d v="1899-12-30T00:00:00"/>
    <d v="2022-09-23T09:36:05"/>
    <s v="ต่ำ"/>
  </r>
  <r>
    <s v="Not Requested"/>
    <x v="7"/>
    <d v="2022-09-04T10:31:00"/>
    <d v="2022-09-04T10:24:00"/>
    <n v="2022"/>
    <n v="9"/>
    <n v="4"/>
    <d v="1899-12-30T10:24:00"/>
    <s v="IT"/>
    <s v="เครื่องที่ให้ใช้ในการทดสอบจะใช้ที่ 400 เตียงไม่มีไดร์แชร์ สเตสเม้น ผู้ป่วยใน (น้องตูนทำให้แล้วค่ะ)"/>
    <n v="11242"/>
    <d v="2022-09-14T17:00:00"/>
    <s v="00:00:00"/>
    <s v=""/>
    <m/>
    <s v="No Group"/>
    <s v="ต่ำ"/>
    <n v="1"/>
    <s v="Setup/Reconfig"/>
    <n v="0"/>
    <s v="ต่ำ"/>
    <n v="8682"/>
    <s v="darunee.mal@cra.ac.th"/>
    <s v="Darunee Malaikhom"/>
    <s v="Within SLA"/>
    <s v="00:00:00"/>
    <d v="2022-09-04T10:33:05"/>
    <s v="Thanaphon Thaugsuban"/>
    <s v="IT Support"/>
    <x v="1"/>
    <s v="Second tier"/>
    <x v="0"/>
    <s v="พอร์ทัล"/>
    <x v="0"/>
    <s v="Ofiice 365"/>
    <x v="104"/>
    <x v="7"/>
    <m/>
    <s v=""/>
    <x v="1"/>
    <d v="1899-12-30T00:00:00"/>
    <d v="2022-09-04T10:34:01"/>
    <s v="ต่ำ"/>
  </r>
  <r>
    <s v="Not Requested"/>
    <x v="8"/>
    <m/>
    <d v="2022-09-04T10:26:00"/>
    <n v="2022"/>
    <n v="9"/>
    <n v="4"/>
    <d v="1899-12-30T10:26:00"/>
    <s v="IT"/>
    <s v="vn 0351 04092565 คนไข้ใช้สิทธิ ครอบครัว พนักงานไม่สามารถปิด ส่วนเกินเข้า Top up ได้ค่ะ"/>
    <n v="11243"/>
    <d v="2022-09-07T14:00:00"/>
    <s v="00:00:00"/>
    <s v=""/>
    <m/>
    <s v="No Group"/>
    <s v="กลาง"/>
    <n v="1"/>
    <s v="Set up SSB"/>
    <n v="0"/>
    <s v="กลาง"/>
    <n v="8682"/>
    <s v="darunee.mal@cra.ac.th"/>
    <s v="Darunee Malaikhom"/>
    <s v=""/>
    <s v=""/>
    <m/>
    <s v="Kanokwan Puangsiri"/>
    <s v="Application Support"/>
    <x v="0"/>
    <s v="Second tier"/>
    <x v="1"/>
    <s v="พอร์ทัล"/>
    <x v="1"/>
    <s v="SSB - Front End"/>
    <x v="105"/>
    <x v="7"/>
    <m/>
    <s v=""/>
    <x v="1"/>
    <d v="1899-12-30T00:00:00"/>
    <d v="2022-09-05T07:09:38"/>
    <s v="กลาง"/>
  </r>
  <r>
    <s v="Not Requested"/>
    <x v="8"/>
    <m/>
    <d v="2022-09-04T11:35:00"/>
    <n v="2022"/>
    <n v="9"/>
    <n v="4"/>
    <d v="1899-12-30T11:35:00"/>
    <s v="IT"/>
    <s v="vn 0297 04/09/65 สิทธิครอบครัวพนักงานระบบไม่ดึงรหัสพนักงานอัตโนมัติ"/>
    <n v="11244"/>
    <d v="2022-09-07T14:00:00"/>
    <s v="00:00:00"/>
    <s v=""/>
    <m/>
    <s v="No Group"/>
    <s v="ต่ำ"/>
    <n v="1"/>
    <s v="Set up SSB"/>
    <n v="0"/>
    <s v="กลาง"/>
    <n v="8682"/>
    <s v="darunee.mal@cra.ac.th"/>
    <s v="Darunee Malaikhom"/>
    <s v=""/>
    <s v=""/>
    <m/>
    <s v="Kanokwan Puangsiri"/>
    <s v="Application Support"/>
    <x v="0"/>
    <s v="Second tier"/>
    <x v="1"/>
    <s v="พอร์ทัล"/>
    <x v="1"/>
    <s v="SSB - Front End"/>
    <x v="106"/>
    <x v="7"/>
    <m/>
    <s v=""/>
    <x v="1"/>
    <d v="1899-12-30T00:00:00"/>
    <d v="2022-09-05T07:08:00"/>
    <s v="กลาง"/>
  </r>
  <r>
    <s v="Not Requested"/>
    <x v="7"/>
    <d v="2022-09-05T08:25:00"/>
    <d v="2022-09-04T17:22:00"/>
    <n v="2022"/>
    <n v="9"/>
    <n v="4"/>
    <d v="1899-12-30T17:22:00"/>
    <s v="IT"/>
    <s v="ขอยกเลิก เอกสารอ้างอิง “001.01.รผ.64/244 ของบประมาณเร่งด่วนสนับสนุนภารกิจโรงงานผลิตเภสัชภัณฑ์ในพระดำริ ในสถานการณ์ การระบาดของเชื้อโคโรนาไวรัส ๒๐๑๙” ในหนังสือเลขที่ ๐๐๑.๐๑.รผ.๖๕/๓๗๗ เรื่อง ขออนุมัติหลักการจัดซื้อวัตถุดิบผลิตยาต้านไวรัสโคโรนาสายพันธุ์ใหม่ "/>
    <n v="11245"/>
    <d v="2022-09-07T14:00:00"/>
    <s v="00:00:00"/>
    <s v=""/>
    <m/>
    <s v="No Group"/>
    <s v="ต่ำ"/>
    <n v="1"/>
    <s v="Deleted"/>
    <n v="0"/>
    <s v="กลาง"/>
    <n v="872026990"/>
    <s v="anurak.bun@cra.ac.th"/>
    <s v=" นาย อนุรักษ์ บุญรอด"/>
    <s v="Within SLA"/>
    <s v="00:25:23"/>
    <d v="2022-09-05T08:25:23"/>
    <s v="Aekkaluck Mong Suriya"/>
    <s v="E-sarabun"/>
    <x v="0"/>
    <s v="Second tier"/>
    <x v="1"/>
    <s v="พอร์ทัล"/>
    <x v="0"/>
    <s v="E-Saraban"/>
    <x v="107"/>
    <x v="1"/>
    <m/>
    <s v=""/>
    <x v="1"/>
    <d v="1899-12-30T00:00:00"/>
    <d v="2022-09-05T08:25:23"/>
    <s v="กลาง"/>
  </r>
  <r>
    <s v="Not Requested"/>
    <x v="11"/>
    <d v="2022-09-05T08:52:00"/>
    <d v="2022-09-05T07:59:00"/>
    <n v="2022"/>
    <n v="9"/>
    <n v="5"/>
    <d v="1899-12-30T07:59:00"/>
    <s v="IT"/>
    <s v="IP 172.25.33.44 ไม่สามารถ preview บัตรนัด และอื่นๆได้ ในระบบ HIS "/>
    <n v="11246"/>
    <d v="2022-09-08T10:56:41"/>
    <s v="00:00:00"/>
    <s v=""/>
    <m/>
    <s v="No Group"/>
    <s v="กลาง"/>
    <n v="1"/>
    <s v="Setup/Reconfig"/>
    <n v="0"/>
    <s v="กลาง"/>
    <n v="868316675"/>
    <s v="sangdoen.roc@cra.ac.th"/>
    <s v="Sangdoen Rochanavisit"/>
    <s v="Within SLA"/>
    <s v="00:52:56"/>
    <d v="2022-09-05T08:52:57"/>
    <s v="Wattanachai Noilong"/>
    <s v="IT Support"/>
    <x v="1"/>
    <s v="Second tier"/>
    <x v="0"/>
    <s v="พอร์ทัล"/>
    <x v="0"/>
    <s v="VPN"/>
    <x v="108"/>
    <x v="3"/>
    <m/>
    <s v=""/>
    <x v="1"/>
    <d v="1899-12-30T00:00:00"/>
    <d v="2022-09-05T14:48:41"/>
    <s v="กลาง"/>
  </r>
  <r>
    <s v="Not Requested"/>
    <x v="2"/>
    <d v="2022-09-05T14:40:00"/>
    <d v="2022-09-05T08:14:00"/>
    <n v="2022"/>
    <n v="9"/>
    <n v="5"/>
    <d v="1899-12-30T08:14:00"/>
    <s v="IT"/>
    <s v="คอมพวเตอร์ไม่สามารถBoot windows ได้ ติดต่อ พี่แม้ว บัญชี ตึกCAT ชั้น3"/>
    <n v="11247"/>
    <d v="2022-09-15T09:11:55"/>
    <s v="00:00:00"/>
    <s v=""/>
    <m/>
    <s v="No Group"/>
    <s v="ต่ำ"/>
    <n v="1"/>
    <s v="Setup/Re-config"/>
    <n v="0"/>
    <s v="ต่ำ"/>
    <n v="8677"/>
    <s v="saranphat.nad@cra.ac.th"/>
    <s v="Saranphat Nadphobsook"/>
    <s v="Within SLA"/>
    <s v="05:37:57"/>
    <d v="2022-09-05T13:52:48"/>
    <s v="Jiranuwut Kunnathon"/>
    <s v="IT Support"/>
    <x v="1"/>
    <s v="Second tier"/>
    <x v="0"/>
    <s v="โทรศัพท์"/>
    <x v="0"/>
    <s v="Operating System Windows 10"/>
    <x v="109"/>
    <x v="13"/>
    <m/>
    <s v=""/>
    <x v="1"/>
    <d v="1899-12-30T00:00:00"/>
    <d v="2022-09-05T14:48:55"/>
    <s v="กลาง"/>
  </r>
  <r>
    <s v="Not Requested"/>
    <x v="8"/>
    <d v="2022-09-05T14:41:00"/>
    <d v="2022-09-05T08:24:00"/>
    <n v="2022"/>
    <n v="9"/>
    <n v="5"/>
    <d v="1899-12-30T08:24:00"/>
    <s v="IT"/>
    <s v="เรียน เจ้าหน้าที่ที่เกี่ยวข้อง แจ้งปัญหาระบบ HIS เวลากดปุ่ม Enter เพื่อพิมพ์ข้อมูลในบรรทัดถัดไป จะมองไม่เห็นบรรทัดที่จะพิมพ์ค่ะ IP : 172.25.3.21 เจ้าหน้าที่ไอทีแก้ไขให้เรียบร้อยแล้ว ขอบคุณค่ะ"/>
    <n v="11248"/>
    <d v="2022-09-08T10:34:10"/>
    <s v="00:00:00"/>
    <s v=""/>
    <m/>
    <s v="No Group"/>
    <s v="กลาง"/>
    <n v="1"/>
    <s v="Screen HIS"/>
    <n v="0"/>
    <s v="กลาง"/>
    <n v="5817"/>
    <s v="nitchapak.kun@cra.ac.th"/>
    <s v="Nitchapak Kunakritanant"/>
    <s v="Within SLA"/>
    <s v="01:15:27"/>
    <d v="2022-09-05T09:39:58"/>
    <s v="Prasert Rattawisad"/>
    <s v="IT Support"/>
    <x v="1"/>
    <s v="Second tier"/>
    <x v="0"/>
    <s v="พอร์ทัล"/>
    <x v="0"/>
    <s v="SSB - Front End"/>
    <x v="110"/>
    <x v="3"/>
    <m/>
    <s v=""/>
    <x v="1"/>
    <d v="1899-12-30T00:00:00"/>
    <d v="2022-09-05T14:49:09"/>
    <s v="กลาง"/>
  </r>
  <r>
    <s v="Not Requested"/>
    <x v="2"/>
    <d v="2022-09-05T08:49:00"/>
    <d v="2022-09-05T08:26:00"/>
    <n v="2022"/>
    <n v="9"/>
    <n v="5"/>
    <d v="1899-12-30T08:26:00"/>
    <s v="IT"/>
    <s v="log out จอบ่อย จึงทำให้ต้องคอย log in อยู่บ่อย รบกวนช่วยตรวจสอบและดำเนินการด้วยค่ะ"/>
    <n v="11249"/>
    <d v="2022-09-15T08:26:43"/>
    <s v="00:00:00"/>
    <s v=""/>
    <m/>
    <s v="No Group"/>
    <s v="ต่ำ"/>
    <n v="1"/>
    <s v="Setup/Re-config"/>
    <n v="0"/>
    <s v="ต่ำ"/>
    <n v="8615"/>
    <s v="amaraporn.san@cra.ac.th"/>
    <s v="Amaraporn Saneechai"/>
    <s v="Within SLA"/>
    <s v="00:23:11"/>
    <d v="2022-09-05T08:49:43"/>
    <s v="Wattanachai Noilong"/>
    <s v="IT Support"/>
    <x v="1"/>
    <s v="Second tier"/>
    <x v="0"/>
    <s v="พอร์ทัล"/>
    <x v="0"/>
    <s v="Operating System Windows 10"/>
    <x v="111"/>
    <x v="9"/>
    <m/>
    <s v=""/>
    <x v="1"/>
    <d v="1899-12-30T00:00:00"/>
    <d v="2022-09-05T08:49:43"/>
    <s v="ต่ำ"/>
  </r>
  <r>
    <s v="Not Requested"/>
    <x v="10"/>
    <d v="2022-09-05T15:45:00"/>
    <d v="2022-09-05T08:31:00"/>
    <n v="2022"/>
    <n v="9"/>
    <n v="5"/>
    <d v="1899-12-30T08:31:00"/>
    <s v="IT"/>
    <s v="คอมพิวเตอร์ไม่สามารถปริ้นสติ๊กเกอร์ได้ ติดต่อ คุณบุ๋ม OR ชั้น 12"/>
    <n v="11250"/>
    <d v="2022-09-15T08:31:33"/>
    <s v="00:00:00"/>
    <s v=""/>
    <m/>
    <s v="No Group"/>
    <s v="ต่ำ"/>
    <n v="1"/>
    <s v="Repair"/>
    <n v="0"/>
    <s v="ต่ำ"/>
    <n v="920131928"/>
    <s v="jiraporn.pra@cra.ac.th"/>
    <s v="Jiraporn Prachakong"/>
    <s v="Within SLA"/>
    <s v="07:14:14"/>
    <d v="2022-09-05T15:45:33"/>
    <s v="Krissada Boonchaleaw"/>
    <s v="PC Team"/>
    <x v="2"/>
    <s v="Second tier"/>
    <x v="0"/>
    <s v="โทรศัพท์"/>
    <x v="0"/>
    <s v="Printer Sticker"/>
    <x v="112"/>
    <x v="51"/>
    <m/>
    <s v=""/>
    <x v="1"/>
    <d v="1899-12-30T00:00:00"/>
    <d v="2022-09-05T15:45:33"/>
    <s v="ต่ำ"/>
  </r>
  <r>
    <s v="Not Requested"/>
    <x v="2"/>
    <d v="2022-09-08T09:35:00"/>
    <d v="2022-09-05T08:36:00"/>
    <n v="2022"/>
    <n v="9"/>
    <n v="5"/>
    <d v="1899-12-30T08:36:00"/>
    <s v="IT"/>
    <s v="ใช้งาน google chrome ไม่ได้ "/>
    <n v="11251"/>
    <d v="2022-09-19T09:05:54"/>
    <s v="00:00:00"/>
    <s v=""/>
    <m/>
    <s v="No Group"/>
    <s v="ต่ำ"/>
    <n v="1"/>
    <s v="Repair"/>
    <n v="0"/>
    <s v="ต่ำ"/>
    <n v="5727"/>
    <s v="kanchanok.pro@cra.ac.th"/>
    <s v="Kanchanok Promariya"/>
    <s v="Within SLA"/>
    <s v="09:30:11"/>
    <d v="2022-09-06T09:06:14"/>
    <s v="Chakrit Pongprayot"/>
    <s v="IT Support"/>
    <x v="1"/>
    <s v="Second tier"/>
    <x v="0"/>
    <s v="โทรศัพท์"/>
    <x v="0"/>
    <s v="Operating System Windows 10"/>
    <x v="113"/>
    <x v="57"/>
    <m/>
    <s v=""/>
    <x v="1"/>
    <d v="1899-12-30T00:00:00"/>
    <d v="2022-09-08T09:35:54"/>
    <s v="ต่ำ"/>
  </r>
  <r>
    <s v="Not Requested"/>
    <x v="7"/>
    <d v="2022-09-05T14:42:00"/>
    <d v="2022-09-05T08:36:00"/>
    <n v="2022"/>
    <n v="9"/>
    <n v="5"/>
    <d v="1899-12-30T08:36:00"/>
    <s v="IT"/>
    <s v="ไม่สามารถใช้ One drive on PC ได้ IP 172.25.4.48 รบกวนแก้ไข"/>
    <n v="11252"/>
    <d v="2022-09-15T14:29:03"/>
    <s v="00:00:00"/>
    <s v=""/>
    <m/>
    <s v="No Group"/>
    <s v="ต่ำ"/>
    <n v="1"/>
    <s v="Setup/Reconfig"/>
    <n v="0"/>
    <s v="ต่ำ"/>
    <n v="5766"/>
    <s v="benyada.sut@pccms.ac.th"/>
    <s v=" นางสาว เบญญาดา สุธนาวรกุล"/>
    <s v="Within SLA"/>
    <s v="00:13:16"/>
    <d v="2022-09-05T08:49:37"/>
    <s v="Chakrit Pongprayot"/>
    <s v="IT Support"/>
    <x v="1"/>
    <s v="Second tier"/>
    <x v="0"/>
    <s v="พอร์ทัล"/>
    <x v="0"/>
    <s v="Ofiice 365"/>
    <x v="114"/>
    <x v="58"/>
    <m/>
    <s v=""/>
    <x v="1"/>
    <d v="1899-12-30T00:00:00"/>
    <d v="2022-09-05T14:42:03"/>
    <s v="ต่ำ"/>
  </r>
  <r>
    <s v="Not Requested"/>
    <x v="2"/>
    <d v="2022-09-05T14:42:00"/>
    <d v="2022-09-05T08:43:00"/>
    <n v="2022"/>
    <n v="9"/>
    <n v="5"/>
    <d v="1899-12-30T08:43:00"/>
    <s v="IT"/>
    <s v="เน็ตใช้ไม่ได้อยู่เครื่องเดียว ip 169.254.115.31 ชื่อ รวีวรรณ จัดของ 803673 หน้าห้องอาจารย์องค์การ"/>
    <n v="11253"/>
    <d v="2022-09-15T09:36:26"/>
    <s v="00:00:00"/>
    <s v=""/>
    <m/>
    <s v="No Group"/>
    <s v="ต่ำ"/>
    <n v="1"/>
    <s v="Setup/Reconfig"/>
    <n v="0"/>
    <s v="ต่ำ"/>
    <n v="808584525"/>
    <s v="rawewan.jad@cra.ac.th"/>
    <s v="Rawewan Jadkhong"/>
    <s v="Within SLA"/>
    <s v="05:06:20"/>
    <d v="2022-09-05T13:49:36"/>
    <s v="Jiranuwut Kunnathon"/>
    <s v="IT Support"/>
    <x v="1"/>
    <s v="Second tier"/>
    <x v="0"/>
    <s v="พอร์ทัล"/>
    <x v="0"/>
    <s v="IP-Phone"/>
    <x v="115"/>
    <x v="59"/>
    <m/>
    <s v=""/>
    <x v="1"/>
    <d v="1899-12-30T00:00:00"/>
    <d v="2022-09-05T14:42:26"/>
    <s v="ต่ำ"/>
  </r>
  <r>
    <s v="Not Requested"/>
    <x v="7"/>
    <d v="2022-09-05T09:01:00"/>
    <d v="2022-09-05T08:44:00"/>
    <n v="2022"/>
    <n v="9"/>
    <n v="5"/>
    <d v="1899-12-30T08:44:00"/>
    <s v="IT"/>
    <s v=""/>
    <n v="11254"/>
    <d v="2022-09-07T14:45:09"/>
    <s v="00:00:00"/>
    <s v=""/>
    <m/>
    <s v="No Group"/>
    <s v="ต่ำ"/>
    <n v="1"/>
    <s v="Deleted"/>
    <n v="0"/>
    <s v="กลาง"/>
    <n v="8651"/>
    <s v="umaporn.now@cra.ac.th"/>
    <s v=" นางสาว อุมาพร โนวฤทธิ์"/>
    <s v="Within SLA"/>
    <s v="00:17:17"/>
    <d v="2022-09-05T09:01:37"/>
    <s v="Aekkaluck Mong Suriya"/>
    <s v="E-sarabun"/>
    <x v="0"/>
    <s v="Second tier"/>
    <x v="1"/>
    <s v="พอร์ทัล"/>
    <x v="0"/>
    <s v="E-Saraban"/>
    <x v="116"/>
    <x v="60"/>
    <m/>
    <s v=""/>
    <x v="0"/>
    <d v="1899-12-30T00:00:00"/>
    <d v="2022-09-05T09:01:37"/>
    <s v="ต่ำ"/>
  </r>
  <r>
    <s v="Not Requested"/>
    <x v="2"/>
    <d v="2022-09-05T16:48:00"/>
    <d v="2022-09-05T08:46:00"/>
    <n v="2022"/>
    <n v="9"/>
    <n v="5"/>
    <d v="1899-12-30T08:46:00"/>
    <s v="IT"/>
    <s v="หน้าจอคอม คว่ำลงมาทำให้ การแสดงภาพผิดปกติไป เป็นของช่องจ่ายยา เบอร์ 6 ค่ะ "/>
    <n v="11255"/>
    <d v="2022-09-15T09:11:01"/>
    <s v="00:00:00"/>
    <s v=""/>
    <m/>
    <s v="No Group"/>
    <s v="ต่ำ"/>
    <n v="1"/>
    <s v="Repair"/>
    <n v="0"/>
    <s v="ต่ำ"/>
    <n v="5775"/>
    <s v="nattiyaporn.lab@pccms.ac.th"/>
    <s v="Nattityaporn Labrattanawitaya"/>
    <s v="Within SLA"/>
    <s v="07:37:37"/>
    <d v="2022-09-05T16:24:19"/>
    <s v="Supachai Sonthong"/>
    <s v="IT Support"/>
    <x v="1"/>
    <s v="Second tier"/>
    <x v="0"/>
    <s v="พอร์ทัล"/>
    <x v="0"/>
    <s v="Monitor"/>
    <x v="117"/>
    <x v="61"/>
    <m/>
    <s v=""/>
    <x v="1"/>
    <d v="1899-12-30T00:00:00"/>
    <d v="2022-09-05T16:48:01"/>
    <s v="ต่ำ"/>
  </r>
  <r>
    <s v="Not Requested"/>
    <x v="10"/>
    <d v="2022-09-05T16:17:00"/>
    <d v="2022-09-05T08:48:00"/>
    <n v="2022"/>
    <n v="9"/>
    <n v="5"/>
    <d v="1899-12-30T08:48:00"/>
    <s v="IT"/>
    <s v="ปริ้นไม่ได้ค่ะ เครื่องปริ้นแสดงหน้าจอ Waste toner bottle full "/>
    <n v="11256"/>
    <d v="2022-10-03T16:00:16"/>
    <s v="00:00:00"/>
    <s v=""/>
    <m/>
    <s v="No Group"/>
    <s v="ต่ำ"/>
    <n v="1"/>
    <s v="Waste Toner"/>
    <n v="0"/>
    <s v="ต่ำ"/>
    <n v="5751"/>
    <s v="paphawarin.tie@cra.ac.th"/>
    <s v="Paphawarin Thientong"/>
    <s v="Within SLA"/>
    <s v="07:12:12"/>
    <d v="2022-09-05T16:00:59"/>
    <s v="Supachai Sonthong"/>
    <s v="IT Support"/>
    <x v="1"/>
    <s v="Second tier"/>
    <x v="0"/>
    <s v="พอร์ทัล"/>
    <x v="0"/>
    <s v="Printer Ricoh"/>
    <x v="118"/>
    <x v="38"/>
    <m/>
    <s v=""/>
    <x v="1"/>
    <d v="1899-12-30T00:00:00"/>
    <d v="2022-09-22T14:12:16"/>
    <s v="ต่ำ"/>
  </r>
  <r>
    <s v="Not Requested"/>
    <x v="11"/>
    <d v="2022-09-08T09:35:00"/>
    <d v="2022-09-05T09:12:00"/>
    <n v="2022"/>
    <n v="9"/>
    <n v="5"/>
    <d v="1899-12-30T09:12:00"/>
    <s v="IT"/>
    <s v="คอมพิวเตอร์ใช้งาน internet ไม่ได้"/>
    <n v="11257"/>
    <d v="2022-10-03T14:02:16"/>
    <s v="00:00:00"/>
    <s v=""/>
    <m/>
    <s v="No Group"/>
    <s v="ต่ำ"/>
    <n v="1"/>
    <s v="Close"/>
    <n v="0"/>
    <s v="ต่ำ"/>
    <n v="6588"/>
    <s v="sireethorn.kwa@pccms.ac.th"/>
    <s v="Sireethorn Kwangkaew"/>
    <s v="Within SLA"/>
    <s v="09:02:43"/>
    <d v="2022-09-06T09:15:11"/>
    <s v="Chakrit Pongprayot"/>
    <s v="IT Support"/>
    <x v="1"/>
    <s v="Second tier"/>
    <x v="0"/>
    <s v="โทรศัพท์"/>
    <x v="0"/>
    <s v="Internet"/>
    <x v="119"/>
    <x v="8"/>
    <m/>
    <s v=""/>
    <x v="1"/>
    <d v="1899-12-30T00:00:00"/>
    <d v="2022-09-22T14:04:16"/>
    <s v="ต่ำ"/>
  </r>
  <r>
    <s v="Not Requested"/>
    <x v="3"/>
    <d v="2022-09-05T14:43:00"/>
    <d v="2022-09-05T09:12:00"/>
    <n v="2022"/>
    <n v="9"/>
    <n v="5"/>
    <d v="1899-12-30T09:12:00"/>
    <s v="IT"/>
    <s v="ขอติดตั้งเครื่องปริ้นท์เตอร์ใน notebook ส่วนตัว เนื่องจากคอมพิวเตอร์ที่โต๊ะทำงานไม่สามารถปริ้นท์ได้"/>
    <n v="11258"/>
    <d v="2022-09-15T10:03:43"/>
    <s v="00:00:00"/>
    <s v=""/>
    <m/>
    <s v="No Group"/>
    <s v="ต่ำ"/>
    <n v="1"/>
    <s v="Printer"/>
    <n v="0"/>
    <s v="ต่ำ"/>
    <n v="8426"/>
    <s v="tulyaporn.jun@cra.ac.th"/>
    <s v="Tulyaporn Junjamlar"/>
    <s v="Within SLA"/>
    <s v="04:40:03"/>
    <d v="2022-09-05T13:52:45"/>
    <s v="Thanaphon Thaugsuban"/>
    <s v="IT Support"/>
    <x v="1"/>
    <s v="Second tier"/>
    <x v="0"/>
    <s v="พอร์ทัล"/>
    <x v="0"/>
    <s v="Install"/>
    <x v="120"/>
    <x v="20"/>
    <d v="2022-05-05T00:00:00"/>
    <s v=""/>
    <x v="0"/>
    <d v="1899-12-30T00:00:00"/>
    <d v="2022-09-06T09:21:54"/>
    <s v="ต่ำ"/>
  </r>
  <r>
    <s v="Not Requested"/>
    <x v="7"/>
    <d v="2022-09-05T14:44:00"/>
    <d v="2022-09-05T09:17:00"/>
    <n v="2022"/>
    <n v="9"/>
    <n v="5"/>
    <d v="1899-12-30T09:17:00"/>
    <s v="IT"/>
    <s v="เครื่อง Computer ส่วนตัวใช้ใน Office ฝ่ายจัดซื้อจัดจ้าง อาคาร CAT ชั้น 3 พบว่า Microsoft มีปัญหาเปิดใช้งานไม่ได้และแจ้งว่าจะหมดอายุวันที่ 8 กันยายน 2565"/>
    <n v="11259"/>
    <d v="2022-09-15T10:04:08"/>
    <s v="00:00:00"/>
    <s v=""/>
    <m/>
    <s v="No Group"/>
    <s v="ต่ำ"/>
    <n v="1"/>
    <s v="Setup/Reconfig"/>
    <n v="0"/>
    <s v="ต่ำ"/>
    <n v="623285599"/>
    <s v="aree.bin@cra.ac.th"/>
    <s v="Aree Bintapanya"/>
    <s v="Within SLA"/>
    <s v="04:40:03"/>
    <d v="2022-09-05T13:57:16"/>
    <s v="Thanaphon Thaugsuban"/>
    <s v="IT Support"/>
    <x v="1"/>
    <s v="Second tier"/>
    <x v="0"/>
    <s v="พอร์ทัล"/>
    <x v="0"/>
    <s v="Ofiice 365"/>
    <x v="121"/>
    <x v="9"/>
    <m/>
    <s v=""/>
    <x v="1"/>
    <d v="1899-12-30T00:00:00"/>
    <d v="2022-09-05T14:44:08"/>
    <s v="ต่ำ"/>
  </r>
  <r>
    <s v="Not Requested"/>
    <x v="7"/>
    <d v="2022-09-05T09:48:00"/>
    <d v="2022-09-05T09:26:00"/>
    <n v="2022"/>
    <n v="9"/>
    <n v="5"/>
    <d v="1899-12-30T09:26:00"/>
    <s v="IT"/>
    <s v=""/>
    <n v="11260"/>
    <d v="2022-09-07T15:27:33"/>
    <s v="00:21:50"/>
    <s v="Within SLA"/>
    <d v="2022-09-05T09:48:25"/>
    <s v="No Group"/>
    <s v="ต่ำ"/>
    <n v="1"/>
    <s v="Deleted"/>
    <n v="1"/>
    <s v="กลาง"/>
    <n v="8126"/>
    <s v="pinmuk.cha@cra.ac.th"/>
    <s v=" นาง ปิ่นมุข ชัยวงศ์เวช"/>
    <s v="Within SLA"/>
    <s v="00:21:58"/>
    <d v="2022-09-05T09:48:34"/>
    <s v="Nuengruethai Gaewtawan"/>
    <s v="E-sarabun"/>
    <x v="0"/>
    <s v="Second tier"/>
    <x v="1"/>
    <s v="พอร์ทัล"/>
    <x v="0"/>
    <s v="E-Saraban"/>
    <x v="122"/>
    <x v="17"/>
    <d v="2022-05-05T00:00:00"/>
    <s v=""/>
    <x v="0"/>
    <d v="1899-12-30T00:00:00"/>
    <d v="2022-09-05T10:37:21"/>
    <s v="ต่ำ"/>
  </r>
  <r>
    <s v="Not Requested"/>
    <x v="3"/>
    <d v="2022-09-15T10:36:00"/>
    <d v="2022-09-05T09:31:00"/>
    <n v="2022"/>
    <n v="9"/>
    <n v="5"/>
    <d v="1899-12-30T09:31:00"/>
    <s v="IT"/>
    <s v=""/>
    <n v="11261"/>
    <d v="2022-09-16T15:00:00"/>
    <s v="00:00:00"/>
    <s v=""/>
    <m/>
    <s v="No Group"/>
    <s v="ต่ำ"/>
    <n v="1"/>
    <s v="IP Phone / Mobile Phone"/>
    <n v="0"/>
    <s v="กลาง"/>
    <n v="8719"/>
    <s v="paphitchaya.chi@cra.ac.th"/>
    <s v="Paphitchaya Chimyou"/>
    <s v="Within SLA"/>
    <s v="54:51:04"/>
    <d v="2022-09-13T10:22:32"/>
    <s v="Jiranuwut Kunnathon"/>
    <s v="IT Support"/>
    <x v="1"/>
    <s v="Second tier"/>
    <x v="0"/>
    <s v="พอร์ทัล"/>
    <x v="0"/>
    <s v="Install"/>
    <x v="123"/>
    <x v="62"/>
    <m/>
    <s v=""/>
    <x v="0"/>
    <d v="1899-12-30T00:00:00"/>
    <d v="2022-09-15T10:36:40"/>
    <s v="ต่ำ"/>
  </r>
  <r>
    <s v="Not Requested"/>
    <x v="7"/>
    <d v="2022-09-05T14:44:00"/>
    <d v="2022-09-05T09:36:00"/>
    <n v="2022"/>
    <n v="9"/>
    <n v="5"/>
    <d v="1899-12-30T09:36:00"/>
    <s v="IT"/>
    <s v="Microsofe แจ้งเตือนว่าหมดอายุ"/>
    <n v="11262"/>
    <d v="2022-09-15T14:40:34"/>
    <s v="00:00:00"/>
    <s v=""/>
    <m/>
    <s v="No Group"/>
    <s v="ต่ำ"/>
    <n v="1"/>
    <s v="Setup/Reconfig"/>
    <n v="0"/>
    <s v="ต่ำ"/>
    <n v="8188"/>
    <s v="rungsinee.suk@cra.ac.th"/>
    <s v="Rungsinee Sukontapatima"/>
    <s v="Within SLA"/>
    <s v="00:04:47"/>
    <d v="2022-09-05T09:41:44"/>
    <s v="Darin Mingraksa"/>
    <s v="IT Support"/>
    <x v="1"/>
    <s v="Frist tier"/>
    <x v="2"/>
    <s v="โทรศัพท์"/>
    <x v="0"/>
    <s v="Ofiice 365"/>
    <x v="121"/>
    <x v="41"/>
    <m/>
    <s v=""/>
    <x v="1"/>
    <d v="1899-12-30T00:00:00"/>
    <d v="2022-09-05T14:44:34"/>
    <s v="ต่ำ"/>
  </r>
  <r>
    <s v="Not Requested"/>
    <x v="7"/>
    <d v="2022-09-05T10:05:00"/>
    <d v="2022-09-05T09:40:00"/>
    <n v="2022"/>
    <n v="9"/>
    <n v="5"/>
    <d v="1899-12-30T09:40:00"/>
    <s v="IT"/>
    <s v=""/>
    <n v="11263"/>
    <d v="2022-09-07T15:40:44"/>
    <s v="00:23:49"/>
    <s v="Within SLA"/>
    <d v="2022-09-05T10:04:28"/>
    <s v="No Group"/>
    <s v="ต่ำ"/>
    <n v="1"/>
    <s v="Deleted"/>
    <n v="1"/>
    <s v="กลาง"/>
    <n v="8444"/>
    <s v="orawan.sun@cra.ac.th"/>
    <s v="Orawan Sungkrom"/>
    <s v="Within SLA"/>
    <s v="00:24:24"/>
    <d v="2022-09-05T10:05:04"/>
    <s v="Nuengruethai Gaewtawan"/>
    <s v="E-sarabun"/>
    <x v="0"/>
    <s v="Second tier"/>
    <x v="1"/>
    <s v="พอร์ทัล"/>
    <x v="0"/>
    <s v="E-Saraban"/>
    <x v="124"/>
    <x v="20"/>
    <m/>
    <s v=""/>
    <x v="0"/>
    <d v="1899-12-30T00:00:00"/>
    <d v="2022-09-05T10:05:03"/>
    <s v="ต่ำ"/>
  </r>
  <r>
    <s v="Not Requested"/>
    <x v="1"/>
    <d v="2022-09-05T14:45:00"/>
    <d v="2022-09-05T09:41:00"/>
    <n v="2022"/>
    <n v="9"/>
    <n v="5"/>
    <d v="1899-12-30T09:41:00"/>
    <s v="IT"/>
    <s v="SAP เข้าระบบไม่ได้ IP 172.32.2.42"/>
    <n v="11264"/>
    <d v="2022-09-15T14:37:00"/>
    <s v="00:00:00"/>
    <s v=""/>
    <m/>
    <s v="No Group"/>
    <s v="ต่ำ"/>
    <n v="1"/>
    <s v="Setup/Reconfig"/>
    <n v="0"/>
    <s v="ต่ำ"/>
    <n v="6149"/>
    <s v="panida.khu@cra.ac.th"/>
    <s v="Panida Khunchuen"/>
    <s v="Within SLA"/>
    <s v="00:08:45"/>
    <d v="2022-09-05T09:50:13"/>
    <s v="Prasert Rattawisad"/>
    <s v="IT Support"/>
    <x v="1"/>
    <s v="Second tier"/>
    <x v="0"/>
    <s v="พอร์ทัล"/>
    <x v="0"/>
    <s v="SAP-CO"/>
    <x v="125"/>
    <x v="63"/>
    <m/>
    <s v=""/>
    <x v="1"/>
    <d v="1899-12-30T00:00:00"/>
    <d v="2022-09-05T14:45:00"/>
    <s v="ต่ำ"/>
  </r>
  <r>
    <s v="Not Requested"/>
    <x v="2"/>
    <d v="2022-09-05T14:45:00"/>
    <d v="2022-09-05T09:58:00"/>
    <n v="2022"/>
    <n v="9"/>
    <n v="5"/>
    <d v="1899-12-30T09:58:00"/>
    <s v="IT"/>
    <s v="เรียน เจ้าหน้าที่ที่เกี่ยวข้อง แจ้งปัญหาไม่สามารถใชงานระบบ HIS ได้ IP : 172.25.3.36 รบกวนช่วยแก้ไขด่วน ขอบคุณค่ะ สถานที่ : ห้องตรวจเบอร์ 2 คลินิก OPD หัวใจ"/>
    <n v="11265"/>
    <d v="2022-09-15T11:30:44"/>
    <s v="00:00:00"/>
    <s v=""/>
    <m/>
    <s v="No Group"/>
    <s v="ต่ำ"/>
    <n v="1"/>
    <s v="Setup/Re-config"/>
    <n v="0"/>
    <s v="ต่ำ"/>
    <n v="5601"/>
    <s v="nitchapak.kun@cra.ac.th"/>
    <s v="Nitchapak Kunakritanant"/>
    <s v="Within SLA"/>
    <s v="03:15:42"/>
    <d v="2022-09-05T13:14:11"/>
    <s v="Supachai Sonthong"/>
    <s v="IT Support"/>
    <x v="1"/>
    <s v="Second tier"/>
    <x v="0"/>
    <s v="พอร์ทัล"/>
    <x v="0"/>
    <s v="Operating System VM Virtualbox"/>
    <x v="126"/>
    <x v="23"/>
    <m/>
    <s v=""/>
    <x v="1"/>
    <d v="1899-12-30T00:00:00"/>
    <d v="2022-09-05T14:45:44"/>
    <s v="ต่ำ"/>
  </r>
  <r>
    <s v="Not Requested"/>
    <x v="11"/>
    <d v="2022-09-05T16:48:00"/>
    <d v="2022-09-05T10:07:00"/>
    <n v="2022"/>
    <n v="9"/>
    <n v="5"/>
    <d v="1899-12-30T10:07:00"/>
    <s v="IT"/>
    <s v="เนื่องจากในห้องบริหารงานวิจัยคลินิก CRMU ชั้น 4 มุม C อาคารบริหาร 2 CAT สัญญาณไม่เสถียร ทำให้เป็นอุปสรรคต่อการทำงานอย่างมาก ขอเจ้าหน้าที่ที่เกี่ยวข้อง แก้ปัญหา ให้ด้วยค่ะ "/>
    <n v="11266"/>
    <d v="2022-09-15T16:35:36"/>
    <s v="00:00:00"/>
    <s v=""/>
    <m/>
    <s v="No Group"/>
    <s v="ต่ำ"/>
    <n v="1"/>
    <s v="Setup/Reconfig"/>
    <n v="0"/>
    <s v="ต่ำ"/>
    <n v="8428"/>
    <s v="nittaya.sun@cra.ac.th"/>
    <s v="Nittaya Suntharanon"/>
    <s v="Within SLA"/>
    <s v="00:13:41"/>
    <d v="2022-09-05T16:44:12"/>
    <s v="Wasin Suratanachaigarn"/>
    <s v="Application Support"/>
    <x v="0"/>
    <s v="Second tier"/>
    <x v="1"/>
    <s v="พอร์ทัล"/>
    <x v="0"/>
    <s v="Wifi"/>
    <x v="127"/>
    <x v="20"/>
    <m/>
    <s v=""/>
    <x v="1"/>
    <d v="1899-12-30T00:00:00"/>
    <d v="2022-09-05T16:48:36"/>
    <s v="ต่ำ"/>
  </r>
  <r>
    <s v="Not Requested"/>
    <x v="7"/>
    <d v="2022-09-05T10:33:00"/>
    <d v="2022-09-05T10:13:00"/>
    <n v="2022"/>
    <n v="9"/>
    <n v="5"/>
    <d v="1899-12-30T10:13:00"/>
    <s v="IT"/>
    <s v=""/>
    <n v="11267"/>
    <d v="2022-09-07T16:13:21"/>
    <s v="00:18:05"/>
    <s v="Within SLA"/>
    <d v="2022-09-05T10:31:25"/>
    <s v="No Group"/>
    <s v="ต่ำ"/>
    <n v="1"/>
    <s v="Setup/Reconfig"/>
    <n v="1"/>
    <s v="กลาง"/>
    <n v="6791"/>
    <s v="chanatip.piy@cra.ac.th"/>
    <s v="Chanatip Piyapakunnawat"/>
    <s v="Within SLA"/>
    <s v="00:20:01"/>
    <d v="2022-09-05T10:33:21"/>
    <s v="Nuengruethai Gaewtawan"/>
    <s v="E-sarabun"/>
    <x v="0"/>
    <s v="Second tier"/>
    <x v="1"/>
    <s v="พอร์ทัล"/>
    <x v="0"/>
    <s v="E-Saraban"/>
    <x v="128"/>
    <x v="10"/>
    <m/>
    <s v=""/>
    <x v="0"/>
    <d v="1899-12-30T00:00:00"/>
    <d v="2022-09-05T10:33:21"/>
    <s v="ต่ำ"/>
  </r>
  <r>
    <s v="Not Requested"/>
    <x v="7"/>
    <d v="2022-09-05T10:48:00"/>
    <d v="2022-09-05T10:37:00"/>
    <n v="2022"/>
    <n v="9"/>
    <n v="5"/>
    <d v="1899-12-30T10:37:00"/>
    <s v="IT"/>
    <s v=""/>
    <n v="11268"/>
    <d v="2022-09-07T16:37:54"/>
    <s v="00:10:18"/>
    <s v="Within SLA"/>
    <d v="2022-09-05T10:48:12"/>
    <s v="No Group"/>
    <s v="ต่ำ"/>
    <n v="1"/>
    <s v="Deleted"/>
    <n v="1"/>
    <s v="กลาง"/>
    <n v="8805"/>
    <s v="nantarat.nak@cra.ac.th"/>
    <s v="Nantarat Nakmorn"/>
    <s v="Within SLA"/>
    <s v="00:10:42"/>
    <d v="2022-09-05T10:48:36"/>
    <s v="Nuengruethai Gaewtawan"/>
    <s v="E-sarabun"/>
    <x v="0"/>
    <s v="Second tier"/>
    <x v="1"/>
    <s v="พอร์ทัล"/>
    <x v="0"/>
    <s v="E-Saraban"/>
    <x v="129"/>
    <x v="16"/>
    <m/>
    <s v=""/>
    <x v="0"/>
    <d v="1899-12-30T00:00:00"/>
    <d v="2022-09-05T10:48:36"/>
    <s v="ต่ำ"/>
  </r>
  <r>
    <s v="Not Requested"/>
    <x v="0"/>
    <d v="2022-09-07T14:42:00"/>
    <d v="2022-09-05T10:39:00"/>
    <n v="2022"/>
    <n v="9"/>
    <n v="5"/>
    <d v="1899-12-30T10:39:00"/>
    <s v="IT"/>
    <s v="เรียน ฝ่าย IT จากคำร้องเดิม SR -11121 ได้แจ้งเปลี่ยนชื่อและนามสกุล แต่ทาง IT เปลี่ยนมาแค่นามสุกล จึงขอความอนุเคราะห์ ให้เปลี่ยนชื่อให้ใใหม่ และขอสะกดนามสกุลให้ใหม่อีกครั้งค่ะ สิรินัธธาร์ สุขปราศรัย Sirinattha Sookpasai ขอบพระคุณค่ะ"/>
    <n v="11269"/>
    <d v="2022-09-30T10:32:52"/>
    <s v="00:00:00"/>
    <s v=""/>
    <m/>
    <s v="No Group"/>
    <s v="ต่ำ"/>
    <n v="2"/>
    <s v="Active Directory (AD)"/>
    <n v="0"/>
    <s v="ต่ำ"/>
    <n v="8482"/>
    <s v="sirinat.dan@cra.ac.th"/>
    <s v="สิรินัธ ดังก้อง"/>
    <s v="Within SLA"/>
    <s v="22:03:35"/>
    <d v="2022-09-07T14:42:56"/>
    <s v="Ulailak Nadee"/>
    <s v="IT Support"/>
    <x v="0"/>
    <s v="Second tier"/>
    <x v="1"/>
    <s v="พอร์ทัล"/>
    <x v="0"/>
    <s v="เปิดสิทธิ์"/>
    <x v="130"/>
    <x v="64"/>
    <m/>
    <s v=""/>
    <x v="0"/>
    <d v="1899-12-30T00:00:00"/>
    <d v="2022-09-22T14:35:52"/>
    <s v="ต่ำ"/>
  </r>
  <r>
    <s v="Not Requested"/>
    <x v="3"/>
    <d v="2022-09-05T14:46:00"/>
    <d v="2022-09-05T10:41:00"/>
    <n v="2022"/>
    <n v="9"/>
    <n v="5"/>
    <d v="1899-12-30T10:41:00"/>
    <s v="IT"/>
    <s v="ปริ้นเอกสารไม่ได้ IP เครื่อง 172.32.16.36"/>
    <n v="11270"/>
    <d v="2022-09-15T14:32:21"/>
    <s v="00:00:00"/>
    <s v=""/>
    <m/>
    <s v="No Group"/>
    <s v="ต่ำ"/>
    <n v="1"/>
    <s v="Printer"/>
    <n v="0"/>
    <s v="ต่ำ"/>
    <n v="8605"/>
    <s v="kanitta.int@cra.ac.th"/>
    <s v="Kanitta Inta"/>
    <s v="Within SLA"/>
    <s v="00:14:39"/>
    <d v="2022-09-05T10:55:52"/>
    <s v="Prasert Rattawisad"/>
    <s v="IT Support"/>
    <x v="1"/>
    <s v="Second tier"/>
    <x v="0"/>
    <s v="พอร์ทัล"/>
    <x v="0"/>
    <s v="Install"/>
    <x v="131"/>
    <x v="60"/>
    <m/>
    <s v=""/>
    <x v="0"/>
    <d v="1899-12-30T00:00:00"/>
    <d v="2022-09-05T14:46:21"/>
    <s v="ต่ำ"/>
  </r>
  <r>
    <s v="Not Requested"/>
    <x v="7"/>
    <d v="2022-09-05T10:59:00"/>
    <d v="2022-09-05T10:41:00"/>
    <n v="2022"/>
    <n v="9"/>
    <n v="5"/>
    <d v="1899-12-30T10:41:00"/>
    <s v="IT"/>
    <s v="แจ้งแก้ไขลบไฟล์เอกสารแนบ E Saraban"/>
    <n v="11271"/>
    <d v="2022-09-07T16:42:27"/>
    <s v="00:00:00"/>
    <s v=""/>
    <m/>
    <s v="No Group"/>
    <s v="ต่ำ"/>
    <n v="1"/>
    <s v="Deleted"/>
    <n v="0"/>
    <s v="กลาง"/>
    <n v="8630"/>
    <s v="nutcharee.khe@cra.ac.th"/>
    <s v="Nutcharee Khemmalung"/>
    <s v="Within SLA"/>
    <s v="00:17:35"/>
    <d v="2022-09-05T10:59:32"/>
    <s v="Aekkaluck Mong Suriya"/>
    <s v="E-sarabun"/>
    <x v="0"/>
    <s v="Second tier"/>
    <x v="1"/>
    <s v="พอร์ทัล"/>
    <x v="0"/>
    <s v="E-Saraban"/>
    <x v="132"/>
    <x v="16"/>
    <m/>
    <s v=""/>
    <x v="0"/>
    <d v="1899-12-30T00:00:00"/>
    <d v="2022-09-05T10:59:32"/>
    <s v="ต่ำ"/>
  </r>
  <r>
    <s v="Not Requested"/>
    <x v="0"/>
    <m/>
    <d v="2022-09-05T10:47:00"/>
    <n v="2022"/>
    <n v="9"/>
    <n v="5"/>
    <d v="1899-12-30T10:47:00"/>
    <s v="IT"/>
    <s v=""/>
    <n v="11272"/>
    <d v="2022-09-07T16:47:19"/>
    <s v="00:00:00"/>
    <s v=""/>
    <m/>
    <s v="No Group"/>
    <s v="ต่ำ"/>
    <n v="2"/>
    <s v="Active Directory (AD)"/>
    <n v="0"/>
    <s v="กลาง"/>
    <n v="8482"/>
    <s v="sirinat.dan@cra.ac.th"/>
    <s v="สิรินัธ ดังก้อง"/>
    <s v=""/>
    <s v=""/>
    <m/>
    <s v="Surasak Fangmueng"/>
    <s v="Programer"/>
    <x v="0"/>
    <s v="Second tier"/>
    <x v="1"/>
    <s v="โทรศัพท์"/>
    <x v="1"/>
    <s v="เปลี่ยนสิทธิ์"/>
    <x v="133"/>
    <x v="31"/>
    <m/>
    <s v=""/>
    <x v="0"/>
    <d v="1899-12-30T00:00:00"/>
    <d v="2022-09-22T14:35:18"/>
    <s v="ต่ำ"/>
  </r>
  <r>
    <s v="Not Requested"/>
    <x v="2"/>
    <d v="2022-09-24T10:36:00"/>
    <d v="2022-09-05T10:52:00"/>
    <n v="2022"/>
    <n v="9"/>
    <n v="5"/>
    <d v="1899-12-30T10:52:00"/>
    <s v="IT"/>
    <s v="เดิมเบอร์ 6275 อยู่ตึก รพ. แล้วย้ายมาที่ตึก รจภ. เวลาจะดึงสายรับแทน มันดึงมาไม่ได้"/>
    <n v="11273"/>
    <d v="2022-10-05T16:50:00"/>
    <s v="00:00:00"/>
    <s v=""/>
    <m/>
    <s v="No Group"/>
    <s v="ต่ำ"/>
    <n v="1"/>
    <s v="Setup/Reconfig"/>
    <n v="0"/>
    <s v="ต่ำ"/>
    <n v="8715"/>
    <s v="parin.tan@cra.ac.th"/>
    <s v="Parin Tannak"/>
    <s v="Within SLA"/>
    <s v="00:10:06"/>
    <d v="2022-09-22T09:56:04"/>
    <s v="Wasin Suratanachaigarn"/>
    <s v="Application Support"/>
    <x v="0"/>
    <s v="Second tier"/>
    <x v="1"/>
    <s v="พอร์ทัล"/>
    <x v="0"/>
    <s v="IP-Phone"/>
    <x v="134"/>
    <x v="62"/>
    <d v="2022-03-05T00:00:00"/>
    <s v=""/>
    <x v="1"/>
    <d v="1899-12-30T00:00:00"/>
    <d v="2022-09-24T10:37:03"/>
    <s v="ต่ำ"/>
  </r>
  <r>
    <s v="Not Requested"/>
    <x v="6"/>
    <m/>
    <d v="2022-09-05T11:04:00"/>
    <n v="2022"/>
    <n v="9"/>
    <n v="5"/>
    <d v="1899-12-30T11:04:00"/>
    <s v="งานพัฒนาและสถาปัตกรรมระบบ"/>
    <s v="Add Room resource to Email System ผู้ใช้สามารถเชิญประชุม จอง และค้นหาห้องประชุม ได้ในหน้าจอเดียวกัน เพื่อความสะดวกรวดเร็ว"/>
    <n v="11274"/>
    <d v="2022-10-01T00:00:00"/>
    <s v="00:00:00"/>
    <s v=""/>
    <m/>
    <s v="No Group"/>
    <s v="กลาง"/>
    <n v="1"/>
    <s v=""/>
    <n v="0"/>
    <s v="กลาง"/>
    <n v="8370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อีเมล"/>
    <x v="1"/>
    <s v="Change/Add Function"/>
    <x v="135"/>
    <x v="26"/>
    <m/>
    <s v=""/>
    <x v="0"/>
    <d v="1899-12-30T00:00:00"/>
    <d v="2022-09-12T14:16:18"/>
    <s v="กลาง"/>
  </r>
  <r>
    <s v="Not Requested"/>
    <x v="3"/>
    <d v="2022-09-05T14:46:00"/>
    <d v="2022-09-05T11:10:00"/>
    <n v="2022"/>
    <n v="9"/>
    <n v="5"/>
    <d v="1899-12-30T11:10:00"/>
    <s v="IT"/>
    <s v="ขอความอนุเคราะห์ช่วยปลดล็อกรหัสผ่านโน๊ตบุ๊คของราชวิทยาลัยฯเพื่อติดตั้งโปรแกรม Endnote"/>
    <n v="11275"/>
    <d v="2022-09-15T14:35:57"/>
    <s v="00:00:00"/>
    <s v=""/>
    <m/>
    <s v="No Group"/>
    <s v="ต่ำ"/>
    <n v="1"/>
    <s v="Software"/>
    <n v="0"/>
    <s v="ต่ำ"/>
    <n v="6570"/>
    <s v="parimas.san@cra.ac.th"/>
    <s v="ปริมาศ แสงฤทธิ์"/>
    <s v="Within SLA"/>
    <s v="00:11:20"/>
    <d v="2022-09-05T11:21:33"/>
    <s v="Darin Mingraksa"/>
    <s v="IT Support"/>
    <x v="1"/>
    <s v="Frist tier"/>
    <x v="2"/>
    <s v="พอร์ทัล"/>
    <x v="0"/>
    <s v="Install"/>
    <x v="136"/>
    <x v="22"/>
    <m/>
    <s v=""/>
    <x v="0"/>
    <d v="1899-12-30T00:00:00"/>
    <d v="2022-09-05T14:46:57"/>
    <s v="ต่ำ"/>
  </r>
  <r>
    <s v="Not Requested"/>
    <x v="7"/>
    <d v="2022-09-05T11:16:00"/>
    <d v="2022-09-05T11:11:00"/>
    <n v="2022"/>
    <n v="9"/>
    <n v="5"/>
    <d v="1899-12-30T11:11:00"/>
    <s v="IT"/>
    <s v="เครื่อง 172.32.7.23 แก้ไขระบบ Chemo Queue ช่อง Unit ให้เป็นหน่วยงาน ward 7B"/>
    <n v="11276"/>
    <d v="2022-09-15T11:12:19"/>
    <s v="00:00:00"/>
    <s v=""/>
    <m/>
    <s v="No Group"/>
    <s v="ต่ำ"/>
    <n v="1"/>
    <s v="Setup/Reconfig"/>
    <n v="0"/>
    <s v="ต่ำ"/>
    <n v="6452"/>
    <s v="karuna.sue@cra.ac.th"/>
    <s v="Karuna Suebhirun"/>
    <s v="Within SLA"/>
    <s v="00:04:39"/>
    <d v="2022-09-05T11:16:26"/>
    <s v="Chutiphan Wonbao"/>
    <s v="IT Support"/>
    <x v="1"/>
    <s v="Frist tier"/>
    <x v="2"/>
    <s v="พอร์ทัล"/>
    <x v="0"/>
    <s v="E-Scan"/>
    <x v="137"/>
    <x v="65"/>
    <m/>
    <s v=""/>
    <x v="1"/>
    <d v="1899-12-30T00:00:00"/>
    <d v="2022-09-05T11:16:26"/>
    <s v="ต่ำ"/>
  </r>
  <r>
    <s v="Not Requested"/>
    <x v="7"/>
    <d v="2022-09-22T16:36:00"/>
    <d v="2022-09-05T11:13:00"/>
    <n v="2022"/>
    <n v="9"/>
    <n v="5"/>
    <d v="1899-12-30T11:13:00"/>
    <s v="IT"/>
    <s v="เครื่อง 172.32.7.27 เข้าใช้ระบบ ระบบ E-scan ไม่ได้"/>
    <n v="11277"/>
    <d v="2022-09-15T11:13:47"/>
    <s v="00:00:00"/>
    <s v=""/>
    <m/>
    <s v="No Group"/>
    <s v="ต่ำ"/>
    <n v="2"/>
    <s v="Setup/Reconfig"/>
    <n v="0"/>
    <s v="ต่ำ"/>
    <n v="6452"/>
    <s v="karuna.sue@cra.ac.th"/>
    <s v="Karuna Suebhirun"/>
    <s v="SLA Violated"/>
    <s v="104:09:56"/>
    <d v="2022-09-20T16:23:43"/>
    <s v="Pawarut Bootchan"/>
    <s v="IT Support"/>
    <x v="1"/>
    <s v="Second tier"/>
    <x v="0"/>
    <s v="พอร์ทัล"/>
    <x v="0"/>
    <s v="E-Scan"/>
    <x v="137"/>
    <x v="65"/>
    <m/>
    <s v=""/>
    <x v="1"/>
    <d v="1899-12-30T00:00:00"/>
    <d v="2022-09-22T16:36:11"/>
    <s v="ต่ำ"/>
  </r>
  <r>
    <s v="Not Requested"/>
    <x v="10"/>
    <d v="2022-09-05T16:18:00"/>
    <d v="2022-09-05T11:27:00"/>
    <n v="2022"/>
    <n v="9"/>
    <n v="5"/>
    <d v="1899-12-30T11:27:00"/>
    <s v="IT"/>
    <s v="สั่ง Print เอกสารแล้วกระดาษติด"/>
    <n v="11278"/>
    <d v="2022-09-08T08:50:19"/>
    <s v="00:00:00"/>
    <s v=""/>
    <m/>
    <s v="No Group"/>
    <s v="กลาง"/>
    <n v="1"/>
    <s v="fusing unit"/>
    <n v="0"/>
    <s v="กลาง"/>
    <n v="6706"/>
    <s v="jidapa.thi@cra.ac.th"/>
    <s v="Jidapa Piriyamaytasiri"/>
    <s v="Within SLA"/>
    <s v="04:28:18"/>
    <d v="2022-09-05T15:55:53"/>
    <s v="Natthawut Suksom"/>
    <s v="IT Support"/>
    <x v="1"/>
    <s v="Second tier"/>
    <x v="0"/>
    <s v="พอร์ทัล"/>
    <x v="0"/>
    <s v="Printer Ricoh"/>
    <x v="138"/>
    <x v="66"/>
    <m/>
    <s v=""/>
    <x v="1"/>
    <d v="1899-12-30T00:00:00"/>
    <d v="2022-09-05T16:18:19"/>
    <s v="กลาง"/>
  </r>
  <r>
    <s v="Not Requested"/>
    <x v="7"/>
    <d v="2022-09-05T13:41:00"/>
    <d v="2022-09-05T11:37:00"/>
    <n v="2022"/>
    <n v="9"/>
    <n v="5"/>
    <d v="1899-12-30T11:37:00"/>
    <s v="IT"/>
    <s v=""/>
    <n v="11279"/>
    <d v="2022-09-08T08:37:58"/>
    <s v="02:02:19"/>
    <s v="Within SLA"/>
    <d v="2022-09-05T13:39:59"/>
    <s v="No Group"/>
    <s v="ต่ำ"/>
    <n v="1"/>
    <s v="Setup/Reconfig"/>
    <n v="1"/>
    <s v="กลาง"/>
    <n v="859040406"/>
    <s v="tanachapong.suk@cra.ac.th"/>
    <s v="Tanachapong Sukcharoenchok"/>
    <s v="Within SLA"/>
    <s v="02:03:56"/>
    <d v="2022-09-05T13:41:36"/>
    <s v="Aekkaluck Mong Suriya"/>
    <s v="E-sarabun"/>
    <x v="0"/>
    <s v="Second tier"/>
    <x v="1"/>
    <s v="พอร์ทัล"/>
    <x v="0"/>
    <s v="E-Saraban"/>
    <x v="139"/>
    <x v="67"/>
    <d v="2022-05-05T00:00:00"/>
    <s v=""/>
    <x v="0"/>
    <d v="1899-12-30T00:00:00"/>
    <d v="2022-09-05T15:08:01"/>
    <s v="ต่ำ"/>
  </r>
  <r>
    <s v="Not Requested"/>
    <x v="2"/>
    <d v="2022-09-17T16:36:00"/>
    <d v="2022-09-05T11:44:00"/>
    <n v="2022"/>
    <n v="9"/>
    <n v="5"/>
    <d v="1899-12-30T11:44:00"/>
    <s v="IT"/>
    <s v="Notebook มีปัญหาไม่สามารถชาตแบตได้ และ เวลาปิดเครื่องไฟปุ่ม power ไม่ดับเอง"/>
    <n v="11280"/>
    <d v="2022-09-15T11:44:29"/>
    <s v="16:07:18"/>
    <s v="Within SLA"/>
    <d v="2022-09-07T09:51:47"/>
    <s v="No Group"/>
    <s v="ต่ำ"/>
    <n v="1"/>
    <s v="Repair"/>
    <n v="1"/>
    <s v="ต่ำ"/>
    <n v="869739989"/>
    <s v="songpol.wan@cra.ac.th"/>
    <s v="Songpol Wansoongnern"/>
    <s v="SLA Violated"/>
    <s v="76:24:31"/>
    <d v="2022-09-15T16:09:00"/>
    <s v="Suchada khamaphirak"/>
    <s v="IT Support"/>
    <x v="1"/>
    <s v="Second tier"/>
    <x v="0"/>
    <s v="พอร์ทัล"/>
    <x v="0"/>
    <s v="Notebook"/>
    <x v="140"/>
    <x v="37"/>
    <m/>
    <s v=""/>
    <x v="1"/>
    <d v="1899-12-30T00:00:00"/>
    <d v="2022-10-03T10:10:02"/>
    <s v="ต่ำ"/>
  </r>
  <r>
    <s v="Not Requested"/>
    <x v="7"/>
    <d v="2022-09-05T15:03:00"/>
    <d v="2022-09-05T11:58:00"/>
    <n v="2022"/>
    <n v="9"/>
    <n v="5"/>
    <d v="1899-12-30T11:58:00"/>
    <s v="IT"/>
    <s v=""/>
    <n v="11281"/>
    <d v="2022-09-08T08:59:29"/>
    <s v="03:03:48"/>
    <s v="Within SLA"/>
    <d v="2022-09-05T15:02:18"/>
    <s v="No Group"/>
    <s v="ต่ำ"/>
    <n v="1"/>
    <s v="Setup/Reconfig"/>
    <n v="1"/>
    <s v="กลาง"/>
    <n v="8170"/>
    <s v="sirirat.jup@cra.ac.th"/>
    <s v="นางสาวสิริรัตน์ แป้นวงษ์"/>
    <s v="Within SLA"/>
    <s v="03:04:38"/>
    <d v="2022-09-05T15:03:08"/>
    <s v="Aekkaluck Mong Suriya"/>
    <s v="E-sarabun"/>
    <x v="0"/>
    <s v="Second tier"/>
    <x v="1"/>
    <s v="พอร์ทัล"/>
    <x v="0"/>
    <s v="E-Saraban"/>
    <x v="141"/>
    <x v="68"/>
    <m/>
    <s v=""/>
    <x v="0"/>
    <d v="1899-12-30T00:00:00"/>
    <d v="2022-09-05T15:03:08"/>
    <s v="ต่ำ"/>
  </r>
  <r>
    <s v="Not Requested"/>
    <x v="7"/>
    <d v="2022-09-07T15:43:00"/>
    <d v="2022-09-05T11:59:00"/>
    <n v="2022"/>
    <n v="9"/>
    <n v="5"/>
    <d v="1899-12-30T11:59:00"/>
    <s v="IT"/>
    <s v="รบกวนช่วยดูระบบ อีเมล์ outlook ให้น่อยค่ะ เนื่องจากไม่สามารถรับอีเมล์ได้ค่ะ ขอบคุณค่ะ Support Location อาคารบริหาร 2 ชั้น4 โซน C ห้อง R2R"/>
    <n v="11282"/>
    <d v="2022-09-15T12:00:46"/>
    <s v="00:00:00"/>
    <s v=""/>
    <m/>
    <s v="No Group"/>
    <s v="ต่ำ"/>
    <n v="1"/>
    <s v="Setup/Reconfig"/>
    <n v="0"/>
    <s v="ต่ำ"/>
    <n v="8403"/>
    <s v="julaluck.thi@cra.ac.th"/>
    <s v="julaluck Thiensongratsamee"/>
    <s v="Within SLA"/>
    <s v="21:43:14"/>
    <d v="2022-09-07T15:43:46"/>
    <s v="Wattanachai Noilong"/>
    <s v="IT Support"/>
    <x v="1"/>
    <s v="Second tier"/>
    <x v="0"/>
    <s v="พอร์ทัล"/>
    <x v="0"/>
    <s v="e-mail"/>
    <x v="142"/>
    <x v="31"/>
    <m/>
    <s v=""/>
    <x v="1"/>
    <d v="1899-12-30T00:00:00"/>
    <d v="2022-09-07T15:43:46"/>
    <s v="ต่ำ"/>
  </r>
  <r>
    <s v="Not Requested"/>
    <x v="11"/>
    <d v="2022-09-05T14:47:00"/>
    <d v="2022-09-05T12:18:00"/>
    <n v="2022"/>
    <n v="9"/>
    <n v="5"/>
    <d v="1899-12-30T12:18:00"/>
    <s v="IT"/>
    <s v="เชื่อมต่ออุปกรณ์เครื่องมือแพทย์ แผนก NON-INVASIVEต้องการเจ้าหน้าที่ITมารีเซตระบบให้ วันนี้ ติดต่อดุณมีน เอาไว้ล่วงหน้าแล้ว วันนี้ติดต่อคุณมีมไม่ได้ ขอบคุณคะ"/>
    <n v="11283"/>
    <d v="2022-09-15T13:20:17"/>
    <s v="00:00:00"/>
    <s v=""/>
    <m/>
    <s v="No Group"/>
    <s v="ต่ำ"/>
    <n v="1"/>
    <s v="Setup/Reconfig"/>
    <n v="0"/>
    <s v="ต่ำ"/>
    <n v="5725"/>
    <s v="kanchanok.pro@cra.ac.th"/>
    <s v="Kanchanok Promariya"/>
    <s v="Within SLA"/>
    <s v="01:27:22"/>
    <d v="2022-09-05T13:59:49"/>
    <s v="Wasin Suratanachaigarn"/>
    <s v="Application Support"/>
    <x v="0"/>
    <s v="Second tier"/>
    <x v="1"/>
    <s v="พอร์ทัล"/>
    <x v="0"/>
    <s v="Internet"/>
    <x v="143"/>
    <x v="23"/>
    <m/>
    <s v=""/>
    <x v="1"/>
    <d v="1899-12-30T00:00:00"/>
    <d v="2022-09-05T14:47:17"/>
    <s v="ต่ำ"/>
  </r>
  <r>
    <s v="Not Requested"/>
    <x v="3"/>
    <d v="2022-09-05T16:19:00"/>
    <d v="2022-09-05T12:57:00"/>
    <n v="2022"/>
    <n v="9"/>
    <n v="5"/>
    <d v="1899-12-30T12:57:00"/>
    <s v="IT"/>
    <s v=""/>
    <n v="11284"/>
    <d v="2022-09-27T10:15:50"/>
    <s v="00:00:00"/>
    <s v=""/>
    <m/>
    <s v="No Group"/>
    <s v="ต่ำ"/>
    <n v="1"/>
    <s v="Network"/>
    <n v="0"/>
    <s v="กลาง"/>
    <n v="5725"/>
    <s v="kullisara.thr@cra.ac.th"/>
    <s v="Kulisara Threechod"/>
    <s v="Within SLA"/>
    <s v="00:48:18"/>
    <d v="2022-09-05T13:58:59"/>
    <s v="Wasin Suratanachaigarn"/>
    <s v="Application Support"/>
    <x v="0"/>
    <s v="Second tier"/>
    <x v="1"/>
    <s v="พอร์ทัล"/>
    <x v="0"/>
    <s v="Install"/>
    <x v="144"/>
    <x v="23"/>
    <m/>
    <s v=""/>
    <x v="0"/>
    <d v="1899-12-30T00:00:00"/>
    <d v="2022-09-22T14:03:50"/>
    <s v="ต่ำ"/>
  </r>
  <r>
    <s v="Not Requested"/>
    <x v="3"/>
    <m/>
    <d v="2022-09-05T13:16:00"/>
    <n v="2022"/>
    <n v="9"/>
    <n v="5"/>
    <d v="1899-12-30T13:16:00"/>
    <s v="IT"/>
    <s v=""/>
    <n v="11285"/>
    <d v="2022-09-16T10:00:00"/>
    <s v="00:00:00"/>
    <s v=""/>
    <m/>
    <s v="No Group"/>
    <s v="ต่ำ"/>
    <n v="1"/>
    <s v="PC"/>
    <n v="0"/>
    <s v="กลาง"/>
    <n v="8709"/>
    <s v="siriporn.iam@cra.ac.th"/>
    <s v=" นางสาว ศิริพร จั่นเปี่ยม"/>
    <s v=""/>
    <s v=""/>
    <m/>
    <s v="Surasak Rattanaanan"/>
    <s v="IT Support"/>
    <x v="0"/>
    <s v="Second tier"/>
    <x v="0"/>
    <s v="พอร์ทัล"/>
    <x v="2"/>
    <s v="Add"/>
    <x v="145"/>
    <x v="69"/>
    <m/>
    <s v=""/>
    <x v="0"/>
    <d v="1899-12-30T00:00:00"/>
    <d v="2022-09-13T09:46:02"/>
    <s v="ต่ำ"/>
  </r>
  <r>
    <s v="Not Requested"/>
    <x v="1"/>
    <d v="2022-09-05T14:47:00"/>
    <d v="2022-09-05T13:29:00"/>
    <n v="2022"/>
    <n v="9"/>
    <n v="5"/>
    <d v="1899-12-30T13:29:00"/>
    <s v="IT"/>
    <s v="ลงอัพเดทโปรแกรม SAB ให้พร้อมใช้งาน ที่ทันตกกรม ชั้น 2"/>
    <n v="11286"/>
    <d v="2022-09-08T11:39:34"/>
    <s v="00:00:00"/>
    <s v=""/>
    <m/>
    <s v="No Group"/>
    <s v="กลาง"/>
    <n v="1"/>
    <s v="Setup/Reconfig"/>
    <n v="0"/>
    <s v="กลาง"/>
    <n v="6044"/>
    <s v="pornpuk.jar@cra.ac.th"/>
    <s v="Pornpuk Jaruspee"/>
    <s v="Within SLA"/>
    <s v="00:08:09"/>
    <d v="2022-09-05T13:37:56"/>
    <s v="Kritpet Pumsorn"/>
    <s v="IT Support"/>
    <x v="1"/>
    <s v="Second tier"/>
    <x v="0"/>
    <s v="พอร์ทัล"/>
    <x v="0"/>
    <s v="SAP-CO"/>
    <x v="146"/>
    <x v="70"/>
    <m/>
    <s v=""/>
    <x v="1"/>
    <d v="1899-12-30T00:00:00"/>
    <d v="2022-09-05T14:47:34"/>
    <s v="กลาง"/>
  </r>
  <r>
    <s v="Not Requested"/>
    <x v="3"/>
    <d v="2022-09-05T13:48:00"/>
    <d v="2022-09-05T13:46:00"/>
    <n v="2022"/>
    <n v="9"/>
    <n v="5"/>
    <d v="1899-12-30T13:46:00"/>
    <s v="IT"/>
    <s v="ปัญหา: MS. Teams ต้องการ Install Program IP:172.32.5.41 ชื่อผู้แจ้ง: จามรี แผนก: งานพยาธิ เบอร์ติดต่อกลับ: 6370"/>
    <n v="11287"/>
    <d v="2022-10-04T14:33:23"/>
    <s v="00:00:00"/>
    <s v=""/>
    <m/>
    <s v="No Group"/>
    <s v="ต่ำ"/>
    <n v="1"/>
    <s v="Software"/>
    <n v="0"/>
    <s v="ต่ำ"/>
    <n v="6370"/>
    <s v="jamaree.jan@cra.ac.th"/>
    <s v=" นางสาว จามรี จันทร์เพ็ญ"/>
    <s v="Within SLA"/>
    <s v="00:01:29"/>
    <d v="2022-09-05T13:48:04"/>
    <s v="Chutiphan Wonbao"/>
    <s v="IT Support"/>
    <x v="1"/>
    <s v="Frist tier"/>
    <x v="2"/>
    <s v="โทรศัพท์"/>
    <x v="0"/>
    <s v="Install"/>
    <x v="147"/>
    <x v="71"/>
    <m/>
    <s v=""/>
    <x v="0"/>
    <d v="1899-12-30T00:00:00"/>
    <d v="2022-09-22T14:34:23"/>
    <s v="ต่ำ"/>
  </r>
  <r>
    <s v="Not Requested"/>
    <x v="2"/>
    <d v="2022-09-06T16:30:00"/>
    <d v="2022-09-05T13:53:00"/>
    <n v="2022"/>
    <n v="9"/>
    <n v="5"/>
    <d v="1899-12-30T13:53:00"/>
    <s v="IT"/>
    <s v="OPD 3B โทรศัพท์ CISCO เบอร์ 6234 ไม่สานมารถวางสายหรือรับสายได้ ทำใหเเวลามีคนโทรมาแล้วสายค้างรบกวนดูให้ด่วนค่ะ เนื่องจากเป็นเบอร์หลักในการใช้ประสานงาน"/>
    <n v="11288"/>
    <d v="2022-09-16T14:53:16"/>
    <s v="00:00:00"/>
    <s v=""/>
    <m/>
    <s v="No Group"/>
    <s v="ต่ำ"/>
    <n v="2"/>
    <s v="Repair"/>
    <n v="0"/>
    <s v="ต่ำ"/>
    <n v="6246"/>
    <s v="nuengruthai.yen@cra.ac.th"/>
    <s v="Nuengruthai Yanjira"/>
    <s v="Within SLA"/>
    <s v="01:37:24"/>
    <d v="2022-09-06T10:17:25"/>
    <s v="Wasin Suratanachaigarn"/>
    <s v="Application Support"/>
    <x v="0"/>
    <s v="Second tier"/>
    <x v="1"/>
    <s v="พอร์ทัล"/>
    <x v="0"/>
    <s v="IP-Phone"/>
    <x v="148"/>
    <x v="14"/>
    <m/>
    <s v=""/>
    <x v="1"/>
    <d v="1899-12-30T00:00:00"/>
    <d v="2022-09-06T16:30:16"/>
    <s v="ต่ำ"/>
  </r>
  <r>
    <s v="Not Requested"/>
    <x v="11"/>
    <d v="2022-09-05T14:47:00"/>
    <d v="2022-09-05T13:54:00"/>
    <n v="2022"/>
    <n v="9"/>
    <n v="5"/>
    <d v="1899-12-30T13:54:00"/>
    <s v="IT"/>
    <s v="WIFI พบปัญหา ใช้งานไม่ได้ ธิติพร รอดชมภู สิทธิประโยชน์ 6370"/>
    <n v="11289"/>
    <d v="2022-09-15T14:47:57"/>
    <s v="00:00:00"/>
    <s v=""/>
    <m/>
    <s v="No Group"/>
    <s v="ต่ำ"/>
    <n v="1"/>
    <s v="Setup/Reconfig"/>
    <n v="0"/>
    <s v="ต่ำ"/>
    <n v="6683"/>
    <s v="thitiporn.rod@cra.ac.th"/>
    <s v="ธิติพร รอดชมภู"/>
    <s v="Within SLA"/>
    <s v="00:00:28"/>
    <d v="2022-09-05T14:06:05"/>
    <s v="Wasin Suratanachaigarn"/>
    <s v="Application Support"/>
    <x v="0"/>
    <s v="Second tier"/>
    <x v="1"/>
    <s v="โทรศัพท์"/>
    <x v="0"/>
    <s v="Wifi"/>
    <x v="149"/>
    <x v="72"/>
    <d v="2022-05-05T00:00:00"/>
    <s v=""/>
    <x v="1"/>
    <d v="1899-12-30T00:00:00"/>
    <d v="2022-09-05T15:14:31"/>
    <s v="ต่ำ"/>
  </r>
  <r>
    <s v="Not Requested"/>
    <x v="7"/>
    <d v="2022-09-05T15:09:00"/>
    <d v="2022-09-05T14:01:00"/>
    <n v="2022"/>
    <n v="9"/>
    <n v="5"/>
    <d v="1899-12-30T14:01:00"/>
    <s v="IT"/>
    <s v=""/>
    <n v="11290"/>
    <d v="2022-09-08T11:01:41"/>
    <s v="00:00:00"/>
    <s v=""/>
    <m/>
    <s v="No Group"/>
    <s v="ต่ำ"/>
    <n v="1"/>
    <s v="Modify"/>
    <n v="0"/>
    <s v="กลาง"/>
    <n v="8139"/>
    <s v="kittisak.pan@cra.ac.th"/>
    <s v="kittisak Panyavoan"/>
    <s v="Within SLA"/>
    <s v="01:08:11"/>
    <d v="2022-09-05T15:09:36"/>
    <s v="Aekkaluck Mong Suriya"/>
    <s v="E-sarabun"/>
    <x v="0"/>
    <s v="Second tier"/>
    <x v="1"/>
    <s v="พอร์ทัล"/>
    <x v="0"/>
    <s v="E-Saraban"/>
    <x v="150"/>
    <x v="62"/>
    <m/>
    <s v=""/>
    <x v="0"/>
    <d v="1899-12-30T00:00:00"/>
    <d v="2022-09-05T15:09:36"/>
    <s v="ต่ำ"/>
  </r>
  <r>
    <s v="Not Requested"/>
    <x v="3"/>
    <d v="2022-09-05T16:20:00"/>
    <d v="2022-09-05T14:02:00"/>
    <n v="2022"/>
    <n v="9"/>
    <n v="5"/>
    <d v="1899-12-30T14:02:00"/>
    <s v="IT"/>
    <s v="แจ้งย้ายคอมพิวเตอร์ จาก คลินิกกระดูกและข้อแผนกเบอร์ 3 ในห้องการเงินเก่า คอมตัวแรกติดประตู ย้ายมา คลินิกผิวหนังและเลเซอร์โซนA ห้องตรวจ 5 ขอเข้าดำเนินการวันนี้นะคะ เพราะแพทย์ใช้งานพรุ่งนี้ค่ะ ขอบคุณค่ะ"/>
    <n v="11291"/>
    <d v="2022-09-15T14:32:12"/>
    <s v="00:02:08"/>
    <s v="Within SLA"/>
    <d v="2022-09-05T14:05:04"/>
    <s v="No Group"/>
    <s v="ต่ำ"/>
    <n v="2"/>
    <s v="PC"/>
    <n v="1"/>
    <s v="ต่ำ"/>
    <n v="982795048"/>
    <s v="sudarat.kum@cra.ac.th"/>
    <s v="Sudarat Kumsing"/>
    <s v="Within SLA"/>
    <s v="01:48:07"/>
    <d v="2022-09-05T15:51:03"/>
    <s v="Supachai Sonthong"/>
    <s v="IT Support"/>
    <x v="1"/>
    <s v="Second tier"/>
    <x v="0"/>
    <s v="พอร์ทัล"/>
    <x v="0"/>
    <s v="Move"/>
    <x v="151"/>
    <x v="73"/>
    <m/>
    <s v=""/>
    <x v="0"/>
    <d v="1899-12-30T00:00:00"/>
    <d v="2022-09-05T16:20:12"/>
    <s v="ต่ำ"/>
  </r>
  <r>
    <s v="Not Requested"/>
    <x v="0"/>
    <m/>
    <d v="2022-09-05T14:04:00"/>
    <n v="2022"/>
    <n v="9"/>
    <n v="5"/>
    <d v="1899-12-30T14:04:00"/>
    <s v="IT"/>
    <s v="อ้างถึง SR-11139 https://it-cra.freshservice.com/helpdesk/tickets/11139#requested_items ขอเพิ่มชื่อเข้าใช้งานระบบ HIS หมวดย่อย Anesthesia รายชื่อดังนี้ 1. น.ส.อารีวัลย์ ปุ่นยิ้ม รหัส 813441 2. น.ส.มูซันนา มัสยพิพัฒน์ รหัส 900103 - เพื่อลงข้อมูลผู้ป่วยที่ไ"/>
    <n v="11292"/>
    <d v="2022-09-16T11:00:00"/>
    <s v="00:00:00"/>
    <s v=""/>
    <m/>
    <s v="No Group"/>
    <s v="ต่ำ"/>
    <n v="1"/>
    <s v="HIS"/>
    <n v="0"/>
    <s v="กลาง"/>
    <n v="6529"/>
    <s v="thidarat.pad@cra.ac.th"/>
    <s v=" นางสาว ธิดารัตน์ ผดุงลักษณ์"/>
    <s v=""/>
    <s v=""/>
    <m/>
    <s v="Thanakorn Inthanu"/>
    <s v="Programer"/>
    <x v="0"/>
    <s v="Second tier"/>
    <x v="1"/>
    <s v="โทรศัพท์"/>
    <x v="1"/>
    <s v="เปิดสิทธิ์"/>
    <x v="152"/>
    <x v="8"/>
    <m/>
    <s v=""/>
    <x v="0"/>
    <d v="1899-12-30T00:00:00"/>
    <d v="2022-09-13T10:59:55"/>
    <s v="ต่ำ"/>
  </r>
  <r>
    <s v="Not Requested"/>
    <x v="10"/>
    <d v="2022-09-05T14:48:00"/>
    <d v="2022-09-05T14:06:00"/>
    <n v="2022"/>
    <n v="9"/>
    <n v="5"/>
    <d v="1899-12-30T14:06:00"/>
    <s v="IT"/>
    <s v="sticker ปริ้นไม่ออก"/>
    <n v="11293"/>
    <d v="2022-09-15T14:44:23"/>
    <s v="00:00:00"/>
    <s v=""/>
    <m/>
    <s v="No Group"/>
    <s v="ต่ำ"/>
    <n v="1"/>
    <s v="Setup/Reconfig"/>
    <n v="0"/>
    <s v="ต่ำ"/>
    <n v="6143"/>
    <s v="thananya.noo@cra.ac.th"/>
    <s v=" นางสาว ธนัญญา หนูจีนเส้ง"/>
    <s v="Within SLA"/>
    <s v="00:04:02"/>
    <d v="2022-09-05T14:10:14"/>
    <s v="Darin Mingraksa"/>
    <s v="IT Support"/>
    <x v="1"/>
    <s v="Frist tier"/>
    <x v="2"/>
    <s v="โทรศัพท์"/>
    <x v="0"/>
    <s v="Printer Brother"/>
    <x v="153"/>
    <x v="74"/>
    <m/>
    <s v=""/>
    <x v="1"/>
    <d v="1899-12-30T00:00:00"/>
    <d v="2022-09-05T14:48:23"/>
    <s v="กลาง"/>
  </r>
  <r>
    <s v="Not Requested"/>
    <x v="7"/>
    <d v="2022-09-05T15:57:00"/>
    <d v="2022-09-05T14:25:00"/>
    <n v="2022"/>
    <n v="9"/>
    <n v="5"/>
    <d v="1899-12-30T14:25:00"/>
    <s v="IT"/>
    <s v=""/>
    <n v="11294"/>
    <d v="2022-09-08T11:26:15"/>
    <s v="00:00:00"/>
    <s v=""/>
    <m/>
    <s v="No Group"/>
    <s v="ต่ำ"/>
    <n v="1"/>
    <s v="Modify"/>
    <n v="0"/>
    <s v="กลาง"/>
    <n v="6401"/>
    <s v="wilaiwan.sri@cra.ac.th"/>
    <s v="Wilaiwan Srikun"/>
    <s v="Within SLA"/>
    <s v="01:32:17"/>
    <d v="2022-09-05T15:57:50"/>
    <s v="Aekkaluck Mong Suriya"/>
    <s v="E-sarabun"/>
    <x v="0"/>
    <s v="Second tier"/>
    <x v="1"/>
    <s v="พอร์ทัล"/>
    <x v="0"/>
    <s v="E-Saraban"/>
    <x v="154"/>
    <x v="20"/>
    <m/>
    <s v=""/>
    <x v="0"/>
    <d v="1899-12-30T00:00:00"/>
    <d v="2022-09-05T15:57:50"/>
    <s v="ต่ำ"/>
  </r>
  <r>
    <s v="Not Requested"/>
    <x v="8"/>
    <m/>
    <d v="2022-09-05T14:28:00"/>
    <n v="2022"/>
    <n v="9"/>
    <n v="5"/>
    <d v="1899-12-30T14:28:00"/>
    <s v="IT"/>
    <s v="รบกวนตรวจสอบเครื่อง 172.27.6.109 ไม่สามารถดึงข้อมูลจาก HIS เข้า ECLAIM ได้"/>
    <n v="11295"/>
    <d v="2022-09-15T14:29:25"/>
    <s v="00:00:00"/>
    <s v=""/>
    <m/>
    <s v="No Group"/>
    <s v="ต่ำ"/>
    <n v="1"/>
    <s v="Set up SSB"/>
    <n v="0"/>
    <s v="ต่ำ"/>
    <n v="5773"/>
    <s v="kunyapron.may@pccms.ac.th"/>
    <s v="Kunyapron Mayim"/>
    <s v=""/>
    <s v=""/>
    <m/>
    <s v="Nuntapon Kantathut"/>
    <s v="Programer"/>
    <x v="0"/>
    <s v="Second tier"/>
    <x v="1"/>
    <s v="พอร์ทัล"/>
    <x v="1"/>
    <s v="SSB - Front End"/>
    <x v="155"/>
    <x v="46"/>
    <m/>
    <s v=""/>
    <x v="1"/>
    <d v="1899-12-30T00:00:00"/>
    <d v="2022-09-05T15:01:25"/>
    <s v="กลาง"/>
  </r>
  <r>
    <s v="Not Requested"/>
    <x v="7"/>
    <d v="2022-09-05T15:14:00"/>
    <d v="2022-09-05T14:46:00"/>
    <n v="2022"/>
    <n v="9"/>
    <n v="5"/>
    <d v="1899-12-30T14:46:00"/>
    <s v="IT"/>
    <s v=""/>
    <n v="11296"/>
    <d v="2022-09-08T11:47:06"/>
    <s v="00:00:00"/>
    <s v=""/>
    <m/>
    <s v="No Group"/>
    <s v="ต่ำ"/>
    <n v="1"/>
    <s v="Setup/Reconfig"/>
    <n v="0"/>
    <s v="กลาง"/>
    <n v="6711"/>
    <s v="intranetadmin@cra.ac.th"/>
    <s v="admin intranet"/>
    <s v="Within SLA"/>
    <s v="00:28:31"/>
    <d v="2022-09-05T15:14:38"/>
    <s v="Aekkaluck Mong Suriya"/>
    <s v="E-sarabun"/>
    <x v="0"/>
    <s v="Second tier"/>
    <x v="1"/>
    <s v="พอร์ทัล"/>
    <x v="0"/>
    <s v="E-Saraban"/>
    <x v="156"/>
    <x v="75"/>
    <m/>
    <s v=""/>
    <x v="0"/>
    <d v="1899-12-30T00:00:00"/>
    <d v="2022-09-05T15:14:38"/>
    <s v="ต่ำ"/>
  </r>
  <r>
    <s v="Not Requested"/>
    <x v="3"/>
    <d v="2022-09-05T16:49:00"/>
    <d v="2022-09-05T15:01:00"/>
    <n v="2022"/>
    <n v="9"/>
    <n v="5"/>
    <d v="1899-12-30T15:01:00"/>
    <s v="IT"/>
    <s v="ขอสาย LAN ยาวประมาณ 5 เมตร "/>
    <n v="11297"/>
    <d v="2022-09-15T15:02:55"/>
    <s v="00:00:00"/>
    <s v=""/>
    <m/>
    <s v="No Group"/>
    <s v="ต่ำ"/>
    <n v="1"/>
    <s v="Network"/>
    <n v="0"/>
    <s v="ต่ำ"/>
    <n v="8759"/>
    <s v="yanapan.bal@cra.ac.th"/>
    <s v="นางสาวญาณพันธุ์ บาลทะจี"/>
    <s v="Within SLA"/>
    <s v="01:47:28"/>
    <d v="2022-09-05T16:49:00"/>
    <s v="Thanaphon Thaugsuban"/>
    <s v="IT Support"/>
    <x v="1"/>
    <s v="Second tier"/>
    <x v="0"/>
    <s v="พอร์ทัล"/>
    <x v="0"/>
    <s v="Install"/>
    <x v="157"/>
    <x v="13"/>
    <m/>
    <s v=""/>
    <x v="0"/>
    <d v="1899-12-30T00:00:00"/>
    <d v="2022-09-05T16:49:55"/>
    <s v="ต่ำ"/>
  </r>
  <r>
    <s v="Not Requested"/>
    <x v="7"/>
    <m/>
    <d v="2022-09-05T15:03:00"/>
    <n v="2022"/>
    <n v="9"/>
    <n v="5"/>
    <d v="1899-12-30T15:03:00"/>
    <s v="IT"/>
    <s v=""/>
    <n v="11298"/>
    <d v="2022-09-16T10:00:00"/>
    <s v="00:00:00"/>
    <s v=""/>
    <m/>
    <s v="No Group"/>
    <s v="ต่ำ"/>
    <n v="1"/>
    <s v="Add/Insert"/>
    <n v="0"/>
    <s v="ด่วน"/>
    <n v="6711"/>
    <s v="intranetadmin@cra.ac.th"/>
    <s v="admin intranet"/>
    <s v=""/>
    <s v=""/>
    <m/>
    <s v="Chanokchuen Suphanich"/>
    <s v="ผู้บริหารโครงการ (Project Manager)"/>
    <x v="0"/>
    <s v="Second tier"/>
    <x v="2"/>
    <s v="พอร์ทัล"/>
    <x v="1"/>
    <s v="E-Saraban"/>
    <x v="156"/>
    <x v="75"/>
    <m/>
    <s v=""/>
    <x v="0"/>
    <d v="1899-12-30T00:00:00"/>
    <d v="2022-09-12T15:33:53"/>
    <s v="ต่ำ"/>
  </r>
  <r>
    <s v="Not Requested"/>
    <x v="7"/>
    <d v="2022-09-05T15:51:00"/>
    <d v="2022-09-05T15:05:00"/>
    <n v="2022"/>
    <n v="9"/>
    <n v="5"/>
    <d v="1899-12-30T15:05:00"/>
    <s v="IT"/>
    <s v="ปัญหา: E-Mail พบปัญหา Login เข้าใช้งานไม่ได้ panchapat.sak@cra.ac.th (803446) IP:172.21.9.29 แผนก: Ward 9 เบอร์ติดต่อกลับ: 6706"/>
    <n v="11299"/>
    <d v="2022-09-15T15:06:49"/>
    <s v="00:00:00"/>
    <s v=""/>
    <m/>
    <s v="No Group"/>
    <s v="ต่ำ"/>
    <n v="1"/>
    <s v="Close"/>
    <n v="0"/>
    <s v="ต่ำ"/>
    <n v="6709"/>
    <s v="panchapat.sak@pccms.ac.th"/>
    <s v=" นาง บุษยมาส ถิรมงคล"/>
    <s v="Within SLA"/>
    <s v="00:45:14"/>
    <d v="2022-09-05T15:51:06"/>
    <s v="Chutiphan Wonbao"/>
    <s v="IT Support"/>
    <x v="1"/>
    <s v="Frist tier"/>
    <x v="2"/>
    <s v="โทรศัพท์"/>
    <x v="0"/>
    <s v="e-mail"/>
    <x v="158"/>
    <x v="66"/>
    <m/>
    <s v=""/>
    <x v="1"/>
    <d v="1899-12-30T00:00:00"/>
    <d v="2022-09-05T15:51:49"/>
    <s v="ต่ำ"/>
  </r>
  <r>
    <s v="Not Requested"/>
    <x v="7"/>
    <d v="2022-09-05T15:19:00"/>
    <d v="2022-09-05T15:06:00"/>
    <n v="2022"/>
    <n v="9"/>
    <n v="5"/>
    <d v="1899-12-30T15:06:00"/>
    <s v="IT"/>
    <s v="Chompoo Fongpikul กล่าว หนึ่งชั่วโมง ที่แล้ว ขอยกเลิกเอกสารแนบ ในบันทึกข้อความ ที่ 004.รพ.01.65/1349ลงวันที่ 19 สิงหาคม 2565 เรื่องขอคำนวนอัตราค่าบริการหัตถการนอกเวลา เพื่อกำหนดอัตราค่าบริการ จำนวน 2 รายการ โดย ขอยกเลิกเอกสารแนบ ชื่อ คณะกรรมการฯอนุมัติอัต"/>
    <n v="11300"/>
    <d v="2022-09-15T15:07:16"/>
    <s v="00:00:00"/>
    <s v=""/>
    <m/>
    <s v="No Group"/>
    <s v="ต่ำ"/>
    <n v="1"/>
    <s v="Deleted"/>
    <n v="0"/>
    <s v="ต่ำ"/>
    <n v="6732"/>
    <s v="chompoo.fon@cra.ac.th"/>
    <s v="Chompoo Fongpikul"/>
    <s v="Within SLA"/>
    <s v="00:12:22"/>
    <d v="2022-09-05T15:19:11"/>
    <s v="Aekkaluck Mong Suriya"/>
    <s v="E-sarabun"/>
    <x v="0"/>
    <s v="Second tier"/>
    <x v="1"/>
    <s v="พอร์ทัล"/>
    <x v="0"/>
    <s v="E-Saraban"/>
    <x v="81"/>
    <x v="50"/>
    <m/>
    <s v=""/>
    <x v="1"/>
    <d v="1899-12-30T00:00:00"/>
    <d v="2022-09-05T15:19:11"/>
    <s v="ต่ำ"/>
  </r>
  <r>
    <s v="Not Requested"/>
    <x v="3"/>
    <d v="2022-09-09T17:36:00"/>
    <d v="2022-09-05T15:07:00"/>
    <n v="2022"/>
    <n v="9"/>
    <n v="5"/>
    <d v="1899-12-30T15:07:00"/>
    <s v="IT"/>
    <s v="เครื่องพิมพ์ Epson LQ 310 เสียและได้ซ่อมเสร็จเรียบร้อยแล้ว จึงขอให้ทาง it ช่วยดำเนินการติดตั้งโปรแกรมและและตั้งค่าให้สามารถให้งานได้ด้วยค่ะ "/>
    <n v="11301"/>
    <d v="2022-09-19T15:11:00"/>
    <s v="00:00:00"/>
    <s v=""/>
    <m/>
    <s v="No Group"/>
    <s v="ต่ำ"/>
    <n v="1"/>
    <s v="Printer"/>
    <n v="0"/>
    <s v="ต่ำ"/>
    <n v="6085"/>
    <s v="treetippa.rat@cra.ac.th"/>
    <s v=" นางสาว ตรีทิพพา รัตนไตรมาศ"/>
    <s v="Within SLA"/>
    <s v="19:49:54"/>
    <d v="2022-09-07T16:57:18"/>
    <s v="Pawarut Bootchan"/>
    <s v="IT Support"/>
    <x v="1"/>
    <s v="Second tier"/>
    <x v="0"/>
    <s v="พอร์ทัล"/>
    <x v="0"/>
    <s v="Install"/>
    <x v="159"/>
    <x v="76"/>
    <m/>
    <s v=""/>
    <x v="0"/>
    <d v="1899-12-30T00:00:00"/>
    <d v="2022-09-09T17:36:33"/>
    <s v="ต่ำ"/>
  </r>
  <r>
    <s v="Not Requested"/>
    <x v="7"/>
    <d v="2022-09-05T15:22:00"/>
    <d v="2022-09-05T15:08:00"/>
    <n v="2022"/>
    <n v="9"/>
    <n v="5"/>
    <d v="1899-12-30T15:08:00"/>
    <s v="IT"/>
    <s v="Chompoo Fongpikul กล่าว หนึ่งชั่วโมง ที่แล้ว ขอยกเลิกเอกสารแนบ ในบันทึกข้อความ ที่ 004.รพ.01.65/1349ลงวันที่ 19 สิงหาคม 2565 เรื่องขอคำนวนอัตราค่าบริการหัตถการนอกเวลา เพื่อกำหนดอัตราค่าบริการ จำนวน 2 รายการ โดย ขอยกเลิกเอกสารแนบ ชื่อ คณะกรรมการฯอนุมัติอัต"/>
    <n v="11302"/>
    <d v="2022-09-15T15:08:58"/>
    <s v="00:00:00"/>
    <s v=""/>
    <m/>
    <s v="No Group"/>
    <s v="ต่ำ"/>
    <n v="1"/>
    <s v="Deleted"/>
    <n v="0"/>
    <s v="ต่ำ"/>
    <n v="6732"/>
    <s v="chompoo.fon@cra.ac.th"/>
    <s v="Chompoo Fongpikul"/>
    <s v="Within SLA"/>
    <s v="00:13:34"/>
    <d v="2022-09-05T15:22:09"/>
    <s v="Aekkaluck Mong Suriya"/>
    <s v="E-sarabun"/>
    <x v="0"/>
    <s v="Second tier"/>
    <x v="1"/>
    <s v="พอร์ทัล"/>
    <x v="0"/>
    <s v="E-Saraban"/>
    <x v="81"/>
    <x v="50"/>
    <m/>
    <s v=""/>
    <x v="1"/>
    <d v="1899-12-30T00:00:00"/>
    <d v="2022-09-05T15:22:09"/>
    <s v="ต่ำ"/>
  </r>
  <r>
    <s v="Not Requested"/>
    <x v="3"/>
    <m/>
    <d v="2022-09-05T15:09:00"/>
    <n v="2022"/>
    <n v="9"/>
    <n v="5"/>
    <d v="1899-12-30T15:09:00"/>
    <s v="IT"/>
    <s v=""/>
    <n v="11303"/>
    <d v="2022-09-08T12:09:52"/>
    <s v="00:00:00"/>
    <s v=""/>
    <m/>
    <s v="No Group"/>
    <s v="ต่ำ"/>
    <n v="1"/>
    <s v="PC"/>
    <n v="0"/>
    <s v="กลาง"/>
    <n v="909838512"/>
    <s v="renuka.wan@cra.ac.th"/>
    <s v="Renuka Wandee"/>
    <s v=""/>
    <s v=""/>
    <m/>
    <s v="Kritpet Pumsorn"/>
    <s v="IT Support"/>
    <x v="1"/>
    <s v="Second tier"/>
    <x v="0"/>
    <s v="พอร์ทัล"/>
    <x v="2"/>
    <s v="Install"/>
    <x v="160"/>
    <x v="19"/>
    <m/>
    <s v=""/>
    <x v="0"/>
    <d v="1899-12-30T00:00:00"/>
    <d v="2022-09-07T12:27:53"/>
    <s v="ต่ำ"/>
  </r>
  <r>
    <s v="Not Requested"/>
    <x v="7"/>
    <d v="2022-09-05T16:20:00"/>
    <d v="2022-09-05T15:16:00"/>
    <n v="2022"/>
    <n v="9"/>
    <n v="5"/>
    <d v="1899-12-30T15:16:00"/>
    <s v="IT"/>
    <s v="ไม่สามารถ save ไฟล์ได้"/>
    <n v="11304"/>
    <d v="2022-09-27T11:00:36"/>
    <s v="00:00:00"/>
    <s v=""/>
    <m/>
    <s v="No Group"/>
    <s v="ต่ำ"/>
    <n v="1"/>
    <s v="Setup/Reconfig"/>
    <n v="0"/>
    <s v="กลาง"/>
    <n v="6739"/>
    <s v="pitchanart.sut@cra.ac.th"/>
    <s v="Pitchanart Suthisom"/>
    <s v="Within SLA"/>
    <s v="00:33:40"/>
    <d v="2022-09-05T15:49:41"/>
    <s v="Darin Mingraksa"/>
    <s v="IT Support"/>
    <x v="1"/>
    <s v="Frist tier"/>
    <x v="2"/>
    <s v="พอร์ทัล"/>
    <x v="0"/>
    <s v="Ofiice 365"/>
    <x v="161"/>
    <x v="9"/>
    <m/>
    <s v=""/>
    <x v="1"/>
    <d v="1899-12-30T00:00:00"/>
    <d v="2022-09-22T14:33:36"/>
    <s v="ต่ำ"/>
  </r>
  <r>
    <s v="Not Requested"/>
    <x v="0"/>
    <d v="2022-09-05T15:28:00"/>
    <d v="2022-09-05T15:27:00"/>
    <n v="2022"/>
    <n v="9"/>
    <n v="5"/>
    <d v="1899-12-30T15:27:00"/>
    <s v="IT"/>
    <s v="ID เรื่อง รายละเอียด Channel รพ.xxxxxxxxxxx โรงพยาบาล ส่งรายชื่อให้บริษัทประกัน Mail IT"/>
    <n v="11305"/>
    <d v="2022-10-07T08:17:39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1:28"/>
    <d v="2022-09-05T15:28:55"/>
    <s v="Jaraya Bhuwaratheep"/>
    <s v="Application Support"/>
    <x v="0"/>
    <s v="Second tier"/>
    <x v="1"/>
    <s v="อีเมล"/>
    <x v="0"/>
    <s v="เปิดสิทธิ์"/>
    <x v="37"/>
    <x v="26"/>
    <m/>
    <s v=""/>
    <x v="1"/>
    <d v="1899-12-30T00:00:00"/>
    <d v="2022-10-04T11:18:39"/>
    <s v="กลาง"/>
  </r>
  <r>
    <s v="Not Requested"/>
    <x v="7"/>
    <m/>
    <d v="2022-09-05T15:27:00"/>
    <n v="2022"/>
    <n v="9"/>
    <n v="5"/>
    <d v="1899-12-30T15:27:00"/>
    <s v="IT"/>
    <s v="ลบเอกสารที่สแกนzผิดในระบบ E-doc ดังรายการต่อไปนี้ 1.HN 640492457 เอกสารวันที่ 16/12/64 หมวดเอกสารที่ต้องการลบ 01.27.02 จำนวน 1 แผ่น 2.HN 640534494 เอกสารวันที่ 13/1/65 หมวดเอกสารที่ต้องการลบ 99.01 ตั้งแต่ No.24-29 จำนวน 6 แผ่น 3.HN 650118848 เอกสารวันที่ "/>
    <n v="11306"/>
    <d v="2022-09-15T15:27:50"/>
    <s v="00:00:00"/>
    <s v=""/>
    <m/>
    <s v="No Group"/>
    <s v="ต่ำ"/>
    <n v="1"/>
    <s v="Setup/Reconfig"/>
    <n v="0"/>
    <s v="ต่ำ"/>
    <n v="3201"/>
    <s v="kran.chu@cra.ac.th"/>
    <s v="Kran Chuayjiw"/>
    <s v=""/>
    <s v=""/>
    <m/>
    <s v="Busarin Supong"/>
    <s v="PMO"/>
    <x v="0"/>
    <s v="Second tier"/>
    <x v="1"/>
    <s v="พอร์ทัล"/>
    <x v="2"/>
    <s v="E-Saraban"/>
    <x v="162"/>
    <x v="77"/>
    <m/>
    <s v=""/>
    <x v="0"/>
    <d v="1899-12-30T00:00:00"/>
    <d v="2022-09-19T09:09:46"/>
    <s v="ต่ำ"/>
  </r>
  <r>
    <s v="Not Requested"/>
    <x v="0"/>
    <d v="2022-09-05T15:31:00"/>
    <d v="2022-09-05T15:30:00"/>
    <n v="2022"/>
    <n v="9"/>
    <n v="5"/>
    <d v="1899-12-30T15:30:00"/>
    <s v="IT"/>
    <s v="ID เรื่อง รายละเอียด Channel 11xxxxxxxxxxx หมอพร้อม ขอใบรับรอง Line"/>
    <n v="11307"/>
    <d v="2022-10-07T08:18:3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54"/>
    <d v="2022-09-05T15:31:50"/>
    <s v="Jaraya Bhuwaratheep"/>
    <s v="Application Support"/>
    <x v="0"/>
    <s v="Second tier"/>
    <x v="1"/>
    <s v="พูดคุย"/>
    <x v="0"/>
    <s v=""/>
    <x v="35"/>
    <x v="26"/>
    <m/>
    <s v=""/>
    <x v="1"/>
    <d v="1899-12-30T00:00:00"/>
    <d v="2022-10-04T11:18:35"/>
    <s v="กลาง"/>
  </r>
  <r>
    <s v="Not Requested"/>
    <x v="0"/>
    <d v="2022-09-05T15:34:00"/>
    <d v="2022-09-05T15:33:00"/>
    <n v="2022"/>
    <n v="9"/>
    <n v="5"/>
    <d v="1899-12-30T15:33:00"/>
    <s v="IT"/>
    <s v="ID เรื่อง รายละเอียด Channel 17xxxxxxxxxxxx หมอพร้อม แก้ไขข้อมูล ลบเข็มซ้ำ Line"/>
    <n v="11308"/>
    <d v="2022-10-07T08:18:28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52"/>
    <d v="2022-09-05T15:34:48"/>
    <s v="Jaraya Bhuwaratheep"/>
    <s v="Application Support"/>
    <x v="0"/>
    <s v="Second tier"/>
    <x v="1"/>
    <s v="พูดคุย"/>
    <x v="0"/>
    <s v="เปิดสิทธิ์"/>
    <x v="163"/>
    <x v="26"/>
    <m/>
    <s v=""/>
    <x v="1"/>
    <d v="1899-12-30T00:00:00"/>
    <d v="2022-10-04T11:18:28"/>
    <s v="กลาง"/>
  </r>
  <r>
    <s v="Not Requested"/>
    <x v="0"/>
    <d v="2022-09-05T15:37:00"/>
    <d v="2022-09-05T15:36:00"/>
    <n v="2022"/>
    <n v="9"/>
    <n v="5"/>
    <d v="1899-12-30T15:36:00"/>
    <s v="IT"/>
    <s v="ID เรื่อง รายละเอียด Channel รพ.xxxxxxxx โรงพยาบาล ส่งรายชื่อ(ของวันที่ 2 กันยายน)ให้บริษัทประกัน Mail IT"/>
    <n v="11309"/>
    <d v="2022-10-07T08:18:20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3"/>
    <d v="2022-09-05T15:37:12"/>
    <s v="Jaraya Bhuwaratheep"/>
    <s v="Application Support"/>
    <x v="0"/>
    <s v="Second tier"/>
    <x v="1"/>
    <s v="อีเมล"/>
    <x v="0"/>
    <s v="เปิดสิทธิ์"/>
    <x v="164"/>
    <x v="26"/>
    <m/>
    <s v=""/>
    <x v="1"/>
    <d v="1899-12-30T00:00:00"/>
    <d v="2022-10-04T11:18:20"/>
    <s v="กลาง"/>
  </r>
  <r>
    <s v="Not Requested"/>
    <x v="0"/>
    <d v="2022-09-05T15:38:00"/>
    <d v="2022-09-05T15:38:00"/>
    <n v="2022"/>
    <n v="9"/>
    <n v="5"/>
    <d v="1899-12-30T15:38:00"/>
    <s v="IT"/>
    <s v="ID เรื่อง รายละเอียด Channel รพ.xxxxxxxx โรงพยาบาล ส่งรายชื่อ(ของวันที่ 3 กันยายน)ให้บริษัทประกัน Mail IT"/>
    <n v="11310"/>
    <d v="2022-10-07T08:18:0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9"/>
    <d v="2022-09-05T15:38:44"/>
    <s v="Jaraya Bhuwaratheep"/>
    <s v="Application Support"/>
    <x v="0"/>
    <s v="Second tier"/>
    <x v="1"/>
    <s v="อีเมล"/>
    <x v="0"/>
    <s v="เปิดสิทธิ์"/>
    <x v="165"/>
    <x v="26"/>
    <m/>
    <s v=""/>
    <x v="1"/>
    <d v="1899-12-30T00:00:00"/>
    <d v="2022-10-04T11:18:05"/>
    <s v="กลาง"/>
  </r>
  <r>
    <s v="Not Requested"/>
    <x v="7"/>
    <d v="2022-09-05T15:41:00"/>
    <d v="2022-09-05T15:40:00"/>
    <n v="2022"/>
    <n v="9"/>
    <n v="5"/>
    <d v="1899-12-30T15:40:00"/>
    <s v="IT"/>
    <s v="ID เรื่อง รายละเอียด Channel 06xxxxxxxxx ประชาชน สอบถามเรื่องใบรับรองฉีดวัคซีนในต่างประเทศ Call"/>
    <n v="11311"/>
    <d v="2022-09-14T16:39:40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44"/>
    <d v="2022-09-05T15:41:09"/>
    <s v="Jaraya Bhuwaratheep"/>
    <s v="Application Support"/>
    <x v="0"/>
    <s v="Second tier"/>
    <x v="1"/>
    <s v="โทรศัพท์"/>
    <x v="0"/>
    <s v="Vaccine"/>
    <x v="166"/>
    <x v="26"/>
    <m/>
    <s v=""/>
    <x v="1"/>
    <d v="1899-12-30T00:00:00"/>
    <d v="2022-09-12T10:39:40"/>
    <s v="กลาง"/>
  </r>
  <r>
    <s v="Not Requested"/>
    <x v="7"/>
    <d v="2022-09-06T10:34:00"/>
    <d v="2022-09-05T15:42:00"/>
    <n v="2022"/>
    <n v="9"/>
    <n v="5"/>
    <d v="1899-12-30T15:42:00"/>
    <s v="IT"/>
    <s v="mail ของหัวหน้า panchapat.sak@cra.ac.th ไม่สามารถเข้างานได้"/>
    <n v="11312"/>
    <d v="2022-09-15T15:52:03"/>
    <s v="00:00:00"/>
    <s v=""/>
    <m/>
    <s v="No Group"/>
    <s v="ต่ำ"/>
    <n v="1"/>
    <s v="Setup/Reconfig"/>
    <n v="0"/>
    <s v="ต่ำ"/>
    <n v="6706"/>
    <s v="jidapa.thi@cra.ac.th"/>
    <s v="Jidapa Piriyamaytasiri"/>
    <s v="Within SLA"/>
    <s v="03:52:27"/>
    <d v="2022-09-06T10:43:19"/>
    <s v="Chutiphan Wonbao"/>
    <s v="IT Support"/>
    <x v="1"/>
    <s v="Frist tier"/>
    <x v="2"/>
    <s v="พอร์ทัล"/>
    <x v="0"/>
    <s v="e-mail"/>
    <x v="167"/>
    <x v="66"/>
    <m/>
    <s v=""/>
    <x v="1"/>
    <d v="1899-12-30T00:00:00"/>
    <d v="2022-09-06T10:44:03"/>
    <s v="ต่ำ"/>
  </r>
  <r>
    <s v="Not Requested"/>
    <x v="7"/>
    <d v="2022-09-05T15:43:00"/>
    <d v="2022-09-05T15:42:00"/>
    <n v="2022"/>
    <n v="9"/>
    <n v="5"/>
    <d v="1899-12-30T15:42:00"/>
    <s v="IT"/>
    <s v="ID เรื่อง รายละเอียด Channel 06xxxxxxx องค์กร สอบถามเรื่ื่องการคืนเงิน Call"/>
    <n v="11313"/>
    <d v="2022-09-14T16:38:45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35"/>
    <d v="2022-09-05T15:43:11"/>
    <s v="Jaraya Bhuwaratheep"/>
    <s v="Application Support"/>
    <x v="0"/>
    <s v="Second tier"/>
    <x v="1"/>
    <s v="โทรศัพท์"/>
    <x v="0"/>
    <s v="Vaccine"/>
    <x v="168"/>
    <x v="26"/>
    <m/>
    <s v=""/>
    <x v="1"/>
    <d v="1899-12-30T00:00:00"/>
    <d v="2022-09-12T10:38:45"/>
    <s v="กลาง"/>
  </r>
  <r>
    <s v="Not Requested"/>
    <x v="0"/>
    <d v="2022-09-05T15:45:00"/>
    <d v="2022-09-05T15:44:00"/>
    <n v="2022"/>
    <n v="9"/>
    <n v="5"/>
    <d v="1899-12-30T15:44:00"/>
    <s v="IT"/>
    <s v="ID เรื่อง รายละเอียด Channel บ.xxxxxxxxx องค์กร ส่งรายชื่อให้บริษัทประกัน Mail IT"/>
    <n v="11314"/>
    <d v="2022-10-07T08:17:4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41"/>
    <d v="2022-09-05T15:45:29"/>
    <s v="Jaraya Bhuwaratheep"/>
    <s v="Application Support"/>
    <x v="0"/>
    <s v="Second tier"/>
    <x v="1"/>
    <s v="อีเมล"/>
    <x v="0"/>
    <s v="เปิดสิทธิ์"/>
    <x v="169"/>
    <x v="26"/>
    <m/>
    <s v=""/>
    <x v="1"/>
    <d v="1899-12-30T00:00:00"/>
    <d v="2022-10-04T11:17:45"/>
    <s v="กลาง"/>
  </r>
  <r>
    <s v="Not Requested"/>
    <x v="0"/>
    <d v="2022-09-05T15:48:00"/>
    <d v="2022-09-05T15:47:00"/>
    <n v="2022"/>
    <n v="9"/>
    <n v="5"/>
    <d v="1899-12-30T15:47:00"/>
    <s v="IT"/>
    <s v="ID เรื่อง รายละเอียด Channel ME1xxxxxxxxxxxxx หมอพร้อม แก้เพศ Call"/>
    <n v="11315"/>
    <d v="2022-10-07T08:17:31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44"/>
    <d v="2022-09-05T15:48:36"/>
    <s v="Jaraya Bhuwaratheep"/>
    <s v="Application Support"/>
    <x v="0"/>
    <s v="Second tier"/>
    <x v="1"/>
    <s v="โทรศัพท์"/>
    <x v="0"/>
    <s v="เปิดสิทธิ์"/>
    <x v="170"/>
    <x v="26"/>
    <m/>
    <s v=""/>
    <x v="1"/>
    <d v="1899-12-30T00:00:00"/>
    <d v="2022-10-04T11:17:31"/>
    <s v="กลาง"/>
  </r>
  <r>
    <s v="Not Requested"/>
    <x v="7"/>
    <d v="2022-09-05T15:51:00"/>
    <d v="2022-09-05T15:50:00"/>
    <n v="2022"/>
    <n v="9"/>
    <n v="5"/>
    <d v="1899-12-30T15:50:00"/>
    <s v="IT"/>
    <s v="ID เรื่อง รายละเอียด Channel บริษัท xxxxxxxxxx องค์กร ทำเรื่องขอคืนเงินค่าวัคซีน Mail IT"/>
    <n v="11316"/>
    <d v="2022-10-07T08:15:05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1:05"/>
    <d v="2022-09-05T15:51:56"/>
    <s v="Jaraya Bhuwaratheep"/>
    <s v="Application Support"/>
    <x v="0"/>
    <s v="Second tier"/>
    <x v="1"/>
    <s v="อีเมล"/>
    <x v="0"/>
    <s v="Vaccine"/>
    <x v="171"/>
    <x v="26"/>
    <m/>
    <s v=""/>
    <x v="1"/>
    <d v="1899-12-30T00:00:00"/>
    <d v="2022-10-04T11:16:05"/>
    <s v="กลาง"/>
  </r>
  <r>
    <s v="Not Requested"/>
    <x v="3"/>
    <d v="2022-09-17T11:35:00"/>
    <d v="2022-09-05T16:12:00"/>
    <n v="2022"/>
    <n v="9"/>
    <n v="5"/>
    <d v="1899-12-30T16:12:00"/>
    <s v="IT"/>
    <s v="ขอเพิ่มจุด LAN เพื่อเชื่อมต่ออินเทอร์เน็ตจำนวน 1 จุด"/>
    <n v="11317"/>
    <d v="2022-09-27T10:40:23"/>
    <s v="00:00:00"/>
    <s v=""/>
    <m/>
    <s v="No Group"/>
    <s v="ต่ำ"/>
    <n v="1"/>
    <s v="Network"/>
    <n v="0"/>
    <s v="กลาง"/>
    <n v="6570"/>
    <s v="parimas.san@cra.ac.th"/>
    <s v="ปริมาศ แสงฤทธิ์"/>
    <s v="Within SLA"/>
    <s v="00:23:40"/>
    <d v="2022-09-15T11:03:16"/>
    <s v="Wasin Suratanachaigarn"/>
    <s v="Application Support"/>
    <x v="0"/>
    <s v="Second tier"/>
    <x v="1"/>
    <s v="พอร์ทัล"/>
    <x v="0"/>
    <s v="Install"/>
    <x v="172"/>
    <x v="22"/>
    <m/>
    <s v=""/>
    <x v="0"/>
    <d v="1899-12-30T00:00:00"/>
    <d v="2022-09-22T14:03:23"/>
    <s v="ต่ำ"/>
  </r>
  <r>
    <s v="Not Requested"/>
    <x v="1"/>
    <d v="2022-09-05T16:49:00"/>
    <d v="2022-09-05T16:27:00"/>
    <n v="2022"/>
    <n v="9"/>
    <n v="5"/>
    <d v="1899-12-30T16:27:00"/>
    <s v="IT"/>
    <s v="คอมห้องยา 17 ไร่ เข้าโปรแกรม SAP ไม่ได้ เครื่อง192.168.56.1 172.25.2.127"/>
    <n v="11318"/>
    <d v="2022-09-15T16:35:26"/>
    <s v="00:00:00"/>
    <s v=""/>
    <m/>
    <s v="No Group"/>
    <s v="ต่ำ"/>
    <n v="1"/>
    <s v="Setup/Reconfig"/>
    <n v="0"/>
    <s v="ต่ำ"/>
    <n v="5775"/>
    <s v="nattiyaporn.lab@pccms.ac.th"/>
    <s v="Nattityaporn Labrattanawitaya"/>
    <s v="Within SLA"/>
    <s v="00:14:34"/>
    <d v="2022-09-05T16:41:36"/>
    <s v="Natthawut Suksom"/>
    <s v="IT Support"/>
    <x v="1"/>
    <s v="Second tier"/>
    <x v="0"/>
    <s v="พอร์ทัล"/>
    <x v="0"/>
    <s v="SAP-CO"/>
    <x v="173"/>
    <x v="61"/>
    <m/>
    <s v=""/>
    <x v="1"/>
    <d v="1899-12-30T00:00:00"/>
    <d v="2022-09-05T16:49:26"/>
    <s v="ต่ำ"/>
  </r>
  <r>
    <s v="Not Requested"/>
    <x v="7"/>
    <d v="2022-09-05T18:07:00"/>
    <d v="2022-09-05T16:43:00"/>
    <n v="2022"/>
    <n v="9"/>
    <n v="5"/>
    <d v="1899-12-30T16:43:00"/>
    <s v="IT"/>
    <s v="เรียน หน่วยงานที่เกี่ยวข้อง ...................... ฝ่ายอำนวยการรักษาความปลอดภัยขอแจ้งลบไฟล์เอกสาร จำนวน 3 ไฟล์เอกสารแนบ ดังนี้ เรื่องที่ 1 บันทึกข้อความ 001.05.อป.65/102 ลงวันที่ 14 สิงหาคม 2565เรื่อง ขออนุมัติหลักการ,งบประมาณ, ใช้งบประมาณและจัดจ้างที่ปรึ"/>
    <n v="11319"/>
    <d v="2022-09-15T16:44:09"/>
    <s v="00:00:00"/>
    <s v=""/>
    <m/>
    <s v="No Group"/>
    <s v="ต่ำ"/>
    <n v="1"/>
    <s v="Deleted"/>
    <n v="0"/>
    <s v="ต่ำ"/>
    <n v="8595"/>
    <s v="sucheera.dat@cra.ac.th"/>
    <s v="Sucheera Datchsonthi"/>
    <s v="Within SLA"/>
    <s v="00:16:10"/>
    <d v="2022-09-05T18:07:10"/>
    <s v="Aekkaluck Mong Suriya"/>
    <s v="E-sarabun"/>
    <x v="0"/>
    <s v="Second tier"/>
    <x v="1"/>
    <s v="พอร์ทัล"/>
    <x v="0"/>
    <s v="E-Saraban"/>
    <x v="174"/>
    <x v="78"/>
    <d v="2022-05-05T00:00:00"/>
    <s v=""/>
    <x v="0"/>
    <d v="1899-12-30T00:00:00"/>
    <d v="2022-09-05T18:10:25"/>
    <s v="ต่ำ"/>
  </r>
  <r>
    <s v="Not Requested"/>
    <x v="7"/>
    <d v="2022-09-06T16:31:00"/>
    <d v="2022-09-05T17:44:00"/>
    <n v="2022"/>
    <n v="9"/>
    <n v="5"/>
    <d v="1899-12-30T17:44:00"/>
    <s v="IT"/>
    <s v="Scan เอกสารใน E-doc และ EV Impoter ไม่ได้ คอมเคาน์เตอร์พยาบาลเบอร์ 8 IP : 172.32.4.120"/>
    <n v="11320"/>
    <d v="2022-09-16T11:00:14"/>
    <s v="00:00:00"/>
    <s v=""/>
    <m/>
    <s v="No Group"/>
    <s v="ต่ำ"/>
    <n v="1"/>
    <s v="Setup/Reconfig"/>
    <n v="0"/>
    <s v="ต่ำ"/>
    <n v="912799724"/>
    <s v="thaweesub.tha@cra.ac.th"/>
    <s v="Thaweesub Thawatchai"/>
    <s v="Within SLA"/>
    <s v="05:31:36"/>
    <d v="2022-09-06T13:31:36"/>
    <s v="Prasert Rattawisad"/>
    <s v="IT Support"/>
    <x v="1"/>
    <s v="Second tier"/>
    <x v="0"/>
    <s v="พอร์ทัล"/>
    <x v="0"/>
    <s v="E-Doc"/>
    <x v="175"/>
    <x v="48"/>
    <m/>
    <s v=""/>
    <x v="1"/>
    <d v="1899-12-30T00:00:00"/>
    <d v="2022-09-06T16:31:13"/>
    <s v="ต่ำ"/>
  </r>
  <r>
    <s v="Not Requested"/>
    <x v="7"/>
    <d v="2022-09-06T16:31:00"/>
    <d v="2022-09-05T18:30:00"/>
    <n v="2022"/>
    <n v="9"/>
    <n v="5"/>
    <d v="1899-12-30T18:30:00"/>
    <s v="IT"/>
    <s v="scan เอกสารลง E-doc ไม่ได้ IP 172.25.4.58 , 172.25.4.156"/>
    <n v="11321"/>
    <d v="2022-09-16T16:30:30"/>
    <s v="00:00:00"/>
    <s v=""/>
    <m/>
    <s v="No Group"/>
    <s v="ต่ำ"/>
    <n v="1"/>
    <s v="Setup/Reconfig"/>
    <n v="0"/>
    <s v="ต่ำ"/>
    <n v="5735"/>
    <s v="kamonlux.lao@cra.ac.th"/>
    <s v="Kamonlux Laoarun"/>
    <s v="Within SLA"/>
    <s v="00:01:52"/>
    <d v="2022-09-06T08:01:52"/>
    <s v="Prasert Rattawisad"/>
    <s v="IT Support"/>
    <x v="1"/>
    <s v="Second tier"/>
    <x v="0"/>
    <s v="พอร์ทัล"/>
    <x v="0"/>
    <s v="E-Doc"/>
    <x v="176"/>
    <x v="73"/>
    <m/>
    <s v=""/>
    <x v="1"/>
    <d v="1899-12-30T00:00:00"/>
    <d v="2022-09-06T16:31:30"/>
    <s v="ต่ำ"/>
  </r>
  <r>
    <s v="Not Requested"/>
    <x v="7"/>
    <d v="2022-09-06T14:00:00"/>
    <d v="2022-09-06T07:58:00"/>
    <n v="2022"/>
    <n v="9"/>
    <n v="6"/>
    <d v="1899-12-30T07:58:00"/>
    <s v="IT"/>
    <s v="เครื่องคอมพิวเตอร์ หมายเลขเครื่อง 172.25.3.229 Scan เอกสารไม่ได้"/>
    <n v="11322"/>
    <d v="2022-09-16T13:41:18"/>
    <s v="00:00:00"/>
    <s v=""/>
    <m/>
    <s v="No Group"/>
    <s v="ต่ำ"/>
    <n v="1"/>
    <s v="Setup/Reconfig"/>
    <n v="0"/>
    <s v="ต่ำ"/>
    <n v="5708"/>
    <s v="permpen.noi@cra.ac.th"/>
    <s v="Permpen Noitoon"/>
    <s v="Within SLA"/>
    <s v="00:19:40"/>
    <d v="2022-09-06T08:19:40"/>
    <s v="Darin Mingraksa"/>
    <s v="IT Support"/>
    <x v="1"/>
    <s v="Frist tier"/>
    <x v="2"/>
    <s v="พอร์ทัล"/>
    <x v="0"/>
    <s v="E-Doc"/>
    <x v="177"/>
    <x v="79"/>
    <m/>
    <s v=""/>
    <x v="1"/>
    <d v="1899-12-30T00:00:00"/>
    <d v="2022-09-06T14:00:18"/>
    <s v="ต่ำ"/>
  </r>
  <r>
    <s v="Not Requested"/>
    <x v="2"/>
    <d v="2022-09-06T14:01:00"/>
    <d v="2022-09-06T08:03:00"/>
    <n v="2022"/>
    <n v="9"/>
    <n v="6"/>
    <d v="1899-12-30T08:03:00"/>
    <s v="IT"/>
    <s v="จอคอมเปิดไม่ติด แต่มีไฟขึ้น รบกวนขึ้มาดูให้หน่อยค่ะ ชั้น4 มุมA ติดต่อคุณปอ ได้เลย รบกวนมาตอนนี้ได้ไหมคะ "/>
    <n v="11323"/>
    <d v="2022-09-16T12:58:16"/>
    <s v="00:00:00"/>
    <s v=""/>
    <m/>
    <s v="No Group"/>
    <s v="ต่ำ"/>
    <n v="1"/>
    <s v="Setup/Reconfig"/>
    <n v="0"/>
    <s v="ต่ำ"/>
    <n v="8455"/>
    <s v="pantip.por@cra.ac.th"/>
    <s v="Pantip Porboon"/>
    <s v="Within SLA"/>
    <s v="01:03:17"/>
    <d v="2022-09-06T09:06:42"/>
    <s v="Thanaphon Thaugsuban"/>
    <s v="IT Support"/>
    <x v="1"/>
    <s v="Second tier"/>
    <x v="0"/>
    <s v="พอร์ทัล"/>
    <x v="0"/>
    <s v="Monitor"/>
    <x v="178"/>
    <x v="31"/>
    <d v="2022-05-05T00:00:00"/>
    <s v=""/>
    <x v="1"/>
    <d v="1899-12-30T00:00:00"/>
    <d v="2022-09-06T17:48:25"/>
    <s v="ต่ำ"/>
  </r>
  <r>
    <s v="Not Requested"/>
    <x v="3"/>
    <d v="2022-09-06T14:01:00"/>
    <d v="2022-09-06T08:06:00"/>
    <n v="2022"/>
    <n v="9"/>
    <n v="6"/>
    <d v="1899-12-30T08:06:00"/>
    <s v="IT"/>
    <s v="*** คุณตูน ดำเนินการติดตั้งให้ก่อนหน้านี้แล้ว *** เป็นการแจ้ง Helpdesk ตามหลังครับ ขอบพระคุณมากๆครับ"/>
    <n v="11324"/>
    <d v="2022-10-04T13:44:00"/>
    <s v="00:00:00"/>
    <s v=""/>
    <m/>
    <s v="No Group"/>
    <s v="ต่ำ"/>
    <n v="1"/>
    <s v="Software"/>
    <n v="0"/>
    <s v="ต่ำ"/>
    <n v="8547"/>
    <s v="atiwich.lum@cra.ac.th"/>
    <s v="Tinnakorn Lumyos"/>
    <s v="Within SLA"/>
    <s v="01:02:02"/>
    <d v="2022-09-06T09:08:38"/>
    <s v="Thanaphon Thaugsuban"/>
    <s v="IT Support"/>
    <x v="1"/>
    <s v="Second tier"/>
    <x v="0"/>
    <s v="พอร์ทัล"/>
    <x v="0"/>
    <s v="Install"/>
    <x v="179"/>
    <x v="62"/>
    <m/>
    <s v=""/>
    <x v="0"/>
    <d v="1899-12-30T00:00:00"/>
    <d v="2022-09-22T14:46:00"/>
    <s v="ต่ำ"/>
  </r>
  <r>
    <s v="Not Requested"/>
    <x v="2"/>
    <d v="2022-09-06T14:07:00"/>
    <d v="2022-09-06T08:13:00"/>
    <n v="2022"/>
    <n v="9"/>
    <n v="6"/>
    <d v="1899-12-30T08:13:00"/>
    <s v="IT"/>
    <s v="เรียนเจ้าหน้าที่ ที่เกี่ยวข้อง แจ้งเครื่องคอมพิวเตอร์ที่งานประกัน 17 ไร่ เปิดไม่ติด"/>
    <n v="11325"/>
    <d v="2022-09-16T13:26:15"/>
    <s v="00:00:00"/>
    <s v=""/>
    <m/>
    <s v="No Group"/>
    <s v="ต่ำ"/>
    <n v="1"/>
    <s v="Setup/Reconfig"/>
    <n v="0"/>
    <s v="ต่ำ"/>
    <n v="8656"/>
    <s v="siriporn.rod@cra.ac.th"/>
    <s v="ศิริพร โรจนนิรันดร์กิจ"/>
    <s v="Within SLA"/>
    <s v="00:41:32"/>
    <d v="2022-09-06T08:55:22"/>
    <s v="Supachai Sonthong"/>
    <s v="IT Support"/>
    <x v="1"/>
    <s v="Second tier"/>
    <x v="0"/>
    <s v="พอร์ทัล"/>
    <x v="0"/>
    <s v="PC"/>
    <x v="180"/>
    <x v="80"/>
    <m/>
    <s v=""/>
    <x v="1"/>
    <d v="1899-12-30T00:00:00"/>
    <d v="2022-09-06T14:07:15"/>
    <s v="ต่ำ"/>
  </r>
  <r>
    <s v="Not Requested"/>
    <x v="7"/>
    <d v="2022-09-22T15:00:00"/>
    <d v="2022-09-06T08:14:00"/>
    <n v="2022"/>
    <n v="9"/>
    <n v="6"/>
    <d v="1899-12-30T08:14:00"/>
    <s v="IT"/>
    <s v=""/>
    <n v="11326"/>
    <d v="2022-09-08T14:14:02"/>
    <s v="00:06:44"/>
    <s v="Within SLA"/>
    <d v="2022-09-06T08:20:46"/>
    <s v="No Group"/>
    <s v="ต่ำ"/>
    <n v="3"/>
    <s v="Deleted"/>
    <n v="2"/>
    <s v="กลาง"/>
    <n v="898990024"/>
    <s v="thitaree.boo@cra.ac.th"/>
    <s v="Thitaree Boonchaue"/>
    <s v="SLA Violated"/>
    <s v="114:46:03"/>
    <d v="2022-09-22T15:00:05"/>
    <s v="Nuengruethai Gaewtawan"/>
    <s v="E-sarabun"/>
    <x v="0"/>
    <s v="Second tier"/>
    <x v="1"/>
    <s v="พอร์ทัล"/>
    <x v="0"/>
    <s v="E-Saraban"/>
    <x v="181"/>
    <x v="40"/>
    <m/>
    <s v=""/>
    <x v="0"/>
    <d v="1899-12-30T00:00:00"/>
    <d v="2022-09-22T15:00:05"/>
    <s v="ต่ำ"/>
  </r>
  <r>
    <s v="Not Requested"/>
    <x v="0"/>
    <d v="2022-09-14T13:37:00"/>
    <d v="2022-09-06T08:30:00"/>
    <n v="2022"/>
    <n v="9"/>
    <n v="6"/>
    <d v="1899-12-30T08:30:00"/>
    <s v="IT"/>
    <s v="ช่วยดำเนินการให้อีเมลของฝ่ายนิติการเข้า Outlook ให้หน่อยค่ะ E-mail 001_013@cra.ac.th tel. 0808321481"/>
    <n v="11327"/>
    <d v="2022-09-20T08:49:45"/>
    <s v="00:05:03"/>
    <s v="Within SLA"/>
    <d v="2022-09-06T08:35:28"/>
    <s v="No Group"/>
    <s v="ต่ำ"/>
    <n v="2"/>
    <s v="E-Mail"/>
    <n v="1"/>
    <s v="ต่ำ"/>
    <n v="8170"/>
    <s v="sirirat.jup@cra.ac.th"/>
    <s v="นางสาวสิริรัตน์ แป้นวงษ์"/>
    <s v="Within SLA"/>
    <s v="40:48:05"/>
    <d v="2022-09-12T13:18:30"/>
    <s v="Surasak Rattanaanan"/>
    <s v="IT Support"/>
    <x v="0"/>
    <s v="Second tier"/>
    <x v="0"/>
    <s v="พอร์ทัล"/>
    <x v="0"/>
    <s v="เปิดสิทธิ์"/>
    <x v="182"/>
    <x v="68"/>
    <m/>
    <s v=""/>
    <x v="0"/>
    <d v="1899-12-30T00:00:00"/>
    <d v="2022-09-14T13:37:45"/>
    <s v="ต่ำ"/>
  </r>
  <r>
    <s v="Not Requested"/>
    <x v="1"/>
    <d v="2022-09-06T14:07:00"/>
    <d v="2022-09-06T08:46:00"/>
    <n v="2022"/>
    <n v="9"/>
    <n v="6"/>
    <d v="1899-12-30T08:46:00"/>
    <s v="IT"/>
    <s v="ไม่สามารถเข้าใช้งานระบบ SAP บนNote Book ได้ IP : 172.27.32.147"/>
    <n v="11328"/>
    <d v="2022-09-16T12:18:43"/>
    <s v="00:00:00"/>
    <s v=""/>
    <m/>
    <s v="No Group"/>
    <s v="ต่ำ"/>
    <n v="1"/>
    <s v="Setup/Reconfig"/>
    <n v="0"/>
    <s v="ต่ำ"/>
    <n v="818108684"/>
    <s v="suphannee.man@cra.ac.th"/>
    <s v="Suphannee Manmars"/>
    <s v="Within SLA"/>
    <s v="01:49:29"/>
    <d v="2022-09-06T10:36:13"/>
    <s v="Natthawut Suksom"/>
    <s v="IT Support"/>
    <x v="1"/>
    <s v="Second tier"/>
    <x v="0"/>
    <s v="พอร์ทัล"/>
    <x v="0"/>
    <s v="SAP-CO"/>
    <x v="183"/>
    <x v="81"/>
    <m/>
    <s v=""/>
    <x v="1"/>
    <d v="1899-12-30T00:00:00"/>
    <d v="2022-09-06T14:07:43"/>
    <s v="ต่ำ"/>
  </r>
  <r>
    <s v="Not Requested"/>
    <x v="0"/>
    <d v="2022-09-14T09:44:00"/>
    <d v="2022-09-06T08:51:00"/>
    <n v="2022"/>
    <n v="9"/>
    <n v="6"/>
    <d v="1899-12-30T08:51:00"/>
    <s v="IT"/>
    <s v="ขอรหัสคีย์ IR รหัสพนักงาน 900528"/>
    <n v="11329"/>
    <d v="2022-09-26T13:40:06"/>
    <s v="00:24:38"/>
    <s v="Within SLA"/>
    <d v="2022-09-06T09:15:51"/>
    <s v="No Group"/>
    <s v="ต่ำ"/>
    <n v="1"/>
    <s v="Active Directory (AD)"/>
    <n v="1"/>
    <s v="ต่ำ"/>
    <n v="5751"/>
    <s v="doungkamol.pae@cra.ac.th"/>
    <s v="Doungkamol Paenthai"/>
    <s v="Within SLA"/>
    <s v="54:53:11"/>
    <d v="2022-09-14T09:44:24"/>
    <s v="Chutiphan Wonbao"/>
    <s v="IT Support"/>
    <x v="1"/>
    <s v="Frist tier"/>
    <x v="2"/>
    <s v="พอร์ทัล"/>
    <x v="0"/>
    <s v="เปิดสิทธิ์"/>
    <x v="184"/>
    <x v="38"/>
    <m/>
    <s v=""/>
    <x v="0"/>
    <d v="1899-12-30T00:00:00"/>
    <d v="2022-09-22T14:33:06"/>
    <s v="ต่ำ"/>
  </r>
  <r>
    <s v="Not Requested"/>
    <x v="10"/>
    <d v="2022-09-09T11:36:00"/>
    <d v="2022-09-06T09:01:00"/>
    <n v="2022"/>
    <n v="9"/>
    <n v="6"/>
    <d v="1899-12-30T09:01:00"/>
    <s v="IT"/>
    <s v="IP : 172.25.2.222 ขอบคุณค่ะ"/>
    <n v="11330"/>
    <d v="2022-09-20T09:46:53"/>
    <s v="00:00:00"/>
    <s v=""/>
    <m/>
    <s v="No Group"/>
    <s v="ต่ำ"/>
    <n v="1"/>
    <s v="Setup/Reconfig"/>
    <n v="0"/>
    <s v="ต่ำ"/>
    <n v="642055716"/>
    <s v="kamolphan.tan@cra.ac.th"/>
    <s v=" นางสาว กมลพรรณ ธนัญชยะกุล"/>
    <s v="Within SLA"/>
    <s v="10:50:29"/>
    <d v="2022-09-07T10:51:48"/>
    <s v="Supachai Sonthong"/>
    <s v="IT Support"/>
    <x v="1"/>
    <s v="Second tier"/>
    <x v="0"/>
    <s v="พอร์ทัล"/>
    <x v="0"/>
    <s v="Printer Sticker"/>
    <x v="185"/>
    <x v="61"/>
    <m/>
    <s v=""/>
    <x v="1"/>
    <d v="1899-12-30T00:00:00"/>
    <d v="2022-09-09T11:36:53"/>
    <s v="ต่ำ"/>
  </r>
  <r>
    <s v="Not Requested"/>
    <x v="3"/>
    <d v="2022-09-06T16:24:00"/>
    <d v="2022-09-06T09:02:00"/>
    <n v="2022"/>
    <n v="9"/>
    <n v="6"/>
    <d v="1899-12-30T09:02:00"/>
    <s v="IT"/>
    <s v="รบกวนลงโปรแกรม SAP ใหม่ ในเครื่องคอม VNC 172.32.12.55 ขอรบกวนเป็นช่วง12.00-13.00น ค่ะ"/>
    <n v="11331"/>
    <d v="2022-09-16T09:11:59"/>
    <s v="00:00:00"/>
    <s v=""/>
    <m/>
    <s v="No Group"/>
    <s v="ต่ำ"/>
    <n v="1"/>
    <s v="Software"/>
    <n v="0"/>
    <s v="ต่ำ"/>
    <n v="6802"/>
    <s v="ailada.jet@cra.ac.th"/>
    <s v="Ailada Jetanasen"/>
    <s v="Within SLA"/>
    <s v="07:13:14"/>
    <d v="2022-09-06T16:15:26"/>
    <s v="Chakrit Pongprayot"/>
    <s v="IT Support"/>
    <x v="1"/>
    <s v="Second tier"/>
    <x v="0"/>
    <s v="พอร์ทัล"/>
    <x v="0"/>
    <s v="Install"/>
    <x v="186"/>
    <x v="15"/>
    <m/>
    <s v=""/>
    <x v="0"/>
    <d v="1899-12-30T00:00:00"/>
    <d v="2022-09-06T16:24:59"/>
    <s v="ต่ำ"/>
  </r>
  <r>
    <s v="Not Requested"/>
    <x v="2"/>
    <d v="2022-09-06T09:56:00"/>
    <d v="2022-09-06T09:07:00"/>
    <n v="2022"/>
    <n v="9"/>
    <n v="6"/>
    <d v="1899-12-30T09:07:00"/>
    <s v="IT"/>
    <s v="เรียน เจ้าหน้าที่ทที่เกี่ยวข้อง แจ้งปัญหาปุ่มเปลี่ยนภาษาไม่สามารถใช้ได้ เมื่อทำงานในหน้าจอ Window ระบบ HIS ค่ะ IP : 172.25.3.36 รบกวนช่วยแก้ไขด่วน เนื่องจากแพทย์กำลังตรวจคนไข้ค่ะ ขอบคุณค่ะ สถานที่ : ห้องตรวจเบอร์ 2 คลินิกหัวใจและหลอดเลือด"/>
    <n v="11332"/>
    <d v="2022-10-04T13:07:13"/>
    <s v="00:00:00"/>
    <s v=""/>
    <m/>
    <s v="No Group"/>
    <s v="ต่ำ"/>
    <n v="1"/>
    <s v="Setup/Re-config"/>
    <n v="0"/>
    <s v="ต่ำ"/>
    <n v="5601"/>
    <s v="nitchapak.kun@cra.ac.th"/>
    <s v="Nitchapak Kunakritanant"/>
    <s v="Within SLA"/>
    <s v="00:48:43"/>
    <d v="2022-09-06T09:56:09"/>
    <s v="Krissada Boonchaleaw"/>
    <s v="PC Team"/>
    <x v="2"/>
    <s v="Second tier"/>
    <x v="0"/>
    <s v="พอร์ทัล"/>
    <x v="0"/>
    <s v="Operating System Windows 10"/>
    <x v="187"/>
    <x v="23"/>
    <m/>
    <s v=""/>
    <x v="1"/>
    <d v="1899-12-30T00:00:00"/>
    <d v="2022-09-22T13:55:13"/>
    <s v="กลาง"/>
  </r>
  <r>
    <s v="Not Requested"/>
    <x v="11"/>
    <d v="2022-09-09T17:36:00"/>
    <d v="2022-09-06T09:12:00"/>
    <n v="2022"/>
    <n v="9"/>
    <n v="6"/>
    <d v="1899-12-30T09:12:00"/>
    <s v="IT"/>
    <s v="ขอต่อสายแลนที่จอภาพ วีดีโอวอล"/>
    <n v="11333"/>
    <d v="2022-09-26T13:00:01"/>
    <s v="00:00:00"/>
    <s v=""/>
    <m/>
    <s v="No Group"/>
    <s v="ต่ำ"/>
    <n v="1"/>
    <s v="Setup/Reconfig"/>
    <n v="0"/>
    <s v="กลาง"/>
    <n v="1105"/>
    <s v="natanicha.yue@cra.ac.th"/>
    <s v="Natanicha Yuenra"/>
    <s v="Within SLA"/>
    <s v="07:03:35"/>
    <d v="2022-09-07T16:57:54"/>
    <s v="Chakrit Pongprayot"/>
    <s v="IT Support"/>
    <x v="1"/>
    <s v="Second tier"/>
    <x v="0"/>
    <s v="พอร์ทัล"/>
    <x v="0"/>
    <s v="Proxy"/>
    <x v="188"/>
    <x v="82"/>
    <m/>
    <s v=""/>
    <x v="1"/>
    <d v="1899-12-30T00:00:00"/>
    <d v="2022-09-22T14:03:01"/>
    <s v="ต่ำ"/>
  </r>
  <r>
    <s v="Not Requested"/>
    <x v="3"/>
    <m/>
    <d v="2022-09-06T09:13:00"/>
    <n v="2022"/>
    <n v="9"/>
    <n v="6"/>
    <d v="1899-12-30T09:13:00"/>
    <s v="IT"/>
    <s v=""/>
    <n v="11334"/>
    <d v="2022-09-08T15:14:34"/>
    <s v="00:00:00"/>
    <s v=""/>
    <m/>
    <s v="No Group"/>
    <s v="ต่ำ"/>
    <n v="1"/>
    <s v="PC"/>
    <n v="0"/>
    <s v="กลาง"/>
    <n v="6101"/>
    <s v="butsayamas.cha@cra.ac.th"/>
    <s v="Butsayamas Chaobankrang"/>
    <s v=""/>
    <s v=""/>
    <m/>
    <s v="Kritpet Pumsorn"/>
    <s v="IT Support"/>
    <x v="1"/>
    <s v="Second tier"/>
    <x v="0"/>
    <s v="พอร์ทัล"/>
    <x v="2"/>
    <s v="Add"/>
    <x v="189"/>
    <x v="83"/>
    <m/>
    <s v=""/>
    <x v="0"/>
    <d v="1899-12-30T00:00:00"/>
    <d v="2022-09-07T08:41:07"/>
    <s v="ต่ำ"/>
  </r>
  <r>
    <s v="Not Requested"/>
    <x v="9"/>
    <d v="2022-09-06T14:08:00"/>
    <d v="2022-09-06T09:14:00"/>
    <n v="2022"/>
    <n v="9"/>
    <n v="6"/>
    <d v="1899-12-30T09:14:00"/>
    <s v="IT"/>
    <s v="Adobe Acrobat DC เปิดแล้วเด้งออกไม่สามารถใช้งานได้"/>
    <n v="11335"/>
    <d v="2022-09-16T13:04:28"/>
    <s v="00:00:00"/>
    <s v=""/>
    <m/>
    <s v="No Group"/>
    <s v="ต่ำ"/>
    <n v="1"/>
    <s v=""/>
    <n v="0"/>
    <s v="ต่ำ"/>
    <n v="6275"/>
    <s v="supatcharee.cha@cra.ac.th"/>
    <s v="Supatcharee Chaichuendee"/>
    <s v="Within SLA"/>
    <s v="01:04:47"/>
    <d v="2022-09-06T10:18:50"/>
    <s v="Darin Mingraksa"/>
    <s v="IT Support"/>
    <x v="1"/>
    <s v="Frist tier"/>
    <x v="2"/>
    <s v="พอร์ทัล"/>
    <x v="0"/>
    <s v=""/>
    <x v="190"/>
    <x v="62"/>
    <m/>
    <s v=""/>
    <x v="1"/>
    <d v="1899-12-30T00:00:00"/>
    <d v="2022-09-06T14:08:28"/>
    <s v="ต่ำ"/>
  </r>
  <r>
    <s v="Not Requested"/>
    <x v="2"/>
    <d v="2022-09-07T14:39:00"/>
    <d v="2022-09-06T09:14:00"/>
    <n v="2022"/>
    <n v="9"/>
    <n v="6"/>
    <d v="1899-12-30T09:14:00"/>
    <s v="IT"/>
    <s v="อ้างถึง INC-11249 https://it-cra.freshservice.com/helpdesk/tickets/11249 log out จอบ่อย จึงทำให้ต้องคอย log in อยู่บ่อย รบกวนช่วยตรวจสอบและดำเนินการด้วยค่ะ *เมื่อวานได้รับการแก้ไขแล้ว แต่ยังมีการ log out บ่อยอยู่ค่ะ ทั้ง PC และ Notebook ค่ะ"/>
    <n v="11336"/>
    <d v="2022-09-23T14:30:31"/>
    <s v="00:00:00"/>
    <s v=""/>
    <m/>
    <s v="No Group"/>
    <s v="กลาง"/>
    <n v="1"/>
    <s v="Setup/Re-config"/>
    <n v="0"/>
    <s v="กลาง"/>
    <n v="8615"/>
    <s v="amaraporn.san@cra.ac.th"/>
    <s v="Amaraporn Saneechai"/>
    <s v="Within SLA"/>
    <s v="14:24:21"/>
    <d v="2022-09-07T14:39:12"/>
    <s v="Ulailak Nadee"/>
    <s v="IT Support"/>
    <x v="0"/>
    <s v="Second tier"/>
    <x v="1"/>
    <s v="พอร์ทัล"/>
    <x v="0"/>
    <s v="Operating System Windows 10"/>
    <x v="111"/>
    <x v="9"/>
    <m/>
    <s v=""/>
    <x v="1"/>
    <d v="1899-12-30T00:00:00"/>
    <d v="2022-09-22T13:54:31"/>
    <s v="กลาง"/>
  </r>
  <r>
    <s v="Not Requested"/>
    <x v="7"/>
    <d v="2022-09-06T09:40:00"/>
    <d v="2022-09-06T09:26:00"/>
    <n v="2022"/>
    <n v="9"/>
    <n v="6"/>
    <d v="1899-12-30T09:26:00"/>
    <s v="IT"/>
    <s v="แอร์ ห้องเก็บวัสดุทันตกรรม ไม่เย็น "/>
    <n v="11337"/>
    <d v="2022-10-04T14:18:33"/>
    <s v="00:00:00"/>
    <s v=""/>
    <m/>
    <s v="No Group"/>
    <s v="ต่ำ"/>
    <n v="1"/>
    <s v="Close"/>
    <n v="0"/>
    <s v="ต่ำ"/>
    <n v="6044"/>
    <s v="pornpuk.jar@cra.ac.th"/>
    <s v="Pornpuk Jaruspee"/>
    <s v="Within SLA"/>
    <s v="00:14:13"/>
    <d v="2022-09-06T09:40:29"/>
    <s v="Chutiphan Wonbao"/>
    <s v="IT Support"/>
    <x v="1"/>
    <s v="Frist tier"/>
    <x v="2"/>
    <s v="พอร์ทัล"/>
    <x v="0"/>
    <s v="ระบบแจ้งงานฝ่ายบริการกลาง"/>
    <x v="191"/>
    <x v="70"/>
    <m/>
    <s v=""/>
    <x v="1"/>
    <d v="1899-12-30T00:00:00"/>
    <d v="2022-09-22T14:32:33"/>
    <s v="ต่ำ"/>
  </r>
  <r>
    <s v="Not Requested"/>
    <x v="10"/>
    <d v="2022-09-06T14:08:00"/>
    <d v="2022-09-06T09:36:00"/>
    <n v="2022"/>
    <n v="9"/>
    <n v="6"/>
    <d v="1899-12-30T09:36:00"/>
    <s v="IT"/>
    <s v="เรียนเจ้าหน้าที่ ที่เกี่ยวข้อง แจ้งเครื่องปริ้นเตอร์ใช้ไม่่ได้ ที่งานประกัน 17 ไร่"/>
    <n v="11338"/>
    <d v="2022-09-16T12:36:56"/>
    <s v="00:00:00"/>
    <s v=""/>
    <m/>
    <s v="No Group"/>
    <s v="ต่ำ"/>
    <n v="1"/>
    <s v="Setup/Reconfig"/>
    <n v="0"/>
    <s v="ต่ำ"/>
    <n v="8656"/>
    <s v="siriporn.rod@cra.ac.th"/>
    <s v="ศิริพร โรจนนิรันดร์กิจ"/>
    <s v="Within SLA"/>
    <s v="01:32:24"/>
    <d v="2022-09-06T11:08:24"/>
    <s v="Supachai Sonthong"/>
    <s v="IT Support"/>
    <x v="1"/>
    <s v="Second tier"/>
    <x v="0"/>
    <s v="พอร์ทัล"/>
    <x v="0"/>
    <s v="Printer Ricoh"/>
    <x v="192"/>
    <x v="80"/>
    <m/>
    <s v=""/>
    <x v="1"/>
    <d v="1899-12-30T00:00:00"/>
    <d v="2022-09-06T14:08:56"/>
    <s v="ต่ำ"/>
  </r>
  <r>
    <s v="Not Requested"/>
    <x v="0"/>
    <d v="2022-09-06T09:46:00"/>
    <d v="2022-09-06T09:38:00"/>
    <n v="2022"/>
    <n v="9"/>
    <n v="6"/>
    <d v="1899-12-30T09:38:00"/>
    <s v="IT"/>
    <s v="[image0.jpeg] ﻿ Confidentiality and Disclaimer This e-mail and any attachments hereto (the E-mail) may contain information which is confidential and/or proprietary and transmitted for the sole use of the recipient(s) named above and for the intended purpo"/>
    <n v="11339"/>
    <d v="2022-10-04T14:22:46"/>
    <s v="00:00:00"/>
    <s v=""/>
    <m/>
    <s v="No Group"/>
    <s v="ต่ำ"/>
    <n v="1"/>
    <s v="Active Directory (AD)"/>
    <n v="0"/>
    <s v="ต่ำ"/>
    <n v="5751"/>
    <s v="doungkamol.pae@cra.ac.th"/>
    <s v="Doungkamol Paenthai"/>
    <s v="Within SLA"/>
    <s v="00:07:51"/>
    <d v="2022-09-06T09:46:50"/>
    <s v="Chutiphan Wonbao"/>
    <s v="IT Support"/>
    <x v="1"/>
    <s v="Frist tier"/>
    <x v="2"/>
    <s v="อีเมล"/>
    <x v="0"/>
    <s v="เปิดสิทธิ์"/>
    <x v="193"/>
    <x v="38"/>
    <m/>
    <s v=""/>
    <x v="0"/>
    <d v="1899-12-30T00:00:00"/>
    <d v="2022-09-22T14:29:46"/>
    <s v="ต่ำ"/>
  </r>
  <r>
    <s v="Not Requested"/>
    <x v="2"/>
    <d v="2022-09-06T14:09:00"/>
    <d v="2022-09-06T09:42:00"/>
    <n v="2022"/>
    <n v="9"/>
    <n v="6"/>
    <d v="1899-12-30T09:42:00"/>
    <s v="IT"/>
    <s v="คอมห้องใส่แร่เปิดไม่ติด แก้ไข้แล้ว (นิว)"/>
    <n v="11340"/>
    <d v="2022-09-16T14:02:16"/>
    <s v="00:00:00"/>
    <s v=""/>
    <m/>
    <s v="No Group"/>
    <s v="ต่ำ"/>
    <n v="1"/>
    <s v="User Error"/>
    <n v="0"/>
    <s v="ต่ำ"/>
    <n v="6059"/>
    <s v="chutima.sub@pccms.ac.th"/>
    <s v="นางสาว พัชลิณรัศท์ ทรัพย์สิงห์"/>
    <s v="Within SLA"/>
    <s v="00:07:11"/>
    <d v="2022-09-06T09:49:46"/>
    <s v="Natthawut Suksom"/>
    <s v="IT Support"/>
    <x v="1"/>
    <s v="Second tier"/>
    <x v="0"/>
    <s v="พอร์ทัล"/>
    <x v="0"/>
    <s v="UPS"/>
    <x v="194"/>
    <x v="12"/>
    <m/>
    <s v=""/>
    <x v="1"/>
    <d v="1899-12-30T00:00:00"/>
    <d v="2022-09-06T14:09:16"/>
    <s v="ต่ำ"/>
  </r>
  <r>
    <s v="Not Requested"/>
    <x v="0"/>
    <d v="2022-09-06T09:49:00"/>
    <d v="2022-09-06T09:43:00"/>
    <n v="2022"/>
    <n v="9"/>
    <n v="6"/>
    <d v="1899-12-30T09:43:00"/>
    <s v="IT"/>
    <s v=" [image0.jpeg] Confidentiality and Disclaimer This e-mail and any attachments hereto (the E-mail) may contain information which is confidential and/or proprietary and transmitted for the sole use of the recipient(s) named above and for the intended purpos"/>
    <n v="11341"/>
    <d v="2022-10-04T14:23:08"/>
    <s v="00:00:00"/>
    <s v=""/>
    <m/>
    <s v="No Group"/>
    <s v="ต่ำ"/>
    <n v="1"/>
    <s v="Active Directory (AD)"/>
    <n v="0"/>
    <s v="ต่ำ"/>
    <n v="5751"/>
    <s v="doungkamol.pae@cra.ac.th"/>
    <s v="Doungkamol Paenthai"/>
    <s v="Within SLA"/>
    <s v="00:06:48"/>
    <d v="2022-09-06T09:49:49"/>
    <s v="Chutiphan Wonbao"/>
    <s v="IT Support"/>
    <x v="1"/>
    <s v="Frist tier"/>
    <x v="2"/>
    <s v="อีเมล"/>
    <x v="0"/>
    <s v="เปิดสิทธิ์"/>
    <x v="195"/>
    <x v="38"/>
    <m/>
    <s v=""/>
    <x v="0"/>
    <d v="1899-12-30T00:00:00"/>
    <d v="2022-09-22T14:29:08"/>
    <s v="ต่ำ"/>
  </r>
  <r>
    <s v="Not Requested"/>
    <x v="3"/>
    <d v="2022-09-07T15:19:00"/>
    <d v="2022-09-06T09:46:00"/>
    <n v="2022"/>
    <n v="9"/>
    <n v="6"/>
    <d v="1899-12-30T09:46:00"/>
    <s v="IT"/>
    <s v="ขอเจ้าหน้าที่ เปลี่ยนเครื่องสำรอง ในห้องตรวจ 3 (มีเครื่องใหม่พร้อมติดตั้งอยู่แล้ว) ***ช่วงเวลาประมาณ 14.00 น. เป็นต้นไปนะคะ"/>
    <n v="11342"/>
    <d v="2022-09-26T12:39:00"/>
    <s v="00:00:00"/>
    <s v=""/>
    <m/>
    <s v="No Group"/>
    <s v="ต่ำ"/>
    <n v="1"/>
    <s v="Accessories"/>
    <n v="0"/>
    <s v="กลาง"/>
    <n v="6569"/>
    <s v="thidarat.pad@cra.ac.th"/>
    <s v=" นางสาว ธิดารัตน์ ผดุงลักษณ์"/>
    <s v="Within SLA"/>
    <s v="07:13:14"/>
    <d v="2022-09-06T17:01:51"/>
    <s v="Krissada Boonchaleaw"/>
    <s v="PC Team"/>
    <x v="2"/>
    <s v="Second tier"/>
    <x v="0"/>
    <s v="พอร์ทัล"/>
    <x v="0"/>
    <s v="Install"/>
    <x v="196"/>
    <x v="8"/>
    <m/>
    <s v=""/>
    <x v="0"/>
    <d v="1899-12-30T00:00:00"/>
    <d v="2022-09-22T13:52:00"/>
    <s v="ต่ำ"/>
  </r>
  <r>
    <s v="Not Requested"/>
    <x v="7"/>
    <d v="2022-09-06T11:13:00"/>
    <d v="2022-09-06T10:42:00"/>
    <n v="2022"/>
    <n v="9"/>
    <n v="6"/>
    <d v="1899-12-30T10:42:00"/>
    <s v="IT"/>
    <s v=""/>
    <n v="11343"/>
    <d v="2022-09-08T16:43:10"/>
    <s v="00:30:30"/>
    <s v="Within SLA"/>
    <d v="2022-09-06T11:13:06"/>
    <s v="No Group"/>
    <s v="ต่ำ"/>
    <n v="1"/>
    <s v="Add/Insert"/>
    <n v="1"/>
    <s v="กลาง"/>
    <n v="8753"/>
    <s v="sirinat.jua@pccms.ac.th"/>
    <s v=" นางสาว สิรินาถ เจือบุญ"/>
    <s v="Within SLA"/>
    <s v="00:30:59"/>
    <d v="2022-09-06T11:13:35"/>
    <s v="Nuengruethai Gaewtawan"/>
    <s v="E-sarabun"/>
    <x v="0"/>
    <s v="Second tier"/>
    <x v="1"/>
    <s v="พอร์ทัล"/>
    <x v="0"/>
    <s v="E-Saraban"/>
    <x v="197"/>
    <x v="53"/>
    <m/>
    <s v=""/>
    <x v="0"/>
    <d v="1899-12-30T00:00:00"/>
    <d v="2022-09-06T11:13:35"/>
    <s v="ต่ำ"/>
  </r>
  <r>
    <s v="Not Requested"/>
    <x v="8"/>
    <d v="2022-09-06T10:49:00"/>
    <d v="2022-09-06T10:42:00"/>
    <n v="2022"/>
    <n v="9"/>
    <n v="6"/>
    <d v="1899-12-30T10:42:00"/>
    <s v="IT"/>
    <s v="IP : 172.32.2.23"/>
    <n v="11344"/>
    <d v="2022-09-16T10:43:24"/>
    <s v="00:00:00"/>
    <s v=""/>
    <m/>
    <s v="No Group"/>
    <s v="ต่ำ"/>
    <n v="1"/>
    <s v="Screen HIS"/>
    <n v="0"/>
    <s v="ต่ำ"/>
    <n v="6181"/>
    <s v="pundarika.sam@cra.ac.th"/>
    <s v="Pundarika Samathi"/>
    <s v="Within SLA"/>
    <s v="00:06:43"/>
    <d v="2022-09-06T10:49:32"/>
    <s v="Chutiphan Wonbao"/>
    <s v="IT Support"/>
    <x v="1"/>
    <s v="Frist tier"/>
    <x v="2"/>
    <s v="พอร์ทัล"/>
    <x v="0"/>
    <s v="SSB - Front End"/>
    <x v="198"/>
    <x v="63"/>
    <m/>
    <s v=""/>
    <x v="1"/>
    <d v="1899-12-30T00:00:00"/>
    <d v="2022-09-06T10:49:32"/>
    <s v="ต่ำ"/>
  </r>
  <r>
    <s v="Not Requested"/>
    <x v="2"/>
    <d v="2022-09-10T16:36:00"/>
    <d v="2022-09-06T10:51:00"/>
    <n v="2022"/>
    <n v="9"/>
    <n v="6"/>
    <d v="1899-12-30T10:51:00"/>
    <s v="IT"/>
    <s v="เมาส์ ชอบขยับเองเลื่อนแล้วไม่ไป"/>
    <n v="11345"/>
    <d v="2022-09-22T14:13:24"/>
    <s v="00:00:00"/>
    <s v=""/>
    <m/>
    <s v="No Group"/>
    <s v="ต่ำ"/>
    <n v="1"/>
    <s v="Repair"/>
    <n v="0"/>
    <s v="กลาง"/>
    <n v="8429"/>
    <s v="warit.loy@cra.ac.th"/>
    <s v="Warit Loyboon"/>
    <s v="Within SLA"/>
    <s v="23:38:55"/>
    <d v="2022-09-08T16:30:16"/>
    <s v="Jiranuwut Kunnathon"/>
    <s v="IT Support"/>
    <x v="1"/>
    <s v="Second tier"/>
    <x v="0"/>
    <s v="พอร์ทัล"/>
    <x v="0"/>
    <s v="Mouse"/>
    <x v="199"/>
    <x v="20"/>
    <m/>
    <s v=""/>
    <x v="1"/>
    <d v="1899-12-30T00:00:00"/>
    <d v="2022-09-22T13:51:24"/>
    <s v="ต่ำ"/>
  </r>
  <r>
    <s v="Not Requested"/>
    <x v="11"/>
    <d v="2022-09-06T16:26:00"/>
    <d v="2022-09-06T11:07:00"/>
    <n v="2022"/>
    <n v="9"/>
    <n v="6"/>
    <d v="1899-12-30T11:07:00"/>
    <s v="IT"/>
    <s v="เข้า service.cra.ac.th ไม่ได้ ไม่ได้ตั้งค่า proxy notebook ส่วนตัว อาจารย์จตุพร กระจายศรี อาคารบริหาร 2 ชั้น 3 มุม D ตรงข้าม HR"/>
    <n v="11346"/>
    <d v="2022-09-16T11:18:18"/>
    <s v="00:00:00"/>
    <s v=""/>
    <m/>
    <s v="No Group"/>
    <s v="ต่ำ"/>
    <n v="1"/>
    <s v="Setup/Reconfig"/>
    <n v="0"/>
    <s v="ต่ำ"/>
    <n v="865118559"/>
    <s v="jatuporn.kaj@cra.ac.th"/>
    <s v="Jatuporn.kaj"/>
    <s v="Within SLA"/>
    <s v="05:08:29"/>
    <d v="2022-09-06T16:15:38"/>
    <s v="Thanaphon Thaugsuban"/>
    <s v="IT Support"/>
    <x v="1"/>
    <s v="Second tier"/>
    <x v="0"/>
    <s v="พอร์ทัล"/>
    <x v="0"/>
    <s v="Wifi"/>
    <x v="200"/>
    <x v="0"/>
    <m/>
    <s v=""/>
    <x v="1"/>
    <d v="1899-12-30T00:00:00"/>
    <d v="2022-09-06T16:26:18"/>
    <s v="ต่ำ"/>
  </r>
  <r>
    <s v="Not Requested"/>
    <x v="7"/>
    <d v="2022-09-06T14:09:00"/>
    <d v="2022-09-06T11:23:00"/>
    <n v="2022"/>
    <n v="9"/>
    <n v="6"/>
    <d v="1899-12-30T11:23:00"/>
    <s v="IT"/>
    <s v="sharepoint ไม่สามารถใช้งานได้ (คุณฆัง ดำเนินการแก้ไขปัญหาให้)"/>
    <n v="11347"/>
    <d v="2022-09-16T13:56:52"/>
    <s v="00:00:00"/>
    <s v=""/>
    <m/>
    <s v="No Group"/>
    <s v="ต่ำ"/>
    <n v="1"/>
    <s v="Setup/Reconfig"/>
    <n v="0"/>
    <s v="ต่ำ"/>
    <n v="6784"/>
    <s v="puttarad.but@cra.ac.th"/>
    <s v=" นาง พุธรัตน์ แฝงเมือง"/>
    <s v="Within SLA"/>
    <s v="00:13:35"/>
    <d v="2022-09-06T11:37:30"/>
    <s v="Prasert Rattawisad"/>
    <s v="IT Support"/>
    <x v="1"/>
    <s v="Second tier"/>
    <x v="0"/>
    <s v="พอร์ทัล"/>
    <x v="0"/>
    <s v="Ofiice 365"/>
    <x v="201"/>
    <x v="84"/>
    <m/>
    <s v=""/>
    <x v="1"/>
    <d v="1899-12-30T00:00:00"/>
    <d v="2022-09-06T14:09:52"/>
    <s v="ต่ำ"/>
  </r>
  <r>
    <s v="Not Requested"/>
    <x v="7"/>
    <d v="2022-09-06T13:24:00"/>
    <d v="2022-09-06T11:54:00"/>
    <n v="2022"/>
    <n v="9"/>
    <n v="6"/>
    <d v="1899-12-30T11:54:00"/>
    <s v="IT"/>
    <s v="ขอลบไฟล์เอกสารแนบ : ใบเสร็จรับเงิน (02/09/2565 เวลา 12:54) ของบันทึกข้อความที่ 001.วพศส.01.65/2195 ลงวันที่ 2 กันยายน 2565 เรื่อง ขออนุมัติจัดซื้อจัดจ้างพัสดุเกี่ยวกับค่าใช้จ่ายในการบริหารงานที่มีวงเงินไม่เกิน ๑๐,๐๐๐.- บาท เนื่องจากแก้ไขข้อความในเอกสารแนบ"/>
    <n v="11348"/>
    <d v="2022-09-16T11:54:38"/>
    <s v="01:29:48"/>
    <s v="Within SLA"/>
    <d v="2022-09-06T13:24:02"/>
    <s v="No Group"/>
    <s v="ต่ำ"/>
    <n v="1"/>
    <s v="Deleted"/>
    <n v="1"/>
    <s v="ต่ำ"/>
    <n v="8487"/>
    <s v="areeya.cha@cra.ac.th"/>
    <s v="Areeya Chatjindakul"/>
    <s v="Within SLA"/>
    <s v="01:30:28"/>
    <d v="2022-09-06T13:24:42"/>
    <s v="Nuengruethai Gaewtawan"/>
    <s v="E-sarabun"/>
    <x v="0"/>
    <s v="Second tier"/>
    <x v="1"/>
    <s v="พอร์ทัล"/>
    <x v="0"/>
    <s v="E-Saraban"/>
    <x v="202"/>
    <x v="5"/>
    <m/>
    <s v=""/>
    <x v="0"/>
    <d v="1899-12-30T00:00:00"/>
    <d v="2022-09-06T13:24:42"/>
    <s v="ต่ำ"/>
  </r>
  <r>
    <s v="Not Requested"/>
    <x v="2"/>
    <d v="2022-09-06T16:26:00"/>
    <d v="2022-09-06T12:05:00"/>
    <n v="2022"/>
    <n v="9"/>
    <n v="6"/>
    <d v="1899-12-30T12:05:00"/>
    <s v="IT"/>
    <s v="คอมเปิดไม่ติด"/>
    <n v="11349"/>
    <d v="2022-09-09T09:16:49"/>
    <s v="00:00:00"/>
    <s v=""/>
    <m/>
    <s v="No Group"/>
    <s v="กลาง"/>
    <n v="1"/>
    <s v="Setup/Reconfig"/>
    <n v="0"/>
    <s v="กลาง"/>
    <n v="6424"/>
    <s v="orawan.boo@cra.ac.th"/>
    <s v="Orawan Boonkeod"/>
    <s v="Within SLA"/>
    <s v="04:10:33"/>
    <d v="2022-09-06T16:16:13"/>
    <s v="Chakrit Pongprayot"/>
    <s v="IT Support"/>
    <x v="1"/>
    <s v="Second tier"/>
    <x v="0"/>
    <s v="พอร์ทัล"/>
    <x v="0"/>
    <s v="PC"/>
    <x v="203"/>
    <x v="85"/>
    <m/>
    <s v=""/>
    <x v="1"/>
    <d v="1899-12-30T00:00:00"/>
    <d v="2022-09-06T16:26:49"/>
    <s v="กลาง"/>
  </r>
  <r>
    <s v="Not Requested"/>
    <x v="0"/>
    <d v="2022-09-21T14:37:00"/>
    <d v="2022-09-06T12:36:00"/>
    <n v="2022"/>
    <n v="9"/>
    <n v="6"/>
    <d v="1899-12-30T12:36:00"/>
    <s v="IT"/>
    <s v=""/>
    <n v="11350"/>
    <d v="2022-09-19T00:00:00"/>
    <s v="00:00:00"/>
    <s v=""/>
    <m/>
    <s v="No Group"/>
    <s v="ต่ำ"/>
    <n v="1"/>
    <s v="E-Mail"/>
    <n v="0"/>
    <s v="กลาง"/>
    <n v="8187"/>
    <s v="nannara.tec@cra.ac.th"/>
    <s v="Nannara Techa-Akarakasem"/>
    <s v="SLA Violated"/>
    <s v="82:42:42"/>
    <d v="2022-09-19T14:19:37"/>
    <s v="Surasak Rattanaanan"/>
    <s v="IT Support"/>
    <x v="0"/>
    <s v="Second tier"/>
    <x v="0"/>
    <s v="พอร์ทัล"/>
    <x v="0"/>
    <s v="เปิดสิทธิ์"/>
    <x v="204"/>
    <x v="17"/>
    <m/>
    <s v=""/>
    <x v="0"/>
    <d v="1899-12-30T00:00:00"/>
    <d v="2022-09-21T14:37:09"/>
    <s v="ต่ำ"/>
  </r>
  <r>
    <s v="Not Requested"/>
    <x v="8"/>
    <d v="2022-09-06T16:23:00"/>
    <d v="2022-09-06T12:43:00"/>
    <n v="2022"/>
    <n v="9"/>
    <n v="6"/>
    <d v="1899-12-30T12:43:00"/>
    <s v="IT"/>
    <s v="คอมพิวเตอร์เข้า HIS ไม่ได้"/>
    <n v="11351"/>
    <d v="2022-09-16T13:28:47"/>
    <s v="00:00:00"/>
    <s v=""/>
    <m/>
    <s v="No Group"/>
    <s v="ต่ำ"/>
    <n v="1"/>
    <s v="Set up SSB"/>
    <n v="0"/>
    <s v="ต่ำ"/>
    <n v="5725"/>
    <s v="kanchanok.pro@cra.ac.th"/>
    <s v="Kanchanok Promariya"/>
    <s v="Within SLA"/>
    <s v="02:55:22"/>
    <d v="2022-09-06T15:38:59"/>
    <s v="Supachai Sonthong"/>
    <s v="IT Support"/>
    <x v="1"/>
    <s v="Second tier"/>
    <x v="0"/>
    <s v="พอร์ทัล"/>
    <x v="0"/>
    <s v="SSB - Front End"/>
    <x v="205"/>
    <x v="23"/>
    <m/>
    <s v=""/>
    <x v="1"/>
    <d v="1899-12-30T00:00:00"/>
    <d v="2022-09-06T16:23:47"/>
    <s v="ต่ำ"/>
  </r>
  <r>
    <s v="Not Requested"/>
    <x v="8"/>
    <d v="2022-09-06T14:10:00"/>
    <d v="2022-09-06T13:11:00"/>
    <n v="2022"/>
    <n v="9"/>
    <n v="6"/>
    <d v="1899-12-30T13:11:00"/>
    <s v="IT"/>
    <s v="เนื่องด้วยต้องมีการออกใบเเจ้งหนี้ใหม่ จึงจะให้ทางไอทีปลดดีดชาจร์ AN65-02773 และ 65-03753 มาให้ Ward 14 "/>
    <n v="11352"/>
    <d v="2022-10-04T13:48:26"/>
    <s v="00:00:00"/>
    <s v=""/>
    <m/>
    <s v="No Group"/>
    <s v="ต่ำ"/>
    <n v="1"/>
    <s v="การทำงานผิด Flow"/>
    <n v="0"/>
    <s v="ต่ำ"/>
    <n v="6258"/>
    <s v="chutima.sae@cra.ac.th"/>
    <s v="Chutima Saelor"/>
    <s v="Within SLA"/>
    <s v="00:55:11"/>
    <d v="2022-09-06T14:06:12"/>
    <s v="Prasert Rattawisad"/>
    <s v="IT Support"/>
    <x v="1"/>
    <s v="Second tier"/>
    <x v="0"/>
    <s v="พอร์ทัล"/>
    <x v="0"/>
    <s v="SSB - Front End"/>
    <x v="206"/>
    <x v="13"/>
    <m/>
    <s v=""/>
    <x v="1"/>
    <d v="1899-12-30T00:00:00"/>
    <d v="2022-09-22T14:43:26"/>
    <s v="ต่ำ"/>
  </r>
  <r>
    <s v="Not Requested"/>
    <x v="7"/>
    <d v="2022-09-06T13:49:00"/>
    <d v="2022-09-06T13:45:00"/>
    <n v="2022"/>
    <n v="9"/>
    <n v="6"/>
    <d v="1899-12-30T13:45:00"/>
    <s v="IT"/>
    <s v="ขอลบไฟล์เอกสารแนบใบเสนอราคา บันทึกข้อความที่ ๐๐๒.สพ.๐๑.๖๕/๔๐๗ เรื่อง ขอจัดทำวัสดุป้ายประชาสัมพันธ์ สำหรับประชาสัมพันธ์คณะสัตวแพทยศาสตร์และสัตววิทยาประยุกต์ เพื่อแนบใบเสนอราคาใหม่ที่ถูกต้อง ใช้ประกอบการจัดซื้อจัดจ้างให้ถูกต้องตามระเบียบพัสดุต่อไป"/>
    <n v="11353"/>
    <d v="2022-09-16T13:46:03"/>
    <s v="00:11:19"/>
    <s v="Within SLA"/>
    <d v="2022-09-06T13:56:33"/>
    <s v="No Group"/>
    <s v="ต่ำ"/>
    <n v="1"/>
    <s v="Deleted"/>
    <n v="1"/>
    <s v="ต่ำ"/>
    <n v="8244"/>
    <s v="akachai.thu@cra.ac.th"/>
    <s v="Akachai Thunphirom"/>
    <s v="Within SLA"/>
    <s v="00:04:11"/>
    <d v="2022-09-06T13:49:25"/>
    <s v="Nuengruethai Gaewtawan"/>
    <s v="E-sarabun"/>
    <x v="0"/>
    <s v="Second tier"/>
    <x v="1"/>
    <s v="พอร์ทัล"/>
    <x v="0"/>
    <s v="E-Saraban"/>
    <x v="207"/>
    <x v="0"/>
    <m/>
    <s v=""/>
    <x v="1"/>
    <d v="1899-12-30T00:00:00"/>
    <d v="2022-09-06T13:56:33"/>
    <s v="ต่ำ"/>
  </r>
  <r>
    <s v="Not Requested"/>
    <x v="7"/>
    <d v="2022-09-06T16:23:00"/>
    <d v="2022-09-06T13:47:00"/>
    <n v="2022"/>
    <n v="9"/>
    <n v="6"/>
    <d v="1899-12-30T13:47:00"/>
    <s v="IT"/>
    <s v="เครื่องปริ้นบัตรคิวรับยาใช้งานไม่ได้ ขึ้นว่า self service หยุดแล้ว ที่คลินิกผิวหนัง 17 ไร่"/>
    <n v="11354"/>
    <d v="2022-09-16T14:33:14"/>
    <s v="00:00:00"/>
    <s v=""/>
    <m/>
    <s v="No Group"/>
    <s v="ต่ำ"/>
    <n v="1"/>
    <s v="Setup/Reconfig"/>
    <n v="0"/>
    <s v="ต่ำ"/>
    <n v="5735"/>
    <s v="witchayaporn.yus@cra.ac.th"/>
    <s v="Witchayaporn Yusuparb"/>
    <s v="Within SLA"/>
    <s v="01:50:12"/>
    <d v="2022-09-06T15:37:49"/>
    <s v="Supachai Sonthong"/>
    <s v="IT Support"/>
    <x v="1"/>
    <s v="Second tier"/>
    <x v="0"/>
    <s v="พอร์ทัล"/>
    <x v="0"/>
    <s v="QueueQ"/>
    <x v="208"/>
    <x v="73"/>
    <m/>
    <s v=""/>
    <x v="1"/>
    <d v="1899-12-30T00:00:00"/>
    <d v="2022-09-06T16:23:14"/>
    <s v="ต่ำ"/>
  </r>
  <r>
    <s v="Not Requested"/>
    <x v="7"/>
    <d v="2022-09-06T14:04:00"/>
    <d v="2022-09-06T13:50:00"/>
    <n v="2022"/>
    <n v="9"/>
    <n v="6"/>
    <d v="1899-12-30T13:50:00"/>
    <s v="IT"/>
    <s v=""/>
    <n v="11355"/>
    <d v="2022-09-09T10:51:23"/>
    <s v="00:00:00"/>
    <s v=""/>
    <m/>
    <s v="No Group"/>
    <s v="ต่ำ"/>
    <n v="1"/>
    <s v="Setup/Reconfig"/>
    <n v="0"/>
    <s v="กลาง"/>
    <n v="8244"/>
    <s v="akachai.thu@cra.ac.th"/>
    <s v="Akachai Thunphirom"/>
    <s v="Within SLA"/>
    <s v="00:13:43"/>
    <d v="2022-09-06T14:04:29"/>
    <s v="Aekkaluck Mong Suriya"/>
    <s v="E-sarabun"/>
    <x v="0"/>
    <s v="Second tier"/>
    <x v="1"/>
    <s v="พอร์ทัล"/>
    <x v="0"/>
    <s v="E-Saraban"/>
    <x v="209"/>
    <x v="0"/>
    <m/>
    <s v=""/>
    <x v="0"/>
    <d v="1899-12-30T00:00:00"/>
    <d v="2022-09-06T14:04:29"/>
    <s v="ต่ำ"/>
  </r>
  <r>
    <s v="Not Requested"/>
    <x v="3"/>
    <d v="2022-09-07T15:19:00"/>
    <d v="2022-09-06T13:59:00"/>
    <n v="2022"/>
    <n v="9"/>
    <n v="6"/>
    <d v="1899-12-30T13:59:00"/>
    <s v="IT"/>
    <s v=""/>
    <n v="11356"/>
    <d v="2022-09-12T09:19:13"/>
    <s v="00:00:00"/>
    <s v=""/>
    <m/>
    <s v="No Group"/>
    <s v="ต่ำ"/>
    <n v="1"/>
    <s v="Software"/>
    <n v="0"/>
    <s v="กลาง"/>
    <n v="8414"/>
    <s v="kamonwan.soo@cra.ac.th"/>
    <s v="KAMONWAN SOONKLANG"/>
    <s v="Within SLA"/>
    <s v="03:00:56"/>
    <d v="2022-09-06T17:01:23"/>
    <s v="Krissada Boonchaleaw"/>
    <s v="PC Team"/>
    <x v="2"/>
    <s v="Second tier"/>
    <x v="0"/>
    <s v="พอร์ทัล"/>
    <x v="0"/>
    <s v="Install"/>
    <x v="210"/>
    <x v="20"/>
    <d v="2022-05-05T00:00:00"/>
    <s v=""/>
    <x v="0"/>
    <d v="1899-12-30T00:00:00"/>
    <d v="2022-09-07T19:02:17"/>
    <s v="ต่ำ"/>
  </r>
  <r>
    <s v="Not Requested"/>
    <x v="7"/>
    <d v="2022-09-06T16:27:00"/>
    <d v="2022-09-06T14:25:00"/>
    <n v="2022"/>
    <n v="9"/>
    <n v="6"/>
    <d v="1899-12-30T14:25:00"/>
    <s v="IT"/>
    <s v="เครื่องเสียงมีปัญหา อาคารที่พักและลานจอด ห้องประชุมใหญ่ ชั้น 4"/>
    <n v="11357"/>
    <d v="2022-10-04T12:39:27"/>
    <s v="00:00:00"/>
    <s v=""/>
    <m/>
    <s v="No Group"/>
    <s v="ต่ำ"/>
    <n v="1"/>
    <s v="Setup/Reconfig"/>
    <n v="0"/>
    <s v="ต่ำ"/>
    <n v="894508038"/>
    <s v="ploypailin.sus@cra.ac.th"/>
    <s v="Ploypailin Susantikarn"/>
    <s v="Within SLA"/>
    <s v="01:48:28"/>
    <d v="2022-09-06T16:14:10"/>
    <s v="Anuchit Buapan"/>
    <s v="IT Support"/>
    <x v="1"/>
    <s v="Second tier"/>
    <x v="0"/>
    <s v="พอร์ทัล"/>
    <x v="0"/>
    <s v="MicrosoftTeam"/>
    <x v="211"/>
    <x v="86"/>
    <m/>
    <s v=""/>
    <x v="1"/>
    <d v="1899-12-30T00:00:00"/>
    <d v="2022-09-22T14:27:27"/>
    <s v="กลาง"/>
  </r>
  <r>
    <s v="Not Requested"/>
    <x v="13"/>
    <m/>
    <d v="2022-09-06T14:33:00"/>
    <n v="2022"/>
    <n v="9"/>
    <n v="6"/>
    <d v="1899-12-30T14:33:00"/>
    <s v="IT"/>
    <s v=""/>
    <n v="11358"/>
    <d v="2022-09-16T11:00:00"/>
    <s v="00:00:00"/>
    <s v=""/>
    <m/>
    <s v="No Group"/>
    <s v="ต่ำ"/>
    <n v="1"/>
    <s v=""/>
    <n v="0"/>
    <s v="กลาง"/>
    <n v="8760"/>
    <s v="sompong.due@cra.ac.th"/>
    <s v="Sompong Duengngon"/>
    <s v=""/>
    <s v=""/>
    <m/>
    <s v="Big Saetae"/>
    <e v="#N/A"/>
    <x v="3"/>
    <e v="#N/A"/>
    <x v="3"/>
    <s v="พอร์ทัล"/>
    <x v="1"/>
    <s v="New Application/System"/>
    <x v="212"/>
    <x v="42"/>
    <m/>
    <s v=""/>
    <x v="0"/>
    <d v="1899-12-30T00:00:00"/>
    <d v="2022-09-09T14:49:11"/>
    <s v="ต่ำ"/>
  </r>
  <r>
    <s v="Not Requested"/>
    <x v="2"/>
    <d v="2022-09-06T16:27:00"/>
    <d v="2022-09-06T14:36:00"/>
    <n v="2022"/>
    <n v="9"/>
    <n v="6"/>
    <d v="1899-12-30T14:36:00"/>
    <s v="IT"/>
    <s v="Notebook Dell (Windows7) ของหน่วยงานไม่สามารถเชื่อต่อ wifi ภายนอกได้ครับ แม้จะปิด Proxy แล้วก็ตาม"/>
    <n v="11359"/>
    <d v="2022-09-16T14:45:38"/>
    <s v="00:00:00"/>
    <s v=""/>
    <m/>
    <s v="No Group"/>
    <s v="ต่ำ"/>
    <n v="1"/>
    <s v="Setup/Reconfig"/>
    <n v="0"/>
    <s v="ต่ำ"/>
    <n v="8633"/>
    <s v="theerasak.pea@pccms.ac.th"/>
    <s v=" นาย ธีรศักดิ์ เพียรชัย"/>
    <s v="Within SLA"/>
    <s v="01:42:00"/>
    <d v="2022-09-06T16:18:46"/>
    <s v="Thanaphon Thaugsuban"/>
    <s v="IT Support"/>
    <x v="1"/>
    <s v="Second tier"/>
    <x v="0"/>
    <s v="พอร์ทัล"/>
    <x v="0"/>
    <s v="Notebook"/>
    <x v="213"/>
    <x v="87"/>
    <m/>
    <s v=""/>
    <x v="1"/>
    <d v="1899-12-30T00:00:00"/>
    <d v="2022-09-06T16:27:38"/>
    <s v="ต่ำ"/>
  </r>
  <r>
    <s v="Not Requested"/>
    <x v="7"/>
    <d v="2022-09-06T15:02:00"/>
    <d v="2022-09-06T14:53:00"/>
    <n v="2022"/>
    <n v="9"/>
    <n v="6"/>
    <d v="1899-12-30T14:53:00"/>
    <s v="IT"/>
    <s v="log in microsoft excel ด้วยรหัสพนักงานแล้ว แต่ระบบแจ้งว่า unlicense ครับ ทำให้ไม่สามารถพิมพ์ในโปรแกรมได้ครับ รหัสพนักงาน 803698"/>
    <n v="11360"/>
    <d v="2022-09-16T14:54:22"/>
    <s v="00:00:00"/>
    <s v=""/>
    <m/>
    <s v="No Group"/>
    <s v="ต่ำ"/>
    <n v="1"/>
    <s v="Setup/Reconfig"/>
    <n v="0"/>
    <s v="ต่ำ"/>
    <n v="6482"/>
    <s v="rujipad.pel@cra.ac.th"/>
    <s v="Rujipad Pelinsiri"/>
    <s v="Within SLA"/>
    <s v="00:08:28"/>
    <d v="2022-09-06T15:02:22"/>
    <s v="Wattanachai Noilong"/>
    <s v="IT Support"/>
    <x v="1"/>
    <s v="Second tier"/>
    <x v="0"/>
    <s v="พอร์ทัล"/>
    <x v="0"/>
    <s v="Ofiice 365"/>
    <x v="214"/>
    <x v="56"/>
    <m/>
    <s v=""/>
    <x v="1"/>
    <d v="1899-12-30T00:00:00"/>
    <d v="2022-09-06T15:02:22"/>
    <s v="ต่ำ"/>
  </r>
  <r>
    <s v="Not Requested"/>
    <x v="13"/>
    <m/>
    <d v="2022-09-06T14:56:00"/>
    <n v="2022"/>
    <n v="9"/>
    <n v="6"/>
    <d v="1899-12-30T14:56:00"/>
    <s v="IT"/>
    <s v=""/>
    <n v="11361"/>
    <d v="2022-09-30T11:00:00"/>
    <s v="00:00:00"/>
    <s v=""/>
    <m/>
    <s v="No Group"/>
    <s v="ต่ำ"/>
    <n v="2"/>
    <s v=""/>
    <n v="0"/>
    <s v="กลาง"/>
    <n v="8414"/>
    <s v="kamonwan.soo@cra.ac.th"/>
    <s v="KAMONWAN SOONKLANG"/>
    <s v=""/>
    <s v=""/>
    <m/>
    <s v="Big Saetae"/>
    <e v="#N/A"/>
    <x v="3"/>
    <e v="#N/A"/>
    <x v="3"/>
    <s v="พอร์ทัล"/>
    <x v="1"/>
    <s v="New Application/System"/>
    <x v="210"/>
    <x v="20"/>
    <m/>
    <s v=""/>
    <x v="0"/>
    <d v="1899-12-30T00:00:00"/>
    <d v="2022-09-14T09:54:42"/>
    <s v="ต่ำ"/>
  </r>
  <r>
    <s v="Not Requested"/>
    <x v="10"/>
    <d v="2022-09-06T16:22:00"/>
    <d v="2022-09-06T15:00:00"/>
    <n v="2022"/>
    <n v="9"/>
    <n v="6"/>
    <d v="1899-12-30T15:00:00"/>
    <s v="IT"/>
    <s v="เครื่องสแกนที่ติดตั้งคู่กะคอมที่โต๊ะทำงาน ไม่ Contact (ไดรเวอร์ไม่ทำงาน) ช่วยแก้ไขด้วยครับ"/>
    <n v="11362"/>
    <d v="2022-09-27T11:00:50"/>
    <s v="00:00:00"/>
    <s v=""/>
    <m/>
    <s v="No Group"/>
    <s v="ต่ำ"/>
    <n v="1"/>
    <s v="Setup/Reconfig"/>
    <n v="0"/>
    <s v="กลาง"/>
    <n v="8130"/>
    <s v="pinich.nee@cra.ac.th"/>
    <s v="Pinich Neelkun"/>
    <s v="Within SLA"/>
    <s v="00:11:09"/>
    <d v="2022-09-06T15:11:31"/>
    <s v="Prasert Rattawisad"/>
    <s v="IT Support"/>
    <x v="1"/>
    <s v="Second tier"/>
    <x v="0"/>
    <s v="พอร์ทัล"/>
    <x v="0"/>
    <s v="Printer Fujitsu"/>
    <x v="215"/>
    <x v="75"/>
    <m/>
    <s v=""/>
    <x v="1"/>
    <d v="1899-12-30T00:00:00"/>
    <d v="2022-09-22T14:11:50"/>
    <s v="ต่ำ"/>
  </r>
  <r>
    <s v="Not Requested"/>
    <x v="7"/>
    <d v="2022-09-06T15:57:00"/>
    <d v="2022-09-06T15:07:00"/>
    <n v="2022"/>
    <n v="9"/>
    <n v="6"/>
    <d v="1899-12-30T15:07:00"/>
    <s v="IT"/>
    <s v="เรียน ผู้เกี่ยวข้อง เนื่องจากมีการแนบเอกสารในระบบ saraband เลขที่ 004.รพ.08.65/352 ผิดพลาด จึงขอยกเลิกเอกสารแนบ ค่าลงทะเบียน.pdf (24/08/2565 เวลา 15:50) ดังกล่าว"/>
    <n v="11363"/>
    <d v="2022-09-16T15:08:15"/>
    <s v="00:11:28"/>
    <s v="Within SLA"/>
    <d v="2022-09-06T15:19:21"/>
    <s v="No Group"/>
    <s v="ต่ำ"/>
    <n v="3"/>
    <s v="Deleted"/>
    <n v="1"/>
    <s v="ต่ำ"/>
    <n v="6252"/>
    <s v="pornpimon.ler@cra.ac.th"/>
    <s v="Pornpimon Lertpanit"/>
    <s v="Within SLA"/>
    <s v="00:49:53"/>
    <d v="2022-09-06T15:57:45"/>
    <s v="Aekkaluck Mong Suriya"/>
    <s v="E-sarabun"/>
    <x v="0"/>
    <s v="Second tier"/>
    <x v="1"/>
    <s v="พอร์ทัล"/>
    <x v="0"/>
    <s v="E-Saraban"/>
    <x v="216"/>
    <x v="88"/>
    <m/>
    <s v=""/>
    <x v="0"/>
    <d v="1899-12-30T00:00:00"/>
    <d v="2022-09-06T15:57:45"/>
    <s v="ต่ำ"/>
  </r>
  <r>
    <s v="Not Requested"/>
    <x v="11"/>
    <d v="2022-09-06T16:28:00"/>
    <d v="2022-09-06T15:11:00"/>
    <n v="2022"/>
    <n v="9"/>
    <n v="6"/>
    <d v="1899-12-30T15:11:00"/>
    <s v="IT"/>
    <s v="มือถือเข้า wifi ไม่ได้ หลังเปลี่ยน password มือถือเข้า wifi ไม่ได้ค่ะ"/>
    <n v="11364"/>
    <d v="2022-09-16T15:20:01"/>
    <s v="00:00:00"/>
    <s v=""/>
    <m/>
    <s v="No Group"/>
    <s v="ต่ำ"/>
    <n v="1"/>
    <s v="Setup/Reconfig"/>
    <n v="0"/>
    <s v="ต่ำ"/>
    <n v="8242"/>
    <s v="haritchaya.you@cra.ac.th"/>
    <s v="Haritchaya Youngpradit"/>
    <s v="Within SLA"/>
    <s v="01:08:58"/>
    <d v="2022-09-06T16:20:27"/>
    <s v="Thanaphon Thaugsuban"/>
    <s v="IT Support"/>
    <x v="1"/>
    <s v="Second tier"/>
    <x v="0"/>
    <s v="พอร์ทัล"/>
    <x v="0"/>
    <s v="Wifi"/>
    <x v="217"/>
    <x v="0"/>
    <m/>
    <s v=""/>
    <x v="1"/>
    <d v="1899-12-30T00:00:00"/>
    <d v="2022-09-06T16:28:01"/>
    <s v="ต่ำ"/>
  </r>
  <r>
    <s v="Not Requested"/>
    <x v="4"/>
    <d v="2022-09-06T16:14:00"/>
    <d v="2022-09-06T15:14:00"/>
    <n v="2022"/>
    <n v="9"/>
    <n v="6"/>
    <d v="1899-12-30T15:14:00"/>
    <s v="IT"/>
    <s v="ต้องการนำชื่อที่วงไว้ตามรูปที่แนบออกครับ เนื่องจากไม่ได้ใช้งานแล้ว ขอบคุณครับ"/>
    <n v="11365"/>
    <d v="2022-10-04T14:15:31"/>
    <s v="00:00:00"/>
    <s v=""/>
    <m/>
    <s v="No Group"/>
    <s v="ต่ำ"/>
    <n v="1"/>
    <s v="SSB"/>
    <n v="0"/>
    <s v="ต่ำ"/>
    <n v="6482"/>
    <s v="rujipad.pel@cra.ac.th"/>
    <s v="Rujipad Pelinsiri"/>
    <s v="Within SLA"/>
    <s v="00:27:19"/>
    <d v="2022-09-06T15:41:30"/>
    <s v="Prasert Rattawisad"/>
    <s v="IT Support"/>
    <x v="1"/>
    <s v="Second tier"/>
    <x v="0"/>
    <s v="พอร์ทัล"/>
    <x v="0"/>
    <s v="System/Application Parameters Change"/>
    <x v="218"/>
    <x v="56"/>
    <m/>
    <s v=""/>
    <x v="0"/>
    <d v="1899-12-30T00:00:00"/>
    <d v="2022-09-22T14:42:31"/>
    <s v="ต่ำ"/>
  </r>
  <r>
    <s v="Not Requested"/>
    <x v="2"/>
    <d v="2022-09-06T16:13:00"/>
    <d v="2022-09-06T15:18:00"/>
    <n v="2022"/>
    <n v="9"/>
    <n v="6"/>
    <d v="1899-12-30T15:18:00"/>
    <s v="IT"/>
    <s v="computr ฝ่ง Intermedaite 17ไร่ ค้างและหน้าจอติดๆดับๆ"/>
    <n v="11366"/>
    <d v="2022-09-16T15:55:43"/>
    <s v="00:00:00"/>
    <s v=""/>
    <m/>
    <s v="No Group"/>
    <s v="ต่ำ"/>
    <n v="1"/>
    <s v="Setup/Re-config"/>
    <n v="0"/>
    <s v="ต่ำ"/>
    <n v="5630"/>
    <s v="chutikan.opp@cra.ac.th"/>
    <s v="Chutikan Oppamarn"/>
    <s v="Within SLA"/>
    <s v="00:18:38"/>
    <d v="2022-09-06T15:36:44"/>
    <s v="Supachai Sonthong"/>
    <s v="IT Support"/>
    <x v="1"/>
    <s v="Second tier"/>
    <x v="0"/>
    <s v="พอร์ทัล"/>
    <x v="0"/>
    <s v="Operating System Windows 10"/>
    <x v="219"/>
    <x v="89"/>
    <m/>
    <s v=""/>
    <x v="1"/>
    <d v="1899-12-30T00:00:00"/>
    <d v="2022-09-06T16:13:43"/>
    <s v="ต่ำ"/>
  </r>
  <r>
    <s v="Not Requested"/>
    <x v="8"/>
    <d v="2022-09-07T15:19:00"/>
    <d v="2022-09-06T15:19:00"/>
    <n v="2022"/>
    <n v="9"/>
    <n v="6"/>
    <d v="1899-12-30T15:19:00"/>
    <s v="IT"/>
    <s v="เนื่องจากเครื่องคอมพิวเตอร์ห้องตรวจการมองเห็น ที่เปลี่ยนเครื่อง มาจากจุดลงทะเบียน บริเวณโถงกลางชั้น 12 มายังห้องตรวจการมองเห็น ไม่ได้ทำการเปลี่ยนค่าของเครื่องปริ๊นเตอร์ ที่สั่งปริ๊นออกเครื่องของหน่วย ENT บริเวรณจุดลงทะเบียน ดังนั้น จะขอทำการ เปลี่ยนคำสั่ง"/>
    <n v="11367"/>
    <d v="2022-09-19T13:39:18"/>
    <s v="00:00:00"/>
    <s v=""/>
    <m/>
    <s v="No Group"/>
    <s v="ต่ำ"/>
    <n v="1"/>
    <s v="Print Queue"/>
    <n v="0"/>
    <s v="ต่ำ"/>
    <n v="7034"/>
    <s v="kannikar.aso@cra.ac.th"/>
    <s v="Kannikar Asokepaisarn"/>
    <s v="Within SLA"/>
    <s v="01:40:52"/>
    <d v="2022-09-06T17:01:07"/>
    <s v="Krissada Boonchaleaw"/>
    <s v="PC Team"/>
    <x v="2"/>
    <s v="Second tier"/>
    <x v="0"/>
    <s v="พอร์ทัล"/>
    <x v="0"/>
    <s v="SSB - Front End"/>
    <x v="220"/>
    <x v="51"/>
    <m/>
    <s v=""/>
    <x v="1"/>
    <d v="1899-12-30T00:00:00"/>
    <d v="2022-09-07T15:19:18"/>
    <s v="ต่ำ"/>
  </r>
  <r>
    <s v="Not Requested"/>
    <x v="3"/>
    <d v="2022-09-09T09:37:00"/>
    <d v="2022-09-06T15:21:00"/>
    <n v="2022"/>
    <n v="9"/>
    <n v="6"/>
    <d v="1899-12-30T15:21:00"/>
    <s v="IT"/>
    <s v=""/>
    <n v="11368"/>
    <d v="2022-09-13T12:51:10"/>
    <s v="00:00:00"/>
    <s v=""/>
    <m/>
    <s v="No Group"/>
    <s v="ต่ำ"/>
    <n v="1"/>
    <s v="Accessories"/>
    <n v="0"/>
    <s v="กลาง"/>
    <n v="8135"/>
    <s v="orakarn.tra@cra.ac.th"/>
    <s v="Orakarn Trakoolnngern"/>
    <s v="Within SLA"/>
    <s v="02:46:05"/>
    <d v="2022-09-07T09:07:41"/>
    <s v="Jiranuwut Kunnathon"/>
    <s v="IT Support"/>
    <x v="1"/>
    <s v="Second tier"/>
    <x v="0"/>
    <s v="พอร์ทัล"/>
    <x v="0"/>
    <s v="Install"/>
    <x v="221"/>
    <x v="37"/>
    <m/>
    <s v=""/>
    <x v="0"/>
    <d v="1899-12-30T00:00:00"/>
    <d v="2022-09-09T09:37:09"/>
    <s v="ต่ำ"/>
  </r>
  <r>
    <s v="Not Requested"/>
    <x v="0"/>
    <d v="2022-09-06T15:25:00"/>
    <d v="2022-09-06T15:24:00"/>
    <n v="2022"/>
    <n v="9"/>
    <n v="6"/>
    <d v="1899-12-30T15:24:00"/>
    <s v="IT"/>
    <s v="ID เรื่อง รายละเอียด Channel รพ.นวxxxxxx โรงพยาบาล ส่งรายชื่อให้บริษัทประกัน Mail IT"/>
    <n v="11369"/>
    <d v="2022-10-07T08:15:00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1:02"/>
    <d v="2022-09-06T15:25:05"/>
    <s v="Jaraya Bhuwaratheep"/>
    <s v="Application Support"/>
    <x v="0"/>
    <s v="Second tier"/>
    <x v="1"/>
    <s v="อีเมล"/>
    <x v="0"/>
    <s v="เปิดสิทธิ์"/>
    <x v="37"/>
    <x v="26"/>
    <m/>
    <s v=""/>
    <x v="1"/>
    <d v="1899-12-30T00:00:00"/>
    <d v="2022-10-04T11:16:00"/>
    <s v="กลาง"/>
  </r>
  <r>
    <s v="Not Requested"/>
    <x v="4"/>
    <d v="2022-09-06T15:28:00"/>
    <d v="2022-09-06T15:28:00"/>
    <n v="2022"/>
    <n v="9"/>
    <n v="6"/>
    <d v="1899-12-30T15:28:00"/>
    <s v="IT"/>
    <s v="ID เรื่อง รายละเอียด Channel 1100xxxxxxx หมอพร้อม เพิ่มเข็ม 2 Line"/>
    <n v="11370"/>
    <d v="2022-10-07T08:15:56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0"/>
    <d v="2022-09-06T15:28:25"/>
    <s v="Jaraya Bhuwaratheep"/>
    <s v="Application Support"/>
    <x v="0"/>
    <s v="Second tier"/>
    <x v="1"/>
    <s v="พูดคุย"/>
    <x v="0"/>
    <s v=""/>
    <x v="222"/>
    <x v="26"/>
    <m/>
    <s v=""/>
    <x v="1"/>
    <d v="1899-12-30T00:00:00"/>
    <d v="2022-10-04T11:15:56"/>
    <s v="กลาง"/>
  </r>
  <r>
    <s v="Not Requested"/>
    <x v="4"/>
    <d v="2022-09-06T15:31:00"/>
    <d v="2022-09-06T15:30:00"/>
    <n v="2022"/>
    <n v="9"/>
    <n v="6"/>
    <d v="1899-12-30T15:30:00"/>
    <s v="IT"/>
    <s v="ID เรื่อง รายละเอียด Channel 3349900xxxxx หมอพร้อม เพิ่มเข็ม 1 2 call"/>
    <n v="11371"/>
    <d v="2022-10-07T08:15:51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0"/>
    <d v="2022-09-06T15:31:01"/>
    <s v="Jaraya Bhuwaratheep"/>
    <s v="Application Support"/>
    <x v="0"/>
    <s v="Second tier"/>
    <x v="1"/>
    <s v="โทรศัพท์"/>
    <x v="0"/>
    <s v=""/>
    <x v="38"/>
    <x v="26"/>
    <m/>
    <s v=""/>
    <x v="1"/>
    <d v="1899-12-30T00:00:00"/>
    <d v="2022-10-04T11:15:51"/>
    <s v="กลาง"/>
  </r>
  <r>
    <s v="Not Requested"/>
    <x v="7"/>
    <d v="2022-09-06T15:34:00"/>
    <d v="2022-09-06T15:34:00"/>
    <n v="2022"/>
    <n v="9"/>
    <n v="6"/>
    <d v="1899-12-30T15:34:00"/>
    <s v="IT"/>
    <s v="ID เรื่อง รายละเอียด Channel 064xxxxxx ประชาชน สอบถามเรื่องการจองวัคซีน call"/>
    <n v="11372"/>
    <d v="2022-09-14T16:35:08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31"/>
    <d v="2022-09-06T15:34:35"/>
    <s v="Jaraya Bhuwaratheep"/>
    <s v="Application Support"/>
    <x v="0"/>
    <s v="Second tier"/>
    <x v="1"/>
    <s v="โทรศัพท์"/>
    <x v="0"/>
    <s v="Vaccine"/>
    <x v="223"/>
    <x v="26"/>
    <m/>
    <s v=""/>
    <x v="1"/>
    <d v="1899-12-30T00:00:00"/>
    <d v="2022-09-12T10:35:08"/>
    <s v="กลาง"/>
  </r>
  <r>
    <s v="Not Requested"/>
    <x v="7"/>
    <d v="2022-09-06T16:03:00"/>
    <d v="2022-09-06T15:35:00"/>
    <n v="2022"/>
    <n v="9"/>
    <n v="6"/>
    <d v="1899-12-30T15:35:00"/>
    <s v="IT"/>
    <s v="รหัส 900060 ชื่อ น.ส.วรรณา การเฉื่อยเฉิน เบอร์ 025766600 ต่อ 8462 ไม่มีชื่อและตำแหน่งในผู้ลงนาม และไม่สามารถกรอกเบอร์โทรติดต่อได้ รบกวนแก้ไข เนื่องจากต้องทำหนังสือออกเร่งด่วน ขอบคุณมากค่ะ"/>
    <n v="11373"/>
    <d v="2022-09-16T15:35:41"/>
    <s v="00:26:54"/>
    <s v="Within SLA"/>
    <d v="2022-09-06T16:01:54"/>
    <s v="No Group"/>
    <s v="ต่ำ"/>
    <n v="1"/>
    <s v="Add/Insert"/>
    <n v="1"/>
    <s v="ต่ำ"/>
    <n v="910245074"/>
    <s v="wanna.kan@cra.ac.th"/>
    <s v=" นางสาว วรรณา การเฉื่อยเฉิน"/>
    <s v="Within SLA"/>
    <s v="00:28:02"/>
    <d v="2022-09-06T16:03:02"/>
    <s v="Aekkaluck Mong Suriya"/>
    <s v="E-sarabun"/>
    <x v="0"/>
    <s v="Second tier"/>
    <x v="1"/>
    <s v="พอร์ทัล"/>
    <x v="0"/>
    <s v="E-Saraban"/>
    <x v="224"/>
    <x v="5"/>
    <m/>
    <s v=""/>
    <x v="1"/>
    <d v="1899-12-30T00:00:00"/>
    <d v="2022-09-06T16:03:02"/>
    <s v="ต่ำ"/>
  </r>
  <r>
    <s v="Not Requested"/>
    <x v="4"/>
    <d v="2022-09-06T15:36:00"/>
    <d v="2022-09-06T15:36:00"/>
    <n v="2022"/>
    <n v="9"/>
    <n v="6"/>
    <d v="1899-12-30T15:36:00"/>
    <s v="IT"/>
    <s v="ID เรื่อง รายละเอียด Channel 11399xxxxxx หมอพร้อม เพิ่มเข็ม 2 Line"/>
    <n v="11374"/>
    <d v="2022-10-07T08:15:47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7"/>
    <d v="2022-09-06T15:36:29"/>
    <s v="Jaraya Bhuwaratheep"/>
    <s v="Application Support"/>
    <x v="0"/>
    <s v="Second tier"/>
    <x v="1"/>
    <s v="พูดคุย"/>
    <x v="0"/>
    <s v=""/>
    <x v="222"/>
    <x v="26"/>
    <m/>
    <s v=""/>
    <x v="1"/>
    <d v="1899-12-30T00:00:00"/>
    <d v="2022-10-04T11:15:47"/>
    <s v="กลาง"/>
  </r>
  <r>
    <s v="Not Requested"/>
    <x v="0"/>
    <d v="2022-09-06T15:39:00"/>
    <d v="2022-09-06T15:39:00"/>
    <n v="2022"/>
    <n v="9"/>
    <n v="6"/>
    <d v="1899-12-30T15:39:00"/>
    <s v="IT"/>
    <s v="ID เรื่อง รายละเอียด Channel โรงพยาบาลปิยxx โรงพยาบาล มีความประสงค์จะนำส่งวัคซีนของทาง Grab ให้กับทางราชวิทยาลัย Line"/>
    <n v="11375"/>
    <d v="2022-10-07T08:15:42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16"/>
    <d v="2022-09-06T15:39:33"/>
    <s v="Jaraya Bhuwaratheep"/>
    <s v="Application Support"/>
    <x v="0"/>
    <s v="Second tier"/>
    <x v="1"/>
    <s v="พูดคุย"/>
    <x v="0"/>
    <s v="เปลี่ยนสิทธิ์"/>
    <x v="225"/>
    <x v="26"/>
    <m/>
    <s v=""/>
    <x v="1"/>
    <d v="1899-12-30T00:00:00"/>
    <d v="2022-10-04T11:15:42"/>
    <s v="กลาง"/>
  </r>
  <r>
    <s v="Not Requested"/>
    <x v="1"/>
    <m/>
    <d v="2022-09-06T15:46:00"/>
    <n v="2022"/>
    <n v="9"/>
    <n v="6"/>
    <d v="1899-12-30T15:46:00"/>
    <s v="IT"/>
    <s v="ไม่สามารถ Log Out ออกจาก Workflow ได้"/>
    <n v="11376"/>
    <d v="2022-09-16T15:47:30"/>
    <s v="00:00:00"/>
    <s v=""/>
    <m/>
    <s v="No Group"/>
    <s v="ต่ำ"/>
    <n v="1"/>
    <s v="Setup/Reconfig"/>
    <n v="0"/>
    <s v="ต่ำ"/>
    <n v="8744"/>
    <s v="prariwat.tre@cra.ac.th"/>
    <s v="Prariwat Treesupabchaikul"/>
    <s v=""/>
    <s v=""/>
    <m/>
    <s v="Songpol Wansoongnern"/>
    <s v="SAP"/>
    <x v="0"/>
    <s v="Second tier"/>
    <x v="1"/>
    <s v="พอร์ทัล"/>
    <x v="1"/>
    <s v="SAP-MM-Workflow"/>
    <x v="226"/>
    <x v="37"/>
    <m/>
    <s v=""/>
    <x v="1"/>
    <d v="1899-12-30T00:00:00"/>
    <d v="2022-09-06T16:05:30"/>
    <s v="ต่ำ"/>
  </r>
  <r>
    <s v="Not Requested"/>
    <x v="3"/>
    <d v="2022-09-07T15:09:00"/>
    <d v="2022-09-07T07:28:00"/>
    <n v="2022"/>
    <n v="9"/>
    <n v="7"/>
    <d v="1899-12-30T07:28:00"/>
    <s v="IT"/>
    <s v="หมึกสีดำเครื่องปริ้น หน้าห้องฝ่ายจัดซื้อจัดจ้าง หมด (ด่วน)"/>
    <n v="11377"/>
    <d v="2022-10-04T13:05:13"/>
    <s v="00:00:00"/>
    <s v=""/>
    <m/>
    <s v="No Group"/>
    <s v="ต่ำ"/>
    <n v="1"/>
    <s v="Printer"/>
    <n v="0"/>
    <s v="ต่ำ"/>
    <n v="8617"/>
    <s v="anong.sit@cra.ac.th"/>
    <s v="Anong Sittidul"/>
    <s v="Within SLA"/>
    <s v="01:06:49"/>
    <d v="2022-09-07T09:06:49"/>
    <s v="Anuchit Buapan"/>
    <s v="IT Support"/>
    <x v="1"/>
    <s v="Second tier"/>
    <x v="0"/>
    <s v="พอร์ทัล"/>
    <x v="0"/>
    <s v="Install"/>
    <x v="227"/>
    <x v="9"/>
    <m/>
    <s v=""/>
    <x v="0"/>
    <d v="1899-12-30T00:00:00"/>
    <d v="2022-09-22T14:11:13"/>
    <s v="ต่ำ"/>
  </r>
  <r>
    <s v="Not Requested"/>
    <x v="2"/>
    <d v="2022-09-07T07:47:00"/>
    <d v="2022-09-07T07:29:00"/>
    <n v="2022"/>
    <n v="9"/>
    <n v="7"/>
    <d v="1899-12-30T07:29:00"/>
    <s v="IT"/>
    <s v="คอมพิวเตอร์เปิดไม่ติด ติดต่อ พี่ดารารัตน์ อาคารหอพักชั้น 4 สายการพยาบาล"/>
    <n v="11378"/>
    <d v="2022-10-04T13:49:36"/>
    <s v="00:00:00"/>
    <s v=""/>
    <m/>
    <s v="No Group"/>
    <s v="ต่ำ"/>
    <n v="1"/>
    <s v="User Error"/>
    <n v="0"/>
    <s v="ต่ำ"/>
    <n v="6134"/>
    <s v="dararat.chu@cra.ac.th"/>
    <s v="Dararat Chuwongin"/>
    <s v="Within SLA"/>
    <s v="00:00:00"/>
    <d v="2022-09-07T07:47:48"/>
    <s v="Chakrit Pongprayot"/>
    <s v="IT Support"/>
    <x v="1"/>
    <s v="Second tier"/>
    <x v="0"/>
    <s v="โทรศัพท์"/>
    <x v="0"/>
    <s v="PC"/>
    <x v="228"/>
    <x v="32"/>
    <m/>
    <s v=""/>
    <x v="1"/>
    <d v="1899-12-30T00:00:00"/>
    <d v="2022-09-22T13:49:36"/>
    <s v="ต่ำ"/>
  </r>
  <r>
    <s v="Not Requested"/>
    <x v="0"/>
    <d v="2022-09-16T13:31:00"/>
    <d v="2022-09-07T07:52:00"/>
    <n v="2022"/>
    <n v="9"/>
    <n v="7"/>
    <d v="1899-12-30T07:52:00"/>
    <s v="IT"/>
    <s v="ขอเปิดสิทธิ์เบิกพัสดุจากคลังพัสดุทั่วไป ในระบบ enterprise workflow นางสาวชุติมณฑน์ นันทารียะวัฒน์ รหัสพนักงาน 802431 คณะพยาบาลศาสตร์"/>
    <n v="11379"/>
    <d v="2022-09-23T09:08:19"/>
    <s v="14:56:30"/>
    <s v="Within SLA"/>
    <d v="2022-09-08T13:56:30"/>
    <s v="No Group"/>
    <s v="ต่ำ"/>
    <n v="3"/>
    <s v="SAP"/>
    <n v="1"/>
    <s v="ต่ำ"/>
    <n v="8817"/>
    <s v="chutimon.nan@cra.ac.th"/>
    <s v="Chutimon Nantariyawat"/>
    <s v="Within SLA"/>
    <s v="68:31:48"/>
    <d v="2022-09-16T13:31:48"/>
    <s v="Songpol Wansoongnern"/>
    <s v="SAP"/>
    <x v="0"/>
    <s v="Second tier"/>
    <x v="1"/>
    <s v="พอร์ทัล"/>
    <x v="0"/>
    <s v="เปิดสิทธิ์"/>
    <x v="229"/>
    <x v="33"/>
    <m/>
    <s v=""/>
    <x v="0"/>
    <d v="1899-12-30T00:00:00"/>
    <d v="2022-09-22T14:39:18"/>
    <s v="ต่ำ"/>
  </r>
  <r>
    <s v="Not Requested"/>
    <x v="9"/>
    <d v="2022-09-07T15:12:00"/>
    <d v="2022-09-07T08:13:00"/>
    <n v="2022"/>
    <n v="9"/>
    <n v="7"/>
    <d v="1899-12-30T08:13:00"/>
    <s v="IT"/>
    <s v="รบกวนตรวจสอบเครื่อง172.27.6.109 ดึงข้อมูลจากHIS เข้า ECLAIM ไม่ได้"/>
    <n v="11380"/>
    <d v="2022-09-19T10:14:19"/>
    <s v="00:00:00"/>
    <s v=""/>
    <m/>
    <s v="No Group"/>
    <s v="ต่ำ"/>
    <n v="1"/>
    <s v=""/>
    <n v="0"/>
    <s v="ต่ำ"/>
    <n v="5773"/>
    <s v="kunyapron.may@pccms.ac.th"/>
    <s v="Kunyapron Mayim"/>
    <s v="Within SLA"/>
    <s v="04:58:45"/>
    <d v="2022-09-07T13:12:12"/>
    <s v="Prasert Rattawisad"/>
    <s v="IT Support"/>
    <x v="1"/>
    <s v="Second tier"/>
    <x v="0"/>
    <s v="พอร์ทัล"/>
    <x v="0"/>
    <s v=""/>
    <x v="230"/>
    <x v="13"/>
    <m/>
    <s v=""/>
    <x v="1"/>
    <d v="1899-12-30T00:00:00"/>
    <d v="2022-09-07T15:12:19"/>
    <s v="ต่ำ"/>
  </r>
  <r>
    <s v="Not Requested"/>
    <x v="2"/>
    <d v="2022-09-08T08:30:00"/>
    <d v="2022-09-07T08:27:00"/>
    <n v="2022"/>
    <n v="9"/>
    <n v="7"/>
    <d v="1899-12-30T08:27:00"/>
    <s v="IT"/>
    <s v="ไม่สามารถเปิด HIS ได้ค่ะ IP 192.168.56.1, 172.21.4.9"/>
    <n v="11381"/>
    <d v="2022-09-19T09:40:43"/>
    <s v="00:00:00"/>
    <s v=""/>
    <m/>
    <s v="No Group"/>
    <s v="ต่ำ"/>
    <n v="1"/>
    <s v="Repair"/>
    <n v="0"/>
    <s v="ต่ำ"/>
    <n v="6794"/>
    <s v="jiraporn.dec@cra.ac.th"/>
    <s v="Jiraporn Dechma"/>
    <s v="Within SLA"/>
    <s v="07:50:17"/>
    <d v="2022-09-08T08:30:03"/>
    <s v="Krissada Boonchaleaw"/>
    <s v="PC Team"/>
    <x v="2"/>
    <s v="Second tier"/>
    <x v="0"/>
    <s v="พอร์ทัล"/>
    <x v="0"/>
    <s v="Operating System VM Virtualbox"/>
    <x v="231"/>
    <x v="90"/>
    <m/>
    <s v=""/>
    <x v="1"/>
    <d v="1899-12-30T00:00:00"/>
    <d v="2022-09-08T08:30:03"/>
    <s v="กลาง"/>
  </r>
  <r>
    <s v="Not Requested"/>
    <x v="3"/>
    <d v="2022-09-07T15:24:00"/>
    <d v="2022-09-07T08:59:00"/>
    <n v="2022"/>
    <n v="9"/>
    <n v="7"/>
    <d v="1899-12-30T08:59:00"/>
    <s v="IT"/>
    <s v=""/>
    <n v="11382"/>
    <d v="2022-09-09T15:00:46"/>
    <s v="00:00:00"/>
    <s v=""/>
    <m/>
    <s v="No Group"/>
    <s v="ต่ำ"/>
    <n v="1"/>
    <s v="PC"/>
    <n v="0"/>
    <s v="กลาง"/>
    <n v="8426"/>
    <s v="tulyaporn.jun@cra.ac.th"/>
    <s v="Tulyaporn Junjamlar"/>
    <s v="Within SLA"/>
    <s v="06:24:02"/>
    <d v="2022-09-07T15:23:32"/>
    <s v="Jiranuwut Kunnathon"/>
    <s v="IT Support"/>
    <x v="1"/>
    <s v="Second tier"/>
    <x v="0"/>
    <s v="พอร์ทัล"/>
    <x v="0"/>
    <s v="Install"/>
    <x v="232"/>
    <x v="20"/>
    <m/>
    <s v=""/>
    <x v="0"/>
    <d v="1899-12-30T00:00:00"/>
    <d v="2022-09-07T15:24:46"/>
    <s v="ต่ำ"/>
  </r>
  <r>
    <s v="Not Requested"/>
    <x v="3"/>
    <m/>
    <d v="2022-09-07T09:00:00"/>
    <n v="2022"/>
    <n v="9"/>
    <n v="7"/>
    <d v="1899-12-30T09:00:00"/>
    <s v="IT"/>
    <s v=""/>
    <n v="11383"/>
    <d v="2022-09-09T15:00:49"/>
    <s v="00:00:00"/>
    <s v=""/>
    <m/>
    <s v="No Group"/>
    <s v="ต่ำ"/>
    <n v="1"/>
    <s v="Printer"/>
    <n v="0"/>
    <s v="กลาง"/>
    <n v="982795359"/>
    <s v="sutas.suk@cra.ac.th"/>
    <s v="Sutas Suksantipap"/>
    <s v=""/>
    <s v=""/>
    <m/>
    <s v="Kritpet Pumsorn"/>
    <s v="IT Support"/>
    <x v="1"/>
    <s v="Second tier"/>
    <x v="0"/>
    <s v="พอร์ทัล"/>
    <x v="1"/>
    <s v="Install"/>
    <x v="233"/>
    <x v="4"/>
    <m/>
    <s v=""/>
    <x v="0"/>
    <d v="1899-12-30T00:00:00"/>
    <d v="2022-09-07T10:08:49"/>
    <s v="ต่ำ"/>
  </r>
  <r>
    <s v="Not Requested"/>
    <x v="8"/>
    <d v="2022-09-08T12:14:00"/>
    <d v="2022-09-07T09:05:00"/>
    <n v="2022"/>
    <n v="9"/>
    <n v="7"/>
    <d v="1899-12-30T09:05:00"/>
    <s v="IT"/>
    <s v="รบกวนตรวจสอบ VN.0403 วันที่ 07/09/2022 **ด่วนนะคะ**"/>
    <n v="11384"/>
    <d v="2022-09-09T15:06:24"/>
    <s v="00:00:00"/>
    <s v=""/>
    <m/>
    <s v="No Group"/>
    <s v="ต่ำ"/>
    <n v="1"/>
    <s v="Set up SSB"/>
    <n v="0"/>
    <s v="กลาง"/>
    <n v="25766355"/>
    <s v="chana.amn@cra.ac.th"/>
    <s v="Chana Amnuaipol"/>
    <s v="Within SLA"/>
    <s v="12:08:53"/>
    <d v="2022-09-08T12:14:46"/>
    <s v="Kanokwan Puangsiri"/>
    <s v="Application Support"/>
    <x v="0"/>
    <s v="Second tier"/>
    <x v="1"/>
    <s v="พอร์ทัล"/>
    <x v="0"/>
    <s v="SSB - Front End"/>
    <x v="234"/>
    <x v="91"/>
    <m/>
    <s v=""/>
    <x v="1"/>
    <d v="1899-12-30T00:00:00"/>
    <d v="2022-09-08T12:14:46"/>
    <s v="สูง"/>
  </r>
  <r>
    <s v="Not Requested"/>
    <x v="8"/>
    <d v="2022-09-08T12:14:00"/>
    <d v="2022-09-07T09:11:00"/>
    <n v="2022"/>
    <n v="9"/>
    <n v="7"/>
    <d v="1899-12-30T09:11:00"/>
    <s v="IT"/>
    <s v="รบกวนเช็ค VN.0403 วันที่ 07/09/2022"/>
    <n v="11385"/>
    <d v="2022-09-19T09:11:12"/>
    <s v="00:00:00"/>
    <s v=""/>
    <m/>
    <s v="No Group"/>
    <s v="ต่ำ"/>
    <n v="1"/>
    <s v="Set up SSB"/>
    <n v="0"/>
    <s v="ต่ำ"/>
    <n v="25766355"/>
    <s v="chana.amn@cra.ac.th"/>
    <s v="Chana Amnuaipol"/>
    <s v="Within SLA"/>
    <s v="12:03:51"/>
    <d v="2022-09-08T12:14:56"/>
    <s v="Kanokwan Puangsiri"/>
    <s v="Application Support"/>
    <x v="0"/>
    <s v="Second tier"/>
    <x v="1"/>
    <s v="พอร์ทัล"/>
    <x v="0"/>
    <s v="SSB - Front End"/>
    <x v="234"/>
    <x v="91"/>
    <m/>
    <s v=""/>
    <x v="1"/>
    <d v="1899-12-30T00:00:00"/>
    <d v="2022-09-08T12:14:56"/>
    <s v="ต่ำ"/>
  </r>
  <r>
    <s v="Not Requested"/>
    <x v="2"/>
    <d v="2022-09-07T15:13:00"/>
    <d v="2022-09-07T09:11:00"/>
    <n v="2022"/>
    <n v="9"/>
    <n v="7"/>
    <d v="1899-12-30T09:11:00"/>
    <s v="IT"/>
    <s v="เครื่องคอมพิวเตอร์ที่ห้อง ER 17ไร่ (เก่า) เข้าใช้งานHIS Internet Intranet ไม่ได้ (169.25.15.38)"/>
    <n v="11386"/>
    <d v="2022-09-19T14:25:12"/>
    <s v="00:00:00"/>
    <s v=""/>
    <m/>
    <s v="No Group"/>
    <s v="ต่ำ"/>
    <n v="1"/>
    <s v="Setup/Reconfig"/>
    <n v="0"/>
    <s v="ต่ำ"/>
    <n v="5725"/>
    <s v="kanchanok.pro@cra.ac.th"/>
    <s v="Kanchanok Promariya"/>
    <s v="Within SLA"/>
    <s v="00:48:36"/>
    <d v="2022-09-07T10:00:24"/>
    <s v="Supachai Sonthong"/>
    <s v="IT Support"/>
    <x v="1"/>
    <s v="Second tier"/>
    <x v="0"/>
    <s v="พอร์ทัล"/>
    <x v="0"/>
    <s v="Lan"/>
    <x v="235"/>
    <x v="38"/>
    <m/>
    <s v=""/>
    <x v="1"/>
    <d v="1899-12-30T00:00:00"/>
    <d v="2022-09-07T15:13:12"/>
    <s v="ต่ำ"/>
  </r>
  <r>
    <s v="Not Requested"/>
    <x v="3"/>
    <d v="2022-09-07T15:23:00"/>
    <d v="2022-09-07T09:13:00"/>
    <n v="2022"/>
    <n v="9"/>
    <n v="7"/>
    <d v="1899-12-30T09:13:00"/>
    <s v="IT"/>
    <s v="เครื่องปริ๊น Fuji ชั้น 3 โซน D หมึกหมด ขอให้เจ้าหน้าที่ที่เกี่ยวข้องตรวจสอบและแก้ไขปัญหาดังกล่าวด้วยค่ะ ขอบคุณค่ะ"/>
    <n v="11387"/>
    <d v="2022-10-04T08:02:14"/>
    <s v="00:00:00"/>
    <s v=""/>
    <m/>
    <s v="No Group"/>
    <s v="ต่ำ"/>
    <n v="1"/>
    <s v="Printer"/>
    <n v="0"/>
    <s v="ต่ำ"/>
    <n v="8719"/>
    <s v="paphitchaya.chi@cra.ac.th"/>
    <s v="Paphitchaya Chimyou"/>
    <s v="Within SLA"/>
    <s v="06:08:08"/>
    <d v="2022-09-07T15:21:48"/>
    <s v="Jiranuwut Kunnathon"/>
    <s v="IT Support"/>
    <x v="1"/>
    <s v="Second tier"/>
    <x v="0"/>
    <s v="พอร์ทัล"/>
    <x v="0"/>
    <s v="Install"/>
    <x v="236"/>
    <x v="62"/>
    <m/>
    <s v=""/>
    <x v="0"/>
    <d v="1899-12-30T00:00:00"/>
    <d v="2022-09-22T14:10:14"/>
    <s v="ต่ำ"/>
  </r>
  <r>
    <s v="Not Requested"/>
    <x v="7"/>
    <d v="2022-09-07T14:35:00"/>
    <d v="2022-09-07T09:19:00"/>
    <n v="2022"/>
    <n v="9"/>
    <n v="7"/>
    <d v="1899-12-30T09:19:00"/>
    <s v="IT"/>
    <s v="Organization ที่ขึ้นในโปรไฟล์ของ Microsoft Team ของนายกวิน ชินพงศ์ รหัสพนักงาน 900999 ไม่ถูกต้อง ซึ่งมีการแสดงแบบภาพดังกล่าว ซึ่งจะขอให้ปรับเปลี่ยน organization ใน Microsoft Team เป็น &quot;เจ้าหน้าที่บริหารข้อมูลวิจัย งานบริหารฐานข้อมูลวิจัย&quot; ซึ่งจะเหมือนกับท"/>
    <n v="11388"/>
    <d v="2022-09-19T09:19:47"/>
    <s v="00:00:00"/>
    <s v=""/>
    <m/>
    <s v="No Group"/>
    <s v="ต่ำ"/>
    <n v="1"/>
    <s v="Modify"/>
    <n v="0"/>
    <s v="ต่ำ"/>
    <n v="8404"/>
    <s v="kawin.chi@cra.ac.th"/>
    <s v="Kawin Chinpong"/>
    <s v="Within SLA"/>
    <s v="05:15:49"/>
    <d v="2022-09-07T14:35:04"/>
    <s v="Ulailak Nadee"/>
    <s v="IT Support"/>
    <x v="0"/>
    <s v="Second tier"/>
    <x v="1"/>
    <s v="พอร์ทัล"/>
    <x v="0"/>
    <s v="e-mail"/>
    <x v="237"/>
    <x v="20"/>
    <m/>
    <s v=""/>
    <x v="1"/>
    <d v="1899-12-30T00:00:00"/>
    <d v="2022-09-07T14:35:04"/>
    <s v="ต่ำ"/>
  </r>
  <r>
    <s v="Not Requested"/>
    <x v="11"/>
    <d v="2022-09-07T15:14:00"/>
    <d v="2022-09-07T09:34:00"/>
    <n v="2022"/>
    <n v="9"/>
    <n v="7"/>
    <d v="1899-12-30T09:34:00"/>
    <s v="IT"/>
    <s v=" เรียน IT Support ผม นายยุรนันท์ เล็กน้อย จากโรงงานผลิตเภสัชภัณฑ์ในพระดำริ ครับ ขอแจ้งปัญหาการใช้งาน การเข้าระบบ IT Support และระบบ Intranet ไม่ได้ครับ เมื่อเข้าแล้วจะขึ้น Access denied ครับ ดังรูปที่แนบมาด่านล่างนี้ [Graphical user interface, text, appli"/>
    <n v="11389"/>
    <d v="2022-09-19T14:27:05"/>
    <s v="00:00:00"/>
    <s v=""/>
    <m/>
    <s v="No Group"/>
    <s v="ต่ำ"/>
    <n v="1"/>
    <s v="Setup/Reconfig"/>
    <n v="0"/>
    <s v="ต่ำ"/>
    <n v="897741185"/>
    <s v="yuranun.lek@cra.ac.th"/>
    <s v=" นาย ยุรนันท์ เล็กน้อย"/>
    <s v="Within SLA"/>
    <s v="00:47:14"/>
    <d v="2022-09-07T10:22:03"/>
    <s v="Darin Mingraksa"/>
    <s v="IT Support"/>
    <x v="1"/>
    <s v="Frist tier"/>
    <x v="2"/>
    <s v="อีเมล"/>
    <x v="0"/>
    <s v="Proxy"/>
    <x v="238"/>
    <x v="1"/>
    <m/>
    <s v=""/>
    <x v="1"/>
    <d v="1899-12-30T00:00:00"/>
    <d v="2022-09-07T15:14:05"/>
    <s v="ต่ำ"/>
  </r>
  <r>
    <s v="Not Requested"/>
    <x v="3"/>
    <d v="2022-09-07T15:14:00"/>
    <d v="2022-09-07T09:36:00"/>
    <n v="2022"/>
    <n v="9"/>
    <n v="7"/>
    <d v="1899-12-30T09:36:00"/>
    <s v="IT"/>
    <s v="เครื่อง 172.32.7.32 ไม่มีโปรแกรมปริ้นเตอร์"/>
    <n v="11390"/>
    <d v="2022-09-12T10:31:28"/>
    <s v="00:00:00"/>
    <s v=""/>
    <m/>
    <s v="No Group"/>
    <s v="ต่ำ"/>
    <n v="1"/>
    <s v="Printer"/>
    <n v="0"/>
    <s v="กลาง"/>
    <n v="6456"/>
    <s v="karuna.sue@cra.ac.th"/>
    <s v="Karuna Suebhirun"/>
    <s v="Within SLA"/>
    <s v="01:43:37"/>
    <d v="2022-09-07T11:20:16"/>
    <s v="Kritpet Pumsorn"/>
    <s v="IT Support"/>
    <x v="1"/>
    <s v="Second tier"/>
    <x v="0"/>
    <s v="พอร์ทัล"/>
    <x v="0"/>
    <s v="Install"/>
    <x v="239"/>
    <x v="65"/>
    <m/>
    <s v=""/>
    <x v="0"/>
    <d v="1899-12-30T00:00:00"/>
    <d v="2022-09-07T15:14:28"/>
    <s v="กลาง"/>
  </r>
  <r>
    <s v="Not Requested"/>
    <x v="7"/>
    <d v="2022-09-07T14:27:00"/>
    <d v="2022-09-07T09:43:00"/>
    <n v="2022"/>
    <n v="9"/>
    <n v="7"/>
    <d v="1899-12-30T09:43:00"/>
    <s v="IT"/>
    <s v="ไม่สามารถเข้า google dreive ได้ (ขอความช่วยเหลือแบบเร่งด่วน)นะค่ะ"/>
    <n v="11391"/>
    <d v="2022-10-04T09:37:19"/>
    <s v="00:00:00"/>
    <s v=""/>
    <m/>
    <s v="No Group"/>
    <s v="ต่ำ"/>
    <n v="1"/>
    <s v="User Error"/>
    <n v="0"/>
    <s v="ต่ำ"/>
    <n v="8717"/>
    <s v="pimnaphat.vij@cra.ac.th"/>
    <s v="Pimnaphat Wijitchanon"/>
    <s v="Within SLA"/>
    <s v="04:43:11"/>
    <d v="2022-09-07T14:27:02"/>
    <s v="Wattanachai Noilong"/>
    <s v="IT Support"/>
    <x v="1"/>
    <s v="Second tier"/>
    <x v="0"/>
    <s v="พอร์ทัล"/>
    <x v="0"/>
    <s v="Ofiice 365"/>
    <x v="240"/>
    <x v="62"/>
    <m/>
    <s v=""/>
    <x v="1"/>
    <d v="1899-12-30T00:00:00"/>
    <d v="2022-09-22T14:20:19"/>
    <s v="ต่ำ"/>
  </r>
  <r>
    <s v="Not Requested"/>
    <x v="2"/>
    <d v="2022-09-09T17:36:00"/>
    <d v="2022-09-07T09:50:00"/>
    <n v="2022"/>
    <n v="9"/>
    <n v="7"/>
    <d v="1899-12-30T09:50:00"/>
    <s v="IT"/>
    <s v="ระบบ HIS ไม่สามารถเข้าใช้งานได้ IP 172.32.8.111"/>
    <n v="11392"/>
    <d v="2022-09-21T09:51:00"/>
    <s v="00:00:00"/>
    <s v=""/>
    <m/>
    <s v="No Group"/>
    <s v="ต่ำ"/>
    <n v="1"/>
    <s v="Setup/Re-config"/>
    <n v="0"/>
    <s v="ต่ำ"/>
    <n v="6501"/>
    <s v="suchada.phu@cra.ac.th"/>
    <s v="Suchada Phuthiphen"/>
    <s v="Within SLA"/>
    <s v="07:09:43"/>
    <d v="2022-09-07T17:00:58"/>
    <s v="Pawarut Bootchan"/>
    <s v="IT Support"/>
    <x v="1"/>
    <s v="Second tier"/>
    <x v="0"/>
    <s v="พอร์ทัล"/>
    <x v="0"/>
    <s v="Operating System VM Virtualbox"/>
    <x v="241"/>
    <x v="92"/>
    <m/>
    <s v=""/>
    <x v="1"/>
    <d v="1899-12-30T00:00:00"/>
    <d v="2022-09-09T17:36:35"/>
    <s v="ต่ำ"/>
  </r>
  <r>
    <s v="Not Requested"/>
    <x v="11"/>
    <d v="2022-09-07T15:16:00"/>
    <d v="2022-09-07T09:56:00"/>
    <n v="2022"/>
    <n v="9"/>
    <n v="7"/>
    <d v="1899-12-30T09:56:00"/>
    <s v="IT"/>
    <s v="ไม่สามารถเชื่อมต่อ wifi ไม่ได้กับโน็ตบุคได้ "/>
    <n v="11393"/>
    <d v="2022-10-04T13:09:47"/>
    <s v="00:00:00"/>
    <s v=""/>
    <m/>
    <s v="No Group"/>
    <s v="ต่ำ"/>
    <n v="1"/>
    <s v="Setup/Reconfig"/>
    <n v="0"/>
    <s v="ต่ำ"/>
    <n v="973133290"/>
    <s v="monrutai.pac@pccms.ac.th"/>
    <s v="Monrutai Pachkaew"/>
    <s v="Within SLA"/>
    <s v="00:52:27"/>
    <d v="2022-09-07T10:49:16"/>
    <s v="Supachai Sonthong"/>
    <s v="IT Support"/>
    <x v="1"/>
    <s v="Second tier"/>
    <x v="0"/>
    <s v="พอร์ทัล"/>
    <x v="0"/>
    <s v="Wifi"/>
    <x v="242"/>
    <x v="38"/>
    <m/>
    <s v=""/>
    <x v="1"/>
    <d v="1899-12-30T00:00:00"/>
    <d v="2022-09-22T14:01:47"/>
    <s v="ต่ำ"/>
  </r>
  <r>
    <s v="Not Requested"/>
    <x v="7"/>
    <d v="2022-09-07T10:33:00"/>
    <d v="2022-09-07T10:10:00"/>
    <n v="2022"/>
    <n v="9"/>
    <n v="7"/>
    <d v="1899-12-30T10:10:00"/>
    <s v="IT"/>
    <s v=""/>
    <n v="11394"/>
    <d v="2022-09-09T16:10:27"/>
    <s v="00:00:00"/>
    <s v=""/>
    <m/>
    <s v="No Group"/>
    <s v="ต่ำ"/>
    <n v="1"/>
    <s v="Setup/Reconfig"/>
    <n v="0"/>
    <s v="กลาง"/>
    <n v="6459"/>
    <s v="jirachaya.pho@cra.ac.th"/>
    <s v="Jirachaya Pholsit"/>
    <s v="Within SLA"/>
    <s v="00:23:44"/>
    <d v="2022-09-07T10:33:46"/>
    <s v="Aekkaluck Mong Suriya"/>
    <s v="E-sarabun"/>
    <x v="0"/>
    <s v="Second tier"/>
    <x v="1"/>
    <s v="พอร์ทัล"/>
    <x v="0"/>
    <s v="E-Saraban"/>
    <x v="243"/>
    <x v="32"/>
    <d v="2022-05-05T00:00:00"/>
    <s v=""/>
    <x v="0"/>
    <d v="1899-12-30T00:00:00"/>
    <d v="2022-09-07T11:45:54"/>
    <s v="ต่ำ"/>
  </r>
  <r>
    <s v="Not Requested"/>
    <x v="8"/>
    <d v="2022-09-07T14:28:00"/>
    <d v="2022-09-07T10:25:00"/>
    <n v="2022"/>
    <n v="9"/>
    <n v="7"/>
    <d v="1899-12-30T10:25:00"/>
    <s v="IT"/>
    <s v="IP 172.21.9.14 ไม่ม่ฟังก์ชั่นให้หมอคีย์"/>
    <n v="11395"/>
    <d v="2022-09-19T10:26:25"/>
    <s v="00:00:00"/>
    <s v=""/>
    <m/>
    <s v="No Group"/>
    <s v="ต่ำ"/>
    <n v="1"/>
    <s v="Screen HIS"/>
    <n v="0"/>
    <s v="ต่ำ"/>
    <n v="6706"/>
    <s v="jidapa.thi@cra.ac.th"/>
    <s v="Jidapa Piriyamaytasiri"/>
    <s v="Within SLA"/>
    <s v="04:02:46"/>
    <d v="2022-09-07T14:28:15"/>
    <s v="Wattanachai Noilong"/>
    <s v="IT Support"/>
    <x v="1"/>
    <s v="Second tier"/>
    <x v="0"/>
    <s v="พอร์ทัล"/>
    <x v="0"/>
    <s v="SSB - Front End"/>
    <x v="244"/>
    <x v="66"/>
    <m/>
    <s v=""/>
    <x v="1"/>
    <d v="1899-12-30T00:00:00"/>
    <d v="2022-09-07T14:28:15"/>
    <s v="ต่ำ"/>
  </r>
  <r>
    <s v="Not Requested"/>
    <x v="7"/>
    <d v="2022-09-07T15:17:00"/>
    <d v="2022-09-07T10:34:00"/>
    <n v="2022"/>
    <n v="9"/>
    <n v="7"/>
    <d v="1899-12-30T10:34:00"/>
    <s v="IT"/>
    <s v="เครื่อง 172.32.7.29 แก้ไขระบบ Chemo Queue ช่อง Unit ให้เป็นหน่วยงาน ward 7B"/>
    <n v="11396"/>
    <d v="2022-09-19T15:09:07"/>
    <s v="00:00:00"/>
    <s v=""/>
    <m/>
    <s v="No Group"/>
    <s v="ต่ำ"/>
    <n v="1"/>
    <s v="Setup/Reconfig"/>
    <n v="0"/>
    <s v="ต่ำ"/>
    <n v="6456"/>
    <s v="karuna.sue@cra.ac.th"/>
    <s v="Karuna Suebhirun"/>
    <s v="Within SLA"/>
    <s v="00:08:31"/>
    <d v="2022-09-07T10:43:05"/>
    <s v="Prasert Rattawisad"/>
    <s v="IT Support"/>
    <x v="1"/>
    <s v="Second tier"/>
    <x v="0"/>
    <s v="พอร์ทัล"/>
    <x v="0"/>
    <s v="E-Scan"/>
    <x v="137"/>
    <x v="65"/>
    <m/>
    <s v=""/>
    <x v="1"/>
    <d v="1899-12-30T00:00:00"/>
    <d v="2022-09-07T15:17:07"/>
    <s v="ต่ำ"/>
  </r>
  <r>
    <s v="Not Requested"/>
    <x v="3"/>
    <d v="2022-09-14T09:38:00"/>
    <d v="2022-09-07T10:43:00"/>
    <n v="2022"/>
    <n v="9"/>
    <n v="7"/>
    <d v="1899-12-30T10:43:00"/>
    <s v="IT"/>
    <s v="ขอเคลื่อนย้ายตู้เปิดประวัติ (Kiosk) ที่อยู่ด้านหน้าห้องฉุกเฉิน ศูนย์การแพทย์มะเร็งวิทยาจุฬาภรณ์ เนื่องจากได้รับคำแนะนำจากคณะเยี่ยมสำรวจ internal survey แนะนำให้เคลื่อนย้ายตู้เปิดประวัติ (Kiosk) ไปไว้บริเวณจุดซักประวัติและคัดกรองผู้ป่วย (หน้าห้องฉุกเฉิน) ร"/>
    <n v="11397"/>
    <d v="2022-09-23T12:28:02"/>
    <s v="00:00:00"/>
    <s v=""/>
    <m/>
    <s v="No Group"/>
    <s v="ต่ำ"/>
    <n v="1"/>
    <s v="PC"/>
    <n v="0"/>
    <s v="ต่ำ"/>
    <n v="648575354"/>
    <s v="jiratchaya.sit@cra.ac.th"/>
    <s v="Jiratchaya Sitthikun"/>
    <s v="Within SLA"/>
    <s v="06:10:15"/>
    <d v="2022-09-12T09:23:10"/>
    <s v="Pawarut Bootchan"/>
    <s v="IT Support"/>
    <x v="1"/>
    <s v="Second tier"/>
    <x v="0"/>
    <s v="พอร์ทัล"/>
    <x v="0"/>
    <s v="Move"/>
    <x v="245"/>
    <x v="6"/>
    <d v="2022-05-05T00:00:00"/>
    <s v=""/>
    <x v="0"/>
    <d v="1899-12-30T00:00:00"/>
    <d v="2022-09-14T10:22:37"/>
    <s v="ต่ำ"/>
  </r>
  <r>
    <s v="Not Requested"/>
    <x v="2"/>
    <d v="2022-09-07T15:44:00"/>
    <d v="2022-09-07T10:52:00"/>
    <n v="2022"/>
    <n v="9"/>
    <n v="7"/>
    <d v="1899-12-30T10:52:00"/>
    <s v="IT"/>
    <s v="เรียน เจ้าหน้าที่ที่เกี่ยวข้อง แจ้งปัญหาพัดลมเครื่อง CPU เสียงดัง รบกวนช่วยแก้ไขด่วน ขอบคุณค่ะ"/>
    <n v="11398"/>
    <d v="2022-09-19T10:54:00"/>
    <s v="00:00:00"/>
    <s v=""/>
    <m/>
    <s v="No Group"/>
    <s v="ต่ำ"/>
    <n v="1"/>
    <s v="Setup/Reconfig"/>
    <n v="0"/>
    <s v="ต่ำ"/>
    <n v="5817"/>
    <s v="nitchapak.kun@cra.ac.th"/>
    <s v="Nitchapak Kunakritanant"/>
    <s v="Within SLA"/>
    <s v="04:50:18"/>
    <d v="2022-09-07T15:42:33"/>
    <s v="Supachai Sonthong"/>
    <s v="IT Support"/>
    <x v="1"/>
    <s v="Second tier"/>
    <x v="0"/>
    <s v="พอร์ทัล"/>
    <x v="0"/>
    <s v="PC"/>
    <x v="246"/>
    <x v="3"/>
    <m/>
    <s v=""/>
    <x v="1"/>
    <d v="1899-12-30T00:00:00"/>
    <d v="2022-09-07T15:44:00"/>
    <s v="ต่ำ"/>
  </r>
  <r>
    <s v="Not Requested"/>
    <x v="7"/>
    <d v="2022-09-15T10:09:00"/>
    <d v="2022-09-07T10:55:00"/>
    <n v="2022"/>
    <n v="9"/>
    <n v="7"/>
    <d v="1899-12-30T10:55:00"/>
    <s v="IT"/>
    <s v=""/>
    <n v="11399"/>
    <d v="2022-09-09T16:56:22"/>
    <s v="00:00:00"/>
    <s v=""/>
    <m/>
    <s v="No Group"/>
    <s v="สูง"/>
    <n v="1"/>
    <s v="Systems Down"/>
    <n v="0"/>
    <s v="กลาง"/>
    <n v="8445"/>
    <s v="kamonsri.tha@cra.ac.th"/>
    <s v="Kamonsri Thaikong"/>
    <s v="SLA Violated"/>
    <s v="53:14:30"/>
    <d v="2022-09-15T10:09:59"/>
    <s v="Busarin Supong"/>
    <s v="PMO"/>
    <x v="0"/>
    <s v="Second tier"/>
    <x v="1"/>
    <s v="พอร์ทัล"/>
    <x v="0"/>
    <s v="E-Saraban"/>
    <x v="247"/>
    <x v="20"/>
    <m/>
    <s v=""/>
    <x v="0"/>
    <d v="1899-12-30T00:00:00"/>
    <d v="2022-09-15T10:09:59"/>
    <s v="สูง"/>
  </r>
  <r>
    <s v="Not Requested"/>
    <x v="7"/>
    <d v="2022-09-15T10:09:00"/>
    <d v="2022-09-07T10:57:00"/>
    <n v="2022"/>
    <n v="9"/>
    <n v="7"/>
    <d v="1899-12-30T10:57:00"/>
    <s v="IT"/>
    <s v="การใช้งาน รับส่งเอกสารในระบบสารบรรณอิเล็กทรอนิกส์ error ขึ้น F5 ทำให้ไม่สามารถใช้งานได้ปกติ"/>
    <n v="11400"/>
    <d v="2022-09-19T10:58:08"/>
    <s v="00:00:00"/>
    <s v=""/>
    <m/>
    <s v="No Group"/>
    <s v="ต่ำ"/>
    <n v="1"/>
    <s v="Setup/Reconfig"/>
    <n v="0"/>
    <s v="ต่ำ"/>
    <n v="8418"/>
    <s v="juthamas.mun@cra.ac.th"/>
    <s v="จุฑามาศ มุ่งดี"/>
    <s v="Within SLA"/>
    <s v="53:12:24"/>
    <d v="2022-09-15T10:09:46"/>
    <s v="Busarin Supong"/>
    <s v="PMO"/>
    <x v="0"/>
    <s v="Second tier"/>
    <x v="1"/>
    <s v="พอร์ทัล"/>
    <x v="0"/>
    <s v="E-Saraban"/>
    <x v="248"/>
    <x v="45"/>
    <m/>
    <s v=""/>
    <x v="1"/>
    <d v="1899-12-30T00:00:00"/>
    <d v="2022-09-15T10:09:46"/>
    <s v="ต่ำ"/>
  </r>
  <r>
    <s v="Not Requested"/>
    <x v="7"/>
    <d v="2022-09-15T10:09:00"/>
    <d v="2022-09-07T11:00:00"/>
    <n v="2022"/>
    <n v="9"/>
    <n v="7"/>
    <d v="1899-12-30T11:00:00"/>
    <s v="IT"/>
    <s v="เมื่อลงรับหนังสือเสร็จสิ้น ระบบ E-saraban ขึ้นสถานะ &quot;กำลัง update ฐานข้อมูล กรุณากด F5&quot; และหลังจากกดแล้ว งานที่ทำไปไม่บันทึกให้ ต้องลงรับหนังสือเรื่องนั้นซ้ำอีกรอบ ซึ่งเป็นแบบนี้ทุกวัน ความถี่ขึ้นอยู่กับวันและสัญญานอินเตอร์เน็ตด้วย ทำให้เสียเวลาในการทำงาน"/>
    <n v="11401"/>
    <d v="2022-09-12T08:00:16"/>
    <s v="00:00:00"/>
    <s v=""/>
    <m/>
    <s v="No Group"/>
    <s v="กลาง"/>
    <n v="1"/>
    <s v="Systems Down"/>
    <n v="0"/>
    <s v="กลาง"/>
    <n v="8417"/>
    <s v="suphansa.cha@cra.ac.th"/>
    <s v="Suphansa Chanphen"/>
    <s v="SLA Violated"/>
    <s v="53:09:23"/>
    <d v="2022-09-15T10:09:39"/>
    <s v="Busarin Supong"/>
    <s v="PMO"/>
    <x v="0"/>
    <s v="Second tier"/>
    <x v="1"/>
    <s v="พอร์ทัล"/>
    <x v="0"/>
    <s v="E-Saraban"/>
    <x v="249"/>
    <x v="20"/>
    <m/>
    <s v=""/>
    <x v="1"/>
    <d v="1899-12-30T00:00:00"/>
    <d v="2022-09-15T10:09:39"/>
    <s v="กลาง"/>
  </r>
  <r>
    <s v="Not Requested"/>
    <x v="2"/>
    <d v="2022-10-03T10:01:00"/>
    <d v="2022-09-07T11:01:00"/>
    <n v="2022"/>
    <n v="9"/>
    <n v="7"/>
    <d v="1899-12-30T11:01:00"/>
    <s v="IT"/>
    <s v="Lenovo เครื่องสีเทาเปิดไม่ติด"/>
    <n v="11402"/>
    <d v="2022-09-19T11:02:00"/>
    <s v="00:00:00"/>
    <s v=""/>
    <m/>
    <s v="No Group"/>
    <s v="ต่ำ"/>
    <n v="1"/>
    <s v="Repair"/>
    <n v="0"/>
    <s v="ต่ำ"/>
    <n v="8684"/>
    <s v="sudarath.dam@cra.ac.th"/>
    <s v="Sudarath Damrongsri"/>
    <s v="SLA Violated"/>
    <s v="161:00:08"/>
    <d v="2022-10-03T10:01:48"/>
    <s v="Suchada khamaphirak"/>
    <s v="IT Support"/>
    <x v="1"/>
    <s v="Second tier"/>
    <x v="0"/>
    <s v="โทรศัพท์"/>
    <x v="0"/>
    <s v="Notebook"/>
    <x v="250"/>
    <x v="13"/>
    <m/>
    <s v=""/>
    <x v="1"/>
    <d v="1899-12-30T00:00:00"/>
    <d v="2022-10-03T10:01:47"/>
    <s v="ต่ำ"/>
  </r>
  <r>
    <s v="Not Requested"/>
    <x v="4"/>
    <d v="2022-09-19T10:42:00"/>
    <d v="2022-09-07T11:11:00"/>
    <n v="2022"/>
    <n v="9"/>
    <n v="7"/>
    <d v="1899-12-30T11:11:00"/>
    <s v="IT"/>
    <s v="เนื่องจากวันที่ 6/9/65 เปิดคลินิกพิเศษนอกเวลาราชการอายุรกรรมทางเดินหายใจ ปัญหาที่พบคือ ในระบบ HIS ไม่มีค่าใบยาของคลินิกพิเศษทางเดินหายใจ รบกวนเจ้าหน้าที่ไอที เพิ่มค่าใบยานี้เข้ามาในระบบด้วยค่ะ ขอบคุณค่ะ อมรรัตน์ ( มิ้น ) "/>
    <n v="11403"/>
    <d v="2022-09-19T11:11:47"/>
    <s v="00:04:56"/>
    <s v="Within SLA"/>
    <d v="2022-09-07T11:16:38"/>
    <s v="No Group"/>
    <s v="ต่ำ"/>
    <n v="3"/>
    <s v="SSB"/>
    <n v="5"/>
    <s v="ต่ำ"/>
    <n v="6816"/>
    <s v="amonrat.saw@pccms.ac.th"/>
    <s v=" นางสาว อมรรัตน์ สวัสดิ์"/>
    <s v="Within SLA"/>
    <s v="71:31:04"/>
    <d v="2022-09-19T10:42:46"/>
    <s v="On-A-Nong Srisunon"/>
    <s v="PMO"/>
    <x v="0"/>
    <s v="Second tier"/>
    <x v="1"/>
    <s v="พอร์ทัล"/>
    <x v="0"/>
    <s v="System/Application Parameters Change"/>
    <x v="251"/>
    <x v="93"/>
    <m/>
    <s v=""/>
    <x v="0"/>
    <d v="1899-12-30T00:00:00"/>
    <d v="2022-09-21T09:33:09"/>
    <s v="ต่ำ"/>
  </r>
  <r>
    <s v="Not Requested"/>
    <x v="0"/>
    <d v="2022-09-08T13:50:00"/>
    <d v="2022-09-07T11:14:00"/>
    <n v="2022"/>
    <n v="9"/>
    <n v="7"/>
    <d v="1899-12-30T11:14:00"/>
    <s v="IT"/>
    <s v=""/>
    <n v="11404"/>
    <d v="2022-09-26T09:03:59"/>
    <s v="00:00:00"/>
    <s v=""/>
    <m/>
    <s v="No Group"/>
    <s v="ต่ำ"/>
    <n v="2"/>
    <s v="SAP"/>
    <n v="0"/>
    <s v="กลาง"/>
    <n v="5722"/>
    <s v="permpen.noi@cra.ac.th"/>
    <s v="Permpen Noitoon"/>
    <s v="Within SLA"/>
    <s v="11:35:55"/>
    <d v="2022-09-08T13:50:51"/>
    <s v="Songpol Wansoongnern"/>
    <s v="SAP"/>
    <x v="0"/>
    <s v="Second tier"/>
    <x v="1"/>
    <s v="พอร์ทัล"/>
    <x v="0"/>
    <s v="เปิดสิทธิ์"/>
    <x v="252"/>
    <x v="94"/>
    <m/>
    <s v=""/>
    <x v="0"/>
    <d v="1899-12-30T00:00:00"/>
    <d v="2022-09-22T14:38:59"/>
    <s v="ต่ำ"/>
  </r>
  <r>
    <s v="Not Requested"/>
    <x v="7"/>
    <d v="2022-09-07T11:26:00"/>
    <d v="2022-09-07T11:19:00"/>
    <n v="2022"/>
    <n v="9"/>
    <n v="7"/>
    <d v="1899-12-30T11:19:00"/>
    <s v="IT"/>
    <s v="ขอ Reset รหัสเข้า E-doc หรือติดต่อที่เบอร์ 092 242 4261 172.32.0.42"/>
    <n v="11405"/>
    <d v="2022-09-19T11:20:03"/>
    <s v="00:00:00"/>
    <s v=""/>
    <m/>
    <s v="No Group"/>
    <s v="ต่ำ"/>
    <n v="1"/>
    <s v="Reset Password"/>
    <n v="0"/>
    <s v="ต่ำ"/>
    <n v="6060"/>
    <s v="warunya.phe@cra.ac.th"/>
    <s v="Warunya Phewnual"/>
    <s v="Within SLA"/>
    <s v="00:06:11"/>
    <d v="2022-09-07T11:26:03"/>
    <s v="Chutiphan Wonbao"/>
    <s v="IT Support"/>
    <x v="1"/>
    <s v="Frist tier"/>
    <x v="2"/>
    <s v="พอร์ทัล"/>
    <x v="0"/>
    <s v="E-Doc"/>
    <x v="253"/>
    <x v="95"/>
    <m/>
    <s v=""/>
    <x v="0"/>
    <d v="1899-12-30T00:00:00"/>
    <d v="2022-09-07T11:26:03"/>
    <s v="ต่ำ"/>
  </r>
  <r>
    <s v="Not Requested"/>
    <x v="0"/>
    <d v="2022-09-16T13:29:00"/>
    <d v="2022-09-07T11:23:00"/>
    <n v="2022"/>
    <n v="9"/>
    <n v="7"/>
    <d v="1899-12-30T11:23:00"/>
    <s v="IT"/>
    <s v="เปิดสิทธิเบิกคลังเวชภัณฑ์ ระบบ Workflow รหัส 802129 สำหรับเบิกให้งานเวรเปล "/>
    <n v="11406"/>
    <d v="2022-09-23T12:32:38"/>
    <s v="11:02:46"/>
    <s v="Within SLA"/>
    <d v="2022-09-08T13:26:21"/>
    <s v="No Group"/>
    <s v="ต่ำ"/>
    <n v="2"/>
    <s v="SAP"/>
    <n v="1"/>
    <s v="ต่ำ"/>
    <n v="6784"/>
    <s v="puttarad.but@cra.ac.th"/>
    <s v=" นาง พุธรัตน์ แฝงเมือง"/>
    <s v="Within SLA"/>
    <s v="65:06:19"/>
    <d v="2022-09-16T13:29:54"/>
    <s v="Songpol Wansoongnern"/>
    <s v="SAP"/>
    <x v="0"/>
    <s v="Second tier"/>
    <x v="1"/>
    <s v="พอร์ทัล"/>
    <x v="0"/>
    <s v="เปิดสิทธิ์"/>
    <x v="254"/>
    <x v="84"/>
    <m/>
    <s v=""/>
    <x v="0"/>
    <d v="1899-12-30T00:00:00"/>
    <d v="2022-09-22T14:38:38"/>
    <s v="ต่ำ"/>
  </r>
  <r>
    <s v="Not Requested"/>
    <x v="11"/>
    <d v="2022-09-07T15:44:00"/>
    <d v="2022-09-07T11:33:00"/>
    <n v="2022"/>
    <n v="9"/>
    <n v="7"/>
    <d v="1899-12-30T11:33:00"/>
    <s v="IT"/>
    <s v="คอมพิวเตอร์ไม่สามารถใช้งานอินเตอร์เน็ตได้ ติดต่อพี่กุ้ง 089-676-7950 งานแผนและงบประมาณ"/>
    <n v="11407"/>
    <d v="2022-09-19T11:52:33"/>
    <s v="00:00:00"/>
    <s v=""/>
    <m/>
    <s v="No Group"/>
    <s v="ต่ำ"/>
    <n v="1"/>
    <s v="Setup/Reconfig"/>
    <n v="0"/>
    <s v="ต่ำ"/>
    <n v="8154"/>
    <s v="kannika.aru@cra.ac.th"/>
    <s v=" นาง กรรนิกา อรุณพันธ์"/>
    <s v="Within SLA"/>
    <s v="03:52:28"/>
    <d v="2022-09-07T15:26:04"/>
    <s v="Jiranuwut Kunnathon"/>
    <s v="IT Support"/>
    <x v="1"/>
    <s v="Second tier"/>
    <x v="0"/>
    <s v="โทรศัพท์"/>
    <x v="0"/>
    <s v="Wifi"/>
    <x v="255"/>
    <x v="11"/>
    <m/>
    <s v=""/>
    <x v="1"/>
    <d v="1899-12-30T00:00:00"/>
    <d v="2022-09-07T15:44:33"/>
    <s v="ต่ำ"/>
  </r>
  <r>
    <s v="Not Requested"/>
    <x v="7"/>
    <d v="2022-09-07T14:04:00"/>
    <d v="2022-09-07T11:34:00"/>
    <n v="2022"/>
    <n v="9"/>
    <n v="7"/>
    <d v="1899-12-30T11:34:00"/>
    <s v="IT"/>
    <s v="172.25.3.27"/>
    <n v="11408"/>
    <d v="2022-09-19T12:48:36"/>
    <s v="00:00:00"/>
    <s v=""/>
    <m/>
    <s v="No Group"/>
    <s v="ต่ำ"/>
    <n v="1"/>
    <s v="User Error"/>
    <n v="0"/>
    <s v="ต่ำ"/>
    <n v="5708"/>
    <s v="thitiwat.mee@cra.ac.th"/>
    <s v="Thitiwat Meekana"/>
    <s v="Within SLA"/>
    <s v="02:29:57"/>
    <d v="2022-09-07T14:04:05"/>
    <s v="Wattanachai Noilong"/>
    <s v="IT Support"/>
    <x v="1"/>
    <s v="Second tier"/>
    <x v="0"/>
    <s v="พอร์ทัล"/>
    <x v="0"/>
    <s v="E-Doc"/>
    <x v="256"/>
    <x v="94"/>
    <m/>
    <s v=""/>
    <x v="0"/>
    <d v="1899-12-30T00:00:00"/>
    <d v="2022-09-07T15:17:36"/>
    <s v="ต่ำ"/>
  </r>
  <r>
    <s v="Not Requested"/>
    <x v="0"/>
    <d v="2022-09-16T13:26:00"/>
    <d v="2022-09-07T11:49:00"/>
    <n v="2022"/>
    <n v="9"/>
    <n v="7"/>
    <d v="1899-12-30T11:49:00"/>
    <s v="IT"/>
    <s v="ขอใช้สิทธิในการใช้ Enterprise Workflow"/>
    <n v="11409"/>
    <d v="2022-09-19T11:50:42"/>
    <s v="10:07:59"/>
    <s v="Within SLA"/>
    <d v="2022-09-08T12:57:58"/>
    <s v="No Group"/>
    <s v="ต่ำ"/>
    <n v="2"/>
    <s v="SAP"/>
    <n v="1"/>
    <s v="ต่ำ"/>
    <n v="842362829"/>
    <s v="nattanan.hon@cra.ac.th"/>
    <s v=" นางสาว ณัฏฐนันท์ กุฎีพันธ์"/>
    <s v="Within SLA"/>
    <s v="64:36:14"/>
    <d v="2022-09-16T13:26:13"/>
    <s v="Songpol Wansoongnern"/>
    <s v="SAP"/>
    <x v="0"/>
    <s v="Second tier"/>
    <x v="1"/>
    <s v="พอร์ทัล"/>
    <x v="0"/>
    <s v="เปิดสิทธิ์"/>
    <x v="257"/>
    <x v="9"/>
    <m/>
    <s v=""/>
    <x v="0"/>
    <d v="1899-12-30T00:00:00"/>
    <d v="2022-09-16T13:26:13"/>
    <s v="ต่ำ"/>
  </r>
  <r>
    <s v="Not Requested"/>
    <x v="3"/>
    <d v="2022-09-07T15:23:00"/>
    <d v="2022-09-07T12:11:00"/>
    <n v="2022"/>
    <n v="9"/>
    <n v="7"/>
    <d v="1899-12-30T12:11:00"/>
    <s v="IT"/>
    <s v=""/>
    <n v="11410"/>
    <d v="2022-09-26T16:53:20"/>
    <s v="00:00:00"/>
    <s v=""/>
    <m/>
    <s v="No Group"/>
    <s v="ต่ำ"/>
    <n v="2"/>
    <s v="Network"/>
    <n v="0"/>
    <s v="กลาง"/>
    <n v="814395159"/>
    <s v="saowarod.pol@cra.ac.th"/>
    <s v="Saowarod Polart"/>
    <s v="Within SLA"/>
    <s v="03:08:57"/>
    <d v="2022-09-07T15:20:29"/>
    <s v="Jiranuwut Kunnathon"/>
    <s v="IT Support"/>
    <x v="1"/>
    <s v="Second tier"/>
    <x v="0"/>
    <s v="พอร์ทัล"/>
    <x v="0"/>
    <s v="Install"/>
    <x v="258"/>
    <x v="1"/>
    <d v="2022-05-05T00:00:00"/>
    <s v=""/>
    <x v="0"/>
    <d v="1899-12-30T00:00:00"/>
    <d v="2022-09-22T14:01:20"/>
    <s v="ต่ำ"/>
  </r>
  <r>
    <s v="Not Requested"/>
    <x v="9"/>
    <d v="2022-09-08T09:15:00"/>
    <d v="2022-09-07T13:23:00"/>
    <n v="2022"/>
    <n v="9"/>
    <n v="7"/>
    <d v="1899-12-30T13:23:00"/>
    <s v="IT"/>
    <s v=" กรอกเอกสารใบ Servicerequest เรียบร้อยและแนบเอกสารตอบกลับในตั๋วคำร้องระบบ Helpdesk ไปด้วยค่ะ รายละเอียดตามเอกสารแนบค่ะ ขอแสดงความนับถือ อมรรัตน์ สวัสดิ์ (Amonrat Sawat) หน่วยงานเวชศาสตร์ฟื้นฟูจักษุวิทยาและห้องผ่าตัดจักษุ Chulabhorn Royal Academy 906 Kamph"/>
    <n v="11411"/>
    <d v="2022-10-04T11:14:22"/>
    <s v="00:00:00"/>
    <s v=""/>
    <m/>
    <s v="No Group"/>
    <s v="ต่ำ"/>
    <n v="1"/>
    <s v=""/>
    <n v="0"/>
    <s v="ต่ำ"/>
    <n v="8888"/>
    <s v="amonrat.saw@cra.ac.th"/>
    <s v="Amonrat Sawat"/>
    <s v="Within SLA"/>
    <s v="03:31:14"/>
    <d v="2022-09-08T09:15:16"/>
    <s v="Prasert Rattawisad"/>
    <s v="IT Support"/>
    <x v="1"/>
    <s v="Second tier"/>
    <x v="0"/>
    <s v="อีเมล"/>
    <x v="0"/>
    <s v=""/>
    <x v="259"/>
    <x v="25"/>
    <m/>
    <s v=""/>
    <x v="1"/>
    <d v="1899-12-30T00:00:00"/>
    <d v="2022-09-22T14:45:22"/>
    <s v="ต่ำ"/>
  </r>
  <r>
    <s v="Not Requested"/>
    <x v="10"/>
    <d v="2022-09-07T15:18:00"/>
    <d v="2022-09-07T13:31:00"/>
    <n v="2022"/>
    <n v="9"/>
    <n v="7"/>
    <d v="1899-12-30T13:31:00"/>
    <s v="IT"/>
    <s v="สติ๊กเกอร์ปลิ้นไม่ออก"/>
    <n v="11412"/>
    <d v="2022-09-12T11:44:34"/>
    <s v="00:00:00"/>
    <s v=""/>
    <m/>
    <s v="No Group"/>
    <s v="กลาง"/>
    <n v="1"/>
    <s v="Setup/Reconfig"/>
    <n v="0"/>
    <s v="กลาง"/>
    <n v="5725"/>
    <s v="sujaree.tam@cra.ac.th"/>
    <s v="Sujaree Tamisanon"/>
    <s v="Within SLA"/>
    <s v="00:34:57"/>
    <d v="2022-09-07T14:06:17"/>
    <s v="Prasert Rattawisad"/>
    <s v="IT Support"/>
    <x v="1"/>
    <s v="Second tier"/>
    <x v="0"/>
    <s v="พอร์ทัล"/>
    <x v="0"/>
    <s v="Printer Sticker"/>
    <x v="260"/>
    <x v="23"/>
    <m/>
    <s v=""/>
    <x v="1"/>
    <d v="1899-12-30T00:00:00"/>
    <d v="2022-09-07T15:18:34"/>
    <s v="กลาง"/>
  </r>
  <r>
    <s v="Not Requested"/>
    <x v="3"/>
    <m/>
    <d v="2022-09-07T13:40:00"/>
    <n v="2022"/>
    <n v="9"/>
    <n v="7"/>
    <d v="1899-12-30T13:40:00"/>
    <s v="IT"/>
    <s v=""/>
    <n v="11413"/>
    <d v="2022-09-12T10:40:55"/>
    <s v="00:00:00"/>
    <s v=""/>
    <m/>
    <s v="No Group"/>
    <s v="ต่ำ"/>
    <n v="1"/>
    <s v="Accessories"/>
    <n v="0"/>
    <s v="กลาง"/>
    <n v="6569"/>
    <s v="thidarat.pad@cra.ac.th"/>
    <s v=" นางสาว ธิดารัตน์ ผดุงลักษณ์"/>
    <s v=""/>
    <s v=""/>
    <m/>
    <s v="IT Service Request"/>
    <s v="IT Support"/>
    <x v="1"/>
    <s v="Frist tier"/>
    <x v="2"/>
    <s v="พอร์ทัล"/>
    <x v="1"/>
    <s v="Install"/>
    <x v="261"/>
    <x v="8"/>
    <m/>
    <s v=""/>
    <x v="0"/>
    <d v="1899-12-30T00:00:00"/>
    <d v="2022-09-07T13:57:29"/>
    <s v="ต่ำ"/>
  </r>
  <r>
    <s v="Not Requested"/>
    <x v="2"/>
    <d v="2022-09-07T14:03:00"/>
    <d v="2022-09-07T13:55:00"/>
    <n v="2022"/>
    <n v="9"/>
    <n v="7"/>
    <d v="1899-12-30T13:55:00"/>
    <s v="IT"/>
    <s v="เปิดระบบHISในVirtualboxไม่ได้ รหัส IP เครื่อง: 172.32.5.41"/>
    <n v="11414"/>
    <d v="2022-09-19T13:55:11"/>
    <s v="00:00:00"/>
    <s v=""/>
    <m/>
    <s v="No Group"/>
    <s v="ต่ำ"/>
    <n v="1"/>
    <s v="Setup/Re-config"/>
    <n v="0"/>
    <s v="ต่ำ"/>
    <n v="6375"/>
    <s v="thararat.utt@cra.ac.th"/>
    <s v="Tararat Uttha"/>
    <s v="Within SLA"/>
    <s v="00:08:05"/>
    <d v="2022-09-07T14:03:11"/>
    <s v="Wattanachai Noilong"/>
    <s v="IT Support"/>
    <x v="1"/>
    <s v="Second tier"/>
    <x v="0"/>
    <s v="พอร์ทัล"/>
    <x v="0"/>
    <s v="Operating System VM Virtualbox"/>
    <x v="262"/>
    <x v="71"/>
    <m/>
    <s v=""/>
    <x v="1"/>
    <d v="1899-12-30T00:00:00"/>
    <d v="2022-09-07T14:03:11"/>
    <s v="ต่ำ"/>
  </r>
  <r>
    <s v="Not Requested"/>
    <x v="10"/>
    <d v="2022-09-07T15:20:00"/>
    <d v="2022-09-07T14:15:00"/>
    <n v="2022"/>
    <n v="9"/>
    <n v="7"/>
    <d v="1899-12-30T14:15:00"/>
    <s v="IT"/>
    <s v="เครื่องพิมพ์ไม่เชื่อมต่อกับระบบเครือข่าย ไม่สามารถทำให้พิมพ์เอกสารได้ ห้องภาควิชาการพยาบาลรากฐาน ชั้น 1 มุม B อาคารคณะพยาบาลศาสตร์ บริหาร 1"/>
    <n v="11415"/>
    <d v="2022-09-19T14:19:13"/>
    <s v="00:00:00"/>
    <s v=""/>
    <m/>
    <s v="No Group"/>
    <s v="ต่ำ"/>
    <n v="1"/>
    <s v="Toner"/>
    <n v="0"/>
    <s v="ต่ำ"/>
    <n v="8812"/>
    <s v="tirapit.rac@pccms.ac.th"/>
    <s v=" นาย ถิรพิทย์ ราชิวงศ์"/>
    <s v="Within SLA"/>
    <s v="01:01:10"/>
    <d v="2022-09-07T15:17:00"/>
    <s v="Jiranuwut Kunnathon"/>
    <s v="IT Support"/>
    <x v="1"/>
    <s v="Second tier"/>
    <x v="0"/>
    <s v="พอร์ทัล"/>
    <x v="0"/>
    <s v="Printer Ricoh"/>
    <x v="263"/>
    <x v="33"/>
    <m/>
    <s v=""/>
    <x v="1"/>
    <d v="1899-12-30T00:00:00"/>
    <d v="2022-09-07T15:20:13"/>
    <s v="ต่ำ"/>
  </r>
  <r>
    <s v="Not Requested"/>
    <x v="8"/>
    <d v="2022-09-07T15:19:00"/>
    <d v="2022-09-07T14:23:00"/>
    <n v="2022"/>
    <n v="9"/>
    <n v="7"/>
    <d v="1899-12-30T14:23:00"/>
    <s v="IT"/>
    <s v="ปริ้นสติดเกอร์แล็ปไม่ได้ 172.32.6.207"/>
    <n v="11416"/>
    <d v="2022-09-19T15:09:22"/>
    <s v="00:00:00"/>
    <s v=""/>
    <m/>
    <s v="No Group"/>
    <s v="ต่ำ"/>
    <n v="1"/>
    <s v="Print Queue"/>
    <n v="0"/>
    <s v="ต่ำ"/>
    <n v="6425"/>
    <s v="orawan.boo@cra.ac.th"/>
    <s v="Orawan Boonkeod"/>
    <s v="Within SLA"/>
    <s v="00:10:33"/>
    <d v="2022-09-07T14:33:58"/>
    <s v="Darin Mingraksa"/>
    <s v="IT Support"/>
    <x v="1"/>
    <s v="Frist tier"/>
    <x v="2"/>
    <s v="พอร์ทัล"/>
    <x v="0"/>
    <s v="SSB - Front End"/>
    <x v="264"/>
    <x v="85"/>
    <m/>
    <s v=""/>
    <x v="1"/>
    <d v="1899-12-30T00:00:00"/>
    <d v="2022-09-07T15:19:22"/>
    <s v="กลาง"/>
  </r>
  <r>
    <s v="Not Requested"/>
    <x v="3"/>
    <d v="2022-09-15T16:37:00"/>
    <d v="2022-09-07T14:24:00"/>
    <n v="2022"/>
    <n v="9"/>
    <n v="7"/>
    <d v="1899-12-30T14:24:00"/>
    <s v="IT"/>
    <s v=""/>
    <n v="11417"/>
    <d v="2022-09-20T09:35:34"/>
    <s v="00:00:00"/>
    <s v=""/>
    <m/>
    <s v="No Group"/>
    <s v="ต่ำ"/>
    <n v="1"/>
    <s v="Printer"/>
    <n v="0"/>
    <s v="กลาง"/>
    <n v="6044"/>
    <s v="pornpuk.jar@cra.ac.th"/>
    <s v="Pornpuk Jaruspee"/>
    <s v="Within SLA"/>
    <s v="04:02:19"/>
    <d v="2022-09-13T16:03:19"/>
    <s v="Pawarut Bootchan"/>
    <s v="IT Support"/>
    <x v="1"/>
    <s v="Second tier"/>
    <x v="0"/>
    <s v="พอร์ทัล"/>
    <x v="0"/>
    <s v="Move"/>
    <x v="265"/>
    <x v="70"/>
    <m/>
    <s v=""/>
    <x v="0"/>
    <d v="1899-12-30T00:00:00"/>
    <d v="2022-09-15T16:37:34"/>
    <s v="ต่ำ"/>
  </r>
  <r>
    <s v="Not Requested"/>
    <x v="1"/>
    <d v="2022-09-07T15:19:00"/>
    <d v="2022-09-07T14:31:00"/>
    <n v="2022"/>
    <n v="9"/>
    <n v="7"/>
    <d v="1899-12-30T14:31:00"/>
    <s v="IT"/>
    <s v="ไม่สามารถเข้าระบบ SAP ได้ แต่สามารถเข้าระบบ e-saraban ได้ รหัสพนักงาน 811045 ภัทรวดี ธรรมสถิต ผอ.โรงพยาบาลสัตว์ทิพย์พิมาน"/>
    <n v="11418"/>
    <d v="2022-10-04T14:06:17"/>
    <s v="00:00:00"/>
    <s v=""/>
    <m/>
    <s v="No Group"/>
    <s v="ต่ำ"/>
    <n v="1"/>
    <s v="User Error"/>
    <n v="0"/>
    <s v="ต่ำ"/>
    <n v="642171908"/>
    <s v="pattamaporn.kra@pccms.ac.th"/>
    <s v=" นางสาว ปัทมาภรณ์ กระจกแก้ว"/>
    <s v="Within SLA"/>
    <s v="00:32:51"/>
    <d v="2022-09-07T15:04:27"/>
    <s v="Prasert Rattawisad"/>
    <s v="IT Support"/>
    <x v="1"/>
    <s v="Second tier"/>
    <x v="0"/>
    <s v="พอร์ทัล"/>
    <x v="0"/>
    <s v="SAP-CO"/>
    <x v="266"/>
    <x v="96"/>
    <m/>
    <s v=""/>
    <x v="1"/>
    <d v="1899-12-30T00:00:00"/>
    <d v="2022-09-22T14:38:17"/>
    <s v="ต่ำ"/>
  </r>
  <r>
    <s v="Not Requested"/>
    <x v="2"/>
    <d v="2022-09-07T15:19:00"/>
    <d v="2022-09-07T14:33:00"/>
    <n v="2022"/>
    <n v="9"/>
    <n v="7"/>
    <d v="1899-12-30T14:33:00"/>
    <s v="IT"/>
    <s v="คอมพวเตอร์ไม่สามารถ logon เข้าใช้งานได้"/>
    <n v="11419"/>
    <d v="2022-09-19T14:35:21"/>
    <s v="00:00:00"/>
    <s v=""/>
    <m/>
    <s v="No Group"/>
    <s v="ต่ำ"/>
    <n v="1"/>
    <s v="Setup/Re-config"/>
    <n v="0"/>
    <s v="ต่ำ"/>
    <n v="6795"/>
    <s v="chanyapinya.kan@cra.ac.th"/>
    <s v=" นางสาว ชัญภิญญา กันสำอาง"/>
    <s v="Within SLA"/>
    <s v="00:44:39"/>
    <d v="2022-09-07T15:17:47"/>
    <s v="Krissada Boonchaleaw"/>
    <s v="PC Team"/>
    <x v="2"/>
    <s v="Second tier"/>
    <x v="0"/>
    <s v="โทรศัพท์"/>
    <x v="0"/>
    <s v="Operating System Windows 10"/>
    <x v="267"/>
    <x v="84"/>
    <m/>
    <s v=""/>
    <x v="1"/>
    <d v="1899-12-30T00:00:00"/>
    <d v="2022-09-07T15:19:21"/>
    <s v="กลาง"/>
  </r>
  <r>
    <s v="Not Requested"/>
    <x v="7"/>
    <d v="2022-09-07T14:53:00"/>
    <d v="2022-09-07T14:48:00"/>
    <n v="2022"/>
    <n v="9"/>
    <n v="7"/>
    <d v="1899-12-30T14:48:00"/>
    <s v="IT"/>
    <s v="ID เรื่อง รายละเอียด Channel 08xxxxxxxxx องค์กร สอบถามเรื่องการนัดฉีดวัคซีน call"/>
    <n v="11420"/>
    <d v="2022-09-14T16:27:57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5:01"/>
    <d v="2022-09-07T14:53:26"/>
    <s v="Jaraya Bhuwaratheep"/>
    <s v="Application Support"/>
    <x v="0"/>
    <s v="Second tier"/>
    <x v="1"/>
    <s v="โทรศัพท์"/>
    <x v="0"/>
    <s v="Vaccine"/>
    <x v="268"/>
    <x v="26"/>
    <m/>
    <s v=""/>
    <x v="1"/>
    <d v="1899-12-30T00:00:00"/>
    <d v="2022-09-12T10:32:57"/>
    <s v="กลาง"/>
  </r>
  <r>
    <s v="Not Requested"/>
    <x v="8"/>
    <d v="2022-09-07T16:10:00"/>
    <d v="2022-09-07T14:49:00"/>
    <n v="2022"/>
    <n v="9"/>
    <n v="7"/>
    <d v="1899-12-30T14:49:00"/>
    <s v="IT"/>
    <s v="His แก้ระบบ F5 ไม่ได้"/>
    <n v="11421"/>
    <d v="2022-09-19T14:49:49"/>
    <s v="00:00:00"/>
    <s v=""/>
    <m/>
    <s v="No Group"/>
    <s v="กลาง"/>
    <n v="1"/>
    <s v="Screen HIS"/>
    <n v="0"/>
    <s v="ต่ำ"/>
    <n v="6471"/>
    <s v="kewalee.bao@cra.ac.th"/>
    <s v="Kewalee Baokoa"/>
    <s v="Within SLA"/>
    <s v="01:21:13"/>
    <d v="2022-09-07T16:10:49"/>
    <s v="Krissada Boonchaleaw"/>
    <s v="PC Team"/>
    <x v="2"/>
    <s v="Second tier"/>
    <x v="0"/>
    <s v="พอร์ทัล"/>
    <x v="0"/>
    <s v="SSB - Front End"/>
    <x v="269"/>
    <x v="97"/>
    <m/>
    <s v=""/>
    <x v="1"/>
    <d v="1899-12-30T00:00:00"/>
    <d v="2022-09-07T16:10:49"/>
    <s v="ต่ำ"/>
  </r>
  <r>
    <s v="Not Requested"/>
    <x v="0"/>
    <d v="2022-09-07T14:52:00"/>
    <d v="2022-09-07T14:51:00"/>
    <n v="2022"/>
    <n v="9"/>
    <n v="7"/>
    <d v="1899-12-30T14:51:00"/>
    <s v="IT"/>
    <s v="ID เรื่อง รายละเอียด Channel บ.ไอxxxxxxxxxxxxxxxx องค์กร ติดต่อเรื่องเพิ่มนัดหมายใหม่ call"/>
    <n v="11422"/>
    <d v="2022-10-07T08:15:37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43"/>
    <d v="2022-09-07T14:52:37"/>
    <s v="Jaraya Bhuwaratheep"/>
    <s v="Application Support"/>
    <x v="0"/>
    <s v="Second tier"/>
    <x v="1"/>
    <s v="โทรศัพท์"/>
    <x v="0"/>
    <s v="เปิดสิทธิ์"/>
    <x v="270"/>
    <x v="25"/>
    <m/>
    <s v=""/>
    <x v="1"/>
    <d v="1899-12-30T00:00:00"/>
    <d v="2022-10-04T11:15:37"/>
    <s v="กลาง"/>
  </r>
  <r>
    <s v="Not Requested"/>
    <x v="4"/>
    <d v="2022-09-07T14:56:00"/>
    <d v="2022-09-07T14:55:00"/>
    <n v="2022"/>
    <n v="9"/>
    <n v="7"/>
    <d v="1899-12-30T14:55:00"/>
    <s v="IT"/>
    <s v="ID เรื่อง รายละเอียด Channel EJ0xxxxxxxxxxxxxxx หมอพร้อม เพิ่มเข็ม 3 call"/>
    <n v="11423"/>
    <d v="2022-10-07T08:15:33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9"/>
    <d v="2022-09-07T14:56:21"/>
    <s v="Jaraya Bhuwaratheep"/>
    <s v="Application Support"/>
    <x v="0"/>
    <s v="Second tier"/>
    <x v="1"/>
    <s v="โทรศัพท์"/>
    <x v="0"/>
    <s v=""/>
    <x v="271"/>
    <x v="25"/>
    <m/>
    <s v=""/>
    <x v="1"/>
    <d v="1899-12-30T00:00:00"/>
    <d v="2022-10-04T11:15:33"/>
    <s v="กลาง"/>
  </r>
  <r>
    <s v="Not Requested"/>
    <x v="0"/>
    <d v="2022-09-07T14:58:00"/>
    <d v="2022-09-07T14:58:00"/>
    <n v="2022"/>
    <n v="9"/>
    <n v="7"/>
    <d v="1899-12-30T14:58:00"/>
    <s v="IT"/>
    <s v="ID เรื่อง รายละเอียด Channel โรงพยาบาลกxxxxx องค์กร ส่งรายชื่อให้บริษัทประกัน Mail IT"/>
    <n v="11424"/>
    <d v="2022-10-07T08:15:28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7"/>
    <d v="2022-09-07T14:58:41"/>
    <s v="Jaraya Bhuwaratheep"/>
    <s v="Application Support"/>
    <x v="0"/>
    <s v="Second tier"/>
    <x v="1"/>
    <s v="อีเมล"/>
    <x v="0"/>
    <s v="เปิดสิทธิ์"/>
    <x v="169"/>
    <x v="26"/>
    <m/>
    <s v=""/>
    <x v="1"/>
    <d v="1899-12-30T00:00:00"/>
    <d v="2022-10-04T11:15:28"/>
    <s v="กลาง"/>
  </r>
  <r>
    <s v="Not Requested"/>
    <x v="0"/>
    <d v="2022-09-08T09:12:00"/>
    <d v="2022-09-07T15:01:00"/>
    <n v="2022"/>
    <n v="9"/>
    <n v="7"/>
    <d v="1899-12-30T15:01:00"/>
    <s v="IT"/>
    <s v="ID เรื่อง รายละเอียด Channel 110xxxxxxxxxxxx หมอพร้อม แก้เบอร์โทร call"/>
    <n v="11425"/>
    <d v="2022-10-06T14:05:23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3:10:03"/>
    <d v="2022-09-08T09:12:16"/>
    <s v="Jaraya Bhuwaratheep"/>
    <s v="Application Support"/>
    <x v="0"/>
    <s v="Second tier"/>
    <x v="1"/>
    <s v="โทรศัพท์"/>
    <x v="0"/>
    <s v="เปิดสิทธิ์"/>
    <x v="272"/>
    <x v="25"/>
    <m/>
    <s v=""/>
    <x v="1"/>
    <d v="1899-12-30T00:00:00"/>
    <d v="2022-10-04T11:15:23"/>
    <s v="กลาง"/>
  </r>
  <r>
    <s v="Not Requested"/>
    <x v="2"/>
    <d v="2022-09-19T12:35:00"/>
    <d v="2022-09-07T15:03:00"/>
    <n v="2022"/>
    <n v="9"/>
    <n v="7"/>
    <d v="1899-12-30T15:03:00"/>
    <s v="IT"/>
    <s v="เรื่อง : Computer ขึ้น AutoMatic Repair Serial No : SPC10HKMN ขอแสดงความนับถือ นาย ชาคริต แสงเงินอ่อน เจ้าหน้าที่เทคโนโลยีสารสนเทศ เบอร์ติดต่อ 092-262-7299 "/>
    <n v="11426"/>
    <d v="2022-09-29T12:21:53"/>
    <s v="00:00:00"/>
    <s v=""/>
    <m/>
    <s v="No Group"/>
    <s v="ต่ำ"/>
    <n v="1"/>
    <s v="Setup/Re-config"/>
    <n v="0"/>
    <s v="ต่ำ"/>
    <n v="8524"/>
    <s v="chacrit.san@cra.ac.th"/>
    <s v="Chacrit Sang-ngoen-on"/>
    <s v="Within SLA"/>
    <s v="00:14:04"/>
    <d v="2022-09-17T11:49:23"/>
    <s v="Jiranuwut Kunnathon"/>
    <s v="IT Support"/>
    <x v="1"/>
    <s v="Second tier"/>
    <x v="0"/>
    <s v="พอร์ทัล"/>
    <x v="0"/>
    <s v="Operating System Windows 10"/>
    <x v="273"/>
    <x v="5"/>
    <m/>
    <s v=""/>
    <x v="1"/>
    <d v="1899-12-30T00:00:00"/>
    <d v="2022-09-19T12:35:53"/>
    <s v="ต่ำ"/>
  </r>
  <r>
    <s v="Not Requested"/>
    <x v="7"/>
    <d v="2022-09-07T15:03:00"/>
    <d v="2022-09-07T15:03:00"/>
    <n v="2022"/>
    <n v="9"/>
    <n v="7"/>
    <d v="1899-12-30T15:03:00"/>
    <s v="IT"/>
    <s v="ID เรื่อง รายละเอียด Channel 09xxxxxxxxxx ประชาชน สอบถามเรื่องการเลื่อนวันฉีดวัคซีน Sinopharm call"/>
    <n v="11427"/>
    <d v="2022-09-14T16:30:15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32"/>
    <d v="2022-09-07T15:03:48"/>
    <s v="Jaraya Bhuwaratheep"/>
    <s v="Application Support"/>
    <x v="0"/>
    <s v="Second tier"/>
    <x v="1"/>
    <s v="โทรศัพท์"/>
    <x v="0"/>
    <s v="Vaccine"/>
    <x v="274"/>
    <x v="25"/>
    <m/>
    <s v=""/>
    <x v="1"/>
    <d v="1899-12-30T00:00:00"/>
    <d v="2022-09-12T10:30:15"/>
    <s v="กลาง"/>
  </r>
  <r>
    <s v="Not Requested"/>
    <x v="4"/>
    <d v="2022-09-07T15:05:00"/>
    <d v="2022-09-07T15:05:00"/>
    <n v="2022"/>
    <n v="9"/>
    <n v="7"/>
    <d v="1899-12-30T15:05:00"/>
    <s v="IT"/>
    <s v="ID เรื่อง รายละเอียด Channel 1160xxxxxxxxxxxx หมอพร้อม เพิ่มเข็ม 1 2 call"/>
    <n v="11428"/>
    <d v="2022-10-07T08:15:18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7"/>
    <d v="2022-09-07T15:05:50"/>
    <s v="Jaraya Bhuwaratheep"/>
    <s v="Application Support"/>
    <x v="0"/>
    <s v="Second tier"/>
    <x v="1"/>
    <s v="โทรศัพท์"/>
    <x v="0"/>
    <s v=""/>
    <x v="38"/>
    <x v="25"/>
    <m/>
    <s v=""/>
    <x v="1"/>
    <d v="1899-12-30T00:00:00"/>
    <d v="2022-10-04T11:15:18"/>
    <s v="กลาง"/>
  </r>
  <r>
    <s v="Not Requested"/>
    <x v="4"/>
    <d v="2022-09-07T15:07:00"/>
    <d v="2022-09-07T15:07:00"/>
    <n v="2022"/>
    <n v="9"/>
    <n v="7"/>
    <d v="1899-12-30T15:07:00"/>
    <s v="IT"/>
    <s v="ID เรื่อง รายละเอียด Channel ED22xxxxxxxxxxxxxx หมอพร้อม เพิ่มเข็ม 3 Line"/>
    <n v="11429"/>
    <d v="2022-10-07T08:17:26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8"/>
    <d v="2022-09-07T15:07:43"/>
    <s v="Jaraya Bhuwaratheep"/>
    <s v="Application Support"/>
    <x v="0"/>
    <s v="Second tier"/>
    <x v="1"/>
    <s v="พูดคุย"/>
    <x v="0"/>
    <s v=""/>
    <x v="271"/>
    <x v="25"/>
    <m/>
    <s v=""/>
    <x v="1"/>
    <d v="1899-12-30T00:00:00"/>
    <d v="2022-10-04T11:17:26"/>
    <s v="กลาง"/>
  </r>
  <r>
    <s v="Not Requested"/>
    <x v="10"/>
    <d v="2022-09-07T16:13:00"/>
    <d v="2022-09-07T15:21:00"/>
    <n v="2022"/>
    <n v="9"/>
    <n v="7"/>
    <d v="1899-12-30T15:21:00"/>
    <s v="IT"/>
    <s v="เครื่องปริ้นเตอร์ตรงฝ่ายจัดซื้อจัดจ้างชำรุด ใช้งานไม่ได้ค่ะ รบกวนช่างเข้ามาตรวจสอบดูให้ด่วนหน่อยค่ะ ไม่สามารถใช้งานได้เลย"/>
    <n v="11430"/>
    <d v="2022-09-19T15:33:49"/>
    <s v="00:00:00"/>
    <s v=""/>
    <m/>
    <s v="No Group"/>
    <s v="ต่ำ"/>
    <n v="1"/>
    <s v="Repair"/>
    <n v="0"/>
    <s v="ต่ำ"/>
    <n v="8688"/>
    <s v="wanida.chu@cra.ac.th"/>
    <s v="Wanida Chuechamlaung"/>
    <s v="Within SLA"/>
    <s v="00:40:37"/>
    <d v="2022-09-07T16:02:26"/>
    <s v="Jiranuwut Kunnathon"/>
    <s v="IT Support"/>
    <x v="1"/>
    <s v="Second tier"/>
    <x v="0"/>
    <s v="พอร์ทัล"/>
    <x v="0"/>
    <s v="Printer Fujitsu"/>
    <x v="275"/>
    <x v="9"/>
    <m/>
    <s v=""/>
    <x v="1"/>
    <d v="1899-12-30T00:00:00"/>
    <d v="2022-09-07T16:13:49"/>
    <s v="ต่ำ"/>
  </r>
  <r>
    <s v="Not Requested"/>
    <x v="6"/>
    <m/>
    <d v="2022-09-07T15:23:00"/>
    <n v="2022"/>
    <n v="9"/>
    <n v="7"/>
    <d v="1899-12-30T15:23:00"/>
    <s v="IT"/>
    <s v=""/>
    <n v="11431"/>
    <d v="2022-09-23T12:00:00"/>
    <s v="00:00:00"/>
    <s v=""/>
    <m/>
    <s v="No Group"/>
    <s v="ต่ำ"/>
    <n v="1"/>
    <s v="System SSB"/>
    <n v="0"/>
    <s v="กลาง"/>
    <n v="8667"/>
    <s v="apinya.jun@cra.ac.th"/>
    <s v="Apinya Junbankok"/>
    <s v=""/>
    <s v=""/>
    <m/>
    <s v="Thanakorn Inthanu"/>
    <s v="Programer"/>
    <x v="0"/>
    <s v="Second tier"/>
    <x v="1"/>
    <s v="พอร์ทัล"/>
    <x v="1"/>
    <s v="Change/Add Function"/>
    <x v="276"/>
    <x v="13"/>
    <m/>
    <s v=""/>
    <x v="0"/>
    <d v="1899-12-30T00:00:00"/>
    <d v="2022-09-15T16:12:08"/>
    <s v="ต่ำ"/>
  </r>
  <r>
    <s v="Not Requested"/>
    <x v="8"/>
    <m/>
    <d v="2022-09-07T15:30:00"/>
    <n v="2022"/>
    <n v="9"/>
    <n v="7"/>
    <d v="1899-12-30T15:30:00"/>
    <s v=""/>
    <s v="อ้างถึง ประกาศเรื่อง การเพิ่มหรือแก้ไขสิทธิสวัสดิการของบุคลากรและบุคคลในครอบครัวราชวิทยาลัยจุฬาภรณ์ ซึ่งแจ้งว่ามีการใช้ระบบ ERP ซึ่งสามารถบูรณาการสร้างความสัมพันธ์และเชื่อมโยงข้อมูลระหว่างกันได้ ตั้งแต่ 1 เมษายน 2565 และแจ้งว่าปัจจุบันระบบบริหารทรัพยากรบุ"/>
    <n v="11432"/>
    <d v="2022-09-19T15:30:45"/>
    <s v="00:00:00"/>
    <s v=""/>
    <m/>
    <s v="No Group"/>
    <s v="กลาง"/>
    <n v="1"/>
    <s v="Set up SSB"/>
    <n v="0"/>
    <s v="ต่ำ"/>
    <n v="8888"/>
    <s v="ulailak.nad@cra.ac.th"/>
    <s v="Ulailak Nadee"/>
    <s v=""/>
    <s v=""/>
    <m/>
    <s v="Kanokwan Puangsiri"/>
    <s v="Application Support"/>
    <x v="0"/>
    <s v="Second tier"/>
    <x v="1"/>
    <s v="พอร์ทัล"/>
    <x v="2"/>
    <s v="SSB - Front End"/>
    <x v="277"/>
    <x v="25"/>
    <m/>
    <s v=""/>
    <x v="1"/>
    <d v="1899-12-30T00:00:00"/>
    <d v="2022-09-08T12:14:36"/>
    <s v="ต่ำ"/>
  </r>
  <r>
    <s v="Not Requested"/>
    <x v="7"/>
    <m/>
    <d v="2022-09-07T22:04:00"/>
    <n v="2022"/>
    <n v="9"/>
    <n v="7"/>
    <d v="1899-12-30T22:04:00"/>
    <s v="IT"/>
    <s v="สวัสดีค่ะดิฉันนางสาวปาริฉัตร เจริญวัย พยาบาลวิชาชีพ พอดีอยากสอบถามเรื่องรหัส 900843 ไม่สามารถเข้าได้ไม่ทราบว่าต้องดำเนินการอย่างไรถึงจะสามารถเข้าได้คะ "/>
    <n v="11433"/>
    <d v="2022-09-20T16:58:08"/>
    <s v="09:00:00"/>
    <s v="Within SLA"/>
    <d v="2022-09-09T06:55:33"/>
    <s v="No Group"/>
    <s v="ต่ำ"/>
    <n v="2"/>
    <s v="Add/Insert"/>
    <n v="1"/>
    <s v="ต่ำ"/>
    <n v="956186191"/>
    <s v="6102058@pccms.ac.th"/>
    <s v="PARICHAT CHAROENWAI"/>
    <s v=""/>
    <s v=""/>
    <m/>
    <s v="Kritpet Pumsorn"/>
    <s v="IT Support"/>
    <x v="1"/>
    <s v="Second tier"/>
    <x v="0"/>
    <s v="อีเมล"/>
    <x v="2"/>
    <s v="e-mail"/>
    <x v="278"/>
    <x v="45"/>
    <m/>
    <s v=""/>
    <x v="1"/>
    <d v="1899-12-30T00:00:00"/>
    <d v="2022-09-13T21:08:14"/>
    <s v="ต่ำ"/>
  </r>
  <r>
    <s v="Not Requested"/>
    <x v="2"/>
    <d v="2022-09-08T16:01:00"/>
    <d v="2022-09-08T07:27:00"/>
    <n v="2022"/>
    <n v="9"/>
    <n v="8"/>
    <d v="1899-12-30T07:27:00"/>
    <s v="IT"/>
    <s v="แถบ HIS ขึ้นไม่เต็มจอ"/>
    <n v="11434"/>
    <d v="2022-09-20T11:54:08"/>
    <s v="00:00:00"/>
    <s v=""/>
    <m/>
    <s v="No Group"/>
    <s v="ต่ำ"/>
    <n v="1"/>
    <s v="Setup/Reconfig"/>
    <n v="0"/>
    <s v="ต่ำ"/>
    <n v="5601"/>
    <s v="natcha.thu@cra.ac.th"/>
    <s v="Natcha Thueman"/>
    <s v="Within SLA"/>
    <s v="04:07:44"/>
    <d v="2022-09-08T12:07:44"/>
    <s v="Supachai Sonthong"/>
    <s v="IT Support"/>
    <x v="1"/>
    <s v="Second tier"/>
    <x v="0"/>
    <s v="พอร์ทัล"/>
    <x v="0"/>
    <s v="Monitor"/>
    <x v="279"/>
    <x v="23"/>
    <m/>
    <s v=""/>
    <x v="1"/>
    <d v="1899-12-30T00:00:00"/>
    <d v="2022-09-08T16:01:08"/>
    <s v="ต่ำ"/>
  </r>
  <r>
    <s v="Not Requested"/>
    <x v="2"/>
    <d v="2022-09-10T17:36:00"/>
    <d v="2022-09-08T07:46:00"/>
    <n v="2022"/>
    <n v="9"/>
    <n v="8"/>
    <d v="1899-12-30T07:46:00"/>
    <s v="IT"/>
    <s v="ไม่สามารถ loginใช้งานคอมพิวเตอร์ได้ ติดต่อพี่หยก อาคารบริการกลาง ชั้น 5"/>
    <n v="11435"/>
    <d v="2022-09-21T15:37:00"/>
    <s v="00:00:00"/>
    <s v=""/>
    <m/>
    <s v="No Group"/>
    <s v="ต่ำ"/>
    <n v="1"/>
    <s v="Setup/Re-config"/>
    <n v="0"/>
    <s v="ต่ำ"/>
    <n v="6784"/>
    <s v="puttarad.but@cra.ac.th"/>
    <s v=" นาง พุธรัตน์ แฝงเมือง"/>
    <s v="Within SLA"/>
    <s v="01:23:50"/>
    <d v="2022-09-08T16:45:14"/>
    <s v="Chakrit Pongprayot"/>
    <s v="IT Support"/>
    <x v="1"/>
    <s v="Second tier"/>
    <x v="0"/>
    <s v="โทรศัพท์"/>
    <x v="0"/>
    <s v="Operating System Windows 10"/>
    <x v="280"/>
    <x v="84"/>
    <m/>
    <s v=""/>
    <x v="1"/>
    <d v="1899-12-30T00:00:00"/>
    <d v="2022-09-10T17:36:21"/>
    <s v="ต่ำ"/>
  </r>
  <r>
    <s v="Not Requested"/>
    <x v="10"/>
    <d v="2022-09-10T17:36:00"/>
    <d v="2022-09-08T08:19:00"/>
    <n v="2022"/>
    <n v="9"/>
    <n v="8"/>
    <d v="1899-12-30T08:19:00"/>
    <s v="IT"/>
    <s v="ปริ้นไม่ออก"/>
    <n v="11436"/>
    <d v="2022-09-21T08:31:00"/>
    <s v="00:00:00"/>
    <s v=""/>
    <m/>
    <s v="No Group"/>
    <s v="ต่ำ"/>
    <n v="1"/>
    <s v="Drum"/>
    <n v="0"/>
    <s v="ต่ำ"/>
    <n v="6820"/>
    <s v="kingkarn.klo@pccms.ac.th"/>
    <s v=" นาง กิ่งกาญจน์ กล่อมวัฒนกุล"/>
    <s v="Within SLA"/>
    <s v="08:29:59"/>
    <d v="2022-09-08T16:49:01"/>
    <s v="Anuchit Buapan"/>
    <s v="IT Support"/>
    <x v="1"/>
    <s v="Second tier"/>
    <x v="0"/>
    <s v="โทรศัพท์"/>
    <x v="0"/>
    <s v="Printer Ricoh"/>
    <x v="281"/>
    <x v="98"/>
    <m/>
    <s v=""/>
    <x v="1"/>
    <d v="1899-12-30T00:00:00"/>
    <d v="2022-09-10T17:36:23"/>
    <s v="ต่ำ"/>
  </r>
  <r>
    <s v="Not Requested"/>
    <x v="8"/>
    <d v="2022-09-08T08:32:00"/>
    <d v="2022-09-08T08:31:00"/>
    <n v="2022"/>
    <n v="9"/>
    <n v="8"/>
    <d v="1899-12-30T08:31:00"/>
    <s v="IT"/>
    <s v="ปัญหา: HIS พบปัญหา หน้า Appointment หน้าจอเพี้ยน IP:172.22.6.226 แผนก: คลินิกตรวจสุขภาพ เบอร์ติดต่อกลับ: 6153"/>
    <n v="11437"/>
    <d v="2022-09-20T08:31:06"/>
    <s v="00:00:00"/>
    <s v=""/>
    <m/>
    <s v="No Group"/>
    <s v="ต่ำ"/>
    <n v="1"/>
    <s v="Screen HIS"/>
    <n v="0"/>
    <s v="ต่ำ"/>
    <n v="6153"/>
    <s v="siwaporn.sun@cra.ac.th"/>
    <s v="Siwaporn Sunon"/>
    <s v="Within SLA"/>
    <s v="00:01:01"/>
    <d v="2022-09-08T08:32:07"/>
    <s v="Chutiphan Wonbao"/>
    <s v="IT Support"/>
    <x v="1"/>
    <s v="Frist tier"/>
    <x v="2"/>
    <s v="โทรศัพท์"/>
    <x v="0"/>
    <s v="SSB - Front End"/>
    <x v="282"/>
    <x v="74"/>
    <m/>
    <s v=""/>
    <x v="1"/>
    <d v="1899-12-30T00:00:00"/>
    <d v="2022-09-08T08:32:07"/>
    <s v="ต่ำ"/>
  </r>
  <r>
    <s v="Not Requested"/>
    <x v="0"/>
    <d v="2022-09-19T09:09:00"/>
    <d v="2022-09-08T08:38:00"/>
    <n v="2022"/>
    <n v="9"/>
    <n v="8"/>
    <d v="1899-12-30T08:38:00"/>
    <s v="IT"/>
    <s v="เรียน ฝ่ายเทคโนโลยีสารสนเทศ ขอความอนุเคราะห์ดำเนินการดังนี้ 1.เปลี่ยนชื่อเมลใหม่ให้ แพทย์หญิงพรภา เลิศอุตสาหกูล (Phornpa Lertutsahakul) จากเดิม : phonprapa.chit@cra.ac.th เปลี่ยนเป็น : phornpa.lert@cra.ac.th 2.โอนข้อมูลทั้งหมดที่อยู่ในเมลเดิมไปไว้ในเมลใหม"/>
    <n v="11438"/>
    <d v="2022-09-20T08:39:24"/>
    <s v="43:00:57"/>
    <s v="SLA Violated"/>
    <d v="2022-09-14T15:39:51"/>
    <s v="No Group"/>
    <s v="ต่ำ"/>
    <n v="1"/>
    <s v="E-Mail"/>
    <n v="3"/>
    <s v="ต่ำ"/>
    <n v="6860"/>
    <s v="pattanaporn.dae@cra.ac.th"/>
    <s v="Pattanaporn Daengkorkua"/>
    <s v="Within SLA"/>
    <s v="63:30:06"/>
    <d v="2022-09-19T09:09:00"/>
    <s v="On-A-Nong Srisunon"/>
    <s v="PMO"/>
    <x v="0"/>
    <s v="Second tier"/>
    <x v="1"/>
    <s v="พอร์ทัล"/>
    <x v="0"/>
    <s v="เปลี่ยนสิทธิ์"/>
    <x v="283"/>
    <x v="15"/>
    <m/>
    <s v=""/>
    <x v="0"/>
    <d v="1899-12-30T00:00:00"/>
    <d v="2022-09-19T09:09:00"/>
    <s v="ต่ำ"/>
  </r>
  <r>
    <s v="Not Requested"/>
    <x v="8"/>
    <d v="2022-09-08T16:02:00"/>
    <d v="2022-09-08T08:45:00"/>
    <n v="2022"/>
    <n v="9"/>
    <n v="8"/>
    <d v="1899-12-30T08:45:00"/>
    <s v="IT"/>
    <s v="HIS ใช้งานไม่ได้ IP 172.32.6.32"/>
    <n v="11439"/>
    <d v="2022-09-20T15:12:03"/>
    <s v="00:00:00"/>
    <s v=""/>
    <m/>
    <s v="No Group"/>
    <s v="ต่ำ"/>
    <n v="1"/>
    <s v="Set up SSB"/>
    <n v="0"/>
    <s v="ต่ำ"/>
    <n v="6422"/>
    <s v="wanwisa.sop@cra.ac.th"/>
    <s v="Wanwisa Sopasit"/>
    <s v="Within SLA"/>
    <s v="00:50:28"/>
    <d v="2022-09-08T09:36:00"/>
    <s v="Thanaphon Thaugsuban"/>
    <s v="IT Support"/>
    <x v="1"/>
    <s v="Second tier"/>
    <x v="0"/>
    <s v="พอร์ทัล"/>
    <x v="0"/>
    <s v="SSB - Front End"/>
    <x v="284"/>
    <x v="28"/>
    <m/>
    <s v=""/>
    <x v="1"/>
    <d v="1899-12-30T00:00:00"/>
    <d v="2022-09-08T16:02:03"/>
    <s v="ต่ำ"/>
  </r>
  <r>
    <s v="Not Requested"/>
    <x v="3"/>
    <d v="2022-09-30T09:36:00"/>
    <d v="2022-09-08T08:56:00"/>
    <n v="2022"/>
    <n v="9"/>
    <n v="8"/>
    <d v="1899-12-30T08:56:00"/>
    <s v="IT"/>
    <s v=""/>
    <n v="11440"/>
    <d v="2022-10-06T12:35:40"/>
    <s v="00:00:00"/>
    <s v=""/>
    <m/>
    <s v="No Group"/>
    <s v="ต่ำ"/>
    <n v="1"/>
    <s v="Software"/>
    <n v="0"/>
    <s v="กลาง"/>
    <n v="8232"/>
    <s v="rossukon.pon@cra.ac.th"/>
    <s v="รสสุคนธ์ ผ่องโชติ"/>
    <s v="Within SLA"/>
    <s v="09:32:34"/>
    <d v="2022-09-28T08:50:11"/>
    <s v="Anuchit Buapan"/>
    <s v="IT Support"/>
    <x v="1"/>
    <s v="Second tier"/>
    <x v="0"/>
    <s v="พอร์ทัล"/>
    <x v="0"/>
    <s v="Install"/>
    <x v="285"/>
    <x v="99"/>
    <d v="2022-05-05T00:00:00"/>
    <s v=""/>
    <x v="0"/>
    <d v="1899-12-30T00:00:00"/>
    <d v="2022-10-04T16:07:40"/>
    <s v="ต่ำ"/>
  </r>
  <r>
    <s v="Not Requested"/>
    <x v="7"/>
    <d v="2022-09-08T10:34:00"/>
    <d v="2022-09-08T09:14:00"/>
    <n v="2022"/>
    <n v="9"/>
    <n v="8"/>
    <d v="1899-12-30T09:14:00"/>
    <s v="IT"/>
    <s v=""/>
    <n v="11441"/>
    <d v="2022-09-12T15:14:29"/>
    <s v="01:19:40"/>
    <s v="Within SLA"/>
    <d v="2022-09-08T10:34:04"/>
    <s v="No Group"/>
    <s v="ต่ำ"/>
    <n v="1"/>
    <s v="Add/Insert"/>
    <n v="1"/>
    <s v="กลาง"/>
    <n v="8610"/>
    <s v="natadol.wis@cra.ac.th"/>
    <s v="Natadol Waisarikit"/>
    <s v="Within SLA"/>
    <s v="01:19:47"/>
    <d v="2022-09-08T10:34:11"/>
    <s v="Aekkaluck Mong Suriya"/>
    <s v="E-sarabun"/>
    <x v="0"/>
    <s v="Second tier"/>
    <x v="1"/>
    <s v="พอร์ทัล"/>
    <x v="0"/>
    <s v="E-Saraban"/>
    <x v="286"/>
    <x v="81"/>
    <m/>
    <s v=""/>
    <x v="0"/>
    <d v="1899-12-30T00:00:00"/>
    <d v="2022-09-08T10:34:11"/>
    <s v="ต่ำ"/>
  </r>
  <r>
    <s v="Not Requested"/>
    <x v="0"/>
    <d v="2022-09-16T13:24:00"/>
    <d v="2022-09-08T09:16:00"/>
    <n v="2022"/>
    <n v="9"/>
    <n v="8"/>
    <d v="1899-12-30T09:16:00"/>
    <s v="IT"/>
    <s v="ขอเปิดสิทธิ User ID การเบิกพัสดุในระบบ workflow จำนวน 2 คน และขอเปิดสิทธิ User ID การอนุมัติเบิกพัสดุในระบบ workflow จำนวน 1 คน"/>
    <n v="11442"/>
    <d v="2022-09-26T10:30:45"/>
    <s v="03:39:29"/>
    <s v="Within SLA"/>
    <d v="2022-09-08T12:56:00"/>
    <s v="No Group"/>
    <s v="ต่ำ"/>
    <n v="2"/>
    <s v="SAP"/>
    <n v="1"/>
    <s v="ต่ำ"/>
    <n v="6122"/>
    <s v="supaporn.aon@cra.ac.th"/>
    <s v="สุภาพร อ่อนนวล"/>
    <s v="Within SLA"/>
    <s v="58:07:34"/>
    <d v="2022-09-16T13:24:05"/>
    <s v="Songpol Wansoongnern"/>
    <s v="SAP"/>
    <x v="0"/>
    <s v="Second tier"/>
    <x v="1"/>
    <s v="พอร์ทัล"/>
    <x v="0"/>
    <s v="เปิดสิทธิ์"/>
    <x v="287"/>
    <x v="100"/>
    <d v="2022-05-05T00:00:00"/>
    <s v=""/>
    <x v="0"/>
    <d v="1899-12-30T00:00:00"/>
    <d v="2022-09-22T14:37:45"/>
    <s v="ต่ำ"/>
  </r>
  <r>
    <s v="Not Requested"/>
    <x v="2"/>
    <d v="2022-09-08T16:03:00"/>
    <d v="2022-09-08T09:18:00"/>
    <n v="2022"/>
    <n v="9"/>
    <n v="8"/>
    <d v="1899-12-30T09:18:00"/>
    <s v="IT"/>
    <s v="เรียน เจ้าหน้าที่ที่เกี่ยวข้อง แจ้งปัญหาหน้าจอระบบ HIS เมื่อขยายเต็มหน้าจอ จะมองไม่เห็นแถบทำนัดทางซ้ายมือค่ะ IP : 172.25.3.131 รบกวนช่วยแก้ไขด่วน ขอบคุณค่ะ กรุณาติดต่อคุณขวัญฤดี โทร 5601 5602"/>
    <n v="11443"/>
    <d v="2022-09-20T14:09:02"/>
    <s v="00:00:00"/>
    <s v=""/>
    <m/>
    <s v="No Group"/>
    <s v="ต่ำ"/>
    <n v="1"/>
    <s v="Setup/Reconfig"/>
    <n v="0"/>
    <s v="ต่ำ"/>
    <n v="5601"/>
    <s v="nitchapak.kun@cra.ac.th"/>
    <s v="Nitchapak Kunakritanant"/>
    <s v="Within SLA"/>
    <s v="01:54:42"/>
    <d v="2022-09-08T11:13:34"/>
    <s v="Supachai Sonthong"/>
    <s v="IT Support"/>
    <x v="1"/>
    <s v="Second tier"/>
    <x v="0"/>
    <s v="พอร์ทัล"/>
    <x v="0"/>
    <s v="Monitor"/>
    <x v="126"/>
    <x v="23"/>
    <m/>
    <s v=""/>
    <x v="1"/>
    <d v="1899-12-30T00:00:00"/>
    <d v="2022-09-08T16:03:02"/>
    <s v="ต่ำ"/>
  </r>
  <r>
    <s v="Not Requested"/>
    <x v="11"/>
    <d v="2022-09-08T16:03:00"/>
    <d v="2022-09-08T09:21:00"/>
    <n v="2022"/>
    <n v="9"/>
    <n v="8"/>
    <d v="1899-12-30T09:21:00"/>
    <s v="IT"/>
    <s v="internet ใช้งานไม่ได้ ห้องหมอ"/>
    <n v="11444"/>
    <d v="2022-09-20T13:18:10"/>
    <s v="00:00:00"/>
    <s v=""/>
    <m/>
    <s v="No Group"/>
    <s v="ต่ำ"/>
    <n v="1"/>
    <s v="Setup/Reconfig"/>
    <n v="0"/>
    <s v="ต่ำ"/>
    <n v="5761"/>
    <s v="preechaya.tad@cra.ac.th"/>
    <s v=" นางสาว ปรีชญา ทาดากิ"/>
    <s v="Within SLA"/>
    <s v="02:46:59"/>
    <d v="2022-09-08T12:08:30"/>
    <s v="Wasin Suratanachaigarn"/>
    <s v="Application Support"/>
    <x v="0"/>
    <s v="Second tier"/>
    <x v="1"/>
    <s v="โทรศัพท์"/>
    <x v="0"/>
    <s v="Internet"/>
    <x v="288"/>
    <x v="101"/>
    <m/>
    <s v=""/>
    <x v="1"/>
    <d v="1899-12-30T00:00:00"/>
    <d v="2022-09-08T16:04:10"/>
    <s v="ต่ำ"/>
  </r>
  <r>
    <s v="Not Requested"/>
    <x v="8"/>
    <m/>
    <d v="2022-09-08T09:23:00"/>
    <n v="2022"/>
    <n v="9"/>
    <n v="8"/>
    <d v="1899-12-30T09:23:00"/>
    <s v="IT"/>
    <s v="ลบค่าใช้จ่าย คนไข้ ICU08 นายสุกิจ วันที่ 23 สิงหาคม 65 ชื่อรายการ ส่วนลดค่ารักษา เหมาจ่าย"/>
    <n v="11445"/>
    <d v="2022-09-20T09:23:44"/>
    <s v="02:50:32"/>
    <s v="Within SLA"/>
    <d v="2022-09-08T12:13:32"/>
    <s v="No Group"/>
    <s v="ต่ำ"/>
    <n v="1"/>
    <s v="Set up SSB"/>
    <n v="1"/>
    <s v="ต่ำ"/>
    <n v="6424"/>
    <s v="orawan.boo@cra.ac.th"/>
    <s v="Orawan Boonkeod"/>
    <s v=""/>
    <s v=""/>
    <m/>
    <s v="Kanokwan Puangsiri"/>
    <s v="Application Support"/>
    <x v="0"/>
    <s v="Second tier"/>
    <x v="1"/>
    <s v="พอร์ทัล"/>
    <x v="2"/>
    <s v="SSB - Front End"/>
    <x v="289"/>
    <x v="85"/>
    <m/>
    <s v=""/>
    <x v="1"/>
    <d v="1899-12-30T00:00:00"/>
    <d v="2022-09-08T12:13:48"/>
    <s v="ต่ำ"/>
  </r>
  <r>
    <s v="Not Requested"/>
    <x v="7"/>
    <d v="2022-09-08T16:04:00"/>
    <d v="2022-09-08T10:05:00"/>
    <n v="2022"/>
    <n v="9"/>
    <n v="8"/>
    <d v="1899-12-30T10:05:00"/>
    <s v="IT"/>
    <s v="172.27.6.65 ขอบคุณค่ะ"/>
    <n v="11446"/>
    <d v="2022-09-20T15:52:31"/>
    <s v="00:00:00"/>
    <s v=""/>
    <m/>
    <s v="No Group"/>
    <s v="ต่ำ"/>
    <n v="1"/>
    <s v="Setup/Reconfig"/>
    <n v="0"/>
    <s v="ต่ำ"/>
    <n v="8609"/>
    <s v="panida.sri@cra.ac.th"/>
    <s v=" นางสาว พนิดา ศรียศ"/>
    <s v="Within SLA"/>
    <s v="00:12:43"/>
    <d v="2022-09-08T10:18:38"/>
    <s v="Thanaphon Thaugsuban"/>
    <s v="IT Support"/>
    <x v="1"/>
    <s v="Second tier"/>
    <x v="0"/>
    <s v="พอร์ทัล"/>
    <x v="0"/>
    <s v="Ofiice 365"/>
    <x v="290"/>
    <x v="81"/>
    <m/>
    <s v=""/>
    <x v="1"/>
    <d v="1899-12-30T00:00:00"/>
    <d v="2022-09-08T16:04:31"/>
    <s v="ต่ำ"/>
  </r>
  <r>
    <s v="Not Requested"/>
    <x v="0"/>
    <d v="2022-09-23T17:19:00"/>
    <d v="2022-09-08T10:23:00"/>
    <n v="2022"/>
    <n v="9"/>
    <n v="8"/>
    <d v="1899-12-30T10:23:00"/>
    <s v="IT"/>
    <s v=""/>
    <n v="11447"/>
    <d v="2022-09-21T16:00:00"/>
    <s v="48:39:02"/>
    <s v="SLA Violated"/>
    <d v="2022-09-15T14:02:47"/>
    <s v="No Group"/>
    <s v="ต่ำ"/>
    <n v="2"/>
    <s v="Software"/>
    <n v="1"/>
    <s v="กลาง"/>
    <n v="917390460"/>
    <s v="atchara.yat@cra.ac.th"/>
    <s v="Atchara Yathong"/>
    <s v="SLA Violated"/>
    <s v="105:36:15"/>
    <d v="2022-09-23T17:19:45"/>
    <s v="Kongkiat Prasongwattana"/>
    <s v="Programer"/>
    <x v="0"/>
    <s v="Second tier"/>
    <x v="1"/>
    <s v="พอร์ทัล"/>
    <x v="0"/>
    <s v="เปิดสิทธิ์"/>
    <x v="291"/>
    <x v="102"/>
    <m/>
    <s v=""/>
    <x v="0"/>
    <d v="1899-12-30T00:00:00"/>
    <d v="2022-09-23T17:19:45"/>
    <s v="ต่ำ"/>
  </r>
  <r>
    <s v="Not Requested"/>
    <x v="3"/>
    <d v="2022-09-08T16:04:00"/>
    <d v="2022-09-08T10:26:00"/>
    <n v="2022"/>
    <n v="9"/>
    <n v="8"/>
    <d v="1899-12-30T10:26:00"/>
    <s v="IT"/>
    <s v="ขอติดตั้งโปรแกรม HIS เพื่อใช้งานในงานปลูกถ่ายอวัยวะ 172.26.32.135"/>
    <n v="11448"/>
    <d v="2022-09-13T08:37:52"/>
    <s v="00:00:00"/>
    <s v=""/>
    <m/>
    <s v="No Group"/>
    <s v="ต่ำ"/>
    <n v="1"/>
    <s v="Software"/>
    <n v="0"/>
    <s v="กลาง"/>
    <n v="917390460"/>
    <s v="atchara.yat@cra.ac.th"/>
    <s v="Atchara Yathong"/>
    <s v="Within SLA"/>
    <s v="04:27:27"/>
    <d v="2022-09-08T15:01:18"/>
    <s v="Natthawut Suksom"/>
    <s v="IT Support"/>
    <x v="1"/>
    <s v="Second tier"/>
    <x v="0"/>
    <s v="พอร์ทัล"/>
    <x v="0"/>
    <s v="Install"/>
    <x v="292"/>
    <x v="102"/>
    <m/>
    <s v=""/>
    <x v="0"/>
    <d v="1899-12-30T00:00:00"/>
    <d v="2022-09-08T16:04:52"/>
    <s v="ต่ำ"/>
  </r>
  <r>
    <s v="Not Requested"/>
    <x v="7"/>
    <d v="2022-09-08T10:49:00"/>
    <d v="2022-09-08T10:36:00"/>
    <n v="2022"/>
    <n v="9"/>
    <n v="8"/>
    <d v="1899-12-30T10:36:00"/>
    <s v="IT"/>
    <s v="เลขที่หนังสือ 001.05.อป.65/064 ลงวันที่ 16 มิถุนายน 2565"/>
    <n v="11449"/>
    <d v="2022-09-20T10:36:27"/>
    <s v="00:00:00"/>
    <s v=""/>
    <m/>
    <s v="No Group"/>
    <s v="ต่ำ"/>
    <n v="1"/>
    <s v="Deleted"/>
    <n v="0"/>
    <s v="ต่ำ"/>
    <n v="8595"/>
    <s v="sucheera.dat@cra.ac.th"/>
    <s v="Sucheera Datchsonthi"/>
    <s v="Within SLA"/>
    <s v="00:12:47"/>
    <d v="2022-09-08T10:49:08"/>
    <s v="Aekkaluck Mong Suriya"/>
    <s v="E-sarabun"/>
    <x v="0"/>
    <s v="Second tier"/>
    <x v="1"/>
    <s v="พอร์ทัล"/>
    <x v="0"/>
    <s v="E-Saraban"/>
    <x v="293"/>
    <x v="78"/>
    <d v="2022-05-05T00:00:00"/>
    <s v=""/>
    <x v="0"/>
    <d v="1899-12-30T00:00:00"/>
    <d v="2022-09-08T10:49:44"/>
    <s v="ต่ำ"/>
  </r>
  <r>
    <s v="Not Requested"/>
    <x v="3"/>
    <m/>
    <d v="2022-09-08T10:39:00"/>
    <n v="2022"/>
    <n v="9"/>
    <n v="8"/>
    <d v="1899-12-30T10:39:00"/>
    <s v="IT"/>
    <s v="เนื่องจากอาจารย์ผู้สอนมีความจำเป็นต้องใช้โปรแกรม LabAxon ในการจัดการเรียนการสอน จึงขอรบกวนให้ติดตั้งโปรแกรมลงคอมพิวเตอร์ทั้งหมด 17 เครื่องค่ะ ณ ห้อง Lab วิทยาลัยแพทยศาสตร์ศรีสวางควัฒน ชั้น4 มุม B ทั้งนี้อาจารย์เคยให้ IT ลงแลปท๊อปของคณะแล้วผ่านค่ะ ขอบคุณค่"/>
    <n v="11450"/>
    <d v="2022-09-21T10:00:00"/>
    <s v="00:20:00"/>
    <s v="Within SLA"/>
    <d v="2022-09-08T10:59:56"/>
    <s v="No Group"/>
    <s v="ต่ำ"/>
    <n v="3"/>
    <s v="Software"/>
    <n v="1"/>
    <s v="ต่ำ"/>
    <n v="8462"/>
    <s v="wanna.kan@cra.ac.th"/>
    <s v=" นางสาว วรรณา การเฉื่อยเฉิน"/>
    <s v=""/>
    <s v=""/>
    <m/>
    <s v="Surasak Rattanaanan"/>
    <s v="IT Support"/>
    <x v="0"/>
    <s v="Second tier"/>
    <x v="0"/>
    <s v="พอร์ทัล"/>
    <x v="1"/>
    <s v="Add"/>
    <x v="294"/>
    <x v="31"/>
    <m/>
    <s v=""/>
    <x v="0"/>
    <d v="1899-12-30T00:00:00"/>
    <d v="2022-09-30T09:56:05"/>
    <s v="ต่ำ"/>
  </r>
  <r>
    <s v="Not Requested"/>
    <x v="7"/>
    <d v="2022-09-08T11:56:00"/>
    <d v="2022-09-08T11:21:00"/>
    <n v="2022"/>
    <n v="9"/>
    <n v="8"/>
    <d v="1899-12-30T11:21:00"/>
    <s v="IT"/>
    <s v=""/>
    <n v="11451"/>
    <d v="2022-09-13T08:22:00"/>
    <s v="00:00:00"/>
    <s v=""/>
    <m/>
    <s v="No Group"/>
    <s v="ต่ำ"/>
    <n v="1"/>
    <s v="Deleted"/>
    <n v="0"/>
    <s v="กลาง"/>
    <n v="6312"/>
    <s v="fs04@cra.ac.th"/>
    <s v="Fresh Service"/>
    <s v="Within SLA"/>
    <s v="00:34:50"/>
    <d v="2022-09-08T11:56:15"/>
    <s v="Aekkaluck Mong Suriya"/>
    <s v="E-sarabun"/>
    <x v="0"/>
    <s v="Second tier"/>
    <x v="1"/>
    <s v="พอร์ทัล"/>
    <x v="0"/>
    <s v="E-Saraban"/>
    <x v="92"/>
    <x v="25"/>
    <m/>
    <s v=""/>
    <x v="0"/>
    <d v="1899-12-30T00:00:00"/>
    <d v="2022-09-08T11:56:15"/>
    <s v="ต่ำ"/>
  </r>
  <r>
    <s v="Not Requested"/>
    <x v="11"/>
    <d v="2022-09-08T16:42:00"/>
    <d v="2022-09-08T11:26:00"/>
    <n v="2022"/>
    <n v="9"/>
    <n v="8"/>
    <d v="1899-12-30T11:26:00"/>
    <s v="IT"/>
    <s v="เข้าใช้ wifi ที่ CAT ไม่ได้ Ipad ส่วนตัว ค่ะ รบกวนช่วยลง ให้ก่อน 13.00น. ค่ะ มีประชุมบ่าย "/>
    <n v="11452"/>
    <d v="2022-09-20T11:40:16"/>
    <s v="00:00:00"/>
    <s v=""/>
    <m/>
    <s v="No Group"/>
    <s v="ต่ำ"/>
    <n v="1"/>
    <s v="Setup/Reconfig"/>
    <n v="0"/>
    <s v="ต่ำ"/>
    <n v="890805669"/>
    <s v="napatsawan.o-p@cra.ac.th"/>
    <s v="Napatsawan O-Pad"/>
    <s v="Within SLA"/>
    <s v="05:02:01"/>
    <d v="2022-09-08T16:28:39"/>
    <s v="Jiranuwut Kunnathon"/>
    <s v="IT Support"/>
    <x v="1"/>
    <s v="Second tier"/>
    <x v="0"/>
    <s v="พอร์ทัล"/>
    <x v="0"/>
    <s v="Wifi"/>
    <x v="295"/>
    <x v="63"/>
    <m/>
    <s v=""/>
    <x v="1"/>
    <d v="1899-12-30T00:00:00"/>
    <d v="2022-09-08T16:42:16"/>
    <s v="ต่ำ"/>
  </r>
  <r>
    <s v="Not Requested"/>
    <x v="8"/>
    <d v="2022-09-08T12:12:00"/>
    <d v="2022-09-08T11:26:00"/>
    <n v="2022"/>
    <n v="9"/>
    <n v="8"/>
    <d v="1899-12-30T11:26:00"/>
    <s v="IT"/>
    <s v="Drug order : DI6509-05606 ทางห้องยาไม่สามารถเข้าไปดู Doctor order ได้ค่ะ รบกวนตรวจสอบให้หน่อยนะคะ ขอบคุณค่ะ"/>
    <n v="11453"/>
    <d v="2022-09-20T11:27:07"/>
    <s v="00:43:13"/>
    <s v="Within SLA"/>
    <d v="2022-09-08T12:10:08"/>
    <s v="No Group"/>
    <s v="ต่ำ"/>
    <n v="2"/>
    <s v="Set up SSB"/>
    <n v="1"/>
    <s v="ต่ำ"/>
    <n v="6219"/>
    <s v="vilinda.van@pccms.ac.th"/>
    <s v=" นางสาว วิลินดา วณิชกิจ"/>
    <s v="Within SLA"/>
    <s v="00:45:07"/>
    <d v="2022-09-08T12:12:02"/>
    <s v="Kanokwan Puangsiri"/>
    <s v="Application Support"/>
    <x v="0"/>
    <s v="Second tier"/>
    <x v="1"/>
    <s v="พอร์ทัล"/>
    <x v="0"/>
    <s v="SSB - Front End"/>
    <x v="296"/>
    <x v="103"/>
    <m/>
    <s v=""/>
    <x v="1"/>
    <d v="1899-12-30T00:00:00"/>
    <d v="2022-09-08T12:12:02"/>
    <s v="ต่ำ"/>
  </r>
  <r>
    <s v="Not Requested"/>
    <x v="11"/>
    <d v="2022-09-08T14:11:00"/>
    <d v="2022-09-08T11:36:00"/>
    <n v="2022"/>
    <n v="9"/>
    <n v="8"/>
    <d v="1899-12-30T11:36:00"/>
    <s v="IT"/>
    <s v="IP: 172.26.34.221 ติดต่อ ชลนิชา"/>
    <n v="11454"/>
    <d v="2022-09-20T11:37:52"/>
    <s v="00:00:00"/>
    <s v=""/>
    <m/>
    <s v="No Group"/>
    <s v="ต่ำ"/>
    <n v="1"/>
    <s v="Setup/Reconfig"/>
    <n v="0"/>
    <s v="ต่ำ"/>
    <n v="6235"/>
    <s v="teerapong.won@cra.ac.th"/>
    <s v="Teerapong Wongsa"/>
    <s v="Within SLA"/>
    <s v="02:34:27"/>
    <d v="2022-09-08T14:11:26"/>
    <s v="Wattanachai Noilong"/>
    <s v="IT Support"/>
    <x v="1"/>
    <s v="Second tier"/>
    <x v="0"/>
    <s v="พอร์ทัล"/>
    <x v="0"/>
    <s v="VPN"/>
    <x v="297"/>
    <x v="103"/>
    <m/>
    <s v=""/>
    <x v="1"/>
    <d v="1899-12-30T00:00:00"/>
    <d v="2022-09-08T14:11:26"/>
    <s v="ต่ำ"/>
  </r>
  <r>
    <s v="Not Requested"/>
    <x v="7"/>
    <d v="2022-09-08T12:44:00"/>
    <d v="2022-09-08T12:02:00"/>
    <n v="2022"/>
    <n v="9"/>
    <n v="8"/>
    <d v="1899-12-30T12:02:00"/>
    <s v="IT"/>
    <s v=""/>
    <n v="11455"/>
    <d v="2022-09-13T09:02:47"/>
    <s v="00:00:00"/>
    <s v=""/>
    <m/>
    <s v="No Group"/>
    <s v="ต่ำ"/>
    <n v="1"/>
    <s v="Add/Insert"/>
    <n v="0"/>
    <s v="กลาง"/>
    <n v="8447"/>
    <s v="sattaya.wat@cra.ac.th"/>
    <s v=" นางสาว ศาตญา วัชรโรจน์"/>
    <s v="Within SLA"/>
    <s v="00:41:59"/>
    <d v="2022-09-08T12:44:39"/>
    <s v="Nuengruethai Gaewtawan"/>
    <s v="E-sarabun"/>
    <x v="0"/>
    <s v="Second tier"/>
    <x v="1"/>
    <s v="พอร์ทัล"/>
    <x v="0"/>
    <s v="E-Saraban"/>
    <x v="298"/>
    <x v="64"/>
    <m/>
    <s v=""/>
    <x v="0"/>
    <d v="1899-12-30T00:00:00"/>
    <d v="2022-09-08T12:44:39"/>
    <s v="ต่ำ"/>
  </r>
  <r>
    <s v="Not Requested"/>
    <x v="0"/>
    <d v="2022-09-21T14:37:00"/>
    <d v="2022-09-08T12:16:00"/>
    <n v="2022"/>
    <n v="9"/>
    <n v="8"/>
    <d v="1899-12-30T12:16:00"/>
    <s v="IT"/>
    <s v="ขออีเมลล์กลางของหน่วยพยาบาลผู้ป่วยฉุกเฉิน โดยใช้ชื่ออีเมลล์ emergency@cra.ac.th เพื่อใช้เป็นอีเมลล์ส่วนกลางในการติดต่อกับหน่วยงานภายอื่นๆ โดยให้นางนุชจารี ซื่อแท้ nucharee.sue@cra.ac.th นายนิกร พันธุสะ nigorn.pan@cra.ac.th และ นายแพทย์คงธวัช เล็กศิริวิไล "/>
    <n v="11456"/>
    <d v="2022-09-20T12:00:00"/>
    <s v="00:00:00"/>
    <s v=""/>
    <m/>
    <s v="No Group"/>
    <s v="ต่ำ"/>
    <n v="2"/>
    <s v="E-Mail"/>
    <n v="0"/>
    <s v="ต่ำ"/>
    <n v="648575354"/>
    <s v="jiratchaya.sit@cra.ac.th"/>
    <s v="Jiratchaya Sitthikun"/>
    <s v="Within SLA"/>
    <s v="64:32:47"/>
    <d v="2022-09-19T13:49:41"/>
    <s v="Surasak Rattanaanan"/>
    <s v="IT Support"/>
    <x v="0"/>
    <s v="Second tier"/>
    <x v="0"/>
    <s v="พอร์ทัล"/>
    <x v="0"/>
    <s v="เปิดสิทธิ์"/>
    <x v="299"/>
    <x v="6"/>
    <d v="2022-05-05T00:00:00"/>
    <s v=""/>
    <x v="0"/>
    <d v="1899-12-30T00:00:00"/>
    <d v="2022-10-03T13:44:52"/>
    <s v="ต่ำ"/>
  </r>
  <r>
    <s v="Not Requested"/>
    <x v="6"/>
    <m/>
    <d v="2022-09-08T12:43:00"/>
    <n v="2022"/>
    <n v="9"/>
    <n v="8"/>
    <d v="1899-12-30T12:43:00"/>
    <s v="IT"/>
    <s v=""/>
    <n v="11457"/>
    <d v="2022-09-13T09:43:13"/>
    <s v="00:00:00"/>
    <s v=""/>
    <m/>
    <s v="No Group"/>
    <s v="ต่ำ"/>
    <n v="1"/>
    <s v="System SAP"/>
    <n v="0"/>
    <s v="กลาง"/>
    <n v="8128"/>
    <s v="mallika.chi@cra.ac.th"/>
    <s v="Mallika Chitcharoen"/>
    <s v=""/>
    <s v=""/>
    <m/>
    <s v="Songpol Wansoongnern"/>
    <s v="SAP"/>
    <x v="0"/>
    <s v="Second tier"/>
    <x v="1"/>
    <s v="พอร์ทัล"/>
    <x v="1"/>
    <s v="Change/Add Report"/>
    <x v="300"/>
    <x v="37"/>
    <m/>
    <s v=""/>
    <x v="0"/>
    <d v="1899-12-30T00:00:00"/>
    <d v="2022-09-22T14:37:25"/>
    <s v="ต่ำ"/>
  </r>
  <r>
    <s v="Not Requested"/>
    <x v="3"/>
    <d v="2022-09-08T16:05:00"/>
    <d v="2022-09-08T13:56:00"/>
    <n v="2022"/>
    <n v="9"/>
    <n v="8"/>
    <d v="1899-12-30T13:56:00"/>
    <s v="IT"/>
    <s v="print sticker ไม่ได้เครื่องค้างค่ะ"/>
    <n v="11458"/>
    <d v="2022-09-20T15:35:34"/>
    <s v="00:00:00"/>
    <s v=""/>
    <m/>
    <s v="No Group"/>
    <s v="ต่ำ"/>
    <n v="1"/>
    <s v="Printer"/>
    <n v="0"/>
    <s v="ต่ำ"/>
    <n v="6336"/>
    <s v="supawadee.cha@cra.ac.th"/>
    <s v=" นางสาว สุภาวดี เจริญจิต"/>
    <s v="Within SLA"/>
    <s v="00:30:02"/>
    <d v="2022-09-08T14:26:55"/>
    <s v="Prasert Rattawisad"/>
    <s v="IT Support"/>
    <x v="1"/>
    <s v="Second tier"/>
    <x v="0"/>
    <s v="พอร์ทัล"/>
    <x v="0"/>
    <s v="Install"/>
    <x v="301"/>
    <x v="48"/>
    <m/>
    <s v=""/>
    <x v="0"/>
    <d v="1899-12-30T00:00:00"/>
    <d v="2022-09-08T16:05:34"/>
    <s v="ต่ำ"/>
  </r>
  <r>
    <s v="Not Requested"/>
    <x v="11"/>
    <d v="2022-09-08T16:17:00"/>
    <d v="2022-09-08T13:58:00"/>
    <n v="2022"/>
    <n v="9"/>
    <n v="8"/>
    <d v="1899-12-30T13:58:00"/>
    <s v="IT"/>
    <s v="ไม่สามารถใช้งาน internet ได้ "/>
    <n v="11459"/>
    <d v="2022-09-20T14:00:06"/>
    <s v="00:00:00"/>
    <s v=""/>
    <m/>
    <s v="No Group"/>
    <s v="ต่ำ"/>
    <n v="1"/>
    <s v="Setup/Reconfig"/>
    <n v="0"/>
    <s v="ต่ำ"/>
    <n v="8713"/>
    <s v="sorawit.tek@cra.ac.th"/>
    <s v="Sorawit Tekauyporn"/>
    <s v="Within SLA"/>
    <s v="02:17:16"/>
    <d v="2022-09-08T16:15:17"/>
    <s v="Krissada Boonchaleaw"/>
    <s v="PC Team"/>
    <x v="2"/>
    <s v="Second tier"/>
    <x v="0"/>
    <s v="พอร์ทัล"/>
    <x v="0"/>
    <s v="Internet"/>
    <x v="119"/>
    <x v="62"/>
    <d v="2022-05-05T00:00:00"/>
    <s v=""/>
    <x v="1"/>
    <d v="1899-12-30T00:00:00"/>
    <d v="2022-09-08T16:35:22"/>
    <s v="ต่ำ"/>
  </r>
  <r>
    <s v="Not Requested"/>
    <x v="4"/>
    <d v="2022-09-08T14:07:00"/>
    <d v="2022-09-08T14:05:00"/>
    <n v="2022"/>
    <n v="9"/>
    <n v="8"/>
    <d v="1899-12-30T14:05:00"/>
    <s v="IT"/>
    <s v="ID เรื่อง รายละเอียด Channel 600xxxxxxxxxxxxxxxx หมอพร้อม เพิ่มเข็ม 3 Line"/>
    <n v="11460"/>
    <d v="2022-10-07T08:15:30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1:41"/>
    <d v="2022-09-08T14:07:27"/>
    <s v="Jaraya Bhuwaratheep"/>
    <s v="Application Support"/>
    <x v="0"/>
    <s v="Second tier"/>
    <x v="1"/>
    <s v="พูดคุย"/>
    <x v="0"/>
    <s v=""/>
    <x v="271"/>
    <x v="25"/>
    <m/>
    <s v=""/>
    <x v="1"/>
    <d v="1899-12-30T00:00:00"/>
    <d v="2022-10-04T11:16:30"/>
    <s v="กลาง"/>
  </r>
  <r>
    <s v="Not Requested"/>
    <x v="7"/>
    <d v="2022-09-08T16:06:00"/>
    <d v="2022-09-08T14:09:00"/>
    <n v="2022"/>
    <n v="9"/>
    <n v="8"/>
    <d v="1899-12-30T14:09:00"/>
    <s v="IT"/>
    <s v="โปรแกรม ขึ้นให้ Update now "/>
    <n v="11461"/>
    <d v="2022-09-20T14:59:11"/>
    <s v="00:00:00"/>
    <s v=""/>
    <m/>
    <s v="No Group"/>
    <s v="ต่ำ"/>
    <n v="1"/>
    <s v="Setup/Reconfig"/>
    <n v="0"/>
    <s v="ต่ำ"/>
    <n v="8613"/>
    <s v="vasrisan.cha@cra.ac.th"/>
    <s v="Vasrisan Chalermchaikit"/>
    <s v="Within SLA"/>
    <s v="01:07:52"/>
    <d v="2022-09-08T15:17:07"/>
    <s v="Thanaphon Thaugsuban"/>
    <s v="IT Support"/>
    <x v="1"/>
    <s v="Second tier"/>
    <x v="0"/>
    <s v="พอร์ทัล"/>
    <x v="0"/>
    <s v="Ofiice 365"/>
    <x v="302"/>
    <x v="88"/>
    <m/>
    <s v=""/>
    <x v="1"/>
    <d v="1899-12-30T00:00:00"/>
    <d v="2022-09-08T16:06:11"/>
    <s v="ต่ำ"/>
  </r>
  <r>
    <s v="Not Requested"/>
    <x v="0"/>
    <d v="2022-09-08T14:10:00"/>
    <d v="2022-09-08T14:09:00"/>
    <n v="2022"/>
    <n v="9"/>
    <n v="8"/>
    <d v="1899-12-30T14:09:00"/>
    <s v="IT"/>
    <s v="ID เรื่อง รายละเอียด Channel โรงพยาบาลวิภาxxxxxxxxx โรงพยาบาล ขอนำส่งข้อมูลผู้เข้ารับการฉีดวัคซีน Mail IT"/>
    <n v="11462"/>
    <d v="2022-10-07T08:15:06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2"/>
    <d v="2022-09-08T14:10:01"/>
    <s v="Jaraya Bhuwaratheep"/>
    <s v="Application Support"/>
    <x v="0"/>
    <s v="Second tier"/>
    <x v="1"/>
    <s v="อีเมล"/>
    <x v="0"/>
    <s v="เปิดสิทธิ์"/>
    <x v="303"/>
    <x v="25"/>
    <m/>
    <s v=""/>
    <x v="1"/>
    <d v="1899-12-30T00:00:00"/>
    <d v="2022-10-04T11:15:06"/>
    <s v="กลาง"/>
  </r>
  <r>
    <s v="Not Requested"/>
    <x v="4"/>
    <d v="2022-09-08T14:12:00"/>
    <d v="2022-09-08T14:11:00"/>
    <n v="2022"/>
    <n v="9"/>
    <n v="8"/>
    <d v="1899-12-30T14:11:00"/>
    <s v="IT"/>
    <s v="ID เรื่อง รายละเอียด Channel 173xxxxxxxxxxx หมอพร้อม เพิ่มเข็ม 2 Line"/>
    <n v="11463"/>
    <d v="2022-10-07T08:15:01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6"/>
    <d v="2022-09-08T14:12:02"/>
    <s v="Jaraya Bhuwaratheep"/>
    <s v="Application Support"/>
    <x v="0"/>
    <s v="Second tier"/>
    <x v="1"/>
    <s v="พูดคุย"/>
    <x v="0"/>
    <s v=""/>
    <x v="222"/>
    <x v="25"/>
    <m/>
    <s v=""/>
    <x v="1"/>
    <d v="1899-12-30T00:00:00"/>
    <d v="2022-10-04T11:15:01"/>
    <s v="กลาง"/>
  </r>
  <r>
    <s v="Not Requested"/>
    <x v="0"/>
    <d v="2022-09-08T14:14:00"/>
    <d v="2022-09-08T14:13:00"/>
    <n v="2022"/>
    <n v="9"/>
    <n v="8"/>
    <d v="1899-12-30T14:13:00"/>
    <s v="IT"/>
    <s v="ID เรื่อง รายละเอียด Channel 600xxxxxxxxxxxxxxxx หมอพร้อม ขอเลข 13หลัก (CID) Call"/>
    <n v="11464"/>
    <d v="2022-10-07T08:14:5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2"/>
    <d v="2022-09-08T14:14:11"/>
    <s v="Jaraya Bhuwaratheep"/>
    <s v="Application Support"/>
    <x v="0"/>
    <s v="Second tier"/>
    <x v="1"/>
    <s v="โทรศัพท์"/>
    <x v="0"/>
    <s v=""/>
    <x v="304"/>
    <x v="25"/>
    <m/>
    <s v=""/>
    <x v="1"/>
    <d v="1899-12-30T00:00:00"/>
    <d v="2022-10-04T11:14:55"/>
    <s v="กลาง"/>
  </r>
  <r>
    <s v="Not Requested"/>
    <x v="4"/>
    <d v="2022-09-08T14:16:00"/>
    <d v="2022-09-08T14:15:00"/>
    <n v="2022"/>
    <n v="9"/>
    <n v="8"/>
    <d v="1899-12-30T14:15:00"/>
    <s v="IT"/>
    <s v="ID เรื่อง รายละเอียด Channel 310xxxxxxxxxxx หมอพร้อม เพิ่มเข็ม 5 Call"/>
    <n v="11465"/>
    <d v="2022-10-07T08:14:4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3"/>
    <d v="2022-09-08T14:16:18"/>
    <s v="Jaraya Bhuwaratheep"/>
    <s v="Application Support"/>
    <x v="0"/>
    <s v="Second tier"/>
    <x v="1"/>
    <s v="โทรศัพท์"/>
    <x v="0"/>
    <s v=""/>
    <x v="305"/>
    <x v="25"/>
    <m/>
    <s v=""/>
    <x v="1"/>
    <d v="1899-12-30T00:00:00"/>
    <d v="2022-10-04T11:14:45"/>
    <s v="กลาง"/>
  </r>
  <r>
    <s v="Not Requested"/>
    <x v="0"/>
    <d v="2022-09-08T14:18:00"/>
    <d v="2022-09-08T14:17:00"/>
    <n v="2022"/>
    <n v="9"/>
    <n v="8"/>
    <d v="1899-12-30T14:17:00"/>
    <s v="IT"/>
    <s v="ID เรื่อง รายละเอียด Channel รพ.นxxxxxxxxxx องค์กร ส่งรายชื่อให้บริษัทประกัน Mail IT"/>
    <n v="11466"/>
    <d v="2022-10-07T08:14:38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0"/>
    <d v="2022-09-08T14:18:18"/>
    <s v="Jaraya Bhuwaratheep"/>
    <s v="Application Support"/>
    <x v="0"/>
    <s v="Second tier"/>
    <x v="1"/>
    <s v="อีเมล"/>
    <x v="0"/>
    <s v="เปิดสิทธิ์"/>
    <x v="169"/>
    <x v="25"/>
    <m/>
    <s v=""/>
    <x v="1"/>
    <d v="1899-12-30T00:00:00"/>
    <d v="2022-10-04T11:14:38"/>
    <s v="กลาง"/>
  </r>
  <r>
    <s v="Not Requested"/>
    <x v="7"/>
    <d v="2022-09-08T15:08:00"/>
    <d v="2022-09-08T14:32:00"/>
    <n v="2022"/>
    <n v="9"/>
    <n v="8"/>
    <d v="1899-12-30T14:32:00"/>
    <s v="IT"/>
    <s v=""/>
    <n v="11467"/>
    <d v="2022-09-13T11:32:51"/>
    <s v="00:11:45"/>
    <s v="Within SLA"/>
    <d v="2022-09-08T14:43:53"/>
    <s v="No Group"/>
    <s v="ต่ำ"/>
    <n v="3"/>
    <s v="Add/Insert"/>
    <n v="2"/>
    <s v="กลาง"/>
    <n v="8698"/>
    <s v="julachart.noi@cra.ac.th"/>
    <s v="Julachart Noijinda"/>
    <s v="Within SLA"/>
    <s v="00:36:40"/>
    <d v="2022-09-08T15:08:48"/>
    <s v="Nuengruethai Gaewtawan"/>
    <s v="E-sarabun"/>
    <x v="0"/>
    <s v="Second tier"/>
    <x v="1"/>
    <s v="พอร์ทัล"/>
    <x v="0"/>
    <s v="E-Saraban"/>
    <x v="306"/>
    <x v="53"/>
    <m/>
    <s v=""/>
    <x v="0"/>
    <d v="1899-12-30T00:00:00"/>
    <d v="2022-09-08T15:08:48"/>
    <s v="ต่ำ"/>
  </r>
  <r>
    <s v="Not Requested"/>
    <x v="10"/>
    <d v="2022-09-08T16:17:00"/>
    <d v="2022-09-08T14:51:00"/>
    <n v="2022"/>
    <n v="9"/>
    <n v="8"/>
    <d v="1899-12-30T14:51:00"/>
    <s v="IT"/>
    <s v="กระดาษติดที่เครื่องถ่ายเอกสารฝ่ายจัดซื้อจัดจ้าง (เครื่องฟูจิ) + เครื่องขัดข้อง"/>
    <n v="11468"/>
    <d v="2022-09-13T11:53:53"/>
    <s v="00:00:00"/>
    <s v=""/>
    <m/>
    <s v="No Group"/>
    <s v="ต่ำ"/>
    <n v="1"/>
    <s v="Repair"/>
    <n v="0"/>
    <s v="กลาง"/>
    <n v="6739"/>
    <s v="pitchanart.sut@cra.ac.th"/>
    <s v="Pitchanart Suthisom"/>
    <s v="Within SLA"/>
    <s v="01:24:53"/>
    <d v="2022-09-08T16:16:47"/>
    <s v="Krissada Boonchaleaw"/>
    <s v="PC Team"/>
    <x v="2"/>
    <s v="Second tier"/>
    <x v="0"/>
    <s v="พอร์ทัล"/>
    <x v="0"/>
    <s v="Printer Fujitsu"/>
    <x v="307"/>
    <x v="9"/>
    <m/>
    <s v=""/>
    <x v="1"/>
    <d v="1899-12-30T00:00:00"/>
    <d v="2022-09-08T16:17:53"/>
    <s v="ต่ำ"/>
  </r>
  <r>
    <s v="Not Requested"/>
    <x v="10"/>
    <d v="2022-09-08T16:42:00"/>
    <d v="2022-09-08T14:53:00"/>
    <n v="2022"/>
    <n v="9"/>
    <n v="8"/>
    <d v="1899-12-30T14:53:00"/>
    <s v="IT"/>
    <s v="เครื่องปริ้นฟูจิปริ้นไม่ได้ ค่ะ ไม่ดูดกระดาษขึ้นค่"/>
    <n v="11469"/>
    <d v="2022-09-20T15:08:32"/>
    <s v="00:00:00"/>
    <s v=""/>
    <m/>
    <s v="No Group"/>
    <s v="ต่ำ"/>
    <n v="1"/>
    <s v="Repair"/>
    <n v="0"/>
    <s v="ต่ำ"/>
    <n v="8592"/>
    <s v="pananya.ken@cra.ac.th"/>
    <s v="Pananya Kensai"/>
    <s v="Within SLA"/>
    <s v="01:34:16"/>
    <d v="2022-09-08T16:27:43"/>
    <s v="Jiranuwut Kunnathon"/>
    <s v="IT Support"/>
    <x v="1"/>
    <s v="Second tier"/>
    <x v="0"/>
    <s v="พอร์ทัล"/>
    <x v="0"/>
    <s v="Printer Fujitsu"/>
    <x v="308"/>
    <x v="9"/>
    <m/>
    <s v=""/>
    <x v="1"/>
    <d v="1899-12-30T00:00:00"/>
    <d v="2022-09-08T16:42:32"/>
    <s v="ต่ำ"/>
  </r>
  <r>
    <s v="Not Requested"/>
    <x v="7"/>
    <d v="2022-09-08T15:49:00"/>
    <d v="2022-09-08T14:54:00"/>
    <n v="2022"/>
    <n v="9"/>
    <n v="8"/>
    <d v="1899-12-30T14:54:00"/>
    <s v="IT"/>
    <s v=""/>
    <n v="11470"/>
    <d v="2022-09-13T11:55:10"/>
    <s v="00:00:00"/>
    <s v=""/>
    <m/>
    <s v="No Group"/>
    <s v="ต่ำ"/>
    <n v="1"/>
    <s v="Deleted"/>
    <n v="0"/>
    <s v="กลาง"/>
    <n v="8219"/>
    <s v="katesarin.pom@cra.ac.th"/>
    <s v="Katesarin Nualprasertsook"/>
    <s v="Within SLA"/>
    <s v="00:54:34"/>
    <d v="2022-09-08T15:49:28"/>
    <s v="Aekkaluck Mong Suriya"/>
    <s v="E-sarabun"/>
    <x v="0"/>
    <s v="Second tier"/>
    <x v="1"/>
    <s v="พอร์ทัล"/>
    <x v="0"/>
    <s v="E-Saraban"/>
    <x v="309"/>
    <x v="33"/>
    <m/>
    <s v=""/>
    <x v="0"/>
    <d v="1899-12-30T00:00:00"/>
    <d v="2022-09-08T15:49:28"/>
    <s v="ต่ำ"/>
  </r>
  <r>
    <s v="Not Requested"/>
    <x v="7"/>
    <d v="2022-09-08T15:55:00"/>
    <d v="2022-09-08T15:00:00"/>
    <n v="2022"/>
    <n v="9"/>
    <n v="8"/>
    <d v="1899-12-30T15:00:00"/>
    <s v="IT"/>
    <s v=""/>
    <n v="11471"/>
    <d v="2022-09-13T12:01:30"/>
    <s v="00:00:00"/>
    <s v=""/>
    <m/>
    <s v="No Group"/>
    <s v="ต่ำ"/>
    <n v="1"/>
    <s v="Deleted"/>
    <n v="0"/>
    <s v="กลาง"/>
    <n v="8818"/>
    <s v="katesarin.pom@cra.ac.th"/>
    <s v="Katesarin Nualprasertsook"/>
    <s v="Within SLA"/>
    <s v="00:54:22"/>
    <d v="2022-09-08T15:55:01"/>
    <s v="Aekkaluck Mong Suriya"/>
    <s v="E-sarabun"/>
    <x v="0"/>
    <s v="Second tier"/>
    <x v="1"/>
    <s v="พอร์ทัล"/>
    <x v="0"/>
    <s v="E-Saraban"/>
    <x v="309"/>
    <x v="33"/>
    <m/>
    <s v=""/>
    <x v="0"/>
    <d v="1899-12-30T00:00:00"/>
    <d v="2022-09-08T15:55:01"/>
    <s v="ต่ำ"/>
  </r>
  <r>
    <s v="Not Requested"/>
    <x v="4"/>
    <d v="2022-09-08T15:06:00"/>
    <d v="2022-09-08T15:05:00"/>
    <n v="2022"/>
    <n v="9"/>
    <n v="8"/>
    <d v="1899-12-30T15:05:00"/>
    <s v="IT"/>
    <s v="ID เรื่อง รายละเอียด Channel 111xxxxxxxxxxx หมอพร้อม เพิ่มเข็ม 1 Call"/>
    <n v="11472"/>
    <d v="2022-10-07T08:14:30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1:00"/>
    <d v="2022-09-08T15:06:13"/>
    <s v="Jaraya Bhuwaratheep"/>
    <s v="Application Support"/>
    <x v="0"/>
    <s v="Second tier"/>
    <x v="1"/>
    <s v="โทรศัพท์"/>
    <x v="0"/>
    <s v=""/>
    <x v="310"/>
    <x v="25"/>
    <m/>
    <s v=""/>
    <x v="1"/>
    <d v="1899-12-30T00:00:00"/>
    <d v="2022-10-04T11:14:29"/>
    <s v="กลาง"/>
  </r>
  <r>
    <s v="Not Requested"/>
    <x v="8"/>
    <d v="2022-09-08T16:06:00"/>
    <d v="2022-09-08T15:23:00"/>
    <n v="2022"/>
    <n v="9"/>
    <n v="8"/>
    <d v="1899-12-30T15:23:00"/>
    <s v="IT"/>
    <s v="คอมพิวเตอร์ห้องตรวจ 2 ปริ้นใบรับรองแพทย์ไม่ออก IP: 172.25.4.205"/>
    <n v="11473"/>
    <d v="2022-09-20T15:29:38"/>
    <s v="00:00:00"/>
    <s v=""/>
    <m/>
    <s v="No Group"/>
    <s v="ต่ำ"/>
    <n v="1"/>
    <s v="Print Queue"/>
    <n v="0"/>
    <s v="ต่ำ"/>
    <n v="6923"/>
    <s v="wilaipan.mos@cra.ac.th"/>
    <s v="Wilaipan Mosee"/>
    <s v="Within SLA"/>
    <s v="00:37:14"/>
    <d v="2022-09-08T16:00:50"/>
    <s v="Thanaphon Thaugsuban"/>
    <s v="IT Support"/>
    <x v="1"/>
    <s v="Second tier"/>
    <x v="0"/>
    <s v="พอร์ทัล"/>
    <x v="0"/>
    <s v="SSB - Front End"/>
    <x v="311"/>
    <x v="104"/>
    <m/>
    <s v=""/>
    <x v="1"/>
    <d v="1899-12-30T00:00:00"/>
    <d v="2022-09-08T16:06:38"/>
    <s v="ต่ำ"/>
  </r>
  <r>
    <s v="Not Requested"/>
    <x v="0"/>
    <d v="2022-09-16T13:22:00"/>
    <d v="2022-09-08T15:36:00"/>
    <n v="2022"/>
    <n v="9"/>
    <n v="8"/>
    <d v="1899-12-30T15:36:00"/>
    <s v="IT"/>
    <s v=""/>
    <n v="11474"/>
    <d v="2022-09-13T12:37:31"/>
    <s v="04:09:00"/>
    <s v="Within SLA"/>
    <d v="2022-09-09T10:45:36"/>
    <s v="No Group"/>
    <s v="ต่ำ"/>
    <n v="2"/>
    <s v="SAP"/>
    <n v="1"/>
    <s v="กลาง"/>
    <n v="6101"/>
    <s v="butsayamas.cha@cra.ac.th"/>
    <s v="Butsayamas Chaobankrang"/>
    <s v="SLA Violated"/>
    <s v="51:45:32"/>
    <d v="2022-09-16T13:22:08"/>
    <s v="Songpol Wansoongnern"/>
    <s v="SAP"/>
    <x v="0"/>
    <s v="Second tier"/>
    <x v="1"/>
    <s v="พอร์ทัล"/>
    <x v="0"/>
    <s v="เปิดสิทธิ์"/>
    <x v="189"/>
    <x v="83"/>
    <d v="2022-05-05T00:00:00"/>
    <s v=""/>
    <x v="0"/>
    <d v="1899-12-30T00:00:00"/>
    <d v="2022-09-16T13:26:53"/>
    <s v="ต่ำ"/>
  </r>
  <r>
    <s v="Not Requested"/>
    <x v="2"/>
    <d v="2022-09-15T10:36:00"/>
    <d v="2022-09-08T15:41:00"/>
    <n v="2022"/>
    <n v="9"/>
    <n v="8"/>
    <d v="1899-12-30T15:41:00"/>
    <s v="IT"/>
    <s v="Notebook เปิดไม่ติดค่ะ รบกวนช่วยดูให้หน่อยค่ะ ขอบคุณมากค่ะ"/>
    <n v="11475"/>
    <d v="2022-09-22T16:17:43"/>
    <s v="00:00:00"/>
    <s v=""/>
    <m/>
    <s v="No Group"/>
    <s v="ต่ำ"/>
    <n v="1"/>
    <s v="Setup/Reconfig"/>
    <n v="0"/>
    <s v="ต่ำ"/>
    <n v="8459"/>
    <s v="prapasri.sir@cra.ac.th"/>
    <s v="Prapasri Siri"/>
    <s v="Within SLA"/>
    <s v="21:19:26"/>
    <d v="2022-09-13T10:00:41"/>
    <s v="Suchada khamaphirak"/>
    <s v="IT Support"/>
    <x v="1"/>
    <s v="Second tier"/>
    <x v="0"/>
    <s v="พอร์ทัล"/>
    <x v="0"/>
    <s v="Notebook"/>
    <x v="312"/>
    <x v="64"/>
    <m/>
    <s v=""/>
    <x v="1"/>
    <d v="1899-12-30T00:00:00"/>
    <d v="2022-09-15T10:36:42"/>
    <s v="ต่ำ"/>
  </r>
  <r>
    <s v="Not Requested"/>
    <x v="9"/>
    <d v="2022-09-08T16:50:00"/>
    <d v="2022-09-08T16:45:00"/>
    <n v="2022"/>
    <n v="9"/>
    <n v="8"/>
    <d v="1899-12-30T16:45:00"/>
    <s v="IT"/>
    <s v="ลบ rack ที่ใส่ตัวอย่างเนื้อเยื่อในระบบ c-HIS ใน Storage Unit : AD4S17 และ AD4P17 / Freezer7 / Shelf 4"/>
    <n v="11476"/>
    <d v="2022-10-04T14:39:16"/>
    <s v="00:00:00"/>
    <s v=""/>
    <m/>
    <s v="No Group"/>
    <s v="ต่ำ"/>
    <n v="1"/>
    <s v=""/>
    <n v="0"/>
    <s v="ต่ำ"/>
    <n v="625529548"/>
    <s v="jintana.moo@cra.ac.th"/>
    <s v="Jintana Moonla-ong"/>
    <s v="Within SLA"/>
    <s v="00:05:21"/>
    <d v="2022-09-08T16:50:49"/>
    <s v="Surasak Fangmueng"/>
    <s v="Programer"/>
    <x v="0"/>
    <s v="Second tier"/>
    <x v="1"/>
    <s v="พอร์ทัล"/>
    <x v="0"/>
    <s v=""/>
    <x v="313"/>
    <x v="91"/>
    <m/>
    <s v=""/>
    <x v="1"/>
    <d v="1899-12-30T00:00:00"/>
    <d v="2022-09-22T14:44:16"/>
    <s v="ต่ำ"/>
  </r>
  <r>
    <s v="Not Requested"/>
    <x v="0"/>
    <d v="2022-09-09T11:04:00"/>
    <d v="2022-09-09T07:43:00"/>
    <n v="2022"/>
    <n v="9"/>
    <n v="9"/>
    <d v="1899-12-30T07:43:00"/>
    <s v="IT"/>
    <s v="เรียนเจ้าหน้าที่ IT เนื่องจากมีเจ้าหน้าที่เข้างานเมื่อ 01/07/65 แต่ยังไม่มีอีเมลล์เพื่อเข้าใช้งานจำนวน 2 ท่าน ดังนี้ 1.นางสาวอาราดา ลาอ่อน รหัสพนักงาน 900915 เบอร์โทร 089-897-9597 e-mail ploiiz-desolate@hotmail.co.th 2.นางสาวดารุณี ฤทธิ์ไธสงค์ รหัสพนังงาน"/>
    <n v="11477"/>
    <d v="2022-10-04T16:55:18"/>
    <s v="00:00:00"/>
    <s v=""/>
    <m/>
    <s v="No Group"/>
    <s v="ต่ำ"/>
    <n v="1"/>
    <s v="E-Mail"/>
    <n v="0"/>
    <s v="ต่ำ"/>
    <n v="6167"/>
    <s v="arinya.har@cra.ac.th"/>
    <s v="Arinya Haruthai"/>
    <s v="Within SLA"/>
    <s v="03:04:28"/>
    <d v="2022-09-09T11:04:28"/>
    <s v="Wattanachai Noilong"/>
    <s v="IT Support"/>
    <x v="1"/>
    <s v="Second tier"/>
    <x v="0"/>
    <s v="พอร์ทัล"/>
    <x v="0"/>
    <s v="เปลี่ยนสิทธิ์"/>
    <x v="314"/>
    <x v="105"/>
    <m/>
    <s v=""/>
    <x v="0"/>
    <d v="1899-12-30T00:00:00"/>
    <d v="2022-09-23T10:59:18"/>
    <s v="ต่ำ"/>
  </r>
  <r>
    <s v="Not Requested"/>
    <x v="3"/>
    <d v="2022-09-09T15:11:00"/>
    <d v="2022-09-09T08:29:00"/>
    <n v="2022"/>
    <n v="9"/>
    <n v="9"/>
    <d v="1899-12-30T08:29:00"/>
    <s v="IT"/>
    <s v="หมึกหมดค่ะ ที่การเงินชั้น 1"/>
    <n v="11478"/>
    <d v="2022-10-04T13:42:48"/>
    <s v="00:00:00"/>
    <s v=""/>
    <m/>
    <s v="No Group"/>
    <s v="ต่ำ"/>
    <n v="1"/>
    <s v="Printer"/>
    <n v="0"/>
    <s v="ต่ำ"/>
    <n v="6843"/>
    <s v="tanida.int@cra.ac.th"/>
    <s v="Tanida Intron"/>
    <s v="Within SLA"/>
    <s v="00:27:03"/>
    <d v="2022-09-09T08:56:47"/>
    <s v="Thanaphon Thaugsuban"/>
    <s v="IT Support"/>
    <x v="1"/>
    <s v="Second tier"/>
    <x v="0"/>
    <s v="พอร์ทัล"/>
    <x v="0"/>
    <s v="Install"/>
    <x v="315"/>
    <x v="106"/>
    <m/>
    <s v=""/>
    <x v="0"/>
    <d v="1899-12-30T00:00:00"/>
    <d v="2022-09-22T14:09:48"/>
    <s v="ต่ำ"/>
  </r>
  <r>
    <s v="Not Requested"/>
    <x v="2"/>
    <m/>
    <d v="2022-09-09T08:48:00"/>
    <n v="2022"/>
    <n v="9"/>
    <n v="9"/>
    <d v="1899-12-30T08:48:00"/>
    <s v="IT"/>
    <s v="notebook Lenovo เปิดไม่ติด เสียบสายชาร์จแล้วก็ยังเปิดไม่ติดค่ะ"/>
    <n v="11479"/>
    <d v="2022-09-21T08:49:24"/>
    <s v="00:00:00"/>
    <s v=""/>
    <m/>
    <s v="No Group"/>
    <s v="ต่ำ"/>
    <n v="1"/>
    <s v="Setup/Reconfig"/>
    <n v="0"/>
    <s v="ต่ำ"/>
    <n v="8451"/>
    <s v="nardchanika.art@cra.ac.th"/>
    <s v=" นางสาว นาถชนิกา อาทะวิมล"/>
    <s v=""/>
    <s v=""/>
    <m/>
    <s v="Suchada khamaphirak"/>
    <s v="IT Support"/>
    <x v="1"/>
    <s v="Second tier"/>
    <x v="0"/>
    <s v="พอร์ทัล"/>
    <x v="1"/>
    <s v="Notebook"/>
    <x v="316"/>
    <x v="20"/>
    <m/>
    <s v=""/>
    <x v="1"/>
    <d v="1899-12-30T00:00:00"/>
    <d v="2022-09-15T11:49:58"/>
    <s v="ต่ำ"/>
  </r>
  <r>
    <s v="Not Requested"/>
    <x v="8"/>
    <d v="2022-09-09T11:16:00"/>
    <d v="2022-09-09T09:01:00"/>
    <n v="2022"/>
    <n v="9"/>
    <n v="9"/>
    <d v="1899-12-30T09:01:00"/>
    <s v="IT"/>
    <s v="เครื่อง 172.32.7.23 คีย์เบิกของในระบบไม่ได้"/>
    <n v="11480"/>
    <d v="2022-09-21T09:02:03"/>
    <s v="00:00:00"/>
    <s v=""/>
    <m/>
    <s v="No Group"/>
    <s v="ต่ำ"/>
    <n v="1"/>
    <s v="Screen HIS"/>
    <n v="0"/>
    <s v="ต่ำ"/>
    <n v="6453"/>
    <s v="karuna.sue@cra.ac.th"/>
    <s v="Karuna Suebhirun"/>
    <s v="Within SLA"/>
    <s v="02:14:29"/>
    <d v="2022-09-09T11:16:09"/>
    <s v="Wattanachai Noilong"/>
    <s v="IT Support"/>
    <x v="1"/>
    <s v="Second tier"/>
    <x v="0"/>
    <s v="พอร์ทัล"/>
    <x v="0"/>
    <s v="SSB - Front End"/>
    <x v="317"/>
    <x v="65"/>
    <m/>
    <s v=""/>
    <x v="1"/>
    <d v="1899-12-30T00:00:00"/>
    <d v="2022-09-09T11:16:09"/>
    <s v="ต่ำ"/>
  </r>
  <r>
    <s v="Not Requested"/>
    <x v="2"/>
    <d v="2022-09-09T16:47:00"/>
    <d v="2022-09-09T09:05:00"/>
    <n v="2022"/>
    <n v="9"/>
    <n v="9"/>
    <d v="1899-12-30T09:05:00"/>
    <s v="IT"/>
    <s v="เช็คเครื่องให้หน่อยค่ะ เครื่องช้า เครื่องหน่วงค่ะ เครื่อง PC Lenovo IP:172.27.6.34"/>
    <n v="11481"/>
    <d v="2022-09-21T09:13:57"/>
    <s v="00:00:00"/>
    <s v=""/>
    <m/>
    <s v="No Group"/>
    <s v="ต่ำ"/>
    <n v="1"/>
    <s v="Setup/Re-config"/>
    <n v="0"/>
    <s v="ต่ำ"/>
    <n v="8652"/>
    <s v="nattanan.hon@cra.ac.th"/>
    <s v=" นางสาว ณัฏฐนันท์ กุฎีพันธ์"/>
    <s v="Within SLA"/>
    <s v="07:34:28"/>
    <d v="2022-09-09T16:40:16"/>
    <s v="Anuchit Buapan"/>
    <s v="IT Support"/>
    <x v="1"/>
    <s v="Second tier"/>
    <x v="0"/>
    <s v="พอร์ทัล"/>
    <x v="0"/>
    <s v="Operating System Windows 10"/>
    <x v="318"/>
    <x v="9"/>
    <m/>
    <s v=""/>
    <x v="1"/>
    <d v="1899-12-30T00:00:00"/>
    <d v="2022-09-09T16:47:57"/>
    <s v="ต่ำ"/>
  </r>
  <r>
    <s v="Not Requested"/>
    <x v="8"/>
    <d v="2022-09-09T16:44:00"/>
    <d v="2022-09-09T09:36:00"/>
    <n v="2022"/>
    <n v="9"/>
    <n v="9"/>
    <d v="1899-12-30T09:36:00"/>
    <s v="งานการเงินรับ"/>
    <s v="รบกวนฝ่าย IT เรียก File pdf Autosave ของวันที่ 4 กันยายน 2565 ให้ด้วยครับ"/>
    <n v="11482"/>
    <d v="2022-09-21T09:37:01"/>
    <s v="00:00:00"/>
    <s v=""/>
    <m/>
    <s v="No Group"/>
    <s v="ต่ำ"/>
    <n v="1"/>
    <s v="การทำงานผิด Flow"/>
    <n v="0"/>
    <s v="ต่ำ"/>
    <n v="6105"/>
    <s v="chatdanai.jan@cra.ac.th"/>
    <s v="Chatdanai Jantaka"/>
    <s v="Within SLA"/>
    <s v="07:07:06"/>
    <d v="2022-09-09T16:44:01"/>
    <s v="Anuchit Buapan"/>
    <s v="IT Support"/>
    <x v="1"/>
    <s v="Second tier"/>
    <x v="0"/>
    <s v="พอร์ทัล"/>
    <x v="0"/>
    <s v="SSB - Front End"/>
    <x v="319"/>
    <x v="106"/>
    <d v="2022-05-05T00:00:00"/>
    <s v=""/>
    <x v="1"/>
    <d v="1899-12-30T00:00:00"/>
    <d v="2022-09-09T17:44:26"/>
    <s v="ต่ำ"/>
  </r>
  <r>
    <s v="Not Requested"/>
    <x v="0"/>
    <d v="2022-10-03T09:03:00"/>
    <d v="2022-09-09T09:51:00"/>
    <n v="2022"/>
    <n v="9"/>
    <n v="9"/>
    <d v="1899-12-30T09:51:00"/>
    <s v="IT"/>
    <s v="หอผู้ป่วย 7B ขอเปลี่ยนแปลงสิทธิ์การเข้าใช้ระบบ SAP ของเจ้าหน้าที่ในหน่วยงาน"/>
    <n v="11483"/>
    <d v="2022-09-21T09:51:05"/>
    <s v="00:04:00"/>
    <s v="Within SLA"/>
    <d v="2022-09-09T09:55:06"/>
    <s v="No Group"/>
    <s v="ต่ำ"/>
    <n v="1"/>
    <s v="SAP"/>
    <n v="2"/>
    <s v="ต่ำ"/>
    <n v="625743924"/>
    <s v="karuna.sue@cra.ac.th"/>
    <s v="Karuna Suebhirun"/>
    <s v="SLA Violated"/>
    <s v="143:11:58"/>
    <d v="2022-10-03T09:03:04"/>
    <s v="IT Service Request"/>
    <s v="IT Support"/>
    <x v="1"/>
    <s v="Frist tier"/>
    <x v="2"/>
    <s v="พอร์ทัล"/>
    <x v="0"/>
    <s v="เปลี่ยนสิทธิ์"/>
    <x v="17"/>
    <x v="65"/>
    <m/>
    <s v=""/>
    <x v="0"/>
    <d v="1899-12-30T00:00:00"/>
    <d v="2022-10-03T09:03:04"/>
    <s v="ต่ำ"/>
  </r>
  <r>
    <s v="Not Requested"/>
    <x v="2"/>
    <d v="2022-09-09T15:11:00"/>
    <d v="2022-09-09T10:12:00"/>
    <n v="2022"/>
    <n v="9"/>
    <n v="9"/>
    <d v="1899-12-30T10:12:00"/>
    <s v="IT"/>
    <s v="โทรศัพท์ตั้งโต๊ะใช้งานไม่ได้ เบอร์ 6260 "/>
    <n v="11484"/>
    <d v="2022-09-21T15:01:38"/>
    <s v="00:00:00"/>
    <s v=""/>
    <m/>
    <s v="No Group"/>
    <s v="ต่ำ"/>
    <n v="1"/>
    <s v="User Error"/>
    <n v="0"/>
    <s v="ต่ำ"/>
    <n v="6296"/>
    <s v="boossarath.sin@cra.ac.th"/>
    <s v="Boossarath Poontanaphaisankun"/>
    <s v="Within SLA"/>
    <s v="00:10:27"/>
    <d v="2022-09-09T10:22:48"/>
    <s v="Natthawut Suksom"/>
    <s v="IT Support"/>
    <x v="1"/>
    <s v="Second tier"/>
    <x v="0"/>
    <s v="พอร์ทัล"/>
    <x v="0"/>
    <s v="IP-Phone"/>
    <x v="320"/>
    <x v="48"/>
    <m/>
    <s v=""/>
    <x v="1"/>
    <d v="1899-12-30T00:00:00"/>
    <d v="2022-09-09T15:11:38"/>
    <s v="ต่ำ"/>
  </r>
  <r>
    <s v="Not Requested"/>
    <x v="3"/>
    <d v="2022-09-14T09:38:00"/>
    <d v="2022-09-09T10:21:00"/>
    <n v="2022"/>
    <n v="9"/>
    <n v="9"/>
    <d v="1899-12-30T10:21:00"/>
    <s v="IT"/>
    <s v="ลงโปรแกรมDev ห้องประกัน CP 2 เครื่อง NB 2 เครื่อง COM : 172.32.1.227 , 172.32.1.226 Notbook : 172.26.32.188"/>
    <n v="11485"/>
    <d v="2022-09-23T10:40:03"/>
    <s v="00:00:00"/>
    <s v=""/>
    <m/>
    <s v="No Group"/>
    <s v="ต่ำ"/>
    <n v="1"/>
    <s v="Software"/>
    <n v="0"/>
    <s v="ต่ำ"/>
    <n v="927684970"/>
    <s v="kanchana.inn@cra.ac.th"/>
    <s v="Kanchana Innork"/>
    <s v="Within SLA"/>
    <s v="07:58:06"/>
    <d v="2022-09-12T09:19:53"/>
    <s v="Pawarut Bootchan"/>
    <s v="IT Support"/>
    <x v="1"/>
    <s v="Second tier"/>
    <x v="0"/>
    <s v="พอร์ทัล"/>
    <x v="0"/>
    <s v="Install"/>
    <x v="321"/>
    <x v="107"/>
    <m/>
    <s v=""/>
    <x v="0"/>
    <d v="1899-12-30T00:00:00"/>
    <d v="2022-09-14T09:38:03"/>
    <s v="ต่ำ"/>
  </r>
  <r>
    <s v="Not Requested"/>
    <x v="3"/>
    <d v="2022-09-09T16:48:00"/>
    <d v="2022-09-09T10:26:00"/>
    <n v="2022"/>
    <n v="9"/>
    <n v="9"/>
    <d v="1899-12-30T10:26:00"/>
    <s v="IT"/>
    <s v="เครื่องปริ้น FUJI โซน B ชั้น 3 หน้าการเงิน หมึกสีดำหมด"/>
    <n v="11486"/>
    <d v="2022-10-03T16:54:03"/>
    <s v="00:00:00"/>
    <s v=""/>
    <m/>
    <s v="No Group"/>
    <s v="ต่ำ"/>
    <n v="1"/>
    <s v="Printer"/>
    <n v="0"/>
    <s v="ต่ำ"/>
    <n v="8164"/>
    <s v="khounmanus.sri@cra.ac.th"/>
    <s v="Khounmanus Sringoenyuang"/>
    <s v="Within SLA"/>
    <s v="06:15:57"/>
    <d v="2022-09-09T16:42:39"/>
    <s v="Jiranuwut Kunnathon"/>
    <s v="IT Support"/>
    <x v="1"/>
    <s v="Second tier"/>
    <x v="0"/>
    <s v="พอร์ทัล"/>
    <x v="0"/>
    <s v="Install"/>
    <x v="322"/>
    <x v="108"/>
    <m/>
    <s v=""/>
    <x v="0"/>
    <d v="1899-12-30T00:00:00"/>
    <d v="2022-09-22T14:09:03"/>
    <s v="ต่ำ"/>
  </r>
  <r>
    <s v="Not Requested"/>
    <x v="7"/>
    <d v="2022-09-09T11:29:00"/>
    <d v="2022-09-09T10:43:00"/>
    <n v="2022"/>
    <n v="9"/>
    <n v="9"/>
    <d v="1899-12-30T10:43:00"/>
    <s v="IT"/>
    <s v=""/>
    <n v="11487"/>
    <d v="2022-09-13T16:43:14"/>
    <s v="00:00:00"/>
    <s v=""/>
    <m/>
    <s v="No Group"/>
    <s v="ต่ำ"/>
    <n v="1"/>
    <s v="Deleted"/>
    <n v="0"/>
    <s v="กลาง"/>
    <n v="8759"/>
    <s v="yanapan.bal@cra.ac.th"/>
    <s v="นางสาวญาณพันธุ์ บาลทะจี"/>
    <s v="Within SLA"/>
    <s v="00:46:23"/>
    <d v="2022-09-09T11:29:24"/>
    <s v="Aekkaluck Mong Suriya"/>
    <s v="E-sarabun"/>
    <x v="0"/>
    <s v="Second tier"/>
    <x v="1"/>
    <s v="พอร์ทัล"/>
    <x v="0"/>
    <s v="E-Saraban"/>
    <x v="15"/>
    <x v="13"/>
    <m/>
    <s v=""/>
    <x v="0"/>
    <d v="1899-12-30T00:00:00"/>
    <d v="2022-09-09T11:29:24"/>
    <s v="ต่ำ"/>
  </r>
  <r>
    <s v="Not Requested"/>
    <x v="7"/>
    <d v="2022-09-09T11:41:00"/>
    <d v="2022-09-09T10:52:00"/>
    <n v="2022"/>
    <n v="9"/>
    <n v="9"/>
    <d v="1899-12-30T10:52:00"/>
    <s v="IT"/>
    <s v=""/>
    <n v="11488"/>
    <d v="2022-09-13T16:53:42"/>
    <s v="00:00:00"/>
    <s v=""/>
    <m/>
    <s v="No Group"/>
    <s v="ต่ำ"/>
    <n v="1"/>
    <s v="Deleted"/>
    <n v="0"/>
    <s v="กลาง"/>
    <n v="6784"/>
    <s v="puttarad.but@cra.ac.th"/>
    <s v=" นาง พุธรัตน์ แฝงเมือง"/>
    <s v="Within SLA"/>
    <s v="00:48:30"/>
    <d v="2022-09-09T11:41:23"/>
    <s v="Aekkaluck Mong Suriya"/>
    <s v="E-sarabun"/>
    <x v="0"/>
    <s v="Second tier"/>
    <x v="1"/>
    <s v="พอร์ทัล"/>
    <x v="0"/>
    <s v="E-Saraban"/>
    <x v="323"/>
    <x v="84"/>
    <m/>
    <s v=""/>
    <x v="0"/>
    <d v="1899-12-30T00:00:00"/>
    <d v="2022-09-09T11:41:23"/>
    <s v="ต่ำ"/>
  </r>
  <r>
    <s v="Not Requested"/>
    <x v="11"/>
    <d v="2022-09-11T17:36:00"/>
    <d v="2022-09-09T11:17:00"/>
    <n v="2022"/>
    <n v="9"/>
    <n v="9"/>
    <d v="1899-12-30T11:17:00"/>
    <s v="IT"/>
    <s v="เครื่องคอม VNC server 127.0.0.1 ที่ห้อง hyperthermia หน่วยรังสีรักษามะเร็งวิทยา B1 ไม่สามารถเข้าใช้งานโปรแกรมต่างๆในคอมพิวเตอร์ได้ "/>
    <n v="11489"/>
    <d v="2022-09-21T11:21:00"/>
    <s v="00:00:00"/>
    <s v=""/>
    <m/>
    <s v="No Group"/>
    <s v="ต่ำ"/>
    <n v="1"/>
    <s v="Setup/Reconfig"/>
    <n v="0"/>
    <s v="ต่ำ"/>
    <n v="851810515"/>
    <s v="nutjaree.pet@cra.ac.th"/>
    <s v="Nutjaree Petchann"/>
    <s v="Within SLA"/>
    <s v="05:39:31"/>
    <d v="2022-09-09T16:56:35"/>
    <s v="Natthawut Suksom"/>
    <s v="IT Support"/>
    <x v="1"/>
    <s v="Second tier"/>
    <x v="0"/>
    <s v="พอร์ทัล"/>
    <x v="0"/>
    <s v="Internet"/>
    <x v="324"/>
    <x v="12"/>
    <m/>
    <s v=""/>
    <x v="1"/>
    <d v="1899-12-30T00:00:00"/>
    <d v="2022-09-11T17:36:29"/>
    <s v="ต่ำ"/>
  </r>
  <r>
    <s v="Not Requested"/>
    <x v="3"/>
    <d v="2022-09-09T16:47:00"/>
    <d v="2022-09-09T11:18:00"/>
    <n v="2022"/>
    <n v="9"/>
    <n v="9"/>
    <d v="1899-12-30T11:18:00"/>
    <s v="IT"/>
    <s v="เรียน ฝ่าย IT ดิฉัน น.ส.สุดารัตน์ จำปาทิพย์ ฝ่ายสำนักงานอธิการบดี ววจ. พบปัญหาตัวซับหมึกเต็ม เครื่องปริ้นยี่ห้อ ricoh (SPC360SFNW) พบว่าด้านข้างซ้ายและขวาของตัวซับหมึกเลอะหมึกสีฟ้า ทำให้ปริ้นออกมาสีฟ้าจะชัดแค่ด้านซ้ายและขวาของเอกสาร รบกวนตรวจสอบให้ด้วยค่ะ"/>
    <n v="11490"/>
    <d v="2022-10-04T08:43:36"/>
    <s v="00:00:00"/>
    <s v=""/>
    <m/>
    <s v="No Group"/>
    <s v="ต่ำ"/>
    <n v="1"/>
    <s v="Printer"/>
    <n v="0"/>
    <s v="ต่ำ"/>
    <n v="8185"/>
    <s v="sudarat.cham@cra.ac.th"/>
    <s v="Sudarat Champathip"/>
    <s v="Within SLA"/>
    <s v="05:25:12"/>
    <d v="2022-09-09T16:44:07"/>
    <s v="Jiranuwut Kunnathon"/>
    <s v="IT Support"/>
    <x v="1"/>
    <s v="Second tier"/>
    <x v="0"/>
    <s v="พอร์ทัล"/>
    <x v="0"/>
    <s v="Install"/>
    <x v="325"/>
    <x v="47"/>
    <m/>
    <s v=""/>
    <x v="0"/>
    <d v="1899-12-30T00:00:00"/>
    <d v="2022-09-22T14:08:36"/>
    <s v="ต่ำ"/>
  </r>
  <r>
    <s v="Not Requested"/>
    <x v="0"/>
    <d v="2022-09-12T11:15:00"/>
    <d v="2022-09-09T11:33:00"/>
    <n v="2022"/>
    <n v="9"/>
    <n v="9"/>
    <d v="1899-12-30T11:33:00"/>
    <s v="IT"/>
    <s v=""/>
    <n v="11491"/>
    <d v="2022-09-26T11:18:13"/>
    <s v="00:00:00"/>
    <s v=""/>
    <m/>
    <s v="No Group"/>
    <s v="ต่ำ"/>
    <n v="1"/>
    <s v="Active Directory (AD)"/>
    <n v="0"/>
    <s v="กลาง"/>
    <n v="8673"/>
    <s v="kanchana.inn@cra.ac.th"/>
    <s v="Kanchana Innork"/>
    <s v="Within SLA"/>
    <s v="08:42:02"/>
    <d v="2022-09-12T11:15:49"/>
    <s v="Ulailak Nadee"/>
    <s v="IT Support"/>
    <x v="0"/>
    <s v="Second tier"/>
    <x v="1"/>
    <s v="พอร์ทัล"/>
    <x v="0"/>
    <s v="เปิดสิทธิ์"/>
    <x v="326"/>
    <x v="107"/>
    <m/>
    <s v=""/>
    <x v="0"/>
    <d v="1899-12-30T00:00:00"/>
    <d v="2022-09-22T14:00:13"/>
    <s v="ต่ำ"/>
  </r>
  <r>
    <s v="Not Requested"/>
    <x v="7"/>
    <d v="2022-09-14T12:36:00"/>
    <d v="2022-09-09T11:34:00"/>
    <n v="2022"/>
    <n v="9"/>
    <n v="9"/>
    <d v="1899-12-30T11:34:00"/>
    <s v="IT"/>
    <s v="nathapol.boo@cra.ac.th ชื่อนัฐพล บุญสิงมา รหัสพนักงาน 803979 เบอร์ 0909935169 log-in อีเมลโรงพยาบาลแล้วระบบ OTP กับระบบโทรเพื่อ log-in ไม่เข้ามาที่มือถือ"/>
    <n v="11492"/>
    <d v="2022-09-23T11:56:41"/>
    <s v="00:00:00"/>
    <s v=""/>
    <m/>
    <s v="No Group"/>
    <s v="ต่ำ"/>
    <n v="1"/>
    <s v="Setup/Reconfig"/>
    <n v="0"/>
    <s v="ต่ำ"/>
    <n v="909935169"/>
    <s v="pariyaporn.too@cra.ac.th"/>
    <s v="ปริยาภรณ์ ตุ้มพงษ์"/>
    <s v="Within SLA"/>
    <s v="09:40:52"/>
    <d v="2022-09-12T12:15:37"/>
    <s v="Surasak Rattanaanan"/>
    <s v="IT Support"/>
    <x v="0"/>
    <s v="Second tier"/>
    <x v="0"/>
    <s v="พอร์ทัล"/>
    <x v="0"/>
    <s v="e-mail"/>
    <x v="327"/>
    <x v="109"/>
    <m/>
    <s v=""/>
    <x v="1"/>
    <d v="1899-12-30T00:00:00"/>
    <d v="2022-09-14T12:36:41"/>
    <s v="ต่ำ"/>
  </r>
  <r>
    <s v="Not Requested"/>
    <x v="7"/>
    <d v="2022-09-09T13:30:00"/>
    <d v="2022-09-09T11:56:00"/>
    <n v="2022"/>
    <n v="9"/>
    <n v="9"/>
    <d v="1899-12-30T11:56:00"/>
    <s v="IT"/>
    <s v=""/>
    <n v="11493"/>
    <d v="2022-09-14T08:56:25"/>
    <s v="00:00:00"/>
    <s v=""/>
    <m/>
    <s v="No Group"/>
    <s v="ต่ำ"/>
    <n v="1"/>
    <s v="Deleted"/>
    <n v="0"/>
    <s v="กลาง"/>
    <n v="8769"/>
    <s v="walee.kry@cra.ac.th"/>
    <s v="Walee Kryput"/>
    <s v="Within SLA"/>
    <s v="01:33:51"/>
    <d v="2022-09-09T13:30:06"/>
    <s v="Aekkaluck Mong Suriya"/>
    <s v="E-sarabun"/>
    <x v="0"/>
    <s v="Second tier"/>
    <x v="1"/>
    <s v="พอร์ทัล"/>
    <x v="0"/>
    <s v="E-Saraban"/>
    <x v="328"/>
    <x v="110"/>
    <m/>
    <s v=""/>
    <x v="0"/>
    <d v="1899-12-30T00:00:00"/>
    <d v="2022-09-09T13:30:06"/>
    <s v="ต่ำ"/>
  </r>
  <r>
    <s v="Not Requested"/>
    <x v="7"/>
    <d v="2022-09-09T13:36:00"/>
    <d v="2022-09-09T12:02:00"/>
    <n v="2022"/>
    <n v="9"/>
    <n v="9"/>
    <d v="1899-12-30T12:02:00"/>
    <s v="IT"/>
    <s v=""/>
    <n v="11494"/>
    <d v="2022-09-14T09:03:08"/>
    <s v="01:31:48"/>
    <s v="Within SLA"/>
    <d v="2022-09-09T13:33:59"/>
    <s v="No Group"/>
    <s v="ต่ำ"/>
    <n v="2"/>
    <s v="Modify"/>
    <n v="1"/>
    <s v="กลาง"/>
    <n v="8447"/>
    <s v="sattaya.wat@cra.ac.th"/>
    <s v=" นางสาว ศาตญา วัชรโรจน์"/>
    <s v="Within SLA"/>
    <s v="01:34:17"/>
    <d v="2022-09-09T13:36:28"/>
    <s v="Aekkaluck Mong Suriya"/>
    <s v="E-sarabun"/>
    <x v="0"/>
    <s v="Second tier"/>
    <x v="1"/>
    <s v="พอร์ทัล"/>
    <x v="0"/>
    <s v="E-Saraban"/>
    <x v="298"/>
    <x v="20"/>
    <m/>
    <s v=""/>
    <x v="0"/>
    <d v="1899-12-30T00:00:00"/>
    <d v="2022-09-09T13:36:28"/>
    <s v="ต่ำ"/>
  </r>
  <r>
    <s v="Not Requested"/>
    <x v="0"/>
    <m/>
    <d v="2022-09-09T12:02:00"/>
    <n v="2022"/>
    <n v="9"/>
    <n v="9"/>
    <d v="1899-12-30T12:02:00"/>
    <s v="IT"/>
    <s v=""/>
    <n v="11495"/>
    <d v="2022-09-21T00:00:00"/>
    <s v="00:00:00"/>
    <s v=""/>
    <m/>
    <s v="No Group"/>
    <s v="ต่ำ"/>
    <n v="2"/>
    <s v="Active Directory (AD)"/>
    <n v="0"/>
    <s v="กลาง"/>
    <n v="8188"/>
    <s v="rungsinee.suk@cra.ac.th"/>
    <s v="Rungsinee Sukontapatima"/>
    <s v=""/>
    <s v=""/>
    <m/>
    <s v="Warissara Pakdeesuphaphol"/>
    <s v="Application Support"/>
    <x v="0"/>
    <s v="Second tier"/>
    <x v="1"/>
    <s v="พอร์ทัล"/>
    <x v="1"/>
    <s v="เปลี่ยนสิทธิ์"/>
    <x v="64"/>
    <x v="41"/>
    <m/>
    <s v=""/>
    <x v="0"/>
    <d v="1899-12-30T00:00:00"/>
    <d v="2022-09-15T16:41:12"/>
    <s v="ต่ำ"/>
  </r>
  <r>
    <s v="Not Requested"/>
    <x v="8"/>
    <m/>
    <d v="2022-09-09T13:06:00"/>
    <n v="2022"/>
    <n v="9"/>
    <n v="9"/>
    <d v="1899-12-30T13:06:00"/>
    <s v="IT"/>
    <s v="ราคายาขาย-คืน ไม่ตรงกัน T0153 1/8/65 คุณรัชนี ลพทองคำ รายการยา dafiro 120 tab 1140 bath ราคาคีย์คืนวันนี้ 9/9/65 1110 bath รบกวนตรวจสอบและแจ้งกลับห้องยาด่วนค่ะ**** เบอร์ห้องยา 5775 คุณอ้อม (คนไข้รอเคลียร์ค่าใช้จ่ายอยู่ค่ะ)"/>
    <n v="11496"/>
    <d v="2022-09-21T13:07:20"/>
    <s v="00:00:00"/>
    <s v=""/>
    <m/>
    <s v="No Group"/>
    <s v="ต่ำ"/>
    <n v="1"/>
    <s v="Set up SSB"/>
    <n v="0"/>
    <s v="ต่ำ"/>
    <n v="5775"/>
    <s v="sasiwimon.hon@cra.ac.th"/>
    <s v="Sasiwimon Hongsibsong"/>
    <s v=""/>
    <s v=""/>
    <m/>
    <s v="Kanokwan Puangsiri"/>
    <s v="Application Support"/>
    <x v="0"/>
    <s v="Second tier"/>
    <x v="1"/>
    <s v="พอร์ทัล"/>
    <x v="1"/>
    <s v="SSB - Front End"/>
    <x v="329"/>
    <x v="61"/>
    <m/>
    <s v=""/>
    <x v="1"/>
    <d v="1899-12-30T00:00:00"/>
    <d v="2022-09-09T13:10:20"/>
    <s v="ต่ำ"/>
  </r>
  <r>
    <s v="Not Requested"/>
    <x v="7"/>
    <d v="2022-09-09T14:32:00"/>
    <d v="2022-09-09T14:01:00"/>
    <n v="2022"/>
    <n v="9"/>
    <n v="9"/>
    <d v="1899-12-30T14:01:00"/>
    <s v="IT"/>
    <s v="รบกวนลบเอกสารแนบในบันทึกข้อความ"/>
    <n v="11497"/>
    <d v="2022-09-21T14:01:59"/>
    <s v="00:00:00"/>
    <s v=""/>
    <m/>
    <s v="No Group"/>
    <s v="ต่ำ"/>
    <n v="1"/>
    <s v="Deleted"/>
    <n v="0"/>
    <s v="ต่ำ"/>
    <n v="6121"/>
    <s v="wicharayada.tho@cra.ac.th"/>
    <s v="วิชรญาดา ทอดเสียง"/>
    <s v="Within SLA"/>
    <s v="00:31:37"/>
    <d v="2022-09-09T14:32:58"/>
    <s v="Aekkaluck Mong Suriya"/>
    <s v="E-sarabun"/>
    <x v="0"/>
    <s v="Second tier"/>
    <x v="1"/>
    <s v="พอร์ทัล"/>
    <x v="0"/>
    <s v="E-Saraban"/>
    <x v="330"/>
    <x v="10"/>
    <m/>
    <s v=""/>
    <x v="0"/>
    <d v="1899-12-30T00:00:00"/>
    <d v="2022-09-09T14:32:58"/>
    <s v="ต่ำ"/>
  </r>
  <r>
    <s v="Not Requested"/>
    <x v="3"/>
    <d v="2022-09-09T16:47:00"/>
    <d v="2022-09-09T14:02:00"/>
    <n v="2022"/>
    <n v="9"/>
    <n v="9"/>
    <d v="1899-12-30T14:02:00"/>
    <s v="IT"/>
    <s v="เครื่องปรอ้นเตอร์ขึ้นข้อความตามภาพครับ รบกวนช่วยดูให้ด้วยครับ บริษัท จุฬาวัฒน จำกัด (สำนักพัฒนาเทคโนโลยีและนวัตกรรมเดิม) อาคารบริหาร 2 ชั้น 2 มุม A โทร. คุณแพท 0965944263 หรือ 02 576 6000 ต่อ 8231"/>
    <n v="11498"/>
    <d v="2022-10-04T11:23:42"/>
    <s v="00:00:00"/>
    <s v=""/>
    <m/>
    <s v="No Group"/>
    <s v="ต่ำ"/>
    <n v="1"/>
    <s v="Printer"/>
    <n v="0"/>
    <s v="ต่ำ"/>
    <n v="965944263"/>
    <s v="anawat.vd@gmail.com"/>
    <s v="Anawat Vadhanapanich"/>
    <s v="Within SLA"/>
    <s v="02:43:33"/>
    <d v="2022-09-09T16:45:45"/>
    <s v="Jiranuwut Kunnathon"/>
    <s v="IT Support"/>
    <x v="1"/>
    <s v="Second tier"/>
    <x v="0"/>
    <s v="พอร์ทัล"/>
    <x v="0"/>
    <s v="Install"/>
    <x v="331"/>
    <x v="111"/>
    <m/>
    <s v=""/>
    <x v="0"/>
    <d v="1899-12-30T00:00:00"/>
    <d v="2022-09-22T14:06:42"/>
    <s v="ต่ำ"/>
  </r>
  <r>
    <s v="Not Requested"/>
    <x v="3"/>
    <d v="2022-09-14T09:38:00"/>
    <d v="2022-09-09T14:12:00"/>
    <n v="2022"/>
    <n v="9"/>
    <n v="9"/>
    <d v="1899-12-30T14:12:00"/>
    <s v="IT"/>
    <s v=""/>
    <n v="11499"/>
    <d v="2022-09-26T16:00:17"/>
    <s v="00:00:00"/>
    <s v=""/>
    <m/>
    <s v="No Group"/>
    <s v="ต่ำ"/>
    <n v="1"/>
    <s v="Printer"/>
    <n v="0"/>
    <s v="กลาง"/>
    <n v="6500"/>
    <s v="kamonchanok.khr@cra.ac.th"/>
    <s v="kamonchanok Khrutmuang"/>
    <s v="Within SLA"/>
    <s v="04:05:12"/>
    <d v="2022-09-12T09:17:52"/>
    <s v="Pawarut Bootchan"/>
    <s v="IT Support"/>
    <x v="1"/>
    <s v="Second tier"/>
    <x v="0"/>
    <s v="พอร์ทัล"/>
    <x v="0"/>
    <s v="Install"/>
    <x v="332"/>
    <x v="92"/>
    <m/>
    <s v=""/>
    <x v="0"/>
    <d v="1899-12-30T00:00:00"/>
    <d v="2022-09-22T14:05:17"/>
    <s v="ต่ำ"/>
  </r>
  <r>
    <s v="Not Requested"/>
    <x v="6"/>
    <d v="2022-09-22T11:50:00"/>
    <d v="2022-09-09T14:30:00"/>
    <n v="2022"/>
    <n v="9"/>
    <n v="9"/>
    <d v="1899-12-30T14:30:00"/>
    <s v="IT"/>
    <s v="ขอเพิ่ม Flow การทำงานของฝ่ายจัดซื้อจัดจ้าง ในระบบ E-saraban ในนามมูลนิธิ จำนวน 2 เส้นทาง อ้างถึงเลข IT Services Desk No.SR-11140 (Services Request ตามเอกสารแนบ)"/>
    <n v="11500"/>
    <d v="2022-09-30T14:00:00"/>
    <s v="78:18:35"/>
    <s v="SLA Violated"/>
    <d v="2022-09-22T11:48:58"/>
    <s v="No Group"/>
    <s v="กลาง"/>
    <n v="1"/>
    <s v=""/>
    <n v="1"/>
    <s v="ด่วน"/>
    <n v="8652"/>
    <s v="nattanan.hon@cra.ac.th"/>
    <s v=" นางสาว ณัฏฐนันท์ กุฎีพันธ์"/>
    <s v="Within SLA"/>
    <s v="78:20:13"/>
    <d v="2022-09-22T11:50:36"/>
    <s v="Chanokchuen Suphanich"/>
    <s v="ผู้บริหารโครงการ (Project Manager)"/>
    <x v="0"/>
    <s v="Second tier"/>
    <x v="2"/>
    <s v="พอร์ทัล"/>
    <x v="0"/>
    <s v="Change/Add System/ApplicationSystem SSB"/>
    <x v="333"/>
    <x v="9"/>
    <m/>
    <s v=""/>
    <x v="0"/>
    <d v="1899-12-30T00:00:00"/>
    <d v="2022-09-22T11:50:59"/>
    <s v="กลาง"/>
  </r>
  <r>
    <s v="Not Requested"/>
    <x v="0"/>
    <d v="2022-09-15T16:37:00"/>
    <d v="2022-09-09T14:46:00"/>
    <n v="2022"/>
    <n v="9"/>
    <n v="9"/>
    <d v="1899-12-30T14:46:00"/>
    <s v="IT"/>
    <s v="ด้วยฝ่ายทรัพยากรบุคคลมีหน้าที่จัดทำบัตรพนักงาน โดยในการดำเนินการดังกล่าวต้องใช้โปรแกรม CardPresso ซึ่งต้องใช้ร่วมกับ CardPresso USB ในการเปิดโปรแกรม(CardPressso License) ฝ่ายทรัพยากรบุคคลจึงมีความจำเป็นต้องใช้การเชื่อมต่อกับ USB เพื่อดำเนินการดังกล่าว Tig"/>
    <n v="11501"/>
    <d v="2022-09-27T14:40:36"/>
    <s v="10:16:35"/>
    <s v="Within SLA"/>
    <d v="2022-09-12T16:03:14"/>
    <s v="No Group"/>
    <s v="ต่ำ"/>
    <n v="1"/>
    <s v="Active Directory (AD)"/>
    <n v="1"/>
    <s v="ต่ำ"/>
    <n v="8546"/>
    <s v="kathakorn.dec@cra.ac.th"/>
    <s v="Kathakorn Dechdecha"/>
    <s v="Within SLA"/>
    <s v="01:57:59"/>
    <d v="2022-09-13T16:03:07"/>
    <s v="Anuchit Buapan"/>
    <s v="IT Support"/>
    <x v="1"/>
    <s v="Second tier"/>
    <x v="0"/>
    <s v="พอร์ทัล"/>
    <x v="0"/>
    <s v="เปิดสิทธิ์"/>
    <x v="334"/>
    <x v="59"/>
    <m/>
    <s v=""/>
    <x v="0"/>
    <d v="1899-12-30T00:00:00"/>
    <d v="2022-09-15T16:37:36"/>
    <s v="ต่ำ"/>
  </r>
  <r>
    <s v="Not Requested"/>
    <x v="3"/>
    <m/>
    <d v="2022-09-09T14:54:00"/>
    <n v="2022"/>
    <n v="9"/>
    <n v="9"/>
    <d v="1899-12-30T14:54:00"/>
    <s v="IT"/>
    <s v=""/>
    <n v="11502"/>
    <d v="2022-09-14T11:55:03"/>
    <s v="00:00:00"/>
    <s v=""/>
    <m/>
    <s v="No Group"/>
    <s v="ต่ำ"/>
    <n v="1"/>
    <s v="iPad / Table"/>
    <n v="0"/>
    <s v="กลาง"/>
    <n v="8652"/>
    <s v="nattanan.hon@cra.ac.th"/>
    <s v=" นางสาว ณัฏฐนันท์ กุฎีพันธ์"/>
    <s v=""/>
    <s v=""/>
    <m/>
    <s v="Surasak Rattanaanan"/>
    <s v="IT Support"/>
    <x v="0"/>
    <s v="Second tier"/>
    <x v="0"/>
    <s v="พอร์ทัล"/>
    <x v="2"/>
    <s v="Add"/>
    <x v="335"/>
    <x v="9"/>
    <m/>
    <s v=""/>
    <x v="0"/>
    <d v="1899-12-30T00:00:00"/>
    <d v="2022-09-12T10:09:43"/>
    <s v="ต่ำ"/>
  </r>
  <r>
    <s v="Not Requested"/>
    <x v="4"/>
    <d v="2022-09-09T14:59:00"/>
    <d v="2022-09-09T14:58:00"/>
    <n v="2022"/>
    <n v="9"/>
    <n v="9"/>
    <d v="1899-12-30T14:58:00"/>
    <s v="IT"/>
    <s v="ID เรื่อง รายละเอียด Channel 11xxxxxxxxxxxxxx หมอพร้อม เพิ่มเข็ม 2 Call"/>
    <n v="11503"/>
    <d v="2022-10-07T08:14:22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9"/>
    <d v="2022-09-09T14:59:23"/>
    <s v="Jaraya Bhuwaratheep"/>
    <s v="Application Support"/>
    <x v="0"/>
    <s v="Second tier"/>
    <x v="1"/>
    <s v="โทรศัพท์"/>
    <x v="0"/>
    <s v=""/>
    <x v="222"/>
    <x v="25"/>
    <m/>
    <s v=""/>
    <x v="1"/>
    <d v="1899-12-30T00:00:00"/>
    <d v="2022-10-04T11:14:22"/>
    <s v="กลาง"/>
  </r>
  <r>
    <s v="Not Requested"/>
    <x v="4"/>
    <d v="2022-09-09T15:02:00"/>
    <d v="2022-09-09T15:01:00"/>
    <n v="2022"/>
    <n v="9"/>
    <n v="9"/>
    <d v="1899-12-30T15:01:00"/>
    <s v="IT"/>
    <s v="ID เรื่อง รายละเอียด Channel 183xxxxxxxxxxx หมอพร้อม เพิ่มเข็ม 3 Line"/>
    <n v="11504"/>
    <d v="2022-10-07T08:14:09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30"/>
    <d v="2022-09-09T15:02:24"/>
    <s v="Jaraya Bhuwaratheep"/>
    <s v="Application Support"/>
    <x v="0"/>
    <s v="Second tier"/>
    <x v="1"/>
    <s v="พูดคุย"/>
    <x v="0"/>
    <s v=""/>
    <x v="271"/>
    <x v="25"/>
    <m/>
    <s v=""/>
    <x v="1"/>
    <d v="1899-12-30T00:00:00"/>
    <d v="2022-10-04T11:14:09"/>
    <s v="กลาง"/>
  </r>
  <r>
    <s v="Not Requested"/>
    <x v="4"/>
    <d v="2022-09-09T15:05:00"/>
    <d v="2022-09-09T15:04:00"/>
    <n v="2022"/>
    <n v="9"/>
    <n v="9"/>
    <d v="1899-12-30T15:04:00"/>
    <s v="IT"/>
    <s v="ID เรื่อง รายละเอียด Channel 110xxxxxxxxxxx หมอพร้อม เพิ่มเข็ม 3 Line"/>
    <n v="11505"/>
    <d v="2022-10-07T08:13:59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0:28"/>
    <d v="2022-09-09T15:05:04"/>
    <s v="Jaraya Bhuwaratheep"/>
    <s v="Application Support"/>
    <x v="0"/>
    <s v="Second tier"/>
    <x v="1"/>
    <s v="พูดคุย"/>
    <x v="0"/>
    <s v=""/>
    <x v="271"/>
    <x v="25"/>
    <m/>
    <s v=""/>
    <x v="1"/>
    <d v="1899-12-30T00:00:00"/>
    <d v="2022-10-04T11:13:59"/>
    <s v="กลาง"/>
  </r>
  <r>
    <s v="Not Requested"/>
    <x v="7"/>
    <d v="2022-09-09T15:08:00"/>
    <d v="2022-09-09T15:08:00"/>
    <n v="2022"/>
    <n v="9"/>
    <n v="9"/>
    <d v="1899-12-30T15:08:00"/>
    <s v="IT"/>
    <s v="ID เรื่อง รายละเอียด Channel 038xxxxxxxxxx องค์กร สอบถามเรื่องวันหมดอายุวัคซีน Call"/>
    <n v="11506"/>
    <d v="2022-09-14T16:22:56"/>
    <s v="00:00:00"/>
    <s v=""/>
    <m/>
    <s v="No Group"/>
    <s v="กลาง"/>
    <n v="1"/>
    <s v="Report"/>
    <n v="0"/>
    <s v="กลาง"/>
    <n v="642175520"/>
    <s v="fs04@cra.ac.th"/>
    <s v="Fresh Service"/>
    <s v="Within SLA"/>
    <s v="00:00:20"/>
    <d v="2022-09-09T15:08:33"/>
    <s v="Jaraya Bhuwaratheep"/>
    <s v="Application Support"/>
    <x v="0"/>
    <s v="Second tier"/>
    <x v="1"/>
    <s v="โทรศัพท์"/>
    <x v="0"/>
    <s v="Vaccine"/>
    <x v="336"/>
    <x v="25"/>
    <m/>
    <s v=""/>
    <x v="1"/>
    <d v="1899-12-30T00:00:00"/>
    <d v="2022-09-12T10:22:56"/>
    <s v="กลาง"/>
  </r>
  <r>
    <s v="Not Requested"/>
    <x v="7"/>
    <d v="2022-09-09T15:56:00"/>
    <d v="2022-09-09T15:40:00"/>
    <n v="2022"/>
    <n v="9"/>
    <n v="9"/>
    <d v="1899-12-30T15:40:00"/>
    <s v="IT"/>
    <s v=""/>
    <n v="11507"/>
    <d v="2022-09-14T12:41:16"/>
    <s v="00:00:00"/>
    <s v=""/>
    <m/>
    <s v="No Group"/>
    <s v="ต่ำ"/>
    <n v="1"/>
    <s v="Deleted"/>
    <n v="0"/>
    <s v="กลาง"/>
    <n v="8244"/>
    <s v="akachai.thu@cra.ac.th"/>
    <s v="Akachai Thunphirom"/>
    <s v="Within SLA"/>
    <s v="00:15:58"/>
    <d v="2022-09-09T15:56:54"/>
    <s v="Aekkaluck Mong Suriya"/>
    <s v="E-sarabun"/>
    <x v="0"/>
    <s v="Second tier"/>
    <x v="1"/>
    <s v="พอร์ทัล"/>
    <x v="0"/>
    <s v="E-Saraban"/>
    <x v="209"/>
    <x v="0"/>
    <m/>
    <s v=""/>
    <x v="0"/>
    <d v="1899-12-30T00:00:00"/>
    <d v="2022-09-09T15:56:54"/>
    <s v="ต่ำ"/>
  </r>
  <r>
    <s v="Not Requested"/>
    <x v="0"/>
    <d v="2022-09-16T13:18:00"/>
    <d v="2022-09-09T16:13:00"/>
    <n v="2022"/>
    <n v="9"/>
    <n v="9"/>
    <d v="1899-12-30T16:13:00"/>
    <s v="IT"/>
    <s v="เรียน เจ้าหน้าที่ไอที ขออนุญาตส่งแบบฟอร์มการขอสิทธิเข้าใช้งานระบบ workflow ค่ะ ขอบคุณค่ะ รินทร์ชนิศ กุลพรพิพัชญ์ นักวิชาการศึกษา สำนักวิชาการศึกษาทั่วไป โทร 8770 Confidentiality and Disclaimer This e-mail and any attachments hereto (the E-mail) may contai"/>
    <n v="11508"/>
    <d v="2022-09-28T08:31:36"/>
    <s v="00:00:00"/>
    <s v=""/>
    <m/>
    <s v="No Group"/>
    <s v="ต่ำ"/>
    <n v="1"/>
    <s v="SAP"/>
    <n v="0"/>
    <s v="ต่ำ"/>
    <n v="8770"/>
    <s v="rinchanit.kul@cra.ac.th"/>
    <s v="Rinchanit Kulpronpipat"/>
    <s v="Within SLA"/>
    <s v="42:05:33"/>
    <d v="2022-09-16T13:18:57"/>
    <s v="Songpol Wansoongnern"/>
    <s v="SAP"/>
    <x v="0"/>
    <s v="Second tier"/>
    <x v="1"/>
    <s v="อีเมล"/>
    <x v="0"/>
    <s v="เปิดสิทธิ์"/>
    <x v="337"/>
    <x v="47"/>
    <m/>
    <s v=""/>
    <x v="0"/>
    <d v="1899-12-30T00:00:00"/>
    <d v="2022-09-22T14:36:36"/>
    <s v="ต่ำ"/>
  </r>
  <r>
    <s v="Not Requested"/>
    <x v="10"/>
    <d v="2022-09-12T07:29:00"/>
    <d v="2022-09-09T17:00:00"/>
    <n v="2022"/>
    <n v="9"/>
    <n v="9"/>
    <d v="1899-12-30T17:00:00"/>
    <s v="IT"/>
    <s v="เครื่อง 172.32.7.203 ปริ้นงานไม่ออก"/>
    <n v="11509"/>
    <d v="2022-09-21T17:00:00"/>
    <s v="00:00:00"/>
    <s v=""/>
    <m/>
    <s v="No Group"/>
    <s v="ต่ำ"/>
    <n v="1"/>
    <s v="Setup/Reconfig"/>
    <n v="0"/>
    <s v="ต่ำ"/>
    <n v="6454"/>
    <s v="karuna.sue@cra.ac.th"/>
    <s v="Karuna Suebhirun"/>
    <s v="Within SLA"/>
    <s v="00:00:00"/>
    <d v="2022-09-12T07:29:32"/>
    <s v="Wattanachai Noilong"/>
    <s v="IT Support"/>
    <x v="1"/>
    <s v="Second tier"/>
    <x v="0"/>
    <s v="พอร์ทัล"/>
    <x v="0"/>
    <s v="Printer Ricoh"/>
    <x v="239"/>
    <x v="65"/>
    <m/>
    <s v=""/>
    <x v="1"/>
    <d v="1899-12-30T00:00:00"/>
    <d v="2022-09-12T07:29:32"/>
    <s v="ต่ำ"/>
  </r>
  <r>
    <s v="Not Requested"/>
    <x v="2"/>
    <d v="2022-09-11T09:02:00"/>
    <d v="2022-09-11T08:47:00"/>
    <n v="2022"/>
    <n v="9"/>
    <n v="11"/>
    <d v="1899-12-30T08:47:00"/>
    <s v="IT"/>
    <s v="ที่แผนกมีน้ำท่วงขัง แล้ว CPU แช่น้ำอยู่"/>
    <n v="11510"/>
    <d v="2022-09-21T17:00:00"/>
    <s v="00:00:00"/>
    <s v=""/>
    <m/>
    <s v="No Group"/>
    <s v="ต่ำ"/>
    <n v="1"/>
    <s v="Setup/Reconfig"/>
    <n v="0"/>
    <s v="ต่ำ"/>
    <n v="6246"/>
    <s v="nuengruthai.yen@cra.ac.th"/>
    <s v="Nuengruthai Yanjira"/>
    <s v="Within SLA"/>
    <s v="00:00:00"/>
    <d v="2022-09-11T09:02:07"/>
    <s v="Natthawut Suksom"/>
    <s v="IT Support"/>
    <x v="1"/>
    <s v="Second tier"/>
    <x v="0"/>
    <s v="พอร์ทัล"/>
    <x v="0"/>
    <s v="PC"/>
    <x v="338"/>
    <x v="14"/>
    <m/>
    <s v=""/>
    <x v="1"/>
    <d v="1899-12-30T00:00:00"/>
    <d v="2022-09-11T09:02:07"/>
    <s v="ต่ำ"/>
  </r>
  <r>
    <s v="Not Requested"/>
    <x v="2"/>
    <d v="2022-09-11T10:31:00"/>
    <d v="2022-09-11T09:16:00"/>
    <n v="2022"/>
    <n v="9"/>
    <n v="11"/>
    <d v="1899-12-30T09:16:00"/>
    <s v="IT"/>
    <s v="คอมพิวเตอร์ IPD 8B เข้าระบบ HIS ไม่ได้ค่ะ รหัสเครื่อง 172.32.8.11"/>
    <n v="11511"/>
    <d v="2022-09-21T17:00:00"/>
    <s v="00:00:00"/>
    <s v=""/>
    <m/>
    <s v="No Group"/>
    <s v="ต่ำ"/>
    <n v="1"/>
    <s v="Setup/Re-config"/>
    <n v="0"/>
    <s v="ต่ำ"/>
    <n v="6502"/>
    <s v="darika.sar@cra.ac.th"/>
    <s v="Darika Sarawan"/>
    <s v="Within SLA"/>
    <s v="00:00:00"/>
    <d v="2022-09-11T10:31:49"/>
    <s v="Prasert Rattawisad"/>
    <s v="IT Support"/>
    <x v="1"/>
    <s v="Second tier"/>
    <x v="0"/>
    <s v="พอร์ทัล"/>
    <x v="0"/>
    <s v="Operating System VM Virtualbox"/>
    <x v="339"/>
    <x v="92"/>
    <m/>
    <s v=""/>
    <x v="1"/>
    <d v="1899-12-30T00:00:00"/>
    <d v="2022-09-11T10:36:28"/>
    <s v="ต่ำ"/>
  </r>
  <r>
    <s v="Not Requested"/>
    <x v="11"/>
    <d v="2022-09-11T09:28:00"/>
    <d v="2022-09-11T09:22:00"/>
    <n v="2022"/>
    <n v="9"/>
    <n v="11"/>
    <d v="1899-12-30T09:22:00"/>
    <s v="IT"/>
    <s v="โทรศัพท์ไม่สามารถใช้งานได้และ HIS เครื่องหน้าบ้านช้า ไม่สามารถใช้งานได้ตามปกติ"/>
    <n v="11512"/>
    <d v="2022-09-21T17:00:00"/>
    <s v="00:00:00"/>
    <s v=""/>
    <m/>
    <s v="No Group"/>
    <s v="ต่ำ"/>
    <n v="1"/>
    <s v="Setup/Reconfig"/>
    <n v="0"/>
    <s v="ต่ำ"/>
    <n v="6355"/>
    <s v="waraporn.cha@cra.ac.th"/>
    <s v="Waraporn Aksornnam"/>
    <s v="Within SLA"/>
    <s v="00:00:00"/>
    <d v="2022-09-11T09:28:03"/>
    <s v="Natthawut Suksom"/>
    <s v="IT Support"/>
    <x v="1"/>
    <s v="Second tier"/>
    <x v="0"/>
    <s v="พอร์ทัล"/>
    <x v="0"/>
    <s v="Internet"/>
    <x v="340"/>
    <x v="91"/>
    <m/>
    <s v=""/>
    <x v="1"/>
    <d v="1899-12-30T00:00:00"/>
    <d v="2022-09-11T09:28:03"/>
    <s v="ต่ำ"/>
  </r>
  <r>
    <s v="Not Requested"/>
    <x v="8"/>
    <m/>
    <d v="2022-09-11T21:53:00"/>
    <n v="2022"/>
    <n v="9"/>
    <n v="11"/>
    <d v="1899-12-30T21:53:00"/>
    <s v="IT"/>
    <s v="ระบบ HIS ไม่สามารถทำงานได้รบกวนตรวจสอบให้ด้วยคะ หมายเหตุ : Server internal error"/>
    <n v="11513"/>
    <d v="2022-09-14T14:00:00"/>
    <s v="00:00:00"/>
    <s v=""/>
    <m/>
    <s v="No Group"/>
    <s v="ต่ำ"/>
    <n v="1"/>
    <s v=""/>
    <n v="0"/>
    <s v="กลาง"/>
    <n v="6105"/>
    <s v="piyanuch.phr@cra.ac.th"/>
    <s v="Piyanuch Phrormphila"/>
    <s v=""/>
    <s v=""/>
    <m/>
    <s v="Kanokwan Puangsiri"/>
    <s v="Application Support"/>
    <x v="0"/>
    <s v="Second tier"/>
    <x v="1"/>
    <s v="พอร์ทัล"/>
    <x v="1"/>
    <s v=""/>
    <x v="341"/>
    <x v="106"/>
    <m/>
    <s v=""/>
    <x v="1"/>
    <d v="1899-12-30T00:00:00"/>
    <d v="2022-09-12T07:09:07"/>
    <s v="สูง"/>
  </r>
  <r>
    <s v="Not Requested"/>
    <x v="8"/>
    <d v="2022-09-11T23:43:00"/>
    <d v="2022-09-11T22:16:00"/>
    <n v="2022"/>
    <n v="9"/>
    <n v="11"/>
    <d v="1899-12-30T22:16:00"/>
    <s v="IT"/>
    <s v="Service MISC 192.168.102.1 stop time 21.35 "/>
    <n v="11514"/>
    <d v="2022-09-13T11:23:56"/>
    <s v="00:00:00"/>
    <s v=""/>
    <m/>
    <s v="No Group"/>
    <s v="สูง"/>
    <n v="1"/>
    <s v=""/>
    <n v="0"/>
    <s v="สูง"/>
    <n v="7020"/>
    <s v="kanokwan.pua@cra.ac.th"/>
    <s v="Kanokwan Puangsiri"/>
    <s v="Within SLA"/>
    <s v="00:00:00"/>
    <d v="2022-09-11T23:43:48"/>
    <s v="Kanokwan Puangsiri"/>
    <s v="Application Support"/>
    <x v="0"/>
    <s v="Second tier"/>
    <x v="1"/>
    <s v="โทรศัพท์"/>
    <x v="0"/>
    <s v=""/>
    <x v="342"/>
    <x v="25"/>
    <m/>
    <s v=""/>
    <x v="1"/>
    <d v="1899-12-30T00:00:00"/>
    <d v="2022-09-12T08:23:56"/>
    <s v="สูง"/>
  </r>
  <r>
    <s v="Not Requested"/>
    <x v="12"/>
    <d v="2022-09-12T08:44:00"/>
    <d v="2022-09-12T08:12:00"/>
    <n v="2022"/>
    <n v="9"/>
    <n v="12"/>
    <d v="1899-12-30T08:12:00"/>
    <s v="IT"/>
    <s v="เรียน หน่วยงานที่เกี่ยวข้อง ............... ฝ่ายอำนวยการรักษาความปลอดภัย ขอแจ้งลบไฟล์เอกสารในระบบอีสารบรรณ จำนวน 1 เรื่อง ลบไฟล์ 3 ไฟล์ ตามเอกสารแนบที่แนบ ................ ขอบคุณคะ"/>
    <n v="11515"/>
    <d v="2022-09-22T14:10:49"/>
    <s v="00:00:00"/>
    <s v=""/>
    <m/>
    <s v="No Group"/>
    <s v="ต่ำ"/>
    <n v="1"/>
    <s v="Deleted"/>
    <n v="0"/>
    <s v="ต่ำ"/>
    <n v="8595"/>
    <s v="sucheera.dat@cra.ac.th"/>
    <s v="Sucheera Datchsonthi"/>
    <s v="Within SLA"/>
    <s v="00:31:59"/>
    <d v="2022-09-12T08:44:29"/>
    <s v="Aekkaluck Mong Suriya"/>
    <s v="E-sarabun"/>
    <x v="0"/>
    <s v="Second tier"/>
    <x v="1"/>
    <s v="พอร์ทัล"/>
    <x v="0"/>
    <s v="E-Saraban"/>
    <x v="343"/>
    <x v="78"/>
    <m/>
    <s v=""/>
    <x v="0"/>
    <d v="1899-12-30T00:00:00"/>
    <d v="2022-09-12T14:41:49"/>
    <s v="ต่ำ"/>
  </r>
  <r>
    <s v="Not Requested"/>
    <x v="12"/>
    <d v="2022-09-13T15:32:00"/>
    <d v="2022-09-12T08:16:00"/>
    <n v="2022"/>
    <n v="9"/>
    <n v="12"/>
    <d v="1899-12-30T08:16:00"/>
    <s v="IT"/>
    <s v="เจ้าหน้าที่เบิกของในระบบ SAP ไม่ได้ค่ะ 1.น.ส.รุ่งทิพย์ บุญมี รหัสพนักงาน 813584 email rungtip.boo@pccms.ac.th เบอร์ติดต่อ 0865318032 2.น.ส.ปิยะนารถ สุวรรณเรือง รหัสพนักงาน 813310 email piyanart.swn@pccms.ac.th เบอร์ติดต่อ 0636178291"/>
    <n v="11516"/>
    <d v="2022-09-30T08:26:03"/>
    <s v="00:00:00"/>
    <s v=""/>
    <m/>
    <s v="No Group"/>
    <s v="ต่ำ"/>
    <n v="1"/>
    <s v="Reset Password"/>
    <n v="0"/>
    <s v="ต่ำ"/>
    <n v="5722"/>
    <s v="permpen.noi@cra.ac.th"/>
    <s v="Permpen Noitoon"/>
    <s v="Within SLA"/>
    <s v="16:16:29"/>
    <d v="2022-09-13T15:32:32"/>
    <s v="Prasert Rattawisad"/>
    <s v="IT Support"/>
    <x v="1"/>
    <s v="Second tier"/>
    <x v="0"/>
    <s v="พอร์ทัล"/>
    <x v="0"/>
    <s v="SAP-CO"/>
    <x v="344"/>
    <x v="85"/>
    <m/>
    <s v=""/>
    <x v="1"/>
    <d v="1899-12-30T00:00:00"/>
    <d v="2022-09-21T15:42:03"/>
    <s v="ต่ำ"/>
  </r>
  <r>
    <s v="Not Requested"/>
    <x v="12"/>
    <d v="2022-09-12T10:11:00"/>
    <d v="2022-09-12T08:38:00"/>
    <n v="2022"/>
    <n v="9"/>
    <n v="12"/>
    <d v="1899-12-30T08:38:00"/>
    <s v="IT"/>
    <s v="ขอแจ้งลบไฟล์ในบันทึกข้อความเลขที่ 002.พย.02.65/1580 เรื่อง ขออนุมัติยืมเงินทดรองจ่าย เรื่อง ผลของการพัฒนาการใช้โมเดล 5A's ต่อทักษะการให้คำแนะนำเพื่อการควบคุมการบริโภคยาสูบในนักศึกษาพยาบาล ไฟล์ชื่อ แบบฟอร์มการโอนเปลี่ยนแปลงงบประมาณ 2565"/>
    <n v="11517"/>
    <d v="2022-09-16T12:27:00"/>
    <s v="00:11:08"/>
    <s v="Within SLA"/>
    <d v="2022-09-12T08:49:08"/>
    <s v="No Group"/>
    <s v="ต่ำ"/>
    <n v="2"/>
    <s v="Deleted"/>
    <n v="1"/>
    <s v="กลาง"/>
    <n v="8215"/>
    <s v="tongkamon.san@cra.ac.th"/>
    <s v="Tongkamon Sa-Ngiempong"/>
    <s v="Within SLA"/>
    <s v="01:33:03"/>
    <d v="2022-09-12T10:11:03"/>
    <s v="Aekkaluck Mong Suriya"/>
    <s v="E-sarabun"/>
    <x v="0"/>
    <s v="Second tier"/>
    <x v="1"/>
    <s v="พอร์ทัล"/>
    <x v="0"/>
    <s v="E-Saraban"/>
    <x v="345"/>
    <x v="33"/>
    <m/>
    <s v=""/>
    <x v="0"/>
    <d v="1899-12-30T00:00:00"/>
    <d v="2022-09-13T20:13:28"/>
    <s v="ต่ำ"/>
  </r>
  <r>
    <s v="Not Requested"/>
    <x v="3"/>
    <d v="2022-09-12T14:55:00"/>
    <d v="2022-09-12T08:48:00"/>
    <n v="2022"/>
    <n v="9"/>
    <n v="12"/>
    <d v="1899-12-30T08:48:00"/>
    <s v="IT"/>
    <s v="เครื่องปริ้นปริ้นไม่ออกทั้งกระดาษและสติ๊กเกอร์ ที่จุดซักประวัติโซนบี 17ไร่"/>
    <n v="11518"/>
    <d v="2022-10-03T15:39:52"/>
    <s v="00:00:00"/>
    <s v=""/>
    <m/>
    <s v="No Group"/>
    <s v="ต่ำ"/>
    <n v="1"/>
    <s v="Printer"/>
    <n v="0"/>
    <s v="ต่ำ"/>
    <n v="5626"/>
    <s v="thanwa.mod@cra.ac.th"/>
    <s v="Thanwa Modwong"/>
    <s v="Within SLA"/>
    <s v="00:17:33"/>
    <d v="2022-09-12T09:06:02"/>
    <s v="Natthawut Suksom"/>
    <s v="IT Support"/>
    <x v="1"/>
    <s v="Second tier"/>
    <x v="0"/>
    <s v="พอร์ทัล"/>
    <x v="0"/>
    <s v="Install"/>
    <x v="346"/>
    <x v="21"/>
    <m/>
    <s v=""/>
    <x v="0"/>
    <d v="1899-12-30T00:00:00"/>
    <d v="2022-09-21T15:56:52"/>
    <s v="กลาง"/>
  </r>
  <r>
    <s v="Not Requested"/>
    <x v="12"/>
    <d v="2022-09-12T14:56:00"/>
    <d v="2022-09-12T08:55:00"/>
    <n v="2022"/>
    <n v="9"/>
    <n v="12"/>
    <d v="1899-12-30T08:55:00"/>
    <s v="IT"/>
    <s v="อาจารย์ในคณะเข้า MS Teams แล้ว แต่ไม่สามารถแชทในห้อง meeting ได้ค่ะ"/>
    <n v="11519"/>
    <d v="2022-09-26T11:34:58"/>
    <s v="00:00:00"/>
    <s v=""/>
    <m/>
    <s v="No Group"/>
    <s v="ต่ำ"/>
    <n v="1"/>
    <s v="Setup/Reconfig"/>
    <n v="0"/>
    <s v="กลาง"/>
    <n v="8518"/>
    <s v="kamolporn.suk@cra.ac.th"/>
    <s v="Kamolporn Suksompuet"/>
    <s v="Within SLA"/>
    <s v="01:08:11"/>
    <d v="2022-09-12T10:03:46"/>
    <s v="Thanaphon Thaugsuban"/>
    <s v="IT Support"/>
    <x v="1"/>
    <s v="Second tier"/>
    <x v="0"/>
    <s v="พอร์ทัล"/>
    <x v="0"/>
    <s v="MicrosoftTeam"/>
    <x v="347"/>
    <x v="5"/>
    <m/>
    <s v=""/>
    <x v="1"/>
    <d v="1899-12-30T00:00:00"/>
    <d v="2022-09-21T15:42:58"/>
    <s v="ต่ำ"/>
  </r>
  <r>
    <s v="Not Requested"/>
    <x v="2"/>
    <d v="2022-09-12T14:57:00"/>
    <d v="2022-09-12T09:00:00"/>
    <n v="2022"/>
    <n v="9"/>
    <n v="12"/>
    <d v="1899-12-30T09:00:00"/>
    <s v="IT"/>
    <s v="ใช้ internet ไม่ได้ Cat 2 ชั้น 3 zone A สารนิเทศและวิชาการ ติดต่อ ศิวัฒน์ 901083"/>
    <n v="11520"/>
    <d v="2022-09-22T14:08:52"/>
    <s v="00:00:00"/>
    <s v=""/>
    <m/>
    <s v="No Group"/>
    <s v="ต่ำ"/>
    <n v="1"/>
    <s v="Setup/Reconfig"/>
    <n v="0"/>
    <s v="ต่ำ"/>
    <n v="8142"/>
    <s v="itservice@cra.ac.th"/>
    <s v="IT Service Request"/>
    <s v="Within SLA"/>
    <s v="00:49:59"/>
    <d v="2022-09-12T09:50:08"/>
    <s v="Thanaphon Thaugsuban"/>
    <s v="IT Support"/>
    <x v="1"/>
    <s v="Second tier"/>
    <x v="0"/>
    <s v="โทรศัพท์"/>
    <x v="0"/>
    <s v="IP-Phone"/>
    <x v="348"/>
    <x v="44"/>
    <m/>
    <s v=""/>
    <x v="1"/>
    <d v="1899-12-30T00:00:00"/>
    <d v="2022-09-12T14:57:52"/>
    <s v="ต่ำ"/>
  </r>
  <r>
    <s v="Not Requested"/>
    <x v="14"/>
    <m/>
    <d v="2022-09-12T09:04:00"/>
    <n v="2022"/>
    <n v="9"/>
    <n v="12"/>
    <d v="1899-12-30T09:04:00"/>
    <s v="IT"/>
    <s v="ลบ rack ที่ใส่ตัวอย่างเนื้อเยื่อในระบบ c-HIS ใน Storage Unit : CRC3B019 / Freezer10 / Shelf 4"/>
    <n v="11521"/>
    <d v="2022-09-22T09:05:20"/>
    <s v="00:00:00"/>
    <s v=""/>
    <m/>
    <s v="No Group"/>
    <s v="ต่ำ"/>
    <n v="1"/>
    <s v=""/>
    <n v="0"/>
    <s v="ต่ำ"/>
    <n v="625529548"/>
    <s v="jintana.moo@cra.ac.th"/>
    <s v="Jintana Moonla-ong"/>
    <s v=""/>
    <s v=""/>
    <m/>
    <s v="Surasak Fangmueng"/>
    <s v="Programer"/>
    <x v="0"/>
    <s v="Second tier"/>
    <x v="1"/>
    <s v="พอร์ทัล"/>
    <x v="1"/>
    <s v=""/>
    <x v="313"/>
    <x v="91"/>
    <m/>
    <s v=""/>
    <x v="1"/>
    <d v="1899-12-30T00:00:00"/>
    <d v="2022-09-21T16:21:20"/>
    <s v="ต่ำ"/>
  </r>
  <r>
    <s v="Not Requested"/>
    <x v="12"/>
    <d v="2022-09-12T14:58:00"/>
    <d v="2022-09-12T09:15:00"/>
    <n v="2022"/>
    <n v="9"/>
    <n v="12"/>
    <d v="1899-12-30T09:15:00"/>
    <s v="IT"/>
    <s v="ปริ้นท์สติ๊กเกอร์และปริ้นท์เอกสารใบรายงานผลต่างๆ หรือเปิดดูผล Lab ต่างๆ จากระบบ HIS ไม่ได้ เช่น ผลชิ้นเนื้อ เป็นต้น หลังจากที่ทาง IT ลงระบบ HIS ให้เมื่อวันที่ 7/9/65 ที่ผ่านมาก็ปริ้นท์ไม่ได้ค่ะ IP 192.168.56.1, 172.21.4.9 "/>
    <n v="11522"/>
    <d v="2022-09-22T14:11:39"/>
    <s v="00:00:00"/>
    <s v=""/>
    <m/>
    <s v="No Group"/>
    <s v="ต่ำ"/>
    <n v="2"/>
    <s v="Print Queue"/>
    <n v="0"/>
    <s v="ต่ำ"/>
    <n v="6794"/>
    <s v="jiraporn.dec@cra.ac.th"/>
    <s v="Jiraporn Dechma"/>
    <s v="Within SLA"/>
    <s v="00:47:21"/>
    <d v="2022-09-12T10:02:25"/>
    <s v="Chakrit Pongprayot"/>
    <s v="IT Support"/>
    <x v="1"/>
    <s v="Second tier"/>
    <x v="0"/>
    <s v="พอร์ทัล"/>
    <x v="0"/>
    <s v="SSB - Front End"/>
    <x v="349"/>
    <x v="90"/>
    <m/>
    <s v=""/>
    <x v="1"/>
    <d v="1899-12-30T00:00:00"/>
    <d v="2022-09-12T14:58:39"/>
    <s v="ต่ำ"/>
  </r>
  <r>
    <s v="Not Requested"/>
    <x v="15"/>
    <d v="2022-09-12T14:59:00"/>
    <d v="2022-09-12T09:27:00"/>
    <n v="2022"/>
    <n v="9"/>
    <n v="12"/>
    <d v="1899-12-30T09:27:00"/>
    <s v="IT"/>
    <s v="popup ขึ้น Startup repair Ip 172.32.14.24"/>
    <n v="11523"/>
    <d v="2022-09-22T11:12:25"/>
    <s v="00:00:00"/>
    <s v=""/>
    <m/>
    <s v="No Group"/>
    <s v="ต่ำ"/>
    <n v="1"/>
    <s v="Setup/Re-config"/>
    <n v="0"/>
    <s v="ต่ำ"/>
    <n v="6965"/>
    <s v="kotchaporn.eam@cra.ac.th"/>
    <s v="กชพร เอี่ยมสกุล"/>
    <s v="Within SLA"/>
    <s v="03:47:45"/>
    <d v="2022-09-12T13:14:45"/>
    <s v="Krissada Boonchaleaw"/>
    <s v="PC Team"/>
    <x v="2"/>
    <s v="Second tier"/>
    <x v="0"/>
    <s v="พอร์ทัล"/>
    <x v="0"/>
    <s v="Operating System VM Virtualbox"/>
    <x v="350"/>
    <x v="112"/>
    <m/>
    <s v=""/>
    <x v="1"/>
    <d v="1899-12-30T00:00:00"/>
    <d v="2022-09-12T14:59:25"/>
    <s v="กลาง"/>
  </r>
  <r>
    <s v="Not Requested"/>
    <x v="12"/>
    <d v="2022-09-12T14:37:00"/>
    <d v="2022-09-12T09:32:00"/>
    <n v="2022"/>
    <n v="9"/>
    <n v="12"/>
    <d v="1899-12-30T09:32:00"/>
    <s v="IT"/>
    <s v="เครื่อง 172.32.7.27 ไม่มีโปรแกรม Doctor order ทำให้ไม่สามรถปริ้นใบ MAR จากระบบ HIS ได้"/>
    <n v="11524"/>
    <d v="2022-09-22T09:32:57"/>
    <s v="00:00:00"/>
    <s v=""/>
    <m/>
    <s v="No Group"/>
    <s v="ต่ำ"/>
    <n v="1"/>
    <s v="Setup/Reconfig"/>
    <n v="0"/>
    <s v="ต่ำ"/>
    <n v="6456"/>
    <s v="karuna.sue@cra.ac.th"/>
    <s v="Karuna Suebhirun"/>
    <s v="Within SLA"/>
    <s v="05:04:44"/>
    <d v="2022-09-12T14:37:16"/>
    <s v="Wattanachai Noilong"/>
    <s v="IT Support"/>
    <x v="1"/>
    <s v="Second tier"/>
    <x v="0"/>
    <s v="พอร์ทัล"/>
    <x v="0"/>
    <s v="SSB - Doctor Order"/>
    <x v="351"/>
    <x v="65"/>
    <m/>
    <s v=""/>
    <x v="1"/>
    <d v="1899-12-30T00:00:00"/>
    <d v="2022-09-12T14:37:16"/>
    <s v="ต่ำ"/>
  </r>
  <r>
    <s v="Not Requested"/>
    <x v="15"/>
    <d v="2022-09-15T16:37:00"/>
    <d v="2022-09-12T09:32:00"/>
    <n v="2022"/>
    <n v="9"/>
    <n v="12"/>
    <d v="1899-12-30T09:32:00"/>
    <s v="IT"/>
    <s v="หมอคีย์ยาในระบบHIS ไม่ได้ OPD ชั้น3B"/>
    <n v="11525"/>
    <d v="2022-09-26T10:09:38"/>
    <s v="00:00:00"/>
    <s v=""/>
    <m/>
    <s v="No Group"/>
    <s v="ต่ำ"/>
    <n v="1"/>
    <s v="Setup/Re-config"/>
    <n v="0"/>
    <s v="ต่ำ"/>
    <n v="6328"/>
    <s v="itservice@cra.ac.th"/>
    <s v="IT Service Request"/>
    <s v="Within SLA"/>
    <s v="15:28:49"/>
    <d v="2022-09-13T16:01:22"/>
    <s v="Pawarut Bootchan"/>
    <s v="IT Support"/>
    <x v="1"/>
    <s v="Second tier"/>
    <x v="0"/>
    <s v="โทรศัพท์"/>
    <x v="0"/>
    <s v="Operating System VM Virtualbox"/>
    <x v="352"/>
    <x v="14"/>
    <m/>
    <s v=""/>
    <x v="1"/>
    <d v="1899-12-30T00:00:00"/>
    <d v="2022-09-15T16:37:38"/>
    <s v="ต่ำ"/>
  </r>
  <r>
    <s v="Not Requested"/>
    <x v="15"/>
    <d v="2022-09-15T16:37:00"/>
    <d v="2022-09-12T09:33:00"/>
    <n v="2022"/>
    <n v="9"/>
    <n v="12"/>
    <d v="1899-12-30T09:33:00"/>
    <s v="IT"/>
    <s v="คอมห้องตรวจ 8 แพทย์สั่งยาไม่ได้ค่ะ IP : 172.32.3.55"/>
    <n v="11526"/>
    <d v="2022-09-26T10:11:40"/>
    <s v="00:00:00"/>
    <s v=""/>
    <m/>
    <s v="No Group"/>
    <s v="ต่ำ"/>
    <n v="1"/>
    <s v="Setup/Re-config"/>
    <n v="0"/>
    <s v="ต่ำ"/>
    <n v="6328"/>
    <s v="kamonlak.pro@cra.ac.th"/>
    <s v="Kamonlak Promma"/>
    <s v="Within SLA"/>
    <s v="15:26:15"/>
    <d v="2022-09-13T15:59:52"/>
    <s v="Pawarut Bootchan"/>
    <s v="IT Support"/>
    <x v="1"/>
    <s v="Second tier"/>
    <x v="0"/>
    <s v="พอร์ทัล"/>
    <x v="0"/>
    <s v="Operating System VM Virtualbox"/>
    <x v="353"/>
    <x v="14"/>
    <m/>
    <s v=""/>
    <x v="1"/>
    <d v="1899-12-30T00:00:00"/>
    <d v="2022-09-15T16:37:40"/>
    <s v="ต่ำ"/>
  </r>
  <r>
    <s v="Not Requested"/>
    <x v="12"/>
    <d v="2022-09-12T16:29:00"/>
    <d v="2022-09-12T09:39:00"/>
    <n v="2022"/>
    <n v="9"/>
    <n v="12"/>
    <d v="1899-12-30T09:39:00"/>
    <s v="IT"/>
    <s v="เปิดไฟล์ งาน ใน one drive ไม่ได้ ขึ้นแบบนี้ค่ะ รหัสเครื่อง 172.27.6.65"/>
    <n v="11527"/>
    <d v="2022-09-22T09:42:51"/>
    <s v="00:00:00"/>
    <s v=""/>
    <m/>
    <s v="No Group"/>
    <s v="ต่ำ"/>
    <n v="1"/>
    <s v="Setup/Reconfig"/>
    <n v="0"/>
    <s v="ต่ำ"/>
    <n v="8609"/>
    <s v="panida.sri@cra.ac.th"/>
    <s v=" นางสาว พนิดา ศรียศ"/>
    <s v="Within SLA"/>
    <s v="06:47:21"/>
    <d v="2022-09-12T16:27:14"/>
    <s v="Thanaphon Thaugsuban"/>
    <s v="IT Support"/>
    <x v="1"/>
    <s v="Second tier"/>
    <x v="0"/>
    <s v="พอร์ทัล"/>
    <x v="0"/>
    <s v="Ofiice 365"/>
    <x v="354"/>
    <x v="81"/>
    <m/>
    <s v=""/>
    <x v="1"/>
    <d v="1899-12-30T00:00:00"/>
    <d v="2022-09-12T16:29:51"/>
    <s v="ต่ำ"/>
  </r>
  <r>
    <s v="Not Requested"/>
    <x v="15"/>
    <d v="2022-09-12T09:58:00"/>
    <d v="2022-09-12T09:56:00"/>
    <n v="2022"/>
    <n v="9"/>
    <n v="12"/>
    <d v="1899-12-30T09:56:00"/>
    <s v="IT"/>
    <s v="ด้วย โน้ตบุ๊ค IP 172.26.26.208 ไม่สามารถเข้าระบบ HIS ได้ ขอรบกวนแก้ไขเป็นกรณีเร่งด่วน เนื่องจากมีผู้ป่วยรอตรวจจำนวนมาก (ได้รับการแก้ไขเรียบร้อยแล้ว)"/>
    <n v="11528"/>
    <d v="2022-09-22T15:16:05"/>
    <s v="00:00:00"/>
    <s v=""/>
    <m/>
    <s v="No Group"/>
    <s v="ต่ำ"/>
    <n v="1"/>
    <s v="Setup/Re-config"/>
    <n v="0"/>
    <s v="ต่ำ"/>
    <n v="6122"/>
    <s v="supaporn.aon@cra.ac.th"/>
    <s v="สุภาพร อ่อนนวล"/>
    <s v="Within SLA"/>
    <s v="00:02:53"/>
    <d v="2022-09-12T09:58:53"/>
    <s v="Wattanachai Noilong"/>
    <s v="IT Support"/>
    <x v="1"/>
    <s v="Second tier"/>
    <x v="0"/>
    <s v="พอร์ทัล"/>
    <x v="0"/>
    <s v="Operating System VM Virtualbox"/>
    <x v="355"/>
    <x v="14"/>
    <d v="2022-05-05T00:00:00"/>
    <s v=""/>
    <x v="1"/>
    <d v="1899-12-30T00:00:00"/>
    <d v="2022-09-12T15:18:05"/>
    <s v="ต่ำ"/>
  </r>
  <r>
    <s v="Not Requested"/>
    <x v="3"/>
    <d v="2022-09-17T13:35:00"/>
    <d v="2022-09-12T10:31:00"/>
    <n v="2022"/>
    <n v="9"/>
    <n v="12"/>
    <d v="1899-12-30T10:31:00"/>
    <s v="IT"/>
    <s v=""/>
    <n v="11529"/>
    <d v="2022-09-28T11:04:00"/>
    <s v="00:00:00"/>
    <s v=""/>
    <m/>
    <s v="No Group"/>
    <s v="ต่ำ"/>
    <n v="1"/>
    <s v="Software"/>
    <n v="0"/>
    <s v="ต่ำ"/>
    <n v="8713"/>
    <s v="sorawit.tek@cra.ac.th"/>
    <s v="Sorawit Tekauyporn"/>
    <s v="Within SLA"/>
    <s v="05:56:03"/>
    <d v="2022-09-15T13:27:52"/>
    <s v="Thanaphon Thaugsuban"/>
    <s v="IT Support"/>
    <x v="1"/>
    <s v="Second tier"/>
    <x v="0"/>
    <s v="พอร์ทัล"/>
    <x v="0"/>
    <s v="Install"/>
    <x v="356"/>
    <x v="62"/>
    <m/>
    <s v=""/>
    <x v="0"/>
    <d v="1899-12-30T00:00:00"/>
    <d v="2022-09-17T13:35:55"/>
    <s v="ต่ำ"/>
  </r>
  <r>
    <s v="Not Requested"/>
    <x v="11"/>
    <d v="2022-09-12T15:00:00"/>
    <d v="2022-09-12T10:45:00"/>
    <n v="2022"/>
    <n v="9"/>
    <n v="12"/>
    <d v="1899-12-30T10:45:00"/>
    <s v="IT"/>
    <s v="Network ใช้งานไม่ได้ เค้าเตอร์ER หน้าลิฟ"/>
    <n v="11530"/>
    <d v="2022-09-22T14:43:09"/>
    <s v="00:00:00"/>
    <s v=""/>
    <m/>
    <s v="No Group"/>
    <s v="ต่ำ"/>
    <n v="1"/>
    <s v="Setup/Reconfig"/>
    <n v="0"/>
    <s v="ต่ำ"/>
    <n v="6081"/>
    <s v="phatcharee.cha@pccms.ac.th"/>
    <s v=" นางสาว พัชรี ชัยมา"/>
    <s v="Within SLA"/>
    <s v="00:17:52"/>
    <d v="2022-09-12T11:03:13"/>
    <s v="Wasin Suratanachaigarn"/>
    <s v="Application Support"/>
    <x v="0"/>
    <s v="Second tier"/>
    <x v="1"/>
    <s v="โทรศัพท์"/>
    <x v="0"/>
    <s v="Internet"/>
    <x v="357"/>
    <x v="6"/>
    <m/>
    <s v=""/>
    <x v="1"/>
    <d v="1899-12-30T00:00:00"/>
    <d v="2022-09-12T15:00:09"/>
    <s v="ต่ำ"/>
  </r>
  <r>
    <s v="Not Requested"/>
    <x v="3"/>
    <m/>
    <d v="2022-09-12T10:48:00"/>
    <n v="2022"/>
    <n v="9"/>
    <n v="12"/>
    <d v="1899-12-30T10:48:00"/>
    <s v="IT"/>
    <s v=""/>
    <n v="11531"/>
    <d v="2022-09-14T16:48:04"/>
    <s v="00:00:00"/>
    <s v=""/>
    <m/>
    <s v="No Group"/>
    <s v="ต่ำ"/>
    <n v="1"/>
    <s v="Printer"/>
    <n v="0"/>
    <s v="กลาง"/>
    <n v="8692"/>
    <s v="pratthana.koy@cra.ac.th"/>
    <s v="Pratthana Koyhirun"/>
    <s v=""/>
    <s v=""/>
    <m/>
    <s v="Attapon Nuntawanotayan"/>
    <s v="Programer"/>
    <x v="0"/>
    <s v="Second tier"/>
    <x v="1"/>
    <s v="พอร์ทัล"/>
    <x v="1"/>
    <s v="Install"/>
    <x v="358"/>
    <x v="4"/>
    <m/>
    <s v=""/>
    <x v="0"/>
    <d v="1899-12-30T00:00:00"/>
    <d v="2022-09-21T15:57:52"/>
    <s v="ต่ำ"/>
  </r>
  <r>
    <s v="Not Requested"/>
    <x v="5"/>
    <m/>
    <d v="2022-09-12T10:50:00"/>
    <n v="2022"/>
    <n v="9"/>
    <n v="12"/>
    <d v="1899-12-30T10:50:00"/>
    <s v="IT"/>
    <s v="ขออุปกรณ์ต่าง ๆ ดังนี้ 1. คอมพิวเตอร์โน็ตบุ๊ค 1 เครื่อง 2. เครื่องปริ้นสติ๊กเกอร์ 1 เครื่อง 3. เครื่องรูดบัตร"/>
    <n v="11532"/>
    <d v="2022-09-22T10:50:56"/>
    <s v="00:00:00"/>
    <s v=""/>
    <m/>
    <s v="No Group"/>
    <s v="ต่ำ"/>
    <n v="2"/>
    <s v=""/>
    <n v="0"/>
    <s v="ต่ำ"/>
    <n v="925299986"/>
    <s v="pannita.won@cra.ac.th"/>
    <s v="Pannita Wongpantieng"/>
    <s v=""/>
    <s v=""/>
    <m/>
    <s v="sirichai subudommak"/>
    <s v="Vaccine"/>
    <x v="0"/>
    <s v="Second tier"/>
    <x v="1"/>
    <s v="พอร์ทัล"/>
    <x v="1"/>
    <s v=""/>
    <x v="359"/>
    <x v="113"/>
    <m/>
    <s v=""/>
    <x v="1"/>
    <d v="1899-12-30T00:00:00"/>
    <d v="2022-09-15T16:13:44"/>
    <s v="ต่ำ"/>
  </r>
  <r>
    <s v="Not Requested"/>
    <x v="2"/>
    <d v="2022-09-15T14:37:00"/>
    <d v="2022-09-12T10:50:00"/>
    <n v="2022"/>
    <n v="9"/>
    <n v="12"/>
    <d v="1899-12-30T10:50:00"/>
    <s v="IT"/>
    <s v="Note book จอดับ"/>
    <n v="11533"/>
    <d v="2022-09-27T09:00:10"/>
    <s v="00:00:00"/>
    <s v=""/>
    <m/>
    <s v="No Group"/>
    <s v="ต่ำ"/>
    <n v="1"/>
    <s v="Setup/Reconfig"/>
    <n v="0"/>
    <s v="ต่ำ"/>
    <n v="8685"/>
    <s v="nipapun.san@cra.ac.th"/>
    <s v="Nipapun Sandumrong"/>
    <s v="Within SLA"/>
    <s v="05:37:48"/>
    <d v="2022-09-13T13:55:23"/>
    <s v="Thanaphon Thaugsuban"/>
    <s v="IT Support"/>
    <x v="1"/>
    <s v="Second tier"/>
    <x v="0"/>
    <s v="พอร์ทัล"/>
    <x v="0"/>
    <s v="Notebook"/>
    <x v="360"/>
    <x v="13"/>
    <m/>
    <s v=""/>
    <x v="1"/>
    <d v="1899-12-30T00:00:00"/>
    <d v="2022-09-15T14:37:10"/>
    <s v="ต่ำ"/>
  </r>
  <r>
    <s v="Not Requested"/>
    <x v="0"/>
    <m/>
    <d v="2022-09-12T10:51:00"/>
    <n v="2022"/>
    <n v="9"/>
    <n v="12"/>
    <d v="1899-12-30T10:51:00"/>
    <s v="IT"/>
    <s v="เนื่องจากเกิดสถานการณ์ฝนตกหนัก น้ำท่วมขังระหว่างทางที่มาทำงาน จึงมีความจำเป็นต้องปฏิบัติงานที่บ้าน และประกอบกับลักษณะของงานที่ทำจำเป็นต้องใช้โทรศัพท์เพื่อแจ้งค่ารักษาให้กับผู้ป่วยและญาติได้รับทราบ รวมถึงประสานงานกับหน่วยงานภายใน ซึ่งมีความจำเป็นอย่างยิ่งท"/>
    <n v="11534"/>
    <d v="2022-09-28T08:34:08"/>
    <s v="00:00:00"/>
    <s v=""/>
    <m/>
    <s v="No Group"/>
    <s v="ต่ำ"/>
    <n v="1"/>
    <s v="Active Directory (AD)"/>
    <n v="0"/>
    <s v="ต่ำ"/>
    <n v="649978254"/>
    <s v="orawan.hon@cra.ac.th"/>
    <s v="Orawan Hongthong"/>
    <s v=""/>
    <s v=""/>
    <m/>
    <s v="Wasin Suratanachaigarn"/>
    <s v="Application Support"/>
    <x v="0"/>
    <s v="Second tier"/>
    <x v="1"/>
    <s v="พอร์ทัล"/>
    <x v="1"/>
    <s v="เปิดสิทธิ์"/>
    <x v="361"/>
    <x v="13"/>
    <m/>
    <s v=""/>
    <x v="0"/>
    <d v="1899-12-30T00:00:00"/>
    <d v="2022-09-21T16:15:08"/>
    <s v="ต่ำ"/>
  </r>
  <r>
    <s v="Not Requested"/>
    <x v="10"/>
    <d v="2022-09-12T16:30:00"/>
    <d v="2022-09-12T11:08:00"/>
    <n v="2022"/>
    <n v="9"/>
    <n v="12"/>
    <d v="1899-12-30T11:08:00"/>
    <s v="IT"/>
    <s v="ไม่สามารถปริ้นงานเป็นขนาด A4 ได้ที่ เครื่องปริ้น FUJI โซน B ชั้น 3 หน้าการเงิน"/>
    <n v="11535"/>
    <d v="2022-09-22T11:13:24"/>
    <s v="00:00:00"/>
    <s v=""/>
    <m/>
    <s v="No Group"/>
    <s v="ต่ำ"/>
    <n v="1"/>
    <s v="Setup/Reconfig"/>
    <n v="0"/>
    <s v="ต่ำ"/>
    <n v="8164"/>
    <s v="khounmanus.sri@cra.ac.th"/>
    <s v="Khounmanus Sringoenyuang"/>
    <s v="Within SLA"/>
    <s v="05:17:47"/>
    <d v="2022-09-12T16:26:45"/>
    <s v="Jiranuwut Kunnathon"/>
    <s v="IT Support"/>
    <x v="1"/>
    <s v="Second tier"/>
    <x v="0"/>
    <s v="พอร์ทัล"/>
    <x v="0"/>
    <s v="Printer Fujitsu"/>
    <x v="362"/>
    <x v="108"/>
    <m/>
    <s v=""/>
    <x v="1"/>
    <d v="1899-12-30T00:00:00"/>
    <d v="2022-09-12T16:30:24"/>
    <s v="ต่ำ"/>
  </r>
  <r>
    <s v="Not Requested"/>
    <x v="3"/>
    <d v="2022-09-12T16:30:00"/>
    <d v="2022-09-12T11:47:00"/>
    <n v="2022"/>
    <n v="9"/>
    <n v="12"/>
    <d v="1899-12-30T11:47:00"/>
    <s v="IT"/>
    <s v="ต้องการติดตั้งโปรแกรม Microsoft Word, Excel, Power Point ที่เครื่องคอมในศูนย์เสริมศึกษาฯ อาคารบริหาร1 คณะพยาบาลศาสตร์ ชั้น 1 มุม D ค่ะ ขอบพระคุณค่ะ"/>
    <n v="11536"/>
    <d v="2022-10-03T11:03:36"/>
    <s v="00:00:00"/>
    <s v=""/>
    <m/>
    <s v="No Group"/>
    <s v="ต่ำ"/>
    <n v="1"/>
    <s v="Software"/>
    <n v="0"/>
    <s v="ต่ำ"/>
    <n v="894434653"/>
    <s v="prissada.sar@cra.ac.th"/>
    <s v="Prissada Saritnate"/>
    <s v="Within SLA"/>
    <s v="04:40:22"/>
    <d v="2022-09-12T16:28:21"/>
    <s v="Thanaphon Thaugsuban"/>
    <s v="IT Support"/>
    <x v="1"/>
    <s v="Second tier"/>
    <x v="0"/>
    <s v="พอร์ทัล"/>
    <x v="0"/>
    <s v="Install"/>
    <x v="363"/>
    <x v="33"/>
    <m/>
    <s v=""/>
    <x v="0"/>
    <d v="1899-12-30T00:00:00"/>
    <d v="2022-09-21T15:43:36"/>
    <s v="ต่ำ"/>
  </r>
  <r>
    <s v="Not Requested"/>
    <x v="11"/>
    <d v="2022-09-12T15:00:00"/>
    <d v="2022-09-12T12:20:00"/>
    <n v="2022"/>
    <n v="9"/>
    <n v="12"/>
    <d v="1899-12-30T12:20:00"/>
    <s v="IT"/>
    <s v="คอมพิวเตอร์ไม่เชื่อมต่อกับ projector ที่ห้องประชุมใหญ่อาคารหอพักชั้น 4 "/>
    <n v="11537"/>
    <d v="2022-10-03T15:50:44"/>
    <s v="00:00:00"/>
    <s v=""/>
    <m/>
    <s v="No Group"/>
    <s v="ต่ำ"/>
    <n v="1"/>
    <s v="Setup/Reconfig"/>
    <n v="0"/>
    <s v="ต่ำ"/>
    <n v="6121"/>
    <s v="ploypailin.sus@cra.ac.th"/>
    <s v="Ploypailin Susantikarn"/>
    <s v="Within SLA"/>
    <s v="00:15:51"/>
    <d v="2022-09-12T12:36:05"/>
    <s v="Supachai Sonthong"/>
    <s v="IT Support"/>
    <x v="1"/>
    <s v="Second tier"/>
    <x v="0"/>
    <s v="พอร์ทัล"/>
    <x v="0"/>
    <s v="Teleconference"/>
    <x v="364"/>
    <x v="86"/>
    <m/>
    <s v=""/>
    <x v="1"/>
    <d v="1899-12-30T00:00:00"/>
    <d v="2022-09-21T16:05:44"/>
    <s v="กลาง"/>
  </r>
  <r>
    <s v="Not Requested"/>
    <x v="12"/>
    <d v="2022-09-12T13:04:00"/>
    <d v="2022-09-12T12:47:00"/>
    <n v="2022"/>
    <n v="9"/>
    <n v="12"/>
    <d v="1899-12-30T12:47:00"/>
    <s v="IT"/>
    <s v="Microsoft team ของ นพ.ภูมินทร์ ศิลาพันธ์ เข้าไม่ได้พอกด sign in แล้ว หน้าจอขึ้น We're sorry - we've into an issue NB. TightVNC Service - 192.168.56.1, 172.27.35.172"/>
    <n v="11538"/>
    <d v="2022-09-22T14:02:10"/>
    <s v="00:00:00"/>
    <s v=""/>
    <m/>
    <s v="No Group"/>
    <s v="ต่ำ"/>
    <n v="1"/>
    <s v="Setup/Reconfig"/>
    <n v="0"/>
    <s v="ต่ำ"/>
    <n v="852878945"/>
    <s v="pimolmas.khu@cra.ac.th"/>
    <s v="พิมลมาส คุ้มชุ่ม"/>
    <s v="Within SLA"/>
    <s v="00:17:34"/>
    <d v="2022-09-12T13:04:48"/>
    <s v="Chutiphan Wonbao"/>
    <s v="IT Support"/>
    <x v="1"/>
    <s v="Frist tier"/>
    <x v="2"/>
    <s v="พอร์ทัล"/>
    <x v="0"/>
    <s v="MicrosoftTeam"/>
    <x v="365"/>
    <x v="114"/>
    <m/>
    <s v=""/>
    <x v="1"/>
    <d v="1899-12-30T00:00:00"/>
    <d v="2022-09-12T14:19:10"/>
    <s v="ต่ำ"/>
  </r>
  <r>
    <s v="Not Requested"/>
    <x v="0"/>
    <d v="2022-09-12T16:56:00"/>
    <d v="2022-09-12T13:32:00"/>
    <n v="2022"/>
    <n v="9"/>
    <n v="12"/>
    <d v="1899-12-30T13:32:00"/>
    <s v="IT"/>
    <s v="ขอ Remote จากโน๊ตบุคส่วนตัว"/>
    <n v="11539"/>
    <d v="2022-10-03T12:48:19"/>
    <s v="00:05:42"/>
    <s v="Within SLA"/>
    <d v="2022-09-12T13:37:53"/>
    <s v="No Group"/>
    <s v="ต่ำ"/>
    <n v="1"/>
    <s v="VPN"/>
    <n v="1"/>
    <s v="ต่ำ"/>
    <n v="8703"/>
    <s v="sasikan.kea@cra.ac.th"/>
    <s v="Sasikan Keawyod"/>
    <s v="Within SLA"/>
    <s v="03:24:00"/>
    <d v="2022-09-12T16:56:10"/>
    <s v="Prasert Rattawisad"/>
    <s v="IT Support"/>
    <x v="1"/>
    <s v="Second tier"/>
    <x v="0"/>
    <s v="พอร์ทัล"/>
    <x v="0"/>
    <s v="เปิดสิทธิ์"/>
    <x v="366"/>
    <x v="115"/>
    <m/>
    <s v=""/>
    <x v="0"/>
    <d v="1899-12-30T00:00:00"/>
    <d v="2022-09-21T16:12:19"/>
    <s v="ต่ำ"/>
  </r>
  <r>
    <s v="Not Requested"/>
    <x v="3"/>
    <d v="2022-09-17T13:35:00"/>
    <d v="2022-09-12T13:35:00"/>
    <n v="2022"/>
    <n v="9"/>
    <n v="12"/>
    <d v="1899-12-30T13:35:00"/>
    <s v="IT"/>
    <s v="สืบเนื่องจากฝ่ายปชส.และการตลาด มีจนท.ใหม่จำนวน 3 ท่าน ซึ่งเริ่มงานวันที่ 16 กย. 65 รบกวนช่วยติดตั้งเครื่องคอมพิวเตอร์ให้ด้วยค่ะ ณ ห้องฝ่ายปชส.และการตลาด ชั้น 2 อ.สนง.รจภ. (CAT) โซน A ค่ะ ขอบคุณมากค่ะ"/>
    <n v="11540"/>
    <d v="2022-10-14T13:20:00"/>
    <s v="00:00:00"/>
    <s v=""/>
    <m/>
    <s v="No Group"/>
    <s v="ต่ำ"/>
    <n v="1"/>
    <s v="PC"/>
    <n v="0"/>
    <s v="ต่ำ"/>
    <n v="8828"/>
    <s v="nongnuch.boo@cra.ac.th"/>
    <s v="Nongnuch Boontarikraksa"/>
    <s v="Within SLA"/>
    <s v="02:52:07"/>
    <d v="2022-09-15T13:34:46"/>
    <s v="Jiranuwut Kunnathon"/>
    <s v="IT Support"/>
    <x v="1"/>
    <s v="Second tier"/>
    <x v="0"/>
    <s v="พอร์ทัล"/>
    <x v="0"/>
    <s v="Install"/>
    <x v="367"/>
    <x v="113"/>
    <m/>
    <s v=""/>
    <x v="0"/>
    <d v="1899-12-30T00:00:00"/>
    <d v="2022-10-04T16:12:00"/>
    <s v="ต่ำ"/>
  </r>
  <r>
    <s v="Not Requested"/>
    <x v="3"/>
    <d v="2022-09-18T08:34:00"/>
    <d v="2022-09-12T13:53:00"/>
    <n v="2022"/>
    <n v="9"/>
    <n v="12"/>
    <d v="1899-12-30T13:53:00"/>
    <s v="IT"/>
    <s v=""/>
    <n v="11541"/>
    <d v="2022-09-15T10:53:49"/>
    <s v="00:00:00"/>
    <s v=""/>
    <m/>
    <s v="No Group"/>
    <s v="ต่ำ"/>
    <n v="1"/>
    <s v="Network"/>
    <n v="0"/>
    <s v="กลาง"/>
    <n v="8703"/>
    <s v="sasikan.kea@cra.ac.th"/>
    <s v="Sasikan Keawyod"/>
    <s v="SLA Violated"/>
    <s v="30:41:04"/>
    <d v="2022-09-16T08:34:54"/>
    <s v="Darin Mingraksa"/>
    <s v="IT Support"/>
    <x v="1"/>
    <s v="Frist tier"/>
    <x v="2"/>
    <s v="พอร์ทัล"/>
    <x v="0"/>
    <s v="Install"/>
    <x v="368"/>
    <x v="115"/>
    <m/>
    <s v=""/>
    <x v="0"/>
    <d v="1899-12-30T00:00:00"/>
    <d v="2022-09-18T08:34:58"/>
    <s v="ต่ำ"/>
  </r>
  <r>
    <s v="Not Requested"/>
    <x v="2"/>
    <m/>
    <d v="2022-09-12T14:15:00"/>
    <n v="2022"/>
    <n v="9"/>
    <n v="12"/>
    <d v="1899-12-30T14:15:00"/>
    <s v="IT"/>
    <s v="คีย์บอร์ดโน๊ตบุ๊คหลุด (ฝ่ายจัดซื้อจัดจ้าง) IP : 172.27.33.127"/>
    <n v="11542"/>
    <d v="2022-09-22T14:16:16"/>
    <s v="00:00:00"/>
    <s v=""/>
    <m/>
    <s v="No Group"/>
    <s v="ต่ำ"/>
    <n v="1"/>
    <s v="Repair"/>
    <n v="0"/>
    <s v="ต่ำ"/>
    <n v="8608"/>
    <s v="chanpen.phu@cra.ac.th"/>
    <s v="Chanpen Phungkerd"/>
    <s v=""/>
    <s v=""/>
    <m/>
    <s v="Suchada khamaphirak"/>
    <s v="IT Support"/>
    <x v="1"/>
    <s v="Second tier"/>
    <x v="0"/>
    <s v="พอร์ทัล"/>
    <x v="1"/>
    <s v="Notebook"/>
    <x v="369"/>
    <x v="9"/>
    <m/>
    <s v=""/>
    <x v="1"/>
    <d v="1899-12-30T00:00:00"/>
    <d v="2022-09-30T08:40:44"/>
    <s v="ต่ำ"/>
  </r>
  <r>
    <s v="Not Requested"/>
    <x v="11"/>
    <d v="2022-09-12T15:03:00"/>
    <d v="2022-09-12T14:17:00"/>
    <n v="2022"/>
    <n v="9"/>
    <n v="12"/>
    <d v="1899-12-30T14:17:00"/>
    <s v="IT"/>
    <s v="confirm charge ไม่ได้ IP : 172.25.26.83 ห้องปฏิบัติการสวนหัวใจและหลอดเลือด Cathlab (หมายเลข5)"/>
    <n v="11543"/>
    <d v="2022-10-03T15:48:08"/>
    <s v="00:00:00"/>
    <s v=""/>
    <m/>
    <s v="No Group"/>
    <s v="ต่ำ"/>
    <n v="1"/>
    <s v="Setup/Reconfig"/>
    <n v="0"/>
    <s v="ต่ำ"/>
    <n v="5728"/>
    <s v="arunee.pua@cra.ac.th"/>
    <s v="อรุณี พวงสมบัติ"/>
    <s v="Within SLA"/>
    <s v="00:18:29"/>
    <d v="2022-09-12T14:35:33"/>
    <s v="Prasert Rattawisad"/>
    <s v="IT Support"/>
    <x v="1"/>
    <s v="Second tier"/>
    <x v="0"/>
    <s v="พอร์ทัล"/>
    <x v="0"/>
    <s v="Internet"/>
    <x v="370"/>
    <x v="116"/>
    <m/>
    <s v=""/>
    <x v="1"/>
    <d v="1899-12-30T00:00:00"/>
    <d v="2022-09-21T16:06:08"/>
    <s v="ต่ำ"/>
  </r>
  <r>
    <s v="Not Requested"/>
    <x v="2"/>
    <m/>
    <d v="2022-09-12T14:37:00"/>
    <n v="2022"/>
    <n v="9"/>
    <n v="12"/>
    <d v="1899-12-30T14:37:00"/>
    <s v="IT"/>
    <s v="เครื่อง UPS ไม่สำรองไฟ สพด.22/2562(001) No.118 Brand: Lenovo Model: ThinkCenter M720s SN:UPS 181104040521368 SN:CPU SPC0YUPLZ "/>
    <n v="11544"/>
    <d v="2022-09-22T14:38:20"/>
    <s v="00:00:00"/>
    <s v=""/>
    <m/>
    <s v="No Group"/>
    <s v="ต่ำ"/>
    <n v="1"/>
    <s v="Repair"/>
    <n v="0"/>
    <s v="ต่ำ"/>
    <n v="8652"/>
    <s v="nattanan.hon@cra.ac.th"/>
    <s v=" นางสาว ณัฏฐนันท์ กุฎีพันธ์"/>
    <s v=""/>
    <s v=""/>
    <m/>
    <s v="IT Service Request"/>
    <s v="IT Support"/>
    <x v="1"/>
    <s v="Frist tier"/>
    <x v="2"/>
    <s v="พอร์ทัล"/>
    <x v="2"/>
    <s v="UPS"/>
    <x v="371"/>
    <x v="9"/>
    <m/>
    <s v=""/>
    <x v="1"/>
    <d v="1899-12-30T00:00:00"/>
    <d v="2022-09-20T16:19:31"/>
    <s v="ต่ำ"/>
  </r>
  <r>
    <s v="Not Requested"/>
    <x v="12"/>
    <d v="2022-09-12T15:02:00"/>
    <d v="2022-09-12T14:42:00"/>
    <n v="2022"/>
    <n v="9"/>
    <n v="12"/>
    <d v="1899-12-30T14:42:00"/>
    <s v="IT"/>
    <s v=""/>
    <n v="11545"/>
    <d v="2022-09-15T11:43:09"/>
    <s v="00:00:00"/>
    <s v=""/>
    <m/>
    <s v="No Group"/>
    <s v="ต่ำ"/>
    <n v="1"/>
    <s v="Modify"/>
    <n v="0"/>
    <s v="กลาง"/>
    <n v="8692"/>
    <s v="pratthana.koy@cra.ac.th"/>
    <s v="Pratthana Koyhirun"/>
    <s v="Within SLA"/>
    <s v="00:20:03"/>
    <d v="2022-09-12T15:02:40"/>
    <s v="Aekkaluck Mong Suriya"/>
    <s v="E-sarabun"/>
    <x v="0"/>
    <s v="Second tier"/>
    <x v="1"/>
    <s v="พอร์ทัล"/>
    <x v="0"/>
    <s v="E-Saraban"/>
    <x v="372"/>
    <x v="4"/>
    <m/>
    <s v=""/>
    <x v="0"/>
    <d v="1899-12-30T00:00:00"/>
    <d v="2022-09-12T15:02:40"/>
    <s v="ต่ำ"/>
  </r>
  <r>
    <s v="Not Requested"/>
    <x v="12"/>
    <d v="2022-09-12T15:28:00"/>
    <d v="2022-09-12T14:48:00"/>
    <n v="2022"/>
    <n v="9"/>
    <n v="12"/>
    <d v="1899-12-30T14:48:00"/>
    <s v="IT"/>
    <s v=""/>
    <n v="11546"/>
    <d v="2022-09-15T11:48:46"/>
    <s v="00:40:06"/>
    <s v="Within SLA"/>
    <d v="2022-09-12T15:28:12"/>
    <s v="No Group"/>
    <s v="ต่ำ"/>
    <n v="1"/>
    <s v="Modify"/>
    <n v="1"/>
    <s v="กลาง"/>
    <n v="8652"/>
    <s v="nattanan.hon@cra.ac.th"/>
    <s v=" นางสาว ณัฏฐนันท์ กุฎีพันธ์"/>
    <s v="Within SLA"/>
    <s v="00:40:30"/>
    <d v="2022-09-12T15:28:36"/>
    <s v="Aekkaluck Mong Suriya"/>
    <s v="E-sarabun"/>
    <x v="0"/>
    <s v="Second tier"/>
    <x v="1"/>
    <s v="พอร์ทัล"/>
    <x v="0"/>
    <s v="E-Saraban"/>
    <x v="373"/>
    <x v="9"/>
    <m/>
    <s v=""/>
    <x v="0"/>
    <d v="1899-12-30T00:00:00"/>
    <d v="2022-09-12T15:28:36"/>
    <s v="ต่ำ"/>
  </r>
  <r>
    <s v="Not Requested"/>
    <x v="3"/>
    <m/>
    <d v="2022-09-12T15:11:00"/>
    <n v="2022"/>
    <n v="9"/>
    <n v="12"/>
    <d v="1899-12-30T15:11:00"/>
    <s v="IT"/>
    <s v=""/>
    <n v="11547"/>
    <d v="2022-09-20T12:51:10"/>
    <s v="00:00:00"/>
    <s v=""/>
    <m/>
    <s v="No Group"/>
    <s v="ต่ำ"/>
    <n v="1"/>
    <s v="Network"/>
    <n v="0"/>
    <s v="กลาง"/>
    <n v="623456605"/>
    <s v="sukit.san@cra.ac.th"/>
    <s v="Sukit Sangrung"/>
    <s v=""/>
    <s v=""/>
    <m/>
    <s v="Wasin Suratanachaigarn"/>
    <s v="Application Support"/>
    <x v="0"/>
    <s v="Second tier"/>
    <x v="1"/>
    <s v="พอร์ทัล"/>
    <x v="1"/>
    <s v="Install"/>
    <x v="374"/>
    <x v="82"/>
    <m/>
    <s v=""/>
    <x v="0"/>
    <d v="1899-12-30T00:00:00"/>
    <d v="2022-09-16T09:26:10"/>
    <s v="ต่ำ"/>
  </r>
  <r>
    <s v="Not Requested"/>
    <x v="12"/>
    <d v="2022-09-12T15:29:00"/>
    <d v="2022-09-12T15:17:00"/>
    <n v="2022"/>
    <n v="9"/>
    <n v="12"/>
    <d v="1899-12-30T15:17:00"/>
    <s v="IT"/>
    <s v="เครื่อง 172.32.7.23 คีย์เบิกอาหารผู้ป่วยไม่ได้"/>
    <n v="11548"/>
    <d v="2022-09-22T15:18:12"/>
    <s v="00:00:00"/>
    <s v=""/>
    <m/>
    <s v="No Group"/>
    <s v="ต่ำ"/>
    <n v="1"/>
    <s v="Screen HIS"/>
    <n v="0"/>
    <s v="ต่ำ"/>
    <n v="6451"/>
    <s v="karuna.sue@cra.ac.th"/>
    <s v="Karuna Suebhirun"/>
    <s v="Within SLA"/>
    <s v="00:11:53"/>
    <d v="2022-09-12T15:29:12"/>
    <s v="Wattanachai Noilong"/>
    <s v="IT Support"/>
    <x v="1"/>
    <s v="Second tier"/>
    <x v="0"/>
    <s v="พอร์ทัล"/>
    <x v="0"/>
    <s v="SSB - Front End"/>
    <x v="317"/>
    <x v="65"/>
    <m/>
    <s v=""/>
    <x v="1"/>
    <d v="1899-12-30T00:00:00"/>
    <d v="2022-09-12T15:29:12"/>
    <s v="ต่ำ"/>
  </r>
  <r>
    <s v="Not Requested"/>
    <x v="12"/>
    <d v="2022-09-14T21:07:00"/>
    <d v="2022-09-12T15:34:00"/>
    <n v="2022"/>
    <n v="9"/>
    <n v="12"/>
    <d v="1899-12-30T15:34:00"/>
    <s v="IT"/>
    <s v="วัชราภรณ์ เพชรแบน 6413101@pccms.ac.th 0827678353"/>
    <n v="11549"/>
    <d v="2022-09-26T15:35:00"/>
    <s v="00:00:00"/>
    <s v=""/>
    <m/>
    <s v="No Group"/>
    <s v="ต่ำ"/>
    <n v="1"/>
    <s v="Setup/Reconfig"/>
    <n v="0"/>
    <s v="ต่ำ"/>
    <n v="827678353"/>
    <s v="6413101@pccms.ac.th"/>
    <s v="6413101"/>
    <s v="Within SLA"/>
    <s v="01:25:48"/>
    <d v="2022-09-12T19:47:38"/>
    <s v="Surasak Rattanaanan"/>
    <s v="IT Support"/>
    <x v="0"/>
    <s v="Second tier"/>
    <x v="0"/>
    <s v="โทรศัพท์"/>
    <x v="0"/>
    <s v="Ofiice 365"/>
    <x v="375"/>
    <x v="17"/>
    <d v="2022-05-05T00:00:00"/>
    <s v=""/>
    <x v="1"/>
    <d v="1899-12-30T00:00:00"/>
    <d v="2022-09-15T11:20:29"/>
    <s v="ต่ำ"/>
  </r>
  <r>
    <s v="Not Requested"/>
    <x v="4"/>
    <m/>
    <d v="2022-09-12T15:48:00"/>
    <n v="2022"/>
    <n v="9"/>
    <n v="12"/>
    <d v="1899-12-30T15:48:00"/>
    <s v="IT"/>
    <s v=""/>
    <n v="11550"/>
    <d v="2022-09-30T12:00:00"/>
    <s v="38:41:02"/>
    <s v="SLA Violated"/>
    <d v="2022-09-19T09:29:45"/>
    <s v="No Group"/>
    <s v="ต่ำ"/>
    <n v="1"/>
    <s v="SSB"/>
    <n v="1"/>
    <s v="กลาง"/>
    <n v="6386"/>
    <s v="thanrada.pop@cra.ac.th"/>
    <s v="Thanrada Popraros"/>
    <s v=""/>
    <s v=""/>
    <m/>
    <s v="Thanakorn Inthanu"/>
    <s v="Programer"/>
    <x v="0"/>
    <s v="Second tier"/>
    <x v="1"/>
    <s v="พอร์ทัล"/>
    <x v="1"/>
    <s v="System/Application Parameters Change"/>
    <x v="376"/>
    <x v="117"/>
    <m/>
    <s v=""/>
    <x v="0"/>
    <d v="1899-12-30T00:00:00"/>
    <d v="2022-09-23T12:50:03"/>
    <s v="ต่ำ"/>
  </r>
  <r>
    <s v="Not Requested"/>
    <x v="3"/>
    <m/>
    <d v="2022-09-12T15:59:00"/>
    <n v="2022"/>
    <n v="9"/>
    <n v="12"/>
    <d v="1899-12-30T15:59:00"/>
    <s v="IT"/>
    <s v="โรงงานผลิตเภสัชภัณฑ์มีความประสงค์เร่งด่วนขออนุมัติจัดซื้อซิมรายปี สำหรับใช้งานพื้นที่ภายในและภายนอกอาคาร"/>
    <n v="11551"/>
    <d v="2022-09-23T13:00:00"/>
    <s v="00:04:55"/>
    <s v="Within SLA"/>
    <d v="2022-09-12T16:04:13"/>
    <s v="No Group"/>
    <s v="ต่ำ"/>
    <n v="2"/>
    <s v="Accessories"/>
    <n v="1"/>
    <s v="กลาง"/>
    <n v="935031852"/>
    <s v="supharada.sri@cra.ac.th"/>
    <s v="ศุภรดา ศรีกิจการณ์"/>
    <s v=""/>
    <s v=""/>
    <m/>
    <s v="Surasak Rattanaanan"/>
    <s v="IT Support"/>
    <x v="0"/>
    <s v="Second tier"/>
    <x v="0"/>
    <s v="พอร์ทัล"/>
    <x v="2"/>
    <s v="Install"/>
    <x v="377"/>
    <x v="1"/>
    <m/>
    <s v=""/>
    <x v="0"/>
    <d v="1899-12-30T00:00:00"/>
    <d v="2022-09-22T09:38:43"/>
    <s v="ต่ำ"/>
  </r>
  <r>
    <s v="Not Requested"/>
    <x v="12"/>
    <d v="2022-09-15T10:36:00"/>
    <d v="2022-09-12T17:47:00"/>
    <n v="2022"/>
    <n v="9"/>
    <n v="12"/>
    <d v="1899-12-30T17:47:00"/>
    <s v="IT"/>
    <s v="เภสัช ชั้น 1 100 เตียง เขาจะคีย์ยาใหม่ แต่คีย์ไม่ได้ คนไข้ vn T0156 คุณนิโลบล วันที่ 29 เภสัชแจ้งว่าให้การเงินยกเลิก และถอยให้แล้ว แต่ยังคียไม่ได้ เราดู Log เห็นชำระเงินไปแล้ว แต่หน้าจอการเงินพี่เต้ ยืนยันว่ายังไม่ชำระ และถอยให้แล้ว"/>
    <n v="11552"/>
    <d v="2022-09-19T14:54:45"/>
    <s v="00:00:00"/>
    <s v=""/>
    <m/>
    <s v="No Group"/>
    <s v="กลาง"/>
    <n v="1"/>
    <s v="การทำงานผิด Flow"/>
    <n v="0"/>
    <s v="กลาง"/>
    <n v="6130"/>
    <s v="surasak.rat@cra.ac.th"/>
    <s v="Surasak Rattanaanan"/>
    <s v="Within SLA"/>
    <s v="01:42:57"/>
    <d v="2022-09-13T09:42:57"/>
    <s v="Surasak Rattanaanan"/>
    <s v="IT Support"/>
    <x v="0"/>
    <s v="Second tier"/>
    <x v="0"/>
    <s v="โทรศัพท์"/>
    <x v="0"/>
    <s v="SSB - Front End"/>
    <x v="378"/>
    <x v="29"/>
    <m/>
    <s v=""/>
    <x v="1"/>
    <d v="1899-12-30T00:00:00"/>
    <d v="2022-09-15T10:36:45"/>
    <s v="กลาง"/>
  </r>
  <r>
    <s v="Not Requested"/>
    <x v="2"/>
    <d v="2022-09-13T14:38:00"/>
    <d v="2022-09-13T08:00:00"/>
    <n v="2022"/>
    <n v="9"/>
    <n v="13"/>
    <d v="1899-12-30T08:00:00"/>
    <s v="IT"/>
    <s v="notebook ต่อ wi-fi ไม่ได้ อาคารราชวิทยาลัยจุฬาลงกรณ์ ชั้น 3 โซนA ศูนย์กีฬาและนันทนาการ"/>
    <n v="11553"/>
    <d v="2022-09-23T08:42:30"/>
    <s v="00:00:00"/>
    <s v=""/>
    <m/>
    <s v="No Group"/>
    <s v="ต่ำ"/>
    <n v="1"/>
    <s v="Setup/Reconfig"/>
    <n v="0"/>
    <s v="ต่ำ"/>
    <n v="945494944"/>
    <s v="nattapol.pol@cra.ac.th"/>
    <s v="Nattapol Polamai"/>
    <s v="Within SLA"/>
    <s v="05:56:37"/>
    <d v="2022-09-13T13:57:25"/>
    <s v="Thanaphon Thaugsuban"/>
    <s v="IT Support"/>
    <x v="1"/>
    <s v="Second tier"/>
    <x v="0"/>
    <s v="พอร์ทัล"/>
    <x v="0"/>
    <s v="Notebook"/>
    <x v="379"/>
    <x v="118"/>
    <d v="2022-05-05T00:00:00"/>
    <s v=""/>
    <x v="1"/>
    <d v="1899-12-30T00:00:00"/>
    <d v="2022-09-22T14:22:44"/>
    <s v="ต่ำ"/>
  </r>
  <r>
    <s v="Not Requested"/>
    <x v="2"/>
    <d v="2022-09-13T14:39:00"/>
    <d v="2022-09-13T08:45:00"/>
    <n v="2022"/>
    <n v="9"/>
    <n v="13"/>
    <d v="1899-12-30T08:45:00"/>
    <s v="IT"/>
    <s v="เครื่องสำรองไฟ คอมพิวเตอร์ มีเสียงร้องตลอดเวลา ตั้งแต่ ไฟดับ เมื่อวาน และ ไม่สามารถเปิดใช้งานเครื่องสำรองไฟได้ค่ะ จึงขอเครื่องสำรองไฟ ตัวใหม่ค่ะ ( ชั้น 3 โซน B หน่วยสิทธิประโยชน์)"/>
    <n v="11554"/>
    <d v="2022-09-15T15:34:11"/>
    <s v="00:00:00"/>
    <s v=""/>
    <m/>
    <s v="No Group"/>
    <s v="ต่ำ"/>
    <n v="1"/>
    <s v="Repair"/>
    <n v="0"/>
    <s v="กลาง"/>
    <n v="6682"/>
    <s v="patcharaporn.kon@pccms.ac.th"/>
    <s v=" นางสาว พัชราภรณ์ คงคาใหญ่"/>
    <s v="Within SLA"/>
    <s v="05:05:06"/>
    <d v="2022-09-13T13:50:22"/>
    <s v="Jiranuwut Kunnathon"/>
    <s v="IT Support"/>
    <x v="1"/>
    <s v="Second tier"/>
    <x v="0"/>
    <s v="พอร์ทัล"/>
    <x v="0"/>
    <s v="UPS"/>
    <x v="380"/>
    <x v="13"/>
    <m/>
    <s v=""/>
    <x v="1"/>
    <d v="1899-12-30T00:00:00"/>
    <d v="2022-09-13T14:39:11"/>
    <s v="ต่ำ"/>
  </r>
  <r>
    <s v="Not Requested"/>
    <x v="2"/>
    <d v="2022-09-13T15:01:00"/>
    <d v="2022-09-13T08:55:00"/>
    <n v="2022"/>
    <n v="9"/>
    <n v="13"/>
    <d v="1899-12-30T08:55:00"/>
    <s v="IT"/>
    <s v="โทรศัพท์เคาท์เตอร์อายุรกรรม 17 ไร่ เบอร์ 5741 5744 ไม่สามารถใช้งานได้ เมื่อมีคนโทรเข้าไม่สามรถติดต่อมาได้เหมือนใช้สายอยู่"/>
    <n v="11555"/>
    <d v="2022-09-23T09:55:48"/>
    <s v="00:00:00"/>
    <s v=""/>
    <m/>
    <s v="No Group"/>
    <s v="ต่ำ"/>
    <n v="1"/>
    <s v="Setup/Reconfig"/>
    <n v="0"/>
    <s v="ต่ำ"/>
    <n v="5742"/>
    <s v="jutamas.kit@cra.ac.th"/>
    <s v="Jutamas Kittivirayanon"/>
    <s v="Within SLA"/>
    <s v="05:06:59"/>
    <d v="2022-09-13T14:02:45"/>
    <s v="Natthawut Suksom"/>
    <s v="IT Support"/>
    <x v="1"/>
    <s v="Second tier"/>
    <x v="0"/>
    <s v="พอร์ทัล"/>
    <x v="0"/>
    <s v="IP-Phone"/>
    <x v="381"/>
    <x v="21"/>
    <m/>
    <s v=""/>
    <x v="1"/>
    <d v="1899-12-30T00:00:00"/>
    <d v="2022-09-13T15:01:48"/>
    <s v="ต่ำ"/>
  </r>
  <r>
    <s v="Not Requested"/>
    <x v="12"/>
    <m/>
    <d v="2022-09-13T08:58:00"/>
    <n v="2022"/>
    <n v="9"/>
    <n v="13"/>
    <d v="1899-12-30T08:58:00"/>
    <s v="IT"/>
    <s v="รบกวนไอทีผูก GL account รายละเอียดตามเอกสารแนบ"/>
    <n v="11556"/>
    <d v="2022-09-23T08:59:21"/>
    <s v="00:00:00"/>
    <s v=""/>
    <m/>
    <s v="No Group"/>
    <s v="ต่ำ"/>
    <n v="1"/>
    <s v="Setup/Reconfig"/>
    <n v="0"/>
    <s v="ต่ำ"/>
    <n v="949891619"/>
    <s v="napat.won@cra.ac.th"/>
    <s v=" นาย ณภัทร์ วงศ์ทองศิริ"/>
    <s v=""/>
    <s v=""/>
    <m/>
    <s v="jinna ketsara"/>
    <s v="IT Manager"/>
    <x v="0"/>
    <s v="Second tier"/>
    <x v="1"/>
    <s v="พอร์ทัล"/>
    <x v="1"/>
    <s v="SAP-CO"/>
    <x v="382"/>
    <x v="13"/>
    <m/>
    <s v=""/>
    <x v="1"/>
    <d v="1899-12-30T00:00:00"/>
    <d v="2022-09-13T09:49:21"/>
    <s v="ต่ำ"/>
  </r>
  <r>
    <s v="Not Requested"/>
    <x v="12"/>
    <d v="2022-09-21T15:45:00"/>
    <d v="2022-09-13T09:09:00"/>
    <n v="2022"/>
    <n v="9"/>
    <n v="13"/>
    <d v="1899-12-30T09:09:00"/>
    <s v="IT"/>
    <s v="ไม่สามารถเข้า วันไดร์ ฝ่ายจัดซื้อจัดจ้างได้ (มาทำหน้าที่ กับฝ่ายจัดซื้อจัดจ้าง) รบกวนมาเช็ดระบบในโน็ตบุ๊กให้หน่อย"/>
    <n v="11557"/>
    <d v="2022-09-23T12:12:07"/>
    <s v="00:00:00"/>
    <s v=""/>
    <m/>
    <s v="No Group"/>
    <s v="ต่ำ"/>
    <n v="1"/>
    <s v="Permission"/>
    <n v="0"/>
    <s v="กลาง"/>
    <n v="6739"/>
    <s v="anong.sit@cra.ac.th"/>
    <s v="Anong Sittidul"/>
    <s v="Within SLA"/>
    <s v="09:33:20"/>
    <d v="2022-09-21T15:45:07"/>
    <s v="Chutiphan Wonbao"/>
    <s v="IT Support"/>
    <x v="1"/>
    <s v="Frist tier"/>
    <x v="2"/>
    <s v="พอร์ทัล"/>
    <x v="0"/>
    <s v="MicrosoftTeam"/>
    <x v="383"/>
    <x v="9"/>
    <m/>
    <s v=""/>
    <x v="1"/>
    <d v="1899-12-30T00:00:00"/>
    <d v="2022-09-21T15:45:07"/>
    <s v="ต่ำ"/>
  </r>
  <r>
    <s v="Not Requested"/>
    <x v="3"/>
    <d v="2022-09-13T15:02:00"/>
    <d v="2022-09-13T09:15:00"/>
    <n v="2022"/>
    <n v="9"/>
    <n v="13"/>
    <d v="1899-12-30T09:15:00"/>
    <s v="IT"/>
    <s v="Set เครื่อง Pinter ของฝ่ายจัดซื้อจัดจ้างใน Computer Note Book ส่วนตัว ของ ดร.อารี บินทปัญญา"/>
    <n v="11558"/>
    <d v="2022-09-23T10:29:20"/>
    <s v="00:00:00"/>
    <s v=""/>
    <m/>
    <s v="No Group"/>
    <s v="ต่ำ"/>
    <n v="1"/>
    <s v="Printer"/>
    <n v="0"/>
    <s v="ต่ำ"/>
    <n v="623285599"/>
    <s v="aree.bin@cra.ac.th"/>
    <s v="Aree Bintapanya"/>
    <s v="Within SLA"/>
    <s v="04:33:28"/>
    <d v="2022-09-13T13:48:39"/>
    <s v="Jiranuwut Kunnathon"/>
    <s v="IT Support"/>
    <x v="1"/>
    <s v="Second tier"/>
    <x v="0"/>
    <s v="พอร์ทัล"/>
    <x v="0"/>
    <s v="Install"/>
    <x v="384"/>
    <x v="9"/>
    <d v="2022-05-05T00:00:00"/>
    <s v=""/>
    <x v="0"/>
    <d v="1899-12-30T00:00:00"/>
    <d v="2022-09-13T15:03:27"/>
    <s v="ต่ำ"/>
  </r>
  <r>
    <s v="Not Requested"/>
    <x v="3"/>
    <d v="2022-09-13T15:02:00"/>
    <d v="2022-09-13T09:16:00"/>
    <n v="2022"/>
    <n v="9"/>
    <n v="13"/>
    <d v="1899-12-30T09:16:00"/>
    <s v="IT"/>
    <s v="ติดตั้ง Microsoft teams (((มี จนท. รีโมทเรียบร้อย)))"/>
    <n v="11559"/>
    <d v="2022-10-03T15:28:42"/>
    <s v="00:00:00"/>
    <s v=""/>
    <m/>
    <s v="No Group"/>
    <s v="ต่ำ"/>
    <n v="1"/>
    <s v="Software"/>
    <n v="0"/>
    <s v="ต่ำ"/>
    <n v="6569"/>
    <s v="thidarat.pad@cra.ac.th"/>
    <s v=" นางสาว ธิดารัตน์ ผดุงลักษณ์"/>
    <s v="Within SLA"/>
    <s v="00:17:50"/>
    <d v="2022-09-13T09:34:45"/>
    <s v="Prasert Rattawisad"/>
    <s v="IT Support"/>
    <x v="1"/>
    <s v="Second tier"/>
    <x v="0"/>
    <s v="พอร์ทัล"/>
    <x v="0"/>
    <s v="Install"/>
    <x v="385"/>
    <x v="8"/>
    <m/>
    <s v=""/>
    <x v="0"/>
    <d v="1899-12-30T00:00:00"/>
    <d v="2022-09-21T15:45:42"/>
    <s v="ต่ำ"/>
  </r>
  <r>
    <s v="Not Requested"/>
    <x v="3"/>
    <d v="2022-09-16T16:37:00"/>
    <d v="2022-09-13T09:20:00"/>
    <n v="2022"/>
    <n v="9"/>
    <n v="13"/>
    <d v="1899-12-30T09:20:00"/>
    <s v="IT"/>
    <s v="ขอนัดเจ้าหน้าที่ IT เพื่อลงระบบ Application เครื่องวัด ATP ของบริษัท Kikoman เข้าระบบโรงพยาบาล โดยโหลด Application ผ่านทาง Google ค่ะ ติดต่อสอบถามเพิ่มเติมกับผู้แทนบริษัทได้ที่คุณ อารดา เบอร์ 0646438435 "/>
    <n v="11560"/>
    <d v="2022-09-27T10:09:16"/>
    <s v="00:00:00"/>
    <s v=""/>
    <m/>
    <s v="No Group"/>
    <s v="ต่ำ"/>
    <n v="1"/>
    <s v="Software"/>
    <n v="0"/>
    <s v="ต่ำ"/>
    <n v="6419"/>
    <s v="jintana.boo@cra.ac.th"/>
    <s v="Jintana Boonjuban"/>
    <s v="Within SLA"/>
    <s v="15:28:58"/>
    <d v="2022-09-14T15:49:56"/>
    <s v="Chakrit Pongprayot"/>
    <s v="IT Support"/>
    <x v="1"/>
    <s v="Second tier"/>
    <x v="0"/>
    <s v="พอร์ทัล"/>
    <x v="0"/>
    <s v="Install"/>
    <x v="386"/>
    <x v="28"/>
    <m/>
    <s v=""/>
    <x v="0"/>
    <d v="1899-12-30T00:00:00"/>
    <d v="2022-09-16T16:37:16"/>
    <s v="ต่ำ"/>
  </r>
  <r>
    <s v="Not Requested"/>
    <x v="12"/>
    <d v="2022-09-13T09:34:00"/>
    <d v="2022-09-13T09:33:00"/>
    <n v="2022"/>
    <n v="9"/>
    <n v="13"/>
    <d v="1899-12-30T09:33:00"/>
    <s v="IT"/>
    <s v="ID เรื่อง รายละเอียด Channel P29xxxxxx 60xxxxxxxxxxxxxx หมอพร้อม เพิ่มเข็ม 3 Line"/>
    <n v="11561"/>
    <d v="2022-10-07T08:12:1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44"/>
    <d v="2022-09-13T09:34:02"/>
    <s v="Jaraya Bhuwaratheep"/>
    <s v="Application Support"/>
    <x v="0"/>
    <s v="Second tier"/>
    <x v="1"/>
    <s v="พูดคุย"/>
    <x v="0"/>
    <s v="Vaccine"/>
    <x v="271"/>
    <x v="25"/>
    <m/>
    <s v=""/>
    <x v="1"/>
    <d v="1899-12-30T00:00:00"/>
    <d v="2022-10-04T11:12:18"/>
    <s v="กลาง"/>
  </r>
  <r>
    <s v="Not Requested"/>
    <x v="0"/>
    <d v="2022-09-13T09:40:00"/>
    <d v="2022-09-13T09:36:00"/>
    <n v="2022"/>
    <n v="9"/>
    <n v="13"/>
    <d v="1899-12-30T09:36:00"/>
    <s v="IT"/>
    <s v="ID เรื่อง รายละเอียด Channel อxxxxxxxxxx จำกัด องค์กร เลื่อนวันฉีดวัคซีน ลบนัดวันฉีด Call"/>
    <n v="11562"/>
    <d v="2022-10-14T11:09:13"/>
    <s v="00:00:00"/>
    <s v=""/>
    <m/>
    <s v="No Group"/>
    <s v="กลาง"/>
    <n v="1"/>
    <s v=""/>
    <n v="0"/>
    <s v="ต่ำ"/>
    <n v="642175520"/>
    <s v="fs04@cra.ac.th"/>
    <s v="Fresh Service"/>
    <s v="Within SLA"/>
    <s v="00:03:12"/>
    <d v="2022-09-13T09:40:10"/>
    <s v="Jaraya Bhuwaratheep"/>
    <s v="Application Support"/>
    <x v="0"/>
    <s v="Second tier"/>
    <x v="1"/>
    <s v="โทรศัพท์"/>
    <x v="0"/>
    <s v="เปลี่ยนสิทธิ์"/>
    <x v="387"/>
    <x v="25"/>
    <m/>
    <s v=""/>
    <x v="1"/>
    <d v="1899-12-30T00:00:00"/>
    <d v="2022-10-04T11:12:13"/>
    <s v="กลาง"/>
  </r>
  <r>
    <s v="Not Requested"/>
    <x v="12"/>
    <d v="2022-09-13T09:39:00"/>
    <d v="2022-09-13T09:38:00"/>
    <n v="2022"/>
    <n v="9"/>
    <n v="13"/>
    <d v="1899-12-30T09:38:00"/>
    <s v="IT"/>
    <s v="ID เรื่อง รายละเอียด Channel Dxxxxxxxxxxxxx ประชาชน สอบถามฉีดวัคซีนเข็มกระตุ้น Line"/>
    <n v="11563"/>
    <d v="2022-09-15T15:41:2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46"/>
    <d v="2022-09-13T09:39:02"/>
    <s v="Jaraya Bhuwaratheep"/>
    <s v="Application Support"/>
    <x v="0"/>
    <s v="Second tier"/>
    <x v="1"/>
    <s v="พูดคุย"/>
    <x v="0"/>
    <s v="Vaccine"/>
    <x v="388"/>
    <x v="25"/>
    <m/>
    <s v=""/>
    <x v="1"/>
    <d v="1899-12-30T00:00:00"/>
    <d v="2022-09-13T09:41:23"/>
    <s v="กลาง"/>
  </r>
  <r>
    <s v="Not Requested"/>
    <x v="12"/>
    <d v="2022-09-13T09:53:00"/>
    <d v="2022-09-13T09:38:00"/>
    <n v="2022"/>
    <n v="9"/>
    <n v="13"/>
    <d v="1899-12-30T09:38:00"/>
    <s v="IT"/>
    <s v=""/>
    <n v="11564"/>
    <d v="2022-09-15T15:39:47"/>
    <s v="00:00:00"/>
    <s v=""/>
    <m/>
    <s v="No Group"/>
    <s v="ต่ำ"/>
    <n v="1"/>
    <s v="Deleted"/>
    <n v="0"/>
    <s v="กลาง"/>
    <n v="6711"/>
    <s v="puttarad.but@cra.ac.th"/>
    <s v=" นาง พุธรัตน์ แฝงเมือง"/>
    <s v="Within SLA"/>
    <s v="00:13:35"/>
    <d v="2022-09-13T09:53:17"/>
    <s v="Aekkaluck Mong Suriya"/>
    <s v="E-sarabun"/>
    <x v="0"/>
    <s v="Second tier"/>
    <x v="1"/>
    <s v="พอร์ทัล"/>
    <x v="0"/>
    <s v="E-Saraban"/>
    <x v="323"/>
    <x v="84"/>
    <m/>
    <s v=""/>
    <x v="0"/>
    <d v="1899-12-30T00:00:00"/>
    <d v="2022-09-13T09:53:17"/>
    <s v="ต่ำ"/>
  </r>
  <r>
    <s v="Not Requested"/>
    <x v="12"/>
    <d v="2022-09-13T09:42:00"/>
    <d v="2022-09-13T09:42:00"/>
    <n v="2022"/>
    <n v="9"/>
    <n v="13"/>
    <d v="1899-12-30T09:42:00"/>
    <s v="IT"/>
    <s v="ID เรื่อง รายละเอียด Channel 11xxxxxxxxxxx หมอพร้อม ข้อมูลไม่ขึ้นหมอพร้อม เพิ่มเข็ม2 Line"/>
    <n v="11565"/>
    <d v="2022-10-07T08:12:0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1"/>
    <d v="2022-09-13T09:42:26"/>
    <s v="Jaraya Bhuwaratheep"/>
    <s v="Application Support"/>
    <x v="0"/>
    <s v="Second tier"/>
    <x v="1"/>
    <s v="พูดคุย"/>
    <x v="0"/>
    <s v="Vaccine"/>
    <x v="389"/>
    <x v="25"/>
    <m/>
    <s v=""/>
    <x v="1"/>
    <d v="1899-12-30T00:00:00"/>
    <d v="2022-10-04T11:12:06"/>
    <s v="กลาง"/>
  </r>
  <r>
    <s v="Not Requested"/>
    <x v="12"/>
    <d v="2022-09-13T09:44:00"/>
    <d v="2022-09-13T09:43:00"/>
    <n v="2022"/>
    <n v="9"/>
    <n v="13"/>
    <d v="1899-12-30T09:43:00"/>
    <s v="IT"/>
    <s v="ID เรื่อง รายละเอียด Channel 02xxxxxxxxx องค์กร สอบถามวันหมดอายุวัคซีน Call"/>
    <n v="11566"/>
    <d v="2022-09-15T15:45:2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9"/>
    <d v="2022-09-13T09:44:10"/>
    <s v="Jaraya Bhuwaratheep"/>
    <s v="Application Support"/>
    <x v="0"/>
    <s v="Second tier"/>
    <x v="1"/>
    <s v="โทรศัพท์"/>
    <x v="0"/>
    <s v="Vaccine"/>
    <x v="390"/>
    <x v="25"/>
    <m/>
    <s v=""/>
    <x v="1"/>
    <d v="1899-12-30T00:00:00"/>
    <d v="2022-09-13T09:45:21"/>
    <s v="กลาง"/>
  </r>
  <r>
    <s v="Not Requested"/>
    <x v="12"/>
    <d v="2022-09-13T09:45:00"/>
    <d v="2022-09-13T09:45:00"/>
    <n v="2022"/>
    <n v="9"/>
    <n v="13"/>
    <d v="1899-12-30T09:45:00"/>
    <s v="IT"/>
    <s v="ID เรื่อง รายละเอียด Channel รพ ลxxxxxxxx โรงพยาบาล ส่งรายชื่อให้ส่งประกัน วันที่ 09/09/65 Mail IT"/>
    <n v="11567"/>
    <d v="2022-10-07T08:12:02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13T09:45:58"/>
    <s v="Jaraya Bhuwaratheep"/>
    <s v="Application Support"/>
    <x v="0"/>
    <s v="Second tier"/>
    <x v="1"/>
    <s v="อีเมล"/>
    <x v="0"/>
    <s v="Vaccine"/>
    <x v="391"/>
    <x v="20"/>
    <m/>
    <s v=""/>
    <x v="1"/>
    <d v="1899-12-30T00:00:00"/>
    <d v="2022-10-04T11:12:02"/>
    <s v="กลาง"/>
  </r>
  <r>
    <s v="Not Requested"/>
    <x v="12"/>
    <d v="2022-09-13T09:47:00"/>
    <d v="2022-09-13T09:47:00"/>
    <n v="2022"/>
    <n v="9"/>
    <n v="13"/>
    <d v="1899-12-30T09:47:00"/>
    <s v="IT"/>
    <s v="ID เรื่อง รายละเอียด Channel รพ ลxxxxxxxx โรงพยาบาล ส่งรายชื่อให้ส่งประกัน วันที่ 10/09/65 Mail IT"/>
    <n v="11568"/>
    <d v="2022-10-07T08:11:5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2"/>
    <d v="2022-09-13T09:47:36"/>
    <s v="Jaraya Bhuwaratheep"/>
    <s v="Application Support"/>
    <x v="0"/>
    <s v="Second tier"/>
    <x v="1"/>
    <s v="อีเมล"/>
    <x v="0"/>
    <s v="Vaccine"/>
    <x v="392"/>
    <x v="25"/>
    <m/>
    <s v=""/>
    <x v="1"/>
    <d v="1899-12-30T00:00:00"/>
    <d v="2022-10-04T11:11:56"/>
    <s v="กลาง"/>
  </r>
  <r>
    <s v="Not Requested"/>
    <x v="0"/>
    <d v="2022-09-16T08:59:00"/>
    <d v="2022-09-13T09:54:00"/>
    <n v="2022"/>
    <n v="9"/>
    <n v="13"/>
    <d v="1899-12-30T09:54:00"/>
    <s v="IT"/>
    <s v="ขอ User ID ใหม่ เพื่อเข้าใช้ระบบ Enterprise Workflow เพื่อใช้เบิกวัสดุในคลังพัสดุ"/>
    <n v="11569"/>
    <d v="2022-09-28T16:45:38"/>
    <s v="00:00:00"/>
    <s v=""/>
    <m/>
    <s v="No Group"/>
    <s v="ต่ำ"/>
    <n v="1"/>
    <s v="SAP"/>
    <n v="0"/>
    <s v="ต่ำ"/>
    <n v="8810"/>
    <s v="kridsakorn.suk@cra.ac.th"/>
    <s v="Kridsakorn Sukpinid"/>
    <s v="Within SLA"/>
    <s v="26:04:59"/>
    <d v="2022-09-16T08:59:52"/>
    <s v="Songpol Wansoongnern"/>
    <s v="SAP"/>
    <x v="0"/>
    <s v="Second tier"/>
    <x v="1"/>
    <s v="พอร์ทัล"/>
    <x v="0"/>
    <s v="เปิดสิทธิ์"/>
    <x v="393"/>
    <x v="16"/>
    <m/>
    <s v=""/>
    <x v="0"/>
    <d v="1899-12-30T00:00:00"/>
    <d v="2022-09-21T15:49:38"/>
    <s v="ต่ำ"/>
  </r>
  <r>
    <s v="Not Requested"/>
    <x v="12"/>
    <d v="2022-09-13T09:56:00"/>
    <d v="2022-09-13T09:55:00"/>
    <n v="2022"/>
    <n v="9"/>
    <n v="13"/>
    <d v="1899-12-30T09:55:00"/>
    <s v="IT"/>
    <s v="ID เรื่อง รายละเอียด Channel บ.โอxxxxxxxx องค์กร ส่งรายชื่อให้ส่งประกัน วันที่ 09/09/65 Mail IT"/>
    <n v="11570"/>
    <d v="2022-10-07T08:11:5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6"/>
    <d v="2022-09-13T09:56:12"/>
    <s v="Jaraya Bhuwaratheep"/>
    <s v="Application Support"/>
    <x v="0"/>
    <s v="Second tier"/>
    <x v="1"/>
    <s v="อีเมล"/>
    <x v="0"/>
    <s v="Vaccine"/>
    <x v="394"/>
    <x v="25"/>
    <m/>
    <s v=""/>
    <x v="1"/>
    <d v="1899-12-30T00:00:00"/>
    <d v="2022-10-04T11:11:50"/>
    <s v="กลาง"/>
  </r>
  <r>
    <s v="Not Requested"/>
    <x v="12"/>
    <d v="2022-09-13T13:33:00"/>
    <d v="2022-09-13T09:56:00"/>
    <n v="2022"/>
    <n v="9"/>
    <n v="13"/>
    <d v="1899-12-30T09:56:00"/>
    <s v="IT"/>
    <s v=""/>
    <n v="11571"/>
    <d v="2022-09-15T15:57:18"/>
    <s v="01:11:34"/>
    <s v="Within SLA"/>
    <d v="2022-09-13T11:08:13"/>
    <s v="No Group"/>
    <s v="ต่ำ"/>
    <n v="2"/>
    <s v="Deleted"/>
    <n v="1"/>
    <s v="กลาง"/>
    <n v="6048"/>
    <s v="jintana.int@cra.ac.th"/>
    <s v="Jintana Inthongkaew"/>
    <s v="Within SLA"/>
    <s v="03:37:03"/>
    <d v="2022-09-13T13:33:42"/>
    <s v="Aekkaluck Mong Suriya"/>
    <s v="E-sarabun"/>
    <x v="0"/>
    <s v="Second tier"/>
    <x v="1"/>
    <s v="พอร์ทัล"/>
    <x v="0"/>
    <s v="E-Saraban"/>
    <x v="395"/>
    <x v="70"/>
    <d v="2022-05-05T00:00:00"/>
    <s v=""/>
    <x v="0"/>
    <d v="1899-12-30T00:00:00"/>
    <d v="2022-09-13T13:41:54"/>
    <s v="ต่ำ"/>
  </r>
  <r>
    <s v="Not Requested"/>
    <x v="12"/>
    <d v="2022-09-13T09:58:00"/>
    <d v="2022-09-13T09:58:00"/>
    <n v="2022"/>
    <n v="9"/>
    <n v="13"/>
    <d v="1899-12-30T09:58:00"/>
    <s v="IT"/>
    <s v="ID เรื่อง รายละเอียด Channel 9xxxxxxxxx 60xxxxxxxxxx หมอพร้อม ขอเลข 13หลัก (CID) Call"/>
    <n v="11572"/>
    <d v="2022-10-07T08:11:4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2"/>
    <d v="2022-09-13T09:58:41"/>
    <s v="Jaraya Bhuwaratheep"/>
    <s v="Application Support"/>
    <x v="0"/>
    <s v="Second tier"/>
    <x v="1"/>
    <s v="โทรศัพท์"/>
    <x v="0"/>
    <s v="Vaccine"/>
    <x v="304"/>
    <x v="25"/>
    <m/>
    <s v=""/>
    <x v="1"/>
    <d v="1899-12-30T00:00:00"/>
    <d v="2022-10-04T11:11:46"/>
    <s v="กลาง"/>
  </r>
  <r>
    <s v="Not Requested"/>
    <x v="12"/>
    <d v="2022-09-13T10:00:00"/>
    <d v="2022-09-13T10:00:00"/>
    <n v="2022"/>
    <n v="9"/>
    <n v="13"/>
    <d v="1899-12-30T10:00:00"/>
    <s v="IT"/>
    <s v="ID เรื่อง รายละเอียด Channel tsxxxxx 600xxxxxxxxxx หมอพร้อม ขอเลข 13หลัก (CID) Call"/>
    <n v="11573"/>
    <d v="2022-10-07T08:11:37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0"/>
    <d v="2022-09-13T10:00:38"/>
    <s v="Jaraya Bhuwaratheep"/>
    <s v="Application Support"/>
    <x v="0"/>
    <s v="Second tier"/>
    <x v="1"/>
    <s v="โทรศัพท์"/>
    <x v="0"/>
    <s v="Vaccine"/>
    <x v="304"/>
    <x v="25"/>
    <m/>
    <s v=""/>
    <x v="1"/>
    <d v="1899-12-30T00:00:00"/>
    <d v="2022-10-04T11:11:37"/>
    <s v="กลาง"/>
  </r>
  <r>
    <s v="Not Requested"/>
    <x v="12"/>
    <d v="2022-09-13T10:34:00"/>
    <d v="2022-09-13T10:02:00"/>
    <n v="2022"/>
    <n v="9"/>
    <n v="13"/>
    <d v="1899-12-30T10:02:00"/>
    <s v="IT"/>
    <s v="IP: 172.32.4.117 "/>
    <n v="11574"/>
    <d v="2022-09-23T10:03:45"/>
    <s v="00:00:00"/>
    <s v=""/>
    <m/>
    <s v="No Group"/>
    <s v="ต่ำ"/>
    <n v="1"/>
    <s v="Setup/Reconfig"/>
    <n v="0"/>
    <s v="ต่ำ"/>
    <n v="25766260"/>
    <s v="boossarath.sin@cra.ac.th"/>
    <s v="Boossarath Poontanaphaisankun"/>
    <s v="Within SLA"/>
    <s v="00:32:02"/>
    <d v="2022-09-13T10:34:50"/>
    <s v="Chutiphan Wonbao"/>
    <s v="IT Support"/>
    <x v="1"/>
    <s v="Frist tier"/>
    <x v="2"/>
    <s v="พอร์ทัล"/>
    <x v="0"/>
    <s v="EV Insite"/>
    <x v="396"/>
    <x v="48"/>
    <m/>
    <s v=""/>
    <x v="1"/>
    <d v="1899-12-30T00:00:00"/>
    <d v="2022-09-13T10:34:50"/>
    <s v="ต่ำ"/>
  </r>
  <r>
    <s v="Not Requested"/>
    <x v="12"/>
    <d v="2022-09-13T10:03:00"/>
    <d v="2022-09-13T10:02:00"/>
    <n v="2022"/>
    <n v="9"/>
    <n v="13"/>
    <d v="1899-12-30T10:02:00"/>
    <s v="IT"/>
    <s v="ID เรื่อง รายละเอียด Channel 410xxxxxxxxxxx หมอพร้อม เพิ่มเข็ม 1 2 3 Call"/>
    <n v="11575"/>
    <d v="2022-10-07T08:11:20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13T10:03:12"/>
    <s v="Jaraya Bhuwaratheep"/>
    <s v="Application Support"/>
    <x v="0"/>
    <s v="Second tier"/>
    <x v="1"/>
    <s v="โทรศัพท์"/>
    <x v="0"/>
    <s v="Vaccine"/>
    <x v="397"/>
    <x v="25"/>
    <m/>
    <s v=""/>
    <x v="1"/>
    <d v="1899-12-30T00:00:00"/>
    <d v="2022-10-04T11:11:20"/>
    <s v="กลาง"/>
  </r>
  <r>
    <s v="Not Requested"/>
    <x v="3"/>
    <d v="2022-09-13T15:03:00"/>
    <d v="2022-09-13T10:09:00"/>
    <n v="2022"/>
    <n v="9"/>
    <n v="13"/>
    <d v="1899-12-30T10:09:00"/>
    <s v="IT"/>
    <s v="ขอความอนุเคราะห์เจ้าหน้าที่ IT เข้ามา Update Notebook เพื่อลงโปรแกรมต่างๆ เช่น MDM ค่ะ ขอขอบพระคุณค่ะ"/>
    <n v="11576"/>
    <d v="2022-09-28T14:29:16"/>
    <s v="00:00:00"/>
    <s v=""/>
    <m/>
    <s v="No Group"/>
    <s v="ต่ำ"/>
    <n v="1"/>
    <s v="Network"/>
    <n v="0"/>
    <s v="ต่ำ"/>
    <n v="8472"/>
    <s v="chonlada.san@cra.ac.th"/>
    <s v="Chonlada Sangnak"/>
    <s v="Within SLA"/>
    <s v="03:49:09"/>
    <d v="2022-09-13T13:58:39"/>
    <s v="Thanaphon Thaugsuban"/>
    <s v="IT Support"/>
    <x v="1"/>
    <s v="Second tier"/>
    <x v="0"/>
    <s v="พอร์ทัล"/>
    <x v="0"/>
    <s v="Install"/>
    <x v="398"/>
    <x v="64"/>
    <d v="2022-03-05T00:00:00"/>
    <s v=""/>
    <x v="0"/>
    <d v="1899-12-30T00:00:00"/>
    <d v="2022-09-19T09:18:16"/>
    <s v="กลาง"/>
  </r>
  <r>
    <s v="Not Requested"/>
    <x v="12"/>
    <d v="2022-09-13T11:26:00"/>
    <d v="2022-09-13T10:31:00"/>
    <n v="2022"/>
    <n v="9"/>
    <n v="13"/>
    <d v="1899-12-30T10:31:00"/>
    <s v="IT"/>
    <s v=""/>
    <n v="11577"/>
    <d v="2022-09-15T16:32:40"/>
    <s v="00:50:40"/>
    <s v="Within SLA"/>
    <d v="2022-09-13T11:22:28"/>
    <s v="No Group"/>
    <s v="ต่ำ"/>
    <n v="1"/>
    <s v="Setup/Reconfig"/>
    <n v="1"/>
    <s v="กลาง"/>
    <n v="8605"/>
    <s v="sataya.dow@cra.ac.th"/>
    <s v=" นางสาว สัตยา ดาวสิงห์"/>
    <s v="Within SLA"/>
    <s v="00:54:49"/>
    <d v="2022-09-13T11:26:37"/>
    <s v="Aekkaluck Mong Suriya"/>
    <s v="E-sarabun"/>
    <x v="0"/>
    <s v="Second tier"/>
    <x v="1"/>
    <s v="พอร์ทัล"/>
    <x v="0"/>
    <s v="E-Saraban"/>
    <x v="399"/>
    <x v="60"/>
    <m/>
    <s v=""/>
    <x v="0"/>
    <d v="1899-12-30T00:00:00"/>
    <d v="2022-09-13T11:26:37"/>
    <s v="ต่ำ"/>
  </r>
  <r>
    <s v="Not Requested"/>
    <x v="11"/>
    <d v="2022-09-16T16:37:00"/>
    <d v="2022-09-13T10:37:00"/>
    <n v="2022"/>
    <n v="9"/>
    <n v="13"/>
    <d v="1899-12-30T10:37:00"/>
    <s v="IT"/>
    <s v="ขอเจ้าหน้าที่ไอที 1 คน ช่วยทำหน้าจอห้องประชุม Co working space 2B - 2 กับ 2B - 4 วันที่ 14 ก.ย.65 เวลา 8.30 น. เพื่อให้หน้าจอ 2 ห้องประชุมแชร์หน้าจอกันได้ ขอบคุณค่ะ"/>
    <n v="11578"/>
    <d v="2022-09-27T10:40:19"/>
    <s v="00:00:00"/>
    <s v=""/>
    <m/>
    <s v="No Group"/>
    <s v="ต่ำ"/>
    <n v="1"/>
    <s v="Setup/Reconfig"/>
    <n v="0"/>
    <s v="ต่ำ"/>
    <n v="830687517"/>
    <s v="sukanya.kij@cra.ac.th"/>
    <s v="Sukanya Kijpaiboonwat"/>
    <s v="Within SLA"/>
    <s v="14:57:52"/>
    <d v="2022-09-14T16:35:20"/>
    <s v="Jiranuwut Kunnathon"/>
    <s v="IT Support"/>
    <x v="1"/>
    <s v="Second tier"/>
    <x v="0"/>
    <s v="พอร์ทัล"/>
    <x v="0"/>
    <s v="Teleconference"/>
    <x v="400"/>
    <x v="32"/>
    <m/>
    <s v=""/>
    <x v="1"/>
    <d v="1899-12-30T00:00:00"/>
    <d v="2022-09-16T16:37:19"/>
    <s v="ต่ำ"/>
  </r>
  <r>
    <s v="Not Requested"/>
    <x v="3"/>
    <m/>
    <d v="2022-09-13T11:41:00"/>
    <n v="2022"/>
    <n v="9"/>
    <n v="13"/>
    <d v="1899-12-30T11:41:00"/>
    <s v="IT"/>
    <s v=""/>
    <n v="11579"/>
    <d v="2022-09-16T08:42:02"/>
    <s v="00:00:00"/>
    <s v=""/>
    <m/>
    <s v="No Group"/>
    <s v="ต่ำ"/>
    <n v="1"/>
    <s v="PC"/>
    <n v="0"/>
    <s v="กลาง"/>
    <n v="623285599"/>
    <s v="aree.bin@cra.ac.th"/>
    <s v="Aree Bintapanya"/>
    <s v=""/>
    <s v=""/>
    <m/>
    <s v="Surasak Rattanaanan"/>
    <s v="IT Support"/>
    <x v="0"/>
    <s v="Second tier"/>
    <x v="0"/>
    <s v="พอร์ทัล"/>
    <x v="2"/>
    <s v="Install"/>
    <x v="401"/>
    <x v="9"/>
    <m/>
    <s v=""/>
    <x v="0"/>
    <d v="1899-12-30T00:00:00"/>
    <d v="2022-09-14T09:43:31"/>
    <s v="ต่ำ"/>
  </r>
  <r>
    <s v="Not Requested"/>
    <x v="0"/>
    <m/>
    <d v="2022-09-13T11:42:00"/>
    <n v="2022"/>
    <n v="9"/>
    <n v="13"/>
    <d v="1899-12-30T11:42:00"/>
    <s v="IT"/>
    <s v="เปลี่ยนสิทธิ์การเข้าถึง Intranet ศูนย์การเรียนรู้และวิจัยฯ ให้กับเจ้าหน้าที่ภายในราชวิทยาลัยจุฬาภรณ์เข้าถึง Intranet ศูนย์การเรียนรู้และวิจัยฯ โดย Admin ไม่ต้องกด approve ค่ะ ลิงค์: https://chulabhornroyalacademy.sharepoint.com/sites/CLRC_CRA "/>
    <n v="11580"/>
    <d v="2022-09-23T11:43:13"/>
    <s v="88:47:16"/>
    <s v="SLA Violated"/>
    <d v="2022-09-27T10:29:44"/>
    <s v="No Group"/>
    <s v="ต่ำ"/>
    <n v="2"/>
    <s v="Active Directory (AD)"/>
    <n v="1"/>
    <s v="ต่ำ"/>
    <n v="8405"/>
    <s v="patinya.paj@cra.ac.th"/>
    <s v="Patinya Pajjusanan"/>
    <s v=""/>
    <s v=""/>
    <m/>
    <s v="Ulailak Nadee"/>
    <s v="IT Support"/>
    <x v="0"/>
    <s v="Second tier"/>
    <x v="1"/>
    <s v="พอร์ทัล"/>
    <x v="1"/>
    <s v="เปิดสิทธิ์"/>
    <x v="402"/>
    <x v="20"/>
    <m/>
    <s v=""/>
    <x v="0"/>
    <d v="1899-12-30T00:00:00"/>
    <d v="2022-09-27T10:29:44"/>
    <s v="กลาง"/>
  </r>
  <r>
    <s v="Not Requested"/>
    <x v="3"/>
    <m/>
    <d v="2022-09-13T11:43:00"/>
    <n v="2022"/>
    <n v="9"/>
    <n v="13"/>
    <d v="1899-12-30T11:43:00"/>
    <s v="IT"/>
    <s v=""/>
    <n v="11581"/>
    <d v="2022-09-16T08:44:12"/>
    <s v="00:00:00"/>
    <s v=""/>
    <m/>
    <s v="No Group"/>
    <s v="ต่ำ"/>
    <n v="1"/>
    <s v="iPad / Table"/>
    <n v="0"/>
    <s v="กลาง"/>
    <n v="623285599"/>
    <s v="aree.bin@cra.ac.th"/>
    <s v="Aree Bintapanya"/>
    <s v=""/>
    <s v=""/>
    <m/>
    <s v="Surasak Rattanaanan"/>
    <s v="IT Support"/>
    <x v="0"/>
    <s v="Second tier"/>
    <x v="0"/>
    <s v="พอร์ทัล"/>
    <x v="2"/>
    <s v="Add"/>
    <x v="401"/>
    <x v="9"/>
    <m/>
    <s v=""/>
    <x v="0"/>
    <d v="1899-12-30T00:00:00"/>
    <d v="2022-09-14T09:37:39"/>
    <s v="ต่ำ"/>
  </r>
  <r>
    <s v="Not Requested"/>
    <x v="2"/>
    <d v="2022-09-13T15:03:00"/>
    <d v="2022-09-13T11:46:00"/>
    <n v="2022"/>
    <n v="9"/>
    <n v="13"/>
    <d v="1899-12-30T11:46:00"/>
    <s v="IT"/>
    <s v="รบกวนดูสัญญาณโทรศัพท์ตั้งโต๊ะ การเงินช่อง 12 ค่ะ ไม่สามารถโทรออกได้ค่ะ"/>
    <n v="11582"/>
    <d v="2022-09-23T14:33:49"/>
    <s v="00:00:00"/>
    <s v=""/>
    <m/>
    <s v="No Group"/>
    <s v="ต่ำ"/>
    <n v="1"/>
    <s v="Setup/Reconfig"/>
    <n v="0"/>
    <s v="ต่ำ"/>
    <n v="5782"/>
    <s v="rumpha.ati@cra.ac.th"/>
    <s v="Rumpha Atiroj"/>
    <s v="Within SLA"/>
    <s v="00:30:57"/>
    <d v="2022-09-13T12:17:29"/>
    <s v="Natthawut Suksom"/>
    <s v="IT Support"/>
    <x v="1"/>
    <s v="Second tier"/>
    <x v="0"/>
    <s v="พอร์ทัล"/>
    <x v="0"/>
    <s v="IP-Phone"/>
    <x v="403"/>
    <x v="119"/>
    <m/>
    <s v=""/>
    <x v="1"/>
    <d v="1899-12-30T00:00:00"/>
    <d v="2022-09-13T15:03:49"/>
    <s v="ต่ำ"/>
  </r>
  <r>
    <s v="Not Requested"/>
    <x v="12"/>
    <d v="2022-09-24T14:36:00"/>
    <d v="2022-09-13T12:32:00"/>
    <n v="2022"/>
    <n v="9"/>
    <n v="13"/>
    <d v="1899-12-30T12:32:00"/>
    <s v="IT"/>
    <s v="เปลี่ยนชื่อไฟล์ ใน Onedrive ไม่ได้และนำไ ฟล์จาก Onedrive เข้าสู่ E-sarabun เป็นชื่ออื่น"/>
    <n v="11583"/>
    <d v="2022-09-26T15:23:00"/>
    <s v="00:00:00"/>
    <s v=""/>
    <m/>
    <s v="No Group"/>
    <s v="ต่ำ"/>
    <n v="1"/>
    <s v="Function Error (Bug)"/>
    <n v="0"/>
    <s v="ต่ำ"/>
    <n v="8607"/>
    <s v="itservice@cra.ac.th"/>
    <s v="IT Service Request"/>
    <s v="Within SLA"/>
    <s v="64:37:12"/>
    <d v="2022-09-22T14:09:50"/>
    <s v="Surasak Rattanaanan"/>
    <s v="IT Support"/>
    <x v="0"/>
    <s v="Second tier"/>
    <x v="0"/>
    <s v="โทรศัพท์"/>
    <x v="0"/>
    <s v="Ofiice 365"/>
    <x v="404"/>
    <x v="9"/>
    <m/>
    <s v=""/>
    <x v="1"/>
    <d v="1899-12-30T00:00:00"/>
    <d v="2022-09-24T14:36:17"/>
    <s v="ต่ำ"/>
  </r>
  <r>
    <s v="Not Requested"/>
    <x v="12"/>
    <d v="2022-09-13T16:11:00"/>
    <d v="2022-09-13T12:37:00"/>
    <n v="2022"/>
    <n v="9"/>
    <n v="13"/>
    <d v="1899-12-30T12:37:00"/>
    <s v="IT"/>
    <s v="นพ.ปิโยรส เลิศสงวนสินชัย ได้พิมพ์ข้อมูลคนไข้ในระบบ HIS เมื่อวันที่ 23 สค 2565 HN 640006910 นายทิพล ไม้แก้ว ซึ่งวันนี้แพทย์เปิดดูข้อมูลได้หายไป แพทย์ยืนยันได้พิมพ์ข้อมูลคนไข้ในระบบแล้ว รบกวนทาง จนท. IT แก้ไขให้ด้วยค่ะ "/>
    <n v="11584"/>
    <d v="2022-10-03T13:04:09"/>
    <s v="00:00:00"/>
    <s v=""/>
    <m/>
    <s v="No Group"/>
    <s v="ต่ำ"/>
    <n v="1"/>
    <s v="การทำงานผิด Flow"/>
    <n v="0"/>
    <s v="ต่ำ"/>
    <n v="5601"/>
    <s v="butsayaphan.kit@cra.ac.th"/>
    <s v="Butsayaphan Kittiwatcharaphong"/>
    <s v="Within SLA"/>
    <s v="02:46:16"/>
    <d v="2022-09-13T15:23:40"/>
    <s v="Darin Mingraksa"/>
    <s v="IT Support"/>
    <x v="1"/>
    <s v="Frist tier"/>
    <x v="2"/>
    <s v="พอร์ทัล"/>
    <x v="0"/>
    <s v="SSB - Front End"/>
    <x v="405"/>
    <x v="23"/>
    <m/>
    <s v=""/>
    <x v="1"/>
    <d v="1899-12-30T00:00:00"/>
    <d v="2022-09-21T15:50:09"/>
    <s v="ต่ำ"/>
  </r>
  <r>
    <s v="Not Requested"/>
    <x v="12"/>
    <d v="2022-09-13T14:19:00"/>
    <d v="2022-09-13T13:06:00"/>
    <n v="2022"/>
    <n v="9"/>
    <n v="13"/>
    <d v="1899-12-30T13:06:00"/>
    <s v="IT"/>
    <s v=""/>
    <n v="11585"/>
    <d v="2022-09-16T10:07:51"/>
    <s v="00:00:00"/>
    <s v=""/>
    <m/>
    <s v="No Group"/>
    <s v="ต่ำ"/>
    <n v="1"/>
    <s v="Setup/Reconfig"/>
    <n v="0"/>
    <s v="กลาง"/>
    <n v="8652"/>
    <s v="nattanan.hon@cra.ac.th"/>
    <s v=" นางสาว ณัฏฐนันท์ กุฎีพันธ์"/>
    <s v="Within SLA"/>
    <s v="01:12:23"/>
    <d v="2022-09-13T14:19:17"/>
    <s v="Aekkaluck Mong Suriya"/>
    <s v="E-sarabun"/>
    <x v="0"/>
    <s v="Second tier"/>
    <x v="1"/>
    <s v="พอร์ทัล"/>
    <x v="0"/>
    <s v="E-Saraban"/>
    <x v="373"/>
    <x v="9"/>
    <m/>
    <s v=""/>
    <x v="0"/>
    <d v="1899-12-30T00:00:00"/>
    <d v="2022-09-13T14:19:17"/>
    <s v="ต่ำ"/>
  </r>
  <r>
    <s v="Not Requested"/>
    <x v="12"/>
    <d v="2022-09-13T14:31:00"/>
    <d v="2022-09-13T13:14:00"/>
    <n v="2022"/>
    <n v="9"/>
    <n v="13"/>
    <d v="1899-12-30T13:14:00"/>
    <s v="IT"/>
    <s v=""/>
    <n v="11586"/>
    <d v="2022-09-16T10:15:39"/>
    <s v="01:08:32"/>
    <s v="Within SLA"/>
    <d v="2022-09-13T14:23:19"/>
    <s v="No Group"/>
    <s v="ต่ำ"/>
    <n v="2"/>
    <s v="Add/Insert"/>
    <n v="1"/>
    <s v="กลาง"/>
    <n v="8488"/>
    <s v="boonyada.tan@cra.ac.th"/>
    <s v="Boonyada Tantragul"/>
    <s v="Within SLA"/>
    <s v="01:16:27"/>
    <d v="2022-09-13T14:31:15"/>
    <s v="Aekkaluck Mong Suriya"/>
    <s v="E-sarabun"/>
    <x v="0"/>
    <s v="Second tier"/>
    <x v="1"/>
    <s v="พอร์ทัล"/>
    <x v="0"/>
    <s v="E-Saraban"/>
    <x v="406"/>
    <x v="5"/>
    <m/>
    <s v=""/>
    <x v="0"/>
    <d v="1899-12-30T00:00:00"/>
    <d v="2022-09-13T14:31:14"/>
    <s v="ต่ำ"/>
  </r>
  <r>
    <s v="Not Requested"/>
    <x v="11"/>
    <d v="2022-09-13T15:04:00"/>
    <d v="2022-09-13T13:17:00"/>
    <n v="2022"/>
    <n v="9"/>
    <n v="13"/>
    <d v="1899-12-30T13:17:00"/>
    <s v="IT"/>
    <s v="เชื่อมต่อคอมพิวเตอร์กับ projector ไม่ขึ้น"/>
    <n v="11587"/>
    <d v="2022-09-23T13:24:08"/>
    <s v="00:00:00"/>
    <s v=""/>
    <m/>
    <s v="No Group"/>
    <s v="ต่ำ"/>
    <n v="1"/>
    <s v="Setup/Reconfig"/>
    <n v="0"/>
    <s v="ต่ำ"/>
    <n v="6121"/>
    <s v="ploypailin.sus@cra.ac.th"/>
    <s v="Ploypailin Susantikarn"/>
    <s v="Within SLA"/>
    <s v="01:40:36"/>
    <d v="2022-09-13T14:58:13"/>
    <s v="Chakrit Pongprayot"/>
    <s v="IT Support"/>
    <x v="1"/>
    <s v="Second tier"/>
    <x v="0"/>
    <s v="พอร์ทัล"/>
    <x v="0"/>
    <s v="Teleconference"/>
    <x v="407"/>
    <x v="86"/>
    <m/>
    <s v=""/>
    <x v="1"/>
    <d v="1899-12-30T00:00:00"/>
    <d v="2022-09-13T15:04:08"/>
    <s v="ต่ำ"/>
  </r>
  <r>
    <s v="Not Requested"/>
    <x v="12"/>
    <d v="2022-09-13T13:46:00"/>
    <d v="2022-09-13T13:44:00"/>
    <n v="2022"/>
    <n v="9"/>
    <n v="13"/>
    <d v="1899-12-30T13:44:00"/>
    <s v="IT"/>
    <s v="ID เรื่อง รายละเอียด Channel 366040xxxxx หมอพร้อม แก้ไขนามสกุล Call"/>
    <n v="11588"/>
    <d v="2022-10-07T08:10:1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26"/>
    <d v="2022-09-13T13:46:04"/>
    <s v="Jaraya Bhuwaratheep"/>
    <s v="Application Support"/>
    <x v="0"/>
    <s v="Second tier"/>
    <x v="1"/>
    <s v="โทรศัพท์"/>
    <x v="0"/>
    <s v="Vaccine"/>
    <x v="408"/>
    <x v="25"/>
    <m/>
    <s v=""/>
    <x v="1"/>
    <d v="1899-12-30T00:00:00"/>
    <d v="2022-10-04T11:11:11"/>
    <s v="กลาง"/>
  </r>
  <r>
    <s v="Not Requested"/>
    <x v="12"/>
    <d v="2022-09-13T13:49:00"/>
    <d v="2022-09-13T13:48:00"/>
    <n v="2022"/>
    <n v="9"/>
    <n v="13"/>
    <d v="1899-12-30T13:48:00"/>
    <s v="IT"/>
    <s v="ID เรื่อง รายละเอียด Channel PA0447xxx 002794100xxxx หมอพร้อม ขอเลข 13หลัก (CID) แต่ไม่พบข้อมูล ให้ติดต่อโรงพยาบาลที่ฉีด Call"/>
    <n v="11589"/>
    <d v="2022-10-07T08:11:0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42"/>
    <d v="2022-09-13T13:49:00"/>
    <s v="Jaraya Bhuwaratheep"/>
    <s v="Application Support"/>
    <x v="0"/>
    <s v="Second tier"/>
    <x v="1"/>
    <s v="โทรศัพท์"/>
    <x v="0"/>
    <s v="Vaccine"/>
    <x v="409"/>
    <x v="25"/>
    <m/>
    <s v=""/>
    <x v="1"/>
    <d v="1899-12-30T00:00:00"/>
    <d v="2022-10-04T11:11:03"/>
    <s v="กลาง"/>
  </r>
  <r>
    <s v="Not Requested"/>
    <x v="12"/>
    <d v="2022-09-13T14:44:00"/>
    <d v="2022-09-13T13:53:00"/>
    <n v="2022"/>
    <n v="9"/>
    <n v="13"/>
    <d v="1899-12-30T13:53:00"/>
    <s v="IT"/>
    <s v=""/>
    <n v="11590"/>
    <d v="2022-09-16T10:53:53"/>
    <s v="00:00:00"/>
    <s v=""/>
    <m/>
    <s v="No Group"/>
    <s v="ต่ำ"/>
    <n v="1"/>
    <s v="Deleted"/>
    <n v="0"/>
    <s v="กลาง"/>
    <n v="8817"/>
    <s v="sarawut.par@cra.ac.th"/>
    <s v="Sarawut Prasanthong"/>
    <s v="Within SLA"/>
    <s v="00:51:33"/>
    <d v="2022-09-13T14:44:47"/>
    <s v="Aekkaluck Mong Suriya"/>
    <s v="E-sarabun"/>
    <x v="0"/>
    <s v="Second tier"/>
    <x v="1"/>
    <s v="พอร์ทัล"/>
    <x v="0"/>
    <s v="E-Saraban"/>
    <x v="410"/>
    <x v="33"/>
    <m/>
    <s v=""/>
    <x v="0"/>
    <d v="1899-12-30T00:00:00"/>
    <d v="2022-09-13T14:44:47"/>
    <s v="ต่ำ"/>
  </r>
  <r>
    <s v="Not Requested"/>
    <x v="15"/>
    <d v="2022-09-16T16:37:00"/>
    <d v="2022-09-13T14:34:00"/>
    <n v="2022"/>
    <n v="9"/>
    <n v="13"/>
    <d v="1899-12-30T14:34:00"/>
    <s v="IT"/>
    <s v=""/>
    <n v="11591"/>
    <d v="2022-09-20T11:38:21"/>
    <s v="00:00:00"/>
    <s v=""/>
    <m/>
    <s v="No Group"/>
    <s v="ต่ำ"/>
    <n v="1"/>
    <s v="Setup/Re-config"/>
    <n v="0"/>
    <s v="กลาง"/>
    <n v="830145715"/>
    <s v="kamolporn.suk@cra.ac.th"/>
    <s v="Kamolporn Suksompuet"/>
    <s v="Within SLA"/>
    <s v="10:59:30"/>
    <d v="2022-09-14T16:34:19"/>
    <s v="Jiranuwut Kunnathon"/>
    <s v="IT Support"/>
    <x v="1"/>
    <s v="Second tier"/>
    <x v="0"/>
    <s v="พอร์ทัล"/>
    <x v="0"/>
    <s v="Operating System Windows 10"/>
    <x v="347"/>
    <x v="5"/>
    <m/>
    <s v=""/>
    <x v="1"/>
    <d v="1899-12-30T00:00:00"/>
    <d v="2022-09-16T16:37:21"/>
    <s v="ต่ำ"/>
  </r>
  <r>
    <s v="Not Requested"/>
    <x v="3"/>
    <d v="2022-09-13T15:04:00"/>
    <d v="2022-09-13T14:48:00"/>
    <n v="2022"/>
    <n v="9"/>
    <n v="13"/>
    <d v="1899-12-30T14:48:00"/>
    <s v="IT"/>
    <s v="เรียนเจ้าหน้าที่ IT และผู้เกี่ยวข้อง ขอความกรุณาเคลื่อนย้ายตำแหน่งติดตั้งเครื่องปริ้นเตอร์ และเครื่องคอมพิวเตอร์ ภายในห้องโอเปอร์เรเตอร์ ชั้น 4 ขณะนี้ คุณคิว ได้ดำเนินการ เรียบร้อยแล้วค่ะ ขอบคุณค่ะ"/>
    <n v="11592"/>
    <d v="2022-09-23T14:54:38"/>
    <s v="00:00:00"/>
    <s v=""/>
    <m/>
    <s v="No Group"/>
    <s v="ต่ำ"/>
    <n v="1"/>
    <s v="PC"/>
    <n v="0"/>
    <s v="ต่ำ"/>
    <n v="0"/>
    <s v="orn-a-nong.cha@cra.ac.th"/>
    <s v="Orn-A-Nong Chaomuangkrung"/>
    <s v="Within SLA"/>
    <s v="00:10:15"/>
    <d v="2022-09-13T14:59:06"/>
    <s v="Chakrit Pongprayot"/>
    <s v="IT Support"/>
    <x v="1"/>
    <s v="Second tier"/>
    <x v="0"/>
    <s v="พอร์ทัล"/>
    <x v="0"/>
    <s v="Move"/>
    <x v="411"/>
    <x v="25"/>
    <d v="2022-05-05T00:00:00"/>
    <s v=""/>
    <x v="0"/>
    <d v="1899-12-30T00:00:00"/>
    <d v="2022-09-13T15:05:18"/>
    <s v="ต่ำ"/>
  </r>
  <r>
    <s v="Not Requested"/>
    <x v="12"/>
    <d v="2022-09-13T15:19:00"/>
    <d v="2022-09-13T14:57:00"/>
    <n v="2022"/>
    <n v="9"/>
    <n v="13"/>
    <d v="1899-12-30T14:57:00"/>
    <s v=""/>
    <s v=""/>
    <n v="11593"/>
    <d v="2022-09-16T11:58:31"/>
    <s v="00:00:00"/>
    <s v=""/>
    <m/>
    <s v="No Group"/>
    <s v="ต่ำ"/>
    <n v="1"/>
    <s v="Deleted"/>
    <n v="0"/>
    <s v="กลาง"/>
    <n v="8770"/>
    <s v="rinchanit.kul@cra.ac.th"/>
    <s v="Rinchanit Kulpronpipat"/>
    <s v="Within SLA"/>
    <s v="00:21:35"/>
    <d v="2022-09-13T15:19:18"/>
    <s v="Aekkaluck Mong Suriya"/>
    <s v="E-sarabun"/>
    <x v="0"/>
    <s v="Second tier"/>
    <x v="1"/>
    <s v="พอร์ทัล"/>
    <x v="0"/>
    <s v="E-Saraban"/>
    <x v="412"/>
    <x v="47"/>
    <d v="2022-05-05T00:00:00"/>
    <s v=""/>
    <x v="0"/>
    <d v="1899-12-30T00:00:00"/>
    <d v="2022-09-14T16:28:15"/>
    <s v="ต่ำ"/>
  </r>
  <r>
    <s v="Not Requested"/>
    <x v="6"/>
    <m/>
    <d v="2022-09-13T15:03:00"/>
    <n v="2022"/>
    <n v="9"/>
    <n v="13"/>
    <d v="1899-12-30T15:03:00"/>
    <s v="IT"/>
    <s v=""/>
    <n v="11594"/>
    <d v="2022-10-14T12:00:00"/>
    <s v="09:00:36"/>
    <s v="SLA Violated"/>
    <d v="2022-09-14T15:04:02"/>
    <s v="No Group"/>
    <s v="ต่ำ"/>
    <n v="2"/>
    <s v="System SSB"/>
    <n v="1"/>
    <s v="กลาง"/>
    <n v="6121"/>
    <s v="ploypailin.sus@cra.ac.th"/>
    <s v="Ploypailin Susantikarn"/>
    <s v=""/>
    <s v=""/>
    <m/>
    <s v="Thanakorn Inthanu"/>
    <s v="Programer"/>
    <x v="0"/>
    <s v="Second tier"/>
    <x v="1"/>
    <s v="พอร์ทัล"/>
    <x v="1"/>
    <s v="Change/Add Report"/>
    <x v="413"/>
    <x v="50"/>
    <m/>
    <s v=""/>
    <x v="0"/>
    <d v="1899-12-30T00:00:00"/>
    <d v="2022-09-23T12:56:53"/>
    <s v="กลาง"/>
  </r>
  <r>
    <s v="Not Requested"/>
    <x v="0"/>
    <d v="2022-09-16T15:24:00"/>
    <d v="2022-09-13T15:03:00"/>
    <n v="2022"/>
    <n v="9"/>
    <n v="13"/>
    <d v="1899-12-30T15:03:00"/>
    <s v="IT"/>
    <s v=""/>
    <n v="11595"/>
    <d v="2022-09-16T12:04:19"/>
    <s v="27:20:55"/>
    <s v="SLA Violated"/>
    <d v="2022-09-16T15:24:38"/>
    <s v="No Group"/>
    <s v="ต่ำ"/>
    <n v="2"/>
    <s v="SAP"/>
    <n v="1"/>
    <s v="กลาง"/>
    <n v="6456"/>
    <s v="karuna.sue@cra.ac.th"/>
    <s v="Karuna Suebhirun"/>
    <s v="SLA Violated"/>
    <s v="27:21:02"/>
    <d v="2022-09-16T15:24:45"/>
    <s v="Songpol Wansoongnern"/>
    <s v="SAP"/>
    <x v="0"/>
    <s v="Second tier"/>
    <x v="1"/>
    <s v="พอร์ทัล"/>
    <x v="0"/>
    <s v="เปลี่ยนสิทธิ์"/>
    <x v="414"/>
    <x v="65"/>
    <m/>
    <s v=""/>
    <x v="0"/>
    <d v="1899-12-30T00:00:00"/>
    <d v="2022-09-22T08:48:32"/>
    <s v="กลาง"/>
  </r>
  <r>
    <s v="Not Requested"/>
    <x v="3"/>
    <d v="2022-09-16T10:37:00"/>
    <d v="2022-09-13T15:05:00"/>
    <n v="2022"/>
    <n v="9"/>
    <n v="13"/>
    <d v="1899-12-30T15:05:00"/>
    <s v="IT"/>
    <s v=""/>
    <n v="11596"/>
    <d v="2022-09-20T12:30:43"/>
    <s v="00:00:00"/>
    <s v=""/>
    <m/>
    <s v="No Group"/>
    <s v="ต่ำ"/>
    <n v="1"/>
    <s v="Software"/>
    <n v="0"/>
    <s v="กลาง"/>
    <n v="6483"/>
    <s v="chonnipa.pon@pccms.ac.th"/>
    <s v="Chonnipa Pongsupa"/>
    <s v="Within SLA"/>
    <s v="04:07:53"/>
    <d v="2022-09-14T10:13:49"/>
    <s v="Surasak Rattanaanan"/>
    <s v="IT Support"/>
    <x v="0"/>
    <s v="Second tier"/>
    <x v="0"/>
    <s v="พอร์ทัล"/>
    <x v="0"/>
    <s v="Install"/>
    <x v="415"/>
    <x v="56"/>
    <m/>
    <s v=""/>
    <x v="0"/>
    <d v="1899-12-30T00:00:00"/>
    <d v="2022-09-16T10:37:43"/>
    <s v="ต่ำ"/>
  </r>
  <r>
    <s v="Not Requested"/>
    <x v="12"/>
    <d v="2022-09-13T16:14:00"/>
    <d v="2022-09-13T15:29:00"/>
    <n v="2022"/>
    <n v="9"/>
    <n v="13"/>
    <d v="1899-12-30T15:29:00"/>
    <s v="IT"/>
    <s v="รบกวนลบเอกสารแนบในบันทึกข้อความ"/>
    <n v="11597"/>
    <d v="2022-09-23T15:30:06"/>
    <s v="00:00:00"/>
    <s v=""/>
    <m/>
    <s v="No Group"/>
    <s v="ต่ำ"/>
    <n v="1"/>
    <s v="Deleted"/>
    <n v="0"/>
    <s v="ต่ำ"/>
    <n v="6121"/>
    <s v="atchara.yat@cra.ac.th"/>
    <s v="Atchara Yathong"/>
    <s v="Within SLA"/>
    <s v="00:45:05"/>
    <d v="2022-09-13T16:14:14"/>
    <s v="Aekkaluck Mong Suriya"/>
    <s v="E-sarabun"/>
    <x v="0"/>
    <s v="Second tier"/>
    <x v="1"/>
    <s v="พอร์ทัล"/>
    <x v="0"/>
    <s v="E-Saraban"/>
    <x v="330"/>
    <x v="10"/>
    <m/>
    <s v=""/>
    <x v="0"/>
    <d v="1899-12-30T00:00:00"/>
    <d v="2022-09-13T16:14:14"/>
    <s v="ต่ำ"/>
  </r>
  <r>
    <s v="Not Requested"/>
    <x v="3"/>
    <d v="2022-09-13T15:53:00"/>
    <d v="2022-09-13T15:32:00"/>
    <n v="2022"/>
    <n v="9"/>
    <n v="13"/>
    <d v="1899-12-30T15:32:00"/>
    <s v="IT"/>
    <s v="ขอเชื่อมต่อเครื่องปริ้นกับ notebookค่ะ เลข IP คอมกับเครื่องปริ้น"/>
    <n v="11598"/>
    <d v="2022-09-16T12:34:17"/>
    <s v="00:00:00"/>
    <s v=""/>
    <m/>
    <s v="No Group"/>
    <s v="ต่ำ"/>
    <n v="2"/>
    <s v="Printer"/>
    <n v="0"/>
    <s v="กลาง"/>
    <n v="830145715"/>
    <s v="kamolporn.suk@cra.ac.th"/>
    <s v="Kamolporn Suksompuet"/>
    <s v="Within SLA"/>
    <s v="00:19:34"/>
    <d v="2022-09-13T15:52:04"/>
    <s v="Chakrit Pongprayot"/>
    <s v="IT Support"/>
    <x v="1"/>
    <s v="Second tier"/>
    <x v="0"/>
    <s v="พอร์ทัล"/>
    <x v="0"/>
    <s v="Install"/>
    <x v="416"/>
    <x v="5"/>
    <d v="2022-05-05T00:00:00"/>
    <s v=""/>
    <x v="0"/>
    <d v="1899-12-30T00:00:00"/>
    <d v="2022-09-13T15:53:40"/>
    <s v="ต่ำ"/>
  </r>
  <r>
    <s v="Not Requested"/>
    <x v="3"/>
    <d v="2022-09-17T14:35:00"/>
    <d v="2022-09-13T15:41:00"/>
    <n v="2022"/>
    <n v="9"/>
    <n v="13"/>
    <d v="1899-12-30T15:41:00"/>
    <s v="IT"/>
    <s v=""/>
    <n v="11599"/>
    <d v="2022-09-21T15:24:44"/>
    <s v="00:00:00"/>
    <s v=""/>
    <m/>
    <s v="No Group"/>
    <s v="ต่ำ"/>
    <n v="1"/>
    <s v="Accessories"/>
    <n v="0"/>
    <s v="กลาง"/>
    <n v="8605"/>
    <s v="phakpoom.lad@cra.ac.th"/>
    <s v="Phakpoom Laddahom"/>
    <s v="Within SLA"/>
    <s v="00:07:34"/>
    <d v="2022-09-15T13:41:59"/>
    <s v="Wasin Suratanachaigarn"/>
    <s v="Application Support"/>
    <x v="0"/>
    <s v="Second tier"/>
    <x v="1"/>
    <s v="พอร์ทัล"/>
    <x v="0"/>
    <s v="Install"/>
    <x v="417"/>
    <x v="60"/>
    <d v="2022-05-05T00:00:00"/>
    <s v=""/>
    <x v="0"/>
    <d v="1899-12-30T00:00:00"/>
    <d v="2022-09-20T07:58:59"/>
    <s v="ต่ำ"/>
  </r>
  <r>
    <s v="Not Requested"/>
    <x v="0"/>
    <d v="2022-09-17T13:35:00"/>
    <d v="2022-09-13T15:42:00"/>
    <n v="2022"/>
    <n v="9"/>
    <n v="13"/>
    <d v="1899-12-30T15:42:00"/>
    <s v="IT"/>
    <s v="ขอเปิดใช้Wifi CRA เพื่อใช้งาน HIS"/>
    <n v="11600"/>
    <d v="2022-09-27T10:29:46"/>
    <s v="00:14:07"/>
    <s v="Within SLA"/>
    <d v="2022-09-13T15:56:59"/>
    <s v="No Group"/>
    <s v="ต่ำ"/>
    <n v="2"/>
    <s v="Active Directory (AD)"/>
    <n v="1"/>
    <s v="ต่ำ"/>
    <n v="8685"/>
    <s v="nipapun.san@cra.ac.th"/>
    <s v="Nipapun Sandumrong"/>
    <s v="Within SLA"/>
    <s v="15:42:48"/>
    <d v="2022-09-15T13:25:40"/>
    <s v="Thanaphon Thaugsuban"/>
    <s v="IT Support"/>
    <x v="1"/>
    <s v="Second tier"/>
    <x v="0"/>
    <s v="พอร์ทัล"/>
    <x v="0"/>
    <s v="เปิดสิทธิ์"/>
    <x v="418"/>
    <x v="13"/>
    <m/>
    <s v=""/>
    <x v="0"/>
    <d v="1899-12-30T00:00:00"/>
    <d v="2022-09-19T08:11:46"/>
    <s v="ต่ำ"/>
  </r>
  <r>
    <s v="Not Requested"/>
    <x v="12"/>
    <d v="2022-09-13T16:08:00"/>
    <d v="2022-09-13T15:49:00"/>
    <n v="2022"/>
    <n v="9"/>
    <n v="13"/>
    <d v="1899-12-30T15:49:00"/>
    <s v="IT"/>
    <s v="สั่งปริ้นสติ๊กเกอร์ผู้ป่วย แต่ ออกเป็น สติกเกอร์ป้ายข้อมือ IP:172.32.6.197"/>
    <n v="11601"/>
    <d v="2022-09-23T15:59:12"/>
    <s v="00:00:00"/>
    <s v=""/>
    <m/>
    <s v="No Group"/>
    <s v="ต่ำ"/>
    <n v="1"/>
    <s v="Set up SSB"/>
    <n v="0"/>
    <s v="ต่ำ"/>
    <n v="6436"/>
    <s v="wanwisa.sop@cra.ac.th"/>
    <s v="Wanwisa Sopasit"/>
    <s v="Within SLA"/>
    <s v="00:09:38"/>
    <d v="2022-09-13T15:59:06"/>
    <s v="Prasert Rattawisad"/>
    <s v="IT Support"/>
    <x v="1"/>
    <s v="Second tier"/>
    <x v="0"/>
    <s v="พอร์ทัล"/>
    <x v="0"/>
    <s v="SSB - Front End"/>
    <x v="419"/>
    <x v="28"/>
    <m/>
    <s v=""/>
    <x v="1"/>
    <d v="1899-12-30T00:00:00"/>
    <d v="2022-09-13T16:08:12"/>
    <s v="ต่ำ"/>
  </r>
  <r>
    <s v="Not Requested"/>
    <x v="3"/>
    <m/>
    <d v="2022-09-13T16:15:00"/>
    <n v="2022"/>
    <n v="9"/>
    <n v="13"/>
    <d v="1899-12-30T16:15:00"/>
    <s v="IT"/>
    <s v="ขอลงโปรแกรม SSB สำหรับใช้ในการเปิดใบสั่งซื้อในนามมูลนิธิภัทรฯ จำนวน 10 เครื่อง ฝ่ายจัดซื้อจัดจ้าง "/>
    <n v="11602"/>
    <d v="2022-09-30T15:55:44"/>
    <s v="00:00:00"/>
    <s v=""/>
    <m/>
    <s v="No Group"/>
    <s v="ต่ำ"/>
    <n v="1"/>
    <s v="Software"/>
    <n v="0"/>
    <s v="ต่ำ"/>
    <n v="8612"/>
    <s v="patcharin.kam@cra.ac.th"/>
    <s v="Patcharin Kamankatai"/>
    <s v=""/>
    <s v=""/>
    <m/>
    <s v="Jiranuwut Kunnathon"/>
    <s v="IT Support"/>
    <x v="1"/>
    <s v="Second tier"/>
    <x v="0"/>
    <s v="พอร์ทัล"/>
    <x v="2"/>
    <s v="Install"/>
    <x v="420"/>
    <x v="9"/>
    <m/>
    <s v=""/>
    <x v="0"/>
    <d v="1899-12-30T00:00:00"/>
    <d v="2022-09-21T16:15:44"/>
    <s v="ต่ำ"/>
  </r>
  <r>
    <s v="Not Requested"/>
    <x v="15"/>
    <d v="2022-09-19T12:35:00"/>
    <d v="2022-09-13T16:15:00"/>
    <n v="2022"/>
    <n v="9"/>
    <n v="13"/>
    <d v="1899-12-30T16:15:00"/>
    <s v="IT"/>
    <s v="เรื่อง : Computer ขึ้น Automatic Repair S/N : SPC0YUPHG ขอแสดงความนับถือ นาย ชาคริต แสงเงินอ่อน เจ้าหน้าที่เทคโนโลยีสารสนเทศ เบอร์ติดต่อ 092-262-7299 "/>
    <n v="11603"/>
    <d v="2022-09-28T12:19:55"/>
    <s v="00:00:00"/>
    <s v=""/>
    <m/>
    <s v="No Group"/>
    <s v="ต่ำ"/>
    <n v="1"/>
    <s v="Setup/Re-config"/>
    <n v="0"/>
    <s v="ต่ำ"/>
    <n v="8524"/>
    <s v="chacrit.san@cra.ac.th"/>
    <s v="Chacrit Sang-ngoen-on"/>
    <s v="Within SLA"/>
    <s v="09:16:22"/>
    <d v="2022-09-17T11:47:53"/>
    <s v="Jiranuwut Kunnathon"/>
    <s v="IT Support"/>
    <x v="1"/>
    <s v="Second tier"/>
    <x v="0"/>
    <s v="พอร์ทัล"/>
    <x v="0"/>
    <s v="Operating System Windows 10"/>
    <x v="273"/>
    <x v="5"/>
    <m/>
    <s v=""/>
    <x v="1"/>
    <d v="1899-12-30T00:00:00"/>
    <d v="2022-09-19T12:35:55"/>
    <s v="ต่ำ"/>
  </r>
  <r>
    <s v="Not Requested"/>
    <x v="3"/>
    <d v="2022-09-16T16:37:00"/>
    <d v="2022-09-13T17:11:00"/>
    <n v="2022"/>
    <n v="9"/>
    <n v="13"/>
    <d v="1899-12-30T17:11:00"/>
    <s v="IT"/>
    <s v="ขอให้ลงโปรแกรม / wifi รพ. ที่สามารถเข้าใช้ CRA ได้ ใน Note book ผู้ขอ : อนัญญา แลบกลางชั้น 5 ขอบคุณค่ะ"/>
    <n v="11604"/>
    <d v="2022-09-28T09:19:32"/>
    <s v="00:00:00"/>
    <s v=""/>
    <m/>
    <s v="No Group"/>
    <s v="ต่ำ"/>
    <n v="1"/>
    <s v="Software"/>
    <n v="0"/>
    <s v="ต่ำ"/>
    <n v="890536672"/>
    <s v="ananya.tan@cra.ac.th"/>
    <s v="Ananya Tanchai"/>
    <s v="Within SLA"/>
    <s v="07:53:40"/>
    <d v="2022-09-14T15:53:40"/>
    <s v="Chakrit Pongprayot"/>
    <s v="IT Support"/>
    <x v="1"/>
    <s v="Second tier"/>
    <x v="0"/>
    <s v="พอร์ทัล"/>
    <x v="0"/>
    <s v="Install"/>
    <x v="421"/>
    <x v="120"/>
    <m/>
    <s v=""/>
    <x v="0"/>
    <d v="1899-12-30T00:00:00"/>
    <d v="2022-09-19T08:12:32"/>
    <s v="ต่ำ"/>
  </r>
  <r>
    <s v="Not Requested"/>
    <x v="2"/>
    <d v="2022-09-16T11:37:00"/>
    <d v="2022-09-13T22:08:00"/>
    <n v="2022"/>
    <n v="9"/>
    <n v="13"/>
    <d v="1899-12-30T22:08:00"/>
    <s v="IT"/>
    <s v="คอมพิวเตอร์หัวหน้า ward8B เครื่อง IP 172.32.8.11 ใช้งานระบบ HIS ไม่ได้ ช่วยเเก้ไขให้หน่อยค่ะ 13/9/65 โทรเเจ้งปัญหาเจ้าหน้าที่ IT เบื้องต้นรับทราบเเล้วจะดำเนินการให้เช้าวันที่ 14/9/65 / ขอบคุณค่ะ "/>
    <n v="11605"/>
    <d v="2022-09-20T14:33:29"/>
    <s v="00:00:00"/>
    <s v=""/>
    <m/>
    <s v="No Group"/>
    <s v="ต่ำ"/>
    <n v="1"/>
    <s v="Repair"/>
    <n v="0"/>
    <s v="กลาง"/>
    <n v="6501"/>
    <s v="suchada.phu@cra.ac.th"/>
    <s v="Suchada Phuthiphen"/>
    <s v="Within SLA"/>
    <s v="03:04:52"/>
    <d v="2022-09-14T11:04:52"/>
    <s v="Kritpet Pumsorn"/>
    <s v="IT Support"/>
    <x v="1"/>
    <s v="Second tier"/>
    <x v="0"/>
    <s v="พอร์ทัล"/>
    <x v="0"/>
    <s v="PC"/>
    <x v="422"/>
    <x v="92"/>
    <m/>
    <s v=""/>
    <x v="1"/>
    <d v="1899-12-30T00:00:00"/>
    <d v="2022-09-16T11:37:29"/>
    <s v="กลาง"/>
  </r>
  <r>
    <s v="Not Requested"/>
    <x v="2"/>
    <d v="2022-09-14T15:30:00"/>
    <d v="2022-09-14T07:26:00"/>
    <n v="2022"/>
    <n v="9"/>
    <n v="14"/>
    <d v="1899-12-30T07:26:00"/>
    <s v="IT"/>
    <s v="คอมพิวเตอร์ เปิดไม่ติด"/>
    <n v="11606"/>
    <d v="2022-09-28T15:32:50"/>
    <s v="00:00:00"/>
    <s v=""/>
    <m/>
    <s v="No Group"/>
    <s v="ต่ำ"/>
    <n v="1"/>
    <s v="User Error"/>
    <n v="0"/>
    <s v="ต่ำ"/>
    <n v="6134"/>
    <s v="dararat.chu@pccms.ac.th"/>
    <s v=" นาง ดารารัตน์ ชูวงค์อินทร์"/>
    <s v="Within SLA"/>
    <s v="02:45:10"/>
    <d v="2022-09-14T10:45:10"/>
    <s v="Krissada Boonchaleaw"/>
    <s v="PC Team"/>
    <x v="2"/>
    <s v="Second tier"/>
    <x v="0"/>
    <s v="โทรศัพท์"/>
    <x v="0"/>
    <s v="PC"/>
    <x v="228"/>
    <x v="32"/>
    <m/>
    <s v=""/>
    <x v="1"/>
    <d v="1899-12-30T00:00:00"/>
    <d v="2022-09-19T09:17:50"/>
    <s v="กลาง"/>
  </r>
  <r>
    <s v="Not Requested"/>
    <x v="3"/>
    <m/>
    <d v="2022-09-14T08:20:00"/>
    <n v="2022"/>
    <n v="9"/>
    <n v="14"/>
    <d v="1899-12-30T08:20:00"/>
    <s v="IT"/>
    <s v="เรียน เจ้าหน้าที่ IT ศูนย์หัวใจและหลอดเลือด แจ้งขอชุดคอมพิวเตอร์เพิ่มเติมตามเลข HD No.69015 ดังนี้ 1.ขอชุด Computer PC จำนวน 1 ชุด สำหรับที่ปรึกษาศูนย์หัวใจและหลอดเลือด ดร.สุชาดา เรืองรัตนอัมพร รหัสพนักงาน 900259 2.ขอ Notebook จำนวน 1 เครื่อง สำหรับพยาบาล"/>
    <n v="11607"/>
    <d v="2022-09-26T08:20:43"/>
    <s v="00:00:00"/>
    <s v=""/>
    <m/>
    <s v="No Group"/>
    <s v="ต่ำ"/>
    <n v="1"/>
    <s v="PC"/>
    <n v="0"/>
    <s v="ต่ำ"/>
    <n v="5818"/>
    <s v="junyaruk.boo@cra.ac.th"/>
    <s v="Junyaruk Boonsam"/>
    <s v=""/>
    <s v=""/>
    <m/>
    <s v="Surasak Rattanaanan"/>
    <s v="IT Support"/>
    <x v="0"/>
    <s v="Second tier"/>
    <x v="0"/>
    <s v="พอร์ทัล"/>
    <x v="2"/>
    <s v="Install"/>
    <x v="423"/>
    <x v="3"/>
    <m/>
    <s v=""/>
    <x v="0"/>
    <d v="1899-12-30T00:00:00"/>
    <d v="2022-09-14T09:11:37"/>
    <s v="ต่ำ"/>
  </r>
  <r>
    <s v="Not Requested"/>
    <x v="10"/>
    <d v="2022-09-23T09:36:00"/>
    <d v="2022-09-14T08:24:00"/>
    <n v="2022"/>
    <n v="9"/>
    <n v="14"/>
    <d v="1899-12-30T08:24:00"/>
    <s v="IT"/>
    <s v="รบกวนเปลี่ยน Fusing unit ค่ะ ทางหน่วยงานเบิก ของมาแล้ว ขอบคุณค่ะ"/>
    <n v="11608"/>
    <d v="2022-10-05T09:13:06"/>
    <s v="00:00:00"/>
    <s v=""/>
    <m/>
    <s v="No Group"/>
    <s v="ต่ำ"/>
    <n v="1"/>
    <s v="fusing unit"/>
    <n v="0"/>
    <s v="ต่ำ"/>
    <n v="859117147"/>
    <s v="chana.amn@cra.ac.th"/>
    <s v="Chana Amnuaipol"/>
    <s v="Within SLA"/>
    <s v="00:23:40"/>
    <d v="2022-09-21T09:05:56"/>
    <s v="Chakrit Pongprayot"/>
    <s v="IT Support"/>
    <x v="1"/>
    <s v="Second tier"/>
    <x v="0"/>
    <s v="พอร์ทัล"/>
    <x v="0"/>
    <s v="Printer Ricoh"/>
    <x v="424"/>
    <x v="91"/>
    <m/>
    <s v=""/>
    <x v="1"/>
    <d v="1899-12-30T00:00:00"/>
    <d v="2022-09-23T09:36:06"/>
    <s v="ต่ำ"/>
  </r>
  <r>
    <s v="Not Requested"/>
    <x v="14"/>
    <d v="2022-09-14T08:35:00"/>
    <d v="2022-09-14T08:25:00"/>
    <n v="2022"/>
    <n v="9"/>
    <n v="14"/>
    <d v="1899-12-30T08:25:00"/>
    <s v="IT"/>
    <s v="รบกวนเช็ค IP เครื่องนี้ค่ะ 172.21.5.114 เข้าระบบ Intranet และ Internet ไม่ได้ค่ะ"/>
    <n v="11609"/>
    <d v="2022-09-26T08:25:58"/>
    <s v="00:00:00"/>
    <s v=""/>
    <m/>
    <s v="No Group"/>
    <s v="ต่ำ"/>
    <n v="1"/>
    <s v=""/>
    <n v="0"/>
    <s v="ต่ำ"/>
    <n v="859117147"/>
    <s v="chana.amn@cra.ac.th"/>
    <s v="Chana Amnuaipol"/>
    <s v="Within SLA"/>
    <s v="00:10:01"/>
    <d v="2022-09-14T08:35:58"/>
    <s v="Chutiphan Wonbao"/>
    <s v="IT Support"/>
    <x v="1"/>
    <s v="Frist tier"/>
    <x v="2"/>
    <s v="พอร์ทัล"/>
    <x v="0"/>
    <s v=""/>
    <x v="425"/>
    <x v="91"/>
    <m/>
    <s v=""/>
    <x v="1"/>
    <d v="1899-12-30T00:00:00"/>
    <d v="2022-09-14T08:35:58"/>
    <s v="ต่ำ"/>
  </r>
  <r>
    <s v="Not Requested"/>
    <x v="10"/>
    <d v="2022-09-14T16:30:00"/>
    <d v="2022-09-14T08:32:00"/>
    <n v="2022"/>
    <n v="9"/>
    <n v="14"/>
    <d v="1899-12-30T08:32:00"/>
    <s v="IT"/>
    <s v="ปริ้นเอกสาร ในตู้ SCG 1 ไม่ได้ คอม ทั้ง 3 เครื่อง "/>
    <n v="11610"/>
    <d v="2022-10-03T08:39:41"/>
    <s v="00:00:00"/>
    <s v=""/>
    <m/>
    <s v="No Group"/>
    <s v="ต่ำ"/>
    <n v="1"/>
    <s v="Setup/Reconfig"/>
    <n v="0"/>
    <s v="ต่ำ"/>
    <n v="5708"/>
    <s v="thitiwat.mee@cra.ac.th"/>
    <s v="Thitiwat Meekana"/>
    <s v="Within SLA"/>
    <s v="07:19:40"/>
    <d v="2022-09-14T15:52:14"/>
    <s v="Anuchit Buapan"/>
    <s v="IT Support"/>
    <x v="1"/>
    <s v="Second tier"/>
    <x v="0"/>
    <s v="พอร์ทัล"/>
    <x v="0"/>
    <s v="Printer Ricoh"/>
    <x v="426"/>
    <x v="30"/>
    <m/>
    <s v=""/>
    <x v="1"/>
    <d v="1899-12-30T00:00:00"/>
    <d v="2022-09-21T15:58:41"/>
    <s v="กลาง"/>
  </r>
  <r>
    <s v="Not Requested"/>
    <x v="10"/>
    <d v="2022-09-14T16:30:00"/>
    <d v="2022-09-14T08:36:00"/>
    <n v="2022"/>
    <n v="9"/>
    <n v="14"/>
    <d v="1899-12-30T08:36:00"/>
    <s v="IT"/>
    <s v="เครื่อง printer ของ OPD 2A พิมพ์ไม่ออก "/>
    <n v="11611"/>
    <d v="2022-10-14T09:01:20"/>
    <s v="00:00:00"/>
    <s v=""/>
    <m/>
    <s v="No Group"/>
    <s v="ต่ำ"/>
    <n v="1"/>
    <s v="Setup/Reconfig"/>
    <n v="0"/>
    <s v="ต่ำ"/>
    <n v="6167"/>
    <s v="arinya.har@cra.ac.th"/>
    <s v="Arinya Haruthai"/>
    <s v="Within SLA"/>
    <s v="07:10:12"/>
    <d v="2022-09-14T15:46:38"/>
    <s v="Chakrit Pongprayot"/>
    <s v="IT Support"/>
    <x v="1"/>
    <s v="Second tier"/>
    <x v="0"/>
    <s v="พอร์ทัล"/>
    <x v="0"/>
    <s v="Printer Ricoh"/>
    <x v="427"/>
    <x v="63"/>
    <m/>
    <s v=""/>
    <x v="1"/>
    <d v="1899-12-30T00:00:00"/>
    <d v="2022-10-04T16:11:20"/>
    <s v="ต่ำ"/>
  </r>
  <r>
    <s v="Not Requested"/>
    <x v="12"/>
    <d v="2022-09-14T11:59:00"/>
    <d v="2022-09-14T08:53:00"/>
    <n v="2022"/>
    <n v="9"/>
    <n v="14"/>
    <d v="1899-12-30T08:53:00"/>
    <s v="IT"/>
    <s v="เมื่อวันอังคารที่ 13 กันยายน 2565 อ.นิธิได้สั่งการให้นำห้องประชุมข้างคณะสัตวแพทยศาสตร์และสัตววิทยาประยุกต์ ชั้น 2 มุม A (ห้องรับรอง) เข้าในระบบจองห้องประชุมออนไลน์ของราชวิทยาลัจุฬาภรณ์ และให้ติดตั้งระบบ Security door หน้าห้องประชุมครับ รบกวนทางฝ่ายเทคโนโล"/>
    <n v="11612"/>
    <d v="2022-09-26T12:35:55"/>
    <s v="00:00:00"/>
    <s v=""/>
    <m/>
    <s v="No Group"/>
    <s v="ต่ำ"/>
    <n v="1"/>
    <s v="Setup/Reconfig"/>
    <n v="0"/>
    <s v="ต่ำ"/>
    <n v="8241"/>
    <s v="thada.cha@cra.ac.th"/>
    <s v="Thada Chamduang"/>
    <s v="Within SLA"/>
    <s v="03:05:31"/>
    <d v="2022-09-14T11:59:08"/>
    <s v="Darin Mingraksa"/>
    <s v="IT Support"/>
    <x v="1"/>
    <s v="Frist tier"/>
    <x v="2"/>
    <s v="พอร์ทัล"/>
    <x v="0"/>
    <s v="ระบบแจ้งงานฝ่ายบริการกลาง"/>
    <x v="428"/>
    <x v="0"/>
    <m/>
    <s v=""/>
    <x v="1"/>
    <d v="1899-12-30T00:00:00"/>
    <d v="2022-09-14T15:40:55"/>
    <s v="ต่ำ"/>
  </r>
  <r>
    <s v="Not Requested"/>
    <x v="15"/>
    <d v="2022-10-03T10:15:00"/>
    <d v="2022-09-14T08:55:00"/>
    <n v="2022"/>
    <n v="9"/>
    <n v="14"/>
    <d v="1899-12-30T08:55:00"/>
    <s v="IT"/>
    <s v="หน้าจอแสดงผลคอมพิวเตอร์ ขึ้นคำว่า &quot;Automatic Repair&quot;"/>
    <n v="11613"/>
    <d v="2022-10-12T11:40:22"/>
    <s v="00:00:00"/>
    <s v=""/>
    <m/>
    <s v="No Group"/>
    <s v="ต่ำ"/>
    <n v="1"/>
    <s v="Setup/Re-config"/>
    <n v="0"/>
    <s v="ต่ำ"/>
    <n v="8172"/>
    <s v="banyat.mak@cra.ac.th"/>
    <s v=" นาย บัญญัติ มัคจิตร"/>
    <s v="Within SLA"/>
    <s v="07:35:50"/>
    <d v="2022-10-03T10:15:22"/>
    <s v="Suchada khamaphirak"/>
    <s v="IT Support"/>
    <x v="1"/>
    <s v="Second tier"/>
    <x v="0"/>
    <s v="พอร์ทัล"/>
    <x v="0"/>
    <s v="Operating System Windows 10"/>
    <x v="429"/>
    <x v="68"/>
    <m/>
    <s v=""/>
    <x v="1"/>
    <d v="1899-12-30T00:00:00"/>
    <d v="2022-10-03T10:15:22"/>
    <s v="ต่ำ"/>
  </r>
  <r>
    <s v="Not Requested"/>
    <x v="14"/>
    <d v="2022-09-14T09:30:00"/>
    <d v="2022-09-14T09:00:00"/>
    <n v="2022"/>
    <n v="9"/>
    <n v="14"/>
    <d v="1899-12-30T09:00:00"/>
    <s v="IT"/>
    <s v="IP 172.32.6.31 หาไฟล์ Dowload ไม่เจอ"/>
    <n v="11614"/>
    <d v="2022-09-26T09:01:35"/>
    <s v="00:00:00"/>
    <s v=""/>
    <m/>
    <s v="No Group"/>
    <s v="ต่ำ"/>
    <n v="1"/>
    <s v=""/>
    <n v="0"/>
    <s v="ต่ำ"/>
    <n v="6416"/>
    <s v="wanwisa.sop@cra.ac.th"/>
    <s v="Wanwisa Sopasit"/>
    <s v="Within SLA"/>
    <s v="00:29:44"/>
    <d v="2022-09-14T09:30:35"/>
    <s v="Chutiphan Wonbao"/>
    <s v="IT Support"/>
    <x v="1"/>
    <s v="Frist tier"/>
    <x v="2"/>
    <s v="พอร์ทัล"/>
    <x v="0"/>
    <s v=""/>
    <x v="430"/>
    <x v="28"/>
    <m/>
    <s v=""/>
    <x v="1"/>
    <d v="1899-12-30T00:00:00"/>
    <d v="2022-09-14T09:30:35"/>
    <s v="ต่ำ"/>
  </r>
  <r>
    <s v="Not Requested"/>
    <x v="11"/>
    <d v="2022-09-14T15:31:00"/>
    <d v="2022-09-14T09:04:00"/>
    <n v="2022"/>
    <n v="9"/>
    <n v="14"/>
    <d v="1899-12-30T09:04:00"/>
    <s v="IT"/>
    <s v="Note book ที่เคยใช้งาน เข้าระบบ HISจากที่บ้านไม่ได้มา สองวัน IP172.25.17.120"/>
    <n v="11615"/>
    <d v="2022-09-26T09:07:32"/>
    <s v="00:00:00"/>
    <s v=""/>
    <m/>
    <s v="No Group"/>
    <s v="ต่ำ"/>
    <n v="1"/>
    <s v="User Error"/>
    <n v="0"/>
    <s v="ต่ำ"/>
    <n v="868316675"/>
    <s v="sangdoen.roc@cra.ac.th"/>
    <s v="Sangdoen Rochanavisit"/>
    <s v="Within SLA"/>
    <s v="06:24:15"/>
    <d v="2022-09-14T15:29:10"/>
    <s v="Anuchit Buapan"/>
    <s v="IT Support"/>
    <x v="1"/>
    <s v="Second tier"/>
    <x v="0"/>
    <s v="พอร์ทัล"/>
    <x v="0"/>
    <s v="VPN"/>
    <x v="431"/>
    <x v="3"/>
    <m/>
    <s v=""/>
    <x v="1"/>
    <d v="1899-12-30T00:00:00"/>
    <d v="2022-09-14T15:31:32"/>
    <s v="ต่ำ"/>
  </r>
  <r>
    <s v="Not Requested"/>
    <x v="0"/>
    <d v="2022-09-18T14:35:00"/>
    <d v="2022-09-14T09:05:00"/>
    <n v="2022"/>
    <n v="9"/>
    <n v="14"/>
    <d v="1899-12-30T09:05:00"/>
    <s v="IT"/>
    <s v=""/>
    <n v="11616"/>
    <d v="2022-09-21T16:59:30"/>
    <s v="00:00:00"/>
    <s v=""/>
    <m/>
    <s v="No Group"/>
    <s v="ต่ำ"/>
    <n v="1"/>
    <s v="E-Mail"/>
    <n v="0"/>
    <s v="กลาง"/>
    <n v="8188"/>
    <s v="rungsinee.suk@cra.ac.th"/>
    <s v="Rungsinee Sukontapatima"/>
    <s v="Within SLA"/>
    <s v="22:52:12"/>
    <d v="2022-09-16T13:57:31"/>
    <s v="Surasak Rattanaanan"/>
    <s v="IT Support"/>
    <x v="0"/>
    <s v="Second tier"/>
    <x v="0"/>
    <s v="พอร์ทัล"/>
    <x v="0"/>
    <s v="เปลี่ยนสิทธิ์"/>
    <x v="64"/>
    <x v="41"/>
    <m/>
    <s v=""/>
    <x v="0"/>
    <d v="1899-12-30T00:00:00"/>
    <d v="2022-09-21T15:51:30"/>
    <s v="ต่ำ"/>
  </r>
  <r>
    <s v="Not Requested"/>
    <x v="0"/>
    <d v="2022-09-24T14:36:00"/>
    <d v="2022-09-14T09:20:00"/>
    <n v="2022"/>
    <n v="9"/>
    <n v="14"/>
    <d v="1899-12-30T09:20:00"/>
    <s v="IT"/>
    <s v=""/>
    <n v="11617"/>
    <d v="2022-09-19T15:00:00"/>
    <s v="00:00:00"/>
    <s v=""/>
    <m/>
    <s v="No Group"/>
    <s v="กลาง"/>
    <n v="1"/>
    <s v="E-Mail"/>
    <n v="0"/>
    <s v="กลาง"/>
    <n v="8141"/>
    <s v="worawan.int@cra.ac.th"/>
    <s v="Worawan Inthachan"/>
    <s v="SLA Violated"/>
    <s v="59:07:08"/>
    <d v="2022-09-22T14:27:30"/>
    <s v="Surasak Rattanaanan"/>
    <s v="IT Support"/>
    <x v="0"/>
    <s v="Second tier"/>
    <x v="0"/>
    <s v="พอร์ทัล"/>
    <x v="0"/>
    <s v="เปิดสิทธิ์"/>
    <x v="432"/>
    <x v="44"/>
    <m/>
    <s v=""/>
    <x v="0"/>
    <d v="1899-12-30T00:00:00"/>
    <d v="2022-09-24T14:36:19"/>
    <s v="กลาง"/>
  </r>
  <r>
    <s v="Not Requested"/>
    <x v="3"/>
    <d v="2022-09-14T15:31:00"/>
    <d v="2022-09-14T09:26:00"/>
    <n v="2022"/>
    <n v="9"/>
    <n v="14"/>
    <d v="1899-12-30T09:26:00"/>
    <s v="IT"/>
    <s v="อ้างอิง #SR-11361"/>
    <n v="11618"/>
    <d v="2022-09-19T12:29:25"/>
    <s v="00:00:00"/>
    <s v=""/>
    <m/>
    <s v="No Group"/>
    <s v="ต่ำ"/>
    <n v="1"/>
    <s v="IP Phone / Mobile Phone"/>
    <n v="0"/>
    <s v="กลาง"/>
    <n v="8414"/>
    <s v="kamonwan.soo@cra.ac.th"/>
    <s v="KAMONWAN SOONKLANG"/>
    <s v="Within SLA"/>
    <s v="00:05:41"/>
    <d v="2022-09-14T11:13:55"/>
    <s v="Wasin Suratanachaigarn"/>
    <s v="Application Support"/>
    <x v="0"/>
    <s v="Second tier"/>
    <x v="1"/>
    <s v="โทรศัพท์"/>
    <x v="0"/>
    <s v="Install"/>
    <x v="433"/>
    <x v="20"/>
    <m/>
    <s v=""/>
    <x v="0"/>
    <d v="1899-12-30T00:00:00"/>
    <d v="2022-09-14T15:34:25"/>
    <s v="ต่ำ"/>
  </r>
  <r>
    <s v="Not Requested"/>
    <x v="15"/>
    <d v="2022-09-14T16:31:00"/>
    <d v="2022-09-14T09:38:00"/>
    <n v="2022"/>
    <n v="9"/>
    <n v="14"/>
    <d v="1899-12-30T09:38:00"/>
    <s v="IT"/>
    <s v="หน้าจอพักจอเร็วเกินไปค่ะ ต้องอ่านไฟล์ที่หน้าจอตลอดแต่จอก็ดับแล้วดับอีกค่ะ ปวดตาปวดหัวมากค่ะ เคยแจ้งให้แก้แล้ว แต่ก็แก้ไม่ได้ ไม่ทราบว่าตอนนี้ มีทางแก้ไขรึยังคะ"/>
    <n v="11619"/>
    <d v="2022-09-26T09:42:29"/>
    <s v="00:00:00"/>
    <s v=""/>
    <m/>
    <s v="No Group"/>
    <s v="ต่ำ"/>
    <n v="1"/>
    <s v="Setup/Re-config"/>
    <n v="0"/>
    <s v="ต่ำ"/>
    <n v="6400"/>
    <s v="siriam.too@cra.ac.th"/>
    <s v="Siriam Toomthai"/>
    <s v="Within SLA"/>
    <s v="06:49:41"/>
    <d v="2022-09-14T16:28:13"/>
    <s v="Thanaphon Thaugsuban"/>
    <s v="IT Support"/>
    <x v="1"/>
    <s v="Second tier"/>
    <x v="0"/>
    <s v="พอร์ทัล"/>
    <x v="0"/>
    <s v="Operating System Windows 10"/>
    <x v="434"/>
    <x v="20"/>
    <m/>
    <s v=""/>
    <x v="1"/>
    <d v="1899-12-30T00:00:00"/>
    <d v="2022-09-14T16:31:29"/>
    <s v="ต่ำ"/>
  </r>
  <r>
    <s v="Not Requested"/>
    <x v="2"/>
    <d v="2022-09-14T15:32:00"/>
    <d v="2022-09-14T09:38:00"/>
    <n v="2022"/>
    <n v="9"/>
    <n v="14"/>
    <d v="1899-12-30T09:38:00"/>
    <s v="IT"/>
    <s v="เรียนเจ้าหน้าที่ที่เกี่ยวข้อง รบกวนพี่เจ้าหน้าที่นำคีย์บอร์ดมาเปลี่ยนให้หน่อยนะคะ เนื่องจากกดพิมพ์บางตัวอักษรแล้วไม่สามารถพิมพ์ได้(กดไม่ติด)"/>
    <n v="11620"/>
    <d v="2022-09-26T14:22:23"/>
    <s v="00:00:00"/>
    <s v=""/>
    <m/>
    <s v="No Group"/>
    <s v="ต่ำ"/>
    <n v="1"/>
    <s v="Repair"/>
    <n v="0"/>
    <s v="ต่ำ"/>
    <n v="6374"/>
    <s v="thikumporn.yin@cra.ac.th"/>
    <s v="Thikumporn Yindeemitr"/>
    <s v="Within SLA"/>
    <s v="01:10:07"/>
    <d v="2022-09-14T10:49:02"/>
    <s v="Krissada Boonchaleaw"/>
    <s v="PC Team"/>
    <x v="2"/>
    <s v="Second tier"/>
    <x v="0"/>
    <s v="พอร์ทัล"/>
    <x v="0"/>
    <s v="Keyboard"/>
    <x v="435"/>
    <x v="71"/>
    <m/>
    <s v=""/>
    <x v="1"/>
    <d v="1899-12-30T00:00:00"/>
    <d v="2022-09-14T15:32:23"/>
    <s v="กลาง"/>
  </r>
  <r>
    <s v="Not Requested"/>
    <x v="3"/>
    <d v="2022-09-14T15:34:00"/>
    <d v="2022-09-14T09:41:00"/>
    <n v="2022"/>
    <n v="9"/>
    <n v="14"/>
    <d v="1899-12-30T09:41:00"/>
    <s v="IT"/>
    <s v="ขอคอมพิวเตอร์ตั้งโต๊ะพร้อมโทรศัพท์ตั้งโต๊ะ ให้กับ ดร.อารี บินทปัญญา รหัสพนักงาน 803168 ตำแหน่งเจ้าหน้าที่บริหารงานทั่วไป ปฏิบัติหน้าที่เลขานุการของ พญ.นงนิด เจริญงามเสมอ (ผู้ช่วยเลขาธิการราชวิทยาลัยจุฬาภรณ์) Surasak : อนุมัติ โทรศัพท์ตั้งโต๊ะ จำนวน 1 เครื"/>
    <n v="11621"/>
    <d v="2022-09-26T15:32:35"/>
    <s v="00:00:00"/>
    <s v=""/>
    <m/>
    <s v="No Group"/>
    <s v="ต่ำ"/>
    <n v="1"/>
    <s v="IP Phone / Mobile Phone"/>
    <n v="0"/>
    <s v="ต่ำ"/>
    <n v="623285599"/>
    <s v="aree.bin@cra.ac.th"/>
    <s v="Aree Bintapanya"/>
    <s v="Within SLA"/>
    <s v="00:02:41"/>
    <d v="2022-09-14T11:13:25"/>
    <s v="Wasin Suratanachaigarn"/>
    <s v="Application Support"/>
    <x v="0"/>
    <s v="Second tier"/>
    <x v="1"/>
    <s v="โทรศัพท์"/>
    <x v="0"/>
    <s v="Install"/>
    <x v="436"/>
    <x v="9"/>
    <d v="2022-05-05T00:00:00"/>
    <s v=""/>
    <x v="0"/>
    <d v="1899-12-30T00:00:00"/>
    <d v="2022-09-14T15:42:11"/>
    <s v="ต่ำ"/>
  </r>
  <r>
    <s v="Not Requested"/>
    <x v="0"/>
    <d v="2022-09-16T08:58:00"/>
    <d v="2022-09-14T09:48:00"/>
    <n v="2022"/>
    <n v="9"/>
    <n v="14"/>
    <d v="1899-12-30T09:48:00"/>
    <s v="IT"/>
    <s v=""/>
    <n v="11622"/>
    <d v="2022-09-22T13:42:01"/>
    <s v="14:50:52"/>
    <s v="SLA Violated"/>
    <d v="2022-09-15T15:39:11"/>
    <s v="No Group"/>
    <s v="ต่ำ"/>
    <n v="2"/>
    <s v="SAP"/>
    <n v="1"/>
    <s v="กลาง"/>
    <n v="8631"/>
    <s v="montha.kli@cra.ac.th"/>
    <s v="Montha Klinsukon"/>
    <s v="Within SLA"/>
    <s v="17:10:12"/>
    <d v="2022-09-16T08:58:30"/>
    <s v="Songpol Wansoongnern"/>
    <s v="SAP"/>
    <x v="0"/>
    <s v="Second tier"/>
    <x v="1"/>
    <s v="พอร์ทัล"/>
    <x v="0"/>
    <s v="เปิดสิทธิ์"/>
    <x v="437"/>
    <x v="87"/>
    <m/>
    <s v=""/>
    <x v="0"/>
    <d v="1899-12-30T00:00:00"/>
    <d v="2022-09-21T15:52:01"/>
    <s v="ต่ำ"/>
  </r>
  <r>
    <s v="Not Requested"/>
    <x v="12"/>
    <d v="2022-09-15T11:05:00"/>
    <d v="2022-09-14T09:54:00"/>
    <n v="2022"/>
    <n v="9"/>
    <n v="14"/>
    <d v="1899-12-30T09:54:00"/>
    <s v="งานจัดซื้อจัดจ้างโครงการวิจัยและพัฒนาระบบงาน"/>
    <s v="ไม่สามารถเข้าใช้งาน Handheld รหัสพนักงาน 813213 Anit #123 เบอร์ติดต่อ 5765 / 0802870649"/>
    <n v="11623"/>
    <d v="2022-09-26T09:54:52"/>
    <s v="00:00:00"/>
    <s v=""/>
    <m/>
    <s v="No Group"/>
    <s v="ต่ำ"/>
    <n v="1"/>
    <s v="Setup/Reconfig"/>
    <n v="0"/>
    <s v="ต่ำ"/>
    <n v="802870649"/>
    <s v="phattranit.ala@cra.ac.th"/>
    <s v="Phattranit Alaiporn"/>
    <s v="Within SLA"/>
    <s v="10:10:13"/>
    <d v="2022-09-15T11:05:05"/>
    <s v="Songpol Wansoongnern"/>
    <s v="SAP"/>
    <x v="0"/>
    <s v="Second tier"/>
    <x v="1"/>
    <s v="โทรศัพท์"/>
    <x v="0"/>
    <s v="SAP-CO"/>
    <x v="438"/>
    <x v="23"/>
    <m/>
    <s v=""/>
    <x v="1"/>
    <d v="1899-12-30T00:00:00"/>
    <d v="2022-09-15T11:05:05"/>
    <s v="ต่ำ"/>
  </r>
  <r>
    <s v="Not Requested"/>
    <x v="14"/>
    <m/>
    <d v="2022-09-14T10:06:00"/>
    <n v="2022"/>
    <n v="9"/>
    <n v="14"/>
    <d v="1899-12-30T10:06:00"/>
    <s v="IT"/>
    <s v="ลบ rack ที่ใส่ตัวอย่างเนื้อเยื่อในระบบ c-HIS ใน Storage Unit : AD4S17 / Freezer7 / Shelf 4"/>
    <n v="11624"/>
    <d v="2022-09-26T10:06:35"/>
    <s v="00:00:00"/>
    <s v=""/>
    <m/>
    <s v="No Group"/>
    <s v="ต่ำ"/>
    <n v="1"/>
    <s v=""/>
    <n v="0"/>
    <s v="ต่ำ"/>
    <n v="625529548"/>
    <s v="jintana.moo@cra.ac.th"/>
    <s v="Jintana Moonla-ong"/>
    <s v=""/>
    <s v=""/>
    <m/>
    <s v="Surasak Fangmueng"/>
    <s v="Programer"/>
    <x v="0"/>
    <s v="Second tier"/>
    <x v="1"/>
    <s v="พอร์ทัล"/>
    <x v="1"/>
    <s v=""/>
    <x v="313"/>
    <x v="91"/>
    <m/>
    <s v=""/>
    <x v="1"/>
    <d v="1899-12-30T00:00:00"/>
    <d v="2022-09-21T16:21:35"/>
    <s v="ต่ำ"/>
  </r>
  <r>
    <s v="Not Requested"/>
    <x v="14"/>
    <m/>
    <d v="2022-09-14T10:26:00"/>
    <n v="2022"/>
    <n v="9"/>
    <n v="14"/>
    <d v="1899-12-30T10:26:00"/>
    <s v="IT"/>
    <s v="ลบ rack ที่ใส่ตัวอย่างเนื้อเยื่อในระบบ c-HIS ใน Storage Unit : AD4P17 / Freezer7 / Shelf 4"/>
    <n v="11625"/>
    <d v="2022-09-26T10:26:52"/>
    <s v="00:00:00"/>
    <s v=""/>
    <m/>
    <s v="No Group"/>
    <s v="ต่ำ"/>
    <n v="1"/>
    <s v=""/>
    <n v="0"/>
    <s v="ต่ำ"/>
    <n v="625529548"/>
    <s v="jintana.moo@cra.ac.th"/>
    <s v="Jintana Moonla-ong"/>
    <s v=""/>
    <s v=""/>
    <m/>
    <s v="Surasak Fangmueng"/>
    <s v="Programer"/>
    <x v="0"/>
    <s v="Second tier"/>
    <x v="1"/>
    <s v="พอร์ทัล"/>
    <x v="1"/>
    <s v=""/>
    <x v="313"/>
    <x v="91"/>
    <m/>
    <s v=""/>
    <x v="1"/>
    <d v="1899-12-30T00:00:00"/>
    <d v="2022-09-21T16:21:52"/>
    <s v="ต่ำ"/>
  </r>
  <r>
    <s v="Not Requested"/>
    <x v="3"/>
    <d v="2022-09-17T13:35:00"/>
    <d v="2022-09-14T10:33:00"/>
    <n v="2022"/>
    <n v="9"/>
    <n v="14"/>
    <d v="1899-12-30T10:33:00"/>
    <s v="IT"/>
    <s v="ขอเปลี่ยนเครื่อง Notebook Lenovo หมายเลขเครื่อง A7440-01-00-102900000105 เนื่องจากเครื่องดังกล่าวช้าไม่สามารถทำงานได้ ทั้งนี้ได้ประสานงานกับพี่นุ้ยแล้ว"/>
    <n v="11626"/>
    <d v="2022-09-27T14:06:00"/>
    <s v="00:00:00"/>
    <s v=""/>
    <m/>
    <s v="No Group"/>
    <s v="ต่ำ"/>
    <n v="2"/>
    <s v="PC"/>
    <n v="0"/>
    <s v="ต่ำ"/>
    <n v="8612"/>
    <s v="patcharin.kam@cra.ac.th"/>
    <s v="Patcharin Kamankatai"/>
    <s v="Within SLA"/>
    <s v="11:54:34"/>
    <d v="2022-09-15T13:28:27"/>
    <s v="Jiranuwut Kunnathon"/>
    <s v="IT Support"/>
    <x v="1"/>
    <s v="Second tier"/>
    <x v="0"/>
    <s v="พอร์ทัล"/>
    <x v="0"/>
    <s v="Chang"/>
    <x v="439"/>
    <x v="9"/>
    <m/>
    <s v=""/>
    <x v="0"/>
    <d v="1899-12-30T00:00:00"/>
    <d v="2022-09-26T10:46:22"/>
    <s v="ต่ำ"/>
  </r>
  <r>
    <s v="Not Requested"/>
    <x v="2"/>
    <d v="2022-09-14T16:41:00"/>
    <d v="2022-09-14T10:39:00"/>
    <n v="2022"/>
    <n v="9"/>
    <n v="14"/>
    <d v="1899-12-30T10:39:00"/>
    <s v="IT"/>
    <s v="เรียน ฝ่าย IT โปรดดำเนินการตรวจสอบก้ไข สัญญาณโทรศัพท์ตังโต๊ะไม่สามารถใช้งานได้ ขึ้นข้อความ &quot;การจัดหา&quot; ขอขอบคุณมากค่ะ"/>
    <n v="11627"/>
    <d v="2022-09-28T13:13:42"/>
    <s v="00:00:00"/>
    <s v=""/>
    <m/>
    <s v="No Group"/>
    <s v="ต่ำ"/>
    <n v="1"/>
    <s v="User Error"/>
    <n v="0"/>
    <s v="ต่ำ"/>
    <n v="6213"/>
    <s v="kumnung.nak@cra.ac.th"/>
    <s v="Kumnung Nakchaiya"/>
    <s v="Within SLA"/>
    <s v="05:05:27"/>
    <d v="2022-09-14T15:45:06"/>
    <s v="Krissada Boonchaleaw"/>
    <s v="PC Team"/>
    <x v="2"/>
    <s v="Second tier"/>
    <x v="0"/>
    <s v="พอร์ทัล"/>
    <x v="0"/>
    <s v="IP-Phone"/>
    <x v="440"/>
    <x v="29"/>
    <m/>
    <s v=""/>
    <x v="1"/>
    <d v="1899-12-30T00:00:00"/>
    <d v="2022-09-19T09:18:42"/>
    <s v="ต่ำ"/>
  </r>
  <r>
    <s v="Not Requested"/>
    <x v="10"/>
    <d v="2022-09-14T15:34:00"/>
    <d v="2022-09-14T10:47:00"/>
    <n v="2022"/>
    <n v="9"/>
    <n v="14"/>
    <d v="1899-12-30T10:47:00"/>
    <s v="IT"/>
    <s v="ปริ้นผล Lab จาก HIS ไม่ได้ คอมพิวเตอร์ในคลินิกฟื้นฟูสมรรถภาพหัวใจ (17ไร่) ไม่สามารถปริ้นผล Lab ได้ค่ะ"/>
    <n v="11628"/>
    <d v="2022-10-03T15:10:13"/>
    <s v="00:00:00"/>
    <s v=""/>
    <m/>
    <s v="No Group"/>
    <s v="ต่ำ"/>
    <n v="1"/>
    <s v="Setup/Reconfig"/>
    <n v="0"/>
    <s v="ต่ำ"/>
    <n v="5767"/>
    <s v="sunida.kha@cra.ac.th"/>
    <s v="Sunida Khamjit"/>
    <s v="Within SLA"/>
    <s v="00:49:52"/>
    <d v="2022-09-14T11:37:13"/>
    <s v="Chakrit Pongprayot"/>
    <s v="IT Support"/>
    <x v="1"/>
    <s v="Second tier"/>
    <x v="0"/>
    <s v="พอร์ทัล"/>
    <x v="0"/>
    <s v="Printer Ricoh"/>
    <x v="441"/>
    <x v="58"/>
    <m/>
    <s v=""/>
    <x v="1"/>
    <d v="1899-12-30T00:00:00"/>
    <d v="2022-09-21T15:59:13"/>
    <s v="ต่ำ"/>
  </r>
  <r>
    <s v="Not Requested"/>
    <x v="2"/>
    <d v="2022-09-14T16:41:00"/>
    <d v="2022-09-14T10:58:00"/>
    <n v="2022"/>
    <n v="9"/>
    <n v="14"/>
    <d v="1899-12-30T10:58:00"/>
    <s v="IT"/>
    <s v="ฝากเช็ค โน๊ตบุค ค่ะ เนื่องจากโนตบุคใช้งานแล้ว ไม่สามารถพูดออกไมค์ ได้ค่ะ ขอบคุณค่ะ"/>
    <n v="11629"/>
    <d v="2022-09-26T11:21:28"/>
    <s v="00:00:00"/>
    <s v=""/>
    <m/>
    <s v="No Group"/>
    <s v="ต่ำ"/>
    <n v="1"/>
    <s v="Setup/Reconfig"/>
    <n v="0"/>
    <s v="ต่ำ"/>
    <n v="8609"/>
    <s v="panida.sri@cra.ac.th"/>
    <s v=" นางสาว พนิดา ศรียศ"/>
    <s v="Within SLA"/>
    <s v="05:20:02"/>
    <d v="2022-09-14T16:19:00"/>
    <s v="Thanaphon Thaugsuban"/>
    <s v="IT Support"/>
    <x v="1"/>
    <s v="Second tier"/>
    <x v="0"/>
    <s v="พอร์ทัล"/>
    <x v="0"/>
    <s v="Notebook"/>
    <x v="442"/>
    <x v="81"/>
    <m/>
    <s v=""/>
    <x v="1"/>
    <d v="1899-12-30T00:00:00"/>
    <d v="2022-09-14T16:41:28"/>
    <s v="ต่ำ"/>
  </r>
  <r>
    <s v="Not Requested"/>
    <x v="15"/>
    <d v="2022-10-03T08:59:00"/>
    <d v="2022-09-14T10:59:00"/>
    <n v="2022"/>
    <n v="9"/>
    <n v="14"/>
    <d v="1899-12-30T10:59:00"/>
    <s v="IT"/>
    <s v="ตั้งค่าภาษาในGoogle chrome"/>
    <n v="11630"/>
    <d v="2022-10-12T11:59:48"/>
    <s v="00:00:00"/>
    <s v=""/>
    <m/>
    <s v="No Group"/>
    <s v="ต่ำ"/>
    <n v="1"/>
    <s v="Setup/Re-config"/>
    <n v="0"/>
    <s v="ต่ำ"/>
    <n v="8405"/>
    <s v="patinya.paj@cra.ac.th"/>
    <s v="Patinya Pajjusanan"/>
    <s v="Within SLA"/>
    <s v="06:00:09"/>
    <d v="2022-10-03T08:59:48"/>
    <s v="IT Service Request"/>
    <s v="IT Support"/>
    <x v="1"/>
    <s v="Frist tier"/>
    <x v="2"/>
    <s v="โทรศัพท์"/>
    <x v="0"/>
    <s v="Operating System Windows 10"/>
    <x v="443"/>
    <x v="20"/>
    <m/>
    <s v=""/>
    <x v="1"/>
    <d v="1899-12-30T00:00:00"/>
    <d v="2022-10-03T08:59:48"/>
    <s v="ต่ำ"/>
  </r>
  <r>
    <s v="Not Requested"/>
    <x v="11"/>
    <d v="2022-09-14T15:39:00"/>
    <d v="2022-09-14T11:01:00"/>
    <n v="2022"/>
    <n v="9"/>
    <n v="14"/>
    <d v="1899-12-30T11:01:00"/>
    <s v="IT"/>
    <s v="ได้ทำตามขั้นตอนที่ลงในระบบแล้ว ไม่สามารถเชื่อมต่อไวฟายได้ค่ะ ในโทรศัพท์ ใช้เป็นระบบ IOS"/>
    <n v="11631"/>
    <d v="2022-09-26T11:04:34"/>
    <s v="00:00:00"/>
    <s v=""/>
    <m/>
    <s v="No Group"/>
    <s v="ต่ำ"/>
    <n v="1"/>
    <s v="Setup/Reconfig"/>
    <n v="0"/>
    <s v="ต่ำ"/>
    <n v="5763"/>
    <s v="saranya.chaw@cra.ac.th"/>
    <s v="Saranya Chawanwiwat"/>
    <s v="Within SLA"/>
    <s v="04:35:49"/>
    <d v="2022-09-14T15:36:54"/>
    <s v="Anuchit Buapan"/>
    <s v="IT Support"/>
    <x v="1"/>
    <s v="Second tier"/>
    <x v="0"/>
    <s v="พอร์ทัล"/>
    <x v="0"/>
    <s v="Wifi"/>
    <x v="444"/>
    <x v="121"/>
    <m/>
    <s v=""/>
    <x v="1"/>
    <d v="1899-12-30T00:00:00"/>
    <d v="2022-09-14T15:39:34"/>
    <s v="ต่ำ"/>
  </r>
  <r>
    <s v="Not Requested"/>
    <x v="2"/>
    <d v="2022-09-14T15:35:00"/>
    <d v="2022-09-14T11:06:00"/>
    <n v="2022"/>
    <n v="9"/>
    <n v="14"/>
    <d v="1899-12-30T11:06:00"/>
    <s v="IT"/>
    <s v="ห้องตรวจที่ 6 ----------OPD 2 Zone B แป้นพิมพ์ใช้งานไม่ได้ แพทย์แจ้งรบกวนเปลี่ยนให้ด้วยคะ"/>
    <n v="11632"/>
    <d v="2022-09-26T11:50:17"/>
    <s v="00:00:00"/>
    <s v=""/>
    <m/>
    <s v="No Group"/>
    <s v="ต่ำ"/>
    <n v="1"/>
    <s v="Repair"/>
    <n v="0"/>
    <s v="ต่ำ"/>
    <n v="6859"/>
    <s v="kannika.pol@cra.ac.th"/>
    <s v="กรรณิการ์ ผลพุด"/>
    <s v="Within SLA"/>
    <s v="03:45:47"/>
    <d v="2022-09-14T14:52:36"/>
    <s v="Krissada Boonchaleaw"/>
    <s v="PC Team"/>
    <x v="2"/>
    <s v="Second tier"/>
    <x v="0"/>
    <s v="พอร์ทัล"/>
    <x v="0"/>
    <s v="Keyboard"/>
    <x v="445"/>
    <x v="98"/>
    <m/>
    <s v=""/>
    <x v="1"/>
    <d v="1899-12-30T00:00:00"/>
    <d v="2022-09-14T15:35:17"/>
    <s v="ต่ำ"/>
  </r>
  <r>
    <s v="Not Requested"/>
    <x v="2"/>
    <d v="2022-09-14T15:02:00"/>
    <d v="2022-09-14T11:09:00"/>
    <n v="2022"/>
    <n v="9"/>
    <n v="14"/>
    <d v="1899-12-30T11:09:00"/>
    <s v="IT"/>
    <s v="OPD 3B ขอให้ it เชื่อใ ไวไฟ กับ iphone ของหน่วยงานให้หน่อยค่ะ เบอร์ 0645862407 "/>
    <n v="11633"/>
    <d v="2022-09-28T14:27:04"/>
    <s v="00:00:00"/>
    <s v=""/>
    <m/>
    <s v="No Group"/>
    <s v="ต่ำ"/>
    <n v="1"/>
    <s v="User Error"/>
    <n v="0"/>
    <s v="ต่ำ"/>
    <n v="6246"/>
    <s v="nuengruthai.yen@cra.ac.th"/>
    <s v="Nuengruthai Yanjira"/>
    <s v="Within SLA"/>
    <s v="03:52:25"/>
    <d v="2022-09-14T15:02:20"/>
    <s v="Krissada Boonchaleaw"/>
    <s v="PC Team"/>
    <x v="2"/>
    <s v="Second tier"/>
    <x v="0"/>
    <s v="พอร์ทัล"/>
    <x v="0"/>
    <s v="Smart Phone"/>
    <x v="446"/>
    <x v="14"/>
    <m/>
    <s v=""/>
    <x v="1"/>
    <d v="1899-12-30T00:00:00"/>
    <d v="2022-09-19T09:19:04"/>
    <s v="ต่ำ"/>
  </r>
  <r>
    <s v="Not Requested"/>
    <x v="12"/>
    <d v="2022-09-20T13:21:00"/>
    <d v="2022-09-14T11:45:00"/>
    <n v="2022"/>
    <n v="9"/>
    <n v="14"/>
    <d v="1899-12-30T11:45:00"/>
    <s v="IT"/>
    <s v="ขอให้มาตรวจสอบการใช้งานระบบ workflow ให้หน่อยนะคะ"/>
    <n v="11634"/>
    <d v="2022-09-26T11:46:12"/>
    <s v="00:00:00"/>
    <s v=""/>
    <m/>
    <s v="No Group"/>
    <s v="ต่ำ"/>
    <n v="1"/>
    <s v="Modify"/>
    <n v="0"/>
    <s v="ต่ำ"/>
    <n v="8176"/>
    <s v="khamnueng.sri@cra.ac.th"/>
    <s v=" นางสาว คำนึง ศรีนาค"/>
    <s v="Within SLA"/>
    <s v="37:35:39"/>
    <d v="2022-09-20T13:21:24"/>
    <s v="Songpol Wansoongnern"/>
    <s v="SAP"/>
    <x v="0"/>
    <s v="Second tier"/>
    <x v="1"/>
    <s v="พอร์ทัล"/>
    <x v="0"/>
    <s v="SAP-MM-Workflow"/>
    <x v="447"/>
    <x v="68"/>
    <m/>
    <s v=""/>
    <x v="1"/>
    <d v="1899-12-30T00:00:00"/>
    <d v="2022-09-20T13:21:24"/>
    <s v="ต่ำ"/>
  </r>
  <r>
    <s v="Not Requested"/>
    <x v="3"/>
    <d v="2022-09-14T16:42:00"/>
    <d v="2022-09-14T12:27:00"/>
    <n v="2022"/>
    <n v="9"/>
    <n v="14"/>
    <d v="1899-12-30T12:27:00"/>
    <s v="IT"/>
    <s v="รบกวนช่วยดูคอมพ์ห้องประชุม co working space 2B ห้อง 2 กับ ห้อง 4 ให้ด้วยค่ะ วันนี้ ( 14 ก.ย.65) ช่วงพักเที่ยง เนื่องจากมีการเปลี่ยนคอมพ์ของวิทยากร และจะมีการบรรยายต่อเวลา 13.00 น. ขอบคุณค่ะ"/>
    <n v="11635"/>
    <d v="2022-09-26T12:48:11"/>
    <s v="00:00:00"/>
    <s v=""/>
    <m/>
    <s v="No Group"/>
    <s v="ต่ำ"/>
    <n v="1"/>
    <s v="PC"/>
    <n v="0"/>
    <s v="ต่ำ"/>
    <n v="830687517"/>
    <s v="sukanya.kij@cra.ac.th"/>
    <s v="Sukanya Kijpaiboonwat"/>
    <s v="Within SLA"/>
    <s v="03:54:04"/>
    <d v="2022-09-14T16:21:21"/>
    <s v="Thanaphon Thaugsuban"/>
    <s v="IT Support"/>
    <x v="1"/>
    <s v="Second tier"/>
    <x v="0"/>
    <s v="พอร์ทัล"/>
    <x v="0"/>
    <s v="Move"/>
    <x v="448"/>
    <x v="32"/>
    <m/>
    <s v=""/>
    <x v="0"/>
    <d v="1899-12-30T00:00:00"/>
    <d v="2022-09-14T16:42:11"/>
    <s v="ต่ำ"/>
  </r>
  <r>
    <s v="Not Requested"/>
    <x v="3"/>
    <d v="2022-09-14T16:42:00"/>
    <d v="2022-09-14T12:37:00"/>
    <n v="2022"/>
    <n v="9"/>
    <n v="14"/>
    <d v="1899-12-30T12:37:00"/>
    <s v="IT"/>
    <s v="IP:172.26.26.85 Comname : laptop-1r77emji"/>
    <n v="11636"/>
    <d v="2022-09-26T10:05:45"/>
    <s v="00:00:00"/>
    <s v=""/>
    <m/>
    <s v="No Group"/>
    <s v="ต่ำ"/>
    <n v="1"/>
    <s v="Software"/>
    <n v="0"/>
    <s v="กลาง"/>
    <n v="6738"/>
    <s v="narisara.wet@cra.ac.th"/>
    <s v="Narisara Wettayanon"/>
    <s v="Within SLA"/>
    <s v="03:07:50"/>
    <d v="2022-09-14T15:45:31"/>
    <s v="Anuchit Buapan"/>
    <s v="IT Support"/>
    <x v="1"/>
    <s v="Second tier"/>
    <x v="0"/>
    <s v="พอร์ทัล"/>
    <x v="0"/>
    <s v="Install"/>
    <x v="449"/>
    <x v="10"/>
    <m/>
    <s v=""/>
    <x v="0"/>
    <d v="1899-12-30T00:00:00"/>
    <d v="2022-09-21T16:12:45"/>
    <s v="ต่ำ"/>
  </r>
  <r>
    <s v="Not Requested"/>
    <x v="12"/>
    <d v="2022-09-14T13:25:00"/>
    <d v="2022-09-14T12:43:00"/>
    <n v="2022"/>
    <n v="9"/>
    <n v="14"/>
    <d v="1899-12-30T12:43:00"/>
    <s v="IT"/>
    <s v=""/>
    <n v="11637"/>
    <d v="2022-09-19T09:44:09"/>
    <s v="00:00:00"/>
    <s v=""/>
    <m/>
    <s v="No Group"/>
    <s v="ต่ำ"/>
    <n v="1"/>
    <s v="Modify"/>
    <n v="0"/>
    <s v="กลาง"/>
    <n v="8443"/>
    <s v="nongluck.pum@cra.ac.th"/>
    <s v="Nongluck Pumpaiboon"/>
    <s v="Within SLA"/>
    <s v="00:42:31"/>
    <d v="2022-09-14T13:25:44"/>
    <s v="Aekkaluck Mong Suriya"/>
    <s v="E-sarabun"/>
    <x v="0"/>
    <s v="Second tier"/>
    <x v="1"/>
    <s v="พอร์ทัล"/>
    <x v="0"/>
    <s v="E-Saraban"/>
    <x v="450"/>
    <x v="5"/>
    <m/>
    <s v=""/>
    <x v="0"/>
    <d v="1899-12-30T00:00:00"/>
    <d v="2022-09-14T13:25:44"/>
    <s v="ต่ำ"/>
  </r>
  <r>
    <s v="Not Requested"/>
    <x v="12"/>
    <d v="2022-09-14T13:33:00"/>
    <d v="2022-09-14T13:04:00"/>
    <n v="2022"/>
    <n v="9"/>
    <n v="14"/>
    <d v="1899-12-30T13:04:00"/>
    <s v="IT"/>
    <s v=""/>
    <n v="11638"/>
    <d v="2022-09-19T10:05:38"/>
    <s v="00:00:00"/>
    <s v=""/>
    <m/>
    <s v="No Group"/>
    <s v="ต่ำ"/>
    <n v="1"/>
    <s v="Deleted"/>
    <n v="0"/>
    <s v="กลาง"/>
    <n v="8605"/>
    <s v="sataya.dow@cra.ac.th"/>
    <s v=" นางสาว สัตยา ดาวสิงห์"/>
    <s v="Within SLA"/>
    <s v="00:28:24"/>
    <d v="2022-09-14T13:33:12"/>
    <s v="Aekkaluck Mong Suriya"/>
    <s v="E-sarabun"/>
    <x v="0"/>
    <s v="Second tier"/>
    <x v="1"/>
    <s v="พอร์ทัล"/>
    <x v="0"/>
    <s v="E-Saraban"/>
    <x v="399"/>
    <x v="60"/>
    <m/>
    <s v=""/>
    <x v="0"/>
    <d v="1899-12-30T00:00:00"/>
    <d v="2022-09-14T13:33:12"/>
    <s v="ต่ำ"/>
  </r>
  <r>
    <s v="Not Requested"/>
    <x v="2"/>
    <d v="2022-09-14T16:43:00"/>
    <d v="2022-09-14T13:06:00"/>
    <n v="2022"/>
    <n v="9"/>
    <n v="14"/>
    <d v="1899-12-30T13:06:00"/>
    <s v="IT"/>
    <s v="โทรศัพท์ภายในหมายเลข 8124 ของหัวหน้าฝ่ายกิจการนักศึกษา ไม่สามารถใช้งานได้ค่ะ ตึกแคท ชั้น 1 มุมบี (สตาร์บั๊ก)"/>
    <n v="11639"/>
    <d v="2022-09-19T10:21:06"/>
    <s v="00:00:00"/>
    <s v=""/>
    <m/>
    <s v="No Group"/>
    <s v="ต่ำ"/>
    <n v="1"/>
    <s v="Setup/Reconfig"/>
    <n v="0"/>
    <s v="กลาง"/>
    <n v="8153"/>
    <s v="nannara.tec@cra.ac.th"/>
    <s v="Nannara Techa-Akarakasem"/>
    <s v="Within SLA"/>
    <s v="03:22:09"/>
    <d v="2022-09-14T16:28:30"/>
    <s v="Jiranuwut Kunnathon"/>
    <s v="IT Support"/>
    <x v="1"/>
    <s v="Second tier"/>
    <x v="0"/>
    <s v="พอร์ทัล"/>
    <x v="0"/>
    <s v="IP-Phone"/>
    <x v="204"/>
    <x v="17"/>
    <m/>
    <s v=""/>
    <x v="1"/>
    <d v="1899-12-30T00:00:00"/>
    <d v="2022-09-14T16:43:15"/>
    <s v="ต่ำ"/>
  </r>
  <r>
    <s v="Not Requested"/>
    <x v="12"/>
    <d v="2022-09-14T15:36:00"/>
    <d v="2022-09-14T13:11:00"/>
    <n v="2022"/>
    <n v="9"/>
    <n v="14"/>
    <d v="1899-12-30T13:11:00"/>
    <s v="IT"/>
    <s v="ip ห้อง 1 172.32.6.79 ip ห้อง 2 172.32.6.19 ip ห้อง 3 172.32.6.1.135 ip ห้อง 4 172.32.6.111 ip ห้อง 5 172.32.6.85 ip ห้อง 6 172.32.6.86 ก่อนรีโมท รบกวนโทรแจ้ง 6436 ก่อนนะคะ"/>
    <n v="11640"/>
    <d v="2022-09-26T14:15:46"/>
    <s v="00:00:00"/>
    <s v=""/>
    <m/>
    <s v="No Group"/>
    <s v="ต่ำ"/>
    <n v="1"/>
    <s v="Print Queue"/>
    <n v="0"/>
    <s v="ต่ำ"/>
    <n v="6436"/>
    <s v="wanwisa.sop@cra.ac.th"/>
    <s v="Wanwisa Sopasit"/>
    <s v="Within SLA"/>
    <s v="01:21:24"/>
    <d v="2022-09-14T14:33:01"/>
    <s v="Kritpet Pumsorn"/>
    <s v="IT Support"/>
    <x v="1"/>
    <s v="Second tier"/>
    <x v="0"/>
    <s v="พอร์ทัล"/>
    <x v="0"/>
    <s v="SSB - Front End"/>
    <x v="451"/>
    <x v="28"/>
    <m/>
    <s v=""/>
    <x v="1"/>
    <d v="1899-12-30T00:00:00"/>
    <d v="2022-09-14T15:36:46"/>
    <s v="ต่ำ"/>
  </r>
  <r>
    <s v="Not Requested"/>
    <x v="3"/>
    <d v="2022-09-14T16:43:00"/>
    <d v="2022-09-14T13:28:00"/>
    <n v="2022"/>
    <n v="9"/>
    <n v="14"/>
    <d v="1899-12-30T13:28:00"/>
    <s v="IT"/>
    <s v=" ตามที่ฝ่ายกิจการนักศึกษาได้ขออนุมัติจัดสรรเครื่องปริ้นเตอร์ เพิ่อใช้สำหรับงานกองทุนให้กู้ยืมเพื่อการศึกษา (กยศ.)นั้น ซึ่งขณะนี้ งานทุนการศึกษาอยู่ระหว่างดำเนินการสแนกเอกสารสัญญานักศึกษาเพื่อนำส่ง กองทุนเงินให้กู้ยืมเพื่อการศึกษา(กยศ.)เป็นจำนวนมาก ทั้งนี้"/>
    <n v="11641"/>
    <d v="2022-09-26T10:04:58"/>
    <s v="00:00:00"/>
    <s v=""/>
    <m/>
    <s v="No Group"/>
    <s v="กลาง"/>
    <n v="1"/>
    <s v="Printer"/>
    <n v="0"/>
    <s v="กลาง"/>
    <n v="8126"/>
    <s v="nichapa.won@cra.ac.th"/>
    <s v="ณิชาภา วงศ์สุวรรณ"/>
    <s v="Within SLA"/>
    <s v="02:55:55"/>
    <d v="2022-09-14T16:24:01"/>
    <s v="Jiranuwut Kunnathon"/>
    <s v="IT Support"/>
    <x v="1"/>
    <s v="Second tier"/>
    <x v="0"/>
    <s v="พอร์ทัล"/>
    <x v="0"/>
    <s v="Install"/>
    <x v="452"/>
    <x v="17"/>
    <m/>
    <s v=""/>
    <x v="0"/>
    <d v="1899-12-30T00:00:00"/>
    <d v="2022-09-21T15:59:58"/>
    <s v="กลาง"/>
  </r>
  <r>
    <s v="Not Requested"/>
    <x v="3"/>
    <d v="2022-09-19T12:35:00"/>
    <d v="2022-09-14T13:33:00"/>
    <n v="2022"/>
    <n v="9"/>
    <n v="14"/>
    <d v="1899-12-30T13:33:00"/>
    <s v="IT"/>
    <s v="รบกวนให้เจ้าหน้าที่ไอทีช่วยดูคอมพ์ห้องประชุม co working space 2B -2 และ 2B -4 ที่ CAT ชั้น 2 zone B วันที่ 15 ก.ย.65 เวลา 11.30 น. ขอบคุณค่ะ"/>
    <n v="11642"/>
    <d v="2022-09-29T09:09:56"/>
    <s v="00:00:00"/>
    <s v=""/>
    <m/>
    <s v="No Group"/>
    <s v="ต่ำ"/>
    <n v="1"/>
    <s v="PC"/>
    <n v="0"/>
    <s v="ต่ำ"/>
    <n v="830687517"/>
    <s v="sukanya.kij@cra.ac.th"/>
    <s v="Sukanya Kijpaiboonwat"/>
    <s v="Within SLA"/>
    <s v="03:26:01"/>
    <d v="2022-09-17T11:46:24"/>
    <s v="Jiranuwut Kunnathon"/>
    <s v="IT Support"/>
    <x v="1"/>
    <s v="Second tier"/>
    <x v="0"/>
    <s v="พอร์ทัล"/>
    <x v="0"/>
    <s v="Install"/>
    <x v="453"/>
    <x v="111"/>
    <m/>
    <s v=""/>
    <x v="0"/>
    <d v="1899-12-30T00:00:00"/>
    <d v="2022-09-19T12:35:56"/>
    <s v="ต่ำ"/>
  </r>
  <r>
    <s v="Not Requested"/>
    <x v="11"/>
    <d v="2022-09-14T14:05:00"/>
    <d v="2022-09-14T13:45:00"/>
    <n v="2022"/>
    <n v="9"/>
    <n v="14"/>
    <d v="1899-12-30T13:45:00"/>
    <s v="IT"/>
    <s v="IP: 172.26.34.221 ติดต่อ ธนภรณ์"/>
    <n v="11643"/>
    <d v="2022-09-26T13:45:24"/>
    <s v="00:00:00"/>
    <s v=""/>
    <m/>
    <s v="No Group"/>
    <s v="ต่ำ"/>
    <n v="1"/>
    <s v="Setup/Reconfig"/>
    <n v="0"/>
    <s v="ต่ำ"/>
    <n v="6235"/>
    <s v="teerapong.won@cra.ac.th"/>
    <s v="Teerapong Wongsa"/>
    <s v="Within SLA"/>
    <s v="00:20:11"/>
    <d v="2022-09-14T14:05:30"/>
    <s v="Wattanachai Noilong"/>
    <s v="IT Support"/>
    <x v="1"/>
    <s v="Second tier"/>
    <x v="0"/>
    <s v="พอร์ทัล"/>
    <x v="0"/>
    <s v="VPN"/>
    <x v="454"/>
    <x v="103"/>
    <m/>
    <s v=""/>
    <x v="1"/>
    <d v="1899-12-30T00:00:00"/>
    <d v="2022-09-14T14:05:30"/>
    <s v="ต่ำ"/>
  </r>
  <r>
    <s v="Not Requested"/>
    <x v="3"/>
    <m/>
    <d v="2022-09-14T13:46:00"/>
    <n v="2022"/>
    <n v="9"/>
    <n v="14"/>
    <d v="1899-12-30T13:46:00"/>
    <s v="IT"/>
    <s v="ขอความอนุเคราะ์เจ้าหน้าที่ช่วยเคลื่อนย้ายเครื่องปริ้นเตอร์และคอมพิวเตอร์เนื่องจากสำนักประธานราชวิทยาลัยย้ายสถานที่ในวันที่ 15 กันยายน 2565 ค่ะ"/>
    <n v="11644"/>
    <d v="2022-09-26T13:47:00"/>
    <s v="00:06:12"/>
    <s v="Within SLA"/>
    <d v="2022-09-14T13:52:14"/>
    <s v="No Group"/>
    <s v="ต่ำ"/>
    <n v="2"/>
    <s v="PC"/>
    <n v="1"/>
    <s v="ต่ำ"/>
    <n v="8805"/>
    <s v="nantarat.nak@cra.ac.th"/>
    <s v="Nantarat Nakmorn"/>
    <s v=""/>
    <s v=""/>
    <m/>
    <s v="Anuchit Buapan"/>
    <s v="IT Support"/>
    <x v="1"/>
    <s v="Second tier"/>
    <x v="0"/>
    <s v="พอร์ทัล"/>
    <x v="2"/>
    <s v="Move"/>
    <x v="455"/>
    <x v="16"/>
    <m/>
    <s v=""/>
    <x v="0"/>
    <d v="1899-12-30T00:00:00"/>
    <d v="2022-09-16T16:32:37"/>
    <s v="ต่ำ"/>
  </r>
  <r>
    <s v="Not Requested"/>
    <x v="13"/>
    <m/>
    <d v="2022-09-14T13:56:00"/>
    <n v="2022"/>
    <n v="9"/>
    <n v="14"/>
    <d v="1899-12-30T13:56:00"/>
    <s v="IT"/>
    <s v=""/>
    <n v="11645"/>
    <d v="2022-09-28T10:00:00"/>
    <s v="00:00:00"/>
    <s v=""/>
    <m/>
    <s v="No Group"/>
    <s v="ต่ำ"/>
    <n v="1"/>
    <s v=""/>
    <n v="0"/>
    <s v="กลาง"/>
    <n v="639324324"/>
    <s v="cholthicha.dec@cra.ac.th"/>
    <s v="Cholthicha Dechfu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New Application/System"/>
    <x v="456"/>
    <x v="62"/>
    <m/>
    <s v=""/>
    <x v="0"/>
    <d v="1899-12-30T00:00:00"/>
    <d v="2022-09-23T13:13:01"/>
    <s v="ต่ำ"/>
  </r>
  <r>
    <s v="Not Requested"/>
    <x v="12"/>
    <d v="2022-09-14T14:09:00"/>
    <d v="2022-09-14T13:59:00"/>
    <n v="2022"/>
    <n v="9"/>
    <n v="14"/>
    <d v="1899-12-30T13:59:00"/>
    <s v=""/>
    <s v="บันทึกข้อความ ๐๐๑.วพศส.๐๑.๐๒.๖๕/๒๒๓๙ ลงวันที่ 7 กันยายน 2565 เรื่อง ขออนุมัติจัดซื้อจัดจ้างวัสดุวิทยาศาสตร์ สำหรับโครงการพัฒนาการตรวจคัดกรองมะเร็งลำไส้ใหญ่ด้วยเทคโนโลยีทางการแพทย์ที่หลากหลาย จำนวน ๑ รายการ พร้อมทั้งขออนุมัติรายชื่อกรรมการตรวจรับ ลบ เอกสาร"/>
    <n v="11646"/>
    <d v="2022-09-26T14:00:33"/>
    <s v="00:06:55"/>
    <s v="Within SLA"/>
    <d v="2022-09-14T14:06:46"/>
    <s v="No Group"/>
    <s v="ต่ำ"/>
    <n v="1"/>
    <s v="Deleted"/>
    <n v="1"/>
    <s v="ต่ำ"/>
    <n v="8496"/>
    <s v="patthakorn.man@cra.ac.th"/>
    <s v="Patthakorn Manupeerapan"/>
    <s v="Within SLA"/>
    <s v="00:09:37"/>
    <d v="2022-09-14T14:09:28"/>
    <s v="Nuengruethai Gaewtawan"/>
    <s v="E-sarabun"/>
    <x v="0"/>
    <s v="Second tier"/>
    <x v="1"/>
    <s v="พอร์ทัล"/>
    <x v="0"/>
    <s v="E-Saraban"/>
    <x v="457"/>
    <x v="5"/>
    <m/>
    <s v=""/>
    <x v="1"/>
    <d v="1899-12-30T00:00:00"/>
    <d v="2022-09-14T14:09:28"/>
    <s v="ต่ำ"/>
  </r>
  <r>
    <s v="Not Requested"/>
    <x v="10"/>
    <d v="2022-09-14T15:37:00"/>
    <d v="2022-09-14T14:11:00"/>
    <n v="2022"/>
    <n v="9"/>
    <n v="14"/>
    <d v="1899-12-30T14:11:00"/>
    <s v="IT"/>
    <s v="ไม่สามารถส่งคำสั่ง print จากเครื่อง workstation's Thyroid Uptake ไปยังเครื่องปริ้น RICOH SP360SFNw ที่อยู่ในห้องมอนิเตอร์ได้"/>
    <n v="11647"/>
    <d v="2022-10-03T15:11:24"/>
    <s v="00:00:00"/>
    <s v=""/>
    <m/>
    <s v="No Group"/>
    <s v="ต่ำ"/>
    <n v="1"/>
    <s v="Setup/Reconfig"/>
    <n v="0"/>
    <s v="ต่ำ"/>
    <n v="870935993"/>
    <s v="pavarit.poj@cra.ac.th"/>
    <s v="Pavarit Pojanapreecha"/>
    <s v="Within SLA"/>
    <s v="00:49:59"/>
    <d v="2022-09-14T15:01:45"/>
    <s v="Krissada Boonchaleaw"/>
    <s v="PC Team"/>
    <x v="2"/>
    <s v="Second tier"/>
    <x v="0"/>
    <s v="พอร์ทัล"/>
    <x v="0"/>
    <s v="Printer Ricoh"/>
    <x v="458"/>
    <x v="95"/>
    <m/>
    <s v=""/>
    <x v="1"/>
    <d v="1899-12-30T00:00:00"/>
    <d v="2022-09-21T16:00:24"/>
    <s v="ต่ำ"/>
  </r>
  <r>
    <s v="Not Requested"/>
    <x v="15"/>
    <d v="2022-09-14T16:43:00"/>
    <d v="2022-09-14T14:12:00"/>
    <n v="2022"/>
    <n v="9"/>
    <n v="14"/>
    <d v="1899-12-30T14:12:00"/>
    <s v="IT"/>
    <s v="VM เข้าใช้งานไม่ได้"/>
    <n v="11648"/>
    <d v="2022-09-26T15:07:58"/>
    <s v="00:00:00"/>
    <s v=""/>
    <m/>
    <s v="No Group"/>
    <s v="ต่ำ"/>
    <n v="1"/>
    <s v="Repair"/>
    <n v="0"/>
    <s v="ต่ำ"/>
    <n v="8702"/>
    <s v="pattama.mun@cra.ac.th"/>
    <s v="Pattama Munginn"/>
    <s v="Within SLA"/>
    <s v="01:36:56"/>
    <d v="2022-09-14T15:49:07"/>
    <s v="Chakrit Pongprayot"/>
    <s v="IT Support"/>
    <x v="1"/>
    <s v="Second tier"/>
    <x v="0"/>
    <s v="โทรศัพท์"/>
    <x v="0"/>
    <s v="Operating System VM Virtualbox"/>
    <x v="459"/>
    <x v="115"/>
    <d v="2022-03-05T00:00:00"/>
    <s v=""/>
    <x v="1"/>
    <d v="1899-12-30T00:00:00"/>
    <d v="2022-09-22T08:41:18"/>
    <s v="ต่ำ"/>
  </r>
  <r>
    <s v="Not Requested"/>
    <x v="0"/>
    <m/>
    <d v="2022-09-14T14:12:00"/>
    <n v="2022"/>
    <n v="9"/>
    <n v="14"/>
    <d v="1899-12-30T14:12:00"/>
    <s v="งานทันตกรรม"/>
    <s v="004.รพ.01.65/1383 เรื่อง ขอเปิดสิทธิ์เข้าใช้งานระบบ HIS, e-Doc และอื่นๆ สำหรับทันตแพทย์เข้ามาปฏิบัติงานใหม่ ด้วย งานทันตกรรม สายการแพทย์ โรงพยาบาลจุฬาภรณ์ ได้รับทันตแพทย์เข้ามาปฏิบัติงานใหม่ จำนวน ๑ ท่าน เริ่มปฏิบัติงานในวันที่ ๑๖ กันยายน ๒๕๖๕ คือ ทันตแพท"/>
    <n v="11649"/>
    <d v="2022-09-19T11:13:15"/>
    <s v="00:00:00"/>
    <s v=""/>
    <m/>
    <s v="No Group"/>
    <s v="กลาง"/>
    <n v="1"/>
    <s v="HIS"/>
    <n v="0"/>
    <s v="กลาง"/>
    <n v="6048"/>
    <s v="kwanjit.boo@pccms.ac.th"/>
    <s v=" ทันตแพทย์หญิง ขวัญจิต บุญประเสริฐ"/>
    <s v=""/>
    <s v=""/>
    <m/>
    <s v="Thanakorn Inthanu"/>
    <s v="Programer"/>
    <x v="0"/>
    <s v="Second tier"/>
    <x v="1"/>
    <s v="Esaraban"/>
    <x v="1"/>
    <s v="เปิดสิทธิ์"/>
    <x v="460"/>
    <x v="70"/>
    <m/>
    <s v=""/>
    <x v="0"/>
    <d v="1899-12-30T00:00:00"/>
    <d v="2022-09-14T14:17:15"/>
    <s v="กลาง"/>
  </r>
  <r>
    <s v="Not Requested"/>
    <x v="12"/>
    <d v="2022-09-14T14:46:00"/>
    <d v="2022-09-14T14:15:00"/>
    <n v="2022"/>
    <n v="9"/>
    <n v="14"/>
    <d v="1899-12-30T14:15:00"/>
    <s v="IT"/>
    <s v=""/>
    <n v="11650"/>
    <d v="2022-09-19T11:16:01"/>
    <s v="00:00:00"/>
    <s v=""/>
    <m/>
    <s v="No Group"/>
    <s v="ต่ำ"/>
    <n v="1"/>
    <s v="Setup/Reconfig"/>
    <n v="0"/>
    <s v="กลาง"/>
    <n v="8681"/>
    <s v="monthada.tan@cra.ac.th"/>
    <s v="Monthada Tansila"/>
    <s v="Within SLA"/>
    <s v="00:31:28"/>
    <d v="2022-09-14T14:46:40"/>
    <s v="Aekkaluck Mong Suriya"/>
    <s v="E-sarabun"/>
    <x v="0"/>
    <s v="Second tier"/>
    <x v="1"/>
    <s v="พอร์ทัล"/>
    <x v="0"/>
    <s v="E-Saraban"/>
    <x v="461"/>
    <x v="13"/>
    <m/>
    <s v=""/>
    <x v="0"/>
    <d v="1899-12-30T00:00:00"/>
    <d v="2022-09-14T14:46:40"/>
    <s v="ต่ำ"/>
  </r>
  <r>
    <s v="Not Requested"/>
    <x v="12"/>
    <d v="2022-09-14T15:38:00"/>
    <d v="2022-09-14T14:17:00"/>
    <n v="2022"/>
    <n v="9"/>
    <n v="14"/>
    <d v="1899-12-30T14:17:00"/>
    <s v="IT"/>
    <s v="HIS ห้องเจาะเลือดไม่ขึ้นปุ่มให้กด Post charge ค่า lab ได้"/>
    <n v="11651"/>
    <d v="2022-09-26T15:18:09"/>
    <s v="00:00:00"/>
    <s v=""/>
    <m/>
    <s v="No Group"/>
    <s v="ต่ำ"/>
    <n v="1"/>
    <s v="Screen HIS"/>
    <n v="0"/>
    <s v="ต่ำ"/>
    <n v="5769"/>
    <s v="kanokwan.kan@cra.ac.th"/>
    <s v=" นางสาว กนกวรรณ ขันทอง"/>
    <s v="Within SLA"/>
    <s v="00:20:18"/>
    <d v="2022-09-14T14:37:37"/>
    <s v="Darin Mingraksa"/>
    <s v="IT Support"/>
    <x v="1"/>
    <s v="Frist tier"/>
    <x v="2"/>
    <s v="พอร์ทัล"/>
    <x v="0"/>
    <s v="SSB - Front End"/>
    <x v="462"/>
    <x v="91"/>
    <m/>
    <s v=""/>
    <x v="1"/>
    <d v="1899-12-30T00:00:00"/>
    <d v="2022-09-14T15:38:09"/>
    <s v="ต่ำ"/>
  </r>
  <r>
    <s v="Not Requested"/>
    <x v="12"/>
    <d v="2022-09-14T15:21:00"/>
    <d v="2022-09-14T14:42:00"/>
    <n v="2022"/>
    <n v="9"/>
    <n v="14"/>
    <d v="1899-12-30T14:42:00"/>
    <s v="IT"/>
    <s v=""/>
    <n v="11652"/>
    <d v="2022-09-19T11:43:00"/>
    <s v="00:00:00"/>
    <s v=""/>
    <m/>
    <s v="No Group"/>
    <s v="ต่ำ"/>
    <n v="1"/>
    <s v="Deleted"/>
    <n v="0"/>
    <s v="กลาง"/>
    <n v="8163"/>
    <s v="cholatip.iam@cra.ac.th"/>
    <s v=" นางสาว ชลทิพย์ เอี่ยมสอาด"/>
    <s v="Within SLA"/>
    <s v="00:38:27"/>
    <d v="2022-09-14T15:21:12"/>
    <s v="Nuengruethai Gaewtawan"/>
    <s v="E-sarabun"/>
    <x v="0"/>
    <s v="Second tier"/>
    <x v="1"/>
    <s v="พอร์ทัล"/>
    <x v="0"/>
    <s v="E-Saraban"/>
    <x v="463"/>
    <x v="11"/>
    <m/>
    <s v=""/>
    <x v="0"/>
    <d v="1899-12-30T00:00:00"/>
    <d v="2022-09-14T15:21:12"/>
    <s v="ต่ำ"/>
  </r>
  <r>
    <s v="Not Requested"/>
    <x v="12"/>
    <d v="2022-09-14T14:56:00"/>
    <d v="2022-09-14T14:54:00"/>
    <n v="2022"/>
    <n v="9"/>
    <n v="14"/>
    <d v="1899-12-30T14:54:00"/>
    <s v="IT"/>
    <s v="ID เรื่อง รายละเอียด Channel โรงพยาบาลพริ้นxxxxxxx โรงพยาบาล ส่งรายชื่อให้ส่งประกัน วันที่ 03/09/65 Mail IT"/>
    <n v="11653"/>
    <d v="2022-10-07T08:09:55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04"/>
    <d v="2022-09-14T14:56:03"/>
    <s v="Jaraya Bhuwaratheep"/>
    <s v="Application Support"/>
    <x v="0"/>
    <s v="Second tier"/>
    <x v="1"/>
    <s v="อีเมล"/>
    <x v="0"/>
    <s v="Vaccine"/>
    <x v="464"/>
    <x v="25"/>
    <m/>
    <s v=""/>
    <x v="1"/>
    <d v="1899-12-30T00:00:00"/>
    <d v="2022-10-04T11:10:55"/>
    <s v="กลาง"/>
  </r>
  <r>
    <s v="Not Requested"/>
    <x v="12"/>
    <d v="2022-09-14T15:50:00"/>
    <d v="2022-09-14T14:57:00"/>
    <n v="2022"/>
    <n v="9"/>
    <n v="14"/>
    <d v="1899-12-30T14:57:00"/>
    <s v="IT"/>
    <s v=""/>
    <n v="11654"/>
    <d v="2022-09-19T11:57:49"/>
    <s v="00:00:00"/>
    <s v=""/>
    <m/>
    <s v="No Group"/>
    <s v="ต่ำ"/>
    <n v="1"/>
    <s v="Add/Insert"/>
    <n v="0"/>
    <s v="กลาง"/>
    <n v="8172"/>
    <s v="banyat.mak@cra.ac.th"/>
    <s v=" นาย บัญญัติ มัคจิตร"/>
    <s v="Within SLA"/>
    <s v="00:53:31"/>
    <d v="2022-09-14T15:50:37"/>
    <s v="Aekkaluck Mong Suriya"/>
    <s v="E-sarabun"/>
    <x v="0"/>
    <s v="Second tier"/>
    <x v="1"/>
    <s v="พอร์ทัล"/>
    <x v="0"/>
    <s v="E-Saraban"/>
    <x v="465"/>
    <x v="68"/>
    <m/>
    <s v=""/>
    <x v="0"/>
    <d v="1899-12-30T00:00:00"/>
    <d v="2022-09-14T15:50:36"/>
    <s v="ต่ำ"/>
  </r>
  <r>
    <s v="Not Requested"/>
    <x v="10"/>
    <d v="2022-09-14T15:38:00"/>
    <d v="2022-09-14T15:02:00"/>
    <n v="2022"/>
    <n v="9"/>
    <n v="14"/>
    <d v="1899-12-30T15:02:00"/>
    <s v="IT"/>
    <s v="ปริ้นส์สติ๊กเกอร์ไม่ออก"/>
    <n v="11655"/>
    <d v="2022-09-26T15:36:28"/>
    <s v="00:00:00"/>
    <s v=""/>
    <m/>
    <s v="No Group"/>
    <s v="ต่ำ"/>
    <n v="1"/>
    <s v="Setup/Reconfig"/>
    <n v="0"/>
    <s v="ต่ำ"/>
    <n v="6143"/>
    <s v="konchananphat.pon@cra.ac.th"/>
    <s v="Konchananphat Pongsira"/>
    <s v="Within SLA"/>
    <s v="00:02:13"/>
    <d v="2022-09-14T15:04:41"/>
    <s v="Darin Mingraksa"/>
    <s v="IT Support"/>
    <x v="1"/>
    <s v="Frist tier"/>
    <x v="2"/>
    <s v="โทรศัพท์"/>
    <x v="0"/>
    <s v="Printer Sticker"/>
    <x v="466"/>
    <x v="34"/>
    <m/>
    <s v=""/>
    <x v="1"/>
    <d v="1899-12-30T00:00:00"/>
    <d v="2022-09-14T15:38:28"/>
    <s v="กลาง"/>
  </r>
  <r>
    <s v="Not Requested"/>
    <x v="0"/>
    <m/>
    <d v="2022-09-14T15:06:00"/>
    <n v="2022"/>
    <n v="9"/>
    <n v="14"/>
    <d v="1899-12-30T15:06:00"/>
    <s v="IT"/>
    <s v="ID เรื่อง รายละเอียด Channel 027xxxxxx บริษัท สตาร์ โอxxxx จำกัด องค์กร ลงนัดฉีดวัคซีน Call"/>
    <n v="11656"/>
    <d v="2022-09-19T12:06:13"/>
    <s v="00:00:00"/>
    <s v=""/>
    <m/>
    <s v="No Group"/>
    <s v="กลาง"/>
    <n v="1"/>
    <s v=""/>
    <n v="0"/>
    <s v="กลาง"/>
    <n v="642175520"/>
    <s v="fs04@cra.ac.th"/>
    <s v="Fresh Service"/>
    <s v=""/>
    <s v=""/>
    <m/>
    <s v="Jaraya Bhuwaratheep"/>
    <s v="Application Support"/>
    <x v="0"/>
    <s v="Second tier"/>
    <x v="1"/>
    <s v="พอร์ทัล"/>
    <x v="1"/>
    <s v="เปิดสิทธิ์"/>
    <x v="467"/>
    <x v="25"/>
    <m/>
    <s v=""/>
    <x v="1"/>
    <d v="1899-12-30T00:00:00"/>
    <d v="2022-10-04T11:10:46"/>
    <s v="กลาง"/>
  </r>
  <r>
    <s v="Not Requested"/>
    <x v="3"/>
    <d v="2022-09-17T13:36:00"/>
    <d v="2022-09-14T15:07:00"/>
    <n v="2022"/>
    <n v="9"/>
    <n v="14"/>
    <d v="1899-12-30T15:07:00"/>
    <s v="IT"/>
    <s v="เปลี่ยนหมึกเครื่องปริ้น Fuji สีดำ เครื่องปริ้นหึกหมดค่ะ รบกวนมาเปลี่ยนให้หน่อยนะคะ ที่คณะพยาบาลศาตร์ โซน C ชั้น2 อาคารบริหาร 1 "/>
    <n v="11657"/>
    <d v="2022-10-03T14:45:49"/>
    <s v="00:00:00"/>
    <s v=""/>
    <m/>
    <s v="No Group"/>
    <s v="ต่ำ"/>
    <n v="1"/>
    <s v="Printer"/>
    <n v="0"/>
    <s v="ต่ำ"/>
    <n v="917597244"/>
    <s v="suchada.roo@cra.ac.th"/>
    <s v="Suchada Roopanon"/>
    <s v="Within SLA"/>
    <s v="01:15:28"/>
    <d v="2022-09-15T13:29:22"/>
    <s v="Jiranuwut Kunnathon"/>
    <s v="IT Support"/>
    <x v="1"/>
    <s v="Second tier"/>
    <x v="0"/>
    <s v="พอร์ทัล"/>
    <x v="0"/>
    <s v="Install"/>
    <x v="468"/>
    <x v="33"/>
    <m/>
    <s v=""/>
    <x v="0"/>
    <d v="1899-12-30T00:00:00"/>
    <d v="2022-09-21T16:00:49"/>
    <s v="ต่ำ"/>
  </r>
  <r>
    <s v="Not Requested"/>
    <x v="3"/>
    <d v="2022-09-21T14:37:00"/>
    <d v="2022-09-14T15:25:00"/>
    <n v="2022"/>
    <n v="9"/>
    <n v="14"/>
    <d v="1899-12-30T15:25:00"/>
    <s v="IT"/>
    <s v="ขอใช้ license Power BI Pro จำนวน 1 license โดยใช้อีเมล clrc_cra@cra.ac.th และขอเปลี่ยนจอคอมพิวเตอร์ จำนวน 1 จอ"/>
    <n v="11658"/>
    <d v="2022-09-20T15:00:00"/>
    <s v="00:00:00"/>
    <s v=""/>
    <m/>
    <s v="No Group"/>
    <s v="ต่ำ"/>
    <n v="1"/>
    <s v="Software"/>
    <n v="0"/>
    <s v="ต่ำ"/>
    <n v="8420"/>
    <s v="peerawich.arm@cra.ac.th"/>
    <s v="Peerawich Armatrmontree"/>
    <s v="Within SLA"/>
    <s v="26:10:30"/>
    <d v="2022-09-19T14:35:31"/>
    <s v="Surasak Rattanaanan"/>
    <s v="IT Support"/>
    <x v="0"/>
    <s v="Second tier"/>
    <x v="0"/>
    <s v="พอร์ทัล"/>
    <x v="0"/>
    <s v="Install"/>
    <x v="469"/>
    <x v="20"/>
    <m/>
    <s v=""/>
    <x v="0"/>
    <d v="1899-12-30T00:00:00"/>
    <d v="2022-09-21T14:37:13"/>
    <s v="ต่ำ"/>
  </r>
  <r>
    <s v="Not Requested"/>
    <x v="3"/>
    <d v="2022-09-24T14:36:00"/>
    <d v="2022-09-14T15:38:00"/>
    <n v="2022"/>
    <n v="9"/>
    <n v="14"/>
    <d v="1899-12-30T15:38:00"/>
    <s v="IT"/>
    <s v="ขอ license Program PowerBI Pro สำหรับการทำรายงาน Dashboard ของศูนย์การเรียนรู้และวิจัยฯ"/>
    <n v="11659"/>
    <d v="2022-09-20T12:00:00"/>
    <s v="00:00:00"/>
    <s v=""/>
    <m/>
    <s v="No Group"/>
    <s v="ต่ำ"/>
    <n v="1"/>
    <s v="Software"/>
    <n v="0"/>
    <s v="กลาง"/>
    <n v="8404"/>
    <s v="kuttayawan.wan@cra.ac.th"/>
    <s v="Kuttayawan Wanno"/>
    <s v="SLA Violated"/>
    <s v="52:16:19"/>
    <d v="2022-09-22T13:54:39"/>
    <s v="Surasak Rattanaanan"/>
    <s v="IT Support"/>
    <x v="0"/>
    <s v="Second tier"/>
    <x v="0"/>
    <s v="พอร์ทัล"/>
    <x v="0"/>
    <s v="Install"/>
    <x v="470"/>
    <x v="20"/>
    <m/>
    <s v=""/>
    <x v="0"/>
    <d v="1899-12-30T00:00:00"/>
    <d v="2022-09-24T14:36:20"/>
    <s v="ต่ำ"/>
  </r>
  <r>
    <s v="Not Requested"/>
    <x v="0"/>
    <d v="2022-09-15T07:33:00"/>
    <d v="2022-09-14T15:42:00"/>
    <n v="2022"/>
    <n v="9"/>
    <n v="14"/>
    <d v="1899-12-30T15:42:00"/>
    <s v="IT"/>
    <s v="รหัสนักศึกษา 6504001CB Kamonchanok BoonThong 0971365159 kamonchanok.boo@edu.cra.ac.th "/>
    <n v="11660"/>
    <d v="2022-10-03T14:35:33"/>
    <s v="00:00:00"/>
    <s v=""/>
    <m/>
    <s v="No Group"/>
    <s v="ต่ำ"/>
    <n v="1"/>
    <s v="E-Mail"/>
    <n v="0"/>
    <s v="ต่ำ"/>
    <n v="971365159"/>
    <s v="itservice@cra.ac.th"/>
    <s v="IT Service Request"/>
    <s v="Within SLA"/>
    <s v="01:17:15"/>
    <d v="2022-09-15T07:33:15"/>
    <s v="Surasak Rattanaanan"/>
    <s v="IT Support"/>
    <x v="0"/>
    <s v="Second tier"/>
    <x v="0"/>
    <s v="โทรศัพท์"/>
    <x v="0"/>
    <s v="เปลี่ยนสิทธิ์"/>
    <x v="471"/>
    <x v="17"/>
    <m/>
    <s v=""/>
    <x v="0"/>
    <d v="1899-12-30T00:00:00"/>
    <d v="2022-09-21T15:52:33"/>
    <s v="ต่ำ"/>
  </r>
  <r>
    <s v="Not Requested"/>
    <x v="3"/>
    <d v="2022-09-14T16:44:00"/>
    <d v="2022-09-14T15:47:00"/>
    <n v="2022"/>
    <n v="9"/>
    <n v="14"/>
    <d v="1899-12-30T15:47:00"/>
    <s v="IT"/>
    <s v="รบกวนทำการเชื่อมต่อ Wifi กับเครื่อง iPed ให้ เนื่องจากต่อเองแล้วไม่สามารถใช้งานได้"/>
    <n v="11661"/>
    <d v="2022-09-29T08:48:35"/>
    <s v="00:00:00"/>
    <s v=""/>
    <m/>
    <s v="No Group"/>
    <s v="ต่ำ"/>
    <n v="1"/>
    <s v="Network"/>
    <n v="0"/>
    <s v="ต่ำ"/>
    <n v="856145551"/>
    <s v="sudarat.suw@cra.ac.th"/>
    <s v="Sudarat Suwanvithee"/>
    <s v="Within SLA"/>
    <s v="00:34:37"/>
    <d v="2022-09-14T16:22:19"/>
    <s v="Jiranuwut Kunnathon"/>
    <s v="IT Support"/>
    <x v="1"/>
    <s v="Second tier"/>
    <x v="0"/>
    <s v="พอร์ทัล"/>
    <x v="0"/>
    <s v="Install"/>
    <x v="472"/>
    <x v="13"/>
    <m/>
    <s v=""/>
    <x v="0"/>
    <d v="1899-12-30T00:00:00"/>
    <d v="2022-09-19T09:22:35"/>
    <s v="ต่ำ"/>
  </r>
  <r>
    <s v="Not Requested"/>
    <x v="3"/>
    <m/>
    <d v="2022-09-14T16:38:00"/>
    <n v="2022"/>
    <n v="9"/>
    <n v="14"/>
    <d v="1899-12-30T16:38:00"/>
    <s v="IT"/>
    <s v="เนื่องจาก โทรศัพท์เคลื่อนที่เครื่องหลักสำหรับติดต่อประสานงานและให้บริการผู้เข้ามารับบริการเครื่องปัจจุบันชำรุดเสียหาย จึงขอความอนุเคราะห์เปลี่ยนโทรศัพท์เคลื่อนที่ สำหรับใช้ประสานงานและให้บริการแก้ผู้เข้ารับบริการแทนเครื่องเดิมที่ชำรุดไป จำนวน 1 เครื่อง"/>
    <n v="11662"/>
    <d v="2022-09-27T08:49:43"/>
    <s v="02:07:29"/>
    <s v="Within SLA"/>
    <d v="2022-09-15T09:46:23"/>
    <s v="No Group"/>
    <s v="ต่ำ"/>
    <n v="1"/>
    <s v="IP Phone / Mobile Phone"/>
    <n v="1"/>
    <s v="ต่ำ"/>
    <n v="642171908"/>
    <s v="pattamaporn.kra@pccms.ac.th"/>
    <s v=" นางสาว ปัทมาภรณ์ กระจกแก้ว"/>
    <s v=""/>
    <s v=""/>
    <m/>
    <s v="Surasak Rattanaanan"/>
    <s v="IT Support"/>
    <x v="0"/>
    <s v="Second tier"/>
    <x v="0"/>
    <s v="พอร์ทัล"/>
    <x v="2"/>
    <s v="Chang"/>
    <x v="473"/>
    <x v="96"/>
    <m/>
    <s v=""/>
    <x v="0"/>
    <d v="1899-12-30T00:00:00"/>
    <d v="2022-09-16T08:17:43"/>
    <s v="ต่ำ"/>
  </r>
  <r>
    <s v="Not Requested"/>
    <x v="13"/>
    <m/>
    <d v="2022-09-14T16:39:00"/>
    <n v="2022"/>
    <n v="9"/>
    <n v="14"/>
    <d v="1899-12-30T16:39:00"/>
    <s v="IT"/>
    <s v=""/>
    <n v="11663"/>
    <d v="2022-09-21T13:00:00"/>
    <s v="00:00:00"/>
    <s v=""/>
    <m/>
    <s v="No Group"/>
    <s v="ต่ำ"/>
    <n v="1"/>
    <s v=""/>
    <n v="0"/>
    <s v="กลาง"/>
    <n v="8888"/>
    <s v="surasak.rat@cra.ac.th"/>
    <s v="Surasak Rattanaanan"/>
    <s v=""/>
    <s v=""/>
    <m/>
    <s v="jinna ketsara"/>
    <s v="IT Manager"/>
    <x v="0"/>
    <s v="Second tier"/>
    <x v="1"/>
    <s v="โทรศัพท์"/>
    <x v="1"/>
    <s v="New Application/System"/>
    <x v="474"/>
    <x v="25"/>
    <m/>
    <s v=""/>
    <x v="0"/>
    <d v="1899-12-30T00:00:00"/>
    <d v="2022-09-16T11:16:20"/>
    <s v="ต่ำ"/>
  </r>
  <r>
    <s v="Not Requested"/>
    <x v="12"/>
    <m/>
    <d v="2022-09-14T18:38:00"/>
    <n v="2022"/>
    <n v="9"/>
    <n v="14"/>
    <d v="1899-12-30T18:38:00"/>
    <s v="IT"/>
    <s v="ปัญหา : หลังจากกด app Enterprise Workflow แล้ว ต้องกดที่หน้าจอดังภาพแนบ หลายๆ ครั้ง (3-5ครั้ง) จึงจะเข้าสู่ระบบได้"/>
    <n v="11664"/>
    <d v="2022-09-26T17:00:00"/>
    <s v="00:00:00"/>
    <s v=""/>
    <m/>
    <s v="No Group"/>
    <s v="ต่ำ"/>
    <n v="1"/>
    <s v="Function Error (Bug)"/>
    <n v="0"/>
    <s v="ต่ำ"/>
    <n v="869739989"/>
    <s v="songpol.wan@cra.ac.th"/>
    <s v="Songpol Wansoongnern"/>
    <s v=""/>
    <s v=""/>
    <m/>
    <s v="Songpol Wansoongnern"/>
    <s v="SAP"/>
    <x v="0"/>
    <s v="Second tier"/>
    <x v="1"/>
    <s v="พอร์ทัล"/>
    <x v="1"/>
    <s v="SAP-MM-Workflow"/>
    <x v="475"/>
    <x v="37"/>
    <m/>
    <s v=""/>
    <x v="1"/>
    <d v="1899-12-30T00:00:00"/>
    <d v="2022-09-15T07:09:33"/>
    <s v="ต่ำ"/>
  </r>
  <r>
    <s v="Not Requested"/>
    <x v="12"/>
    <m/>
    <d v="2022-09-14T18:44:00"/>
    <n v="2022"/>
    <n v="9"/>
    <n v="14"/>
    <d v="1899-12-30T18:44:00"/>
    <s v="IT"/>
    <s v="ปัญหา : ลิงค์ที่ได้จากระบบ Enterprise Workflow เมื่อนำไปวางใน MS word ตามไฟล์แนบ ไม่สามารถเปิดดูได้ แต่หาก Copy ไปวางใน Web browser นั้นๆ โดยตรง สามารถเปิดได้ "/>
    <n v="11665"/>
    <d v="2022-09-26T17:00:00"/>
    <s v="00:00:00"/>
    <s v=""/>
    <m/>
    <s v="No Group"/>
    <s v="ต่ำ"/>
    <n v="1"/>
    <s v="Function Error (Bug)"/>
    <n v="0"/>
    <s v="ต่ำ"/>
    <n v="869739989"/>
    <s v="songpol.wan@cra.ac.th"/>
    <s v="Songpol Wansoongnern"/>
    <s v=""/>
    <s v=""/>
    <m/>
    <s v="Songpol Wansoongnern"/>
    <s v="SAP"/>
    <x v="0"/>
    <s v="Second tier"/>
    <x v="1"/>
    <s v="พอร์ทัล"/>
    <x v="1"/>
    <s v="SAP-MM-Workflow"/>
    <x v="476"/>
    <x v="37"/>
    <m/>
    <s v=""/>
    <x v="1"/>
    <d v="1899-12-30T00:00:00"/>
    <d v="2022-09-15T07:11:36"/>
    <s v="ต่ำ"/>
  </r>
  <r>
    <s v="Not Requested"/>
    <x v="2"/>
    <d v="2022-09-19T12:35:00"/>
    <d v="2022-09-15T07:31:00"/>
    <n v="2022"/>
    <n v="9"/>
    <n v="15"/>
    <d v="1899-12-30T07:31:00"/>
    <s v="IT"/>
    <s v="Login เข้าเครื่อง Notebook ด้วยรหัสใหม่ไม่ได้ เนื่องจาก User พึ่งเปลี่ยนรหัสผ่านใหม่ แต่ไม่สามารถ login ด้วยรหัสผ่านใหม่ได้ อาคารบริหาร 2 ชั้น 3 ZONE A/B แผนก ฝ่ายยุทธศาสตร์ นโยบาย แผนและงบประมาณ หน่วยงานติดตามและประเมินผล"/>
    <n v="11666"/>
    <d v="2022-09-27T12:35:57"/>
    <s v="00:00:00"/>
    <s v=""/>
    <m/>
    <s v="No Group"/>
    <s v="ต่ำ"/>
    <n v="1"/>
    <s v="Setup/Reconfig"/>
    <n v="0"/>
    <s v="ต่ำ"/>
    <n v="8232"/>
    <s v="pimpida.pen@cra.ac.th"/>
    <s v="Pimpida Penpas"/>
    <s v="Within SLA"/>
    <s v="18:00:00"/>
    <d v="2022-09-17T11:41:29"/>
    <s v="Jiranuwut Kunnathon"/>
    <s v="IT Support"/>
    <x v="1"/>
    <s v="Second tier"/>
    <x v="0"/>
    <s v="โทรศัพท์"/>
    <x v="0"/>
    <s v="Notebook"/>
    <x v="477"/>
    <x v="99"/>
    <m/>
    <s v=""/>
    <x v="1"/>
    <d v="1899-12-30T00:00:00"/>
    <d v="2022-09-19T12:35:57"/>
    <s v="ต่ำ"/>
  </r>
  <r>
    <s v="Not Requested"/>
    <x v="12"/>
    <d v="2022-09-15T08:20:00"/>
    <d v="2022-09-15T07:56:00"/>
    <n v="2022"/>
    <n v="9"/>
    <n v="15"/>
    <d v="1899-12-30T07:56:00"/>
    <s v="IT"/>
    <s v=""/>
    <n v="11667"/>
    <d v="2022-09-19T14:00:00"/>
    <s v="00:00:00"/>
    <s v=""/>
    <m/>
    <s v="No Group"/>
    <s v="ต่ำ"/>
    <n v="1"/>
    <s v="Deleted"/>
    <n v="0"/>
    <s v="กลาง"/>
    <n v="8640"/>
    <s v="sarisa.sri@cra.ac.th"/>
    <s v="Sarisa Srideejing"/>
    <s v="Within SLA"/>
    <s v="00:20:40"/>
    <d v="2022-09-15T08:20:40"/>
    <s v="Aekkaluck Mong Suriya"/>
    <s v="E-sarabun"/>
    <x v="0"/>
    <s v="Second tier"/>
    <x v="1"/>
    <s v="พอร์ทัล"/>
    <x v="0"/>
    <s v="E-Saraban"/>
    <x v="478"/>
    <x v="4"/>
    <m/>
    <s v=""/>
    <x v="0"/>
    <d v="1899-12-30T00:00:00"/>
    <d v="2022-09-15T08:20:40"/>
    <s v="ต่ำ"/>
  </r>
  <r>
    <s v="Not Requested"/>
    <x v="2"/>
    <d v="2022-09-15T13:35:00"/>
    <d v="2022-09-15T08:01:00"/>
    <n v="2022"/>
    <n v="9"/>
    <n v="15"/>
    <d v="1899-12-30T08:01:00"/>
    <s v="IT"/>
    <s v="สามารถรับสาย โทรออกได้ แต่จะไม่ได้ยินเสียงของผู้รับและผู้โทรหาครับเป็นมาสามวันแล้วครับ"/>
    <n v="11668"/>
    <d v="2022-09-27T13:04:11"/>
    <s v="00:00:00"/>
    <s v=""/>
    <m/>
    <s v="No Group"/>
    <s v="ต่ำ"/>
    <n v="2"/>
    <s v="Repair"/>
    <n v="0"/>
    <s v="ต่ำ"/>
    <n v="987460955"/>
    <s v="apisit.wan@cra.ac.th"/>
    <s v=" นาย อภิสิทธิ์ หวังเย็นกลาง"/>
    <s v="Within SLA"/>
    <s v="00:31:50"/>
    <d v="2022-09-15T08:33:06"/>
    <s v="Krissada Boonchaleaw"/>
    <s v="PC Team"/>
    <x v="2"/>
    <s v="Second tier"/>
    <x v="0"/>
    <s v="พอร์ทัล"/>
    <x v="0"/>
    <s v="IP-Phone"/>
    <x v="479"/>
    <x v="122"/>
    <m/>
    <s v=""/>
    <x v="1"/>
    <d v="1899-12-30T00:00:00"/>
    <d v="2022-09-15T13:35:11"/>
    <s v="ต่ำ"/>
  </r>
  <r>
    <s v="Not Requested"/>
    <x v="2"/>
    <d v="2022-10-03T09:56:00"/>
    <d v="2022-09-15T08:06:00"/>
    <n v="2022"/>
    <n v="9"/>
    <n v="15"/>
    <d v="1899-12-30T08:06:00"/>
    <s v="IT"/>
    <s v="Note book ยี่ห้อ Lenovo ใช้งานไม่ได้ ขึ้นหน้าจอ Setup Confirmation "/>
    <n v="11669"/>
    <d v="2022-09-27T08:06:51"/>
    <s v="00:00:00"/>
    <s v=""/>
    <m/>
    <s v="No Group"/>
    <s v="ต่ำ"/>
    <n v="1"/>
    <s v="Repair"/>
    <n v="0"/>
    <s v="ต่ำ"/>
    <n v="8652"/>
    <s v="nattanan.hon@cra.ac.th"/>
    <s v=" นางสาว ณัฏฐนันท์ กุฎีพันธ์"/>
    <s v="SLA Violated"/>
    <s v="109:50:24"/>
    <d v="2022-10-03T09:56:34"/>
    <s v="Suchada khamaphirak"/>
    <s v="IT Support"/>
    <x v="1"/>
    <s v="Second tier"/>
    <x v="0"/>
    <s v="พอร์ทัล"/>
    <x v="0"/>
    <s v="Notebook"/>
    <x v="480"/>
    <x v="9"/>
    <m/>
    <s v=""/>
    <x v="1"/>
    <d v="1899-12-30T00:00:00"/>
    <d v="2022-10-03T09:56:34"/>
    <s v="ต่ำ"/>
  </r>
  <r>
    <s v="Not Requested"/>
    <x v="11"/>
    <d v="2022-09-19T11:35:00"/>
    <d v="2022-09-15T08:16:00"/>
    <n v="2022"/>
    <n v="9"/>
    <n v="15"/>
    <d v="1899-12-30T08:16:00"/>
    <s v="IT"/>
    <s v="รบกวนตรวจสอบ Wifi ห้องท่านคณบดีวิทยาลัยแพทยศาสตร์ศรสวางควัฒน ชั้น 4 มุม A ตึก CATค่ะ ขอบคุณค่ะ"/>
    <n v="11670"/>
    <d v="2022-09-27T11:52:18"/>
    <s v="00:00:00"/>
    <s v=""/>
    <m/>
    <s v="No Group"/>
    <s v="ต่ำ"/>
    <n v="1"/>
    <s v="Systems Down"/>
    <n v="0"/>
    <s v="ต่ำ"/>
    <n v="8459"/>
    <s v="prapasri.sir@cra.ac.th"/>
    <s v="Prapasri Siri"/>
    <s v="Within SLA"/>
    <s v="17:43:31"/>
    <d v="2022-09-17T11:34:46"/>
    <s v="Jiranuwut Kunnathon"/>
    <s v="IT Support"/>
    <x v="1"/>
    <s v="Second tier"/>
    <x v="0"/>
    <s v="พอร์ทัล"/>
    <x v="0"/>
    <s v="Access Point"/>
    <x v="481"/>
    <x v="5"/>
    <m/>
    <s v=""/>
    <x v="1"/>
    <d v="1899-12-30T00:00:00"/>
    <d v="2022-09-19T11:35:18"/>
    <s v="ต่ำ"/>
  </r>
  <r>
    <s v="Not Requested"/>
    <x v="2"/>
    <d v="2022-09-20T09:36:00"/>
    <d v="2022-09-15T08:19:00"/>
    <n v="2022"/>
    <n v="9"/>
    <n v="15"/>
    <d v="1899-12-30T08:19:00"/>
    <s v="IT"/>
    <s v="เปลี่ยนเบอร์โทรแล้ว internet เข้าไม่ได้ ทั้งในโทรศัพท์และ PC wifi ก็ใช้ไม่ได้"/>
    <n v="11671"/>
    <d v="2022-09-29T13:34:29"/>
    <s v="00:00:00"/>
    <s v=""/>
    <m/>
    <s v="No Group"/>
    <s v="ต่ำ"/>
    <n v="1"/>
    <s v="User Error"/>
    <n v="0"/>
    <s v="ต่ำ"/>
    <n v="5630"/>
    <s v="duangrat.cha@cra.ac.th"/>
    <s v="Duangrat Chawkohmai"/>
    <s v="Within SLA"/>
    <s v="05:02:18"/>
    <d v="2022-09-18T08:44:23"/>
    <s v="Supachai Sonthong"/>
    <s v="IT Support"/>
    <x v="1"/>
    <s v="Second tier"/>
    <x v="0"/>
    <s v="โทรศัพท์"/>
    <x v="0"/>
    <s v="IP-Phone"/>
    <x v="482"/>
    <x v="89"/>
    <d v="2022-05-05T00:00:00"/>
    <s v=""/>
    <x v="1"/>
    <d v="1899-12-30T00:00:00"/>
    <d v="2022-09-20T10:17:46"/>
    <s v="ต่ำ"/>
  </r>
  <r>
    <s v="Not Requested"/>
    <x v="10"/>
    <d v="2022-09-15T13:35:00"/>
    <d v="2022-09-15T08:26:00"/>
    <n v="2022"/>
    <n v="9"/>
    <n v="15"/>
    <d v="1899-12-30T08:26:00"/>
    <s v="IT"/>
    <s v="ขอความอนุเคราะห์ตรวจสอบเครื่องปริ้นเตอร์ของห้องสมุด เนื่องจากสั่งปริ้นออกมาแล้วเป็นA 5กับ A 6 "/>
    <n v="11672"/>
    <d v="2022-09-27T08:37:32"/>
    <s v="00:00:00"/>
    <s v=""/>
    <m/>
    <s v="No Group"/>
    <s v="ต่ำ"/>
    <n v="1"/>
    <s v="Setup/Reconfig"/>
    <n v="0"/>
    <s v="ต่ำ"/>
    <n v="6570"/>
    <s v="kittima.sak@cra.ac.th"/>
    <s v="กิตติมา สักกุณา"/>
    <s v="Within SLA"/>
    <s v="04:58:12"/>
    <d v="2022-09-15T13:25:10"/>
    <s v="Jiranuwut Kunnathon"/>
    <s v="IT Support"/>
    <x v="1"/>
    <s v="Second tier"/>
    <x v="0"/>
    <s v="พอร์ทัล"/>
    <x v="0"/>
    <s v="Printer Ricoh"/>
    <x v="483"/>
    <x v="22"/>
    <m/>
    <s v=""/>
    <x v="1"/>
    <d v="1899-12-30T00:00:00"/>
    <d v="2022-09-15T13:35:32"/>
    <s v="กลาง"/>
  </r>
  <r>
    <s v="Not Requested"/>
    <x v="12"/>
    <d v="2022-09-15T08:55:00"/>
    <d v="2022-09-15T08:51:00"/>
    <n v="2022"/>
    <n v="9"/>
    <n v="15"/>
    <d v="1899-12-30T08:51:00"/>
    <s v="IT"/>
    <s v="รหัส 900837 และ 900833 ไม่สามารถเข้าสู่ระบบ e-doc ได้ จึงไม่สามารสแกนเอกสารได้ค่ะ"/>
    <n v="11673"/>
    <d v="2022-10-03T15:49:09"/>
    <s v="00:00:00"/>
    <s v=""/>
    <m/>
    <s v="No Group"/>
    <s v="ต่ำ"/>
    <n v="1"/>
    <s v="User Error"/>
    <n v="0"/>
    <s v="ต่ำ"/>
    <n v="5735"/>
    <s v="witchayaporn.yus@cra.ac.th"/>
    <s v="Witchayaporn Yusuparb"/>
    <s v="Within SLA"/>
    <s v="00:04:08"/>
    <d v="2022-09-15T08:55:40"/>
    <s v="Prasert Rattawisad"/>
    <s v="IT Support"/>
    <x v="1"/>
    <s v="Second tier"/>
    <x v="0"/>
    <s v="พอร์ทัล"/>
    <x v="0"/>
    <s v="E-Doc"/>
    <x v="484"/>
    <x v="73"/>
    <m/>
    <s v=""/>
    <x v="1"/>
    <d v="1899-12-30T00:00:00"/>
    <d v="2022-09-21T15:53:09"/>
    <s v="ต่ำ"/>
  </r>
  <r>
    <s v="Not Requested"/>
    <x v="12"/>
    <d v="2022-09-15T15:58:00"/>
    <d v="2022-09-15T09:09:00"/>
    <n v="2022"/>
    <n v="9"/>
    <n v="15"/>
    <d v="1899-12-30T09:09:00"/>
    <s v="IT"/>
    <s v="คอมแพทย์เข้าระบบ HIS ไม่ได้"/>
    <n v="11674"/>
    <d v="2022-09-27T09:14:32"/>
    <s v="00:00:00"/>
    <s v=""/>
    <m/>
    <s v="No Group"/>
    <s v="ต่ำ"/>
    <n v="1"/>
    <s v="HIS Root Element"/>
    <n v="0"/>
    <s v="ต่ำ"/>
    <n v="924554562"/>
    <s v="janisata.wan@cra.ac.th"/>
    <s v="จณิสตา หวังรัตนอำไพ"/>
    <s v="Within SLA"/>
    <s v="06:44:20"/>
    <d v="2022-09-15T15:53:24"/>
    <s v="Anuchit Buapan"/>
    <s v="IT Support"/>
    <x v="1"/>
    <s v="Second tier"/>
    <x v="0"/>
    <s v="พอร์ทัล"/>
    <x v="0"/>
    <s v="SSB - Front End"/>
    <x v="485"/>
    <x v="109"/>
    <m/>
    <s v=""/>
    <x v="1"/>
    <d v="1899-12-30T00:00:00"/>
    <d v="2022-09-15T15:58:32"/>
    <s v="ต่ำ"/>
  </r>
  <r>
    <s v="Not Requested"/>
    <x v="3"/>
    <d v="2022-09-21T12:36:00"/>
    <d v="2022-09-15T09:10:00"/>
    <n v="2022"/>
    <n v="9"/>
    <n v="15"/>
    <d v="1899-12-30T09:10:00"/>
    <s v="IT"/>
    <s v="ขอส่งคอมพิวเตอร์ PC คืน เนื่องจากได้รับจัดสรรโน๊ตบุ๊คมาใช้ทดแทน อาคารสำนักงานราชวิทยาลัยจุฬาภรณ์ ชั้น 3 โซน A อยู่ใกล้กับฝ่ายสารบรรณ หน้าห้องที่ปรึกษา (คุณสดุดี)"/>
    <n v="11675"/>
    <d v="2022-09-30T13:47:12"/>
    <s v="00:02:24"/>
    <s v="Within SLA"/>
    <d v="2022-09-15T09:13:21"/>
    <s v="No Group"/>
    <s v="ต่ำ"/>
    <n v="1"/>
    <s v="PC"/>
    <n v="1"/>
    <s v="ต่ำ"/>
    <n v="846582658"/>
    <s v="sumon.sir@cra.ac.th"/>
    <s v="Sumon Sirisappaiboon"/>
    <s v="Within SLA"/>
    <s v="07:49:03"/>
    <d v="2022-09-19T11:38:51"/>
    <s v="Chakrit Pongprayot"/>
    <s v="IT Support"/>
    <x v="1"/>
    <s v="Second tier"/>
    <x v="0"/>
    <s v="พอร์ทัล"/>
    <x v="0"/>
    <s v="Chang"/>
    <x v="486"/>
    <x v="75"/>
    <d v="2022-05-05T00:00:00"/>
    <s v=""/>
    <x v="0"/>
    <d v="1899-12-30T00:00:00"/>
    <d v="2022-09-21T12:36:37"/>
    <s v="ต่ำ"/>
  </r>
  <r>
    <s v="Not Requested"/>
    <x v="12"/>
    <m/>
    <d v="2022-09-15T09:23:00"/>
    <n v="2022"/>
    <n v="9"/>
    <n v="15"/>
    <d v="1899-12-30T09:23:00"/>
    <s v="IT"/>
    <s v="ได้ประสานกับน้องเจนไว้แล้วเบื้องต้น"/>
    <n v="11676"/>
    <d v="2022-09-27T09:24:01"/>
    <s v="00:00:00"/>
    <s v=""/>
    <m/>
    <s v="No Group"/>
    <s v="ต่ำ"/>
    <n v="1"/>
    <s v="Set up SSB"/>
    <n v="0"/>
    <s v="ต่ำ"/>
    <n v="8715"/>
    <s v="parin.tan@cra.ac.th"/>
    <s v="Parin Tannak"/>
    <s v=""/>
    <s v=""/>
    <m/>
    <s v="Chanokchuen Suphanich"/>
    <s v="ผู้บริหารโครงการ (Project Manager)"/>
    <x v="0"/>
    <s v="Second tier"/>
    <x v="2"/>
    <s v="พอร์ทัล"/>
    <x v="1"/>
    <s v="SSB - Front End"/>
    <x v="487"/>
    <x v="59"/>
    <m/>
    <s v=""/>
    <x v="1"/>
    <d v="1899-12-30T00:00:00"/>
    <d v="2022-09-16T11:29:01"/>
    <s v="ต่ำ"/>
  </r>
  <r>
    <s v="Not Requested"/>
    <x v="0"/>
    <d v="2022-09-20T16:21:00"/>
    <d v="2022-09-15T09:27:00"/>
    <n v="2022"/>
    <n v="9"/>
    <n v="15"/>
    <d v="1899-12-30T09:27:00"/>
    <s v="IT"/>
    <s v="d/c ออนไลน์ ไม่ได้"/>
    <n v="11677"/>
    <d v="2022-09-27T09:28:22"/>
    <s v="33:53:17"/>
    <s v="SLA Violated"/>
    <d v="2022-09-20T16:21:03"/>
    <s v="No Group"/>
    <s v="ต่ำ"/>
    <n v="1"/>
    <s v="HIS"/>
    <n v="1"/>
    <s v="ต่ำ"/>
    <n v="6471"/>
    <s v="kewalee.bao@cra.ac.th"/>
    <s v="Kewalee Baokoa"/>
    <s v="Within SLA"/>
    <s v="33:53:35"/>
    <d v="2022-09-20T16:21:22"/>
    <s v="Ulailak Nadee"/>
    <s v="IT Support"/>
    <x v="0"/>
    <s v="Second tier"/>
    <x v="1"/>
    <s v="พอร์ทัล"/>
    <x v="0"/>
    <s v="เปิดสิทธิ์"/>
    <x v="488"/>
    <x v="97"/>
    <m/>
    <s v=""/>
    <x v="0"/>
    <d v="1899-12-30T00:00:00"/>
    <d v="2022-09-20T16:21:21"/>
    <s v="ต่ำ"/>
  </r>
  <r>
    <s v="Not Requested"/>
    <x v="15"/>
    <d v="2022-09-15T16:04:00"/>
    <d v="2022-09-15T09:30:00"/>
    <n v="2022"/>
    <n v="9"/>
    <n v="15"/>
    <d v="1899-12-30T09:30:00"/>
    <s v="IT"/>
    <s v="จากปัญหา คอมพิวเตอร์ ตอบสอนงช้า ทำให้การทำงานไม่สะดวกและล่าช้าไปด้วย "/>
    <n v="11678"/>
    <d v="2022-09-19T15:32:36"/>
    <s v="00:00:00"/>
    <s v=""/>
    <m/>
    <s v="No Group"/>
    <s v="ต่ำ"/>
    <n v="1"/>
    <s v="Setup/Re-config"/>
    <n v="0"/>
    <s v="กลาง"/>
    <n v="8705"/>
    <s v="sutthikorn.riw@cra.ac.th"/>
    <s v="Sutthikorn Riwong"/>
    <s v="Within SLA"/>
    <s v="06:32:20"/>
    <d v="2022-09-15T16:03:14"/>
    <s v="Kritpet Pumsorn"/>
    <s v="IT Support"/>
    <x v="1"/>
    <s v="Second tier"/>
    <x v="0"/>
    <s v="พอร์ทัล"/>
    <x v="0"/>
    <s v="Operating System Windows 10"/>
    <x v="489"/>
    <x v="59"/>
    <m/>
    <s v=""/>
    <x v="1"/>
    <d v="1899-12-30T00:00:00"/>
    <d v="2022-09-15T16:04:36"/>
    <s v="กลาง"/>
  </r>
  <r>
    <s v="Not Requested"/>
    <x v="3"/>
    <d v="2022-09-15T16:00:00"/>
    <d v="2022-09-15T09:30:00"/>
    <n v="2022"/>
    <n v="9"/>
    <n v="15"/>
    <d v="1899-12-30T09:30:00"/>
    <s v="IT"/>
    <s v="ขอกล้องและติดตั้งที่คอมพ์ ของคุณวัลลภา สังฆโสภณ ขอบคุณค่ะ"/>
    <n v="11679"/>
    <d v="2022-09-27T09:41:46"/>
    <s v="00:00:00"/>
    <s v=""/>
    <m/>
    <s v="No Group"/>
    <s v="ต่ำ"/>
    <n v="1"/>
    <s v="Accessories"/>
    <n v="0"/>
    <s v="ต่ำ"/>
    <n v="6524"/>
    <s v="sukanya.kij@cra.ac.th"/>
    <s v="Sukanya Kijpaiboonwat"/>
    <s v="Within SLA"/>
    <s v="06:19:42"/>
    <d v="2022-09-15T15:50:36"/>
    <s v="Natthawut Suksom"/>
    <s v="IT Support"/>
    <x v="1"/>
    <s v="Second tier"/>
    <x v="0"/>
    <s v="พอร์ทัล"/>
    <x v="0"/>
    <s v="Install"/>
    <x v="490"/>
    <x v="32"/>
    <m/>
    <s v=""/>
    <x v="0"/>
    <d v="1899-12-30T00:00:00"/>
    <d v="2022-09-15T16:00:46"/>
    <s v="ต่ำ"/>
  </r>
  <r>
    <s v="Not Requested"/>
    <x v="11"/>
    <d v="2022-09-15T13:35:00"/>
    <d v="2022-09-15T09:32:00"/>
    <n v="2022"/>
    <n v="9"/>
    <n v="15"/>
    <d v="1899-12-30T09:32:00"/>
    <s v="IT"/>
    <s v="ตรวจพบ อุปกรณ์สายแลน Access point ชำรุด ที่ห้องสมุดชั้น 1 "/>
    <n v="11680"/>
    <d v="2022-09-27T12:07:58"/>
    <s v="00:00:00"/>
    <s v=""/>
    <m/>
    <s v="No Group"/>
    <s v="ต่ำ"/>
    <n v="1"/>
    <s v="Systems Down"/>
    <n v="0"/>
    <s v="ต่ำ"/>
    <n v="8888"/>
    <s v="ulailak.nad@cra.ac.th"/>
    <s v="Ulailak Nadee"/>
    <s v="Within SLA"/>
    <s v="01:28:42"/>
    <d v="2022-09-15T11:29:06"/>
    <s v="Wasin Suratanachaigarn"/>
    <s v="Application Support"/>
    <x v="0"/>
    <s v="Second tier"/>
    <x v="1"/>
    <s v="พอร์ทัล"/>
    <x v="0"/>
    <s v="Access Point"/>
    <x v="491"/>
    <x v="25"/>
    <m/>
    <s v=""/>
    <x v="1"/>
    <d v="1899-12-30T00:00:00"/>
    <d v="2022-09-15T13:35:58"/>
    <s v="ต่ำ"/>
  </r>
  <r>
    <s v="Not Requested"/>
    <x v="15"/>
    <d v="2022-09-22T16:36:00"/>
    <d v="2022-09-15T09:37:00"/>
    <n v="2022"/>
    <n v="9"/>
    <n v="15"/>
    <d v="1899-12-30T09:37:00"/>
    <s v="IT"/>
    <s v="ลง window คอมในห้องพักเจ้าหน้าที่่"/>
    <n v="11681"/>
    <d v="2022-09-29T09:46:12"/>
    <s v="00:00:00"/>
    <s v=""/>
    <m/>
    <s v="No Group"/>
    <s v="ต่ำ"/>
    <n v="1"/>
    <s v="Repair"/>
    <n v="0"/>
    <s v="ต่ำ"/>
    <n v="6384"/>
    <s v="wandee.udo@cra.ac.th"/>
    <s v="Wandee Udomchaiprasertkul"/>
    <s v="Within SLA"/>
    <s v="33:50:41"/>
    <d v="2022-09-20T16:28:28"/>
    <s v="Pawarut Bootchan"/>
    <s v="IT Support"/>
    <x v="1"/>
    <s v="Second tier"/>
    <x v="0"/>
    <s v="พอร์ทัล"/>
    <x v="0"/>
    <s v="Operating System Windows 10"/>
    <x v="492"/>
    <x v="123"/>
    <m/>
    <s v=""/>
    <x v="1"/>
    <d v="1899-12-30T00:00:00"/>
    <d v="2022-09-22T16:36:12"/>
    <s v="ต่ำ"/>
  </r>
  <r>
    <s v="Not Requested"/>
    <x v="3"/>
    <m/>
    <d v="2022-09-15T09:39:00"/>
    <n v="2022"/>
    <n v="9"/>
    <n v="15"/>
    <d v="1899-12-30T09:39:00"/>
    <s v="IT"/>
    <s v="เนื่องจากโรงพยาบาลจุฬาภรณ์ จะขอรับรองต่ออายุสถานพยาบาล Re accreditation ครั้ง 3 ระหว่างวันที่ 20-21 ตุลาคม 2565 มีความจำเป็นต้องใช้ คอมพิวเตอร์ และเครื่องปริ้น ในการจัดพิมพ์เอกสารของผู้เยี่ยมสำรวจ และทีมงาน ในวันดังกล่าว คอมพิวเตอร์ จำนวน 5 เครื่อง เครื่อ"/>
    <n v="11682"/>
    <d v="2022-09-30T15:43:53"/>
    <s v="00:01:14"/>
    <s v="Within SLA"/>
    <d v="2022-09-15T09:40:25"/>
    <s v="No Group"/>
    <s v="ต่ำ"/>
    <n v="2"/>
    <s v="PC"/>
    <n v="1"/>
    <s v="ต่ำ"/>
    <n v="8705"/>
    <s v="sutthikorn.riw@cra.ac.th"/>
    <s v="Sutthikorn Riwong"/>
    <s v=""/>
    <s v=""/>
    <m/>
    <s v="Kritpet Pumsorn"/>
    <s v="IT Support"/>
    <x v="1"/>
    <s v="Second tier"/>
    <x v="0"/>
    <s v="พอร์ทัล"/>
    <x v="1"/>
    <s v="Install"/>
    <x v="493"/>
    <x v="42"/>
    <m/>
    <s v=""/>
    <x v="0"/>
    <d v="1899-12-30T00:00:00"/>
    <d v="2022-09-23T09:31:36"/>
    <s v="ต่ำ"/>
  </r>
  <r>
    <s v="Not Requested"/>
    <x v="2"/>
    <d v="2022-09-15T16:01:00"/>
    <d v="2022-09-15T09:49:00"/>
    <n v="2022"/>
    <n v="9"/>
    <n v="15"/>
    <d v="1899-12-30T09:49:00"/>
    <s v="IT"/>
    <s v="เมาส์ใช้งานไม่ได้"/>
    <n v="11683"/>
    <d v="2022-09-27T09:53:12"/>
    <s v="00:00:00"/>
    <s v=""/>
    <m/>
    <s v="No Group"/>
    <s v="ต่ำ"/>
    <n v="1"/>
    <s v="Repair"/>
    <n v="0"/>
    <s v="ต่ำ"/>
    <n v="6941"/>
    <s v="worasuda.jan@cra.ac.th"/>
    <s v="Worasuda Janthaweewat"/>
    <s v="Within SLA"/>
    <s v="06:08:07"/>
    <d v="2022-09-15T15:57:58"/>
    <s v="Krissada Boonchaleaw"/>
    <s v="PC Team"/>
    <x v="2"/>
    <s v="Second tier"/>
    <x v="0"/>
    <s v="พอร์ทัล"/>
    <x v="0"/>
    <s v="Mouse"/>
    <x v="494"/>
    <x v="112"/>
    <d v="2022-05-05T00:00:00"/>
    <s v=""/>
    <x v="1"/>
    <d v="1899-12-30T00:00:00"/>
    <d v="2022-09-15T18:17:28"/>
    <s v="ต่ำ"/>
  </r>
  <r>
    <s v="Not Requested"/>
    <x v="15"/>
    <d v="2022-09-15T16:03:00"/>
    <d v="2022-09-15T09:55:00"/>
    <n v="2022"/>
    <n v="9"/>
    <n v="15"/>
    <d v="1899-12-30T09:55:00"/>
    <s v="IT"/>
    <s v="Printer Brother ปริ้นหน้าขาว"/>
    <n v="11684"/>
    <d v="2022-10-03T10:13:23"/>
    <s v="00:00:00"/>
    <s v=""/>
    <m/>
    <s v="No Group"/>
    <s v="ต่ำ"/>
    <n v="1"/>
    <s v="Setup/Re-config"/>
    <n v="0"/>
    <s v="ต่ำ"/>
    <n v="6843"/>
    <s v="darunee.mal@cra.ac.th"/>
    <s v="Darunee Malaikhom"/>
    <s v="Within SLA"/>
    <s v="06:00:52"/>
    <d v="2022-09-15T15:56:03"/>
    <s v="Krissada Boonchaleaw"/>
    <s v="PC Team"/>
    <x v="2"/>
    <s v="Second tier"/>
    <x v="0"/>
    <s v="โทรศัพท์"/>
    <x v="0"/>
    <s v="Operating System Windows 7"/>
    <x v="495"/>
    <x v="7"/>
    <m/>
    <s v=""/>
    <x v="1"/>
    <d v="1899-12-30T00:00:00"/>
    <d v="2022-09-21T16:13:23"/>
    <s v="ต่ำ"/>
  </r>
  <r>
    <s v="Not Requested"/>
    <x v="0"/>
    <d v="2022-09-17T17:35:00"/>
    <d v="2022-09-15T09:56:00"/>
    <n v="2022"/>
    <n v="9"/>
    <n v="15"/>
    <d v="1899-12-30T09:56:00"/>
    <s v="IT"/>
    <s v="ขอติดตั้งการเข้าในระบบ Esarabun จองห้องประชุม Phonebook ต่าง ๆ จากในโน๊ตบุคส่วนตัวค่ะ"/>
    <n v="11685"/>
    <d v="2022-09-28T11:20:49"/>
    <s v="00:00:00"/>
    <s v=""/>
    <m/>
    <s v="No Group"/>
    <s v="ต่ำ"/>
    <n v="1"/>
    <s v="Cloudflare"/>
    <n v="0"/>
    <s v="ต่ำ"/>
    <n v="8703"/>
    <s v="sasikan.kea@cra.ac.th"/>
    <s v="Sasikan Keawyod"/>
    <s v="Within SLA"/>
    <s v="07:03:32"/>
    <d v="2022-09-15T17:01:10"/>
    <s v="Chakrit Pongprayot"/>
    <s v="IT Support"/>
    <x v="1"/>
    <s v="Second tier"/>
    <x v="0"/>
    <s v="พอร์ทัล"/>
    <x v="0"/>
    <s v="เปิดสิทธิ์"/>
    <x v="496"/>
    <x v="115"/>
    <m/>
    <s v=""/>
    <x v="0"/>
    <d v="1899-12-30T00:00:00"/>
    <d v="2022-09-19T09:23:49"/>
    <s v="ต่ำ"/>
  </r>
  <r>
    <s v="Not Requested"/>
    <x v="10"/>
    <d v="2022-09-15T13:36:00"/>
    <d v="2022-09-15T09:59:00"/>
    <n v="2022"/>
    <n v="9"/>
    <n v="15"/>
    <d v="1899-12-30T09:59:00"/>
    <s v="IT"/>
    <s v="172.25.7.241"/>
    <n v="11686"/>
    <d v="2022-09-27T10:11:15"/>
    <s v="00:00:00"/>
    <s v=""/>
    <m/>
    <s v="No Group"/>
    <s v="ต่ำ"/>
    <n v="1"/>
    <s v="Setup/Reconfig"/>
    <n v="0"/>
    <s v="ต่ำ"/>
    <n v="6916"/>
    <s v="thitiwat.mee@cra.ac.th"/>
    <s v="Thitiwat Meekana"/>
    <s v="Within SLA"/>
    <s v="03:25:24"/>
    <d v="2022-09-15T13:24:29"/>
    <s v="Supachai Sonthong"/>
    <s v="IT Support"/>
    <x v="1"/>
    <s v="Second tier"/>
    <x v="0"/>
    <s v="พอร์ทัล"/>
    <x v="0"/>
    <s v="Printer Ricoh"/>
    <x v="497"/>
    <x v="30"/>
    <m/>
    <s v=""/>
    <x v="1"/>
    <d v="1899-12-30T00:00:00"/>
    <d v="2022-09-15T13:36:15"/>
    <s v="ต่ำ"/>
  </r>
  <r>
    <s v="Not Requested"/>
    <x v="12"/>
    <d v="2022-09-15T13:36:00"/>
    <d v="2022-09-15T10:14:00"/>
    <n v="2022"/>
    <n v="9"/>
    <n v="15"/>
    <d v="1899-12-30T10:14:00"/>
    <s v="IT"/>
    <s v="EV importer ไม่สามารถสแกนได้ IP : 172.32.4.117"/>
    <n v="11687"/>
    <d v="2022-09-27T12:48:48"/>
    <s v="00:00:00"/>
    <s v=""/>
    <m/>
    <s v="No Group"/>
    <s v="ต่ำ"/>
    <n v="1"/>
    <s v="Setup/Reconfig"/>
    <n v="0"/>
    <s v="ต่ำ"/>
    <n v="6260"/>
    <s v="thaweesub.tha@cra.ac.th"/>
    <s v="Thaweesub Thawatchai"/>
    <s v="Within SLA"/>
    <s v="00:48:04"/>
    <d v="2022-09-15T11:02:16"/>
    <s v="Darin Mingraksa"/>
    <s v="IT Support"/>
    <x v="1"/>
    <s v="Frist tier"/>
    <x v="2"/>
    <s v="พอร์ทัล"/>
    <x v="0"/>
    <s v="EV Insite"/>
    <x v="498"/>
    <x v="48"/>
    <m/>
    <s v=""/>
    <x v="1"/>
    <d v="1899-12-30T00:00:00"/>
    <d v="2022-09-15T13:36:48"/>
    <s v="ต่ำ"/>
  </r>
  <r>
    <s v="Not Requested"/>
    <x v="3"/>
    <d v="2022-09-21T16:01:00"/>
    <d v="2022-09-15T10:17:00"/>
    <n v="2022"/>
    <n v="9"/>
    <n v="15"/>
    <d v="1899-12-30T10:17:00"/>
    <s v="IT"/>
    <s v="รบกวนฝ่าย IT คุณปุ๊ก ช่วยซ่อมเครื่องปรี้นเตอร์การเงินชั้น 2 "/>
    <n v="11688"/>
    <d v="2022-10-03T10:29:27"/>
    <s v="00:00:00"/>
    <s v=""/>
    <m/>
    <s v="No Group"/>
    <s v="ต่ำ"/>
    <n v="1"/>
    <s v="Printer"/>
    <n v="0"/>
    <s v="ต่ำ"/>
    <n v="6105"/>
    <s v="kanjana.kun@cra.ac.th"/>
    <s v=" นางสาว กาญจนา กุลสังข์"/>
    <s v="Within SLA"/>
    <s v="05:32:49"/>
    <d v="2022-09-19T16:05:34"/>
    <s v="Krissada Boonchaleaw"/>
    <s v="PC Team"/>
    <x v="2"/>
    <s v="Second tier"/>
    <x v="0"/>
    <s v="พอร์ทัล"/>
    <x v="0"/>
    <s v="Install"/>
    <x v="499"/>
    <x v="106"/>
    <m/>
    <s v=""/>
    <x v="0"/>
    <d v="1899-12-30T00:00:00"/>
    <d v="2022-09-21T16:01:27"/>
    <s v="ต่ำ"/>
  </r>
  <r>
    <s v="Not Requested"/>
    <x v="3"/>
    <d v="2022-09-15T13:37:00"/>
    <d v="2022-09-15T10:28:00"/>
    <n v="2022"/>
    <n v="9"/>
    <n v="15"/>
    <d v="1899-12-30T10:28:00"/>
    <s v="IT"/>
    <s v="1.แจ้งย้ายตำแหน่งโทรศัพท์ในห้องพักแพทย์ฝั่งซ้าย (จุดที่มีปริ้นเตอร์เดิม) มาตรงด้านซ้ายที่มีคอมพิวเตอร์ เพื่อแพทย์สามารถนั่งทำงาน ตรวจ tele ได้ 2.คอมพิวเตอร์ในห้องพักแพทย์ฝั่งซ้ายช้าหลายเครื่องค่ะ รบกวนเจ้าหน้าที่ช่วยตรวจสอบด่วนให้ทีค่ะ"/>
    <n v="11689"/>
    <d v="2022-09-27T11:35:44"/>
    <s v="00:03:39"/>
    <s v="Within SLA"/>
    <d v="2022-09-15T10:32:16"/>
    <s v="No Group"/>
    <s v="ต่ำ"/>
    <n v="1"/>
    <s v="IP Phone / Mobile Phone"/>
    <n v="1"/>
    <s v="ต่ำ"/>
    <n v="6791"/>
    <s v="chanatip.piy@cra.ac.th"/>
    <s v="Chanatip Piyapakunnawat"/>
    <s v="Within SLA"/>
    <s v="02:02:39"/>
    <d v="2022-09-15T12:31:16"/>
    <s v="Natthawut Suksom"/>
    <s v="IT Support"/>
    <x v="1"/>
    <s v="Second tier"/>
    <x v="0"/>
    <s v="พอร์ทัล"/>
    <x v="0"/>
    <s v="Move"/>
    <x v="500"/>
    <x v="86"/>
    <m/>
    <s v=""/>
    <x v="0"/>
    <d v="1899-12-30T00:00:00"/>
    <d v="2022-09-15T13:37:44"/>
    <s v="ต่ำ"/>
  </r>
  <r>
    <s v="Not Requested"/>
    <x v="12"/>
    <d v="2022-09-17T16:36:00"/>
    <d v="2022-09-15T10:30:00"/>
    <n v="2022"/>
    <n v="9"/>
    <n v="15"/>
    <d v="1899-12-30T10:30:00"/>
    <s v="IT"/>
    <s v="ขอลงโปรแกรม SAP คอมพิวเตอร์ของหัวหน้าหน่วยหอผู้ป่วย Ward 8B และปัญหาการเปลี่ยนภาษาด้วยปุ่มตัวหนอน ของโปรแกรม HIS ไม่ได้ 172.32.8.182"/>
    <n v="11690"/>
    <d v="2022-09-28T11:26:00"/>
    <s v="00:00:00"/>
    <s v=""/>
    <m/>
    <s v="No Group"/>
    <s v="ต่ำ"/>
    <n v="1"/>
    <s v="Setup/Reconfig"/>
    <n v="0"/>
    <s v="ต่ำ"/>
    <n v="6500"/>
    <s v="kamonchanok.khr@cra.ac.th"/>
    <s v="kamonchanok Khrutmuang"/>
    <s v="Within SLA"/>
    <s v="05:34:57"/>
    <d v="2022-09-15T16:05:10"/>
    <s v="Kritpet Pumsorn"/>
    <s v="IT Support"/>
    <x v="1"/>
    <s v="Second tier"/>
    <x v="0"/>
    <s v="พอร์ทัล"/>
    <x v="0"/>
    <s v="SAP-CO"/>
    <x v="501"/>
    <x v="92"/>
    <m/>
    <s v=""/>
    <x v="1"/>
    <d v="1899-12-30T00:00:00"/>
    <d v="2022-09-17T16:36:18"/>
    <s v="ต่ำ"/>
  </r>
  <r>
    <s v="Not Requested"/>
    <x v="12"/>
    <d v="2022-09-15T13:53:00"/>
    <d v="2022-09-15T10:34:00"/>
    <n v="2022"/>
    <n v="9"/>
    <n v="15"/>
    <d v="1899-12-30T10:34:00"/>
    <s v="IT"/>
    <s v=""/>
    <n v="11691"/>
    <d v="2022-09-19T16:35:58"/>
    <s v="00:30:52"/>
    <s v="Within SLA"/>
    <d v="2022-09-15T11:05:51"/>
    <s v="No Group"/>
    <s v="ต่ำ"/>
    <n v="1"/>
    <s v="Deleted"/>
    <n v="1"/>
    <s v="กลาง"/>
    <n v="8651"/>
    <s v="umaporn.now@cra.ac.th"/>
    <s v=" นางสาว อุมาพร โนวฤทธิ์"/>
    <s v="Within SLA"/>
    <s v="03:18:29"/>
    <d v="2022-09-15T13:53:28"/>
    <s v="Nuengruethai Gaewtawan"/>
    <s v="E-sarabun"/>
    <x v="0"/>
    <s v="Second tier"/>
    <x v="1"/>
    <s v="พอร์ทัล"/>
    <x v="0"/>
    <s v="E-Saraban"/>
    <x v="116"/>
    <x v="60"/>
    <m/>
    <s v=""/>
    <x v="0"/>
    <d v="1899-12-30T00:00:00"/>
    <d v="2022-09-15T13:53:28"/>
    <s v="ต่ำ"/>
  </r>
  <r>
    <s v="Not Requested"/>
    <x v="12"/>
    <d v="2022-09-15T11:21:00"/>
    <d v="2022-09-15T11:07:00"/>
    <n v="2022"/>
    <n v="9"/>
    <n v="15"/>
    <d v="1899-12-30T11:07:00"/>
    <s v="IT"/>
    <s v=""/>
    <n v="11692"/>
    <d v="2022-09-20T08:08:20"/>
    <s v="00:12:18"/>
    <s v="Within SLA"/>
    <d v="2022-09-15T11:20:09"/>
    <s v="No Group"/>
    <s v="ต่ำ"/>
    <n v="1"/>
    <s v="Deleted"/>
    <n v="1"/>
    <s v="กลาง"/>
    <n v="6784"/>
    <s v="puttarad.but@cra.ac.th"/>
    <s v=" นาง พุธรัตน์ แฝงเมือง"/>
    <s v="Within SLA"/>
    <s v="00:13:23"/>
    <d v="2022-09-15T11:21:14"/>
    <s v="Nuengruethai Gaewtawan"/>
    <s v="E-sarabun"/>
    <x v="0"/>
    <s v="Second tier"/>
    <x v="1"/>
    <s v="พอร์ทัล"/>
    <x v="0"/>
    <s v="E-Saraban"/>
    <x v="323"/>
    <x v="84"/>
    <m/>
    <s v=""/>
    <x v="0"/>
    <d v="1899-12-30T00:00:00"/>
    <d v="2022-09-15T11:21:14"/>
    <s v="ต่ำ"/>
  </r>
  <r>
    <s v="Not Requested"/>
    <x v="3"/>
    <d v="2022-09-15T13:38:00"/>
    <d v="2022-09-15T11:08:00"/>
    <n v="2022"/>
    <n v="9"/>
    <n v="15"/>
    <d v="1899-12-30T11:08:00"/>
    <s v="IT"/>
    <s v=""/>
    <n v="11693"/>
    <d v="2022-09-20T09:58:09"/>
    <s v="00:00:00"/>
    <s v=""/>
    <m/>
    <s v="No Group"/>
    <s v="ต่ำ"/>
    <n v="1"/>
    <s v="Software"/>
    <n v="0"/>
    <s v="กลาง"/>
    <n v="8101"/>
    <s v="surank.aka@cra.ac.th"/>
    <s v="Surank Akaniroj"/>
    <s v="Within SLA"/>
    <s v="00:40:18"/>
    <d v="2022-09-15T11:48:41"/>
    <s v="Prasert Rattawisad"/>
    <s v="IT Support"/>
    <x v="1"/>
    <s v="Second tier"/>
    <x v="0"/>
    <s v="พอร์ทัล"/>
    <x v="0"/>
    <s v="Install"/>
    <x v="502"/>
    <x v="124"/>
    <d v="2022-05-05T00:00:00"/>
    <s v=""/>
    <x v="0"/>
    <d v="1899-12-30T00:00:00"/>
    <d v="2022-09-15T14:30:41"/>
    <s v="ต่ำ"/>
  </r>
  <r>
    <s v="Not Requested"/>
    <x v="12"/>
    <d v="2022-09-15T11:30:00"/>
    <d v="2022-09-15T11:09:00"/>
    <n v="2022"/>
    <n v="9"/>
    <n v="15"/>
    <d v="1899-12-30T11:09:00"/>
    <s v="IT"/>
    <s v=""/>
    <n v="11694"/>
    <d v="2022-09-20T08:53:04"/>
    <s v="00:00:00"/>
    <s v=""/>
    <m/>
    <s v="No Group"/>
    <s v="ต่ำ"/>
    <n v="1"/>
    <s v="Deleted"/>
    <n v="0"/>
    <s v="กลาง"/>
    <n v="6711"/>
    <s v="puttarad.but@cra.ac.th"/>
    <s v=" นาง พุธรัตน์ แฝงเมือง"/>
    <s v="Within SLA"/>
    <s v="00:20:59"/>
    <d v="2022-09-15T11:30:26"/>
    <s v="Aekkaluck Mong Suriya"/>
    <s v="E-sarabun"/>
    <x v="0"/>
    <s v="Second tier"/>
    <x v="1"/>
    <s v="พอร์ทัล"/>
    <x v="0"/>
    <s v="E-Saraban"/>
    <x v="323"/>
    <x v="84"/>
    <m/>
    <s v=""/>
    <x v="0"/>
    <d v="1899-12-30T00:00:00"/>
    <d v="2022-09-15T12:13:04"/>
    <s v="ต่ำ"/>
  </r>
  <r>
    <s v="Not Requested"/>
    <x v="12"/>
    <d v="2022-09-15T11:48:00"/>
    <d v="2022-09-15T11:09:00"/>
    <n v="2022"/>
    <n v="9"/>
    <n v="15"/>
    <d v="1899-12-30T11:09:00"/>
    <s v="IT"/>
    <s v=""/>
    <n v="11695"/>
    <d v="2022-09-20T08:33:49"/>
    <s v="00:00:00"/>
    <s v=""/>
    <m/>
    <s v="No Group"/>
    <s v="ต่ำ"/>
    <n v="1"/>
    <s v="Deleted"/>
    <n v="0"/>
    <s v="กลาง"/>
    <n v="6711"/>
    <s v="puttarad.but@cra.ac.th"/>
    <s v=" นาง พุธรัตน์ แฝงเมือง"/>
    <s v="Within SLA"/>
    <s v="00:39:04"/>
    <d v="2022-09-15T11:48:58"/>
    <s v="Aekkaluck Mong Suriya"/>
    <s v="E-sarabun"/>
    <x v="0"/>
    <s v="Second tier"/>
    <x v="1"/>
    <s v="พอร์ทัล"/>
    <x v="0"/>
    <s v="E-Saraban"/>
    <x v="323"/>
    <x v="84"/>
    <m/>
    <s v=""/>
    <x v="0"/>
    <d v="1899-12-30T00:00:00"/>
    <d v="2022-09-15T12:12:49"/>
    <s v="ต่ำ"/>
  </r>
  <r>
    <s v="Not Requested"/>
    <x v="0"/>
    <d v="2022-09-15T11:32:00"/>
    <d v="2022-09-15T11:18:00"/>
    <n v="2022"/>
    <n v="9"/>
    <n v="15"/>
    <d v="1899-12-30T11:18:00"/>
    <s v="IT"/>
    <s v="ขอเปิดใช้งานระบบ Discharge online และ IR online ของรหัส 815165 ชื่อนางสาวจรรยารักษ์ พนารินทร์"/>
    <n v="11696"/>
    <d v="2022-10-03T15:40:47"/>
    <s v="00:00:00"/>
    <s v=""/>
    <m/>
    <s v="No Group"/>
    <s v="ต่ำ"/>
    <n v="1"/>
    <s v="Software"/>
    <n v="0"/>
    <s v="ต่ำ"/>
    <n v="5630"/>
    <s v="janyarak.pan@cra.ac.th"/>
    <s v="Janyarak Panarin"/>
    <s v="Within SLA"/>
    <s v="00:13:46"/>
    <d v="2022-09-15T11:32:15"/>
    <s v="Wattanachai Noilong"/>
    <s v="IT Support"/>
    <x v="1"/>
    <s v="Second tier"/>
    <x v="0"/>
    <s v="พอร์ทัล"/>
    <x v="0"/>
    <s v="เปิดสิทธิ์"/>
    <x v="503"/>
    <x v="79"/>
    <m/>
    <s v=""/>
    <x v="0"/>
    <d v="1899-12-30T00:00:00"/>
    <d v="2022-09-21T15:53:47"/>
    <s v="ต่ำ"/>
  </r>
  <r>
    <s v="Not Requested"/>
    <x v="3"/>
    <d v="2022-09-25T16:36:00"/>
    <d v="2022-09-15T11:38:00"/>
    <n v="2022"/>
    <n v="9"/>
    <n v="15"/>
    <d v="1899-12-30T11:38:00"/>
    <s v="IT"/>
    <s v=""/>
    <n v="11697"/>
    <d v="2022-09-20T08:38:54"/>
    <s v="00:00:00"/>
    <s v=""/>
    <m/>
    <s v="No Group"/>
    <s v="ต่ำ"/>
    <n v="1"/>
    <s v="Network"/>
    <n v="0"/>
    <s v="กลาง"/>
    <n v="6712"/>
    <s v="usa.wis@cra.ac.th"/>
    <s v="Usa Wisarikit"/>
    <s v="SLA Violated"/>
    <s v="46:50:32"/>
    <d v="2022-09-23T16:35:01"/>
    <s v="Thanaphon Thaugsuban"/>
    <s v="IT Support"/>
    <x v="1"/>
    <s v="Second tier"/>
    <x v="0"/>
    <s v="พอร์ทัล"/>
    <x v="0"/>
    <s v="Install"/>
    <x v="504"/>
    <x v="75"/>
    <m/>
    <s v=""/>
    <x v="0"/>
    <d v="1899-12-30T00:00:00"/>
    <d v="2022-09-25T16:36:26"/>
    <s v="ต่ำ"/>
  </r>
  <r>
    <s v="Not Requested"/>
    <x v="0"/>
    <d v="2022-09-30T11:37:00"/>
    <d v="2022-09-15T12:22:00"/>
    <n v="2022"/>
    <n v="9"/>
    <n v="15"/>
    <d v="1899-12-30T12:22:00"/>
    <s v="IT"/>
    <s v=""/>
    <n v="11698"/>
    <d v="2022-09-27T00:00:00"/>
    <s v="16:50:54"/>
    <s v="SLA Violated"/>
    <d v="2022-09-19T11:13:46"/>
    <s v="No Group"/>
    <s v="ต่ำ"/>
    <n v="1"/>
    <s v="Active Directory (AD)"/>
    <n v="3"/>
    <s v="กลาง"/>
    <n v="869395594"/>
    <s v="natthapon.san@cra.ac.th"/>
    <s v="Natthapon Sanrak"/>
    <s v="SLA Violated"/>
    <s v="80:09:09"/>
    <d v="2022-09-28T11:32:01"/>
    <s v="Kritpet Pumsorn"/>
    <s v="IT Support"/>
    <x v="1"/>
    <s v="Second tier"/>
    <x v="0"/>
    <s v="พอร์ทัล"/>
    <x v="0"/>
    <s v="เปิดสิทธิ์"/>
    <x v="505"/>
    <x v="125"/>
    <m/>
    <s v=""/>
    <x v="0"/>
    <d v="1899-12-30T00:00:00"/>
    <d v="2022-09-30T11:37:01"/>
    <s v="กลาง"/>
  </r>
  <r>
    <s v="Not Requested"/>
    <x v="3"/>
    <d v="2022-09-15T13:38:00"/>
    <d v="2022-09-15T12:23:00"/>
    <n v="2022"/>
    <n v="9"/>
    <n v="15"/>
    <d v="1899-12-30T12:23:00"/>
    <s v="IT"/>
    <s v="รบกวนเจ้าหน้าที่ช่วยเปลี่ยน fusing unit เครื่อง printer OPD 2A เนื่องจากเปลี่ยนไม่เป็นค่ะ"/>
    <n v="11699"/>
    <d v="2022-10-03T15:32:57"/>
    <s v="00:00:00"/>
    <s v=""/>
    <m/>
    <s v="No Group"/>
    <s v="ต่ำ"/>
    <n v="1"/>
    <s v="Printer"/>
    <n v="0"/>
    <s v="ต่ำ"/>
    <n v="6170"/>
    <s v="arinya.har@cra.ac.th"/>
    <s v="Arinya Haruthai"/>
    <s v="Within SLA"/>
    <s v="00:31:40"/>
    <d v="2022-09-15T12:55:19"/>
    <s v="Natthawut Suksom"/>
    <s v="IT Support"/>
    <x v="1"/>
    <s v="Second tier"/>
    <x v="0"/>
    <s v="พอร์ทัล"/>
    <x v="0"/>
    <s v="Install"/>
    <x v="506"/>
    <x v="63"/>
    <m/>
    <s v=""/>
    <x v="0"/>
    <d v="1899-12-30T00:00:00"/>
    <d v="2022-09-21T16:03:57"/>
    <s v="ต่ำ"/>
  </r>
  <r>
    <s v="Not Requested"/>
    <x v="0"/>
    <d v="2022-09-15T15:19:00"/>
    <d v="2022-09-15T12:24:00"/>
    <n v="2022"/>
    <n v="9"/>
    <n v="15"/>
    <d v="1899-12-30T12:24:00"/>
    <s v="IT"/>
    <s v=""/>
    <n v="11700"/>
    <d v="2022-09-20T09:40:54"/>
    <s v="00:00:00"/>
    <s v=""/>
    <m/>
    <s v="No Group"/>
    <s v="ต่ำ"/>
    <n v="1"/>
    <s v="Active Directory (AD)"/>
    <n v="0"/>
    <s v="กลาง"/>
    <n v="869395594"/>
    <s v="walaikorn.law@cra.ac.th"/>
    <s v="Walaikorn Lawan"/>
    <s v="Within SLA"/>
    <s v="02:39:37"/>
    <d v="2022-09-15T15:03:57"/>
    <s v="Surasak Rattanaanan"/>
    <s v="IT Support"/>
    <x v="0"/>
    <s v="Second tier"/>
    <x v="0"/>
    <s v="พอร์ทัล"/>
    <x v="0"/>
    <s v="เปิดสิทธิ์"/>
    <x v="507"/>
    <x v="51"/>
    <d v="2022-05-05T00:00:00"/>
    <s v=""/>
    <x v="0"/>
    <d v="1899-12-30T00:00:00"/>
    <d v="2022-09-15T15:20:41"/>
    <s v="ต่ำ"/>
  </r>
  <r>
    <s v="Not Requested"/>
    <x v="12"/>
    <d v="2022-09-15T13:52:00"/>
    <d v="2022-09-15T12:49:00"/>
    <n v="2022"/>
    <n v="9"/>
    <n v="15"/>
    <d v="1899-12-30T12:49:00"/>
    <s v="IT"/>
    <s v=""/>
    <n v="11701"/>
    <d v="2022-09-20T09:50:42"/>
    <s v="01:01:12"/>
    <s v="Within SLA"/>
    <d v="2022-09-15T13:51:08"/>
    <s v="No Group"/>
    <s v="ต่ำ"/>
    <n v="1"/>
    <s v="Deleted"/>
    <n v="1"/>
    <s v="กลาง"/>
    <n v="8651"/>
    <s v="umaporn.now@cra.ac.th"/>
    <s v=" นางสาว อุมาพร โนวฤทธิ์"/>
    <s v="Within SLA"/>
    <s v="01:02:34"/>
    <d v="2022-09-15T13:52:29"/>
    <s v="Nuengruethai Gaewtawan"/>
    <s v="E-sarabun"/>
    <x v="0"/>
    <s v="Second tier"/>
    <x v="1"/>
    <s v="พอร์ทัล"/>
    <x v="0"/>
    <s v="E-Saraban"/>
    <x v="116"/>
    <x v="60"/>
    <m/>
    <s v=""/>
    <x v="0"/>
    <d v="1899-12-30T00:00:00"/>
    <d v="2022-09-15T13:52:29"/>
    <s v="ต่ำ"/>
  </r>
  <r>
    <s v="Not Requested"/>
    <x v="12"/>
    <d v="2022-09-15T13:38:00"/>
    <d v="2022-09-15T13:19:00"/>
    <n v="2022"/>
    <n v="9"/>
    <n v="15"/>
    <d v="1899-12-30T13:19:00"/>
    <s v="IT"/>
    <s v="ID เรื่อง รายละเอียด Channel 366XXXXXXXXXXX ประชาชน ตรวจสอบข้อมูลการฉีดวัคซีน (เข็มที่4) Mail IT"/>
    <n v="11702"/>
    <d v="2022-09-20T10:19:4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19:44"/>
    <d v="2022-09-15T13:38:48"/>
    <s v="Jaraya Bhuwaratheep"/>
    <s v="Application Support"/>
    <x v="0"/>
    <s v="Second tier"/>
    <x v="1"/>
    <s v="อีเมล"/>
    <x v="0"/>
    <s v="Vaccine"/>
    <x v="508"/>
    <x v="25"/>
    <m/>
    <s v=""/>
    <x v="1"/>
    <d v="1899-12-30T00:00:00"/>
    <d v="2022-09-15T13:38:48"/>
    <s v="กลาง"/>
  </r>
  <r>
    <s v="Not Requested"/>
    <x v="6"/>
    <m/>
    <d v="2022-09-15T13:21:00"/>
    <n v="2022"/>
    <n v="9"/>
    <n v="15"/>
    <d v="1899-12-30T13:21:00"/>
    <s v="IT"/>
    <s v="รบกวนนำผลEcho HN.630343316 ของวันที่ 14/9/65 ออกจากระบบE-scan เนื่องจากแพทย์ขอเปลี่ยนผลอ่านใหม่"/>
    <n v="11703"/>
    <d v="2022-10-04T10:23:11"/>
    <s v="55:49:07"/>
    <s v="Within SLA"/>
    <d v="2022-09-23T15:10:59"/>
    <s v="No Group"/>
    <s v="ต่ำ"/>
    <n v="1"/>
    <s v=""/>
    <n v="1"/>
    <s v="ต่ำ"/>
    <n v="5725"/>
    <s v="chutimon.tha@cra.ac.th"/>
    <s v="Chutimon Thanawongthadakul"/>
    <s v=""/>
    <s v=""/>
    <m/>
    <s v="Busarin Supong"/>
    <s v="PMO"/>
    <x v="0"/>
    <s v="Second tier"/>
    <x v="1"/>
    <s v="พอร์ทัล"/>
    <x v="2"/>
    <s v="Change/Add Report"/>
    <x v="509"/>
    <x v="23"/>
    <m/>
    <s v=""/>
    <x v="0"/>
    <d v="1899-12-30T00:00:00"/>
    <d v="2022-09-23T15:10:59"/>
    <s v="ต่ำ"/>
  </r>
  <r>
    <s v="Not Requested"/>
    <x v="0"/>
    <d v="2022-09-15T13:38:00"/>
    <d v="2022-09-15T13:23:00"/>
    <n v="2022"/>
    <n v="9"/>
    <n v="15"/>
    <d v="1899-12-30T13:23:00"/>
    <s v="IT"/>
    <s v="ID เรื่อง รายละเอียด Channel 110XXXXXXXX ประชาชน ขอใบรับรอง Mail IT"/>
    <n v="11704"/>
    <d v="2022-10-06T16:54:04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15:24"/>
    <d v="2022-09-15T13:38:32"/>
    <s v="Jaraya Bhuwaratheep"/>
    <s v="Application Support"/>
    <x v="0"/>
    <s v="Second tier"/>
    <x v="1"/>
    <s v="อีเมล"/>
    <x v="0"/>
    <s v=""/>
    <x v="510"/>
    <x v="25"/>
    <m/>
    <s v=""/>
    <x v="1"/>
    <d v="1899-12-30T00:00:00"/>
    <d v="2022-10-04T11:09:04"/>
    <s v="กลาง"/>
  </r>
  <r>
    <s v="Not Requested"/>
    <x v="4"/>
    <d v="2022-09-15T13:39:00"/>
    <d v="2022-09-15T13:29:00"/>
    <n v="2022"/>
    <n v="9"/>
    <n v="15"/>
    <d v="1899-12-30T13:29:00"/>
    <s v="IT"/>
    <s v="ID เรื่อง รายละเอียด Channel MU55XXXXX 6000XXXXXXXXX ประชาชน เพิ่มเข็ม 1 2 แบบฟอร์ม"/>
    <n v="11705"/>
    <d v="2022-10-06T16:58:5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10:05"/>
    <d v="2022-09-15T13:39:35"/>
    <s v="Jaraya Bhuwaratheep"/>
    <s v="Application Support"/>
    <x v="0"/>
    <s v="Second tier"/>
    <x v="1"/>
    <s v="พูดคุย"/>
    <x v="0"/>
    <s v=""/>
    <x v="511"/>
    <x v="25"/>
    <m/>
    <s v=""/>
    <x v="1"/>
    <d v="1899-12-30T00:00:00"/>
    <d v="2022-10-04T11:08:55"/>
    <s v="กลาง"/>
  </r>
  <r>
    <s v="Not Requested"/>
    <x v="4"/>
    <d v="2022-09-15T13:39:00"/>
    <d v="2022-09-15T13:31:00"/>
    <n v="2022"/>
    <n v="9"/>
    <n v="15"/>
    <d v="1899-12-30T13:31:00"/>
    <s v="IT"/>
    <s v="ID เรื่อง รายละเอียด Channel 311XXXXXXXXX ประชาชน เพิ่มเข็ม 1 Call"/>
    <n v="11706"/>
    <d v="2022-10-07T08:00:37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8:59"/>
    <d v="2022-09-15T13:39:59"/>
    <s v="Jaraya Bhuwaratheep"/>
    <s v="Application Support"/>
    <x v="0"/>
    <s v="Second tier"/>
    <x v="1"/>
    <s v="โทรศัพท์"/>
    <x v="0"/>
    <s v=""/>
    <x v="512"/>
    <x v="25"/>
    <m/>
    <s v=""/>
    <x v="1"/>
    <d v="1899-12-30T00:00:00"/>
    <d v="2022-10-04T11:08:37"/>
    <s v="กลาง"/>
  </r>
  <r>
    <s v="Not Requested"/>
    <x v="0"/>
    <d v="2022-09-15T13:41:00"/>
    <d v="2022-09-15T13:32:00"/>
    <n v="2022"/>
    <n v="9"/>
    <n v="15"/>
    <d v="1899-12-30T13:32:00"/>
    <s v="IT"/>
    <s v="ID เรื่อง รายละเอียด Channel บริษัท สตาร์ XXXXXXX จำกัด องค์กร ขอ re password ใหม่ Mail IT"/>
    <n v="11707"/>
    <d v="2022-10-06T16:59:25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9:32"/>
    <d v="2022-09-15T13:41:46"/>
    <s v="Jaraya Bhuwaratheep"/>
    <s v="Application Support"/>
    <x v="0"/>
    <s v="Second tier"/>
    <x v="1"/>
    <s v="อีเมล"/>
    <x v="0"/>
    <s v="เปลี่ยนสิทธิ์"/>
    <x v="513"/>
    <x v="25"/>
    <m/>
    <s v=""/>
    <x v="1"/>
    <d v="1899-12-30T00:00:00"/>
    <d v="2022-10-04T11:08:25"/>
    <s v="กลาง"/>
  </r>
  <r>
    <s v="Not Requested"/>
    <x v="6"/>
    <d v="2022-09-15T13:47:00"/>
    <d v="2022-09-15T13:33:00"/>
    <n v="2022"/>
    <n v="9"/>
    <n v="15"/>
    <d v="1899-12-30T13:33:00"/>
    <s v="IT"/>
    <s v="ขอนำผล Echo HN 630343316 ออกจากระบบของวันที่ 14 ก.ย.65 เนื่องจากแพทย์เปลี่ยนผล Report ใหม่"/>
    <n v="11708"/>
    <d v="2022-10-05T14:54:20"/>
    <s v="55:33:51"/>
    <s v="SLA Violated"/>
    <d v="2022-09-23T15:07:03"/>
    <s v="No Group"/>
    <s v="ต่ำ"/>
    <n v="1"/>
    <s v=""/>
    <n v="1"/>
    <s v="ต่ำ"/>
    <n v="5725"/>
    <s v="kanchanok.pro@cra.ac.th"/>
    <s v="Kanchanok Promariya"/>
    <s v="Within SLA"/>
    <s v="00:13:49"/>
    <d v="2022-09-15T13:47:01"/>
    <s v="Busarin Supong"/>
    <s v="PMO"/>
    <x v="0"/>
    <s v="Second tier"/>
    <x v="1"/>
    <s v="พอร์ทัล"/>
    <x v="0"/>
    <s v="Change/Add Report"/>
    <x v="514"/>
    <x v="23"/>
    <m/>
    <s v=""/>
    <x v="0"/>
    <d v="1899-12-30T00:00:00"/>
    <d v="2022-09-23T15:07:20"/>
    <s v="ต่ำ"/>
  </r>
  <r>
    <s v="Not Requested"/>
    <x v="12"/>
    <d v="2022-09-15T13:40:00"/>
    <d v="2022-09-15T13:34:00"/>
    <n v="2022"/>
    <n v="9"/>
    <n v="15"/>
    <d v="1899-12-30T13:34:00"/>
    <s v="IT"/>
    <s v="ID เรื่อง รายละเอียด Channel 6000XXXXXXXXXX KJ06XXXXX ประชาชน เพิ่มเข็ม 3 Call"/>
    <n v="11709"/>
    <d v="2022-10-07T08:03:1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5:52"/>
    <d v="2022-09-15T13:40:34"/>
    <s v="Jaraya Bhuwaratheep"/>
    <s v="Application Support"/>
    <x v="0"/>
    <s v="Second tier"/>
    <x v="1"/>
    <s v="โทรศัพท์"/>
    <x v="0"/>
    <s v="Vaccine"/>
    <x v="515"/>
    <x v="25"/>
    <m/>
    <s v=""/>
    <x v="1"/>
    <d v="1899-12-30T00:00:00"/>
    <d v="2022-10-04T11:08:18"/>
    <s v="กลาง"/>
  </r>
  <r>
    <s v="Not Requested"/>
    <x v="3"/>
    <d v="2022-09-17T17:35:00"/>
    <d v="2022-09-15T13:39:00"/>
    <n v="2022"/>
    <n v="9"/>
    <n v="15"/>
    <d v="1899-12-30T13:39:00"/>
    <s v="IT"/>
    <s v="ลง MDM ในมือถือ คุณคิวดำเนินการให้แล้ว"/>
    <n v="11710"/>
    <d v="2022-09-28T15:04:17"/>
    <s v="00:00:00"/>
    <s v=""/>
    <m/>
    <s v="No Group"/>
    <s v="ต่ำ"/>
    <n v="1"/>
    <s v="Network"/>
    <n v="0"/>
    <s v="ต่ำ"/>
    <n v="8652"/>
    <s v="nattanan.hon@cra.ac.th"/>
    <s v=" นางสาว ณัฏฐนันท์ กุฎีพันธ์"/>
    <s v="Within SLA"/>
    <s v="03:20:59"/>
    <d v="2022-09-15T17:02:11"/>
    <s v="Chakrit Pongprayot"/>
    <s v="IT Support"/>
    <x v="1"/>
    <s v="Second tier"/>
    <x v="0"/>
    <s v="พอร์ทัล"/>
    <x v="0"/>
    <s v="Install"/>
    <x v="516"/>
    <x v="9"/>
    <m/>
    <s v=""/>
    <x v="0"/>
    <d v="1899-12-30T00:00:00"/>
    <d v="2022-09-19T09:24:17"/>
    <s v="ต่ำ"/>
  </r>
  <r>
    <s v="Not Requested"/>
    <x v="2"/>
    <d v="2022-10-03T10:11:00"/>
    <d v="2022-09-15T13:56:00"/>
    <n v="2022"/>
    <n v="9"/>
    <n v="15"/>
    <d v="1899-12-30T13:56:00"/>
    <s v="IT"/>
    <s v="โน้ตบุ๊ค Lenovo เครื่องสีเทาช้า ไม่สามารถใช้งานได้"/>
    <n v="11711"/>
    <d v="2022-09-27T13:56:36"/>
    <s v="00:00:00"/>
    <s v=""/>
    <m/>
    <s v="No Group"/>
    <s v="ต่ำ"/>
    <n v="1"/>
    <s v="Setup/Reconfig"/>
    <n v="0"/>
    <s v="ต่ำ"/>
    <n v="909155500"/>
    <s v="tanatcha.tho@cra.ac.th"/>
    <s v="Tanatcha Thongjittipong"/>
    <s v="SLA Violated"/>
    <s v="104:15:24"/>
    <d v="2022-10-03T10:11:46"/>
    <s v="Suchada khamaphirak"/>
    <s v="IT Support"/>
    <x v="1"/>
    <s v="Second tier"/>
    <x v="0"/>
    <s v="โทรศัพท์"/>
    <x v="0"/>
    <s v="Notebook"/>
    <x v="517"/>
    <x v="62"/>
    <m/>
    <s v=""/>
    <x v="1"/>
    <d v="1899-12-30T00:00:00"/>
    <d v="2022-10-03T10:11:46"/>
    <s v="ต่ำ"/>
  </r>
  <r>
    <s v="Not Requested"/>
    <x v="3"/>
    <d v="2022-09-21T16:08:00"/>
    <d v="2022-09-15T14:17:00"/>
    <n v="2022"/>
    <n v="9"/>
    <n v="15"/>
    <d v="1899-12-30T14:17:00"/>
    <s v="IT"/>
    <s v="ในวันที่ 19-20 ก.ย.65 เวลา 09.00 - 12.00 น. จะมีกิจกรรม &quot;โครงการอบรมดับเพลิงขั้นต้น&quot; วิทยากรจากภายนอก คือ จากสถานีดับเพลิงบางเขน โดยวิทยากรจะบรรยายสดในห้อง แล้วถ่่ายทอดให้ผู้เข้าร่วมรับฟังทาง MS Team (ผู้จัดงานมีโนตบุคส่วนตัว 1 เครื่อง) โดยจะขอให้ตัวแทนจา"/>
    <n v="11712"/>
    <d v="2022-09-29T09:35:51"/>
    <s v="00:15:21"/>
    <s v="Within SLA"/>
    <d v="2022-09-15T14:32:25"/>
    <s v="No Group"/>
    <s v="ต่ำ"/>
    <n v="3"/>
    <s v="Software"/>
    <n v="1"/>
    <s v="ต่ำ"/>
    <n v="8703"/>
    <s v="sasikan.kea@cra.ac.th"/>
    <s v="Sasikan Keawyod"/>
    <s v="Within SLA"/>
    <s v="24:33:43"/>
    <d v="2022-09-20T11:50:47"/>
    <s v="Natthawut Suksom"/>
    <s v="IT Support"/>
    <x v="1"/>
    <s v="Second tier"/>
    <x v="0"/>
    <s v="พอร์ทัล"/>
    <x v="0"/>
    <s v="Install"/>
    <x v="518"/>
    <x v="115"/>
    <m/>
    <s v=""/>
    <x v="0"/>
    <d v="1899-12-30T00:00:00"/>
    <d v="2022-09-21T16:08:51"/>
    <s v="ต่ำ"/>
  </r>
  <r>
    <s v="Not Requested"/>
    <x v="10"/>
    <d v="2022-09-18T08:35:00"/>
    <d v="2022-09-15T14:17:00"/>
    <n v="2022"/>
    <n v="9"/>
    <n v="15"/>
    <d v="1899-12-30T14:17:00"/>
    <s v="IT"/>
    <s v="เรียนผู้เกี่ยวข้อง ดิฉัน ณัฐนิชา รับผิดชอบงานควบคุมคุณภาพ โรงงานยาฯ ขอรายงานปัญหาเครื่อปริ้น ricoh ที่ชั้น 2 โรงงานยา ขึ้น error code ดังไฟลน์แนบค่ะ &quot;sc491-01&quot; ซึ่งอาการนี้เพิ่งจะเกิดได้เมื่อ 10 นาที ที่แล้วค่ะ รบกวนช่วยแก้ไขให้หน่อยค่ะ ขอบคุณค่ะ"/>
    <n v="11713"/>
    <d v="2022-10-03T13:08:23"/>
    <s v="00:00:00"/>
    <s v=""/>
    <m/>
    <s v="No Group"/>
    <s v="ต่ำ"/>
    <n v="1"/>
    <s v="Repair"/>
    <n v="0"/>
    <s v="ต่ำ"/>
    <n v="639636597"/>
    <s v="natnicha.khu@cra.ac.th"/>
    <s v=" นางสาว ณัฐนิชา เกื้อทาน"/>
    <s v="Within SLA"/>
    <s v="02:56:08"/>
    <d v="2022-09-16T08:13:52"/>
    <s v="Prasert Rattawisad"/>
    <s v="IT Support"/>
    <x v="1"/>
    <s v="Second tier"/>
    <x v="0"/>
    <s v="พอร์ทัล"/>
    <x v="0"/>
    <s v="Printer Ricoh"/>
    <x v="519"/>
    <x v="1"/>
    <m/>
    <s v=""/>
    <x v="1"/>
    <d v="1899-12-30T00:00:00"/>
    <d v="2022-09-21T16:04:23"/>
    <s v="ต่ำ"/>
  </r>
  <r>
    <s v="Not Requested"/>
    <x v="0"/>
    <d v="2022-10-04T11:08:00"/>
    <d v="2022-09-15T14:26:00"/>
    <n v="2022"/>
    <n v="9"/>
    <n v="15"/>
    <d v="1899-12-30T14:26:00"/>
    <s v="IT"/>
    <s v="ID เรื่อง รายละเอียด Channel P776XXXX 6000XXXXXXXX หมอพร้อม ขอเลข 13หลัก (CID) Call"/>
    <n v="11714"/>
    <d v="2022-09-20T11:26:17"/>
    <s v="00:00:00"/>
    <s v=""/>
    <m/>
    <s v="No Group"/>
    <s v="กลาง"/>
    <n v="1"/>
    <s v=""/>
    <n v="0"/>
    <s v="กลาง"/>
    <n v="642175520"/>
    <s v="fs04@cra.ac.th"/>
    <s v="Fresh Service"/>
    <s v="SLA Violated"/>
    <s v="113:41:50"/>
    <d v="2022-10-04T11:08:07"/>
    <s v="Jaraya Bhuwaratheep"/>
    <s v="Application Support"/>
    <x v="0"/>
    <s v="Second tier"/>
    <x v="1"/>
    <s v="พอร์ทัล"/>
    <x v="0"/>
    <s v=""/>
    <x v="77"/>
    <x v="25"/>
    <m/>
    <s v=""/>
    <x v="1"/>
    <d v="1899-12-30T00:00:00"/>
    <d v="2022-10-04T11:08:07"/>
    <s v="กลาง"/>
  </r>
  <r>
    <s v="Not Requested"/>
    <x v="12"/>
    <m/>
    <d v="2022-09-15T14:40:00"/>
    <n v="2022"/>
    <n v="9"/>
    <n v="15"/>
    <d v="1899-12-30T14:40:00"/>
    <s v="IT"/>
    <s v="ID เรื่อง รายละเอียด Channel P24XXXXXX 60000XXXXXXX หมอพร้อม ขอเลข 13หลัก (CID) Line"/>
    <n v="11715"/>
    <d v="2022-09-27T14:41:08"/>
    <s v="00:00:00"/>
    <s v=""/>
    <m/>
    <s v="No Group"/>
    <s v="ต่ำ"/>
    <n v="1"/>
    <s v="Setup/Reconfig"/>
    <n v="0"/>
    <s v="ต่ำ"/>
    <n v="642175520"/>
    <s v="fs04@cra.ac.th"/>
    <s v="Fresh Service"/>
    <s v=""/>
    <s v=""/>
    <m/>
    <s v="Jaraya Bhuwaratheep"/>
    <s v="Application Support"/>
    <x v="0"/>
    <s v="Second tier"/>
    <x v="1"/>
    <s v="พอร์ทัล"/>
    <x v="1"/>
    <s v="Vaccine"/>
    <x v="77"/>
    <x v="25"/>
    <m/>
    <s v=""/>
    <x v="1"/>
    <d v="1899-12-30T00:00:00"/>
    <d v="2022-09-15T14:42:08"/>
    <s v="ต่ำ"/>
  </r>
  <r>
    <s v="Not Requested"/>
    <x v="12"/>
    <m/>
    <d v="2022-09-15T14:41:00"/>
    <n v="2022"/>
    <n v="9"/>
    <n v="15"/>
    <d v="1899-12-30T14:41:00"/>
    <s v="IT"/>
    <s v="ID เรื่อง รายละเอียด Channel 36XXXXXXXXXXX ประชาชน ขอใบรับรอง Mail IT"/>
    <n v="11716"/>
    <d v="2022-09-27T14:42:04"/>
    <s v="00:00:00"/>
    <s v=""/>
    <m/>
    <s v="No Group"/>
    <s v="ต่ำ"/>
    <n v="1"/>
    <s v="Setup/Reconfig"/>
    <n v="0"/>
    <s v="ต่ำ"/>
    <n v="642175520"/>
    <s v="fs04@cra.ac.th"/>
    <s v="Fresh Service"/>
    <s v=""/>
    <s v=""/>
    <m/>
    <s v="Jaraya Bhuwaratheep"/>
    <s v="Application Support"/>
    <x v="0"/>
    <s v="Second tier"/>
    <x v="1"/>
    <s v="พอร์ทัล"/>
    <x v="1"/>
    <s v="Vaccine"/>
    <x v="510"/>
    <x v="25"/>
    <m/>
    <s v=""/>
    <x v="1"/>
    <d v="1899-12-30T00:00:00"/>
    <d v="2022-09-15T14:43:04"/>
    <s v="ต่ำ"/>
  </r>
  <r>
    <s v="Not Requested"/>
    <x v="15"/>
    <d v="2022-09-19T12:35:00"/>
    <d v="2022-09-15T14:46:00"/>
    <n v="2022"/>
    <n v="9"/>
    <n v="15"/>
    <d v="1899-12-30T14:46:00"/>
    <s v="IT"/>
    <s v="ใช้ internet CRA ที่เครื่องโน๊ตบุ๊ค ไม่ได้ และครื่อง PC errorใช้งานไม่ได้"/>
    <n v="11717"/>
    <d v="2022-09-23T11:01:07"/>
    <s v="00:00:00"/>
    <s v=""/>
    <m/>
    <s v="No Group"/>
    <s v="ต่ำ"/>
    <n v="1"/>
    <s v="Setup/Re-config"/>
    <n v="0"/>
    <s v="กลาง"/>
    <n v="6351"/>
    <s v="nawarat.tho@cra.ac.th"/>
    <s v="Nawarat Thonwirak"/>
    <s v="Within SLA"/>
    <s v="11:13:05"/>
    <d v="2022-09-17T11:38:43"/>
    <s v="Jiranuwut Kunnathon"/>
    <s v="IT Support"/>
    <x v="1"/>
    <s v="Second tier"/>
    <x v="0"/>
    <s v="พอร์ทัล"/>
    <x v="0"/>
    <s v="Operating System Windows 10"/>
    <x v="520"/>
    <x v="20"/>
    <m/>
    <s v=""/>
    <x v="1"/>
    <d v="1899-12-30T00:00:00"/>
    <d v="2022-09-21T16:14:07"/>
    <s v="ต่ำ"/>
  </r>
  <r>
    <s v="Not Requested"/>
    <x v="12"/>
    <m/>
    <d v="2022-09-15T14:48:00"/>
    <n v="2022"/>
    <n v="9"/>
    <n v="15"/>
    <d v="1899-12-30T14:48:00"/>
    <s v="IT"/>
    <s v=""/>
    <n v="11718"/>
    <d v="2022-09-20T11:48:32"/>
    <s v="00:00:00"/>
    <s v=""/>
    <m/>
    <s v="No Group"/>
    <s v="ต่ำ"/>
    <n v="2"/>
    <s v=""/>
    <n v="0"/>
    <s v="กลาง"/>
    <n v="8692"/>
    <s v="pratthana.koy@cra.ac.th"/>
    <s v="Pratthana Koyhirun"/>
    <s v=""/>
    <s v=""/>
    <m/>
    <s v="Warissara Pakdeesuphaphol"/>
    <s v="Application Support"/>
    <x v="0"/>
    <s v="Second tier"/>
    <x v="1"/>
    <s v="พอร์ทัล"/>
    <x v="1"/>
    <s v=""/>
    <x v="358"/>
    <x v="4"/>
    <m/>
    <s v=""/>
    <x v="0"/>
    <d v="1899-12-30T00:00:00"/>
    <d v="2022-09-16T13:19:32"/>
    <s v="ต่ำ"/>
  </r>
  <r>
    <s v="Not Requested"/>
    <x v="4"/>
    <d v="2022-09-19T14:24:00"/>
    <d v="2022-09-15T14:55:00"/>
    <n v="2022"/>
    <n v="9"/>
    <n v="15"/>
    <d v="1899-12-30T14:55:00"/>
    <s v="IT"/>
    <s v="ID เรื่อง รายละเอียด Channel 110XXXXXXXX ประชาชน เพิ่มเข็ม 1 2 แบบฟอร์ม"/>
    <n v="11719"/>
    <d v="2022-10-05T08:38:52"/>
    <s v="00:00:00"/>
    <s v=""/>
    <m/>
    <s v="No Group"/>
    <s v="กลาง"/>
    <n v="1"/>
    <s v=""/>
    <n v="0"/>
    <s v="กลาง"/>
    <n v="642175520"/>
    <s v="fs04@cra.ac.th"/>
    <s v="Fresh Service"/>
    <s v="Within SLA"/>
    <s v="17:29:08"/>
    <d v="2022-09-19T14:24:12"/>
    <s v="Jaraya Bhuwaratheep"/>
    <s v="Application Support"/>
    <x v="0"/>
    <s v="Second tier"/>
    <x v="1"/>
    <s v="พอร์ทัล"/>
    <x v="0"/>
    <s v=""/>
    <x v="511"/>
    <x v="45"/>
    <m/>
    <s v=""/>
    <x v="1"/>
    <d v="1899-12-30T00:00:00"/>
    <d v="2022-10-04T11:07:52"/>
    <s v="กลาง"/>
  </r>
  <r>
    <s v="Not Requested"/>
    <x v="2"/>
    <d v="2022-09-15T16:03:00"/>
    <d v="2022-09-15T14:55:00"/>
    <n v="2022"/>
    <n v="9"/>
    <n v="15"/>
    <d v="1899-12-30T14:55:00"/>
    <s v="IT"/>
    <s v="TV เรียกคิวดับ"/>
    <n v="11720"/>
    <d v="2022-09-27T15:10:46"/>
    <s v="00:00:00"/>
    <s v=""/>
    <m/>
    <s v="No Group"/>
    <s v="ต่ำ"/>
    <n v="1"/>
    <s v="Setup/Reconfig"/>
    <n v="0"/>
    <s v="ต่ำ"/>
    <n v="6211"/>
    <s v="phawita.sit@cra.ac.th"/>
    <s v="Phawita Sittiwech"/>
    <s v="Within SLA"/>
    <s v="00:53:28"/>
    <d v="2022-09-15T15:49:13"/>
    <s v="Natthawut Suksom"/>
    <s v="IT Support"/>
    <x v="1"/>
    <s v="Second tier"/>
    <x v="0"/>
    <s v="โทรศัพท์"/>
    <x v="0"/>
    <s v="TV"/>
    <x v="521"/>
    <x v="29"/>
    <m/>
    <s v=""/>
    <x v="1"/>
    <d v="1899-12-30T00:00:00"/>
    <d v="2022-09-15T16:03:46"/>
    <s v="ต่ำ"/>
  </r>
  <r>
    <s v="Not Requested"/>
    <x v="0"/>
    <m/>
    <d v="2022-09-15T15:03:00"/>
    <n v="2022"/>
    <n v="9"/>
    <n v="15"/>
    <d v="1899-12-30T15:03:00"/>
    <s v="IT"/>
    <s v=""/>
    <n v="11721"/>
    <d v="2022-09-28T12:00:00"/>
    <s v="00:00:00"/>
    <s v=""/>
    <m/>
    <s v="No Group"/>
    <s v="ต่ำ"/>
    <n v="1"/>
    <s v="VPN"/>
    <n v="0"/>
    <s v="กลาง"/>
    <n v="8888"/>
    <s v="surasak.rat@cra.ac.th"/>
    <s v="Surasak Rattanaanan"/>
    <s v=""/>
    <s v=""/>
    <m/>
    <s v="Surasak Rattanaanan"/>
    <s v="IT Support"/>
    <x v="0"/>
    <s v="Second tier"/>
    <x v="0"/>
    <s v="โทรศัพท์"/>
    <x v="1"/>
    <s v="เปิดสิทธิ์"/>
    <x v="474"/>
    <x v="25"/>
    <m/>
    <s v=""/>
    <x v="0"/>
    <d v="1899-12-30T00:00:00"/>
    <d v="2022-09-23T13:17:25"/>
    <s v="ต่ำ"/>
  </r>
  <r>
    <s v="Not Requested"/>
    <x v="15"/>
    <d v="2022-09-15T16:04:00"/>
    <d v="2022-09-15T15:14:00"/>
    <n v="2022"/>
    <n v="9"/>
    <n v="15"/>
    <d v="1899-12-30T15:14:00"/>
    <s v="IT"/>
    <s v="คอมพิวเตอร์ห้องตรวจ 9 ที่ OPD 2 Zone B เปิดไม่ได้คะ ขึ้นคำว่า Restarting และหมุนอยู่ตลอดเวลา "/>
    <n v="11722"/>
    <d v="2022-09-27T15:28:02"/>
    <s v="00:00:00"/>
    <s v=""/>
    <m/>
    <s v="No Group"/>
    <s v="ต่ำ"/>
    <n v="1"/>
    <s v="Setup/Re-config"/>
    <n v="0"/>
    <s v="ต่ำ"/>
    <n v="6859"/>
    <s v="kannika.pol@cra.ac.th"/>
    <s v="กรรณิการ์ ผลพุด"/>
    <s v="Within SLA"/>
    <s v="00:36:09"/>
    <d v="2022-09-15T15:50:16"/>
    <s v="Natthawut Suksom"/>
    <s v="IT Support"/>
    <x v="1"/>
    <s v="Second tier"/>
    <x v="0"/>
    <s v="พอร์ทัล"/>
    <x v="0"/>
    <s v="Operating System Windows 10"/>
    <x v="522"/>
    <x v="98"/>
    <m/>
    <s v=""/>
    <x v="1"/>
    <d v="1899-12-30T00:00:00"/>
    <d v="2022-09-15T16:04:02"/>
    <s v="ต่ำ"/>
  </r>
  <r>
    <s v="Not Requested"/>
    <x v="15"/>
    <d v="2022-09-22T07:37:00"/>
    <d v="2022-09-15T15:20:00"/>
    <n v="2022"/>
    <n v="9"/>
    <n v="15"/>
    <d v="1899-12-30T15:20:00"/>
    <s v="IT"/>
    <s v="เปิดภาพไม่ได้ค่ะ มี Pop up แจ้งปัญหาดังภาพค่ะ "/>
    <n v="11723"/>
    <d v="2022-10-03T15:21:00"/>
    <s v="00:00:00"/>
    <s v=""/>
    <m/>
    <s v="No Group"/>
    <s v="ต่ำ"/>
    <n v="1"/>
    <s v="Setup/Re-config"/>
    <n v="0"/>
    <s v="ต่ำ"/>
    <n v="6400"/>
    <s v="siriam.too@cra.ac.th"/>
    <s v="Siriam Toomthai"/>
    <s v="Within SLA"/>
    <s v="01:39:17"/>
    <d v="2022-09-20T07:14:44"/>
    <s v="Jiranuwut Kunnathon"/>
    <s v="IT Support"/>
    <x v="1"/>
    <s v="Second tier"/>
    <x v="0"/>
    <s v="พอร์ทัล"/>
    <x v="0"/>
    <s v="Operating System Windows 10"/>
    <x v="523"/>
    <x v="20"/>
    <m/>
    <s v=""/>
    <x v="1"/>
    <d v="1899-12-30T00:00:00"/>
    <d v="2022-09-22T07:37:08"/>
    <s v="ต่ำ"/>
  </r>
  <r>
    <s v="Not Requested"/>
    <x v="12"/>
    <d v="2022-09-15T16:15:00"/>
    <d v="2022-09-15T15:27:00"/>
    <n v="2022"/>
    <n v="9"/>
    <n v="15"/>
    <d v="1899-12-30T15:27:00"/>
    <s v="IT"/>
    <s v=""/>
    <n v="11724"/>
    <d v="2022-09-20T12:27:30"/>
    <s v="00:00:00"/>
    <s v=""/>
    <m/>
    <s v="No Group"/>
    <s v="ต่ำ"/>
    <n v="1"/>
    <s v="Setup/Reconfig"/>
    <n v="0"/>
    <s v="กลาง"/>
    <n v="8170"/>
    <s v="sirirat.jup@cra.ac.th"/>
    <s v="นางสาวสิริรัตน์ แป้นวงษ์"/>
    <s v="Within SLA"/>
    <s v="00:47:55"/>
    <d v="2022-09-15T16:15:07"/>
    <s v="Aekkaluck Mong Suriya"/>
    <s v="E-sarabun"/>
    <x v="0"/>
    <s v="Second tier"/>
    <x v="1"/>
    <s v="พอร์ทัล"/>
    <x v="0"/>
    <s v="E-Saraban"/>
    <x v="141"/>
    <x v="68"/>
    <m/>
    <s v=""/>
    <x v="0"/>
    <d v="1899-12-30T00:00:00"/>
    <d v="2022-09-15T16:15:07"/>
    <s v="ต่ำ"/>
  </r>
  <r>
    <s v="Not Requested"/>
    <x v="12"/>
    <d v="2022-09-20T22:35:00"/>
    <d v="2022-09-15T15:59:00"/>
    <n v="2022"/>
    <n v="9"/>
    <n v="15"/>
    <d v="1899-12-30T15:59:00"/>
    <s v="IT"/>
    <s v=""/>
    <n v="11725"/>
    <d v="2022-09-21T23:59:59"/>
    <s v="00:00:00"/>
    <s v=""/>
    <m/>
    <s v="No Group"/>
    <s v="ต่ำ"/>
    <n v="1"/>
    <s v="Setup/Reconfig"/>
    <n v="0"/>
    <s v="กลาง"/>
    <n v="8719"/>
    <s v="paphitchaya.chi@cra.ac.th"/>
    <s v="Paphitchaya Chimyou"/>
    <s v="Within SLA"/>
    <s v="28:00:46"/>
    <d v="2022-09-20T22:35:30"/>
    <s v="Aekkaluck Mong Suriya"/>
    <s v="E-sarabun"/>
    <x v="0"/>
    <s v="Second tier"/>
    <x v="1"/>
    <s v="พอร์ทัล"/>
    <x v="0"/>
    <s v="E-Saraban"/>
    <x v="524"/>
    <x v="62"/>
    <m/>
    <s v=""/>
    <x v="0"/>
    <d v="1899-12-30T00:00:00"/>
    <d v="2022-09-20T22:35:30"/>
    <s v="ต่ำ"/>
  </r>
  <r>
    <s v="Not Requested"/>
    <x v="3"/>
    <d v="2022-09-19T12:36:00"/>
    <d v="2022-09-15T16:04:00"/>
    <n v="2022"/>
    <n v="9"/>
    <n v="15"/>
    <d v="1899-12-30T16:04:00"/>
    <s v="IT"/>
    <s v="เรียน ท่านผู้เกี่ยวข้อง เนื่องจากมีการย้ายโต๊ะทำงาน จึงจำเป็นต้องมีการย้ายเครื่องคอมพิวเตอร์ จำนวน 1 ชุดค่ะ (อย่างเร่งด่วนค่ะ) ขอบคุณค่ะ"/>
    <n v="11726"/>
    <d v="2022-09-28T11:41:00"/>
    <s v="00:00:00"/>
    <s v=""/>
    <m/>
    <s v="No Group"/>
    <s v="ต่ำ"/>
    <n v="1"/>
    <s v="PC"/>
    <n v="0"/>
    <s v="ต่ำ"/>
    <n v="8693"/>
    <s v="minlada.suk@cra.ac.th"/>
    <s v="Minlada Sukthae"/>
    <s v="Within SLA"/>
    <s v="09:55:10"/>
    <d v="2022-09-17T11:42:39"/>
    <s v="Jiranuwut Kunnathon"/>
    <s v="IT Support"/>
    <x v="1"/>
    <s v="Second tier"/>
    <x v="0"/>
    <s v="พอร์ทัล"/>
    <x v="0"/>
    <s v="Move"/>
    <x v="525"/>
    <x v="4"/>
    <m/>
    <s v=""/>
    <x v="0"/>
    <d v="1899-12-30T00:00:00"/>
    <d v="2022-09-19T12:36:00"/>
    <s v="ต่ำ"/>
  </r>
  <r>
    <s v="Not Requested"/>
    <x v="12"/>
    <d v="2022-10-03T08:35:00"/>
    <d v="2022-09-15T17:39:00"/>
    <n v="2022"/>
    <n v="9"/>
    <n v="15"/>
    <d v="1899-12-30T17:39:00"/>
    <s v="IT"/>
    <s v="โฟลเดอร์ ในแชร์ไดรฟ์กลางหลักสูตรแพทย์ฯ มีไฟล์ และ โฟลเดอร์หายค่ะ (เร่งด่วน : ขอกู้คืนโฟลเดอร์ &gt;ขออนุมัติเบิกจ่าย&gt;ปี 2563 และไฟล์ใน ปี 2564 ค่ะ)"/>
    <n v="11727"/>
    <d v="2022-09-20T14:00:00"/>
    <s v="00:00:00"/>
    <s v=""/>
    <m/>
    <s v="No Group"/>
    <s v="ต่ำ"/>
    <n v="1"/>
    <s v="Setup/Reconfig"/>
    <n v="0"/>
    <s v="กลาง"/>
    <n v="8518"/>
    <s v="kamolporn.suk@cra.ac.th"/>
    <s v="Kamolporn Suksompuet"/>
    <s v="SLA Violated"/>
    <s v="26:19:32"/>
    <d v="2022-10-03T08:35:14"/>
    <s v="IT Service Request"/>
    <s v="IT Support"/>
    <x v="1"/>
    <s v="Frist tier"/>
    <x v="2"/>
    <s v="พอร์ทัล"/>
    <x v="0"/>
    <s v="Ofiice 365"/>
    <x v="526"/>
    <x v="5"/>
    <m/>
    <s v=""/>
    <x v="1"/>
    <d v="1899-12-30T00:00:00"/>
    <d v="2022-10-03T08:35:14"/>
    <s v="ต่ำ"/>
  </r>
  <r>
    <s v="Not Requested"/>
    <x v="12"/>
    <d v="2022-10-03T08:30:00"/>
    <d v="2022-09-15T17:41:00"/>
    <n v="2022"/>
    <n v="9"/>
    <n v="15"/>
    <d v="1899-12-30T17:41:00"/>
    <s v="IT"/>
    <s v="ข้อมูล one drive ไม่ซิงค์กับไดรฟ์กลางค่ะ (IP : 172.27.4.245)"/>
    <n v="11728"/>
    <d v="2022-10-10T09:11:13"/>
    <s v="00:00:00"/>
    <s v=""/>
    <m/>
    <s v="No Group"/>
    <s v="ต่ำ"/>
    <n v="1"/>
    <s v="Setup/Reconfig"/>
    <n v="0"/>
    <s v="ต่ำ"/>
    <n v="8518"/>
    <s v="kamolporn.suk@cra.ac.th"/>
    <s v="Kamolporn Suksompuet"/>
    <s v="Within SLA"/>
    <s v="26:19:34"/>
    <d v="2022-10-03T08:30:13"/>
    <s v="IT Service Request"/>
    <s v="IT Support"/>
    <x v="1"/>
    <s v="Frist tier"/>
    <x v="2"/>
    <s v="พอร์ทัล"/>
    <x v="0"/>
    <s v="Ofiice 365"/>
    <x v="527"/>
    <x v="5"/>
    <m/>
    <s v=""/>
    <x v="1"/>
    <d v="1899-12-30T00:00:00"/>
    <d v="2022-10-03T08:30:13"/>
    <s v="ต่ำ"/>
  </r>
  <r>
    <s v="Not Requested"/>
    <x v="10"/>
    <d v="2022-09-16T13:25:00"/>
    <d v="2022-09-16T07:24:00"/>
    <n v="2022"/>
    <n v="9"/>
    <n v="16"/>
    <d v="1899-12-30T07:24:00"/>
    <s v="IT"/>
    <s v="COM IP 172.25.5.176 , 172.25.3.218 print sticker ไม่ได้ค่ะ"/>
    <n v="11729"/>
    <d v="2022-09-28T13:25:21"/>
    <s v="00:00:00"/>
    <s v=""/>
    <m/>
    <s v="No Group"/>
    <s v="ต่ำ"/>
    <n v="1"/>
    <s v="Setup/Reconfig"/>
    <n v="0"/>
    <s v="ต่ำ"/>
    <n v="5722"/>
    <s v="jittima.sai@cra.ac.th"/>
    <s v=" นางสาว จิตติมา ทรายข้าว"/>
    <s v="Within SLA"/>
    <s v="00:00:00"/>
    <d v="2022-09-16T07:40:49"/>
    <s v="Supachai Sonthong"/>
    <s v="IT Support"/>
    <x v="1"/>
    <s v="Second tier"/>
    <x v="0"/>
    <s v="พอร์ทัล"/>
    <x v="0"/>
    <s v="Printer Sticker"/>
    <x v="528"/>
    <x v="79"/>
    <m/>
    <s v=""/>
    <x v="1"/>
    <d v="1899-12-30T00:00:00"/>
    <d v="2022-09-16T13:25:21"/>
    <s v="ต่ำ"/>
  </r>
  <r>
    <s v="Not Requested"/>
    <x v="12"/>
    <d v="2022-09-16T13:25:00"/>
    <d v="2022-09-16T07:27:00"/>
    <n v="2022"/>
    <n v="9"/>
    <n v="16"/>
    <d v="1899-12-30T07:27:00"/>
    <s v="IT"/>
    <s v="รบกวนช่วย reset password ให้ นส.จิตติมา ทรายข้าว รหัส 813937 เนื่องจากไม่สามารถเข้าโปรแกรม IR online , scan เอกสาร ได้ค่ะ ขอบคุณค่ะ"/>
    <n v="11730"/>
    <d v="2022-10-03T15:54:32"/>
    <s v="00:00:00"/>
    <s v=""/>
    <m/>
    <s v="No Group"/>
    <s v="ต่ำ"/>
    <n v="1"/>
    <s v="Reset Password"/>
    <n v="0"/>
    <s v="ต่ำ"/>
    <n v="5722"/>
    <s v="jittima.sai@cra.ac.th"/>
    <s v=" นางสาว จิตติมา ทรายข้าว"/>
    <s v="Within SLA"/>
    <s v="00:00:21"/>
    <d v="2022-09-16T08:00:21"/>
    <s v="Prasert Rattawisad"/>
    <s v="IT Support"/>
    <x v="1"/>
    <s v="Second tier"/>
    <x v="0"/>
    <s v="พอร์ทัล"/>
    <x v="0"/>
    <s v="e-mail"/>
    <x v="529"/>
    <x v="79"/>
    <m/>
    <s v=""/>
    <x v="1"/>
    <d v="1899-12-30T00:00:00"/>
    <d v="2022-09-21T15:54:32"/>
    <s v="กลาง"/>
  </r>
  <r>
    <s v="Not Requested"/>
    <x v="12"/>
    <d v="2022-09-16T08:59:00"/>
    <d v="2022-09-16T07:49:00"/>
    <n v="2022"/>
    <n v="9"/>
    <n v="16"/>
    <d v="1899-12-30T07:49:00"/>
    <s v="IT"/>
    <s v=""/>
    <n v="11731"/>
    <d v="2022-09-20T14:00:00"/>
    <s v="00:16:14"/>
    <s v="Within SLA"/>
    <d v="2022-09-16T08:16:14"/>
    <s v="No Group"/>
    <s v="ต่ำ"/>
    <n v="1"/>
    <s v="Add/Insert"/>
    <n v="1"/>
    <s v="กลาง"/>
    <n v="8210"/>
    <s v="katesarin.pom@cra.ac.th"/>
    <s v="Katesarin Nualprasertsook"/>
    <s v="Within SLA"/>
    <s v="00:59:19"/>
    <d v="2022-09-16T08:59:19"/>
    <s v="Aekkaluck Mong Suriya"/>
    <s v="E-sarabun"/>
    <x v="0"/>
    <s v="Second tier"/>
    <x v="1"/>
    <s v="พอร์ทัล"/>
    <x v="0"/>
    <s v="E-Saraban"/>
    <x v="309"/>
    <x v="33"/>
    <m/>
    <s v=""/>
    <x v="0"/>
    <d v="1899-12-30T00:00:00"/>
    <d v="2022-09-16T08:59:19"/>
    <s v="ต่ำ"/>
  </r>
  <r>
    <s v="Not Requested"/>
    <x v="11"/>
    <d v="2022-09-16T13:26:00"/>
    <d v="2022-09-16T07:59:00"/>
    <n v="2022"/>
    <n v="9"/>
    <n v="16"/>
    <d v="1899-12-30T07:59:00"/>
    <s v="IT"/>
    <s v="ห้องประชุม ชั้น 11 ไม่สามารถใช้งาน Internet ได้"/>
    <n v="11732"/>
    <d v="2022-09-28T13:25:20"/>
    <s v="00:00:00"/>
    <s v=""/>
    <m/>
    <s v="No Group"/>
    <s v="ต่ำ"/>
    <n v="1"/>
    <s v="Setup/Reconfig"/>
    <n v="0"/>
    <s v="ต่ำ"/>
    <n v="6734"/>
    <s v="suniya.sar@cra.ac.th"/>
    <s v="นางสาวสุนิยา สารสุรินทร์"/>
    <s v="Within SLA"/>
    <s v="00:01:02"/>
    <d v="2022-09-16T08:01:02"/>
    <s v="Natthawut Suksom"/>
    <s v="IT Support"/>
    <x v="1"/>
    <s v="Second tier"/>
    <x v="0"/>
    <s v="โทรศัพท์"/>
    <x v="0"/>
    <s v="Internet"/>
    <x v="119"/>
    <x v="42"/>
    <m/>
    <s v=""/>
    <x v="1"/>
    <d v="1899-12-30T00:00:00"/>
    <d v="2022-09-16T13:26:20"/>
    <s v="ต่ำ"/>
  </r>
  <r>
    <s v="Not Requested"/>
    <x v="0"/>
    <d v="2022-09-16T08:19:00"/>
    <d v="2022-09-16T08:15:00"/>
    <n v="2022"/>
    <n v="9"/>
    <n v="16"/>
    <d v="1899-12-30T08:15:00"/>
    <s v="IT"/>
    <s v="ขอนำส่งแบบฟอร์ม Service request ________________________________ จาก: it-cra &lt;helpdesk@it-cra.freshservice.com&gt; ส่ง: 15 กันยายน 2565 9:46 ถึง: Pattamaporn Krajokkaew &lt;pattamaporn.kra@cra.ac.th&gt; ชื่อเรื่อง: Re: ขอเปลี่ยนมือถือหน่วยงาน Hi นางสาว ปัทมาภรณ์ ก"/>
    <n v="11733"/>
    <d v="2022-09-29T09:15:25"/>
    <s v="00:00:00"/>
    <s v=""/>
    <m/>
    <s v="No Group"/>
    <s v="ต่ำ"/>
    <n v="1"/>
    <s v="E-Mail"/>
    <n v="0"/>
    <s v="ต่ำ"/>
    <n v="642171908"/>
    <s v="pattamaporn.kra@cra.ac.th"/>
    <s v="Pattamaporn.kra"/>
    <s v="Within SLA"/>
    <s v="00:04:33"/>
    <d v="2022-09-16T08:19:52"/>
    <s v="Prasert Rattawisad"/>
    <s v="IT Support"/>
    <x v="1"/>
    <s v="Second tier"/>
    <x v="0"/>
    <s v="อีเมล"/>
    <x v="0"/>
    <s v="เปลี่ยนสิทธิ์"/>
    <x v="530"/>
    <x v="96"/>
    <d v="2022-05-05T00:00:00"/>
    <s v=""/>
    <x v="0"/>
    <d v="1899-12-30T00:00:00"/>
    <d v="2022-09-19T09:19:25"/>
    <s v="ต่ำ"/>
  </r>
  <r>
    <s v="Not Requested"/>
    <x v="12"/>
    <d v="2022-09-16T09:02:00"/>
    <d v="2022-09-16T08:19:00"/>
    <n v="2022"/>
    <n v="9"/>
    <n v="16"/>
    <d v="1899-12-30T08:19:00"/>
    <s v="IT"/>
    <s v=""/>
    <n v="11734"/>
    <d v="2022-09-20T14:20:37"/>
    <s v="00:00:00"/>
    <s v=""/>
    <m/>
    <s v="No Group"/>
    <s v="ต่ำ"/>
    <n v="1"/>
    <s v="User Error"/>
    <n v="0"/>
    <s v="กลาง"/>
    <n v="8210"/>
    <s v="katesarin.pom@cra.ac.th"/>
    <s v="Katesarin Nualprasertsook"/>
    <s v="Within SLA"/>
    <s v="00:42:25"/>
    <d v="2022-09-16T09:02:03"/>
    <s v="Aekkaluck Mong Suriya"/>
    <s v="E-sarabun"/>
    <x v="0"/>
    <s v="Second tier"/>
    <x v="1"/>
    <s v="พอร์ทัล"/>
    <x v="0"/>
    <s v="E-Saraban"/>
    <x v="309"/>
    <x v="33"/>
    <m/>
    <s v=""/>
    <x v="0"/>
    <d v="1899-12-30T00:00:00"/>
    <d v="2022-09-16T09:02:03"/>
    <s v="ต่ำ"/>
  </r>
  <r>
    <s v="Not Requested"/>
    <x v="12"/>
    <d v="2022-09-16T08:47:00"/>
    <d v="2022-09-16T08:19:00"/>
    <n v="2022"/>
    <n v="9"/>
    <n v="16"/>
    <d v="1899-12-30T08:19:00"/>
    <s v="IT"/>
    <s v="แจ้งลบเอกสารในระบบ esaraban รายละเอียดตามเอกสารแนบ"/>
    <n v="11735"/>
    <d v="2022-09-28T08:20:56"/>
    <s v="00:11:29"/>
    <s v="Within SLA"/>
    <d v="2022-09-16T08:31:27"/>
    <s v="No Group"/>
    <s v="ต่ำ"/>
    <n v="1"/>
    <s v="Deleted"/>
    <n v="1"/>
    <s v="ต่ำ"/>
    <n v="6737"/>
    <s v="supassorn.vis@cra.ac.th"/>
    <s v="Supassorn Visuttipun"/>
    <s v="Within SLA"/>
    <s v="00:27:55"/>
    <d v="2022-09-16T08:47:53"/>
    <s v="Aekkaluck Mong Suriya"/>
    <s v="E-sarabun"/>
    <x v="0"/>
    <s v="Second tier"/>
    <x v="1"/>
    <s v="พอร์ทัล"/>
    <x v="0"/>
    <s v="E-Saraban"/>
    <x v="531"/>
    <x v="4"/>
    <m/>
    <s v=""/>
    <x v="0"/>
    <d v="1899-12-30T00:00:00"/>
    <d v="2022-09-16T08:47:53"/>
    <s v="ต่ำ"/>
  </r>
  <r>
    <s v="Not Requested"/>
    <x v="12"/>
    <d v="2022-09-16T08:57:00"/>
    <d v="2022-09-16T08:35:00"/>
    <n v="2022"/>
    <n v="9"/>
    <n v="16"/>
    <d v="1899-12-30T08:35:00"/>
    <s v="IT"/>
    <s v=""/>
    <n v="11736"/>
    <d v="2022-09-20T14:35:36"/>
    <s v="00:22:33"/>
    <s v="Within SLA"/>
    <d v="2022-09-16T08:57:39"/>
    <s v="No Group"/>
    <s v="ต่ำ"/>
    <n v="1"/>
    <s v="Deleted"/>
    <n v="1"/>
    <s v="กลาง"/>
    <n v="8215"/>
    <s v="tongkamon.san@cra.ac.th"/>
    <s v="Tongkamon Sa-Ngiempong"/>
    <s v="Within SLA"/>
    <s v="00:22:50"/>
    <d v="2022-09-16T08:57:56"/>
    <s v="Nuengruethai Gaewtawan"/>
    <s v="E-sarabun"/>
    <x v="0"/>
    <s v="Second tier"/>
    <x v="1"/>
    <s v="พอร์ทัล"/>
    <x v="0"/>
    <s v="E-Saraban"/>
    <x v="532"/>
    <x v="33"/>
    <m/>
    <s v=""/>
    <x v="0"/>
    <d v="1899-12-30T00:00:00"/>
    <d v="2022-09-16T08:57:56"/>
    <s v="ต่ำ"/>
  </r>
  <r>
    <s v="Not Requested"/>
    <x v="12"/>
    <d v="2022-09-16T09:06:00"/>
    <d v="2022-09-16T08:40:00"/>
    <n v="2022"/>
    <n v="9"/>
    <n v="16"/>
    <d v="1899-12-30T08:40:00"/>
    <s v="IT"/>
    <s v="ลบเอกสารแนบ บันทึกข้อความเลขที่ 004.รพ.09.65/417 เรื่อง ขออนุมัติจัดซื้อจัดจ้างหนังสือ Advanced Cardiac Life Support และใบประกาศนียบัตร (ACLS Provider Card) เอกสารแนบ : ใบเสนอราคา ค่าการ์ด ค่าหนังสือ - ราชวิทยาลัยจุฬาภรณ์.pdf (06/09/2565 เวลา 11:37)"/>
    <n v="11737"/>
    <d v="2022-09-28T15:43:41"/>
    <s v="00:00:00"/>
    <s v=""/>
    <m/>
    <s v="No Group"/>
    <s v="ต่ำ"/>
    <n v="1"/>
    <s v="Deleted"/>
    <n v="0"/>
    <s v="ต่ำ"/>
    <n v="5816"/>
    <s v="chittiva.cha@cra.ac.th"/>
    <s v="chittiva changtor"/>
    <s v="Within SLA"/>
    <s v="00:25:57"/>
    <d v="2022-09-16T09:06:46"/>
    <s v="Aekkaluck Mong Suriya"/>
    <s v="E-sarabun"/>
    <x v="0"/>
    <s v="Second tier"/>
    <x v="1"/>
    <s v="พอร์ทัล"/>
    <x v="0"/>
    <s v="E-Saraban"/>
    <x v="533"/>
    <x v="23"/>
    <d v="2022-05-05T00:00:00"/>
    <s v=""/>
    <x v="0"/>
    <d v="1899-12-30T00:00:00"/>
    <d v="2022-09-16T16:08:41"/>
    <s v="ต่ำ"/>
  </r>
  <r>
    <s v="Not Requested"/>
    <x v="15"/>
    <d v="2022-09-16T16:28:00"/>
    <d v="2022-09-16T08:47:00"/>
    <n v="2022"/>
    <n v="9"/>
    <n v="16"/>
    <d v="1899-12-30T08:47:00"/>
    <s v="IT"/>
    <s v="IP : 172.25.4.151"/>
    <n v="11738"/>
    <d v="2022-09-28T08:52:48"/>
    <s v="00:00:00"/>
    <s v=""/>
    <m/>
    <s v="No Group"/>
    <s v="ต่ำ"/>
    <n v="1"/>
    <s v="Setup/Re-config"/>
    <n v="0"/>
    <s v="ต่ำ"/>
    <n v="5751"/>
    <s v="pasika.mua@cra.ac.th"/>
    <s v="Pasika Muangthai"/>
    <s v="Within SLA"/>
    <s v="07:36:19"/>
    <d v="2022-09-16T16:24:18"/>
    <s v="Supachai Sonthong"/>
    <s v="IT Support"/>
    <x v="1"/>
    <s v="Second tier"/>
    <x v="0"/>
    <s v="พอร์ทัล"/>
    <x v="0"/>
    <s v="Operating System VM Virtualbox"/>
    <x v="534"/>
    <x v="126"/>
    <m/>
    <s v=""/>
    <x v="1"/>
    <d v="1899-12-30T00:00:00"/>
    <d v="2022-09-16T16:28:47"/>
    <s v="ต่ำ"/>
  </r>
  <r>
    <s v="Not Requested"/>
    <x v="0"/>
    <d v="2022-09-16T15:29:00"/>
    <d v="2022-09-16T09:05:00"/>
    <n v="2022"/>
    <n v="9"/>
    <n v="16"/>
    <d v="1899-12-30T09:05:00"/>
    <s v="IT"/>
    <s v="ขอเบิกสิทธิ์ใข้ SAP ของนางสาวชัชชญา แสงเดือนฉาย รหัส 900943 และนางสาวศิรดา เจียมตน รหัส 900926 ขอบคุณค่ะ"/>
    <n v="11739"/>
    <d v="2022-09-28T09:05:23"/>
    <s v="00:00:00"/>
    <s v=""/>
    <m/>
    <s v="No Group"/>
    <s v="ต่ำ"/>
    <n v="1"/>
    <s v="SAP"/>
    <n v="0"/>
    <s v="ต่ำ"/>
    <n v="824464461"/>
    <s v="chatchaya.sae@cra.ac.th"/>
    <s v="Chatchaya Saengduanchai"/>
    <s v="Within SLA"/>
    <s v="06:24:22"/>
    <d v="2022-09-16T15:29:36"/>
    <s v="Songpol Wansoongnern"/>
    <s v="SAP"/>
    <x v="0"/>
    <s v="Second tier"/>
    <x v="1"/>
    <s v="พอร์ทัล"/>
    <x v="0"/>
    <s v="เปิดสิทธิ์"/>
    <x v="535"/>
    <x v="127"/>
    <m/>
    <s v=""/>
    <x v="0"/>
    <d v="1899-12-30T00:00:00"/>
    <d v="2022-09-16T15:29:36"/>
    <s v="ต่ำ"/>
  </r>
  <r>
    <s v="Not Requested"/>
    <x v="12"/>
    <d v="2022-09-21T15:55:00"/>
    <d v="2022-09-16T09:17:00"/>
    <n v="2022"/>
    <n v="9"/>
    <n v="16"/>
    <d v="1899-12-30T09:17:00"/>
    <s v="IT"/>
    <s v=""/>
    <n v="11740"/>
    <d v="2022-09-29T16:53:56"/>
    <s v="00:00:00"/>
    <s v=""/>
    <m/>
    <s v="No Group"/>
    <s v="ต่ำ"/>
    <n v="1"/>
    <s v="Setup/Reconfig"/>
    <n v="0"/>
    <s v="ต่ำ"/>
    <n v="5705"/>
    <s v="noppasorn.nir@cra.ac.th"/>
    <s v="Noppasorn Nirinthana"/>
    <s v="Within SLA"/>
    <s v="17:02:25"/>
    <d v="2022-09-20T08:20:01"/>
    <s v="Prasert Rattawisad"/>
    <s v="IT Support"/>
    <x v="1"/>
    <s v="Second tier"/>
    <x v="0"/>
    <s v="พอร์ทัล"/>
    <x v="0"/>
    <s v="MicrosoftTeam"/>
    <x v="536"/>
    <x v="50"/>
    <m/>
    <s v=""/>
    <x v="1"/>
    <d v="1899-12-30T00:00:00"/>
    <d v="2022-09-21T15:55:56"/>
    <s v="ต่ำ"/>
  </r>
  <r>
    <s v="Not Requested"/>
    <x v="2"/>
    <d v="2022-09-16T13:27:00"/>
    <d v="2022-09-16T09:23:00"/>
    <n v="2022"/>
    <n v="9"/>
    <n v="16"/>
    <d v="1899-12-30T09:23:00"/>
    <s v="IT"/>
    <s v="ไม่สามารถเปิดคอมได้"/>
    <n v="11741"/>
    <d v="2022-09-29T08:19:27"/>
    <s v="00:00:00"/>
    <s v=""/>
    <m/>
    <s v="No Group"/>
    <s v="ต่ำ"/>
    <n v="1"/>
    <s v="Setup/Reconfig"/>
    <n v="0"/>
    <s v="ต่ำ"/>
    <n v="6501"/>
    <s v="montakarn.pok@cra.ac.th"/>
    <s v="Montakarn Poksanit"/>
    <s v="Within SLA"/>
    <s v="00:14:37"/>
    <d v="2022-09-16T09:37:51"/>
    <s v="Natthawut Suksom"/>
    <s v="IT Support"/>
    <x v="1"/>
    <s v="Second tier"/>
    <x v="0"/>
    <s v="พอร์ทัล"/>
    <x v="0"/>
    <s v="UPS"/>
    <x v="203"/>
    <x v="92"/>
    <m/>
    <s v=""/>
    <x v="1"/>
    <d v="1899-12-30T00:00:00"/>
    <d v="2022-09-19T08:33:27"/>
    <s v="ต่ำ"/>
  </r>
  <r>
    <s v="Not Requested"/>
    <x v="12"/>
    <d v="2022-09-16T10:38:00"/>
    <d v="2022-09-16T09:26:00"/>
    <n v="2022"/>
    <n v="9"/>
    <n v="16"/>
    <d v="1899-12-30T09:26:00"/>
    <s v="IT"/>
    <s v=""/>
    <n v="11742"/>
    <d v="2022-09-20T15:26:52"/>
    <s v="01:11:58"/>
    <s v="Within SLA"/>
    <d v="2022-09-16T10:38:05"/>
    <s v="No Group"/>
    <s v="ต่ำ"/>
    <n v="2"/>
    <s v="Modify"/>
    <n v="1"/>
    <s v="กลาง"/>
    <n v="8168"/>
    <s v="pongphol.cha@cra.ac.th"/>
    <s v="Pongphol Chansingkorn"/>
    <s v="Within SLA"/>
    <s v="01:12:38"/>
    <d v="2022-09-16T10:38:45"/>
    <s v="Nuengruethai Gaewtawan"/>
    <s v="E-sarabun"/>
    <x v="0"/>
    <s v="Second tier"/>
    <x v="1"/>
    <s v="พอร์ทัล"/>
    <x v="0"/>
    <s v="E-Saraban"/>
    <x v="537"/>
    <x v="99"/>
    <m/>
    <s v=""/>
    <x v="0"/>
    <d v="1899-12-30T00:00:00"/>
    <d v="2022-09-16T10:38:45"/>
    <s v="ต่ำ"/>
  </r>
  <r>
    <s v="Not Requested"/>
    <x v="12"/>
    <d v="2022-09-16T13:28:00"/>
    <d v="2022-09-16T09:32:00"/>
    <n v="2022"/>
    <n v="9"/>
    <n v="16"/>
    <d v="1899-12-30T09:32:00"/>
    <s v="IT"/>
    <s v="เรียนเจ้าหน้าที่ ที่เกี่ยวข้อง เนื่องจากคอมพิวเตอร์หน่วยกายภาพบำบัดชั้น 12 เคาเตอร์หน้าเครื่องกลางพบว่าข้อมูล ชื่อ-สกุลคนไข้ ,ชื่อนักกายภาพ และคลินิกของหน่วยงานหายไป รบกวนเจ้าหน้าที่ช่วยแก้ใขให้สามารถกลับมาใช้งานได้ตามปกติ ขอบคุณคะ"/>
    <n v="11743"/>
    <d v="2022-09-28T13:14:34"/>
    <s v="00:00:00"/>
    <s v=""/>
    <m/>
    <s v="No Group"/>
    <s v="ต่ำ"/>
    <n v="1"/>
    <s v="Screen HIS"/>
    <n v="0"/>
    <s v="ต่ำ"/>
    <n v="6477"/>
    <s v="bongkot.tan@cra.ac.th"/>
    <s v="Bongkot Tansansin"/>
    <s v="Within SLA"/>
    <s v="00:14:28"/>
    <d v="2022-09-16T09:46:51"/>
    <s v="Kritpet Pumsorn"/>
    <s v="IT Support"/>
    <x v="1"/>
    <s v="Second tier"/>
    <x v="0"/>
    <s v="พอร์ทัล"/>
    <x v="0"/>
    <s v="SSB - Front End"/>
    <x v="538"/>
    <x v="15"/>
    <m/>
    <s v=""/>
    <x v="1"/>
    <d v="1899-12-30T00:00:00"/>
    <d v="2022-09-16T13:28:34"/>
    <s v="กลาง"/>
  </r>
  <r>
    <s v="Not Requested"/>
    <x v="3"/>
    <d v="2022-09-16T16:29:00"/>
    <d v="2022-09-16T09:33:00"/>
    <n v="2022"/>
    <n v="9"/>
    <n v="16"/>
    <d v="1899-12-30T09:33:00"/>
    <s v="IT"/>
    <s v="ต้องการติดตั้งMDM"/>
    <n v="11744"/>
    <d v="2022-09-28T11:47:50"/>
    <s v="00:00:00"/>
    <s v=""/>
    <m/>
    <s v="No Group"/>
    <s v="ต่ำ"/>
    <n v="1"/>
    <s v="Network"/>
    <n v="0"/>
    <s v="ต่ำ"/>
    <n v="813111995"/>
    <s v="chalinee.plu@cra.ac.th"/>
    <s v="ชาลินี ปลูกผลงาม"/>
    <s v="Within SLA"/>
    <s v="06:37:15"/>
    <d v="2022-09-16T16:10:35"/>
    <s v="Anuchit Buapan"/>
    <s v="IT Support"/>
    <x v="1"/>
    <s v="Second tier"/>
    <x v="0"/>
    <s v="พอร์ทัล"/>
    <x v="0"/>
    <s v="Install"/>
    <x v="539"/>
    <x v="47"/>
    <d v="2022-05-05T00:00:00"/>
    <s v=""/>
    <x v="0"/>
    <d v="1899-12-30T00:00:00"/>
    <d v="2022-09-19T09:24:50"/>
    <s v="ต่ำ"/>
  </r>
  <r>
    <s v="Not Requested"/>
    <x v="3"/>
    <d v="2022-09-21T11:36:00"/>
    <d v="2022-09-16T10:09:00"/>
    <n v="2022"/>
    <n v="9"/>
    <n v="16"/>
    <d v="1899-12-30T10:09:00"/>
    <s v="IT"/>
    <s v=""/>
    <n v="11745"/>
    <d v="2022-09-22T16:47:51"/>
    <s v="00:00:00"/>
    <s v=""/>
    <m/>
    <s v="No Group"/>
    <s v="กลาง"/>
    <n v="1"/>
    <s v="PC"/>
    <n v="0"/>
    <s v="กลาง"/>
    <n v="8404"/>
    <s v="asama.tun@cra.ac.th"/>
    <s v="อสมา ตั้งปรมัตถ์สกุล"/>
    <s v="Within SLA"/>
    <s v="09:49:50"/>
    <d v="2022-09-19T10:58:53"/>
    <s v="Surasak Rattanaanan"/>
    <s v="IT Support"/>
    <x v="0"/>
    <s v="Second tier"/>
    <x v="0"/>
    <s v="พอร์ทัล"/>
    <x v="0"/>
    <s v="Install"/>
    <x v="540"/>
    <x v="20"/>
    <m/>
    <s v=""/>
    <x v="0"/>
    <d v="1899-12-30T00:00:00"/>
    <d v="2022-09-21T11:36:51"/>
    <s v="กลาง"/>
  </r>
  <r>
    <s v="Not Requested"/>
    <x v="12"/>
    <d v="2022-09-16T10:53:00"/>
    <d v="2022-09-16T10:09:00"/>
    <n v="2022"/>
    <n v="9"/>
    <n v="16"/>
    <d v="1899-12-30T10:09:00"/>
    <s v="IT"/>
    <s v=""/>
    <n v="11746"/>
    <d v="2022-09-20T16:10:10"/>
    <s v="00:43:05"/>
    <s v="Within SLA"/>
    <d v="2022-09-16T10:52:35"/>
    <s v="No Group"/>
    <s v="ต่ำ"/>
    <n v="1"/>
    <s v="User Error"/>
    <n v="1"/>
    <s v="กลาง"/>
    <n v="6524"/>
    <s v="pornpilai.lae@pccms.ac.th"/>
    <s v=" นางสาว พรพิไล แลบัว"/>
    <s v="Within SLA"/>
    <s v="00:43:40"/>
    <d v="2022-09-16T10:53:10"/>
    <s v="Nuengruethai Gaewtawan"/>
    <s v="E-sarabun"/>
    <x v="0"/>
    <s v="Second tier"/>
    <x v="1"/>
    <s v="พอร์ทัล"/>
    <x v="0"/>
    <s v="E-Saraban"/>
    <x v="541"/>
    <x v="32"/>
    <m/>
    <s v=""/>
    <x v="0"/>
    <d v="1899-12-30T00:00:00"/>
    <d v="2022-09-16T10:53:10"/>
    <s v="ต่ำ"/>
  </r>
  <r>
    <s v="Not Requested"/>
    <x v="12"/>
    <d v="2022-09-16T10:23:00"/>
    <d v="2022-09-16T10:10:00"/>
    <n v="2022"/>
    <n v="9"/>
    <n v="16"/>
    <d v="1899-12-30T10:10:00"/>
    <s v="IT"/>
    <s v="ห้องประชุมสำนักเลขาธิการราชวิทยาลัยจุฬาภรณ์ ไม่สามารถใช้สาย HDMI ได้ค่ะ รบกวนตรวจสอบด้วยค่ะ"/>
    <n v="11747"/>
    <d v="2022-10-03T15:41:56"/>
    <s v="00:00:00"/>
    <s v=""/>
    <m/>
    <s v="No Group"/>
    <s v="ต่ำ"/>
    <n v="1"/>
    <s v="Close"/>
    <n v="0"/>
    <s v="ต่ำ"/>
    <n v="890057558"/>
    <s v="chayanut.khe@cra.ac.th"/>
    <s v="Chayanut Khemwat"/>
    <s v="Within SLA"/>
    <s v="00:13:17"/>
    <d v="2022-09-16T10:23:51"/>
    <s v="Chutiphan Wonbao"/>
    <s v="IT Support"/>
    <x v="1"/>
    <s v="Frist tier"/>
    <x v="2"/>
    <s v="พอร์ทัล"/>
    <x v="0"/>
    <s v="ระบบแจ้งงานฝ่ายบริการกลาง"/>
    <x v="542"/>
    <x v="128"/>
    <d v="2022-05-05T00:00:00"/>
    <s v=""/>
    <x v="1"/>
    <d v="1899-12-30T00:00:00"/>
    <d v="2022-09-21T15:54:56"/>
    <s v="ต่ำ"/>
  </r>
  <r>
    <s v="Not Requested"/>
    <x v="3"/>
    <d v="2022-09-19T12:36:00"/>
    <d v="2022-09-16T10:19:00"/>
    <n v="2022"/>
    <n v="9"/>
    <n v="16"/>
    <d v="1899-12-30T10:19:00"/>
    <s v="IT"/>
    <s v="ขอเบิกเม้าส์คีย์บอร์ดใหม่ใหม่ ติดต่อ พี่ไกด์ จัดซื้อจัดจ้าง"/>
    <n v="11748"/>
    <d v="2022-10-14T09:28:44"/>
    <s v="00:00:00"/>
    <s v=""/>
    <m/>
    <s v="No Group"/>
    <s v="ต่ำ"/>
    <n v="1"/>
    <s v="Accessories"/>
    <n v="0"/>
    <s v="ต่ำ"/>
    <n v="8592"/>
    <s v="pananya.ken@cra.ac.th"/>
    <s v="Pananya Kensai"/>
    <s v="Within SLA"/>
    <s v="06:40:21"/>
    <d v="2022-09-17T11:45:27"/>
    <s v="Jiranuwut Kunnathon"/>
    <s v="IT Support"/>
    <x v="1"/>
    <s v="Second tier"/>
    <x v="0"/>
    <s v="โทรศัพท์"/>
    <x v="0"/>
    <s v="Install"/>
    <x v="543"/>
    <x v="9"/>
    <m/>
    <s v=""/>
    <x v="0"/>
    <d v="1899-12-30T00:00:00"/>
    <d v="2022-10-04T16:08:44"/>
    <s v="ต่ำ"/>
  </r>
  <r>
    <s v="Not Requested"/>
    <x v="13"/>
    <m/>
    <d v="2022-09-16T10:41:00"/>
    <n v="2022"/>
    <n v="9"/>
    <n v="16"/>
    <d v="1899-12-30T10:41:00"/>
    <s v="IT"/>
    <s v="อ้างถึง CHN-19 Update to Production ระบบ Virtual Hospital Dashboard by Tableau ไปยัง server http://172.20.5.61"/>
    <n v="11749"/>
    <d v="2022-10-01T16:00:00"/>
    <s v="00:00:00"/>
    <s v=""/>
    <m/>
    <s v="No Group"/>
    <s v="ต่ำ"/>
    <n v="1"/>
    <s v=""/>
    <n v="0"/>
    <s v="กลาง"/>
    <n v="8888"/>
    <s v="kanokwan.pua@cra.ac.th"/>
    <s v="Kanokwan Puangsiri"/>
    <s v=""/>
    <s v=""/>
    <m/>
    <s v="Kanokwan Puangsiri"/>
    <s v="Application Support"/>
    <x v="0"/>
    <s v="Second tier"/>
    <x v="1"/>
    <s v="โทรศัพท์"/>
    <x v="1"/>
    <s v="New Application/System"/>
    <x v="544"/>
    <x v="26"/>
    <m/>
    <s v=""/>
    <x v="0"/>
    <d v="1899-12-30T00:00:00"/>
    <d v="2022-09-19T11:43:31"/>
    <s v="ต่ำ"/>
  </r>
  <r>
    <s v="Not Requested"/>
    <x v="15"/>
    <d v="2022-09-21T08:36:00"/>
    <d v="2022-09-16T10:54:00"/>
    <n v="2022"/>
    <n v="9"/>
    <n v="16"/>
    <d v="1899-12-30T10:54:00"/>
    <s v="IT"/>
    <s v="Notebook HD. เคยสามารถใช้ Bluetooth ได้. แต่ปัจจุบันสถานะเป็น Bluetooth Turn Off ทำให้ Keyboard, Mouse ไม่สามารถใช้งานได้"/>
    <n v="11750"/>
    <d v="2022-09-30T11:31:18"/>
    <s v="00:00:00"/>
    <s v=""/>
    <m/>
    <s v="No Group"/>
    <s v="ต่ำ"/>
    <n v="1"/>
    <s v="Setup/Re-config"/>
    <n v="0"/>
    <s v="ต่ำ"/>
    <n v="6721"/>
    <s v="damrong.san@cra.ac.th"/>
    <s v="Damrong Sangvanrat"/>
    <s v="Within SLA"/>
    <s v="06:05:06"/>
    <d v="2022-09-19T07:41:55"/>
    <s v="Chakrit Pongprayot"/>
    <s v="IT Support"/>
    <x v="1"/>
    <s v="Second tier"/>
    <x v="0"/>
    <s v="พอร์ทัล"/>
    <x v="0"/>
    <s v="Operating System Windows 10"/>
    <x v="545"/>
    <x v="50"/>
    <d v="2022-05-05T00:00:00"/>
    <s v=""/>
    <x v="1"/>
    <d v="1899-12-30T00:00:00"/>
    <d v="2022-09-21T12:58:26"/>
    <s v="ต่ำ"/>
  </r>
  <r>
    <s v="Not Requested"/>
    <x v="0"/>
    <d v="2022-09-22T12:50:00"/>
    <d v="2022-09-16T11:29:00"/>
    <n v="2022"/>
    <n v="9"/>
    <n v="16"/>
    <d v="1899-12-30T11:29:00"/>
    <s v="IT"/>
    <s v="ชื่อ นางสาวสุธินันท์ เลื่อนศิริ รหัสพนักงาน 901121 อีเมล์ Sutinun.lue@cra.ac.th"/>
    <n v="11751"/>
    <d v="2022-09-28T11:30:08"/>
    <s v="01:36:31"/>
    <s v="Within SLA"/>
    <d v="2022-09-16T13:06:05"/>
    <s v="No Group"/>
    <s v="ต่ำ"/>
    <n v="2"/>
    <s v="SAP"/>
    <n v="1"/>
    <s v="ต่ำ"/>
    <n v="6586"/>
    <s v="chantima.phu@cra.ac.th"/>
    <s v="Chantima Phusamri"/>
    <s v="Within SLA"/>
    <s v="37:20:50"/>
    <d v="2022-09-22T12:50:24"/>
    <s v="Songpol Wansoongnern"/>
    <s v="SAP"/>
    <x v="0"/>
    <s v="Second tier"/>
    <x v="1"/>
    <s v="พอร์ทัล"/>
    <x v="0"/>
    <s v="เปิดสิทธิ์"/>
    <x v="546"/>
    <x v="9"/>
    <m/>
    <s v=""/>
    <x v="0"/>
    <d v="1899-12-30T00:00:00"/>
    <d v="2022-09-22T12:50:24"/>
    <s v="ต่ำ"/>
  </r>
  <r>
    <s v="Not Requested"/>
    <x v="15"/>
    <d v="2022-09-16T16:31:00"/>
    <d v="2022-09-16T11:32:00"/>
    <n v="2022"/>
    <n v="9"/>
    <n v="16"/>
    <d v="1899-12-30T11:32:00"/>
    <s v="IT"/>
    <s v="ต้องการลง HIS ใน notebook ที่ใช้เป็นเครื่องมือแพทย์ในหน่วยงาน"/>
    <n v="11752"/>
    <d v="2022-10-03T11:24:34"/>
    <s v="00:06:08"/>
    <s v="Within SLA"/>
    <d v="2022-09-16T11:38:19"/>
    <s v="No Group"/>
    <s v="ต่ำ"/>
    <n v="1"/>
    <s v="Setup/Re-config"/>
    <n v="1"/>
    <s v="ต่ำ"/>
    <n v="5766"/>
    <s v="benyada.sut@pccms.ac.th"/>
    <s v=" นางสาว เบญญาดา สุธนาวรกุล"/>
    <s v="Within SLA"/>
    <s v="04:50:12"/>
    <d v="2022-09-16T16:22:23"/>
    <s v="Supachai Sonthong"/>
    <s v="IT Support"/>
    <x v="1"/>
    <s v="Second tier"/>
    <x v="0"/>
    <s v="พอร์ทัล"/>
    <x v="0"/>
    <s v="Operating System VM Virtualbox"/>
    <x v="547"/>
    <x v="58"/>
    <m/>
    <s v=""/>
    <x v="1"/>
    <d v="1899-12-30T00:00:00"/>
    <d v="2022-09-21T16:14:33"/>
    <s v="ต่ำ"/>
  </r>
  <r>
    <s v="Not Requested"/>
    <x v="0"/>
    <d v="2022-09-21T14:37:00"/>
    <d v="2022-09-16T11:50:00"/>
    <n v="2022"/>
    <n v="9"/>
    <n v="16"/>
    <d v="1899-12-30T11:50:00"/>
    <s v="งานจัดซื้อจัดจ้างทั่วไปและเทคโนโลยีสารสนเทศ"/>
    <s v="ขอเข้าใช้งาน login หน้าเครื่อง Printer Fuji เป็นรหัส 4 ตัว ชื่อ นางสาวสุธินันท์ เลื่อนศิริ รหัสพนักงาน 901121"/>
    <n v="11753"/>
    <d v="2022-10-03T10:03:14"/>
    <s v="00:00:00"/>
    <s v=""/>
    <m/>
    <s v="No Group"/>
    <s v="ต่ำ"/>
    <n v="1"/>
    <s v="Active Directory (AD)"/>
    <n v="0"/>
    <s v="ต่ำ"/>
    <n v="6586"/>
    <s v="chantima.phu@cra.ac.th"/>
    <s v="Chantima Phusamri"/>
    <s v="Within SLA"/>
    <s v="04:34:35"/>
    <d v="2022-09-19T14:31:55"/>
    <s v="Anuchit Buapan"/>
    <s v="IT Support"/>
    <x v="1"/>
    <s v="Second tier"/>
    <x v="0"/>
    <s v="โทรศัพท์"/>
    <x v="0"/>
    <s v="เปิดสิทธิ์"/>
    <x v="548"/>
    <x v="9"/>
    <m/>
    <s v=""/>
    <x v="0"/>
    <d v="1899-12-30T00:00:00"/>
    <d v="2022-09-21T14:37:14"/>
    <s v="ต่ำ"/>
  </r>
  <r>
    <s v="Not Requested"/>
    <x v="3"/>
    <d v="2022-09-19T12:36:00"/>
    <d v="2022-09-16T12:53:00"/>
    <n v="2022"/>
    <n v="9"/>
    <n v="16"/>
    <d v="1899-12-30T12:53:00"/>
    <s v="IT"/>
    <s v="สร้าง DMD โน๊ตบุ๊ค ราชวิทยาลัยจุฬาภรณ์"/>
    <n v="11754"/>
    <d v="2022-09-29T08:30:03"/>
    <s v="00:00:00"/>
    <s v=""/>
    <m/>
    <s v="No Group"/>
    <s v="ต่ำ"/>
    <n v="1"/>
    <s v="Network"/>
    <n v="0"/>
    <s v="ต่ำ"/>
    <n v="6586"/>
    <s v="chantima.phu@cra.ac.th"/>
    <s v="Chantima Phusamri"/>
    <s v="Within SLA"/>
    <s v="04:06:01"/>
    <d v="2022-09-17T11:44:06"/>
    <s v="Jiranuwut Kunnathon"/>
    <s v="IT Support"/>
    <x v="1"/>
    <s v="Second tier"/>
    <x v="0"/>
    <s v="พอร์ทัล"/>
    <x v="0"/>
    <s v="Install"/>
    <x v="549"/>
    <x v="9"/>
    <m/>
    <s v=""/>
    <x v="0"/>
    <d v="1899-12-30T00:00:00"/>
    <d v="2022-09-19T12:36:03"/>
    <s v="ต่ำ"/>
  </r>
  <r>
    <s v="Not Requested"/>
    <x v="2"/>
    <d v="2022-09-16T15:08:00"/>
    <d v="2022-09-16T13:04:00"/>
    <n v="2022"/>
    <n v="9"/>
    <n v="16"/>
    <d v="1899-12-30T13:04:00"/>
    <s v="IT"/>
    <s v="เปิดเครื่องคอมไม่ได้"/>
    <n v="11755"/>
    <d v="2022-09-28T14:38:57"/>
    <s v="00:00:00"/>
    <s v=""/>
    <m/>
    <s v="No Group"/>
    <s v="ต่ำ"/>
    <n v="1"/>
    <s v="Setup/Reconfig"/>
    <n v="0"/>
    <s v="ต่ำ"/>
    <n v="6941"/>
    <s v="worasuda.jan@cra.ac.th"/>
    <s v="Worasuda Janthaweewat"/>
    <s v="Within SLA"/>
    <s v="00:30:46"/>
    <d v="2022-09-16T13:35:21"/>
    <s v="Natthawut Suksom"/>
    <s v="IT Support"/>
    <x v="1"/>
    <s v="Second tier"/>
    <x v="0"/>
    <s v="พอร์ทัล"/>
    <x v="0"/>
    <s v="Monitor"/>
    <x v="550"/>
    <x v="36"/>
    <d v="2022-05-05T00:00:00"/>
    <s v=""/>
    <x v="1"/>
    <d v="1899-12-30T00:00:00"/>
    <d v="2022-09-16T17:20:22"/>
    <s v="ต่ำ"/>
  </r>
  <r>
    <s v="Not Requested"/>
    <x v="12"/>
    <d v="2022-09-16T15:09:00"/>
    <d v="2022-09-16T13:20:00"/>
    <n v="2022"/>
    <n v="9"/>
    <n v="16"/>
    <d v="1899-12-30T13:20:00"/>
    <s v="IT"/>
    <s v="ลงโปรแกรม Chemo Q"/>
    <n v="11756"/>
    <d v="2022-09-28T14:51:32"/>
    <s v="00:00:00"/>
    <s v=""/>
    <m/>
    <s v="No Group"/>
    <s v="ต่ำ"/>
    <n v="1"/>
    <s v="Setup/Reconfig"/>
    <n v="0"/>
    <s v="ต่ำ"/>
    <n v="6941"/>
    <s v="worasuda.jan@cra.ac.th"/>
    <s v="Worasuda Janthaweewat"/>
    <s v="Within SLA"/>
    <s v="00:18:08"/>
    <d v="2022-09-16T13:38:10"/>
    <s v="Natthawut Suksom"/>
    <s v="IT Support"/>
    <x v="1"/>
    <s v="Second tier"/>
    <x v="0"/>
    <s v="พอร์ทัล"/>
    <x v="0"/>
    <s v="E-Scan"/>
    <x v="551"/>
    <x v="36"/>
    <d v="2022-05-05T00:00:00"/>
    <s v=""/>
    <x v="1"/>
    <d v="1899-12-30T00:00:00"/>
    <d v="2022-09-16T17:20:37"/>
    <s v="ต่ำ"/>
  </r>
  <r>
    <s v="Not Requested"/>
    <x v="10"/>
    <d v="2022-09-22T16:36:00"/>
    <d v="2022-09-16T13:26:00"/>
    <n v="2022"/>
    <n v="9"/>
    <n v="16"/>
    <d v="1899-12-30T13:26:00"/>
    <s v="IT"/>
    <s v="ถ่ายเอกสาร+สั่งปริ้น ยังไม่มีกระดาษออกมาแต่ขึ้นเตือนตามไฟล์แนบค่ะ "/>
    <n v="11757"/>
    <d v="2022-09-23T10:43:14"/>
    <s v="00:00:00"/>
    <s v=""/>
    <m/>
    <s v="No Group"/>
    <s v="กลาง"/>
    <n v="1"/>
    <s v="Repair"/>
    <n v="0"/>
    <s v="กลาง"/>
    <n v="610287981"/>
    <s v="pannarai.nok@cra.ac.th"/>
    <s v="Pannarai Noktor"/>
    <s v="Within SLA"/>
    <s v="20:53:58"/>
    <d v="2022-09-20T16:20:50"/>
    <s v="Krissada Boonchaleaw"/>
    <s v="PC Team"/>
    <x v="2"/>
    <s v="Second tier"/>
    <x v="0"/>
    <s v="พอร์ทัล"/>
    <x v="0"/>
    <s v="Printer Ricoh"/>
    <x v="552"/>
    <x v="1"/>
    <m/>
    <s v=""/>
    <x v="1"/>
    <d v="1899-12-30T00:00:00"/>
    <d v="2022-09-22T16:36:14"/>
    <s v="กลาง"/>
  </r>
  <r>
    <s v="Not Requested"/>
    <x v="12"/>
    <d v="2022-09-16T15:02:00"/>
    <d v="2022-09-16T13:28:00"/>
    <n v="2022"/>
    <n v="9"/>
    <n v="16"/>
    <d v="1899-12-30T13:28:00"/>
    <s v="IT"/>
    <s v=""/>
    <n v="11758"/>
    <d v="2022-09-21T10:29:04"/>
    <s v="01:31:14"/>
    <s v="Within SLA"/>
    <d v="2022-09-16T15:00:13"/>
    <s v="No Group"/>
    <s v="ต่ำ"/>
    <n v="1"/>
    <s v="Deleted"/>
    <n v="1"/>
    <s v="กลาง"/>
    <n v="8370"/>
    <s v="onanong.sri@cra.ac.th"/>
    <s v="On-A-Nong Srisunon"/>
    <s v="Within SLA"/>
    <s v="01:33:50"/>
    <d v="2022-09-16T15:02:49"/>
    <s v="Aekkaluck Mong Suriya"/>
    <s v="E-sarabun"/>
    <x v="0"/>
    <s v="Second tier"/>
    <x v="1"/>
    <s v="โทรศัพท์"/>
    <x v="0"/>
    <s v="E-Saraban"/>
    <x v="553"/>
    <x v="53"/>
    <m/>
    <s v=""/>
    <x v="0"/>
    <d v="1899-12-30T00:00:00"/>
    <d v="2022-09-16T15:02:49"/>
    <s v="ต่ำ"/>
  </r>
  <r>
    <s v="Not Requested"/>
    <x v="3"/>
    <m/>
    <d v="2022-09-16T13:30:00"/>
    <n v="2022"/>
    <n v="9"/>
    <n v="16"/>
    <d v="1899-12-30T13:30:00"/>
    <s v="IT"/>
    <s v=""/>
    <n v="11759"/>
    <d v="2022-09-22T16:14:23"/>
    <s v="00:00:00"/>
    <s v=""/>
    <m/>
    <s v="No Group"/>
    <s v="ต่ำ"/>
    <n v="1"/>
    <s v="PC"/>
    <n v="0"/>
    <s v="กลาง"/>
    <n v="6846"/>
    <s v="jureeporn.kae@cra.ac.th"/>
    <s v="Jureeporn Kaewsathuan"/>
    <s v=""/>
    <s v=""/>
    <m/>
    <s v="Surasak Rattanaanan"/>
    <s v="IT Support"/>
    <x v="0"/>
    <s v="Second tier"/>
    <x v="0"/>
    <s v="พอร์ทัล"/>
    <x v="1"/>
    <s v="Install"/>
    <x v="554"/>
    <x v="9"/>
    <m/>
    <s v=""/>
    <x v="0"/>
    <d v="1899-12-30T00:00:00"/>
    <d v="2022-09-28T10:53:02"/>
    <s v="ต่ำ"/>
  </r>
  <r>
    <s v="Not Requested"/>
    <x v="10"/>
    <d v="2022-09-19T12:36:00"/>
    <d v="2022-09-16T13:41:00"/>
    <n v="2022"/>
    <n v="9"/>
    <n v="16"/>
    <d v="1899-12-30T13:41:00"/>
    <s v="IT"/>
    <s v="รบกวนขอความอนุเคราะห์ Add printer ให้ Notebbok ส่วนตัวของ พนักงานใหม่ครับ"/>
    <n v="11760"/>
    <d v="2022-09-29T09:18:04"/>
    <s v="00:00:00"/>
    <s v=""/>
    <m/>
    <s v="No Group"/>
    <s v="ต่ำ"/>
    <n v="1"/>
    <s v="Setup/Reconfig"/>
    <n v="0"/>
    <s v="ต่ำ"/>
    <n v="8633"/>
    <s v="sakkamat.san@cra.ac.th"/>
    <s v="สัคคเมธ แสงทรงศิลป์"/>
    <s v="Within SLA"/>
    <s v="03:18:42"/>
    <d v="2022-09-17T11:36:14"/>
    <s v="Jiranuwut Kunnathon"/>
    <s v="IT Support"/>
    <x v="1"/>
    <s v="Second tier"/>
    <x v="0"/>
    <s v="พอร์ทัล"/>
    <x v="0"/>
    <s v="Printer Ricoh"/>
    <x v="555"/>
    <x v="40"/>
    <d v="2022-05-05T00:00:00"/>
    <s v=""/>
    <x v="1"/>
    <d v="1899-12-30T00:00:00"/>
    <d v="2022-09-20T09:45:41"/>
    <s v="ต่ำ"/>
  </r>
  <r>
    <s v="Not Requested"/>
    <x v="3"/>
    <d v="2022-09-21T09:36:00"/>
    <d v="2022-09-16T13:58:00"/>
    <n v="2022"/>
    <n v="9"/>
    <n v="16"/>
    <d v="1899-12-30T13:58:00"/>
    <s v="IT"/>
    <s v=""/>
    <n v="11761"/>
    <d v="2022-09-23T11:22:19"/>
    <s v="00:00:00"/>
    <s v=""/>
    <m/>
    <s v="No Group"/>
    <s v="ต่ำ"/>
    <n v="1"/>
    <s v="Network"/>
    <n v="0"/>
    <s v="กลาง"/>
    <n v="8828"/>
    <s v="nongnuch.boo@cra.ac.th"/>
    <s v="Nongnuch Boontarikraksa"/>
    <s v="Within SLA"/>
    <s v="04:14:58"/>
    <d v="2022-09-19T09:13:22"/>
    <s v="Krissada Boonchaleaw"/>
    <s v="PC Team"/>
    <x v="2"/>
    <s v="Second tier"/>
    <x v="0"/>
    <s v="พอร์ทัล"/>
    <x v="0"/>
    <s v="Install"/>
    <x v="556"/>
    <x v="129"/>
    <m/>
    <s v=""/>
    <x v="0"/>
    <d v="1899-12-30T00:00:00"/>
    <d v="2022-09-21T09:36:19"/>
    <s v="ต่ำ"/>
  </r>
  <r>
    <s v="Not Requested"/>
    <x v="12"/>
    <d v="2022-09-22T14:58:00"/>
    <d v="2022-09-16T14:15:00"/>
    <n v="2022"/>
    <n v="9"/>
    <n v="16"/>
    <d v="1899-12-30T14:15:00"/>
    <s v="IT"/>
    <s v=""/>
    <n v="11762"/>
    <d v="2022-09-21T11:15:59"/>
    <s v="00:24:19"/>
    <s v="Within SLA"/>
    <d v="2022-09-16T14:39:25"/>
    <s v="No Group"/>
    <s v="ต่ำ"/>
    <n v="2"/>
    <s v="Deleted"/>
    <n v="1"/>
    <s v="กลาง"/>
    <n v="6401"/>
    <s v="wilaiwan.sri@cra.ac.th"/>
    <s v="Wilaiwan Srikun"/>
    <s v="SLA Violated"/>
    <s v="36:43:39"/>
    <d v="2022-09-22T14:58:45"/>
    <s v="Nuengruethai Gaewtawan"/>
    <s v="E-sarabun"/>
    <x v="0"/>
    <s v="Second tier"/>
    <x v="1"/>
    <s v="พอร์ทัล"/>
    <x v="0"/>
    <s v="E-Saraban"/>
    <x v="154"/>
    <x v="20"/>
    <m/>
    <s v=""/>
    <x v="0"/>
    <d v="1899-12-30T00:00:00"/>
    <d v="2022-09-22T14:58:45"/>
    <s v="ต่ำ"/>
  </r>
  <r>
    <s v="Not Requested"/>
    <x v="11"/>
    <d v="2022-09-16T15:10:00"/>
    <d v="2022-09-16T14:15:00"/>
    <n v="2022"/>
    <n v="9"/>
    <n v="16"/>
    <d v="1899-12-30T14:15:00"/>
    <s v="IT"/>
    <s v="เปิดดู Youtube ไม่ได้ ทำให้เปิดฟังการอบรมไม่ได้ค่ะ (ตามเอกสารแนบ) ช่วยแก้ไขให้หน่อยค่ะ เลขเครื่อง 172.27.3.59"/>
    <n v="11763"/>
    <d v="2022-09-28T14:35:18"/>
    <s v="00:00:00"/>
    <s v=""/>
    <m/>
    <s v="No Group"/>
    <s v="ต่ำ"/>
    <n v="1"/>
    <s v="Setup/Reconfig"/>
    <n v="0"/>
    <s v="ต่ำ"/>
    <n v="8170"/>
    <s v="sirirat.jup@cra.ac.th"/>
    <s v="นางสาวสิริรัตน์ แป้นวงษ์"/>
    <s v="Within SLA"/>
    <s v="00:35:15"/>
    <d v="2022-09-16T14:51:00"/>
    <s v="Prasert Rattawisad"/>
    <s v="IT Support"/>
    <x v="1"/>
    <s v="Second tier"/>
    <x v="0"/>
    <s v="พอร์ทัล"/>
    <x v="0"/>
    <s v="Proxy"/>
    <x v="557"/>
    <x v="68"/>
    <m/>
    <s v=""/>
    <x v="1"/>
    <d v="1899-12-30T00:00:00"/>
    <d v="2022-09-16T15:10:18"/>
    <s v="ต่ำ"/>
  </r>
  <r>
    <s v="Not Requested"/>
    <x v="10"/>
    <d v="2022-09-16T16:32:00"/>
    <d v="2022-09-16T14:21:00"/>
    <n v="2022"/>
    <n v="9"/>
    <n v="16"/>
    <d v="1899-12-30T14:21:00"/>
    <s v="IT"/>
    <s v="ปริ้นท์สติ๊กเกอร์ จากระบบ SAP ไม่ได้ ช่วยมาแก้ไขด้วยค่ะ ขอบคุณค่ะ"/>
    <n v="11764"/>
    <d v="2022-09-28T15:30:53"/>
    <s v="00:00:00"/>
    <s v=""/>
    <m/>
    <s v="No Group"/>
    <s v="ต่ำ"/>
    <n v="1"/>
    <s v="Setup/Reconfig"/>
    <n v="0"/>
    <s v="ต่ำ"/>
    <n v="972456453"/>
    <s v="phanasit.phu@cra.ac.th"/>
    <s v="Phanasit Phuwasanphet"/>
    <s v="Within SLA"/>
    <s v="01:02:45"/>
    <d v="2022-09-16T15:24:13"/>
    <s v="Natthawut Suksom"/>
    <s v="IT Support"/>
    <x v="1"/>
    <s v="Second tier"/>
    <x v="0"/>
    <s v="พอร์ทัล"/>
    <x v="0"/>
    <s v="Printer Sticker"/>
    <x v="558"/>
    <x v="123"/>
    <m/>
    <s v=""/>
    <x v="1"/>
    <d v="1899-12-30T00:00:00"/>
    <d v="2022-09-16T16:32:53"/>
    <s v="ต่ำ"/>
  </r>
  <r>
    <s v="Not Requested"/>
    <x v="10"/>
    <d v="2022-09-23T09:36:00"/>
    <d v="2022-09-16T14:33:00"/>
    <n v="2022"/>
    <n v="9"/>
    <n v="16"/>
    <d v="1899-12-30T14:33:00"/>
    <s v="IT"/>
    <s v="Notebook ใช้งานเครื่องปริ้นเตอร์ Brother ไม่ได้ จำนวน 2 เครื่อง รบกวนดำเนินการด่วนค่ะ ขอบคุณค่ะ"/>
    <n v="11765"/>
    <d v="2022-10-04T16:10:07"/>
    <s v="00:00:00"/>
    <s v=""/>
    <m/>
    <s v="No Group"/>
    <s v="ต่ำ"/>
    <n v="2"/>
    <s v="User Error"/>
    <n v="0"/>
    <s v="ต่ำ"/>
    <n v="8667"/>
    <s v="apinya.jun@cra.ac.th"/>
    <s v="Apinya Junbankok"/>
    <s v="Within SLA"/>
    <s v="02:26:45"/>
    <d v="2022-09-21T09:10:20"/>
    <s v="Chakrit Pongprayot"/>
    <s v="IT Support"/>
    <x v="1"/>
    <s v="Second tier"/>
    <x v="0"/>
    <s v="พอร์ทัล"/>
    <x v="0"/>
    <s v="Printer Brother"/>
    <x v="559"/>
    <x v="106"/>
    <m/>
    <s v=""/>
    <x v="1"/>
    <d v="1899-12-30T00:00:00"/>
    <d v="2022-09-23T09:36:07"/>
    <s v="ต่ำ"/>
  </r>
  <r>
    <s v="Not Requested"/>
    <x v="3"/>
    <d v="2022-09-30T16:38:00"/>
    <d v="2022-09-16T15:10:00"/>
    <n v="2022"/>
    <n v="9"/>
    <n v="16"/>
    <d v="1899-12-30T15:10:00"/>
    <s v="IT"/>
    <s v=""/>
    <n v="11766"/>
    <d v="2022-09-21T12:10:40"/>
    <s v="00:00:00"/>
    <s v=""/>
    <m/>
    <s v="No Group"/>
    <s v="ต่ำ"/>
    <n v="1"/>
    <s v="Network"/>
    <n v="0"/>
    <s v="กลาง"/>
    <n v="8805"/>
    <s v="nantarat.nak@cra.ac.th"/>
    <s v="Nantarat Nakmorn"/>
    <s v="SLA Violated"/>
    <s v="51:52:03"/>
    <d v="2022-09-28T16:11:14"/>
    <s v="Wasin Suratanachaigarn"/>
    <s v="Application Support"/>
    <x v="0"/>
    <s v="Second tier"/>
    <x v="1"/>
    <s v="พอร์ทัล"/>
    <x v="0"/>
    <s v="Add"/>
    <x v="560"/>
    <x v="45"/>
    <m/>
    <s v=""/>
    <x v="0"/>
    <d v="1899-12-30T00:00:00"/>
    <d v="2022-09-30T16:38:22"/>
    <s v="ต่ำ"/>
  </r>
  <r>
    <s v="Not Requested"/>
    <x v="12"/>
    <d v="2022-09-16T15:34:00"/>
    <d v="2022-09-16T15:20:00"/>
    <n v="2022"/>
    <n v="9"/>
    <n v="16"/>
    <d v="1899-12-30T15:20:00"/>
    <s v="IT"/>
    <s v=""/>
    <n v="11767"/>
    <d v="2022-09-21T12:20:26"/>
    <s v="00:00:00"/>
    <s v=""/>
    <m/>
    <s v="No Group"/>
    <s v="ต่ำ"/>
    <n v="1"/>
    <s v="Deleted"/>
    <n v="0"/>
    <s v="กลาง"/>
    <n v="6784"/>
    <s v="puttarad.but@cra.ac.th"/>
    <s v=" นาง พุธรัตน์ แฝงเมือง"/>
    <s v="Within SLA"/>
    <s v="00:14:57"/>
    <d v="2022-09-16T15:34:59"/>
    <s v="Aekkaluck Mong Suriya"/>
    <s v="E-sarabun"/>
    <x v="0"/>
    <s v="Second tier"/>
    <x v="1"/>
    <s v="พอร์ทัล"/>
    <x v="0"/>
    <s v="E-Saraban"/>
    <x v="323"/>
    <x v="84"/>
    <m/>
    <s v=""/>
    <x v="0"/>
    <d v="1899-12-30T00:00:00"/>
    <d v="2022-09-16T15:34:59"/>
    <s v="ต่ำ"/>
  </r>
  <r>
    <s v="Not Requested"/>
    <x v="0"/>
    <m/>
    <d v="2022-09-16T15:20:00"/>
    <n v="2022"/>
    <n v="9"/>
    <n v="16"/>
    <d v="1899-12-30T15:20:00"/>
    <s v="IT"/>
    <s v=""/>
    <n v="11768"/>
    <d v="2022-10-07T12:00:00"/>
    <s v="00:00:00"/>
    <s v=""/>
    <m/>
    <s v="No Group"/>
    <s v="ต่ำ"/>
    <n v="1"/>
    <s v="HIS"/>
    <n v="0"/>
    <s v="กลาง"/>
    <n v="8672"/>
    <s v="apinya.jun@cra.ac.th"/>
    <s v="Apinya Junbankok"/>
    <s v=""/>
    <s v=""/>
    <m/>
    <s v="Kongkiat Prasongwattana"/>
    <s v="Programer"/>
    <x v="0"/>
    <s v="Second tier"/>
    <x v="1"/>
    <s v="พอร์ทัล"/>
    <x v="1"/>
    <s v="เปิดสิทธิ์"/>
    <x v="561"/>
    <x v="13"/>
    <m/>
    <s v=""/>
    <x v="0"/>
    <d v="1899-12-30T00:00:00"/>
    <d v="2022-09-29T17:02:30"/>
    <s v="ต่ำ"/>
  </r>
  <r>
    <s v="Not Requested"/>
    <x v="3"/>
    <m/>
    <d v="2022-09-16T15:21:00"/>
    <n v="2022"/>
    <n v="9"/>
    <n v="16"/>
    <d v="1899-12-30T15:21:00"/>
    <s v="IT"/>
    <s v="เนื่องด้วยคณะกรรมการพัฒนาระบบการแพทย์ฉุกเฉินก่อนถึงโรงพยาบาล และการรับ-ส่งต่อผู้ป่วย (Prehospital and Referral Care Committee : PRC) และศูนย์แพทย์ภัยพิบัติและฉุกเฉินเจ้าฟ้าจุฬาภรณ์ จัดโครงการประชุมเชิงปฏิบัติการซ้อมแผนอุบัติเหตุหมู่ ปีงบประมาณ 2565 ในวันท"/>
    <n v="11769"/>
    <d v="2022-09-30T15:22:19"/>
    <s v="00:02:55"/>
    <s v="Within SLA"/>
    <d v="2022-09-16T15:24:39"/>
    <s v="No Group"/>
    <s v="ต่ำ"/>
    <n v="3"/>
    <s v="PC"/>
    <n v="1"/>
    <s v="ต่ำ"/>
    <n v="821694645"/>
    <s v="pitchayaporn.kun@cra.ac.th"/>
    <s v="Pitchayaporn Kunlawattanadecha"/>
    <s v=""/>
    <s v=""/>
    <m/>
    <s v="Kritpet Pumsorn"/>
    <s v="IT Support"/>
    <x v="1"/>
    <s v="Second tier"/>
    <x v="0"/>
    <s v="พอร์ทัล"/>
    <x v="2"/>
    <s v="Install"/>
    <x v="562"/>
    <x v="130"/>
    <m/>
    <s v=""/>
    <x v="0"/>
    <d v="1899-12-30T00:00:00"/>
    <d v="2022-09-21T15:49:19"/>
    <s v="ต่ำ"/>
  </r>
  <r>
    <s v="Not Requested"/>
    <x v="12"/>
    <d v="2022-09-16T15:24:00"/>
    <d v="2022-09-16T15:24:00"/>
    <n v="2022"/>
    <n v="9"/>
    <n v="16"/>
    <d v="1899-12-30T15:24:00"/>
    <s v="IT"/>
    <s v="ID เรื่อง รายละเอียด Channel บางxxxxxxxxxxxxx องค์กร สอบถามเรื่องนัดหมายใหม่ Call"/>
    <n v="11770"/>
    <d v="2022-09-21T12:30:1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4"/>
    <d v="2022-09-16T15:24:47"/>
    <s v="Jaraya Bhuwaratheep"/>
    <s v="Application Support"/>
    <x v="0"/>
    <s v="Second tier"/>
    <x v="1"/>
    <s v="โทรศัพท์"/>
    <x v="0"/>
    <s v="Vaccine"/>
    <x v="563"/>
    <x v="25"/>
    <m/>
    <s v=""/>
    <x v="1"/>
    <d v="1899-12-30T00:00:00"/>
    <d v="2022-09-16T15:30:11"/>
    <s v="กลาง"/>
  </r>
  <r>
    <s v="Not Requested"/>
    <x v="12"/>
    <d v="2022-09-16T15:27:00"/>
    <d v="2022-09-16T15:26:00"/>
    <n v="2022"/>
    <n v="9"/>
    <n v="16"/>
    <d v="1899-12-30T15:26:00"/>
    <s v="IT"/>
    <s v="ID เรื่อง รายละเอียด Channel 600xxxxxxxxxxxx ประชาชน เพิ่มเข็ม 3 Line"/>
    <n v="11771"/>
    <d v="2022-10-07T08:07:29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0"/>
    <d v="2022-09-16T15:27:02"/>
    <s v="Jaraya Bhuwaratheep"/>
    <s v="Application Support"/>
    <x v="0"/>
    <s v="Second tier"/>
    <x v="1"/>
    <s v="พูดคุย"/>
    <x v="0"/>
    <s v="Vaccine"/>
    <x v="564"/>
    <x v="25"/>
    <m/>
    <s v=""/>
    <x v="1"/>
    <d v="1899-12-30T00:00:00"/>
    <d v="2022-10-04T11:07:29"/>
    <s v="กลาง"/>
  </r>
  <r>
    <s v="Not Requested"/>
    <x v="12"/>
    <d v="2022-09-16T15:29:00"/>
    <d v="2022-09-16T15:28:00"/>
    <n v="2022"/>
    <n v="9"/>
    <n v="16"/>
    <d v="1899-12-30T15:28:00"/>
    <s v="IT"/>
    <s v="ID เรื่อง รายละเอียด Channel 350xxxxxxxxxxx ประชาชน เพิ่มเข็ม 5 Line"/>
    <n v="11772"/>
    <d v="2022-10-07T08:07:1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3"/>
    <d v="2022-09-16T15:29:14"/>
    <s v="Jaraya Bhuwaratheep"/>
    <s v="Application Support"/>
    <x v="0"/>
    <s v="Second tier"/>
    <x v="1"/>
    <s v="พูดคุย"/>
    <x v="0"/>
    <s v="Vaccine"/>
    <x v="565"/>
    <x v="25"/>
    <m/>
    <s v=""/>
    <x v="1"/>
    <d v="1899-12-30T00:00:00"/>
    <d v="2022-10-04T11:07:16"/>
    <s v="กลาง"/>
  </r>
  <r>
    <s v="Not Requested"/>
    <x v="12"/>
    <d v="2022-09-16T15:32:00"/>
    <d v="2022-09-16T15:31:00"/>
    <n v="2022"/>
    <n v="9"/>
    <n v="16"/>
    <d v="1899-12-30T15:31:00"/>
    <s v="IT"/>
    <s v="ID เรื่อง รายละเอียด Channel 350xxxxxxxxxxx ประชาชน เพิ่มเข็ม 5 Line"/>
    <n v="11773"/>
    <d v="2022-10-07T08:07:07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6"/>
    <d v="2022-09-16T15:32:11"/>
    <s v="Jaraya Bhuwaratheep"/>
    <s v="Application Support"/>
    <x v="0"/>
    <s v="Second tier"/>
    <x v="1"/>
    <s v="พูดคุย"/>
    <x v="0"/>
    <s v="Vaccine"/>
    <x v="565"/>
    <x v="25"/>
    <m/>
    <s v=""/>
    <x v="1"/>
    <d v="1899-12-30T00:00:00"/>
    <d v="2022-10-04T11:07:07"/>
    <s v="กลาง"/>
  </r>
  <r>
    <s v="Not Requested"/>
    <x v="12"/>
    <d v="2022-09-16T15:34:00"/>
    <d v="2022-09-16T15:33:00"/>
    <n v="2022"/>
    <n v="9"/>
    <n v="16"/>
    <d v="1899-12-30T15:33:00"/>
    <s v="IT"/>
    <s v="ID เรื่อง รายละเอียด Channel 310xxxxxxxxxxxx ประชาชน เพิ่มชิ่อภาษาอังกฤษ Call"/>
    <n v="11774"/>
    <d v="2022-10-07T08:06:59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2"/>
    <d v="2022-09-16T15:34:09"/>
    <s v="Jaraya Bhuwaratheep"/>
    <s v="Application Support"/>
    <x v="0"/>
    <s v="Second tier"/>
    <x v="1"/>
    <s v="โทรศัพท์"/>
    <x v="0"/>
    <s v="Vaccine"/>
    <x v="566"/>
    <x v="25"/>
    <m/>
    <s v=""/>
    <x v="1"/>
    <d v="1899-12-30T00:00:00"/>
    <d v="2022-10-04T11:06:59"/>
    <s v="กลาง"/>
  </r>
  <r>
    <s v="Not Requested"/>
    <x v="5"/>
    <m/>
    <d v="2022-09-16T15:35:00"/>
    <n v="2022"/>
    <n v="9"/>
    <n v="16"/>
    <d v="1899-12-30T15:35:00"/>
    <s v="งานการเงินรับ"/>
    <s v="แจ้งปัญหา รบกวนฝ่าย IT ดู Drawer ของวันที่ 16/09/65 ครับ เพราะรายได้ของวันนี้ไม่เข้าครับ"/>
    <n v="11775"/>
    <d v="2022-09-20T09:35:10"/>
    <s v="00:00:00"/>
    <s v=""/>
    <m/>
    <s v="No Group"/>
    <s v="กลาง"/>
    <n v="1"/>
    <s v=""/>
    <n v="0"/>
    <s v="สูง"/>
    <n v="6893"/>
    <s v="chatdanai.jan@cra.ac.th"/>
    <s v="Chatdanai Jantaka"/>
    <s v=""/>
    <s v=""/>
    <m/>
    <s v="Jaraya Bhuwaratheep"/>
    <s v="Application Support"/>
    <x v="0"/>
    <s v="Second tier"/>
    <x v="1"/>
    <s v="พอร์ทัล"/>
    <x v="1"/>
    <s v=""/>
    <x v="567"/>
    <x v="106"/>
    <m/>
    <s v=""/>
    <x v="1"/>
    <d v="1899-12-30T00:00:00"/>
    <d v="2022-09-22T16:16:56"/>
    <s v="สูง"/>
  </r>
  <r>
    <s v="Not Requested"/>
    <x v="10"/>
    <d v="2022-09-16T16:33:00"/>
    <d v="2022-09-16T15:36:00"/>
    <n v="2022"/>
    <n v="9"/>
    <n v="16"/>
    <d v="1899-12-30T15:36:00"/>
    <s v="IT"/>
    <s v="ปริ้นท์ไม่ออกอีกแล้วค่ะ จากระบบ SAP อาการเดิมค่ะ รบกวนแก้ไขด้วยค่ะ"/>
    <n v="11776"/>
    <d v="2022-09-28T16:14:16"/>
    <s v="00:00:00"/>
    <s v=""/>
    <m/>
    <s v="No Group"/>
    <s v="ต่ำ"/>
    <n v="1"/>
    <s v="Setup/Reconfig"/>
    <n v="0"/>
    <s v="ต่ำ"/>
    <n v="972456453"/>
    <s v="phanasit.phu@cra.ac.th"/>
    <s v="Phanasit Phuwasanphet"/>
    <s v="Within SLA"/>
    <s v="00:19:20"/>
    <d v="2022-09-16T15:55:44"/>
    <s v="Natthawut Suksom"/>
    <s v="IT Support"/>
    <x v="1"/>
    <s v="Second tier"/>
    <x v="0"/>
    <s v="พอร์ทัล"/>
    <x v="0"/>
    <s v="Printer Sticker"/>
    <x v="568"/>
    <x v="123"/>
    <m/>
    <s v=""/>
    <x v="1"/>
    <d v="1899-12-30T00:00:00"/>
    <d v="2022-09-16T16:33:16"/>
    <s v="กลาง"/>
  </r>
  <r>
    <s v="Not Requested"/>
    <x v="12"/>
    <d v="2022-09-16T15:49:00"/>
    <d v="2022-09-16T15:49:00"/>
    <n v="2022"/>
    <n v="9"/>
    <n v="16"/>
    <d v="1899-12-30T15:49:00"/>
    <s v="IT"/>
    <s v="ID เรื่อง รายละเอียด Channel 177xxxxxxxxxxx ประชาชน เพิ่มเข็ม 2 Line"/>
    <n v="11777"/>
    <d v="2022-10-07T08:06:52"/>
    <s v="00:00:00"/>
    <s v=""/>
    <m/>
    <s v="No Group"/>
    <s v="กลาง"/>
    <n v="1"/>
    <s v="Add/Insert"/>
    <n v="0"/>
    <s v="กลาง"/>
    <n v="642175520"/>
    <s v="fs04@cra.ac.th"/>
    <s v="Fresh Service"/>
    <s v="Within SLA"/>
    <s v="00:00:26"/>
    <d v="2022-09-16T15:49:54"/>
    <s v="Jaraya Bhuwaratheep"/>
    <s v="Application Support"/>
    <x v="0"/>
    <s v="Second tier"/>
    <x v="1"/>
    <s v="พูดคุย"/>
    <x v="0"/>
    <s v="Vaccine"/>
    <x v="569"/>
    <x v="26"/>
    <m/>
    <s v=""/>
    <x v="1"/>
    <d v="1899-12-30T00:00:00"/>
    <d v="2022-10-04T11:06:52"/>
    <s v="กลาง"/>
  </r>
  <r>
    <s v="Not Requested"/>
    <x v="10"/>
    <d v="2022-09-21T16:05:00"/>
    <d v="2022-09-16T16:09:00"/>
    <n v="2022"/>
    <n v="9"/>
    <n v="16"/>
    <d v="1899-12-30T16:09:00"/>
    <s v="IT"/>
    <s v="ศูนย์โรคไต แจ้่งซ่อมเครื่องปริ้นเตอร์ : อาการผงหมึก รั่วลงมาบริเวณถาดกระดาษ เช็ดแล้วก็ยังรั่ว ทำให้กระดาษเปรอะสีดำ "/>
    <n v="11778"/>
    <d v="2022-10-03T15:22:10"/>
    <s v="00:00:00"/>
    <s v=""/>
    <m/>
    <s v="No Group"/>
    <s v="ต่ำ"/>
    <n v="1"/>
    <s v="Waste Toner"/>
    <n v="0"/>
    <s v="ต่ำ"/>
    <n v="6193"/>
    <s v="atcharaphon.won@cra.ac.th"/>
    <s v="Atcharaphon Wongyeam"/>
    <s v="Within SLA"/>
    <s v="00:43:02"/>
    <d v="2022-09-21T16:05:10"/>
    <s v="Chutiphan Wonbao"/>
    <s v="IT Support"/>
    <x v="1"/>
    <s v="Frist tier"/>
    <x v="2"/>
    <s v="พอร์ทัล"/>
    <x v="0"/>
    <s v="Printer Ricoh"/>
    <x v="570"/>
    <x v="102"/>
    <m/>
    <s v=""/>
    <x v="1"/>
    <d v="1899-12-30T00:00:00"/>
    <d v="2022-09-21T16:05:10"/>
    <s v="ต่ำ"/>
  </r>
  <r>
    <s v="Not Requested"/>
    <x v="3"/>
    <d v="2022-09-23T16:35:00"/>
    <d v="2022-09-16T17:13:00"/>
    <n v="2022"/>
    <n v="9"/>
    <n v="16"/>
    <d v="1899-12-30T17:13:00"/>
    <s v="IT"/>
    <s v=""/>
    <n v="11779"/>
    <d v="2022-09-28T13:35:59"/>
    <s v="00:00:00"/>
    <s v=""/>
    <m/>
    <s v="No Group"/>
    <s v="ต่ำ"/>
    <n v="1"/>
    <s v="PC"/>
    <n v="0"/>
    <s v="กลาง"/>
    <n v="894087904"/>
    <s v="thanyaphon.rat@cra.ac.th"/>
    <s v="Thanyaphon Rattana"/>
    <s v="Within SLA"/>
    <s v="00:00:00"/>
    <d v="2022-09-21T15:42:02"/>
    <s v="Krissada Boonchaleaw"/>
    <s v="PC Team"/>
    <x v="2"/>
    <s v="Second tier"/>
    <x v="0"/>
    <s v="พอร์ทัล"/>
    <x v="0"/>
    <s v="Move"/>
    <x v="571"/>
    <x v="48"/>
    <m/>
    <s v=""/>
    <x v="0"/>
    <d v="1899-12-30T00:00:00"/>
    <d v="2022-09-23T16:35:59"/>
    <s v="ต่ำ"/>
  </r>
  <r>
    <s v="Not Requested"/>
    <x v="0"/>
    <d v="2022-09-19T14:36:00"/>
    <d v="2022-09-17T10:28:00"/>
    <n v="2022"/>
    <n v="9"/>
    <n v="17"/>
    <d v="1899-12-30T10:28:00"/>
    <s v="งานการพยาบาลผู้ป่วยในและผู้ป่วยวิกฤต"/>
    <s v="รหัสพนักงาน 815131 ไม่สามารถเข้า Email chutikan.opp@cra.ac.thได้ ไม่สามารถ Log in เข้า MS team ได้ เนื่องจาก เปลี่ยเบอร์มือถือ เอบรืเดิม 065-2320303 เปลี่ยนเป็น 090-4646558 "/>
    <n v="11780"/>
    <d v="2022-10-05T10:24:00"/>
    <s v="00:00:00"/>
    <s v="Within SLA"/>
    <d v="2022-09-17T10:37:50"/>
    <s v="No Group"/>
    <s v="ต่ำ"/>
    <n v="1"/>
    <s v="E-Mail"/>
    <n v="1"/>
    <s v="ต่ำ"/>
    <n v="934646558"/>
    <s v="chutikan.opp@cra.ac.th"/>
    <s v="Chutikan Oppamarn"/>
    <s v="Within SLA"/>
    <s v="06:36:47"/>
    <d v="2022-09-19T14:36:47"/>
    <s v="Anuchit Buapan"/>
    <s v="IT Support"/>
    <x v="1"/>
    <s v="Second tier"/>
    <x v="0"/>
    <s v="พอร์ทัล"/>
    <x v="0"/>
    <s v="เปลี่ยนสิทธิ์"/>
    <x v="572"/>
    <x v="89"/>
    <m/>
    <s v=""/>
    <x v="0"/>
    <d v="1899-12-30T00:00:00"/>
    <d v="2022-09-24T09:49:45"/>
    <s v="ต่ำ"/>
  </r>
  <r>
    <s v="Not Requested"/>
    <x v="0"/>
    <d v="2022-09-21T10:36:00"/>
    <d v="2022-09-17T11:36:00"/>
    <n v="2022"/>
    <n v="9"/>
    <n v="17"/>
    <d v="1899-12-30T11:36:00"/>
    <s v="IT"/>
    <s v="รหัสพนักงาน 815131 ไม่สามารถ Log in เข้า MS team ได้ เนื่องจาก เปลี่ยเบอร์มือถือ เบอร์เดิม 065-2320303 เปลี่ยนเป็น 090-4646558 "/>
    <n v="11781"/>
    <d v="2022-09-23T14:38:42"/>
    <s v="00:00:00"/>
    <s v=""/>
    <m/>
    <s v="No Group"/>
    <s v="ต่ำ"/>
    <n v="1"/>
    <s v="E-Mail"/>
    <n v="0"/>
    <s v="กลาง"/>
    <n v="5630"/>
    <s v="chutikan.opp@cra.ac.th"/>
    <s v="Chutikan Oppamarn"/>
    <s v="Within SLA"/>
    <s v="01:58:57"/>
    <d v="2022-09-19T09:58:57"/>
    <s v="Surasak Rattanaanan"/>
    <s v="IT Support"/>
    <x v="0"/>
    <s v="Second tier"/>
    <x v="0"/>
    <s v="พอร์ทัล"/>
    <x v="0"/>
    <s v="เปลี่ยนสิทธิ์"/>
    <x v="573"/>
    <x v="89"/>
    <m/>
    <s v=""/>
    <x v="0"/>
    <d v="1899-12-30T00:00:00"/>
    <d v="2022-09-21T10:36:42"/>
    <s v="ต่ำ"/>
  </r>
  <r>
    <s v="Not Requested"/>
    <x v="14"/>
    <d v="2022-09-21T15:37:00"/>
    <d v="2022-09-17T13:31:00"/>
    <n v="2022"/>
    <n v="9"/>
    <n v="17"/>
    <d v="1899-12-30T13:31:00"/>
    <s v="งานเวชระเบียนและเวชสถิติ"/>
    <s v="โปรแกรม EDOC SCAN เอกสารไม่ได้"/>
    <n v="11782"/>
    <d v="2022-10-03T08:51:14"/>
    <s v="00:00:00"/>
    <s v=""/>
    <m/>
    <s v="No Group"/>
    <s v="ต่ำ"/>
    <n v="1"/>
    <s v=""/>
    <n v="0"/>
    <s v="ต่ำ"/>
    <n v="6241"/>
    <s v="suphawadee.was@cra.ac.th"/>
    <s v="Suphawadee Wasoontharaphiromkool"/>
    <s v="Within SLA"/>
    <s v="06:46:44"/>
    <d v="2022-09-19T14:46:44"/>
    <s v="Anuchit Buapan"/>
    <s v="IT Support"/>
    <x v="1"/>
    <s v="Second tier"/>
    <x v="0"/>
    <s v="พอร์ทัล"/>
    <x v="0"/>
    <s v=""/>
    <x v="574"/>
    <x v="131"/>
    <m/>
    <s v=""/>
    <x v="1"/>
    <d v="1899-12-30T00:00:00"/>
    <d v="2022-09-21T15:37:14"/>
    <s v="ต่ำ"/>
  </r>
  <r>
    <s v="Not Requested"/>
    <x v="2"/>
    <d v="2022-09-21T09:36:00"/>
    <d v="2022-09-17T16:30:00"/>
    <n v="2022"/>
    <n v="9"/>
    <n v="17"/>
    <d v="1899-12-30T16:30:00"/>
    <s v="IT"/>
    <s v="โทรศัพท์ ในห้องOPเครื่อง78997 ไม่สามารถโทรออกสายนอกได้ ค่ะ เบื้องต้นจากการตรวจสอบ 1.โทรเข้า 02-5766000 ไม่มีสัญญาณ โทรเข้าไม่ได้ 2.โทรเข้า 02-7655700 โทรเข้าได้ปกติ รบกวนตรวจสอบให้ด้วยค่ะ ขอบคุณค่ะ"/>
    <n v="11783"/>
    <d v="2022-09-23T14:47:20"/>
    <s v="00:00:00"/>
    <s v=""/>
    <m/>
    <s v="No Group"/>
    <s v="ต่ำ"/>
    <n v="1"/>
    <s v="Repair"/>
    <n v="0"/>
    <s v="กลาง"/>
    <n v="884965146"/>
    <s v="sureemas.kla@cra.ac.th"/>
    <s v="sureemas klaygeaw"/>
    <s v="Within SLA"/>
    <s v="00:49:55"/>
    <d v="2022-09-19T08:49:55"/>
    <s v="Wasin Suratanachaigarn"/>
    <s v="Application Support"/>
    <x v="0"/>
    <s v="Second tier"/>
    <x v="1"/>
    <s v="พอร์ทัล"/>
    <x v="0"/>
    <s v="IP-Phone"/>
    <x v="575"/>
    <x v="25"/>
    <m/>
    <s v=""/>
    <x v="1"/>
    <d v="1899-12-30T00:00:00"/>
    <d v="2022-09-21T09:36:20"/>
    <s v="กลาง"/>
  </r>
  <r>
    <s v="Not Requested"/>
    <x v="11"/>
    <d v="2022-09-21T09:36:00"/>
    <d v="2022-09-17T18:04:00"/>
    <n v="2022"/>
    <n v="9"/>
    <n v="17"/>
    <d v="1899-12-30T18:04:00"/>
    <s v=""/>
    <s v="Link fiber optic ไปโกดังคลังไปรษณีย์ ขาด เวลา ตั้งแต่เวลา 14.21 น"/>
    <n v="11784"/>
    <d v="2022-10-03T08:22:22"/>
    <s v="00:00:00"/>
    <s v=""/>
    <m/>
    <s v="No Group"/>
    <s v="ต่ำ"/>
    <n v="1"/>
    <s v="Systems Down"/>
    <n v="0"/>
    <s v="ต่ำ"/>
    <n v="8888"/>
    <s v="ulailak.nad@cra.ac.th"/>
    <s v="Ulailak Nadee"/>
    <s v="Within SLA"/>
    <s v="01:14:52"/>
    <d v="2022-09-19T09:14:52"/>
    <s v="Wasin Suratanachaigarn"/>
    <s v="Application Support"/>
    <x v="0"/>
    <s v="Second tier"/>
    <x v="1"/>
    <s v="พอร์ทัล"/>
    <x v="0"/>
    <s v="Internet"/>
    <x v="576"/>
    <x v="60"/>
    <m/>
    <s v=""/>
    <x v="1"/>
    <d v="1899-12-30T00:00:00"/>
    <d v="2022-09-21T09:36:22"/>
    <s v="ต่ำ"/>
  </r>
  <r>
    <s v="Not Requested"/>
    <x v="15"/>
    <d v="2022-09-21T10:36:00"/>
    <d v="2022-09-18T21:15:00"/>
    <n v="2022"/>
    <n v="9"/>
    <n v="18"/>
    <d v="1899-12-30T21:15:00"/>
    <s v="IT"/>
    <s v="คอมพิวเตอร์เข้าระบบ HIS ไม่ได้ "/>
    <n v="11785"/>
    <d v="2022-09-23T14:00:43"/>
    <s v="00:00:00"/>
    <s v=""/>
    <m/>
    <s v="No Group"/>
    <s v="ต่ำ"/>
    <n v="1"/>
    <s v="Repair"/>
    <n v="0"/>
    <s v="กลาง"/>
    <n v="5630"/>
    <s v="janyarak.pan@cra.ac.th"/>
    <s v="Janyarak Panarin"/>
    <s v="Within SLA"/>
    <s v="02:36:33"/>
    <d v="2022-09-19T10:36:33"/>
    <s v="Kritpet Pumsorn"/>
    <s v="IT Support"/>
    <x v="1"/>
    <s v="Second tier"/>
    <x v="0"/>
    <s v="พอร์ทัล"/>
    <x v="0"/>
    <s v="Operating System VM Virtualbox"/>
    <x v="577"/>
    <x v="79"/>
    <m/>
    <s v=""/>
    <x v="1"/>
    <d v="1899-12-30T00:00:00"/>
    <d v="2022-09-21T10:36:43"/>
    <s v="กลาง"/>
  </r>
  <r>
    <s v="Not Requested"/>
    <x v="3"/>
    <d v="2022-09-25T17:36:00"/>
    <d v="2022-09-19T06:59:00"/>
    <n v="2022"/>
    <n v="9"/>
    <n v="19"/>
    <d v="1899-12-30T06:59:00"/>
    <s v="IT"/>
    <s v="ต้องการใช้ Wireless mouse ส่วนตัว จึงขอให้รบกวนเปิดช่อง USB เพื่อให้สามารถใช้งาน Wireless mouse ได้ ขอขอบคุณล่วงหน้าคะ"/>
    <n v="11786"/>
    <d v="2022-10-04T11:28:19"/>
    <s v="00:00:00"/>
    <s v="Within SLA"/>
    <d v="2022-09-19T07:38:10"/>
    <s v="No Group"/>
    <s v="ต่ำ"/>
    <n v="3"/>
    <s v="PC"/>
    <n v="1"/>
    <s v="ต่ำ"/>
    <n v="6828"/>
    <s v="orawan.hon@cra.ac.th"/>
    <s v="Orawan Hongthong"/>
    <s v="Within SLA"/>
    <s v="17:19:42"/>
    <d v="2022-09-23T16:42:32"/>
    <s v="Chakrit Pongprayot"/>
    <s v="IT Support"/>
    <x v="1"/>
    <s v="Second tier"/>
    <x v="0"/>
    <s v="พอร์ทัล"/>
    <x v="0"/>
    <s v="Install"/>
    <x v="578"/>
    <x v="13"/>
    <m/>
    <s v=""/>
    <x v="0"/>
    <d v="1899-12-30T00:00:00"/>
    <d v="2022-09-26T10:47:19"/>
    <s v="ต่ำ"/>
  </r>
  <r>
    <s v="Not Requested"/>
    <x v="2"/>
    <d v="2022-09-19T15:29:00"/>
    <d v="2022-09-19T08:03:00"/>
    <n v="2022"/>
    <n v="9"/>
    <n v="19"/>
    <d v="1899-12-30T08:03:00"/>
    <s v="IT"/>
    <s v="ขอเปลี่ยนคีย์บอร์ด เนื่องจากปุ่มตัวเลขกดแล้วค้าง โดยได้ปรึกษากับทางไอที ชื่อคุณทัช วันที่ 16 กันยายน 2565 เวลา 16.30 น. เรียบร้อยแล้วค่ะ"/>
    <n v="11787"/>
    <d v="2022-09-21T14:44:10"/>
    <s v="00:00:00"/>
    <s v=""/>
    <m/>
    <s v="No Group"/>
    <s v="ต่ำ"/>
    <n v="1"/>
    <s v="Repair"/>
    <n v="0"/>
    <s v="กลาง"/>
    <n v="6401"/>
    <s v="wilaiwan.sri@cra.ac.th"/>
    <s v="Wilaiwan Srikun"/>
    <s v="Within SLA"/>
    <s v="06:45:59"/>
    <d v="2022-09-19T14:49:35"/>
    <s v="Anuchit Buapan"/>
    <s v="IT Support"/>
    <x v="1"/>
    <s v="Second tier"/>
    <x v="0"/>
    <s v="พอร์ทัล"/>
    <x v="0"/>
    <s v="Keyboard"/>
    <x v="579"/>
    <x v="20"/>
    <m/>
    <s v=""/>
    <x v="1"/>
    <d v="1899-12-30T00:00:00"/>
    <d v="2022-09-19T15:29:10"/>
    <s v="ต่ำ"/>
  </r>
  <r>
    <s v="Not Requested"/>
    <x v="2"/>
    <d v="2022-09-19T15:29:00"/>
    <d v="2022-09-19T08:06:00"/>
    <n v="2022"/>
    <n v="9"/>
    <n v="19"/>
    <d v="1899-12-30T08:06:00"/>
    <s v="IT"/>
    <s v="โทรศัพท์หมายเลข 6218 ขึ้นว่าไม่มีอินเทอร์เน็ต"/>
    <n v="11788"/>
    <d v="2022-09-29T15:13:31"/>
    <s v="00:00:00"/>
    <s v=""/>
    <m/>
    <s v="No Group"/>
    <s v="ต่ำ"/>
    <n v="1"/>
    <s v="User Error"/>
    <n v="0"/>
    <s v="ต่ำ"/>
    <n v="6212"/>
    <s v="phawita.sit@cra.ac.th"/>
    <s v="Phawita Sittiwech"/>
    <s v="Within SLA"/>
    <s v="00:16:07"/>
    <d v="2022-09-19T08:22:33"/>
    <s v="Chakrit Pongprayot"/>
    <s v="IT Support"/>
    <x v="1"/>
    <s v="Second tier"/>
    <x v="0"/>
    <s v="พอร์ทัล"/>
    <x v="0"/>
    <s v="IP-Phone"/>
    <x v="580"/>
    <x v="29"/>
    <m/>
    <s v=""/>
    <x v="1"/>
    <d v="1899-12-30T00:00:00"/>
    <d v="2022-09-19T15:29:31"/>
    <s v="ต่ำ"/>
  </r>
  <r>
    <s v="Not Requested"/>
    <x v="11"/>
    <d v="2022-09-19T15:29:00"/>
    <d v="2022-09-19T08:10:00"/>
    <n v="2022"/>
    <n v="9"/>
    <n v="19"/>
    <d v="1899-12-30T08:10:00"/>
    <s v="IT"/>
    <s v="ใช้ Wifi ที่ศูนย์จำลองสถานการณ์เพื่อการเรียนรู้ ไม่ได้ เนื่องจากมีการอบรม โดยวิทยากร ใช้โน๊ตบุคส่วนตัว ไม่สามารถ เข้าใช้สัญญษน Wifi cra ได้ รบกวนขอด่วนค่ะ อยู่ 17 ไร่"/>
    <n v="11789"/>
    <d v="2022-09-29T15:04:27"/>
    <s v="00:00:00"/>
    <s v=""/>
    <m/>
    <s v="No Group"/>
    <s v="ต่ำ"/>
    <n v="1"/>
    <s v="Setup/Reconfig"/>
    <n v="0"/>
    <s v="ต่ำ"/>
    <n v="5914"/>
    <s v="nittaya.lor@cra.ac.th"/>
    <s v="Nittaya Lordkaew"/>
    <s v="Within SLA"/>
    <s v="00:26:42"/>
    <d v="2022-09-19T08:37:34"/>
    <s v="Supachai Sonthong"/>
    <s v="IT Support"/>
    <x v="1"/>
    <s v="Second tier"/>
    <x v="0"/>
    <s v="พอร์ทัล"/>
    <x v="0"/>
    <s v="Proxy"/>
    <x v="581"/>
    <x v="19"/>
    <d v="2022-05-05T00:00:00"/>
    <s v=""/>
    <x v="1"/>
    <d v="1899-12-30T00:00:00"/>
    <d v="2022-09-20T08:45:40"/>
    <s v="ต่ำ"/>
  </r>
  <r>
    <s v="Not Requested"/>
    <x v="3"/>
    <d v="2022-09-19T15:30:00"/>
    <d v="2022-09-19T08:13:00"/>
    <n v="2022"/>
    <n v="9"/>
    <n v="19"/>
    <d v="1899-12-30T08:13:00"/>
    <s v="IT"/>
    <s v="ลงไดร์เวอร์ บราเตอร์ เครื่องปริ้นในโน๊ตบุ๊คลง เพื่อใช้ในงาน nft"/>
    <n v="11790"/>
    <d v="2022-09-29T13:37:51"/>
    <s v="00:00:00"/>
    <s v=""/>
    <m/>
    <s v="No Group"/>
    <s v="ต่ำ"/>
    <n v="1"/>
    <s v="Printer"/>
    <n v="0"/>
    <s v="ต่ำ"/>
    <n v="8682"/>
    <s v="darunee.mal@cra.ac.th"/>
    <s v="Darunee Malaikhom"/>
    <s v="Within SLA"/>
    <s v="01:53:39"/>
    <d v="2022-09-19T10:07:16"/>
    <s v="Thanaphon Thaugsuban"/>
    <s v="IT Support"/>
    <x v="1"/>
    <s v="Second tier"/>
    <x v="0"/>
    <s v="พอร์ทัล"/>
    <x v="0"/>
    <s v="Install"/>
    <x v="582"/>
    <x v="13"/>
    <m/>
    <s v=""/>
    <x v="0"/>
    <d v="1899-12-30T00:00:00"/>
    <d v="2022-09-19T15:30:51"/>
    <s v="ต่ำ"/>
  </r>
  <r>
    <s v="Not Requested"/>
    <x v="12"/>
    <d v="2022-09-19T09:31:00"/>
    <d v="2022-09-19T08:29:00"/>
    <n v="2022"/>
    <n v="9"/>
    <n v="19"/>
    <d v="1899-12-30T08:29:00"/>
    <s v="IT"/>
    <s v=""/>
    <n v="11791"/>
    <d v="2022-09-21T14:29:54"/>
    <s v="00:00:00"/>
    <s v=""/>
    <m/>
    <s v="No Group"/>
    <s v="ต่ำ"/>
    <n v="1"/>
    <s v="Deleted"/>
    <n v="0"/>
    <s v="กลาง"/>
    <n v="8812"/>
    <s v="tirapit.rac@cra.ac.th"/>
    <s v="Tirapit Rachiwong"/>
    <s v="Within SLA"/>
    <s v="01:02:09"/>
    <d v="2022-09-19T09:31:23"/>
    <s v="Aekkaluck Mong Suriya"/>
    <s v="E-sarabun"/>
    <x v="0"/>
    <s v="Second tier"/>
    <x v="1"/>
    <s v="พอร์ทัล"/>
    <x v="0"/>
    <s v="E-Saraban"/>
    <x v="583"/>
    <x v="33"/>
    <m/>
    <s v=""/>
    <x v="0"/>
    <d v="1899-12-30T00:00:00"/>
    <d v="2022-09-19T09:31:23"/>
    <s v="ต่ำ"/>
  </r>
  <r>
    <s v="Not Requested"/>
    <x v="12"/>
    <d v="2022-09-19T14:44:00"/>
    <d v="2022-09-19T08:30:00"/>
    <n v="2022"/>
    <n v="9"/>
    <n v="19"/>
    <d v="1899-12-30T08:30:00"/>
    <s v="IT"/>
    <s v="ขอลงโปรแกรม EV insite ที่ใช้ในการดูประวัติคนไข้ให้ใหม่หน่อยค่ะ IP เครื่อง 172.23.102.20"/>
    <n v="11792"/>
    <d v="2022-09-29T08:30:53"/>
    <s v="00:00:00"/>
    <s v=""/>
    <m/>
    <s v="No Group"/>
    <s v="ต่ำ"/>
    <n v="1"/>
    <s v="Setup/Reconfig"/>
    <n v="0"/>
    <s v="ต่ำ"/>
    <n v="1211"/>
    <s v="saiphet.van@cra.ac.th"/>
    <s v="Saiphet Vanprom"/>
    <s v="Within SLA"/>
    <s v="06:14:21"/>
    <d v="2022-09-19T14:44:53"/>
    <s v="Wattanachai Noilong"/>
    <s v="IT Support"/>
    <x v="1"/>
    <s v="Second tier"/>
    <x v="0"/>
    <s v="พอร์ทัล"/>
    <x v="0"/>
    <s v="EV Insite"/>
    <x v="584"/>
    <x v="132"/>
    <m/>
    <s v=""/>
    <x v="1"/>
    <d v="1899-12-30T00:00:00"/>
    <d v="2022-09-19T14:44:53"/>
    <s v="ต่ำ"/>
  </r>
  <r>
    <s v="Not Requested"/>
    <x v="15"/>
    <d v="2022-09-19T14:48:00"/>
    <d v="2022-09-19T08:30:00"/>
    <n v="2022"/>
    <n v="9"/>
    <n v="19"/>
    <d v="1899-12-30T08:30:00"/>
    <s v="IT"/>
    <s v="เครื่อง IP 172.32.11.59 ไม่สามารถเค้าระบบผ่าน oracle VM ได้ค่ะ Keyboard เครื่องมีปัญหาค่ะ"/>
    <n v="11793"/>
    <d v="2022-09-29T08:31:16"/>
    <s v="00:00:00"/>
    <s v=""/>
    <m/>
    <s v="No Group"/>
    <s v="ต่ำ"/>
    <n v="1"/>
    <s v="Setup/Re-config"/>
    <n v="0"/>
    <s v="ต่ำ"/>
    <n v="850558519"/>
    <s v="anya.kia@cra.ac.th"/>
    <s v="Anya Kiattiweerasak"/>
    <s v="Within SLA"/>
    <s v="06:18:10"/>
    <d v="2022-09-19T14:48:55"/>
    <s v="Wattanachai Noilong"/>
    <s v="IT Support"/>
    <x v="1"/>
    <s v="Second tier"/>
    <x v="0"/>
    <s v="พอร์ทัล"/>
    <x v="0"/>
    <s v="Operating System VM Virtualbox"/>
    <x v="585"/>
    <x v="10"/>
    <m/>
    <s v=""/>
    <x v="1"/>
    <d v="1899-12-30T00:00:00"/>
    <d v="2022-09-19T14:48:55"/>
    <s v="ต่ำ"/>
  </r>
  <r>
    <s v="Not Requested"/>
    <x v="15"/>
    <d v="2022-09-19T15:31:00"/>
    <d v="2022-09-19T08:33:00"/>
    <n v="2022"/>
    <n v="9"/>
    <n v="19"/>
    <d v="1899-12-30T08:33:00"/>
    <s v="IT"/>
    <s v="ห้องผ่าตัด 1 เข้า window 7 ไม่ได้ IP:172.32.6.180"/>
    <n v="11794"/>
    <d v="2022-09-29T14:52:59"/>
    <s v="00:00:00"/>
    <s v=""/>
    <m/>
    <s v="No Group"/>
    <s v="ต่ำ"/>
    <n v="1"/>
    <s v="Repair"/>
    <n v="0"/>
    <s v="ต่ำ"/>
    <n v="6417"/>
    <s v="wanwisa.sop@cra.ac.th"/>
    <s v="Wanwisa Sopasit"/>
    <s v="Within SLA"/>
    <s v="00:39:30"/>
    <d v="2022-09-19T09:12:32"/>
    <s v="Chakrit Pongprayot"/>
    <s v="IT Support"/>
    <x v="1"/>
    <s v="Second tier"/>
    <x v="0"/>
    <s v="พอร์ทัล"/>
    <x v="0"/>
    <s v="Operating System VM Virtualbox"/>
    <x v="586"/>
    <x v="28"/>
    <m/>
    <s v=""/>
    <x v="1"/>
    <d v="1899-12-30T00:00:00"/>
    <d v="2022-09-19T15:31:59"/>
    <s v="ต่ำ"/>
  </r>
  <r>
    <s v="Not Requested"/>
    <x v="12"/>
    <d v="2022-09-22T16:36:00"/>
    <d v="2022-09-19T08:43:00"/>
    <n v="2022"/>
    <n v="9"/>
    <n v="19"/>
    <d v="1899-12-30T08:43:00"/>
    <s v="IT"/>
    <s v="SAP เข้าคีย์ของไม่ได้ IP 172.32.2.42 "/>
    <n v="11795"/>
    <d v="2022-10-03T08:53:15"/>
    <s v="00:00:00"/>
    <s v=""/>
    <m/>
    <s v="No Group"/>
    <s v="ต่ำ"/>
    <n v="1"/>
    <s v="Setup/Reconfig"/>
    <n v="0"/>
    <s v="ต่ำ"/>
    <n v="6176"/>
    <s v="panida.khu@cra.ac.th"/>
    <s v="Panida Khunchuen"/>
    <s v="Within SLA"/>
    <s v="16:43:43"/>
    <d v="2022-09-20T16:27:21"/>
    <s v="Pawarut Bootchan"/>
    <s v="IT Support"/>
    <x v="1"/>
    <s v="Second tier"/>
    <x v="0"/>
    <s v="พอร์ทัล"/>
    <x v="0"/>
    <s v="SAP-FI"/>
    <x v="587"/>
    <x v="63"/>
    <m/>
    <s v=""/>
    <x v="1"/>
    <d v="1899-12-30T00:00:00"/>
    <d v="2022-09-22T16:36:15"/>
    <s v="ต่ำ"/>
  </r>
  <r>
    <s v="Not Requested"/>
    <x v="11"/>
    <d v="2022-09-19T15:32:00"/>
    <d v="2022-09-19T08:47:00"/>
    <n v="2022"/>
    <n v="9"/>
    <n v="19"/>
    <d v="1899-12-30T08:47:00"/>
    <s v="IT"/>
    <s v="Notebook เชื่อมต่อ Wifi ไม่ได้ ชื่อ : ดร.อารี แผนก: จัดซื้อจัดจ้าง ชั้น3 โซน B"/>
    <n v="11796"/>
    <d v="2022-09-29T14:17:21"/>
    <s v="00:00:00"/>
    <s v=""/>
    <m/>
    <s v="No Group"/>
    <s v="ต่ำ"/>
    <n v="1"/>
    <s v="Setup/Reconfig"/>
    <n v="0"/>
    <s v="ต่ำ"/>
    <n v="8773"/>
    <s v="aree.bin@pccms.ac.th"/>
    <s v=" ดร. อารี บินทปัญญา"/>
    <s v="Within SLA"/>
    <s v="01:15:23"/>
    <d v="2022-09-19T10:02:35"/>
    <s v="Thanaphon Thaugsuban"/>
    <s v="IT Support"/>
    <x v="1"/>
    <s v="Second tier"/>
    <x v="0"/>
    <s v="โทรศัพท์"/>
    <x v="0"/>
    <s v="Wifi"/>
    <x v="588"/>
    <x v="9"/>
    <m/>
    <s v=""/>
    <x v="1"/>
    <d v="1899-12-30T00:00:00"/>
    <d v="2022-09-19T15:32:21"/>
    <s v="ต่ำ"/>
  </r>
  <r>
    <s v="Not Requested"/>
    <x v="2"/>
    <d v="2022-09-25T17:36:00"/>
    <d v="2022-09-19T08:50:00"/>
    <n v="2022"/>
    <n v="9"/>
    <n v="19"/>
    <d v="1899-12-30T08:50:00"/>
    <s v="IT"/>
    <s v="ตู้เปิดประวัติ (Kiosk) ไม่สามารถตรวจสอบสิทธิ์ได้"/>
    <n v="11797"/>
    <d v="2022-10-04T09:32:00"/>
    <s v="00:00:00"/>
    <s v=""/>
    <m/>
    <s v="No Group"/>
    <s v="ต่ำ"/>
    <n v="1"/>
    <s v="Repair"/>
    <n v="0"/>
    <s v="ต่ำ"/>
    <n v="6081"/>
    <s v="jiratchaya.sit@cra.ac.th"/>
    <s v="Jiratchaya Sitthikun"/>
    <s v="Within SLA"/>
    <s v="16:28:46"/>
    <d v="2022-09-23T16:47:00"/>
    <s v="Chakrit Pongprayot"/>
    <s v="IT Support"/>
    <x v="1"/>
    <s v="Second tier"/>
    <x v="0"/>
    <s v="พอร์ทัล"/>
    <x v="0"/>
    <s v="Kiosk"/>
    <x v="589"/>
    <x v="6"/>
    <m/>
    <s v=""/>
    <x v="1"/>
    <d v="1899-12-30T00:00:00"/>
    <d v="2022-09-25T17:36:09"/>
    <s v="ต่ำ"/>
  </r>
  <r>
    <s v="Not Requested"/>
    <x v="0"/>
    <m/>
    <d v="2022-09-19T08:53:00"/>
    <n v="2022"/>
    <n v="9"/>
    <n v="19"/>
    <d v="1899-12-30T08:53:00"/>
    <s v="IT"/>
    <s v="เนื่องจากปัจจุบันอีเมล์ของผมคือ tontrakoon.pin@cra.ac.th ซึ่งจริงต้องเป็น tortrakoon.pin@cra.ac.th ปัญหาที่พบตอนนี้คือบางแผนกส่งอีเมลมาตามชื่อจริงของผมคือ Tortrakoon ทำให้ไม่ได้รับอีเมล์บางฉบับ โดยทางฝ่ายHRได้ทำเรื่องส่งหนังสือไปทางฝ่ายไอทีแล้วตามรูปแนบคร"/>
    <n v="11798"/>
    <d v="2022-09-29T08:53:06"/>
    <s v="00:00:00"/>
    <s v=""/>
    <m/>
    <s v="No Group"/>
    <s v="ต่ำ"/>
    <n v="2"/>
    <s v="E-Mail"/>
    <n v="0"/>
    <s v="ต่ำ"/>
    <n v="633061868"/>
    <s v="tontrakoon.pin@cra.ac.th"/>
    <s v="Tontrakoon Pinratyutthakarn"/>
    <s v=""/>
    <s v=""/>
    <m/>
    <s v="Ulailak Nadee"/>
    <s v="IT Support"/>
    <x v="0"/>
    <s v="Second tier"/>
    <x v="1"/>
    <s v="พอร์ทัล"/>
    <x v="1"/>
    <s v="เปลี่ยนสิทธิ์"/>
    <x v="590"/>
    <x v="115"/>
    <m/>
    <s v=""/>
    <x v="0"/>
    <d v="1899-12-30T00:00:00"/>
    <d v="2022-09-27T11:50:18"/>
    <s v="ต่ำ"/>
  </r>
  <r>
    <s v="Not Requested"/>
    <x v="0"/>
    <d v="2022-09-19T15:32:00"/>
    <d v="2022-09-19T09:02:00"/>
    <n v="2022"/>
    <n v="9"/>
    <n v="19"/>
    <d v="1899-12-30T09:02:00"/>
    <s v="IT"/>
    <s v=""/>
    <n v="11799"/>
    <d v="2022-09-22T11:50:40"/>
    <s v="00:00:00"/>
    <s v=""/>
    <m/>
    <s v="No Group"/>
    <s v="ต่ำ"/>
    <n v="1"/>
    <s v="E-Mail"/>
    <n v="0"/>
    <s v="กลาง"/>
    <n v="8130"/>
    <s v="pinich.nee@cra.ac.th"/>
    <s v="Pinich Neelkun"/>
    <s v="Within SLA"/>
    <s v="00:42:55"/>
    <d v="2022-09-19T09:45:33"/>
    <s v="Surasak Rattanaanan"/>
    <s v="IT Support"/>
    <x v="0"/>
    <s v="Second tier"/>
    <x v="0"/>
    <s v="พอร์ทัล"/>
    <x v="0"/>
    <s v="เปิดสิทธิ์"/>
    <x v="215"/>
    <x v="75"/>
    <m/>
    <s v=""/>
    <x v="0"/>
    <d v="1899-12-30T00:00:00"/>
    <d v="2022-09-19T15:32:40"/>
    <s v="ต่ำ"/>
  </r>
  <r>
    <s v="Not Requested"/>
    <x v="2"/>
    <d v="2022-09-19T15:33:00"/>
    <d v="2022-09-19T09:16:00"/>
    <n v="2022"/>
    <n v="9"/>
    <n v="19"/>
    <d v="1899-12-30T09:16:00"/>
    <s v="IT"/>
    <s v="ขอเปลี่ยนคีย์บอร์ดใหม่ (ขอเป็นของยี่ห้อlogitech) เนื่องจากตัวอักษรบนแป้นตัวเลข 1 และ 6 ค้าง กดยาก"/>
    <n v="11800"/>
    <d v="2022-09-22T11:29:02"/>
    <s v="00:00:00"/>
    <s v=""/>
    <m/>
    <s v="No Group"/>
    <s v="กลาง"/>
    <n v="1"/>
    <s v="Repair"/>
    <n v="0"/>
    <s v="กลาง"/>
    <n v="6141"/>
    <s v="naruporn.kum@cra.ac.th"/>
    <s v=" นางสาว นฤพร กู้เมือง"/>
    <s v="Within SLA"/>
    <s v="01:04:22"/>
    <d v="2022-09-19T10:21:04"/>
    <s v="Krissada Boonchaleaw"/>
    <s v="PC Team"/>
    <x v="2"/>
    <s v="Second tier"/>
    <x v="0"/>
    <s v="พอร์ทัล"/>
    <x v="0"/>
    <s v="Keyboard"/>
    <x v="591"/>
    <x v="74"/>
    <m/>
    <s v=""/>
    <x v="1"/>
    <d v="1899-12-30T00:00:00"/>
    <d v="2022-09-19T15:33:02"/>
    <s v="กลาง"/>
  </r>
  <r>
    <s v="Not Requested"/>
    <x v="3"/>
    <d v="2022-09-22T16:25:00"/>
    <d v="2022-09-19T09:18:00"/>
    <n v="2022"/>
    <n v="9"/>
    <n v="19"/>
    <d v="1899-12-30T09:18:00"/>
    <s v="IT"/>
    <s v="ขอแจ้งเปลี่ยนแปลงผู้รับผิดชอบ notebook lenovo ของ สนง.สายการพยาบาลต่อ จากเดิมเป็นนางสมจิตร วิศวประสิทธิ์ เปลี่ยนเป็น นส พิมพิไล แลยัว เรื่องจากนางสมจิตร เกษียณอายุค่ะ"/>
    <n v="11801"/>
    <d v="2022-10-04T09:17:30"/>
    <s v="00:03:13"/>
    <s v="Within SLA"/>
    <d v="2022-09-19T09:22:00"/>
    <s v="No Group"/>
    <s v="ต่ำ"/>
    <n v="2"/>
    <s v="PC"/>
    <n v="1"/>
    <s v="ต่ำ"/>
    <n v="6526"/>
    <s v="somchit.vis@cra.ac.th"/>
    <s v="Somchit Visawaprasit"/>
    <s v="Within SLA"/>
    <s v="07:08:56"/>
    <d v="2022-09-22T16:25:30"/>
    <s v="Natthawut Suksom"/>
    <s v="IT Support"/>
    <x v="1"/>
    <s v="Second tier"/>
    <x v="0"/>
    <s v="พอร์ทัล"/>
    <x v="0"/>
    <s v="Chang"/>
    <x v="592"/>
    <x v="90"/>
    <m/>
    <s v=""/>
    <x v="0"/>
    <d v="1899-12-30T00:00:00"/>
    <d v="2022-09-22T16:25:30"/>
    <s v="ต่ำ"/>
  </r>
  <r>
    <s v="Not Requested"/>
    <x v="2"/>
    <d v="2022-09-19T15:33:00"/>
    <d v="2022-09-19T09:28:00"/>
    <n v="2022"/>
    <n v="9"/>
    <n v="19"/>
    <d v="1899-12-30T09:28:00"/>
    <s v="IT"/>
    <s v="เมาส์ ชอบเลื่อนไปเอง"/>
    <n v="11802"/>
    <d v="2022-09-21T16:10:40"/>
    <s v="00:00:00"/>
    <s v=""/>
    <m/>
    <s v="No Group"/>
    <s v="ต่ำ"/>
    <n v="1"/>
    <s v="Repair"/>
    <n v="0"/>
    <s v="กลาง"/>
    <n v="8429"/>
    <s v="warit.loy@cra.ac.th"/>
    <s v="Warit Loyboon"/>
    <s v="Within SLA"/>
    <s v="05:23:21"/>
    <d v="2022-09-19T14:51:35"/>
    <s v="Anuchit Buapan"/>
    <s v="IT Support"/>
    <x v="1"/>
    <s v="Second tier"/>
    <x v="0"/>
    <s v="พอร์ทัล"/>
    <x v="0"/>
    <s v="Mouse"/>
    <x v="199"/>
    <x v="20"/>
    <m/>
    <s v=""/>
    <x v="1"/>
    <d v="1899-12-30T00:00:00"/>
    <d v="2022-09-19T15:33:40"/>
    <s v="ต่ำ"/>
  </r>
  <r>
    <s v="Not Requested"/>
    <x v="12"/>
    <d v="2022-09-19T09:57:00"/>
    <d v="2022-09-19T09:34:00"/>
    <n v="2022"/>
    <n v="9"/>
    <n v="19"/>
    <d v="1899-12-30T09:34:00"/>
    <s v="IT"/>
    <s v=""/>
    <n v="11803"/>
    <d v="2022-09-21T15:35:00"/>
    <s v="00:00:00"/>
    <s v=""/>
    <m/>
    <s v="No Group"/>
    <s v="ต่ำ"/>
    <n v="1"/>
    <s v="Setup/Reconfig"/>
    <n v="0"/>
    <s v="กลาง"/>
    <n v="6569"/>
    <s v="jirada.sri@cra.ac.th"/>
    <s v="Jirada Srilipornkhet"/>
    <s v="Within SLA"/>
    <s v="00:22:37"/>
    <d v="2022-09-19T09:57:15"/>
    <s v="Aekkaluck Mong Suriya"/>
    <s v="E-sarabun"/>
    <x v="0"/>
    <s v="Second tier"/>
    <x v="1"/>
    <s v="พอร์ทัล"/>
    <x v="0"/>
    <s v="E-Saraban"/>
    <x v="593"/>
    <x v="8"/>
    <m/>
    <s v=""/>
    <x v="0"/>
    <d v="1899-12-30T00:00:00"/>
    <d v="2022-09-19T09:57:15"/>
    <s v="กลาง"/>
  </r>
  <r>
    <s v="Not Requested"/>
    <x v="15"/>
    <d v="2022-09-19T15:34:00"/>
    <d v="2022-09-19T09:34:00"/>
    <n v="2022"/>
    <n v="9"/>
    <n v="19"/>
    <d v="1899-12-30T09:34:00"/>
    <s v="IT"/>
    <s v="Vm เสีย ไม่สามารถเข้าใช้ได้"/>
    <n v="11804"/>
    <d v="2022-09-29T14:04:10"/>
    <s v="00:00:00"/>
    <s v=""/>
    <m/>
    <s v="No Group"/>
    <s v="ต่ำ"/>
    <n v="1"/>
    <s v="Repair"/>
    <n v="0"/>
    <s v="ต่ำ"/>
    <n v="6418"/>
    <s v="udomluk.mae@cra.ac.th"/>
    <s v=" นางสาว อุดมลักษณ์ เมตุลา"/>
    <s v="Within SLA"/>
    <s v="01:30:52"/>
    <d v="2022-09-19T11:42:08"/>
    <s v="Chakrit Pongprayot"/>
    <s v="IT Support"/>
    <x v="1"/>
    <s v="Second tier"/>
    <x v="0"/>
    <s v="โทรศัพท์"/>
    <x v="0"/>
    <s v="Operating System VM Virtualbox"/>
    <x v="594"/>
    <x v="28"/>
    <m/>
    <s v=""/>
    <x v="1"/>
    <d v="1899-12-30T00:00:00"/>
    <d v="2022-09-19T15:34:10"/>
    <s v="ต่ำ"/>
  </r>
  <r>
    <s v="Not Requested"/>
    <x v="3"/>
    <d v="2022-09-22T07:37:00"/>
    <d v="2022-09-19T09:39:00"/>
    <n v="2022"/>
    <n v="9"/>
    <n v="19"/>
    <d v="1899-12-30T09:39:00"/>
    <s v="IT"/>
    <s v="เรื่อง:เครื่อง tablet ไม่สามารถติดตั้ง MDM ได้ ชื่อ: อรวรรณ แผนก:หอผู้ป่วนวิกฤต 100 ชั้น6 เบอร์:6424"/>
    <n v="11805"/>
    <d v="2022-10-03T12:04:42"/>
    <s v="00:00:00"/>
    <s v=""/>
    <m/>
    <s v="No Group"/>
    <s v="ต่ำ"/>
    <n v="1"/>
    <s v="Network"/>
    <n v="0"/>
    <s v="ต่ำ"/>
    <n v="6424"/>
    <s v="orawan.boo@cra.ac.th"/>
    <s v="Orawan Boonkeod"/>
    <s v="Within SLA"/>
    <s v="07:20:54"/>
    <d v="2022-09-20T07:12:14"/>
    <s v="Jiranuwut Kunnathon"/>
    <s v="IT Support"/>
    <x v="1"/>
    <s v="Second tier"/>
    <x v="0"/>
    <s v="โทรศัพท์"/>
    <x v="0"/>
    <s v="Install"/>
    <x v="595"/>
    <x v="85"/>
    <m/>
    <s v=""/>
    <x v="0"/>
    <d v="1899-12-30T00:00:00"/>
    <d v="2022-09-22T10:24:42"/>
    <s v="ต่ำ"/>
  </r>
  <r>
    <s v="Not Requested"/>
    <x v="2"/>
    <d v="2022-09-19T15:34:00"/>
    <d v="2022-09-19T09:48:00"/>
    <n v="2022"/>
    <n v="9"/>
    <n v="19"/>
    <d v="1899-12-30T09:48:00"/>
    <s v="IT"/>
    <s v="คอมเปิดไม่ติด "/>
    <n v="11806"/>
    <d v="2022-09-29T10:29:27"/>
    <s v="00:00:00"/>
    <s v=""/>
    <m/>
    <s v="No Group"/>
    <s v="ต่ำ"/>
    <n v="1"/>
    <s v="User Error"/>
    <n v="0"/>
    <s v="ต่ำ"/>
    <n v="6400"/>
    <s v="nardchanika.art@cra.ac.th"/>
    <s v=" นางสาว นาถชนิกา อาทะวิมล"/>
    <s v="Within SLA"/>
    <s v="05:05:50"/>
    <d v="2022-09-19T14:53:58"/>
    <s v="Anuchit Buapan"/>
    <s v="IT Support"/>
    <x v="1"/>
    <s v="Second tier"/>
    <x v="0"/>
    <s v="พอร์ทัล"/>
    <x v="0"/>
    <s v="PC"/>
    <x v="596"/>
    <x v="20"/>
    <m/>
    <s v=""/>
    <x v="1"/>
    <d v="1899-12-30T00:00:00"/>
    <d v="2022-09-19T15:34:27"/>
    <s v="ต่ำ"/>
  </r>
  <r>
    <s v="Not Requested"/>
    <x v="12"/>
    <d v="2022-09-19T10:16:00"/>
    <d v="2022-09-19T10:00:00"/>
    <n v="2022"/>
    <n v="9"/>
    <n v="19"/>
    <d v="1899-12-30T10:00:00"/>
    <s v="IT"/>
    <s v=""/>
    <n v="11807"/>
    <d v="2022-09-21T16:01:16"/>
    <s v="00:00:00"/>
    <s v=""/>
    <m/>
    <s v="No Group"/>
    <s v="ต่ำ"/>
    <n v="1"/>
    <s v="Deleted"/>
    <n v="0"/>
    <s v="กลาง"/>
    <n v="8210"/>
    <s v="katesarin.pom@cra.ac.th"/>
    <s v="Katesarin Nualprasertsook"/>
    <s v="Within SLA"/>
    <s v="00:16:10"/>
    <d v="2022-09-19T10:16:50"/>
    <s v="Aekkaluck Mong Suriya"/>
    <s v="E-sarabun"/>
    <x v="0"/>
    <s v="Second tier"/>
    <x v="1"/>
    <s v="พอร์ทัล"/>
    <x v="0"/>
    <s v="E-Saraban"/>
    <x v="309"/>
    <x v="33"/>
    <m/>
    <s v=""/>
    <x v="0"/>
    <d v="1899-12-30T00:00:00"/>
    <d v="2022-09-19T10:16:50"/>
    <s v="ต่ำ"/>
  </r>
  <r>
    <s v="Not Requested"/>
    <x v="3"/>
    <m/>
    <d v="2022-09-19T10:00:00"/>
    <n v="2022"/>
    <n v="9"/>
    <n v="19"/>
    <d v="1899-12-30T10:00:00"/>
    <s v="IT"/>
    <s v=""/>
    <n v="11808"/>
    <d v="2022-09-21T16:01:12"/>
    <s v="00:00:00"/>
    <s v=""/>
    <m/>
    <s v="No Group"/>
    <s v="ต่ำ"/>
    <n v="1"/>
    <s v="iPad / Table"/>
    <n v="0"/>
    <s v="กลาง"/>
    <n v="6378"/>
    <s v="janthima.sir@cra.ac.th"/>
    <s v="Janthima Siri"/>
    <s v=""/>
    <s v=""/>
    <m/>
    <s v="Surasak Rattanaanan"/>
    <s v="IT Support"/>
    <x v="0"/>
    <s v="Second tier"/>
    <x v="0"/>
    <s v="พอร์ทัล"/>
    <x v="2"/>
    <s v="Add"/>
    <x v="597"/>
    <x v="123"/>
    <m/>
    <s v=""/>
    <x v="0"/>
    <d v="1899-12-30T00:00:00"/>
    <d v="2022-09-19T10:30:34"/>
    <s v="ต่ำ"/>
  </r>
  <r>
    <s v="Not Requested"/>
    <x v="3"/>
    <d v="2022-09-19T15:34:00"/>
    <d v="2022-09-19T10:02:00"/>
    <n v="2022"/>
    <n v="9"/>
    <n v="19"/>
    <d v="1899-12-30T10:02:00"/>
    <s v="IT"/>
    <s v="หมึกเครื่องปริ้นท์มีปัญหา"/>
    <n v="11809"/>
    <d v="2022-10-04T08:46:07"/>
    <s v="00:00:00"/>
    <s v=""/>
    <m/>
    <s v="No Group"/>
    <s v="ต่ำ"/>
    <n v="1"/>
    <s v="Printer"/>
    <n v="0"/>
    <s v="ต่ำ"/>
    <n v="5705"/>
    <s v="noppasorn.nir@cra.ac.th"/>
    <s v="Noppasorn Nirinthana"/>
    <s v="Within SLA"/>
    <s v="01:40:58"/>
    <d v="2022-09-19T11:43:10"/>
    <s v="Chakrit Pongprayot"/>
    <s v="IT Support"/>
    <x v="1"/>
    <s v="Second tier"/>
    <x v="0"/>
    <s v="พอร์ทัล"/>
    <x v="0"/>
    <s v="Install"/>
    <x v="598"/>
    <x v="10"/>
    <m/>
    <s v=""/>
    <x v="0"/>
    <d v="1899-12-30T00:00:00"/>
    <d v="2022-09-22T10:26:07"/>
    <s v="ต่ำ"/>
  </r>
  <r>
    <s v="Not Requested"/>
    <x v="12"/>
    <d v="2022-09-19T16:19:00"/>
    <d v="2022-09-19T10:13:00"/>
    <n v="2022"/>
    <n v="9"/>
    <n v="19"/>
    <d v="1899-12-30T10:13:00"/>
    <s v="IT"/>
    <s v="คอมพิวเตอร์ห้องผ่าตัด 1 คีย์เบิกยาไม่ได้ IP:172.32.6.79"/>
    <n v="11810"/>
    <d v="2022-09-29T10:32:45"/>
    <s v="00:00:00"/>
    <s v=""/>
    <m/>
    <s v="No Group"/>
    <s v="ต่ำ"/>
    <n v="1"/>
    <s v="Set up SSB"/>
    <n v="0"/>
    <s v="ต่ำ"/>
    <n v="6417"/>
    <s v="wanwisa.sop@cra.ac.th"/>
    <s v="Wanwisa Sopasit"/>
    <s v="Within SLA"/>
    <s v="05:47:09"/>
    <d v="2022-09-19T16:00:41"/>
    <s v="Krissada Boonchaleaw"/>
    <s v="PC Team"/>
    <x v="2"/>
    <s v="Second tier"/>
    <x v="0"/>
    <s v="พอร์ทัล"/>
    <x v="0"/>
    <s v="SSB - Front End"/>
    <x v="599"/>
    <x v="28"/>
    <m/>
    <s v=""/>
    <x v="1"/>
    <d v="1899-12-30T00:00:00"/>
    <d v="2022-09-19T16:19:45"/>
    <s v="ต่ำ"/>
  </r>
  <r>
    <s v="Not Requested"/>
    <x v="3"/>
    <d v="2022-09-19T15:35:00"/>
    <d v="2022-09-19T10:13:00"/>
    <n v="2022"/>
    <n v="9"/>
    <n v="19"/>
    <d v="1899-12-30T10:13:00"/>
    <s v="IT"/>
    <s v="เรื่อง:ขอสาย USB เพื่อ Link เครื่อง Brother ชื่อ:ณภัทร์ แผนก: การเงิน เบอร์: 8670"/>
    <n v="11811"/>
    <d v="2022-09-29T11:23:08"/>
    <s v="00:00:00"/>
    <s v=""/>
    <m/>
    <s v="No Group"/>
    <s v="ต่ำ"/>
    <n v="1"/>
    <s v="Accessories"/>
    <n v="0"/>
    <s v="ต่ำ"/>
    <n v="8670"/>
    <s v="napatt.san@cra.ac.th"/>
    <s v=" นาง ณภัทร์ สารพา"/>
    <s v="Within SLA"/>
    <s v="04:12:42"/>
    <d v="2022-09-19T14:26:28"/>
    <s v="Thanaphon Thaugsuban"/>
    <s v="IT Support"/>
    <x v="1"/>
    <s v="Second tier"/>
    <x v="0"/>
    <s v="โทรศัพท์"/>
    <x v="0"/>
    <s v="Install"/>
    <x v="600"/>
    <x v="13"/>
    <m/>
    <s v=""/>
    <x v="0"/>
    <d v="1899-12-30T00:00:00"/>
    <d v="2022-09-19T15:35:08"/>
    <s v="ต่ำ"/>
  </r>
  <r>
    <s v="Not Requested"/>
    <x v="2"/>
    <d v="2022-09-23T17:36:00"/>
    <d v="2022-09-19T10:18:00"/>
    <n v="2022"/>
    <n v="9"/>
    <n v="19"/>
    <d v="1899-12-30T10:18:00"/>
    <s v="IT"/>
    <s v="ขอเพิ่มความเร็วคอมพิวเตอร์ PC IP 172.27.7.188 งานคุณภาพโรงพยาบาล (ชั้น 3 โซน D ตรงข้าม HR) เนื่องจากปัจจุบันคอมพิวเตอร์ทำงานได้ช้ามาก เมื่อต้องการเปิดข้อมูลต่างๆ ต้องใช้เวลานาน บางครั้งเครื่องค้างต้องรีสตาร์ทเครื่องคอมฯ ใหม่"/>
    <n v="11812"/>
    <d v="2022-10-05T12:22:00"/>
    <s v="00:00:00"/>
    <s v=""/>
    <m/>
    <s v="No Group"/>
    <s v="ต่ำ"/>
    <n v="2"/>
    <s v="Repair"/>
    <n v="0"/>
    <s v="ต่ำ"/>
    <n v="8708"/>
    <s v="pattama.mun@cra.ac.th"/>
    <s v="Pattama Munginn"/>
    <s v="Within SLA"/>
    <s v="04:38:21"/>
    <d v="2022-09-21T16:52:23"/>
    <s v="Anuchit Buapan"/>
    <s v="IT Support"/>
    <x v="1"/>
    <s v="Second tier"/>
    <x v="0"/>
    <s v="พอร์ทัล"/>
    <x v="0"/>
    <s v="Hard Disk"/>
    <x v="601"/>
    <x v="115"/>
    <d v="2022-05-05T00:00:00"/>
    <s v=""/>
    <x v="1"/>
    <d v="1899-12-30T00:00:00"/>
    <d v="2022-09-24T11:55:34"/>
    <s v="ต่ำ"/>
  </r>
  <r>
    <s v="Not Requested"/>
    <x v="3"/>
    <d v="2022-09-19T15:35:00"/>
    <d v="2022-09-19T10:20:00"/>
    <n v="2022"/>
    <n v="9"/>
    <n v="19"/>
    <d v="1899-12-30T10:20:00"/>
    <s v="IT"/>
    <s v="เครื่องปริ้น fuji หมึกดำหมด (ฺBlack toner)"/>
    <n v="11813"/>
    <d v="2022-10-04T09:02:43"/>
    <s v="00:00:00"/>
    <s v=""/>
    <m/>
    <s v="No Group"/>
    <s v="ต่ำ"/>
    <n v="1"/>
    <s v="Printer"/>
    <n v="0"/>
    <s v="ต่ำ"/>
    <n v="6530"/>
    <s v="nattanicha.pin@cra.ac.th"/>
    <s v="Nattanicha Pinno"/>
    <s v="Within SLA"/>
    <s v="01:23:32"/>
    <d v="2022-09-19T11:44:00"/>
    <s v="Chakrit Pongprayot"/>
    <s v="IT Support"/>
    <x v="1"/>
    <s v="Second tier"/>
    <x v="0"/>
    <s v="พอร์ทัล"/>
    <x v="0"/>
    <s v="Install"/>
    <x v="602"/>
    <x v="10"/>
    <m/>
    <s v=""/>
    <x v="0"/>
    <d v="1899-12-30T00:00:00"/>
    <d v="2022-09-22T10:25:43"/>
    <s v="กลาง"/>
  </r>
  <r>
    <s v="Not Requested"/>
    <x v="12"/>
    <d v="2022-09-25T09:35:00"/>
    <d v="2022-09-19T10:25:00"/>
    <n v="2022"/>
    <n v="9"/>
    <n v="19"/>
    <d v="1899-12-30T10:25:00"/>
    <s v="IT"/>
    <s v="ไม่สามารถReset password E-mail ได้ 901116 นางสาววรัญญา ตระกรุดเงิน Varanya.Tra@cra.ac.th 081-644-3945"/>
    <n v="11814"/>
    <d v="2022-09-30T09:03:00"/>
    <s v="00:00:00"/>
    <s v=""/>
    <m/>
    <s v="No Group"/>
    <s v="ต่ำ"/>
    <n v="1"/>
    <s v="Setup/Reconfig"/>
    <n v="0"/>
    <s v="ต่ำ"/>
    <n v="816443945"/>
    <s v="itservice@cra.ac.th"/>
    <s v="IT Service Request"/>
    <s v="Within SLA"/>
    <s v="34:57:56"/>
    <d v="2022-09-23T09:22:57"/>
    <s v="Surasak Rattanaanan"/>
    <s v="IT Support"/>
    <x v="0"/>
    <s v="Second tier"/>
    <x v="0"/>
    <s v="โทรศัพท์"/>
    <x v="0"/>
    <s v="e-mail"/>
    <x v="20"/>
    <x v="59"/>
    <m/>
    <s v=""/>
    <x v="1"/>
    <d v="1899-12-30T00:00:00"/>
    <d v="2022-09-25T09:35:53"/>
    <s v="ต่ำ"/>
  </r>
  <r>
    <s v="Not Requested"/>
    <x v="0"/>
    <d v="2022-09-22T12:49:00"/>
    <d v="2022-09-19T10:39:00"/>
    <n v="2022"/>
    <n v="9"/>
    <n v="19"/>
    <d v="1899-12-30T10:39:00"/>
    <s v="IT"/>
    <s v=""/>
    <n v="11815"/>
    <d v="2022-09-21T16:39:24"/>
    <s v="00:00:00"/>
    <s v=""/>
    <m/>
    <s v="No Group"/>
    <s v="ต่ำ"/>
    <n v="1"/>
    <s v="SAP"/>
    <n v="0"/>
    <s v="กลาง"/>
    <n v="6525"/>
    <s v="preeyanut.mue@cra.ac.th"/>
    <s v=" นางสาว ปรียานุช เมืองปาน"/>
    <s v="SLA Violated"/>
    <s v="29:10:13"/>
    <d v="2022-09-22T12:49:37"/>
    <s v="Songpol Wansoongnern"/>
    <s v="SAP"/>
    <x v="0"/>
    <s v="Second tier"/>
    <x v="1"/>
    <s v="พอร์ทัล"/>
    <x v="0"/>
    <s v="เปิดสิทธิ์"/>
    <x v="603"/>
    <x v="32"/>
    <m/>
    <s v=""/>
    <x v="0"/>
    <d v="1899-12-30T00:00:00"/>
    <d v="2022-09-22T12:49:37"/>
    <s v="ต่ำ"/>
  </r>
  <r>
    <s v="Not Requested"/>
    <x v="2"/>
    <m/>
    <d v="2022-09-19T11:01:00"/>
    <n v="2022"/>
    <n v="9"/>
    <n v="19"/>
    <d v="1899-12-30T11:01:00"/>
    <s v="IT"/>
    <s v="คอมพิวเตอร์โน้ตบุ๊คดับ น๊อตหลุด ไม่สามารถใช้งานได้ หลังจากส่งซ่อมเปลี่ยนเมนบอร์ด"/>
    <n v="11816"/>
    <d v="2022-09-29T11:02:13"/>
    <s v="00:00:00"/>
    <s v=""/>
    <m/>
    <s v="No Group"/>
    <s v="ต่ำ"/>
    <n v="1"/>
    <s v="Setup/Reconfig"/>
    <n v="0"/>
    <s v="ต่ำ"/>
    <n v="8188"/>
    <s v="rungsinee.suk@cra.ac.th"/>
    <s v="Rungsinee Sukontapatima"/>
    <s v=""/>
    <s v=""/>
    <m/>
    <s v="Suchada khamaphirak"/>
    <s v="IT Support"/>
    <x v="1"/>
    <s v="Second tier"/>
    <x v="0"/>
    <s v="พอร์ทัล"/>
    <x v="1"/>
    <s v="Notebook"/>
    <x v="604"/>
    <x v="41"/>
    <m/>
    <s v=""/>
    <x v="1"/>
    <d v="1899-12-30T00:00:00"/>
    <d v="2022-09-19T11:04:13"/>
    <s v="ต่ำ"/>
  </r>
  <r>
    <s v="Not Requested"/>
    <x v="3"/>
    <d v="2022-09-19T15:36:00"/>
    <d v="2022-09-19T11:07:00"/>
    <n v="2022"/>
    <n v="9"/>
    <n v="19"/>
    <d v="1899-12-30T11:07:00"/>
    <s v="IT"/>
    <s v="พี่ตุ๋ม - รบกวนหน้างานเข้าไปสำรวจจอคอมพิวเตอร์ จำนวน 1 จอ"/>
    <n v="11817"/>
    <d v="2022-09-29T12:14:29"/>
    <s v="00:00:00"/>
    <s v=""/>
    <m/>
    <s v="No Group"/>
    <s v="ต่ำ"/>
    <n v="1"/>
    <s v="PC"/>
    <n v="0"/>
    <s v="ต่ำ"/>
    <n v="8420"/>
    <s v="peerawich.arm@cra.ac.th"/>
    <s v="Peerawich Armatrmontree"/>
    <s v="Within SLA"/>
    <s v="03:22:44"/>
    <d v="2022-09-19T14:30:24"/>
    <s v="Thanaphon Thaugsuban"/>
    <s v="IT Support"/>
    <x v="1"/>
    <s v="Second tier"/>
    <x v="0"/>
    <s v="โทรศัพท์"/>
    <x v="0"/>
    <s v="Chang"/>
    <x v="605"/>
    <x v="20"/>
    <m/>
    <s v=""/>
    <x v="0"/>
    <d v="1899-12-30T00:00:00"/>
    <d v="2022-09-19T15:36:29"/>
    <s v="ต่ำ"/>
  </r>
  <r>
    <s v="Not Requested"/>
    <x v="6"/>
    <m/>
    <d v="2022-09-19T11:10:00"/>
    <n v="2022"/>
    <n v="9"/>
    <n v="19"/>
    <d v="1899-12-30T11:10:00"/>
    <s v="IT"/>
    <s v="ขอเพิ่ม Themes บนเว็บไซต์ฝ่ายเลขานุการสภาราชวิทยาลัยจุฬาภรณ์ จำนวน 7 themes ตามลิ่งที่แนบมาพร้อมนี้ http://172.20.11.50:82/"/>
    <n v="11818"/>
    <d v="2022-09-29T11:10:22"/>
    <s v="00:19:15"/>
    <s v="Within SLA"/>
    <d v="2022-09-19T11:29:28"/>
    <s v="No Group"/>
    <s v="ต่ำ"/>
    <n v="2"/>
    <s v=""/>
    <n v="1"/>
    <s v="ต่ำ"/>
    <n v="8644"/>
    <s v="anupong.tha@cra.ac.th"/>
    <s v=" นาย อนุพงษ์ ทานประสิทธิ์"/>
    <s v=""/>
    <s v=""/>
    <m/>
    <s v="jinna ketsara"/>
    <s v="IT Manager"/>
    <x v="0"/>
    <s v="Second tier"/>
    <x v="1"/>
    <s v="พอร์ทัล"/>
    <x v="1"/>
    <s v="Change/Add Function"/>
    <x v="606"/>
    <x v="124"/>
    <m/>
    <s v=""/>
    <x v="0"/>
    <d v="1899-12-30T00:00:00"/>
    <d v="2022-09-23T13:19:22"/>
    <s v="ต่ำ"/>
  </r>
  <r>
    <s v="Not Requested"/>
    <x v="10"/>
    <d v="2022-09-19T14:50:00"/>
    <d v="2022-09-19T11:32:00"/>
    <n v="2022"/>
    <n v="9"/>
    <n v="19"/>
    <d v="1899-12-30T11:32:00"/>
    <s v="IT"/>
    <s v="ปริ้นเอกสารไม่ออก"/>
    <n v="11819"/>
    <d v="2022-09-29T11:33:03"/>
    <s v="00:00:00"/>
    <s v=""/>
    <m/>
    <s v="No Group"/>
    <s v="ต่ำ"/>
    <n v="1"/>
    <s v="Setup/Reconfig"/>
    <n v="0"/>
    <s v="ต่ำ"/>
    <n v="5725"/>
    <s v="supatta.pal@cra.ac.th"/>
    <s v="Supatta Palaphan"/>
    <s v="Within SLA"/>
    <s v="03:18:32"/>
    <d v="2022-09-19T14:50:40"/>
    <s v="Wattanachai Noilong"/>
    <s v="IT Support"/>
    <x v="1"/>
    <s v="Second tier"/>
    <x v="0"/>
    <s v="พอร์ทัล"/>
    <x v="0"/>
    <s v="Printer Ricoh"/>
    <x v="607"/>
    <x v="23"/>
    <m/>
    <s v=""/>
    <x v="1"/>
    <d v="1899-12-30T00:00:00"/>
    <d v="2022-09-19T14:50:40"/>
    <s v="ต่ำ"/>
  </r>
  <r>
    <s v="Not Requested"/>
    <x v="0"/>
    <d v="2022-09-20T11:57:00"/>
    <d v="2022-09-19T11:46:00"/>
    <n v="2022"/>
    <n v="9"/>
    <n v="19"/>
    <d v="1899-12-30T11:46:00"/>
    <s v="IT"/>
    <s v=" เนื่องจากได้รับมอบหมายให้เป็นผู้ดูแลเรื่องการเบิกใช้พัสดุสำนักงานภายในฝ่ายนิติการ จึงขอเปิดสิทธิ์เข้าใช้ระบบ Enterprise Workflow เพื่อดำเนินการในส่วนที่เกี่ยวข้องต่อไป"/>
    <n v="11820"/>
    <d v="2022-10-03T10:11:46"/>
    <s v="00:00:00"/>
    <s v=""/>
    <m/>
    <s v="No Group"/>
    <s v="ต่ำ"/>
    <n v="1"/>
    <s v="SAP"/>
    <n v="0"/>
    <s v="ต่ำ"/>
    <n v="8176"/>
    <s v="khamnueng.sri@cra.ac.th"/>
    <s v=" นางสาว คำนึง ศรีนาค"/>
    <s v="Within SLA"/>
    <s v="09:11:35"/>
    <d v="2022-09-20T11:57:46"/>
    <s v="Songpol Wansoongnern"/>
    <s v="SAP"/>
    <x v="0"/>
    <s v="Second tier"/>
    <x v="1"/>
    <s v="พอร์ทัล"/>
    <x v="0"/>
    <s v="เปิดสิทธิ์"/>
    <x v="608"/>
    <x v="68"/>
    <m/>
    <s v=""/>
    <x v="0"/>
    <d v="1899-12-30T00:00:00"/>
    <d v="2022-09-22T10:22:46"/>
    <s v="ต่ำ"/>
  </r>
  <r>
    <s v="Not Requested"/>
    <x v="3"/>
    <d v="2022-09-19T16:25:00"/>
    <d v="2022-09-19T11:48:00"/>
    <n v="2022"/>
    <n v="9"/>
    <n v="19"/>
    <d v="1899-12-30T11:48:00"/>
    <s v="IT"/>
    <s v="ขอเจ้าหน้าที่ IT 1 ท่าน เนื่องจาก Vender ต้องการลงโปรแกรม แต่ติดรหัสผ่านค่ะ"/>
    <n v="11821"/>
    <d v="2022-09-29T11:52:13"/>
    <s v="00:00:00"/>
    <s v=""/>
    <m/>
    <s v="No Group"/>
    <s v="ต่ำ"/>
    <n v="1"/>
    <s v="Software"/>
    <n v="0"/>
    <s v="ต่ำ"/>
    <n v="6044"/>
    <s v="pornpuk.jar@cra.ac.th"/>
    <s v="Pornpuk Jaruspee"/>
    <s v="Within SLA"/>
    <s v="04:33:23"/>
    <d v="2022-09-19T16:21:23"/>
    <s v="Chakrit Pongprayot"/>
    <s v="IT Support"/>
    <x v="1"/>
    <s v="Second tier"/>
    <x v="0"/>
    <s v="พอร์ทัล"/>
    <x v="0"/>
    <s v="Install"/>
    <x v="609"/>
    <x v="70"/>
    <m/>
    <s v=""/>
    <x v="0"/>
    <d v="1899-12-30T00:00:00"/>
    <d v="2022-09-19T16:25:13"/>
    <s v="ต่ำ"/>
  </r>
  <r>
    <s v="Not Requested"/>
    <x v="10"/>
    <d v="2022-09-19T16:25:00"/>
    <d v="2022-09-19T12:21:00"/>
    <n v="2022"/>
    <n v="9"/>
    <n v="19"/>
    <d v="1899-12-30T12:21:00"/>
    <s v="IT"/>
    <s v="สแกนเอกสาร จากเครื่องถ่าย RICOH เข้าอีเมลไม่ได้"/>
    <n v="11822"/>
    <d v="2022-09-29T12:23:42"/>
    <s v="00:00:00"/>
    <s v=""/>
    <m/>
    <s v="No Group"/>
    <s v="ต่ำ"/>
    <n v="1"/>
    <s v="Setup/Reconfig"/>
    <n v="0"/>
    <s v="ต่ำ"/>
    <n v="6941"/>
    <s v="worasuda.jan@cra.ac.th"/>
    <s v="Worasuda Janthaweewat"/>
    <s v="Within SLA"/>
    <s v="04:02:06"/>
    <d v="2022-09-19T16:23:19"/>
    <s v="Chakrit Pongprayot"/>
    <s v="IT Support"/>
    <x v="1"/>
    <s v="Second tier"/>
    <x v="0"/>
    <s v="พอร์ทัล"/>
    <x v="0"/>
    <s v="Printer Ricoh"/>
    <x v="610"/>
    <x v="112"/>
    <d v="2022-05-05T00:00:00"/>
    <s v=""/>
    <x v="1"/>
    <d v="1899-12-30T00:00:00"/>
    <d v="2022-09-19T16:58:07"/>
    <s v="ต่ำ"/>
  </r>
  <r>
    <s v="Not Requested"/>
    <x v="0"/>
    <d v="2022-09-23T12:01:00"/>
    <d v="2022-09-19T13:33:00"/>
    <n v="2022"/>
    <n v="9"/>
    <n v="19"/>
    <d v="1899-12-30T13:33:00"/>
    <s v="IT"/>
    <s v=""/>
    <n v="11823"/>
    <d v="2022-09-22T10:34:28"/>
    <s v="00:00:00"/>
    <s v=""/>
    <m/>
    <s v="No Group"/>
    <s v="ต่ำ"/>
    <n v="1"/>
    <s v="Active Directory (AD)"/>
    <n v="0"/>
    <s v="กลาง"/>
    <n v="6706"/>
    <s v="jidapa.thi@cra.ac.th"/>
    <s v="Jidapa Piriyamaytasiri"/>
    <s v="SLA Violated"/>
    <s v="34:28:02"/>
    <d v="2022-09-23T12:01:49"/>
    <s v="Busarin Supong"/>
    <s v="PMO"/>
    <x v="0"/>
    <s v="Second tier"/>
    <x v="1"/>
    <s v="พอร์ทัล"/>
    <x v="0"/>
    <s v="เปิดสิทธิ์"/>
    <x v="611"/>
    <x v="66"/>
    <m/>
    <s v=""/>
    <x v="0"/>
    <d v="1899-12-30T00:00:00"/>
    <d v="2022-09-23T12:01:49"/>
    <s v="ต่ำ"/>
  </r>
  <r>
    <s v="Not Requested"/>
    <x v="15"/>
    <d v="2022-09-23T16:36:00"/>
    <d v="2022-09-19T13:55:00"/>
    <n v="2022"/>
    <n v="9"/>
    <n v="19"/>
    <d v="1899-12-30T13:55:00"/>
    <s v="IT"/>
    <s v="ไม่สามารถกดหน้าต่างวินโดว์ เพื่อปิดเครื่องคอมพิวเตอร์ได้ตามปกติ โดยอยู่ที่่ห้องสำนักวิชาการ ชั้น 11 ติดกับห้องประชุม 2"/>
    <n v="11824"/>
    <d v="2022-10-03T16:58:00"/>
    <s v="00:00:00"/>
    <s v=""/>
    <m/>
    <s v="No Group"/>
    <s v="ต่ำ"/>
    <n v="1"/>
    <s v="Repair"/>
    <n v="0"/>
    <s v="ต่ำ"/>
    <n v="813980442"/>
    <s v="keavalin.cha@cra.ac.th"/>
    <s v="Keavalin Chaisirilap"/>
    <s v="Within SLA"/>
    <s v="17:38:58"/>
    <d v="2022-09-21T16:00:59"/>
    <s v="Krissada Boonchaleaw"/>
    <s v="PC Team"/>
    <x v="2"/>
    <s v="Second tier"/>
    <x v="0"/>
    <s v="พอร์ทัล"/>
    <x v="0"/>
    <s v="Operating System Windows 10"/>
    <x v="612"/>
    <x v="42"/>
    <m/>
    <s v=""/>
    <x v="1"/>
    <d v="1899-12-30T00:00:00"/>
    <d v="2022-09-23T16:36:00"/>
    <s v="ต่ำ"/>
  </r>
  <r>
    <s v="Not Requested"/>
    <x v="3"/>
    <m/>
    <d v="2022-09-19T13:59:00"/>
    <n v="2022"/>
    <n v="9"/>
    <n v="19"/>
    <d v="1899-12-30T13:59:00"/>
    <s v="IT"/>
    <s v=""/>
    <n v="11825"/>
    <d v="2022-09-22T10:59:48"/>
    <s v="00:00:00"/>
    <s v=""/>
    <m/>
    <s v="No Group"/>
    <s v="ต่ำ"/>
    <n v="1"/>
    <s v="PC"/>
    <n v="0"/>
    <s v="กลาง"/>
    <n v="8232"/>
    <s v="rossukon.pon@cra.ac.th"/>
    <s v="รสสุคนธ์ ผ่องโชติ"/>
    <s v=""/>
    <s v=""/>
    <m/>
    <s v="Surasak Rattanaanan"/>
    <s v="IT Support"/>
    <x v="0"/>
    <s v="Second tier"/>
    <x v="0"/>
    <s v="พอร์ทัล"/>
    <x v="2"/>
    <s v="Install"/>
    <x v="285"/>
    <x v="99"/>
    <m/>
    <s v=""/>
    <x v="0"/>
    <d v="1899-12-30T00:00:00"/>
    <d v="2022-09-19T14:33:57"/>
    <s v="ต่ำ"/>
  </r>
  <r>
    <s v="Not Requested"/>
    <x v="12"/>
    <d v="2022-09-24T10:36:00"/>
    <d v="2022-09-19T14:12:00"/>
    <n v="2022"/>
    <n v="9"/>
    <n v="19"/>
    <d v="1899-12-30T14:12:00"/>
    <s v="IT"/>
    <s v="เนื่องจาก คีย์ order ผิด หมายเลข D65-125950 HN: 650433352 An: 56-06964"/>
    <n v="11826"/>
    <d v="2022-10-03T11:48:00"/>
    <s v="01:07:37"/>
    <s v="Within SLA"/>
    <d v="2022-09-19T15:20:26"/>
    <s v="No Group"/>
    <s v="ต่ำ"/>
    <n v="2"/>
    <s v="Deleted"/>
    <n v="1"/>
    <s v="ต่ำ"/>
    <n v="6102"/>
    <s v="sopida.yam@cra.ac.th"/>
    <s v="Sopida Yamanee"/>
    <s v="Within SLA"/>
    <s v="23:12:34"/>
    <d v="2022-09-22T10:25:23"/>
    <s v="Darin Mingraksa"/>
    <s v="IT Support"/>
    <x v="1"/>
    <s v="Frist tier"/>
    <x v="2"/>
    <s v="พอร์ทัล"/>
    <x v="0"/>
    <s v="SSB - Doctor Order"/>
    <x v="613"/>
    <x v="83"/>
    <m/>
    <s v=""/>
    <x v="1"/>
    <d v="1899-12-30T00:00:00"/>
    <d v="2022-09-24T10:36:03"/>
    <s v="ต่ำ"/>
  </r>
  <r>
    <s v="Not Requested"/>
    <x v="12"/>
    <d v="2022-09-19T14:31:00"/>
    <d v="2022-09-19T14:30:00"/>
    <n v="2022"/>
    <n v="9"/>
    <n v="19"/>
    <d v="1899-12-30T14:30:00"/>
    <s v="IT"/>
    <s v="ID เรื่อง รายละเอียด Channel บ.XXXXXX องค์กร ส่งรายชื่อให้ส่งประกัน วันที่ 17/09/65 Mail IT"/>
    <n v="11827"/>
    <d v="2022-10-07T08:06:4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19"/>
    <d v="2022-09-19T14:31:12"/>
    <s v="Jaraya Bhuwaratheep"/>
    <s v="Application Support"/>
    <x v="0"/>
    <s v="Second tier"/>
    <x v="1"/>
    <s v="อีเมล"/>
    <x v="0"/>
    <s v="Vaccine"/>
    <x v="614"/>
    <x v="25"/>
    <m/>
    <s v=""/>
    <x v="1"/>
    <d v="1899-12-30T00:00:00"/>
    <d v="2022-10-04T11:06:43"/>
    <s v="กลาง"/>
  </r>
  <r>
    <s v="Not Requested"/>
    <x v="12"/>
    <d v="2022-09-19T14:33:00"/>
    <d v="2022-09-19T14:32:00"/>
    <n v="2022"/>
    <n v="9"/>
    <n v="19"/>
    <d v="1899-12-30T14:32:00"/>
    <s v="IT"/>
    <s v="ID เรื่อง รายละเอียด Channel 6000XXXXXXXX MC7XXXXX หมอพร้อม ขอเลข 13หลัก (CID) Call"/>
    <n v="11828"/>
    <d v="2022-10-07T08:03:32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02"/>
    <d v="2022-09-19T14:33:26"/>
    <s v="Jaraya Bhuwaratheep"/>
    <s v="Application Support"/>
    <x v="0"/>
    <s v="Second tier"/>
    <x v="1"/>
    <s v="โทรศัพท์"/>
    <x v="0"/>
    <s v="Vaccine"/>
    <x v="77"/>
    <x v="25"/>
    <m/>
    <s v=""/>
    <x v="1"/>
    <d v="1899-12-30T00:00:00"/>
    <d v="2022-10-04T11:04:32"/>
    <s v="กลาง"/>
  </r>
  <r>
    <s v="Not Requested"/>
    <x v="12"/>
    <d v="2022-09-19T14:35:00"/>
    <d v="2022-09-19T14:34:00"/>
    <n v="2022"/>
    <n v="9"/>
    <n v="19"/>
    <d v="1899-12-30T14:34:00"/>
    <s v="IT"/>
    <s v="ID เรื่อง รายละเอียด Channel 60000XXXXXXX MD0XXXXX หมอพร้อม ขอเลข 13หลัก (CID) Line"/>
    <n v="11829"/>
    <d v="2022-10-07T08:04:2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15"/>
    <d v="2022-09-19T14:35:04"/>
    <s v="Jaraya Bhuwaratheep"/>
    <s v="Application Support"/>
    <x v="0"/>
    <s v="Second tier"/>
    <x v="1"/>
    <s v="พูดคุย"/>
    <x v="0"/>
    <s v="Vaccine"/>
    <x v="77"/>
    <x v="25"/>
    <m/>
    <s v=""/>
    <x v="1"/>
    <d v="1899-12-30T00:00:00"/>
    <d v="2022-10-04T11:04:28"/>
    <s v="กลาง"/>
  </r>
  <r>
    <s v="Not Requested"/>
    <x v="12"/>
    <d v="2022-09-19T14:37:00"/>
    <d v="2022-09-19T14:37:00"/>
    <n v="2022"/>
    <n v="9"/>
    <n v="19"/>
    <d v="1899-12-30T14:37:00"/>
    <s v="IT"/>
    <s v="ID เรื่อง รายละเอียด Channel รพ xxxxxxx โรงพยาบาล ส่งรายชื่อให้ส่งประกัน วันที่ 16/09/65 Mail IT"/>
    <n v="11830"/>
    <d v="2022-10-07T08:04:25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19"/>
    <d v="2022-09-19T14:37:50"/>
    <s v="Jaraya Bhuwaratheep"/>
    <s v="Application Support"/>
    <x v="0"/>
    <s v="Second tier"/>
    <x v="1"/>
    <s v="อีเมล"/>
    <x v="0"/>
    <s v="Vaccine"/>
    <x v="615"/>
    <x v="25"/>
    <m/>
    <s v=""/>
    <x v="1"/>
    <d v="1899-12-30T00:00:00"/>
    <d v="2022-10-04T11:04:25"/>
    <s v="กลาง"/>
  </r>
  <r>
    <s v="Not Requested"/>
    <x v="12"/>
    <d v="2022-09-19T14:40:00"/>
    <d v="2022-09-19T14:38:00"/>
    <n v="2022"/>
    <n v="9"/>
    <n v="19"/>
    <d v="1899-12-30T14:38:00"/>
    <s v="IT"/>
    <s v="ID เรื่อง รายละเอียด Channel รพ xxxxxxx โรงพยาบาล ส่งรายชื่อให้ส่งประกัน วันที่ 17/09/65 Mail IT"/>
    <n v="11831"/>
    <d v="2022-10-07T08:03:22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59"/>
    <d v="2022-09-19T14:40:22"/>
    <s v="Jaraya Bhuwaratheep"/>
    <s v="Application Support"/>
    <x v="0"/>
    <s v="Second tier"/>
    <x v="1"/>
    <s v="อีเมล"/>
    <x v="0"/>
    <s v="Vaccine"/>
    <x v="616"/>
    <x v="25"/>
    <m/>
    <s v=""/>
    <x v="1"/>
    <d v="1899-12-30T00:00:00"/>
    <d v="2022-10-04T11:04:22"/>
    <s v="กลาง"/>
  </r>
  <r>
    <s v="Not Requested"/>
    <x v="12"/>
    <d v="2022-09-19T14:42:00"/>
    <d v="2022-09-19T14:41:00"/>
    <n v="2022"/>
    <n v="9"/>
    <n v="19"/>
    <d v="1899-12-30T14:41:00"/>
    <s v="IT"/>
    <s v="ID เรื่อง รายละเอียด Channel 11XXXXXXXXX หมอพร้อม ขอใบรับรอง Call"/>
    <n v="11832"/>
    <d v="2022-10-07T08:04:1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1"/>
    <d v="2022-09-19T14:42:30"/>
    <s v="Jaraya Bhuwaratheep"/>
    <s v="Application Support"/>
    <x v="0"/>
    <s v="Second tier"/>
    <x v="1"/>
    <s v="โทรศัพท์"/>
    <x v="0"/>
    <s v="Vaccine"/>
    <x v="35"/>
    <x v="25"/>
    <m/>
    <s v=""/>
    <x v="1"/>
    <d v="1899-12-30T00:00:00"/>
    <d v="2022-10-04T11:04:18"/>
    <s v="กลาง"/>
  </r>
  <r>
    <s v="Not Requested"/>
    <x v="12"/>
    <d v="2022-09-19T14:44:00"/>
    <d v="2022-09-19T14:43:00"/>
    <n v="2022"/>
    <n v="9"/>
    <n v="19"/>
    <d v="1899-12-30T14:43:00"/>
    <s v="IT"/>
    <s v="ID เรื่อง รายละเอียด Channel บริษัท สxxxxxxxxxx จำกัด องค์กร อัพโหลดรายชื่อ Line"/>
    <n v="11833"/>
    <d v="2022-10-07T08:04:14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19T14:44:23"/>
    <s v="Jaraya Bhuwaratheep"/>
    <s v="Application Support"/>
    <x v="0"/>
    <s v="Second tier"/>
    <x v="1"/>
    <s v="พูดคุย"/>
    <x v="0"/>
    <s v="Vaccine"/>
    <x v="617"/>
    <x v="25"/>
    <m/>
    <s v=""/>
    <x v="1"/>
    <d v="1899-12-30T00:00:00"/>
    <d v="2022-10-04T11:04:14"/>
    <s v="กลาง"/>
  </r>
  <r>
    <s v="Not Requested"/>
    <x v="12"/>
    <d v="2022-09-19T15:47:00"/>
    <d v="2022-09-19T15:02:00"/>
    <n v="2022"/>
    <n v="9"/>
    <n v="19"/>
    <d v="1899-12-30T15:02:00"/>
    <s v="IT"/>
    <s v="เรื่อง:Google drives ไม่สามารถเข้าใช้งานได้ แผนก:ฝ่ายจัดซื้อจัดจ้าง เบอร์: 8607"/>
    <n v="11834"/>
    <d v="2022-09-29T15:22:19"/>
    <s v="00:00:00"/>
    <s v=""/>
    <m/>
    <s v="No Group"/>
    <s v="ต่ำ"/>
    <n v="1"/>
    <s v="Setup/Reconfig"/>
    <n v="0"/>
    <s v="ต่ำ"/>
    <n v="8607"/>
    <s v="thanworanan.pet@cra.ac.th"/>
    <s v="Thanworanan Petchrattanamunee"/>
    <s v="Within SLA"/>
    <s v="00:25:54"/>
    <d v="2022-09-19T15:28:19"/>
    <s v="Anuchit Buapan"/>
    <s v="IT Support"/>
    <x v="1"/>
    <s v="Second tier"/>
    <x v="0"/>
    <s v="โทรศัพท์"/>
    <x v="0"/>
    <s v="Ofiice 365"/>
    <x v="618"/>
    <x v="9"/>
    <m/>
    <s v=""/>
    <x v="1"/>
    <d v="1899-12-30T00:00:00"/>
    <d v="2022-09-19T15:47:19"/>
    <s v="ต่ำ"/>
  </r>
  <r>
    <s v="Not Requested"/>
    <x v="12"/>
    <d v="2022-09-20T16:28:00"/>
    <d v="2022-09-19T15:37:00"/>
    <n v="2022"/>
    <n v="9"/>
    <n v="19"/>
    <d v="1899-12-30T15:37:00"/>
    <s v="IT"/>
    <s v="คอมพิวเตอร์หมายเลข 172.25.3.229 เข้าใช้งานโดยเจ้าหน้าที่ รหัส 803085 พบว่าหน้าระบบSAP ในหัวข้อ MI31 นับสต็อคประจำปี ไม่มี Show Result เพื่อดูรายการต่างๆ"/>
    <n v="11835"/>
    <d v="2022-09-29T15:38:11"/>
    <s v="00:00:00"/>
    <s v=""/>
    <m/>
    <s v="No Group"/>
    <s v="ต่ำ"/>
    <n v="1"/>
    <s v="Setup/Reconfig"/>
    <n v="0"/>
    <s v="ต่ำ"/>
    <n v="5722"/>
    <s v="permpen.noi@cra.ac.th"/>
    <s v="Permpen Noitoon"/>
    <s v="Within SLA"/>
    <s v="09:51:25"/>
    <d v="2022-09-20T16:28:41"/>
    <s v="Songpol Wansoongnern"/>
    <s v="SAP"/>
    <x v="0"/>
    <s v="Second tier"/>
    <x v="1"/>
    <s v="พอร์ทัล"/>
    <x v="0"/>
    <s v="SAP-CO"/>
    <x v="619"/>
    <x v="79"/>
    <m/>
    <s v=""/>
    <x v="1"/>
    <d v="1899-12-30T00:00:00"/>
    <d v="2022-09-20T16:28:41"/>
    <s v="กลาง"/>
  </r>
  <r>
    <s v="Not Requested"/>
    <x v="12"/>
    <d v="2022-09-20T11:11:00"/>
    <d v="2022-09-19T15:48:00"/>
    <n v="2022"/>
    <n v="9"/>
    <n v="19"/>
    <d v="1899-12-30T15:48:00"/>
    <s v="IT"/>
    <s v=""/>
    <n v="11836"/>
    <d v="2022-09-22T12:49:21"/>
    <s v="00:12:07"/>
    <s v="Within SLA"/>
    <d v="2022-09-19T16:00:32"/>
    <s v="No Group"/>
    <s v="ต่ำ"/>
    <n v="3"/>
    <s v="Deleted"/>
    <n v="1"/>
    <s v="กลาง"/>
    <n v="1326"/>
    <s v="mali.mee@cra.ac.th"/>
    <s v="Mali Meeprom"/>
    <s v="Within SLA"/>
    <s v="04:22:43"/>
    <d v="2022-09-20T11:11:08"/>
    <s v="Aekkaluck Mong Suriya"/>
    <s v="E-sarabun"/>
    <x v="0"/>
    <s v="Second tier"/>
    <x v="1"/>
    <s v="พอร์ทัล"/>
    <x v="0"/>
    <s v="E-Saraban"/>
    <x v="620"/>
    <x v="48"/>
    <m/>
    <s v=""/>
    <x v="0"/>
    <d v="1899-12-30T00:00:00"/>
    <d v="2022-09-20T11:11:08"/>
    <s v="ต่ำ"/>
  </r>
  <r>
    <s v="Not Requested"/>
    <x v="14"/>
    <m/>
    <d v="2022-09-19T15:51:00"/>
    <n v="2022"/>
    <n v="9"/>
    <n v="19"/>
    <d v="1899-12-30T15:51:00"/>
    <s v="IT"/>
    <s v="ไม่สามารถ Publish Tableau ไปบน Server 172.20.5.61 ขึ้นแจ้งเตือนให้ Update Version รีบดำเนินการด่วน มี Review to production วันที่ 22 /09/2565"/>
    <n v="11837"/>
    <d v="2022-09-21T09:52:12"/>
    <s v="00:00:00"/>
    <s v=""/>
    <m/>
    <s v="No Group"/>
    <s v="กลาง"/>
    <n v="1"/>
    <s v=""/>
    <n v="0"/>
    <s v="สูง"/>
    <n v="7020"/>
    <s v="kanokwan.wan@cra.ac.th"/>
    <s v=" นางสาว กนกวรรณ วรรณศิริ"/>
    <s v=""/>
    <s v=""/>
    <m/>
    <s v="Surasak Rattanaanan"/>
    <s v="IT Support"/>
    <x v="0"/>
    <s v="Second tier"/>
    <x v="0"/>
    <s v="โทรศัพท์"/>
    <x v="1"/>
    <s v=""/>
    <x v="621"/>
    <x v="25"/>
    <m/>
    <s v=""/>
    <x v="1"/>
    <d v="1899-12-30T00:00:00"/>
    <d v="2022-09-20T09:27:12"/>
    <s v="สูง"/>
  </r>
  <r>
    <s v="Not Requested"/>
    <x v="0"/>
    <m/>
    <d v="2022-09-19T15:53:00"/>
    <n v="2022"/>
    <n v="9"/>
    <n v="19"/>
    <d v="1899-12-30T15:53:00"/>
    <s v="IT"/>
    <s v=""/>
    <n v="11838"/>
    <d v="2022-09-30T12:00:00"/>
    <s v="00:00:00"/>
    <s v=""/>
    <m/>
    <s v="No Group"/>
    <s v="ต่ำ"/>
    <n v="1"/>
    <s v="E-Mail"/>
    <n v="0"/>
    <s v="กลาง"/>
    <n v="8527"/>
    <s v="korawan.pet@cra.ac.th"/>
    <s v="นางสาวกรวรรณ เพชรานนท์"/>
    <s v=""/>
    <s v=""/>
    <m/>
    <s v="Ulailak Nadee"/>
    <s v="IT Support"/>
    <x v="0"/>
    <s v="Second tier"/>
    <x v="1"/>
    <s v="พอร์ทัล"/>
    <x v="1"/>
    <s v="เปลี่ยนสิทธิ์"/>
    <x v="622"/>
    <x v="31"/>
    <m/>
    <s v=""/>
    <x v="0"/>
    <d v="1899-12-30T00:00:00"/>
    <d v="2022-09-30T10:58:49"/>
    <s v="ต่ำ"/>
  </r>
  <r>
    <s v="Not Requested"/>
    <x v="3"/>
    <m/>
    <d v="2022-09-19T16:26:00"/>
    <n v="2022"/>
    <n v="9"/>
    <n v="19"/>
    <d v="1899-12-30T16:26:00"/>
    <s v="IT"/>
    <s v=""/>
    <n v="11839"/>
    <d v="2022-09-22T13:27:45"/>
    <s v="27:15:22"/>
    <s v="SLA Violated"/>
    <d v="2022-09-22T16:42:11"/>
    <s v="No Group"/>
    <s v="ต่ำ"/>
    <n v="1"/>
    <s v="PC"/>
    <n v="1"/>
    <s v="กลาง"/>
    <n v="8677"/>
    <s v="saranphat.nad@cra.ac.th"/>
    <s v="Saranphat Nadphobsook"/>
    <s v=""/>
    <s v=""/>
    <m/>
    <s v="Anuchit Buapan"/>
    <s v="IT Support"/>
    <x v="1"/>
    <s v="Second tier"/>
    <x v="0"/>
    <s v="พอร์ทัล"/>
    <x v="2"/>
    <s v="Install"/>
    <x v="623"/>
    <x v="13"/>
    <m/>
    <s v=""/>
    <x v="0"/>
    <d v="1899-12-30T00:00:00"/>
    <d v="2022-09-22T16:42:20"/>
    <s v="กลาง"/>
  </r>
  <r>
    <s v="Not Requested"/>
    <x v="10"/>
    <d v="2022-09-20T16:28:00"/>
    <d v="2022-09-20T07:59:00"/>
    <n v="2022"/>
    <n v="9"/>
    <n v="20"/>
    <d v="1899-12-30T07:59:00"/>
    <s v="IT"/>
    <s v="printer ricoh ไม่สามารถปริ้นเอกสารได้ อาคารข้าราช ชั้น3 "/>
    <n v="11840"/>
    <d v="2022-09-30T08:10:01"/>
    <s v="00:00:00"/>
    <s v=""/>
    <m/>
    <s v="No Group"/>
    <s v="ต่ำ"/>
    <n v="1"/>
    <s v="Setup/Reconfig"/>
    <n v="0"/>
    <s v="ต่ำ"/>
    <n v="6143"/>
    <s v="thananya.noo@cra.ac.th"/>
    <s v=" นางสาว ธนัญญา หนูจีนเส้ง"/>
    <s v="Within SLA"/>
    <s v="08:18:50"/>
    <d v="2022-09-20T16:18:50"/>
    <s v="Chakrit Pongprayot"/>
    <s v="IT Support"/>
    <x v="1"/>
    <s v="Second tier"/>
    <x v="0"/>
    <s v="โทรศัพท์"/>
    <x v="0"/>
    <s v="Printer Ricoh"/>
    <x v="624"/>
    <x v="34"/>
    <m/>
    <s v=""/>
    <x v="1"/>
    <d v="1899-12-30T00:00:00"/>
    <d v="2022-09-20T16:28:01"/>
    <s v="ต่ำ"/>
  </r>
  <r>
    <s v="Not Requested"/>
    <x v="12"/>
    <d v="2022-09-20T14:20:00"/>
    <d v="2022-09-20T08:05:00"/>
    <n v="2022"/>
    <n v="9"/>
    <n v="20"/>
    <d v="1899-12-30T08:05:00"/>
    <s v="IT"/>
    <s v="ไม่สามาถพิมพ์หรือกรอกข้อมูลได้เนื่องจากโปรแกรมได้ให้ใส่ข้อมูล Product Key ก่อน Teamviewer ID: 1201609469 PASS: 293dtf ขอบคุณครับ นายปิยะณัฐ แย้มสำรวล"/>
    <n v="11841"/>
    <d v="2022-09-30T08:40:08"/>
    <s v="00:00:00"/>
    <s v=""/>
    <m/>
    <s v="No Group"/>
    <s v="ต่ำ"/>
    <n v="1"/>
    <s v="Deleted"/>
    <n v="0"/>
    <s v="ต่ำ"/>
    <n v="645513391"/>
    <s v="piyanat.yam@cra.ac.th"/>
    <s v="Piyanat Yamsumrual"/>
    <s v="Within SLA"/>
    <s v="05:40:14"/>
    <d v="2022-09-20T13:46:12"/>
    <s v="Kritpet Pumsorn"/>
    <s v="IT Support"/>
    <x v="1"/>
    <s v="Second tier"/>
    <x v="0"/>
    <s v="พอร์ทัล"/>
    <x v="0"/>
    <s v="e-mail"/>
    <x v="625"/>
    <x v="96"/>
    <d v="2022-05-05T00:00:00"/>
    <s v=""/>
    <x v="1"/>
    <d v="1899-12-30T00:00:00"/>
    <d v="2022-09-21T08:09:40"/>
    <s v="ต่ำ"/>
  </r>
  <r>
    <s v="Not Requested"/>
    <x v="15"/>
    <d v="2022-09-20T14:20:00"/>
    <d v="2022-09-20T08:17:00"/>
    <n v="2022"/>
    <n v="9"/>
    <n v="20"/>
    <d v="1899-12-30T08:17:00"/>
    <s v="IT"/>
    <s v="เรื่อง:computer ไม่สามารถใช้งาน Internet ได้ ชื่อ:รัชนีกร แผนก:ผิวหนัง ห้องตรวจ 5 17 ไร่ เบอร์:5791"/>
    <n v="11842"/>
    <d v="2022-09-30T11:55:58"/>
    <s v="00:00:00"/>
    <s v=""/>
    <m/>
    <s v="No Group"/>
    <s v="ต่ำ"/>
    <n v="1"/>
    <s v="Setup/Re-config"/>
    <n v="0"/>
    <s v="ต่ำ"/>
    <n v="5791"/>
    <s v="ratchaneekorn.thi@cra.ac.th"/>
    <s v="Ratchaneekorn Thintalab"/>
    <s v="Within SLA"/>
    <s v="02:25:58"/>
    <d v="2022-09-20T10:43:08"/>
    <s v="Supachai Sonthong"/>
    <s v="IT Support"/>
    <x v="1"/>
    <s v="Second tier"/>
    <x v="0"/>
    <s v="โทรศัพท์"/>
    <x v="0"/>
    <s v="Operating System VM Virtualbox"/>
    <x v="626"/>
    <x v="73"/>
    <m/>
    <s v=""/>
    <x v="1"/>
    <d v="1899-12-30T00:00:00"/>
    <d v="2022-09-20T14:20:57"/>
    <s v="ต่ำ"/>
  </r>
  <r>
    <s v="Not Requested"/>
    <x v="3"/>
    <d v="2022-09-23T16:06:00"/>
    <d v="2022-09-20T08:27:00"/>
    <n v="2022"/>
    <n v="9"/>
    <n v="20"/>
    <d v="1899-12-30T08:27:00"/>
    <s v="IT"/>
    <s v="เนื่องจากมีพนักงานมาเริ่มงานใหม่ ยังไม่สามารถล็อคอินเข้าอีเมล์ได้ และมีความประสงค์ให้ทางฝ่ายเทคโนโลยีสารสนเทศ ดำเนินการลงทะเบียน MDM ให้กับเครื่องคอมพิวเตอร์ PC ของพนักงาน พนักงานชื่อ วรัญญา ตระกรุดเงิน E-mail: Varanya.tra@cra.ac.th"/>
    <n v="11843"/>
    <d v="2022-10-04T16:58:33"/>
    <s v="00:00:00"/>
    <s v=""/>
    <m/>
    <s v="No Group"/>
    <s v="ต่ำ"/>
    <n v="1"/>
    <s v="Network"/>
    <n v="0"/>
    <s v="ต่ำ"/>
    <n v="816443945"/>
    <s v="panissara.sri@cra.ac.th"/>
    <s v="Panissara Srirodpan"/>
    <s v="Within SLA"/>
    <s v="08:08:37"/>
    <d v="2022-09-23T16:06:33"/>
    <s v="Wattanachai Noilong"/>
    <s v="IT Support"/>
    <x v="1"/>
    <s v="Second tier"/>
    <x v="0"/>
    <s v="พอร์ทัล"/>
    <x v="0"/>
    <s v="Install"/>
    <x v="627"/>
    <x v="62"/>
    <m/>
    <s v=""/>
    <x v="0"/>
    <d v="1899-12-30T00:00:00"/>
    <d v="2022-09-23T16:06:33"/>
    <s v="ต่ำ"/>
  </r>
  <r>
    <s v="Not Requested"/>
    <x v="3"/>
    <d v="2022-09-20T14:21:00"/>
    <d v="2022-09-20T08:29:00"/>
    <n v="2022"/>
    <n v="9"/>
    <n v="20"/>
    <d v="1899-12-30T08:29:00"/>
    <s v="IT"/>
    <s v="ขอความอนุเคราะห์เช็ทให้ notebook สามารถปริ้นออกเครื่่องถ่ายเอกสาร ฟูจิซีร็อกซ์ได้"/>
    <n v="11844"/>
    <d v="2022-09-30T11:32:37"/>
    <s v="00:00:00"/>
    <s v=""/>
    <m/>
    <s v="No Group"/>
    <s v="ต่ำ"/>
    <n v="1"/>
    <s v="Printer"/>
    <n v="0"/>
    <s v="ต่ำ"/>
    <n v="1312"/>
    <s v="natiya.nee@cra.ac.th"/>
    <s v="Natiya Neeramake"/>
    <s v="Within SLA"/>
    <s v="02:49:50"/>
    <d v="2022-09-20T11:19:01"/>
    <s v="Jiranuwut Kunnathon"/>
    <s v="IT Support"/>
    <x v="1"/>
    <s v="Second tier"/>
    <x v="0"/>
    <s v="พอร์ทัล"/>
    <x v="0"/>
    <s v="Install"/>
    <x v="628"/>
    <x v="109"/>
    <m/>
    <s v=""/>
    <x v="0"/>
    <d v="1899-12-30T00:00:00"/>
    <d v="2022-09-20T14:21:37"/>
    <s v="ต่ำ"/>
  </r>
  <r>
    <s v="Not Requested"/>
    <x v="3"/>
    <d v="2022-09-20T14:24:00"/>
    <d v="2022-09-20T08:36:00"/>
    <n v="2022"/>
    <n v="9"/>
    <n v="20"/>
    <d v="1899-12-30T08:36:00"/>
    <s v="IT"/>
    <s v="เข้ารหัสใหม่ ไม่สามารถเชื่อมต่อเครื่องปริ้นได้ ไม่สามารถปริ้นได้"/>
    <n v="11845"/>
    <d v="2022-09-30T14:15:25"/>
    <s v="00:00:00"/>
    <s v=""/>
    <m/>
    <s v="No Group"/>
    <s v="ต่ำ"/>
    <n v="1"/>
    <s v="Printer"/>
    <n v="0"/>
    <s v="ต่ำ"/>
    <n v="6102"/>
    <s v="sopida.yam@cra.ac.th"/>
    <s v="Sopida Yamanee"/>
    <s v="Within SLA"/>
    <s v="00:09:59"/>
    <d v="2022-09-20T08:46:06"/>
    <s v="Prasert Rattawisad"/>
    <s v="IT Support"/>
    <x v="1"/>
    <s v="Second tier"/>
    <x v="0"/>
    <s v="พอร์ทัล"/>
    <x v="0"/>
    <s v="Install"/>
    <x v="629"/>
    <x v="83"/>
    <m/>
    <s v=""/>
    <x v="0"/>
    <d v="1899-12-30T00:00:00"/>
    <d v="2022-09-20T14:24:25"/>
    <s v="ต่ำ"/>
  </r>
  <r>
    <s v="Not Requested"/>
    <x v="15"/>
    <d v="2022-09-20T14:20:00"/>
    <d v="2022-09-20T08:37:00"/>
    <n v="2022"/>
    <n v="9"/>
    <n v="20"/>
    <d v="1899-12-30T08:37:00"/>
    <s v="IT"/>
    <s v="172.27.6.66 เครื่อง หน้าจอดำ เครื่อง ค้าง ทำอะไรต่อไม่ได้เลยค่ะ คุณแก้ว ขอบคุณค่ะ"/>
    <n v="11846"/>
    <d v="2022-09-30T08:38:16"/>
    <s v="00:00:00"/>
    <s v=""/>
    <m/>
    <s v="No Group"/>
    <s v="ต่ำ"/>
    <n v="1"/>
    <s v="Setup/Re-config"/>
    <n v="0"/>
    <s v="ต่ำ"/>
    <n v="8609"/>
    <s v="panida.sri@cra.ac.th"/>
    <s v=" นางสาว พนิดา ศรียศ"/>
    <s v="Within SLA"/>
    <s v="05:43:07"/>
    <d v="2022-09-20T14:20:25"/>
    <s v="Wattanachai Noilong"/>
    <s v="IT Support"/>
    <x v="1"/>
    <s v="Second tier"/>
    <x v="0"/>
    <s v="พอร์ทัล"/>
    <x v="0"/>
    <s v="Operating System Windows 10"/>
    <x v="630"/>
    <x v="9"/>
    <m/>
    <s v=""/>
    <x v="1"/>
    <d v="1899-12-30T00:00:00"/>
    <d v="2022-09-20T14:20:25"/>
    <s v="ต่ำ"/>
  </r>
  <r>
    <s v="Not Requested"/>
    <x v="12"/>
    <d v="2022-09-20T14:24:00"/>
    <d v="2022-09-20T08:37:00"/>
    <n v="2022"/>
    <n v="9"/>
    <n v="20"/>
    <d v="1899-12-30T08:37:00"/>
    <s v="IT"/>
    <s v="ไฟล์ที่ทำงานร่วมกัน 5 คนในไดร์ฟแชร์ไม่สามารถเปิดใช้งานได้ รบกวนส่งน้องมาดูให้หน่อยค่ะ รบกวนขอด่วน ค่ะ ขอบคุณค่ะ"/>
    <n v="11847"/>
    <d v="2022-09-30T13:28:49"/>
    <s v="00:00:00"/>
    <s v=""/>
    <m/>
    <s v="No Group"/>
    <s v="ต่ำ"/>
    <n v="1"/>
    <s v="Setup/Reconfig"/>
    <n v="0"/>
    <s v="ต่ำ"/>
    <n v="8665"/>
    <s v="wilawan.rer@cra.ac.th"/>
    <s v="Wilawan Rerksothorn"/>
    <s v="Within SLA"/>
    <s v="00:56:48"/>
    <d v="2022-09-20T09:34:30"/>
    <s v="Prasert Rattawisad"/>
    <s v="IT Support"/>
    <x v="1"/>
    <s v="Second tier"/>
    <x v="0"/>
    <s v="พอร์ทัล"/>
    <x v="0"/>
    <s v="Ofiice 365"/>
    <x v="631"/>
    <x v="13"/>
    <m/>
    <s v=""/>
    <x v="1"/>
    <d v="1899-12-30T00:00:00"/>
    <d v="2022-09-20T14:24:49"/>
    <s v="ต่ำ"/>
  </r>
  <r>
    <s v="Not Requested"/>
    <x v="2"/>
    <d v="2022-09-20T14:25:00"/>
    <d v="2022-09-20T08:43:00"/>
    <n v="2022"/>
    <n v="9"/>
    <n v="20"/>
    <d v="1899-12-30T08:43:00"/>
    <s v="IT"/>
    <s v="โทรศัพท์ OPD ชั้น 3B เบอร์ 6234 ไม่สามารถโทรออก และรับสายได้ ตั้งแต่เมื่อวานช่วง 18.00 เป็นต้นมา ซึ่งโทรศัพท์มีสัญญาณเข้าตามปกติ (หน้าจอไม่มีความผิดปกติเลย) ****รบกวนช่วยมาแก้ไขโดยเร็วที่สุดค่ะ เนื่องจากเบอร์นี้เป็นเบอร์กลางของหน่วยงาน ตอนนี้คนทำงานนั่งตา"/>
    <n v="11848"/>
    <d v="2022-09-30T11:56:06"/>
    <s v="00:00:00"/>
    <s v=""/>
    <m/>
    <s v="No Group"/>
    <s v="ต่ำ"/>
    <n v="1"/>
    <s v="Setup/Reconfig"/>
    <n v="0"/>
    <s v="ต่ำ"/>
    <n v="6246"/>
    <s v="panutchanok.che@cra.ac.th"/>
    <s v="Panutchanok Chertchai"/>
    <s v="Within SLA"/>
    <s v="02:29:34"/>
    <d v="2022-09-20T11:12:42"/>
    <s v="Jiranuwut Kunnathon"/>
    <s v="IT Support"/>
    <x v="1"/>
    <s v="Second tier"/>
    <x v="0"/>
    <s v="พอร์ทัล"/>
    <x v="0"/>
    <s v="IP-Phone"/>
    <x v="632"/>
    <x v="14"/>
    <m/>
    <s v=""/>
    <x v="1"/>
    <d v="1899-12-30T00:00:00"/>
    <d v="2022-09-20T14:25:06"/>
    <s v="ต่ำ"/>
  </r>
  <r>
    <s v="Not Requested"/>
    <x v="2"/>
    <d v="2022-09-20T14:27:00"/>
    <d v="2022-09-20T08:44:00"/>
    <n v="2022"/>
    <n v="9"/>
    <n v="20"/>
    <d v="1899-12-30T08:44:00"/>
    <s v="IT"/>
    <s v="คอมพิวเตอร์ เลข 192.168.56.1 ไม่สามารถเข้าใช้งาน HIS หรือ intranet ได้"/>
    <n v="11849"/>
    <d v="2022-09-23T09:06:09"/>
    <s v="00:00:00"/>
    <s v=""/>
    <m/>
    <s v="No Group"/>
    <s v="ต่ำ"/>
    <n v="1"/>
    <s v="Setup/Reconfig"/>
    <n v="0"/>
    <s v="กลาง"/>
    <n v="851810515"/>
    <s v="nutjaree.pet@cra.ac.th"/>
    <s v="Nutjaree Petchann"/>
    <s v="Within SLA"/>
    <s v="02:21:52"/>
    <d v="2022-09-20T11:06:02"/>
    <s v="Jiranuwut Kunnathon"/>
    <s v="IT Support"/>
    <x v="1"/>
    <s v="Second tier"/>
    <x v="0"/>
    <s v="พอร์ทัล"/>
    <x v="0"/>
    <s v="IP-Phone"/>
    <x v="633"/>
    <x v="12"/>
    <m/>
    <s v=""/>
    <x v="1"/>
    <d v="1899-12-30T00:00:00"/>
    <d v="2022-09-20T14:27:09"/>
    <s v="ต่ำ"/>
  </r>
  <r>
    <s v="Not Requested"/>
    <x v="11"/>
    <d v="2022-09-23T10:36:00"/>
    <d v="2022-09-20T08:58:00"/>
    <n v="2022"/>
    <n v="9"/>
    <n v="20"/>
    <d v="1899-12-30T08:58:00"/>
    <s v="IT"/>
    <s v="ขอเปิด user id ในการเข้าใช้โน้ตบุ๊ค และรหัส wifi เนื่องจาก ไม่สามารถใช้รหัสพนักงานเข้าสู่ระบบได้"/>
    <n v="11850"/>
    <d v="2022-10-04T09:55:32"/>
    <s v="00:00:00"/>
    <s v=""/>
    <m/>
    <s v="No Group"/>
    <s v="ต่ำ"/>
    <n v="1"/>
    <s v="Setup/Reconfig"/>
    <n v="0"/>
    <s v="ต่ำ"/>
    <n v="942264463"/>
    <s v="decho.nar@cra.ac.th"/>
    <s v=" นาย เดโช นารอง"/>
    <s v="Within SLA"/>
    <s v="09:41:41"/>
    <d v="2022-09-21T09:40:07"/>
    <s v="Thanaphon Thaugsuban"/>
    <s v="IT Support"/>
    <x v="1"/>
    <s v="Second tier"/>
    <x v="0"/>
    <s v="พอร์ทัล"/>
    <x v="0"/>
    <s v="Wifi"/>
    <x v="634"/>
    <x v="62"/>
    <m/>
    <s v=""/>
    <x v="1"/>
    <d v="1899-12-30T00:00:00"/>
    <d v="2022-09-23T10:36:32"/>
    <s v="ต่ำ"/>
  </r>
  <r>
    <s v="Not Requested"/>
    <x v="12"/>
    <d v="2022-09-22T15:01:00"/>
    <d v="2022-09-20T09:08:00"/>
    <n v="2022"/>
    <n v="9"/>
    <n v="20"/>
    <d v="1899-12-30T09:08:00"/>
    <s v="IT"/>
    <s v=""/>
    <n v="11851"/>
    <d v="2022-09-22T15:09:02"/>
    <s v="00:16:35"/>
    <s v="Within SLA"/>
    <d v="2022-09-20T09:25:05"/>
    <s v="No Group"/>
    <s v="ต่ำ"/>
    <n v="4"/>
    <s v="Deleted"/>
    <n v="4"/>
    <s v="กลาง"/>
    <n v="8631"/>
    <s v="montha.kli@cra.ac.th"/>
    <s v="Montha Klinsukon"/>
    <s v="Within SLA"/>
    <s v="23:53:01"/>
    <d v="2022-09-22T15:01:31"/>
    <s v="Aekkaluck Mong Suriya"/>
    <s v="E-sarabun"/>
    <x v="0"/>
    <s v="Second tier"/>
    <x v="1"/>
    <s v="พอร์ทัล"/>
    <x v="0"/>
    <s v="E-Saraban"/>
    <x v="635"/>
    <x v="87"/>
    <m/>
    <s v=""/>
    <x v="0"/>
    <d v="1899-12-30T00:00:00"/>
    <d v="2022-09-22T15:01:31"/>
    <s v="ต่ำ"/>
  </r>
  <r>
    <s v="Not Requested"/>
    <x v="12"/>
    <d v="2022-09-20T09:30:00"/>
    <d v="2022-09-20T09:09:00"/>
    <n v="2022"/>
    <n v="9"/>
    <n v="20"/>
    <d v="1899-12-30T09:09:00"/>
    <s v="IT"/>
    <s v=""/>
    <n v="11852"/>
    <d v="2022-09-22T15:09:19"/>
    <s v="00:21:49"/>
    <s v="Within SLA"/>
    <d v="2022-09-20T09:30:54"/>
    <s v="No Group"/>
    <s v="ต่ำ"/>
    <n v="1"/>
    <s v="Deleted"/>
    <n v="1"/>
    <s v="กลาง"/>
    <n v="8812"/>
    <s v="tirapit.rac@cra.ac.th"/>
    <s v="Tirapit Rachiwong"/>
    <s v="Within SLA"/>
    <s v="00:21:53"/>
    <d v="2022-09-20T09:30:58"/>
    <s v="Nuengruethai Gaewtawan"/>
    <s v="E-sarabun"/>
    <x v="0"/>
    <s v="Second tier"/>
    <x v="1"/>
    <s v="พอร์ทัล"/>
    <x v="0"/>
    <s v="E-Saraban"/>
    <x v="583"/>
    <x v="33"/>
    <m/>
    <s v=""/>
    <x v="0"/>
    <d v="1899-12-30T00:00:00"/>
    <d v="2022-09-20T09:30:58"/>
    <s v="ต่ำ"/>
  </r>
  <r>
    <s v="Not Requested"/>
    <x v="15"/>
    <d v="2022-09-20T14:32:00"/>
    <d v="2022-09-20T09:10:00"/>
    <n v="2022"/>
    <n v="9"/>
    <n v="20"/>
    <d v="1899-12-30T09:10:00"/>
    <s v="IT"/>
    <s v="เรื่อง: VM เข้าใช้งานไม่ได้ IP : 172.25.4.249 ชื่อ:ศิริลักษณ์ แผนก:ผิวหนัง ห้องตรวจ5 17ไร่ เบอร์: 5735"/>
    <n v="11853"/>
    <d v="2022-09-30T13:00:43"/>
    <s v="00:00:00"/>
    <s v=""/>
    <m/>
    <s v="No Group"/>
    <s v="ต่ำ"/>
    <n v="1"/>
    <s v="Setup/Re-config"/>
    <n v="0"/>
    <s v="ต่ำ"/>
    <n v="5735"/>
    <s v="siriluk.jai@cra.ac.th"/>
    <s v="Siriluk Sangsat"/>
    <s v="Within SLA"/>
    <s v="01:32:09"/>
    <d v="2022-09-20T10:42:50"/>
    <s v="Supachai Sonthong"/>
    <s v="IT Support"/>
    <x v="1"/>
    <s v="Second tier"/>
    <x v="0"/>
    <s v="โทรศัพท์"/>
    <x v="0"/>
    <s v="Operating System VM Virtualbox"/>
    <x v="459"/>
    <x v="73"/>
    <m/>
    <s v=""/>
    <x v="1"/>
    <d v="1899-12-30T00:00:00"/>
    <d v="2022-09-20T14:32:43"/>
    <s v="ต่ำ"/>
  </r>
  <r>
    <s v="Not Requested"/>
    <x v="12"/>
    <d v="2022-09-20T16:27:00"/>
    <d v="2022-09-20T09:12:00"/>
    <n v="2022"/>
    <n v="9"/>
    <n v="20"/>
    <d v="1899-12-30T09:12:00"/>
    <s v="งานพัฒนาระบบสนับสนุน"/>
    <s v="ระบบSAP ใช้งานไม่ได้ค่ะ หมายเลขเครื่อง 175.25.3.27"/>
    <n v="11854"/>
    <d v="2022-09-30T09:12:30"/>
    <s v="00:00:00"/>
    <s v=""/>
    <m/>
    <s v="No Group"/>
    <s v="ต่ำ"/>
    <n v="1"/>
    <s v="Setup/Reconfig"/>
    <n v="0"/>
    <s v="ต่ำ"/>
    <n v="5708"/>
    <s v="permpen.noi@cra.ac.th"/>
    <s v="Permpen Noitoon"/>
    <s v="Within SLA"/>
    <s v="07:15:45"/>
    <d v="2022-09-20T16:27:53"/>
    <s v="Songpol Wansoongnern"/>
    <s v="SAP"/>
    <x v="0"/>
    <s v="Second tier"/>
    <x v="1"/>
    <s v="พอร์ทัล"/>
    <x v="0"/>
    <s v="SAP-CO"/>
    <x v="636"/>
    <x v="79"/>
    <m/>
    <s v=""/>
    <x v="1"/>
    <d v="1899-12-30T00:00:00"/>
    <d v="2022-09-20T16:27:53"/>
    <s v="ต่ำ"/>
  </r>
  <r>
    <s v="Not Requested"/>
    <x v="0"/>
    <d v="2022-09-22T11:18:00"/>
    <d v="2022-09-20T09:12:00"/>
    <n v="2022"/>
    <n v="9"/>
    <n v="20"/>
    <d v="1899-12-30T09:12:00"/>
    <s v="งานจัดซื้อจัดจ้างโครงการวิจัยและพัฒนาระบบงาน"/>
    <s v=""/>
    <n v="11855"/>
    <d v="2022-09-22T15:13:06"/>
    <s v="00:00:00"/>
    <s v=""/>
    <m/>
    <s v="No Group"/>
    <s v="ต่ำ"/>
    <n v="1"/>
    <s v="SAP"/>
    <n v="0"/>
    <s v="กลาง"/>
    <n v="8652"/>
    <s v="nattanan.hon@cra.ac.th"/>
    <s v=" นางสาว ณัฏฐนันท์ กุฎีพันธ์"/>
    <s v="Within SLA"/>
    <s v="20:05:35"/>
    <d v="2022-09-22T11:18:14"/>
    <s v="Songpol Wansoongnern"/>
    <s v="SAP"/>
    <x v="0"/>
    <s v="Second tier"/>
    <x v="1"/>
    <s v="พอร์ทัล"/>
    <x v="0"/>
    <s v="เปิดสิทธิ์"/>
    <x v="335"/>
    <x v="9"/>
    <m/>
    <s v=""/>
    <x v="0"/>
    <d v="1899-12-30T00:00:00"/>
    <d v="2022-09-22T11:18:14"/>
    <s v="ต่ำ"/>
  </r>
  <r>
    <s v="Not Requested"/>
    <x v="0"/>
    <m/>
    <d v="2022-09-20T09:17:00"/>
    <n v="2022"/>
    <n v="9"/>
    <n v="20"/>
    <d v="1899-12-30T09:17:00"/>
    <s v="IT"/>
    <s v=""/>
    <n v="11856"/>
    <d v="2022-09-27T15:00:00"/>
    <s v="00:00:00"/>
    <s v=""/>
    <m/>
    <s v="No Group"/>
    <s v="ต่ำ"/>
    <n v="2"/>
    <s v="VPN"/>
    <n v="0"/>
    <s v="กลาง"/>
    <n v="8605"/>
    <s v="phakpoom.lad@cra.ac.th"/>
    <s v="Phakpoom Laddahom"/>
    <s v=""/>
    <s v=""/>
    <m/>
    <s v="Wasin Suratanachaigarn"/>
    <s v="Application Support"/>
    <x v="0"/>
    <s v="Second tier"/>
    <x v="1"/>
    <s v="พอร์ทัล"/>
    <x v="1"/>
    <s v="เปิดสิทธิ์"/>
    <x v="417"/>
    <x v="60"/>
    <m/>
    <s v=""/>
    <x v="0"/>
    <d v="1899-12-30T00:00:00"/>
    <d v="2022-09-29T12:09:07"/>
    <s v="ต่ำ"/>
  </r>
  <r>
    <s v="Not Requested"/>
    <x v="12"/>
    <d v="2022-09-20T14:33:00"/>
    <d v="2022-09-20T09:19:00"/>
    <n v="2022"/>
    <n v="9"/>
    <n v="20"/>
    <d v="1899-12-30T09:19:00"/>
    <s v="IT"/>
    <s v="ขอความอนุเคราะห์ ติดตั้งโปรแกรม Dr.Dog เพื่อใช้สำหรับงานตรวจรักษาสัตว์ป่วย IP เครื่อง 172.18.6.22"/>
    <n v="11857"/>
    <d v="2022-09-30T14:12:13"/>
    <s v="00:00:00"/>
    <s v=""/>
    <m/>
    <s v="No Group"/>
    <s v="ต่ำ"/>
    <n v="1"/>
    <s v="Add/Insert"/>
    <n v="0"/>
    <s v="ต่ำ"/>
    <n v="642171908"/>
    <s v="pattamaporn.kra@pccms.ac.th"/>
    <s v=" นางสาว ปัทมาภรณ์ กระจกแก้ว"/>
    <s v="Within SLA"/>
    <s v="00:21:27"/>
    <d v="2022-09-20T09:40:27"/>
    <s v="Kritpet Pumsorn"/>
    <s v="IT Support"/>
    <x v="1"/>
    <s v="Second tier"/>
    <x v="0"/>
    <s v="พอร์ทัล"/>
    <x v="0"/>
    <s v="Doctor Doc"/>
    <x v="637"/>
    <x v="96"/>
    <m/>
    <s v=""/>
    <x v="1"/>
    <d v="1899-12-30T00:00:00"/>
    <d v="2022-09-20T14:33:13"/>
    <s v="ต่ำ"/>
  </r>
  <r>
    <s v="Not Requested"/>
    <x v="4"/>
    <m/>
    <d v="2022-09-20T09:24:00"/>
    <n v="2022"/>
    <n v="9"/>
    <n v="20"/>
    <d v="1899-12-30T09:24:00"/>
    <s v="IT"/>
    <s v="เรียน เจ้าหน้าที่ IT ขอให้เพิ่มรายชื่อหน่วยงาน ICU ในโปรแกรม pharmacy chemo que เบื้องต้นได้ประสานงานคุณนันทพล ไว้แล้วค่ะ ขอบคุณค่ะ ประภัสสรา พงศ์พันธุ์พิศาล"/>
    <n v="11858"/>
    <d v="2022-10-04T15:51:14"/>
    <s v="06:32:19"/>
    <s v="Within SLA"/>
    <d v="2022-09-20T15:57:08"/>
    <s v="No Group"/>
    <s v="ต่ำ"/>
    <n v="4"/>
    <s v="SSB"/>
    <n v="3"/>
    <s v="ต่ำ"/>
    <n v="814484533"/>
    <s v="prapatsara.pon@cra.ac.th"/>
    <s v="ประภัสสรา พงศ์พันธุ์พิศาล"/>
    <s v=""/>
    <s v=""/>
    <m/>
    <s v="Kongkiat Prasongwattana"/>
    <s v="Programer"/>
    <x v="0"/>
    <s v="Second tier"/>
    <x v="1"/>
    <s v="พอร์ทัล"/>
    <x v="1"/>
    <s v="System/Application Parameters Change"/>
    <x v="638"/>
    <x v="133"/>
    <m/>
    <s v=""/>
    <x v="0"/>
    <d v="1899-12-30T00:00:00"/>
    <d v="2022-10-04T11:26:14"/>
    <s v="ต่ำ"/>
  </r>
  <r>
    <s v="Not Requested"/>
    <x v="0"/>
    <d v="2022-09-24T09:35:00"/>
    <d v="2022-09-20T09:26:00"/>
    <n v="2022"/>
    <n v="9"/>
    <n v="20"/>
    <d v="1899-12-30T09:26:00"/>
    <s v="IT"/>
    <s v=""/>
    <n v="11859"/>
    <d v="2022-09-26T14:30:00"/>
    <s v="00:00:00"/>
    <s v=""/>
    <m/>
    <s v="No Group"/>
    <s v="ต่ำ"/>
    <n v="2"/>
    <s v="E-Mail"/>
    <n v="0"/>
    <s v="กลาง"/>
    <n v="622936244"/>
    <s v="supawadee.sri@cra.ac.th"/>
    <s v="Supawadee Sripromma"/>
    <s v="Within SLA"/>
    <s v="17:30:21"/>
    <d v="2022-09-22T08:56:50"/>
    <s v="Surasak Rattanaanan"/>
    <s v="IT Support"/>
    <x v="0"/>
    <s v="Second tier"/>
    <x v="0"/>
    <s v="พอร์ทัล"/>
    <x v="0"/>
    <s v="เปลี่ยนสิทธิ์"/>
    <x v="639"/>
    <x v="96"/>
    <m/>
    <s v=""/>
    <x v="0"/>
    <d v="1899-12-30T00:00:00"/>
    <d v="2022-09-24T09:50:49"/>
    <s v="ต่ำ"/>
  </r>
  <r>
    <s v="Not Requested"/>
    <x v="11"/>
    <d v="2022-09-20T14:35:00"/>
    <d v="2022-09-20T09:26:00"/>
    <n v="2022"/>
    <n v="9"/>
    <n v="20"/>
    <d v="1899-12-30T09:26:00"/>
    <s v="IT"/>
    <s v="รบกวนตรวจสอบสัญญาณ WIFI เนื่องจากใช้ประชุม Online แล้วหลุดบ่อย"/>
    <n v="11860"/>
    <d v="2022-09-23T11:15:11"/>
    <s v="00:00:00"/>
    <s v=""/>
    <m/>
    <s v="No Group"/>
    <s v="ต่ำ"/>
    <n v="1"/>
    <s v="Setup/Reconfig"/>
    <n v="0"/>
    <s v="กลาง"/>
    <n v="8414"/>
    <s v="kamonwan.soo@cra.ac.th"/>
    <s v="KAMONWAN SOONKLANG"/>
    <s v="Within SLA"/>
    <s v="00:20:16"/>
    <d v="2022-09-20T09:58:47"/>
    <s v="Wasin Suratanachaigarn"/>
    <s v="Application Support"/>
    <x v="0"/>
    <s v="Second tier"/>
    <x v="1"/>
    <s v="พอร์ทัล"/>
    <x v="0"/>
    <s v="Wifi"/>
    <x v="210"/>
    <x v="20"/>
    <d v="2022-05-05T00:00:00"/>
    <s v=""/>
    <x v="1"/>
    <d v="1899-12-30T00:00:00"/>
    <d v="2022-09-20T20:33:27"/>
    <s v="ต่ำ"/>
  </r>
  <r>
    <s v="Not Requested"/>
    <x v="12"/>
    <d v="2022-09-20T14:36:00"/>
    <d v="2022-09-20T09:29:00"/>
    <n v="2022"/>
    <n v="9"/>
    <n v="20"/>
    <d v="1899-12-30T09:29:00"/>
    <s v="IT"/>
    <s v="เครื่อง IP 172.32.1.52 หลังแก้ไขยาในระบบ HIS แล้วกด update to master เครื่องขึ้น error ทำให้ไม่สามารถ update ได้"/>
    <n v="11861"/>
    <d v="2022-09-30T13:52:07"/>
    <s v="00:00:00"/>
    <s v=""/>
    <m/>
    <s v="No Group"/>
    <s v="ต่ำ"/>
    <n v="1"/>
    <s v="Set up SSB"/>
    <n v="0"/>
    <s v="ต่ำ"/>
    <n v="6807"/>
    <s v="phawita.sit@cra.ac.th"/>
    <s v="Phawita Sittiwech"/>
    <s v="Within SLA"/>
    <s v="00:44:15"/>
    <d v="2022-09-20T10:14:14"/>
    <s v="Prasert Rattawisad"/>
    <s v="IT Support"/>
    <x v="1"/>
    <s v="Second tier"/>
    <x v="0"/>
    <s v="พอร์ทัล"/>
    <x v="0"/>
    <s v="SSB - Front End"/>
    <x v="640"/>
    <x v="29"/>
    <m/>
    <s v=""/>
    <x v="1"/>
    <d v="1899-12-30T00:00:00"/>
    <d v="2022-09-20T14:36:07"/>
    <s v="ต่ำ"/>
  </r>
  <r>
    <s v="Not Requested"/>
    <x v="3"/>
    <d v="2022-09-20T14:37:00"/>
    <d v="2022-09-20T09:30:00"/>
    <n v="2022"/>
    <n v="9"/>
    <n v="20"/>
    <d v="1899-12-30T09:30:00"/>
    <s v="IT"/>
    <s v=""/>
    <n v="11862"/>
    <d v="2022-09-22T16:59:05"/>
    <s v="00:00:00"/>
    <s v=""/>
    <m/>
    <s v="No Group"/>
    <s v="ต่ำ"/>
    <n v="1"/>
    <s v="Printer"/>
    <n v="0"/>
    <s v="กลาง"/>
    <n v="8153"/>
    <s v="nannara.tec@cra.ac.th"/>
    <s v="Nannara Techa-Akarakasem"/>
    <s v="Within SLA"/>
    <s v="03:38:01"/>
    <d v="2022-09-20T13:08:17"/>
    <s v="Anuchit Buapan"/>
    <s v="IT Support"/>
    <x v="1"/>
    <s v="Second tier"/>
    <x v="0"/>
    <s v="พอร์ทัล"/>
    <x v="0"/>
    <s v="Install"/>
    <x v="204"/>
    <x v="17"/>
    <m/>
    <s v=""/>
    <x v="0"/>
    <d v="1899-12-30T00:00:00"/>
    <d v="2022-09-20T14:37:05"/>
    <s v="ต่ำ"/>
  </r>
  <r>
    <s v="Not Requested"/>
    <x v="3"/>
    <d v="2022-09-20T14:37:00"/>
    <d v="2022-09-20T09:49:00"/>
    <n v="2022"/>
    <n v="9"/>
    <n v="20"/>
    <d v="1899-12-30T09:49:00"/>
    <s v="IT"/>
    <s v="รบกวนขอความกรุณาเจ้าหน้าที่ช่วย Add printer ให้ notebook ส่วนตัวของพนักงานใหม่ครับ เครื่องลง MDM เรียบร้อยแล้วครับ อยู่ที่ฝ่ายโครงการตามพระดำริ และงานส่วนพระองค์ ชั้น 3 โซน D ครับ ขอบคุณครับ"/>
    <n v="11863"/>
    <d v="2022-09-30T11:27:35"/>
    <s v="00:00:00"/>
    <s v=""/>
    <m/>
    <s v="No Group"/>
    <s v="ต่ำ"/>
    <n v="1"/>
    <s v="Printer"/>
    <n v="0"/>
    <s v="ต่ำ"/>
    <n v="8633"/>
    <s v="sakkamat.san@cra.ac.th"/>
    <s v="สัคคเมธ แสงทรงศิลป์"/>
    <s v="Within SLA"/>
    <s v="03:10:27"/>
    <d v="2022-09-20T12:59:40"/>
    <s v="Thanaphon Thaugsuban"/>
    <s v="IT Support"/>
    <x v="1"/>
    <s v="Second tier"/>
    <x v="0"/>
    <s v="พอร์ทัล"/>
    <x v="0"/>
    <s v="Install"/>
    <x v="641"/>
    <x v="40"/>
    <d v="2022-05-05T00:00:00"/>
    <s v=""/>
    <x v="0"/>
    <d v="1899-12-30T00:00:00"/>
    <d v="2022-09-20T14:40:53"/>
    <s v="ต่ำ"/>
  </r>
  <r>
    <s v="Not Requested"/>
    <x v="15"/>
    <d v="2022-09-20T16:28:00"/>
    <d v="2022-09-20T09:49:00"/>
    <n v="2022"/>
    <n v="9"/>
    <n v="20"/>
    <d v="1899-12-30T09:49:00"/>
    <s v="IT"/>
    <s v="โปรแกรม HIS ช้า ขอลงโปรแกรม HIS ไหม่"/>
    <n v="11864"/>
    <d v="2022-09-30T09:53:18"/>
    <s v="00:00:00"/>
    <s v=""/>
    <m/>
    <s v="No Group"/>
    <s v="ต่ำ"/>
    <n v="1"/>
    <s v="Repair"/>
    <n v="0"/>
    <s v="ต่ำ"/>
    <n v="894087904"/>
    <s v="thanyaphon.rat@cra.ac.th"/>
    <s v="Thanyaphon Rattana"/>
    <s v="Within SLA"/>
    <s v="06:35:26"/>
    <d v="2022-09-20T16:25:02"/>
    <s v="Krissada Boonchaleaw"/>
    <s v="PC Team"/>
    <x v="2"/>
    <s v="Second tier"/>
    <x v="0"/>
    <s v="พอร์ทัล"/>
    <x v="0"/>
    <s v="Operating System VM Virtualbox"/>
    <x v="642"/>
    <x v="48"/>
    <m/>
    <s v=""/>
    <x v="1"/>
    <d v="1899-12-30T00:00:00"/>
    <d v="2022-09-20T16:28:18"/>
    <s v="ต่ำ"/>
  </r>
  <r>
    <s v="Not Requested"/>
    <x v="12"/>
    <d v="2022-09-27T09:34:00"/>
    <d v="2022-09-20T09:51:00"/>
    <n v="2022"/>
    <n v="9"/>
    <n v="20"/>
    <d v="1899-12-30T09:51:00"/>
    <s v="IT"/>
    <s v="รบกวนแก้ไขตัวอักษรบน E-mail ที่สะกดผิดเปลี่ยนเป็นตัวสะกดที่ถูกต้องด้วยค่า คำที่ถูกต้อง chayanut.kha คำที่สะกดผิด chayanut.khe"/>
    <n v="11865"/>
    <d v="2022-09-30T09:51:20"/>
    <s v="00:00:00"/>
    <s v=""/>
    <m/>
    <s v="No Group"/>
    <s v="ต่ำ"/>
    <n v="1"/>
    <s v="Modify"/>
    <n v="0"/>
    <s v="ต่ำ"/>
    <n v="896657334"/>
    <s v="chayanut.khe@cra.ac.th"/>
    <s v="Chayanut Khemwat"/>
    <s v="Within SLA"/>
    <s v="44:42:59"/>
    <d v="2022-09-27T09:34:06"/>
    <s v="Ulailak Nadee"/>
    <s v="IT Support"/>
    <x v="0"/>
    <s v="Second tier"/>
    <x v="1"/>
    <s v="พอร์ทัล"/>
    <x v="0"/>
    <s v="e-mail"/>
    <x v="643"/>
    <x v="128"/>
    <m/>
    <s v=""/>
    <x v="1"/>
    <d v="1899-12-30T00:00:00"/>
    <d v="2022-09-27T09:34:06"/>
    <s v="ต่ำ"/>
  </r>
  <r>
    <s v="Not Requested"/>
    <x v="2"/>
    <d v="2022-09-20T14:37:00"/>
    <d v="2022-09-20T09:55:00"/>
    <n v="2022"/>
    <n v="9"/>
    <n v="20"/>
    <d v="1899-12-30T09:55:00"/>
    <s v="IT"/>
    <s v="ขอเบิกคีย์บอร์ดใหม่ค่ะ ติดต่อไกด์ 8592"/>
    <n v="11866"/>
    <d v="2022-09-30T11:23:53"/>
    <s v="00:00:00"/>
    <s v=""/>
    <m/>
    <s v="No Group"/>
    <s v="ต่ำ"/>
    <n v="1"/>
    <s v="Repair"/>
    <n v="0"/>
    <s v="ต่ำ"/>
    <n v="8592"/>
    <s v="panida.sri@cra.ac.th"/>
    <s v=" นางสาว พนิดา ศรียศ"/>
    <s v="Within SLA"/>
    <s v="03:14:09"/>
    <d v="2022-09-20T13:10:04"/>
    <s v="Anuchit Buapan"/>
    <s v="IT Support"/>
    <x v="1"/>
    <s v="Second tier"/>
    <x v="0"/>
    <s v="พอร์ทัล"/>
    <x v="0"/>
    <s v="Keyboard"/>
    <x v="644"/>
    <x v="9"/>
    <m/>
    <s v=""/>
    <x v="1"/>
    <d v="1899-12-30T00:00:00"/>
    <d v="2022-09-20T14:37:53"/>
    <s v="ต่ำ"/>
  </r>
  <r>
    <s v="Not Requested"/>
    <x v="2"/>
    <d v="2022-09-20T14:38:00"/>
    <d v="2022-09-20T10:02:00"/>
    <n v="2022"/>
    <n v="9"/>
    <n v="20"/>
    <d v="1899-12-30T10:02:00"/>
    <s v="IT"/>
    <s v="ใช้งานอินเทอร์เน็ตและ One drives ไม่ได้ เนื่องจากย้ายโต๊ะ"/>
    <n v="11867"/>
    <d v="2022-09-23T08:25:13"/>
    <s v="00:00:00"/>
    <s v=""/>
    <m/>
    <s v="No Group"/>
    <s v="ต่ำ"/>
    <n v="1"/>
    <s v="Setup/Reconfig"/>
    <n v="0"/>
    <s v="กลาง"/>
    <n v="8503"/>
    <s v="jariya.san@cra.ac.th"/>
    <s v="Jariya Sanakoon"/>
    <s v="Within SLA"/>
    <s v="03:13:22"/>
    <d v="2022-09-20T13:15:36"/>
    <s v="Anuchit Buapan"/>
    <s v="IT Support"/>
    <x v="1"/>
    <s v="Second tier"/>
    <x v="0"/>
    <s v="พอร์ทัล"/>
    <x v="0"/>
    <s v="Lan"/>
    <x v="645"/>
    <x v="59"/>
    <m/>
    <s v=""/>
    <x v="1"/>
    <d v="1899-12-30T00:00:00"/>
    <d v="2022-09-20T14:38:13"/>
    <s v="ต่ำ"/>
  </r>
  <r>
    <s v="Not Requested"/>
    <x v="11"/>
    <d v="2022-09-20T14:39:00"/>
    <d v="2022-09-20T10:04:00"/>
    <n v="2022"/>
    <n v="9"/>
    <n v="20"/>
    <d v="1899-12-30T10:04:00"/>
    <s v="IT"/>
    <s v="Wifi ใช้งานไม่ได้"/>
    <n v="11868"/>
    <d v="2022-09-30T14:32:31"/>
    <s v="00:00:00"/>
    <s v=""/>
    <m/>
    <s v="No Group"/>
    <s v="ต่ำ"/>
    <n v="1"/>
    <s v="Setup/Reconfig"/>
    <n v="0"/>
    <s v="ต่ำ"/>
    <n v="8428"/>
    <s v="nittaya.sun@cra.ac.th"/>
    <s v="Nittaya Suntharanon"/>
    <s v="Within SLA"/>
    <s v="00:07:04"/>
    <d v="2022-09-20T10:13:20"/>
    <s v="Wasin Suratanachaigarn"/>
    <s v="Application Support"/>
    <x v="0"/>
    <s v="Second tier"/>
    <x v="1"/>
    <s v="พอร์ทัล"/>
    <x v="0"/>
    <s v="Wifi"/>
    <x v="646"/>
    <x v="20"/>
    <m/>
    <s v=""/>
    <x v="1"/>
    <d v="1899-12-30T00:00:00"/>
    <d v="2022-09-20T14:39:31"/>
    <s v="ต่ำ"/>
  </r>
  <r>
    <s v="Not Requested"/>
    <x v="12"/>
    <d v="2022-09-20T11:03:00"/>
    <d v="2022-09-20T10:13:00"/>
    <n v="2022"/>
    <n v="9"/>
    <n v="20"/>
    <d v="1899-12-30T10:13:00"/>
    <s v="IT"/>
    <s v="ขอความกรุณาช่วยลบเอกสารในระบบ e - Saraban รายละเอียดตามเอกสารที่แนบมาค่ะ"/>
    <n v="11869"/>
    <d v="2022-09-30T10:14:19"/>
    <s v="00:00:00"/>
    <s v=""/>
    <m/>
    <s v="No Group"/>
    <s v="ต่ำ"/>
    <n v="1"/>
    <s v="Deleted"/>
    <n v="0"/>
    <s v="ต่ำ"/>
    <n v="894153398"/>
    <s v="ratchanok.boo@cra.ac.th"/>
    <s v="Ratchanok Boonprasearth"/>
    <s v="Within SLA"/>
    <s v="00:49:29"/>
    <d v="2022-09-20T11:03:06"/>
    <s v="Aekkaluck Mong Suriya"/>
    <s v="E-sarabun"/>
    <x v="0"/>
    <s v="Second tier"/>
    <x v="1"/>
    <s v="พอร์ทัล"/>
    <x v="0"/>
    <s v="E-Saraban"/>
    <x v="647"/>
    <x v="134"/>
    <m/>
    <s v=""/>
    <x v="0"/>
    <d v="1899-12-30T00:00:00"/>
    <d v="2022-09-20T11:03:06"/>
    <s v="ต่ำ"/>
  </r>
  <r>
    <s v="Not Requested"/>
    <x v="2"/>
    <d v="2022-09-20T14:43:00"/>
    <d v="2022-09-20T10:15:00"/>
    <n v="2022"/>
    <n v="9"/>
    <n v="20"/>
    <d v="1899-12-30T10:15:00"/>
    <s v="IT"/>
    <s v="แจ้งห้องโภชนาการ บริษัทรับเหมาจ้างผลิตอาหาร โทรศัพท์ใช้งานไม่ได้ ขอให้ทาง IT ช่วยดำเนินการแก้ไขให้ด้วยค่ะ เนื่องจากไม่สามารถรับและติดต่อประสานงานกับทาง Ward เรื่องอาหารผู้ป่วยได้ค่ะ"/>
    <n v="11870"/>
    <d v="2022-09-30T10:48:26"/>
    <s v="00:00:00"/>
    <s v=""/>
    <m/>
    <s v="No Group"/>
    <s v="ต่ำ"/>
    <n v="1"/>
    <s v="Setup/Reconfig"/>
    <n v="0"/>
    <s v="ต่ำ"/>
    <n v="6085"/>
    <s v="treetippa.rat@cra.ac.th"/>
    <s v=" นางสาว ตรีทิพพา รัตนไตรมาศ"/>
    <s v="Within SLA"/>
    <s v="03:55:10"/>
    <d v="2022-09-20T14:10:17"/>
    <s v="Natthawut Suksom"/>
    <s v="IT Support"/>
    <x v="1"/>
    <s v="Second tier"/>
    <x v="0"/>
    <s v="พอร์ทัล"/>
    <x v="0"/>
    <s v="IP-Phone"/>
    <x v="381"/>
    <x v="76"/>
    <m/>
    <s v=""/>
    <x v="1"/>
    <d v="1899-12-30T00:00:00"/>
    <d v="2022-09-20T14:43:26"/>
    <s v="ต่ำ"/>
  </r>
  <r>
    <s v="Not Requested"/>
    <x v="12"/>
    <d v="2022-09-20T11:12:00"/>
    <d v="2022-09-20T10:23:00"/>
    <n v="2022"/>
    <n v="9"/>
    <n v="20"/>
    <d v="1899-12-30T10:23:00"/>
    <s v="IT"/>
    <s v=" ขอแจ้งลบเอกสารแนบของบันทึกข้อความที่ 001.บก.65/693 ลงวันที่ 22 สิงหาคม 2565 เรื่อง ขออนุมัติจ้างเหมาซัก อบ รีดผ้าผู้ป่วยราชวิทยาลัยจุฬาภรณ์ ประจำปีงบประมาณ ๒๕๖๖ เนื่องจากมีการแก้ไขข้อมูลในเอกสารแนบ จึงมีความต้องการลบไฟล์เดิม ชื่อไฟล์ที่ต้องการลบ ดังนี้ 1"/>
    <n v="11871"/>
    <d v="2022-09-30T10:23:57"/>
    <s v="00:48:53"/>
    <s v="Within SLA"/>
    <d v="2022-09-20T11:12:42"/>
    <s v="No Group"/>
    <s v="ต่ำ"/>
    <n v="1"/>
    <s v="Deleted"/>
    <n v="1"/>
    <s v="ต่ำ"/>
    <n v="6795"/>
    <s v="chanyapinya.kan@cra.ac.th"/>
    <s v=" นางสาว ชัญภิญญา กันสำอาง"/>
    <s v="Within SLA"/>
    <s v="00:49:02"/>
    <d v="2022-09-20T11:12:51"/>
    <s v="Nuengruethai Gaewtawan"/>
    <s v="E-sarabun"/>
    <x v="0"/>
    <s v="Second tier"/>
    <x v="1"/>
    <s v="พอร์ทัล"/>
    <x v="0"/>
    <s v="E-Saraban"/>
    <x v="648"/>
    <x v="84"/>
    <d v="2022-05-05T00:00:00"/>
    <s v=""/>
    <x v="0"/>
    <d v="1899-12-30T00:00:00"/>
    <d v="2022-09-20T14:01:56"/>
    <s v="ต่ำ"/>
  </r>
  <r>
    <s v="Not Requested"/>
    <x v="12"/>
    <d v="2022-09-20T17:34:00"/>
    <d v="2022-09-20T10:28:00"/>
    <n v="2022"/>
    <n v="9"/>
    <n v="20"/>
    <d v="1899-12-30T10:28:00"/>
    <s v="IT"/>
    <s v="SAP พบปัญหา เข้าใช้งานไม่ได้ Error: Bad DB connection. กลับมาใช้งานได้แล้วนะคะ ตั้งแต่เวลา 10.23 - 10.57 Server Service Stop ไป"/>
    <n v="11872"/>
    <d v="2022-09-20T14:29:16"/>
    <s v="00:00:00"/>
    <s v=""/>
    <m/>
    <s v="No Group"/>
    <s v="สูง"/>
    <n v="1"/>
    <s v="Systems Down"/>
    <n v="0"/>
    <s v="ด่วน"/>
    <n v="8888"/>
    <s v="itservice@cra.ac.th"/>
    <s v="IT Service Request"/>
    <s v="SLA Violated"/>
    <s v="06:31:40"/>
    <d v="2022-09-20T17:34:13"/>
    <s v="Jaraya Bhuwaratheep"/>
    <s v="Application Support"/>
    <x v="0"/>
    <s v="Second tier"/>
    <x v="1"/>
    <s v="โทรศัพท์"/>
    <x v="0"/>
    <s v="SAP-CO"/>
    <x v="649"/>
    <x v="25"/>
    <m/>
    <s v=""/>
    <x v="1"/>
    <d v="1899-12-30T00:00:00"/>
    <d v="2022-09-20T17:34:13"/>
    <s v="สูง"/>
  </r>
  <r>
    <s v="Not Requested"/>
    <x v="10"/>
    <d v="2022-09-20T14:44:00"/>
    <d v="2022-09-20T10:31:00"/>
    <n v="2022"/>
    <n v="9"/>
    <n v="20"/>
    <d v="1899-12-30T10:31:00"/>
    <s v="IT"/>
    <s v="เครื่องปริ้นไม่ค่อยดึงกระดาษ A5 รบกวน IT แก้ไขให้ค่อ ขอบคุณค่ะ"/>
    <n v="11873"/>
    <d v="2022-09-30T14:06:35"/>
    <s v="00:00:00"/>
    <s v=""/>
    <m/>
    <s v="No Group"/>
    <s v="ต่ำ"/>
    <n v="1"/>
    <s v="Setup/Reconfig"/>
    <n v="0"/>
    <s v="ต่ำ"/>
    <n v="6133"/>
    <s v="pimprapa.han@cra.ac.th"/>
    <s v=" นางสาว พิมประภา หาญกล้า"/>
    <s v="Within SLA"/>
    <s v="00:38:54"/>
    <d v="2022-09-20T11:10:10"/>
    <s v="Jiranuwut Kunnathon"/>
    <s v="IT Support"/>
    <x v="1"/>
    <s v="Second tier"/>
    <x v="0"/>
    <s v="พอร์ทัล"/>
    <x v="0"/>
    <s v="Printer Ricoh"/>
    <x v="650"/>
    <x v="105"/>
    <m/>
    <s v=""/>
    <x v="1"/>
    <d v="1899-12-30T00:00:00"/>
    <d v="2022-09-20T14:44:35"/>
    <s v="ต่ำ"/>
  </r>
  <r>
    <s v="Not Requested"/>
    <x v="12"/>
    <d v="2022-09-20T11:00:00"/>
    <d v="2022-09-20T10:35:00"/>
    <n v="2022"/>
    <n v="9"/>
    <n v="20"/>
    <d v="1899-12-30T10:35:00"/>
    <s v="IT"/>
    <s v=""/>
    <n v="11874"/>
    <d v="2022-09-20T14:56:12"/>
    <s v="00:00:00"/>
    <s v=""/>
    <m/>
    <s v="No Group"/>
    <s v="สูง"/>
    <n v="1"/>
    <s v="Setup/Reconfig"/>
    <n v="0"/>
    <s v="ด่วน"/>
    <n v="8744"/>
    <s v="prariwat.tre@cra.ac.th"/>
    <s v="Prariwat Treesupabchaikul"/>
    <s v="Within SLA"/>
    <s v="00:04:31"/>
    <d v="2022-09-20T10:40:01"/>
    <s v="Chutiphan Wonbao"/>
    <s v="IT Support"/>
    <x v="1"/>
    <s v="Frist tier"/>
    <x v="2"/>
    <s v="พอร์ทัล"/>
    <x v="0"/>
    <s v="SAP-CO"/>
    <x v="651"/>
    <x v="37"/>
    <m/>
    <s v=""/>
    <x v="1"/>
    <d v="1899-12-30T00:00:00"/>
    <d v="2022-09-20T11:00:12"/>
    <s v="สูง"/>
  </r>
  <r>
    <s v="Not Requested"/>
    <x v="12"/>
    <d v="2022-09-20T11:00:00"/>
    <d v="2022-09-20T10:36:00"/>
    <n v="2022"/>
    <n v="9"/>
    <n v="20"/>
    <d v="1899-12-30T10:36:00"/>
    <s v="IT"/>
    <s v="สวัสดีครับ ผมติตต่อจากโรงงานยาสัตหีบ พอดีผมใช้งาน SAP อยู่แล้วค้าง พอปิดแล้วเปิดใหม่ ก็เข้าโปรแกรมไม่ได้ ขึ้นข้อความตามภาพนี้เลยครับ"/>
    <n v="11875"/>
    <d v="2022-09-20T14:55:10"/>
    <s v="00:00:00"/>
    <s v=""/>
    <m/>
    <s v="No Group"/>
    <s v="สูง"/>
    <n v="1"/>
    <s v="Setup/Reconfig"/>
    <n v="0"/>
    <s v="ด่วน"/>
    <n v="973439489"/>
    <s v="pitipat.poo@cra.ac.th"/>
    <s v="Pitipat poonprasit"/>
    <s v="Within SLA"/>
    <s v="00:05:25"/>
    <d v="2022-09-20T10:41:53"/>
    <s v="Chutiphan Wonbao"/>
    <s v="IT Support"/>
    <x v="1"/>
    <s v="Frist tier"/>
    <x v="2"/>
    <s v="พอร์ทัล"/>
    <x v="0"/>
    <s v="SAP-CO"/>
    <x v="652"/>
    <x v="1"/>
    <m/>
    <s v=""/>
    <x v="1"/>
    <d v="1899-12-30T00:00:00"/>
    <d v="2022-09-20T11:00:10"/>
    <s v="สูง"/>
  </r>
  <r>
    <s v="Not Requested"/>
    <x v="12"/>
    <d v="2022-09-20T11:00:00"/>
    <d v="2022-09-20T10:36:00"/>
    <n v="2022"/>
    <n v="9"/>
    <n v="20"/>
    <d v="1899-12-30T10:36:00"/>
    <s v="IT"/>
    <s v="เข้าระบบ SAP ไม่ได้ค่ะ IP เครื่อง 172.32.7.31"/>
    <n v="11876"/>
    <d v="2022-09-20T14:55:08"/>
    <s v="00:00:00"/>
    <s v=""/>
    <m/>
    <s v="No Group"/>
    <s v="สูง"/>
    <n v="1"/>
    <s v="Setup/Reconfig"/>
    <n v="0"/>
    <s v="ด่วน"/>
    <n v="6471"/>
    <s v="kewalee.bao@cra.ac.th"/>
    <s v="Kewalee Baokoa"/>
    <s v="Within SLA"/>
    <s v="00:05:39"/>
    <d v="2022-09-20T10:42:35"/>
    <s v="Chutiphan Wonbao"/>
    <s v="IT Support"/>
    <x v="1"/>
    <s v="Frist tier"/>
    <x v="2"/>
    <s v="พอร์ทัล"/>
    <x v="0"/>
    <s v="SAP-CO"/>
    <x v="653"/>
    <x v="97"/>
    <m/>
    <s v=""/>
    <x v="1"/>
    <d v="1899-12-30T00:00:00"/>
    <d v="2022-09-20T11:00:08"/>
    <s v="สูง"/>
  </r>
  <r>
    <s v="Not Requested"/>
    <x v="6"/>
    <m/>
    <d v="2022-09-20T10:41:00"/>
    <n v="2022"/>
    <n v="9"/>
    <n v="20"/>
    <d v="1899-12-30T10:41:00"/>
    <s v="IT"/>
    <s v=""/>
    <n v="11877"/>
    <d v="2022-10-07T16:00:00"/>
    <s v="00:00:00"/>
    <s v=""/>
    <m/>
    <s v="No Group"/>
    <s v="ต่ำ"/>
    <n v="1"/>
    <s v="System SAP"/>
    <n v="0"/>
    <s v="กลาง"/>
    <n v="8744"/>
    <s v="prariwat.tre@cra.ac.th"/>
    <s v="Prariwat Treesupabchaikul"/>
    <s v=""/>
    <s v=""/>
    <m/>
    <s v="Ajaree Supateeranon"/>
    <s v="Application Support"/>
    <x v="0"/>
    <s v="Second tier"/>
    <x v="1"/>
    <s v="พอร์ทัล"/>
    <x v="1"/>
    <s v="Change/Add Function"/>
    <x v="56"/>
    <x v="37"/>
    <m/>
    <s v=""/>
    <x v="0"/>
    <d v="1899-12-30T00:00:00"/>
    <d v="2022-09-29T15:17:08"/>
    <s v="ต่ำ"/>
  </r>
  <r>
    <s v="Not Requested"/>
    <x v="15"/>
    <d v="2022-09-23T11:32:00"/>
    <d v="2022-09-20T10:57:00"/>
    <n v="2022"/>
    <n v="9"/>
    <n v="20"/>
    <d v="1899-12-30T10:57:00"/>
    <s v="IT"/>
    <s v="ไม่สามารถเข้าหน้า Windows ได้ automatic repair"/>
    <n v="11878"/>
    <d v="2022-10-04T15:44:41"/>
    <s v="00:00:00"/>
    <s v=""/>
    <m/>
    <s v="No Group"/>
    <s v="ต่ำ"/>
    <n v="2"/>
    <s v="Setup/Re-config"/>
    <n v="0"/>
    <s v="ต่ำ"/>
    <n v="970478190"/>
    <s v="pornpongpun.sri@cra.ac.th"/>
    <s v="Pornpongpun Srichanaeam"/>
    <s v="Within SLA"/>
    <s v="04:48:50"/>
    <d v="2022-09-22T14:01:51"/>
    <s v="Supachai Sonthong"/>
    <s v="IT Support"/>
    <x v="1"/>
    <s v="Second tier"/>
    <x v="0"/>
    <s v="พอร์ทัล"/>
    <x v="0"/>
    <s v="Operating System Windows 10"/>
    <x v="654"/>
    <x v="19"/>
    <d v="2022-05-05T00:00:00"/>
    <s v=""/>
    <x v="1"/>
    <d v="1899-12-30T00:00:00"/>
    <d v="2022-09-27T13:15:14"/>
    <s v="ต่ำ"/>
  </r>
  <r>
    <s v="Not Requested"/>
    <x v="12"/>
    <d v="2022-09-23T16:01:00"/>
    <d v="2022-09-20T11:14:00"/>
    <n v="2022"/>
    <n v="9"/>
    <n v="20"/>
    <d v="1899-12-30T11:14:00"/>
    <s v="IT"/>
    <s v="ห้องผ่าตัด 1 ปริ้นสติ๊กเกอร์ LAP ละ Ward ไม่ได้ IP:172.32.6.79"/>
    <n v="11879"/>
    <d v="2022-10-05T10:56:42"/>
    <s v="00:00:00"/>
    <s v=""/>
    <m/>
    <s v="No Group"/>
    <s v="ต่ำ"/>
    <n v="1"/>
    <s v="Print Queue"/>
    <n v="0"/>
    <s v="ต่ำ"/>
    <n v="6416"/>
    <s v="wanwisa.sop@cra.ac.th"/>
    <s v="Wanwisa Sopasit"/>
    <s v="Within SLA"/>
    <s v="05:05:33"/>
    <d v="2022-09-23T16:01:42"/>
    <s v="IT Service Request"/>
    <s v="IT Support"/>
    <x v="1"/>
    <s v="Frist tier"/>
    <x v="2"/>
    <s v="พอร์ทัล"/>
    <x v="0"/>
    <s v="SSB - Front End"/>
    <x v="655"/>
    <x v="28"/>
    <m/>
    <s v=""/>
    <x v="1"/>
    <d v="1899-12-30T00:00:00"/>
    <d v="2022-09-23T16:01:42"/>
    <s v="ต่ำ"/>
  </r>
  <r>
    <s v="Not Requested"/>
    <x v="12"/>
    <d v="2022-09-20T11:54:00"/>
    <d v="2022-09-20T11:18:00"/>
    <n v="2022"/>
    <n v="9"/>
    <n v="20"/>
    <d v="1899-12-30T11:18:00"/>
    <s v="IT"/>
    <s v=""/>
    <n v="11880"/>
    <d v="2022-09-23T08:18:35"/>
    <s v="00:00:00"/>
    <s v=""/>
    <m/>
    <s v="No Group"/>
    <s v="ต่ำ"/>
    <n v="1"/>
    <s v="Setup/Reconfig"/>
    <n v="0"/>
    <s v="กลาง"/>
    <n v="8812"/>
    <s v="tirapit.rac@cra.ac.th"/>
    <s v="Tirapit Rachiwong"/>
    <s v="Within SLA"/>
    <s v="00:36:10"/>
    <d v="2022-09-20T11:54:32"/>
    <s v="Aekkaluck Mong Suriya"/>
    <s v="E-sarabun"/>
    <x v="0"/>
    <s v="Second tier"/>
    <x v="1"/>
    <s v="พอร์ทัล"/>
    <x v="0"/>
    <s v="E-Saraban"/>
    <x v="583"/>
    <x v="33"/>
    <m/>
    <s v=""/>
    <x v="0"/>
    <d v="1899-12-30T00:00:00"/>
    <d v="2022-09-20T11:54:32"/>
    <s v="กลาง"/>
  </r>
  <r>
    <s v="Not Requested"/>
    <x v="12"/>
    <d v="2022-09-20T13:08:00"/>
    <d v="2022-09-20T11:18:00"/>
    <n v="2022"/>
    <n v="9"/>
    <n v="20"/>
    <d v="1899-12-30T11:18:00"/>
    <s v="IT"/>
    <s v=""/>
    <n v="11881"/>
    <d v="2022-09-23T08:18:59"/>
    <s v="00:25:53"/>
    <s v="Within SLA"/>
    <d v="2022-09-20T11:44:45"/>
    <s v="No Group"/>
    <s v="ต่ำ"/>
    <n v="1"/>
    <s v="Setup/Reconfig"/>
    <n v="1"/>
    <s v="กลาง"/>
    <n v="645855254"/>
    <s v="ulailak.nad@cra.ac.th"/>
    <s v="Ulailak Nadee"/>
    <s v="Within SLA"/>
    <s v="01:49:53"/>
    <d v="2022-09-20T13:08:45"/>
    <s v="Nuengruethai Gaewtawan"/>
    <s v="E-sarabun"/>
    <x v="0"/>
    <s v="Second tier"/>
    <x v="1"/>
    <s v="พอร์ทัล"/>
    <x v="0"/>
    <s v="E-Saraban"/>
    <x v="656"/>
    <x v="25"/>
    <m/>
    <s v=""/>
    <x v="0"/>
    <d v="1899-12-30T00:00:00"/>
    <d v="2022-09-20T13:08:45"/>
    <s v="กลาง"/>
  </r>
  <r>
    <s v="Not Requested"/>
    <x v="10"/>
    <d v="2022-09-23T15:44:00"/>
    <d v="2022-09-20T11:19:00"/>
    <n v="2022"/>
    <n v="9"/>
    <n v="20"/>
    <d v="1899-12-30T11:19:00"/>
    <s v="IT"/>
    <s v="VNC Serverเครื่อง 172.25.6.55 "/>
    <n v="11882"/>
    <d v="2022-10-05T10:44:06"/>
    <s v="00:00:00"/>
    <s v=""/>
    <m/>
    <s v="No Group"/>
    <s v="ต่ำ"/>
    <n v="1"/>
    <s v="Setup/Reconfig"/>
    <n v="0"/>
    <s v="ต่ำ"/>
    <n v="5757"/>
    <s v="pattarapon.cha@cra.ac.th"/>
    <s v="Pattarapon Chaiyachot"/>
    <s v="Within SLA"/>
    <s v="05:00:45"/>
    <d v="2022-09-23T15:44:06"/>
    <s v="IT Service Request"/>
    <s v="IT Support"/>
    <x v="1"/>
    <s v="Frist tier"/>
    <x v="2"/>
    <s v="พอร์ทัล"/>
    <x v="0"/>
    <s v="Printer Ricoh"/>
    <x v="657"/>
    <x v="121"/>
    <m/>
    <s v=""/>
    <x v="1"/>
    <d v="1899-12-30T00:00:00"/>
    <d v="2022-09-23T15:44:06"/>
    <s v="ต่ำ"/>
  </r>
  <r>
    <s v="Not Requested"/>
    <x v="2"/>
    <d v="2022-09-20T14:45:00"/>
    <d v="2022-09-20T11:22:00"/>
    <n v="2022"/>
    <n v="9"/>
    <n v="20"/>
    <d v="1899-12-30T11:22:00"/>
    <s v="IT"/>
    <s v="โทรศัพท์ใช้งานไม่ได้ อธิวัฒน์ โทร 8165 แทน ฝ่ายบริหารความเสี่ยงและธรรมาภิบาล โซน a ชั้น3"/>
    <n v="11883"/>
    <d v="2022-09-30T13:09:19"/>
    <s v="00:00:00"/>
    <s v=""/>
    <m/>
    <s v="No Group"/>
    <s v="ต่ำ"/>
    <n v="1"/>
    <s v="Setup/Reconfig"/>
    <n v="0"/>
    <s v="ต่ำ"/>
    <n v="8177"/>
    <s v="athiwat.pon@cra.ac.th"/>
    <s v="Athiwat Pongamornpat"/>
    <s v="Within SLA"/>
    <s v="01:36:23"/>
    <d v="2022-09-20T12:58:51"/>
    <s v="Thanaphon Thaugsuban"/>
    <s v="IT Support"/>
    <x v="1"/>
    <s v="Second tier"/>
    <x v="0"/>
    <s v="พอร์ทัล"/>
    <x v="0"/>
    <s v="IP-Phone"/>
    <x v="381"/>
    <x v="108"/>
    <m/>
    <s v=""/>
    <x v="1"/>
    <d v="1899-12-30T00:00:00"/>
    <d v="2022-09-20T14:45:19"/>
    <s v="ต่ำ"/>
  </r>
  <r>
    <s v="Not Requested"/>
    <x v="6"/>
    <d v="2022-09-27T13:45:00"/>
    <d v="2022-09-20T11:42:00"/>
    <n v="2022"/>
    <n v="9"/>
    <n v="20"/>
    <d v="1899-12-30T11:42:00"/>
    <s v="IT"/>
    <s v=""/>
    <n v="11884"/>
    <d v="2022-09-30T00:00:00"/>
    <s v="03:23:23"/>
    <s v="Within SLA"/>
    <d v="2022-09-20T15:06:07"/>
    <s v="No Group"/>
    <s v="ต่ำ"/>
    <n v="4"/>
    <s v="System SSB"/>
    <n v="2"/>
    <s v="กลาง"/>
    <n v="830754325"/>
    <s v="kaewklao.tha@cra.ac.th"/>
    <s v="Kaewklao Thavornwattana"/>
    <s v="Within SLA"/>
    <s v="47:03:06"/>
    <d v="2022-09-27T13:45:50"/>
    <s v="Thanakorn Inthanu"/>
    <s v="Programer"/>
    <x v="0"/>
    <s v="Second tier"/>
    <x v="1"/>
    <s v="พอร์ทัล"/>
    <x v="0"/>
    <s v="Change/Add Report"/>
    <x v="658"/>
    <x v="86"/>
    <m/>
    <s v=""/>
    <x v="0"/>
    <d v="1899-12-30T00:00:00"/>
    <d v="2022-09-27T13:45:50"/>
    <s v="กลาง"/>
  </r>
  <r>
    <s v="Not Requested"/>
    <x v="12"/>
    <d v="2022-09-20T14:45:00"/>
    <d v="2022-09-20T12:12:00"/>
    <n v="2022"/>
    <n v="9"/>
    <n v="20"/>
    <d v="1899-12-30T12:12:00"/>
    <s v="IT"/>
    <s v="เรียน เจ้าหน้าที่สนับสนุน IT ต้องการติดตั้งโปรแกรม Power BI ต้องดำเนินการอย่างไรคะ IP 172.26.26.153 ขอบคุณค่ะ"/>
    <n v="11885"/>
    <d v="2022-09-30T13:19:43"/>
    <s v="00:00:00"/>
    <s v=""/>
    <m/>
    <s v="No Group"/>
    <s v="ต่ำ"/>
    <n v="1"/>
    <s v="Setup/Reconfig"/>
    <n v="0"/>
    <s v="ต่ำ"/>
    <n v="814484533"/>
    <s v="prapatsara.pon@cra.ac.th"/>
    <s v="ประภัสสรา พงศ์พันธุ์พิศาล"/>
    <s v="Within SLA"/>
    <s v="01:26:15"/>
    <d v="2022-09-20T13:38:28"/>
    <s v="Kritpet Pumsorn"/>
    <s v="IT Support"/>
    <x v="1"/>
    <s v="Second tier"/>
    <x v="0"/>
    <s v="พอร์ทัล"/>
    <x v="0"/>
    <s v="Power BI"/>
    <x v="659"/>
    <x v="29"/>
    <m/>
    <s v=""/>
    <x v="1"/>
    <d v="1899-12-30T00:00:00"/>
    <d v="2022-09-20T14:45:43"/>
    <s v="กลาง"/>
  </r>
  <r>
    <s v="Not Requested"/>
    <x v="2"/>
    <m/>
    <d v="2022-09-20T12:20:00"/>
    <n v="2022"/>
    <n v="9"/>
    <n v="20"/>
    <d v="1899-12-30T12:20:00"/>
    <s v="IT"/>
    <s v="โน๊ตบุคค้าง ขอเปลี่ยนใหม่ เนื่องจากเมื่อเปิดคอมใช้เวลาเปิดนานมากเป็นชั่วโมง การเปิดโปรแกรมใช้งานใช้เวลานานเป็นชั่วโมง ขอเปลี่ยนใหม่เนื่องจากจำเป็นต้องทำงานที่บ้านนอกเวลาด้วย"/>
    <n v="11886"/>
    <d v="2022-09-30T12:21:24"/>
    <s v="00:00:00"/>
    <s v=""/>
    <m/>
    <s v="No Group"/>
    <s v="ต่ำ"/>
    <n v="1"/>
    <s v="Setup/Reconfig"/>
    <n v="0"/>
    <s v="ต่ำ"/>
    <n v="25766846"/>
    <s v="thuwaporn.kul@cra.ac.th"/>
    <s v="Thuwaporn Kulsri"/>
    <s v=""/>
    <s v=""/>
    <m/>
    <s v="Chanchon Jaronephon"/>
    <s v="IT Support"/>
    <x v="1"/>
    <s v="Second tier"/>
    <x v="0"/>
    <s v="พอร์ทัล"/>
    <x v="1"/>
    <s v="PC"/>
    <x v="660"/>
    <x v="9"/>
    <m/>
    <s v=""/>
    <x v="1"/>
    <d v="1899-12-30T00:00:00"/>
    <d v="2022-10-03T08:35:55"/>
    <s v="ต่ำ"/>
  </r>
  <r>
    <s v="Not Requested"/>
    <x v="12"/>
    <d v="2022-09-20T14:28:00"/>
    <d v="2022-09-20T13:01:00"/>
    <n v="2022"/>
    <n v="9"/>
    <n v="20"/>
    <d v="1899-12-30T13:01:00"/>
    <s v="IT"/>
    <s v=""/>
    <n v="11887"/>
    <d v="2022-09-23T10:02:45"/>
    <s v="01:25:51"/>
    <s v="Within SLA"/>
    <d v="2022-09-20T14:27:38"/>
    <s v="No Group"/>
    <s v="ต่ำ"/>
    <n v="1"/>
    <s v="Modify"/>
    <n v="1"/>
    <s v="กลาง"/>
    <n v="8753"/>
    <s v="sirinat.jua@cra.ac.th"/>
    <s v="Sirinat Juabun"/>
    <s v="Within SLA"/>
    <s v="01:26:20"/>
    <d v="2022-09-20T14:28:08"/>
    <s v="Nuengruethai Gaewtawan"/>
    <s v="E-sarabun"/>
    <x v="0"/>
    <s v="Second tier"/>
    <x v="1"/>
    <s v="พอร์ทัล"/>
    <x v="0"/>
    <s v="E-Saraban"/>
    <x v="661"/>
    <x v="53"/>
    <m/>
    <s v=""/>
    <x v="0"/>
    <d v="1899-12-30T00:00:00"/>
    <d v="2022-09-20T14:28:08"/>
    <s v="ต่ำ"/>
  </r>
  <r>
    <s v="Not Requested"/>
    <x v="12"/>
    <d v="2022-09-20T14:46:00"/>
    <d v="2022-09-20T13:03:00"/>
    <n v="2022"/>
    <n v="9"/>
    <n v="20"/>
    <d v="1899-12-30T13:03:00"/>
    <s v="IT"/>
    <s v="รบกวนดู D/C Online ให้หนอยค่ะ ของเครื่อง 172.26.26.38 มันใช้งานไม่ได้หลังจาก log in ค่ะและ เครื่อง 172.26.26.160 มีปัญหาคือเป็นอักษร ??????? ไม่สามารถอ่านข้อความได้ และไม่สามารถเห็นการแจ้งเตือนของ ward 9A ค่ะ"/>
    <n v="11888"/>
    <d v="2022-09-23T11:14:07"/>
    <s v="00:00:00"/>
    <s v=""/>
    <m/>
    <s v="No Group"/>
    <s v="ต่ำ"/>
    <n v="1"/>
    <s v="Add/Insert"/>
    <n v="0"/>
    <s v="กลาง"/>
    <n v="6110"/>
    <s v="parin.wat@cra.ac.th"/>
    <s v="Parin Wattanasin"/>
    <s v="Within SLA"/>
    <s v="00:32:03"/>
    <d v="2022-09-20T13:35:28"/>
    <s v="Kritpet Pumsorn"/>
    <s v="IT Support"/>
    <x v="1"/>
    <s v="Second tier"/>
    <x v="0"/>
    <s v="พอร์ทัล"/>
    <x v="0"/>
    <s v="Appsoft Discharge online"/>
    <x v="662"/>
    <x v="133"/>
    <m/>
    <s v=""/>
    <x v="1"/>
    <d v="1899-12-30T00:00:00"/>
    <d v="2022-09-20T14:46:07"/>
    <s v="กลาง"/>
  </r>
  <r>
    <s v="Not Requested"/>
    <x v="15"/>
    <d v="2022-09-20T16:49:00"/>
    <d v="2022-09-20T13:15:00"/>
    <n v="2022"/>
    <n v="9"/>
    <n v="20"/>
    <d v="1899-12-30T13:15:00"/>
    <s v="IT"/>
    <s v="เนื่องจากเครื่องคอมที่ห้องตรวจการมองเห็น IP:172.32.12.122 มีปัญหาเกี่ยวกับ Google Chrome ให้ทาง จนท.IT แก้ไขให้หลายครั้ง ก็แก้ปัญหาไม่ได้ จึงขออนุญาตเปลี่ยนเครื่องเพื่อจะได้นำมาทำงานได้ตามปกติ"/>
    <n v="11889"/>
    <d v="2022-10-03T16:09:46"/>
    <s v="00:00:00"/>
    <s v=""/>
    <m/>
    <s v="No Group"/>
    <s v="ต่ำ"/>
    <n v="1"/>
    <s v="Setup/Re-config"/>
    <n v="0"/>
    <s v="ต่ำ"/>
    <n v="856825525"/>
    <s v="kannikar.aso@cra.ac.th"/>
    <s v="Kannikar Asokepaisarn"/>
    <s v="Within SLA"/>
    <s v="03:17:09"/>
    <d v="2022-09-20T16:33:07"/>
    <s v="Jiranuwut Kunnathon"/>
    <s v="IT Support"/>
    <x v="1"/>
    <s v="Second tier"/>
    <x v="0"/>
    <s v="พอร์ทัล"/>
    <x v="0"/>
    <s v="Operating System Windows 10"/>
    <x v="663"/>
    <x v="51"/>
    <m/>
    <s v=""/>
    <x v="1"/>
    <d v="1899-12-30T00:00:00"/>
    <d v="2022-09-22T10:26:46"/>
    <s v="ต่ำ"/>
  </r>
  <r>
    <s v="Not Requested"/>
    <x v="12"/>
    <d v="2022-09-20T13:19:00"/>
    <d v="2022-09-20T13:19:00"/>
    <n v="2022"/>
    <n v="9"/>
    <n v="20"/>
    <d v="1899-12-30T13:19:00"/>
    <s v="IT"/>
    <s v="ID เรื่อง รายละเอียด Channel รพ.นxxxxxxxx โรงพยาบาล ส่งรายชื่อให้ส่งประกัน Mail IT"/>
    <n v="11890"/>
    <d v="2022-10-07T08:04:1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20T13:19:40"/>
    <s v="Jaraya Bhuwaratheep"/>
    <s v="Application Support"/>
    <x v="0"/>
    <s v="Second tier"/>
    <x v="1"/>
    <s v="อีเมล"/>
    <x v="0"/>
    <s v="Vaccine"/>
    <x v="664"/>
    <x v="25"/>
    <m/>
    <s v=""/>
    <x v="1"/>
    <d v="1899-12-30T00:00:00"/>
    <d v="2022-10-04T11:04:11"/>
    <s v="กลาง"/>
  </r>
  <r>
    <s v="Not Requested"/>
    <x v="11"/>
    <d v="2022-09-20T14:46:00"/>
    <d v="2022-09-20T13:19:00"/>
    <n v="2022"/>
    <n v="9"/>
    <n v="20"/>
    <d v="1899-12-30T13:19:00"/>
    <s v="IT"/>
    <s v="เนื่องจากคอมบริษัท HDD เสีย และจำเป็นต้องเปลี่ยน HDD ใหม่ พร้อมกับติดตั้งระบบปฏิบัติการใหม่ แต่เนื่องจาก บริษัทไม่สามารถจำ IP เดิมที่เคย FIX ให้กับเครื่องดังกล่าว จึงขอให้งานไอทีเข้ามาตรวจเช็ค เพื่อให้กับทางบริษัทดำเนินการในขั้นตอนอื่นต่อไป ขอบคุณครับ ศรา"/>
    <n v="11891"/>
    <d v="2022-09-30T14:37:35"/>
    <s v="00:00:00"/>
    <s v=""/>
    <m/>
    <s v="No Group"/>
    <s v="ต่ำ"/>
    <n v="1"/>
    <s v="Setup/Reconfig"/>
    <n v="0"/>
    <s v="ต่ำ"/>
    <n v="866063408"/>
    <s v="sarawut.ton@cra.ac.th"/>
    <s v="Sarawut Tongkum"/>
    <s v="Within SLA"/>
    <s v="00:09:03"/>
    <d v="2022-09-20T13:28:37"/>
    <s v="Wasin Suratanachaigarn"/>
    <s v="Application Support"/>
    <x v="0"/>
    <s v="Second tier"/>
    <x v="1"/>
    <s v="พอร์ทัล"/>
    <x v="0"/>
    <s v="Proxy"/>
    <x v="665"/>
    <x v="48"/>
    <m/>
    <s v=""/>
    <x v="1"/>
    <d v="1899-12-30T00:00:00"/>
    <d v="2022-09-20T14:46:35"/>
    <s v="ต่ำ"/>
  </r>
  <r>
    <s v="Not Requested"/>
    <x v="3"/>
    <d v="2022-09-20T14:31:00"/>
    <d v="2022-09-20T13:20:00"/>
    <n v="2022"/>
    <n v="9"/>
    <n v="20"/>
    <d v="1899-12-30T13:20:00"/>
    <s v="IT"/>
    <s v="IP 172.26.34.235"/>
    <n v="11892"/>
    <d v="2022-09-30T13:20:51"/>
    <s v="00:00:00"/>
    <s v=""/>
    <m/>
    <s v="No Group"/>
    <s v="ต่ำ"/>
    <n v="1"/>
    <s v="Software"/>
    <n v="0"/>
    <s v="ต่ำ"/>
    <n v="6569"/>
    <s v="thidarat.pad@cra.ac.th"/>
    <s v=" นางสาว ธิดารัตน์ ผดุงลักษณ์"/>
    <s v="Within SLA"/>
    <s v="01:11:38"/>
    <d v="2022-09-20T14:31:51"/>
    <s v="Wattanachai Noilong"/>
    <s v="IT Support"/>
    <x v="1"/>
    <s v="Second tier"/>
    <x v="0"/>
    <s v="พอร์ทัล"/>
    <x v="0"/>
    <s v="Install"/>
    <x v="666"/>
    <x v="8"/>
    <m/>
    <s v=""/>
    <x v="0"/>
    <d v="1899-12-30T00:00:00"/>
    <d v="2022-09-20T14:31:51"/>
    <s v="ต่ำ"/>
  </r>
  <r>
    <s v="Not Requested"/>
    <x v="12"/>
    <d v="2022-09-20T16:28:00"/>
    <d v="2022-09-20T13:21:00"/>
    <n v="2022"/>
    <n v="9"/>
    <n v="20"/>
    <d v="1899-12-30T13:21:00"/>
    <s v="IT"/>
    <s v="รบกวนตรวจสอบเครื่อง 172.27.6.109 เปิด ระบบHIS ดู ALL Tran ไม่ได้"/>
    <n v="11893"/>
    <d v="2022-09-30T13:39:49"/>
    <s v="00:00:00"/>
    <s v=""/>
    <m/>
    <s v="No Group"/>
    <s v="ต่ำ"/>
    <n v="1"/>
    <s v="Set up SSB"/>
    <n v="0"/>
    <s v="ต่ำ"/>
    <n v="5773"/>
    <s v="kunyapron.may@pccms.ac.th"/>
    <s v="Kunyapron Mayim"/>
    <s v="Within SLA"/>
    <s v="02:49:38"/>
    <d v="2022-09-20T16:11:04"/>
    <s v="Prasert Rattawisad"/>
    <s v="IT Support"/>
    <x v="1"/>
    <s v="Second tier"/>
    <x v="0"/>
    <s v="พอร์ทัล"/>
    <x v="0"/>
    <s v="SSB - Front End"/>
    <x v="667"/>
    <x v="46"/>
    <m/>
    <s v=""/>
    <x v="1"/>
    <d v="1899-12-30T00:00:00"/>
    <d v="2022-09-20T16:28:49"/>
    <s v="ต่ำ"/>
  </r>
  <r>
    <s v="Not Requested"/>
    <x v="12"/>
    <d v="2022-09-20T13:24:00"/>
    <d v="2022-09-20T13:23:00"/>
    <n v="2022"/>
    <n v="9"/>
    <n v="20"/>
    <d v="1899-12-30T13:23:00"/>
    <s v="IT"/>
    <s v="ID เรื่อง รายละเอียด Channel P16xxxxx 600xxxxxxxx หมอพร้อม ขอเลข 13หลัก (CID) Call"/>
    <n v="11894"/>
    <d v="2022-10-07T08:00:5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50"/>
    <d v="2022-09-20T13:24:41"/>
    <s v="Jaraya Bhuwaratheep"/>
    <s v="Application Support"/>
    <x v="0"/>
    <s v="Second tier"/>
    <x v="1"/>
    <s v="โทรศัพท์"/>
    <x v="0"/>
    <s v="Vaccine"/>
    <x v="304"/>
    <x v="25"/>
    <m/>
    <s v=""/>
    <x v="1"/>
    <d v="1899-12-30T00:00:00"/>
    <d v="2022-10-04T11:00:58"/>
    <s v="กลาง"/>
  </r>
  <r>
    <s v="Not Requested"/>
    <x v="0"/>
    <d v="2022-09-20T13:34:00"/>
    <d v="2022-09-20T13:27:00"/>
    <n v="2022"/>
    <n v="9"/>
    <n v="20"/>
    <d v="1899-12-30T13:27:00"/>
    <s v="IT"/>
    <s v="ID เรื่อง รายละเอียด Channel P16xxxxx 600xxxxxxx หมอพร้อม ขอเลข 13หลัก (CID) Call"/>
    <n v="11895"/>
    <d v="2022-10-06T16:54:52"/>
    <s v="00:00:00"/>
    <s v=""/>
    <m/>
    <s v="No Group"/>
    <s v="กลาง"/>
    <n v="1"/>
    <s v=""/>
    <n v="0"/>
    <s v="กลาง"/>
    <n v="642175520"/>
    <s v="fs04@cra.ac.th"/>
    <s v="Fresh Service"/>
    <s v="Within SLA"/>
    <s v="00:06:47"/>
    <d v="2022-09-20T13:34:57"/>
    <s v="Jaraya Bhuwaratheep"/>
    <s v="Application Support"/>
    <x v="0"/>
    <s v="Second tier"/>
    <x v="1"/>
    <s v="โทรศัพท์"/>
    <x v="0"/>
    <s v=""/>
    <x v="304"/>
    <x v="25"/>
    <m/>
    <s v=""/>
    <x v="1"/>
    <d v="1899-12-30T00:00:00"/>
    <d v="2022-10-04T11:00:52"/>
    <s v="กลาง"/>
  </r>
  <r>
    <s v="Not Requested"/>
    <x v="12"/>
    <d v="2022-09-20T13:31:00"/>
    <d v="2022-09-20T13:31:00"/>
    <n v="2022"/>
    <n v="9"/>
    <n v="20"/>
    <d v="1899-12-30T13:31:00"/>
    <s v="IT"/>
    <s v="ID เรื่อง รายละเอียด Channel 157xxxxxxxxxxx หมอพร้อม เพิ่มเข็ม 2 Call"/>
    <n v="11896"/>
    <d v="2022-10-07T08:00:49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9"/>
    <d v="2022-09-20T13:31:50"/>
    <s v="Jaraya Bhuwaratheep"/>
    <s v="Application Support"/>
    <x v="0"/>
    <s v="Second tier"/>
    <x v="1"/>
    <s v="โทรศัพท์"/>
    <x v="0"/>
    <s v="Vaccine"/>
    <x v="222"/>
    <x v="25"/>
    <m/>
    <s v=""/>
    <x v="1"/>
    <d v="1899-12-30T00:00:00"/>
    <d v="2022-10-04T11:00:49"/>
    <s v="กลาง"/>
  </r>
  <r>
    <s v="Not Requested"/>
    <x v="12"/>
    <d v="2022-09-20T13:36:00"/>
    <d v="2022-09-20T13:33:00"/>
    <n v="2022"/>
    <n v="9"/>
    <n v="20"/>
    <d v="1899-12-30T13:33:00"/>
    <s v="IT"/>
    <s v="ID เรื่อง รายละเอียด Channel 310xxxxxxxxxxxxxxx หมอพร้อม เพิ่มเข็ม 4 Call"/>
    <n v="11897"/>
    <d v="2022-10-06T16:59:4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22"/>
    <d v="2022-09-20T13:36:04"/>
    <s v="Jaraya Bhuwaratheep"/>
    <s v="Application Support"/>
    <x v="0"/>
    <s v="Second tier"/>
    <x v="1"/>
    <s v="โทรศัพท์"/>
    <x v="0"/>
    <s v="Vaccine"/>
    <x v="668"/>
    <x v="25"/>
    <m/>
    <s v=""/>
    <x v="1"/>
    <d v="1899-12-30T00:00:00"/>
    <d v="2022-10-04T11:00:46"/>
    <s v="กลาง"/>
  </r>
  <r>
    <s v="Not Requested"/>
    <x v="3"/>
    <m/>
    <d v="2022-09-20T13:52:00"/>
    <n v="2022"/>
    <n v="9"/>
    <n v="20"/>
    <d v="1899-12-30T13:52:00"/>
    <s v="IT"/>
    <s v="ขอ IP ว่าง เพื่อใช้ในการติดตั้งเครื่องมือแพทย์ จำนวน 3 IP"/>
    <n v="11898"/>
    <d v="2022-10-05T16:23:13"/>
    <s v="00:00:00"/>
    <s v=""/>
    <m/>
    <s v="No Group"/>
    <s v="ต่ำ"/>
    <n v="1"/>
    <s v="Network"/>
    <n v="0"/>
    <s v="กลาง"/>
    <n v="5725"/>
    <s v="witsuta.nav@cra.ac.th"/>
    <s v="Witsuta Navayont"/>
    <s v="Within SLA"/>
    <s v="00:12:40"/>
    <d v="2022-10-03T10:35:13"/>
    <s v="Wasin Suratanachaigarn"/>
    <s v="Application Support"/>
    <x v="0"/>
    <s v="Second tier"/>
    <x v="1"/>
    <s v="พอร์ทัล"/>
    <x v="3"/>
    <s v="Install"/>
    <x v="669"/>
    <x v="3"/>
    <m/>
    <s v=""/>
    <x v="0"/>
    <d v="1899-12-30T00:00:00"/>
    <d v="2022-10-03T10:35:13"/>
    <s v="ต่ำ"/>
  </r>
  <r>
    <s v="Not Requested"/>
    <x v="0"/>
    <d v="2022-09-22T10:14:00"/>
    <d v="2022-09-20T14:11:00"/>
    <n v="2022"/>
    <n v="9"/>
    <n v="20"/>
    <d v="1899-12-30T14:11:00"/>
    <s v="IT"/>
    <s v=""/>
    <n v="11899"/>
    <d v="2022-09-23T12:47:37"/>
    <s v="00:00:00"/>
    <s v=""/>
    <m/>
    <s v="No Group"/>
    <s v="ต่ำ"/>
    <n v="1"/>
    <s v="E-Mail"/>
    <n v="0"/>
    <s v="กลาง"/>
    <n v="8187"/>
    <s v="pinmuk.cha@cra.ac.th"/>
    <s v=" นาง ปิ่นมุข ชัยวงศ์เวช"/>
    <s v="Within SLA"/>
    <s v="12:27:10"/>
    <d v="2022-09-22T08:38:36"/>
    <s v="Surasak Rattanaanan"/>
    <s v="IT Support"/>
    <x v="0"/>
    <s v="Second tier"/>
    <x v="0"/>
    <s v="พอร์ทัล"/>
    <x v="0"/>
    <s v="เปิดสิทธิ์"/>
    <x v="670"/>
    <x v="17"/>
    <d v="2022-05-05T00:00:00"/>
    <s v=""/>
    <x v="0"/>
    <d v="1899-12-30T00:00:00"/>
    <d v="2022-09-26T08:38:07"/>
    <s v="ต่ำ"/>
  </r>
  <r>
    <s v="Not Requested"/>
    <x v="10"/>
    <d v="2022-09-24T15:35:00"/>
    <d v="2022-09-20T14:22:00"/>
    <n v="2022"/>
    <n v="9"/>
    <n v="20"/>
    <d v="1899-12-30T14:22:00"/>
    <s v="IT"/>
    <s v="เวลาวสั่งปริ้นท์กระดาษติด ต้องปิด-เปิดเครื่องตลอด"/>
    <n v="11900"/>
    <d v="2022-10-05T14:35:00"/>
    <s v="00:10:51"/>
    <s v="Within SLA"/>
    <d v="2022-09-20T14:32:52"/>
    <s v="No Group"/>
    <s v="ต่ำ"/>
    <n v="1"/>
    <s v="Setup/Reconfig"/>
    <n v="1"/>
    <s v="ต่ำ"/>
    <n v="6569"/>
    <s v="thidarat.pad@cra.ac.th"/>
    <s v=" นางสาว ธิดารัตน์ ผดุงลักษณ์"/>
    <s v="Within SLA"/>
    <s v="02:25:33"/>
    <d v="2022-09-22T15:00:41"/>
    <s v="Natthawut Suksom"/>
    <s v="IT Support"/>
    <x v="1"/>
    <s v="Second tier"/>
    <x v="0"/>
    <s v="พอร์ทัล"/>
    <x v="0"/>
    <s v="Printer Ricoh"/>
    <x v="671"/>
    <x v="8"/>
    <m/>
    <s v=""/>
    <x v="1"/>
    <d v="1899-12-30T00:00:00"/>
    <d v="2022-09-24T15:35:35"/>
    <s v="ต่ำ"/>
  </r>
  <r>
    <s v="Not Requested"/>
    <x v="12"/>
    <d v="2022-09-21T15:55:00"/>
    <d v="2022-09-20T14:32:00"/>
    <n v="2022"/>
    <n v="9"/>
    <n v="20"/>
    <d v="1899-12-30T14:32:00"/>
    <s v="IT"/>
    <s v="เปิด pdf ใน one drive ไม่ได้ เลขเครื่อง 172.27.6.65 ขอบคุณค่ะ"/>
    <n v="11901"/>
    <d v="2022-10-03T13:40:15"/>
    <s v="00:00:00"/>
    <s v=""/>
    <m/>
    <s v="No Group"/>
    <s v="ต่ำ"/>
    <n v="1"/>
    <s v="Setup/Reconfig"/>
    <n v="0"/>
    <s v="ต่ำ"/>
    <n v="8609"/>
    <s v="panida.sri@cra.ac.th"/>
    <s v=" นางสาว พนิดา ศรียศ"/>
    <s v="Within SLA"/>
    <s v="02:15:05"/>
    <d v="2022-09-21T15:55:15"/>
    <s v="Wattanachai Noilong"/>
    <s v="IT Support"/>
    <x v="1"/>
    <s v="Second tier"/>
    <x v="0"/>
    <s v="พอร์ทัล"/>
    <x v="0"/>
    <s v="Ofiice 365"/>
    <x v="672"/>
    <x v="9"/>
    <m/>
    <s v=""/>
    <x v="1"/>
    <d v="1899-12-30T00:00:00"/>
    <d v="2022-09-21T15:55:15"/>
    <s v="ต่ำ"/>
  </r>
  <r>
    <s v="Not Requested"/>
    <x v="15"/>
    <m/>
    <d v="2022-09-20T14:33:00"/>
    <n v="2022"/>
    <n v="9"/>
    <n v="20"/>
    <d v="1899-12-30T14:33:00"/>
    <s v="IT"/>
    <s v="เครื่องคอมพิวเตอร์รีสตาร์ทบ่อยมากวันนึงไม่ต่ำกว่า 3-4 ครั้ง ทำให้เกิดปัญหาในการใช้งานล่าช้า และข้อมูลหายเวลาเครื่องดับ IP 192.168.56.1, 172.21.4.9"/>
    <n v="11902"/>
    <d v="2022-10-13T15:39:00"/>
    <s v="00:00:00"/>
    <s v=""/>
    <m/>
    <s v="No Group"/>
    <s v="ต่ำ"/>
    <n v="1"/>
    <s v="Setup/Re-config"/>
    <n v="0"/>
    <s v="ต่ำ"/>
    <n v="6794"/>
    <s v="jiraporn.dec@cra.ac.th"/>
    <s v="Jiraporn Dechma"/>
    <s v="Within SLA"/>
    <s v="01:55:44"/>
    <d v="2022-10-04T08:34:00"/>
    <s v="Chakrit Pongprayot"/>
    <s v="IT Support"/>
    <x v="1"/>
    <s v="Second tier"/>
    <x v="0"/>
    <s v="พอร์ทัล"/>
    <x v="3"/>
    <s v="Operating System Windows 10"/>
    <x v="673"/>
    <x v="90"/>
    <m/>
    <s v=""/>
    <x v="1"/>
    <d v="1899-12-30T00:00:00"/>
    <d v="2022-10-04T08:34:00"/>
    <s v="ต่ำ"/>
  </r>
  <r>
    <s v="Not Requested"/>
    <x v="10"/>
    <d v="2022-09-30T09:36:00"/>
    <d v="2022-09-20T14:38:00"/>
    <n v="2022"/>
    <n v="9"/>
    <n v="20"/>
    <d v="1899-12-30T14:38:00"/>
    <s v="IT"/>
    <s v="803168 อารี บินทปัญญา aree.bin@cra.ac.th"/>
    <n v="11903"/>
    <d v="2022-10-05T15:49:24"/>
    <s v="00:00:00"/>
    <s v=""/>
    <m/>
    <s v="No Group"/>
    <s v="ต่ำ"/>
    <n v="1"/>
    <s v="Setup/Reconfig"/>
    <n v="0"/>
    <s v="ต่ำ"/>
    <n v="8773"/>
    <s v="aree.bin@cra.ac.th"/>
    <s v="Aree Bintapanya"/>
    <s v="Within SLA"/>
    <s v="38:47:54"/>
    <d v="2022-09-28T08:57:55"/>
    <s v="Anuchit Buapan"/>
    <s v="IT Support"/>
    <x v="1"/>
    <s v="Second tier"/>
    <x v="0"/>
    <s v="พอร์ทัล"/>
    <x v="0"/>
    <s v="Printer Fujitsu"/>
    <x v="674"/>
    <x v="9"/>
    <m/>
    <s v=""/>
    <x v="1"/>
    <d v="1899-12-30T00:00:00"/>
    <d v="2022-09-30T09:36:24"/>
    <s v="ต่ำ"/>
  </r>
  <r>
    <s v="Not Requested"/>
    <x v="12"/>
    <d v="2022-09-20T16:29:00"/>
    <d v="2022-09-20T14:39:00"/>
    <n v="2022"/>
    <n v="9"/>
    <n v="20"/>
    <d v="1899-12-30T14:39:00"/>
    <s v="IT"/>
    <s v="Excel ค้างบ่อย ขึ้น Not enough system แจ้งคุณระฆังดำเนินการแล้ว"/>
    <n v="11904"/>
    <d v="2022-09-30T15:24:17"/>
    <s v="00:00:00"/>
    <s v=""/>
    <m/>
    <s v="No Group"/>
    <s v="ต่ำ"/>
    <n v="1"/>
    <s v="Setup/Reconfig"/>
    <n v="0"/>
    <s v="ต่ำ"/>
    <n v="8697"/>
    <s v="pimonaon.vea@cra.ac.th"/>
    <s v="Pimonaon Veangsang"/>
    <s v="Within SLA"/>
    <s v="01:05:07"/>
    <d v="2022-09-20T15:46:28"/>
    <s v="Prasert Rattawisad"/>
    <s v="IT Support"/>
    <x v="1"/>
    <s v="Second tier"/>
    <x v="0"/>
    <s v="พอร์ทัล"/>
    <x v="0"/>
    <s v="Ofiice 365"/>
    <x v="675"/>
    <x v="87"/>
    <m/>
    <s v=""/>
    <x v="1"/>
    <d v="1899-12-30T00:00:00"/>
    <d v="2022-09-20T16:29:17"/>
    <s v="ต่ำ"/>
  </r>
  <r>
    <s v="Not Requested"/>
    <x v="12"/>
    <d v="2022-09-20T14:46:00"/>
    <d v="2022-09-20T14:45:00"/>
    <n v="2022"/>
    <n v="9"/>
    <n v="20"/>
    <d v="1899-12-30T14:45:00"/>
    <s v="IT"/>
    <s v="ID เรื่อง รายละเอียด Channel รพ.นxxxxxxxxx โรงพยาบาล ส่งรายชื่อให้ส่งประกัน วันที่ 17/09/65 Mail IT"/>
    <n v="11905"/>
    <d v="2022-10-07T08:00:42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0"/>
    <d v="2022-09-20T14:46:11"/>
    <s v="Jaraya Bhuwaratheep"/>
    <s v="Application Support"/>
    <x v="0"/>
    <s v="Second tier"/>
    <x v="1"/>
    <s v="อีเมล"/>
    <x v="0"/>
    <s v="Vaccine"/>
    <x v="676"/>
    <x v="25"/>
    <m/>
    <s v=""/>
    <x v="1"/>
    <d v="1899-12-30T00:00:00"/>
    <d v="2022-10-04T11:00:42"/>
    <s v="กลาง"/>
  </r>
  <r>
    <s v="Not Requested"/>
    <x v="12"/>
    <d v="2022-09-20T14:47:00"/>
    <d v="2022-09-20T14:47:00"/>
    <n v="2022"/>
    <n v="9"/>
    <n v="20"/>
    <d v="1899-12-30T14:47:00"/>
    <s v="IT"/>
    <s v="ID เรื่อง รายละเอียด Channel 330xxxxxxxxxxxx ประชาชน สอบถามเรื่องนัดหมายฉีดวัคซีนโมเดอร์น่า Line"/>
    <n v="11906"/>
    <d v="2022-10-06T16:57:3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20T14:47:51"/>
    <s v="Jaraya Bhuwaratheep"/>
    <s v="Application Support"/>
    <x v="0"/>
    <s v="Second tier"/>
    <x v="1"/>
    <s v="พูดคุย"/>
    <x v="0"/>
    <s v="Vaccine"/>
    <x v="677"/>
    <x v="25"/>
    <m/>
    <s v=""/>
    <x v="1"/>
    <d v="1899-12-30T00:00:00"/>
    <d v="2022-10-04T10:57:38"/>
    <s v="กลาง"/>
  </r>
  <r>
    <s v="Not Requested"/>
    <x v="12"/>
    <d v="2022-09-20T15:07:00"/>
    <d v="2022-09-20T15:01:00"/>
    <n v="2022"/>
    <n v="9"/>
    <n v="20"/>
    <d v="1899-12-30T15:01:00"/>
    <s v="IT"/>
    <s v="เข้ารหัสe-Doc ไม่ได้ค่ะ ของรหัสพนักงาน 900575 เบอร์ติดต่อ 063-8901805"/>
    <n v="11907"/>
    <d v="2022-09-30T15:02:39"/>
    <s v="00:00:00"/>
    <s v=""/>
    <m/>
    <s v="No Group"/>
    <s v="ต่ำ"/>
    <n v="1"/>
    <s v="Reset Password"/>
    <n v="0"/>
    <s v="ต่ำ"/>
    <n v="5734"/>
    <s v="thanawan.rat@cra.ac.th"/>
    <s v="Thanawan Rattanapol"/>
    <s v="Within SLA"/>
    <s v="00:06:18"/>
    <d v="2022-09-20T15:07:59"/>
    <s v="Chutiphan Wonbao"/>
    <s v="IT Support"/>
    <x v="1"/>
    <s v="Frist tier"/>
    <x v="2"/>
    <s v="พอร์ทัล"/>
    <x v="0"/>
    <s v="E-Doc"/>
    <x v="678"/>
    <x v="51"/>
    <m/>
    <s v=""/>
    <x v="1"/>
    <d v="1899-12-30T00:00:00"/>
    <d v="2022-09-20T15:07:59"/>
    <s v="ต่ำ"/>
  </r>
  <r>
    <s v="Not Requested"/>
    <x v="3"/>
    <d v="2022-09-20T16:29:00"/>
    <d v="2022-09-20T15:03:00"/>
    <n v="2022"/>
    <n v="9"/>
    <n v="20"/>
    <d v="1899-12-30T15:03:00"/>
    <s v="IT"/>
    <s v="ขอเปลี่ยนแท่นหมึก R5 เครื่อง Printer Fuji (Serial Number 207972) ที่ห้องสำนักงานคณบดีคณะพยาบาลศาสตร์ ชั้น 2 อาคารสำนักงานราชวิทยาลัยจุฬาภรณ์ โซน D"/>
    <n v="11908"/>
    <d v="2022-10-04T10:13:22"/>
    <s v="00:00:00"/>
    <s v=""/>
    <m/>
    <s v="No Group"/>
    <s v="ต่ำ"/>
    <n v="1"/>
    <s v="Printer"/>
    <n v="0"/>
    <s v="ต่ำ"/>
    <n v="859102515"/>
    <s v="chutimon.nan@cra.ac.th"/>
    <s v="Chutimon Nantariyawat"/>
    <s v="Within SLA"/>
    <s v="00:12:51"/>
    <d v="2022-09-20T15:16:26"/>
    <s v="Thanaphon Thaugsuban"/>
    <s v="IT Support"/>
    <x v="1"/>
    <s v="Second tier"/>
    <x v="0"/>
    <s v="พอร์ทัล"/>
    <x v="0"/>
    <s v="Install"/>
    <x v="679"/>
    <x v="33"/>
    <m/>
    <s v=""/>
    <x v="0"/>
    <d v="1899-12-30T00:00:00"/>
    <d v="2022-09-22T10:25:22"/>
    <s v="ต่ำ"/>
  </r>
  <r>
    <s v="Not Requested"/>
    <x v="12"/>
    <d v="2022-09-20T16:30:00"/>
    <d v="2022-09-20T15:14:00"/>
    <n v="2022"/>
    <n v="9"/>
    <n v="20"/>
    <d v="1899-12-30T15:14:00"/>
    <s v="IT"/>
    <s v="รหัสพนักงาน 900927 และ 901028 ไม่สามารถ log in e-doc และเข้า wifi ไม่ได้"/>
    <n v="11909"/>
    <d v="2022-09-23T13:09:24"/>
    <s v="00:00:00"/>
    <s v=""/>
    <m/>
    <s v="No Group"/>
    <s v="ต่ำ"/>
    <n v="1"/>
    <s v="Reset Password"/>
    <n v="0"/>
    <s v="กลาง"/>
    <n v="6219"/>
    <s v="yuttana.rua@cra.ac.th"/>
    <s v="Yuttana Ruangsupunth"/>
    <s v="Within SLA"/>
    <s v="00:21:52"/>
    <d v="2022-09-20T15:36:33"/>
    <s v="Kritpet Pumsorn"/>
    <s v="IT Support"/>
    <x v="1"/>
    <s v="Second tier"/>
    <x v="0"/>
    <s v="พอร์ทัล"/>
    <x v="0"/>
    <s v="e-mail"/>
    <x v="680"/>
    <x v="103"/>
    <m/>
    <s v=""/>
    <x v="1"/>
    <d v="1899-12-30T00:00:00"/>
    <d v="2022-09-20T16:30:24"/>
    <s v="กลาง"/>
  </r>
  <r>
    <s v="Not Requested"/>
    <x v="0"/>
    <d v="2022-10-03T08:27:00"/>
    <d v="2022-09-20T15:22:00"/>
    <n v="2022"/>
    <n v="9"/>
    <n v="20"/>
    <d v="1899-12-30T15:22:00"/>
    <s v="IT"/>
    <s v=" รหัสพนักงาน 900864 ขอเปิดสิทธิ์การเข้าดู current med "/>
    <n v="11910"/>
    <d v="2022-10-12T16:14:17"/>
    <s v="00:07:30"/>
    <s v="Within SLA"/>
    <d v="2022-09-20T15:29:49"/>
    <s v="No Group"/>
    <s v="ต่ำ"/>
    <n v="1"/>
    <s v="HIS"/>
    <n v="2"/>
    <s v="ต่ำ"/>
    <n v="5601"/>
    <s v="natcha.thu@cra.ac.th"/>
    <s v="Natcha Thueman"/>
    <s v="Within SLA"/>
    <s v="01:13:35"/>
    <d v="2022-10-03T08:27:17"/>
    <s v="IT Service Request"/>
    <s v="IT Support"/>
    <x v="1"/>
    <s v="Frist tier"/>
    <x v="2"/>
    <s v="พอร์ทัล"/>
    <x v="0"/>
    <s v="เปิดสิทธิ์"/>
    <x v="681"/>
    <x v="23"/>
    <m/>
    <s v=""/>
    <x v="0"/>
    <d v="1899-12-30T00:00:00"/>
    <d v="2022-10-03T08:27:17"/>
    <s v="ต่ำ"/>
  </r>
  <r>
    <s v="Not Requested"/>
    <x v="3"/>
    <m/>
    <d v="2022-09-20T15:25:00"/>
    <n v="2022"/>
    <n v="9"/>
    <n v="20"/>
    <d v="1899-12-30T15:25:00"/>
    <s v="IT"/>
    <s v="ขอทำการใช้ Hostname นี้ https://syngoviafl4 เป็นโปรแกรมเกี่ยวกับการดูภาพ X-ray เพื่อใช้งานในแผนก และขอเปิดอัพเดตวินโดว์เครื่อง เพื่อจะได้สอดคล้องกับการใช้งานครับ ขอบคุณครับ ศราวุธ ทองคุ้ม"/>
    <n v="11911"/>
    <d v="2022-09-30T15:25:38"/>
    <s v="00:00:00"/>
    <s v=""/>
    <m/>
    <s v="No Group"/>
    <s v="ต่ำ"/>
    <n v="1"/>
    <s v="Software"/>
    <n v="0"/>
    <s v="ต่ำ"/>
    <n v="866063408"/>
    <s v="sarawut.ton@cra.ac.th"/>
    <s v="Sarawut Tongkum"/>
    <s v=""/>
    <s v=""/>
    <m/>
    <s v="Pawarut Bootchan"/>
    <s v="IT Support"/>
    <x v="1"/>
    <s v="Second tier"/>
    <x v="0"/>
    <s v="พอร์ทัล"/>
    <x v="2"/>
    <s v="Install"/>
    <x v="682"/>
    <x v="48"/>
    <m/>
    <s v=""/>
    <x v="0"/>
    <d v="1899-12-30T00:00:00"/>
    <d v="2022-09-20T16:29:30"/>
    <s v="ต่ำ"/>
  </r>
  <r>
    <s v="Not Requested"/>
    <x v="12"/>
    <d v="2022-09-20T15:52:00"/>
    <d v="2022-09-20T15:26:00"/>
    <n v="2022"/>
    <n v="9"/>
    <n v="20"/>
    <d v="1899-12-30T15:26:00"/>
    <s v="IT"/>
    <s v="ขอยกเลิกเอกสารแนบ ในบันทึกข้อความ ที่ 004.รพ.07.65/1307 ลงวันที่ 16 กันยายน 2565 เรื่อง ขออนุมัติทบทวนราคาขาย รายการตรวจวิเคราะห์ Prenatal chromosome analysis (Amniotic Fluid) และเปลี่ยนแปลงในระบบ HIS โดย ขอยกเลิกเอกสารแนบ ชื่อ 1. ทบทวนราคาขาย การทดสอบส่ง"/>
    <n v="11912"/>
    <d v="2022-09-30T15:26:50"/>
    <s v="00:26:01"/>
    <s v="Within SLA"/>
    <d v="2022-09-20T15:52:18"/>
    <s v="No Group"/>
    <s v="ต่ำ"/>
    <n v="1"/>
    <s v="Deleted"/>
    <n v="1"/>
    <s v="ต่ำ"/>
    <n v="6363"/>
    <s v="wandee.kha@cra.ac.th"/>
    <s v=" นางสาว วันดี แก้วกระจาย"/>
    <s v="Within SLA"/>
    <s v="00:26:19"/>
    <d v="2022-09-20T15:52:36"/>
    <s v="Nuengruethai Gaewtawan"/>
    <s v="E-sarabun"/>
    <x v="0"/>
    <s v="Second tier"/>
    <x v="1"/>
    <s v="พอร์ทัล"/>
    <x v="0"/>
    <s v="E-Saraban"/>
    <x v="683"/>
    <x v="91"/>
    <m/>
    <s v=""/>
    <x v="0"/>
    <d v="1899-12-30T00:00:00"/>
    <d v="2022-09-20T15:52:36"/>
    <s v="ต่ำ"/>
  </r>
  <r>
    <s v="Not Requested"/>
    <x v="0"/>
    <d v="2022-10-03T08:25:00"/>
    <d v="2022-09-20T15:33:00"/>
    <n v="2022"/>
    <n v="9"/>
    <n v="20"/>
    <d v="1899-12-30T15:33:00"/>
    <s v="IT"/>
    <s v="ขอสิทธิในการเข้าถึง e-doc ของรหัสพนักงาน 900927 ขอสิทธิในการเข้าถึง e-doc, SAP ของรหัสพนักงาน 901028"/>
    <n v="11913"/>
    <d v="2022-10-12T16:39:45"/>
    <s v="00:02:00"/>
    <s v="Within SLA"/>
    <d v="2022-09-20T15:35:39"/>
    <s v="No Group"/>
    <s v="ต่ำ"/>
    <n v="1"/>
    <s v="Active Directory (AD)"/>
    <n v="2"/>
    <s v="ต่ำ"/>
    <n v="6219"/>
    <s v="yuttana.rua@cra.ac.th"/>
    <s v="Yuttana Ruangsupunth"/>
    <s v="Within SLA"/>
    <s v="00:46:09"/>
    <d v="2022-10-03T08:25:45"/>
    <s v="IT Service Request"/>
    <s v="IT Support"/>
    <x v="1"/>
    <s v="Frist tier"/>
    <x v="2"/>
    <s v="พอร์ทัล"/>
    <x v="0"/>
    <s v="เปิดสิทธิ์"/>
    <x v="684"/>
    <x v="103"/>
    <m/>
    <s v=""/>
    <x v="0"/>
    <d v="1899-12-30T00:00:00"/>
    <d v="2022-10-03T08:25:45"/>
    <s v="ต่ำ"/>
  </r>
  <r>
    <s v="Not Requested"/>
    <x v="12"/>
    <d v="2022-09-20T16:30:00"/>
    <d v="2022-09-20T15:35:00"/>
    <n v="2022"/>
    <n v="9"/>
    <n v="20"/>
    <d v="1899-12-30T15:35:00"/>
    <s v="IT"/>
    <s v="ขอความอนุเคราะห์ลบไฟล์ของบันทึกข้อความจำนวน 2 ฉบับดังนี้ ฉบับที่ 1. บันทึกข้อความที่ 002.ทส.01.65/748 เรื่อง ขออนุมัติดำเนินโครงการแบบรองเท้าที่มีผลต่อตัวแปรทางด้านชีวกลศาสตร์ขณะทำการเคลื่อนไหวและการทรงท่าในกลุ่มวัยผู้ใหญ่และวัยผู้สูงอายุ พร้อมขอโอนเปลี่ย"/>
    <n v="11914"/>
    <d v="2022-09-30T15:35:58"/>
    <s v="00:00:00"/>
    <s v=""/>
    <m/>
    <s v="No Group"/>
    <s v="ต่ำ"/>
    <n v="1"/>
    <s v="Deleted"/>
    <n v="0"/>
    <s v="ต่ำ"/>
    <n v="905145453"/>
    <s v="ratree.mee@cra.ac.th"/>
    <s v="Ratree Meesombut"/>
    <s v="Within SLA"/>
    <s v="00:55:10"/>
    <d v="2022-09-20T16:30:34"/>
    <s v="Aekkaluck Mong Suriya"/>
    <s v="E-sarabun"/>
    <x v="0"/>
    <s v="Second tier"/>
    <x v="1"/>
    <s v="พอร์ทัล"/>
    <x v="0"/>
    <s v="E-Saraban"/>
    <x v="685"/>
    <x v="53"/>
    <m/>
    <s v=""/>
    <x v="0"/>
    <d v="1899-12-30T00:00:00"/>
    <d v="2022-09-20T16:30:34"/>
    <s v="ต่ำ"/>
  </r>
  <r>
    <s v="Not Requested"/>
    <x v="12"/>
    <d v="2022-09-20T16:39:00"/>
    <d v="2022-09-20T15:44:00"/>
    <n v="2022"/>
    <n v="9"/>
    <n v="20"/>
    <d v="1899-12-30T15:44:00"/>
    <s v="IT"/>
    <s v=""/>
    <n v="11915"/>
    <d v="2022-09-23T12:45:11"/>
    <s v="00:00:00"/>
    <s v=""/>
    <m/>
    <s v="No Group"/>
    <s v="ต่ำ"/>
    <n v="1"/>
    <s v="Deleted"/>
    <n v="0"/>
    <s v="กลาง"/>
    <n v="6213"/>
    <s v="kumnung.nak@cra.ac.th"/>
    <s v="Kumnung Nakchaiya"/>
    <s v="Within SLA"/>
    <s v="00:55:18"/>
    <d v="2022-09-20T16:39:50"/>
    <s v="Aekkaluck Mong Suriya"/>
    <s v="E-sarabun"/>
    <x v="0"/>
    <s v="Second tier"/>
    <x v="1"/>
    <s v="พอร์ทัล"/>
    <x v="0"/>
    <s v="E-Saraban"/>
    <x v="686"/>
    <x v="29"/>
    <m/>
    <s v=""/>
    <x v="0"/>
    <d v="1899-12-30T00:00:00"/>
    <d v="2022-09-20T16:39:50"/>
    <s v="ต่ำ"/>
  </r>
  <r>
    <s v="Not Requested"/>
    <x v="12"/>
    <d v="2022-09-20T16:49:00"/>
    <d v="2022-09-20T15:49:00"/>
    <n v="2022"/>
    <n v="9"/>
    <n v="20"/>
    <d v="1899-12-30T15:49:00"/>
    <s v="IT"/>
    <s v="ลบเอกสารแนบ บันทึกเลขที่ ๐๐๒.สพ.๐๑.๖๕/๔๓๘ ลงวันที่ ๑๕ กันยายน ๒๕๖๕ เรื่องขออนุมัติจัดซื้อเวชภัณฑ์การแพทย์ สำหรับโครงการออกหน่วยให้บริการทางสัตวแพทย์ในพื้นที่และเตรียมความพร้อมในการจัดตั้งโรงพยาบาลสัตว์ศรีสวางควัฒน (วัสดุห้องปฏิบัติการ) จำนวน ๑ ไฟล์ คือ ใบ"/>
    <n v="11916"/>
    <d v="2022-09-30T15:49:57"/>
    <s v="00:00:00"/>
    <s v=""/>
    <m/>
    <s v="No Group"/>
    <s v="ต่ำ"/>
    <n v="1"/>
    <s v="Deleted"/>
    <n v="0"/>
    <s v="ต่ำ"/>
    <n v="8247"/>
    <s v="natnicha.san@cra.ac.th"/>
    <s v="Natnicha Sanguanwong"/>
    <s v="Within SLA"/>
    <s v="01:00:49"/>
    <d v="2022-09-20T16:49:53"/>
    <s v="Aekkaluck Mong Suriya"/>
    <s v="E-sarabun"/>
    <x v="0"/>
    <s v="Second tier"/>
    <x v="1"/>
    <s v="พอร์ทัล"/>
    <x v="0"/>
    <s v="E-Saraban"/>
    <x v="687"/>
    <x v="0"/>
    <m/>
    <s v=""/>
    <x v="0"/>
    <d v="1899-12-30T00:00:00"/>
    <d v="2022-09-20T16:49:53"/>
    <s v="ต่ำ"/>
  </r>
  <r>
    <s v="Not Requested"/>
    <x v="0"/>
    <d v="2022-10-03T08:24:00"/>
    <d v="2022-09-20T15:50:00"/>
    <n v="2022"/>
    <n v="9"/>
    <n v="20"/>
    <d v="1899-12-30T15:50:00"/>
    <s v="IT"/>
    <s v="ขอสิทธิในการเข้าถึง e-doc รหัสพนักงาน 900911, 900912, 900913"/>
    <n v="11917"/>
    <d v="2022-10-12T16:55:56"/>
    <s v="00:23:16"/>
    <s v="Within SLA"/>
    <d v="2022-09-20T16:13:37"/>
    <s v="No Group"/>
    <s v="ต่ำ"/>
    <n v="1"/>
    <s v="Active Directory (AD)"/>
    <n v="2"/>
    <s v="ต่ำ"/>
    <n v="6219"/>
    <s v="yuttana.rua@cra.ac.th"/>
    <s v="Yuttana Ruangsupunth"/>
    <s v="Within SLA"/>
    <s v="00:29:32"/>
    <d v="2022-10-03T08:24:57"/>
    <s v="IT Service Request"/>
    <s v="IT Support"/>
    <x v="1"/>
    <s v="Frist tier"/>
    <x v="2"/>
    <s v="พอร์ทัล"/>
    <x v="0"/>
    <s v="เปิดสิทธิ์"/>
    <x v="688"/>
    <x v="103"/>
    <m/>
    <s v=""/>
    <x v="0"/>
    <d v="1899-12-30T00:00:00"/>
    <d v="2022-10-03T08:24:56"/>
    <s v="ต่ำ"/>
  </r>
  <r>
    <s v="Not Requested"/>
    <x v="0"/>
    <d v="2022-10-03T16:12:00"/>
    <d v="2022-09-20T16:00:00"/>
    <n v="2022"/>
    <n v="9"/>
    <n v="20"/>
    <d v="1899-12-30T16:00:00"/>
    <s v="IT"/>
    <s v="ต้องการเปลี่ยนคำนำหน้าชื่อจากนางสาวดลยา ชูทอง เป็น ภญ. ดลยา ชูทอง ในระบบ HIS, D/C online, SAP"/>
    <n v="11918"/>
    <d v="2022-09-30T16:01:05"/>
    <s v="16:45:42"/>
    <s v="Within SLA"/>
    <d v="2022-09-22T14:46:13"/>
    <s v="No Group"/>
    <s v="ต่ำ"/>
    <n v="1"/>
    <s v="SAP"/>
    <n v="2"/>
    <s v="ต่ำ"/>
    <n v="906251641"/>
    <s v="donlaya.cho@cra.ac.th"/>
    <s v="Donlaya choothong"/>
    <s v="SLA Violated"/>
    <s v="81:11:52"/>
    <d v="2022-10-03T16:12:23"/>
    <s v="Chutiphan Wonbao"/>
    <s v="IT Support"/>
    <x v="1"/>
    <s v="Frist tier"/>
    <x v="2"/>
    <s v="พอร์ทัล"/>
    <x v="0"/>
    <s v="เปลี่ยนสิทธิ์"/>
    <x v="689"/>
    <x v="29"/>
    <m/>
    <s v=""/>
    <x v="0"/>
    <d v="1899-12-30T00:00:00"/>
    <d v="2022-10-03T16:12:23"/>
    <s v="ต่ำ"/>
  </r>
  <r>
    <s v="Not Requested"/>
    <x v="12"/>
    <d v="2022-09-20T18:17:00"/>
    <d v="2022-09-20T17:54:00"/>
    <n v="2022"/>
    <n v="9"/>
    <n v="20"/>
    <d v="1899-12-30T17:54:00"/>
    <s v="IT"/>
    <s v="VN 1919 เปลี่ยนชื่อนักกายภาพไม่ได้ ทำให้คิดค่าใช้จ่ายคนไข้ไม่ได้ คนไข้รอขอด่วนค่ะ ขอบคุณค่ะ"/>
    <n v="11919"/>
    <d v="2022-10-05T17:00:00"/>
    <s v="00:00:00"/>
    <s v=""/>
    <m/>
    <s v="No Group"/>
    <s v="ต่ำ"/>
    <n v="1"/>
    <s v="Set up SSB"/>
    <n v="0"/>
    <s v="ต่ำ"/>
    <n v="6477"/>
    <s v="urai.boo@cra.ac.th"/>
    <s v="Urai Boonrueng"/>
    <s v="Within SLA"/>
    <s v="00:00:00"/>
    <d v="2022-09-20T18:17:34"/>
    <s v="Kongkiat Prasongwattana"/>
    <s v="Programer"/>
    <x v="0"/>
    <s v="Second tier"/>
    <x v="1"/>
    <s v="พอร์ทัล"/>
    <x v="0"/>
    <s v="SSB - Front End"/>
    <x v="690"/>
    <x v="56"/>
    <d v="2022-05-05T00:00:00"/>
    <s v=""/>
    <x v="1"/>
    <d v="1899-12-30T00:00:00"/>
    <d v="2022-09-24T09:51:58"/>
    <s v="กลาง"/>
  </r>
  <r>
    <s v="Not Requested"/>
    <x v="12"/>
    <d v="2022-09-22T15:12:00"/>
    <d v="2022-09-20T19:15:00"/>
    <n v="2022"/>
    <n v="9"/>
    <n v="20"/>
    <d v="1899-12-30T19:15:00"/>
    <s v="IT"/>
    <s v="ขอยกเลิกเอกสารแนบ บันทึกข้อความเลขที่ 001.01.รส.65/207 เรื่อง ขออนุมัติกรอบอัตรากำลังนอกกรอบ ประจำปีงบประมาณ ๒๕๖๕ ตำแหน่ง เจ้าหน้าที่เวชระเบียน จำนวน ๒ อัตรา และสรรหาบุคลากรเพื่อปฏิบัติงานในสังกัด โรงพยาบาลสัตว์ทิพย์พิมาน สำนักประธานราชวิทยาลัย ยกเลิกไฟล์"/>
    <n v="11920"/>
    <d v="2022-10-03T08:00:52"/>
    <s v="00:31:39"/>
    <s v="Within SLA"/>
    <d v="2022-09-21T08:31:39"/>
    <s v="No Group"/>
    <s v="ต่ำ"/>
    <n v="1"/>
    <s v="Deleted"/>
    <n v="1"/>
    <s v="ต่ำ"/>
    <n v="642171908"/>
    <s v="pattamaporn.kra@pccms.ac.th"/>
    <s v=" นางสาว ปัทมาภรณ์ กระจกแก้ว"/>
    <s v="Within SLA"/>
    <s v="16:12:49"/>
    <d v="2022-09-22T15:12:49"/>
    <s v="Nuengruethai Gaewtawan"/>
    <s v="E-sarabun"/>
    <x v="0"/>
    <s v="Second tier"/>
    <x v="1"/>
    <s v="พอร์ทัล"/>
    <x v="0"/>
    <s v="E-Saraban"/>
    <x v="691"/>
    <x v="96"/>
    <m/>
    <s v=""/>
    <x v="1"/>
    <d v="1899-12-30T00:00:00"/>
    <d v="2022-09-22T15:12:49"/>
    <s v="กลาง"/>
  </r>
  <r>
    <s v="Not Requested"/>
    <x v="12"/>
    <d v="2022-09-24T16:35:00"/>
    <d v="2022-09-20T19:28:00"/>
    <n v="2022"/>
    <n v="9"/>
    <n v="20"/>
    <d v="1899-12-30T19:28:00"/>
    <s v="IT"/>
    <s v="คอมพิวเตอร์ไม่สามารถสแกนเอกสารได้ IP 172.25.3.218 , 172.25.5.176 , 172.25.5.147 , 172.25.3.205 , 172.25.3.45 , "/>
    <n v="11921"/>
    <d v="2022-09-26T14:57:00"/>
    <s v="00:04:02"/>
    <s v="Within SLA"/>
    <d v="2022-09-21T08:04:02"/>
    <s v="No Group"/>
    <s v="ต่ำ"/>
    <n v="1"/>
    <s v="Add/Insert"/>
    <n v="1"/>
    <s v="กลาง"/>
    <n v="5722"/>
    <s v="suwanan.kae@cra.ac.th"/>
    <s v="Suwanan Kaewpaengchan"/>
    <s v="Within SLA"/>
    <s v="17:03:37"/>
    <d v="2022-09-22T16:03:38"/>
    <s v="Kritpet Pumsorn"/>
    <s v="IT Support"/>
    <x v="1"/>
    <s v="Second tier"/>
    <x v="0"/>
    <s v="พอร์ทัล"/>
    <x v="0"/>
    <s v="E-Doc"/>
    <x v="692"/>
    <x v="79"/>
    <m/>
    <s v=""/>
    <x v="1"/>
    <d v="1899-12-30T00:00:00"/>
    <d v="2022-09-24T16:35:36"/>
    <s v="กลาง"/>
  </r>
  <r>
    <s v="Not Requested"/>
    <x v="2"/>
    <d v="2022-09-21T13:30:00"/>
    <d v="2022-09-21T07:52:00"/>
    <n v="2022"/>
    <n v="9"/>
    <n v="21"/>
    <d v="1899-12-30T07:52:00"/>
    <s v="IT"/>
    <s v="วิม รวีวรรณ 803673 อยุ่เยื้องห้องอ.องค์การ"/>
    <n v="11922"/>
    <d v="2022-10-03T11:54:04"/>
    <s v="00:00:56"/>
    <s v="Within SLA"/>
    <d v="2022-09-21T08:00:56"/>
    <s v="No Group"/>
    <s v="ต่ำ"/>
    <n v="1"/>
    <s v="Setup/Reconfig"/>
    <n v="1"/>
    <s v="ต่ำ"/>
    <n v="808584525"/>
    <s v="pakanan.mee@cra.ac.th"/>
    <s v="Pakanan Meesomsuk"/>
    <s v="Within SLA"/>
    <s v="01:36:39"/>
    <d v="2022-09-21T09:36:39"/>
    <s v="Thanaphon Thaugsuban"/>
    <s v="IT Support"/>
    <x v="1"/>
    <s v="Second tier"/>
    <x v="0"/>
    <s v="พอร์ทัล"/>
    <x v="0"/>
    <s v="IP-Phone"/>
    <x v="693"/>
    <x v="87"/>
    <m/>
    <s v=""/>
    <x v="1"/>
    <d v="1899-12-30T00:00:00"/>
    <d v="2022-09-21T13:30:04"/>
    <s v="ต่ำ"/>
  </r>
  <r>
    <s v="Not Requested"/>
    <x v="3"/>
    <d v="2022-09-21T13:31:00"/>
    <d v="2022-09-21T08:08:00"/>
    <n v="2022"/>
    <n v="9"/>
    <n v="21"/>
    <d v="1899-12-30T08:08:00"/>
    <s v="IT"/>
    <s v="ขอลงโปรแกรม Power BI IP : 172.26.33.165"/>
    <n v="11923"/>
    <d v="2022-09-26T15:38:31"/>
    <s v="00:20:56"/>
    <s v="Within SLA"/>
    <d v="2022-09-21T08:29:40"/>
    <s v="No Group"/>
    <s v="ต่ำ"/>
    <n v="1"/>
    <s v="Software"/>
    <n v="1"/>
    <s v="กลาง"/>
    <n v="6256"/>
    <s v="waraporn.nga@cra.ac.th"/>
    <s v="Waraporn Ngampruttikorn"/>
    <s v="Within SLA"/>
    <s v="00:42:56"/>
    <d v="2022-09-21T08:51:40"/>
    <s v="Kritpet Pumsorn"/>
    <s v="IT Support"/>
    <x v="1"/>
    <s v="Second tier"/>
    <x v="0"/>
    <s v="พอร์ทัล"/>
    <x v="0"/>
    <s v="Install"/>
    <x v="694"/>
    <x v="135"/>
    <m/>
    <s v=""/>
    <x v="0"/>
    <d v="1899-12-30T00:00:00"/>
    <d v="2022-09-22T10:20:31"/>
    <s v="กลาง"/>
  </r>
  <r>
    <s v="Not Requested"/>
    <x v="2"/>
    <d v="2022-09-26T15:36:00"/>
    <d v="2022-09-21T08:21:00"/>
    <n v="2022"/>
    <n v="9"/>
    <n v="21"/>
    <d v="1899-12-30T08:21:00"/>
    <s v="IT"/>
    <s v="ตู้เปิดประวัติที่หน้าห้องฉุกเฉินไม่สามารถเปิดประวัติผู้ป่วยได้ (ตามวีดีโอที่แนบมา) รบกวนช่วยดำเนินการแก้ไขให้หน่อยนะคะ / ขอบคุณค่ะ"/>
    <n v="11924"/>
    <d v="2022-09-29T12:02:30"/>
    <s v="00:15:24"/>
    <s v="Within SLA"/>
    <d v="2022-09-21T08:36:38"/>
    <s v="No Group"/>
    <s v="ต่ำ"/>
    <n v="2"/>
    <s v="Repair"/>
    <n v="2"/>
    <s v="กลาง"/>
    <n v="6081"/>
    <s v="jiratchaya.sit@cra.ac.th"/>
    <s v="Jiratchaya Sitthikun"/>
    <s v="Within SLA"/>
    <s v="00:34:50"/>
    <d v="2022-09-24T14:43:50"/>
    <s v="Kritpet Pumsorn"/>
    <s v="IT Support"/>
    <x v="1"/>
    <s v="Second tier"/>
    <x v="0"/>
    <s v="พอร์ทัล"/>
    <x v="0"/>
    <s v="เครื่องรูดบัตร"/>
    <x v="695"/>
    <x v="6"/>
    <m/>
    <s v=""/>
    <x v="1"/>
    <d v="1899-12-30T00:00:00"/>
    <d v="2022-09-26T15:36:29"/>
    <s v="กลาง"/>
  </r>
  <r>
    <s v="Not Requested"/>
    <x v="0"/>
    <d v="2022-09-23T11:57:00"/>
    <d v="2022-09-21T08:29:00"/>
    <n v="2022"/>
    <n v="9"/>
    <n v="21"/>
    <d v="1899-12-30T08:29:00"/>
    <s v="IT"/>
    <s v="ไม่สามารถเข้าถึงหมวดงาน 03 Special lab ได้ ทำให้ไม่สามารถทำงานได้ครบถ้วน"/>
    <n v="11925"/>
    <d v="2022-10-03T08:29:53"/>
    <s v="00:31:35"/>
    <s v="Within SLA"/>
    <d v="2022-09-21T09:00:56"/>
    <s v="No Group"/>
    <s v="ต่ำ"/>
    <n v="3"/>
    <s v="Software"/>
    <n v="2"/>
    <s v="ต่ำ"/>
    <n v="894567935"/>
    <s v="nichapat.pai@cra.ac.th"/>
    <s v="Nichapat Paipanchom"/>
    <s v="Within SLA"/>
    <s v="21:27:54"/>
    <d v="2022-09-23T11:57:15"/>
    <s v="Busarin Supong"/>
    <s v="PMO"/>
    <x v="0"/>
    <s v="Second tier"/>
    <x v="1"/>
    <s v="พอร์ทัล"/>
    <x v="0"/>
    <s v="เปิดสิทธิ์"/>
    <x v="696"/>
    <x v="91"/>
    <m/>
    <s v=""/>
    <x v="0"/>
    <d v="1899-12-30T00:00:00"/>
    <d v="2022-09-23T11:57:15"/>
    <s v="ต่ำ"/>
  </r>
  <r>
    <s v="Not Requested"/>
    <x v="12"/>
    <d v="2022-09-21T13:32:00"/>
    <d v="2022-09-21T08:34:00"/>
    <n v="2022"/>
    <n v="9"/>
    <n v="21"/>
    <d v="1899-12-30T08:34:00"/>
    <s v="IT"/>
    <s v="โปรแกรม Excel เหมือนมีปัญหาพอ Save แล้วค้าง เลขเครื่อง แนบรูปไปแล้ว"/>
    <n v="11926"/>
    <d v="2022-10-03T13:13:29"/>
    <s v="00:00:00"/>
    <s v=""/>
    <m/>
    <s v="No Group"/>
    <s v="ต่ำ"/>
    <n v="1"/>
    <s v="Modify"/>
    <n v="0"/>
    <s v="ต่ำ"/>
    <n v="984632324"/>
    <s v="amonrat.wan@cra.ac.th"/>
    <s v="Amonrat Wannapoke"/>
    <s v="Within SLA"/>
    <s v="00:19:19"/>
    <d v="2022-09-21T08:54:00"/>
    <s v="Prasert Rattawisad"/>
    <s v="IT Support"/>
    <x v="1"/>
    <s v="Second tier"/>
    <x v="0"/>
    <s v="พอร์ทัล"/>
    <x v="0"/>
    <s v="Ofiice 365"/>
    <x v="697"/>
    <x v="55"/>
    <m/>
    <s v=""/>
    <x v="1"/>
    <d v="1899-12-30T00:00:00"/>
    <d v="2022-09-21T13:32:29"/>
    <s v="ต่ำ"/>
  </r>
  <r>
    <s v="Not Requested"/>
    <x v="12"/>
    <d v="2022-09-21T08:50:00"/>
    <d v="2022-09-21T08:35:00"/>
    <n v="2022"/>
    <n v="9"/>
    <n v="21"/>
    <d v="1899-12-30T08:35:00"/>
    <s v="IT"/>
    <s v=""/>
    <n v="11927"/>
    <d v="2022-09-23T14:36:30"/>
    <s v="00:14:13"/>
    <s v="Within SLA"/>
    <d v="2022-09-21T08:50:01"/>
    <s v="No Group"/>
    <s v="ต่ำ"/>
    <n v="1"/>
    <s v="Deleted"/>
    <n v="1"/>
    <s v="กลาง"/>
    <n v="8181"/>
    <s v="sunita.tap@cra.ac.th"/>
    <s v="Sunita Tapfang"/>
    <s v="Within SLA"/>
    <s v="00:14:18"/>
    <d v="2022-09-21T08:50:06"/>
    <s v="Nuengruethai Gaewtawan"/>
    <s v="E-sarabun"/>
    <x v="0"/>
    <s v="Second tier"/>
    <x v="1"/>
    <s v="พอร์ทัล"/>
    <x v="0"/>
    <s v="E-Saraban"/>
    <x v="698"/>
    <x v="47"/>
    <m/>
    <s v=""/>
    <x v="0"/>
    <d v="1899-12-30T00:00:00"/>
    <d v="2022-09-21T08:50:06"/>
    <s v="ต่ำ"/>
  </r>
  <r>
    <s v="Not Requested"/>
    <x v="3"/>
    <d v="2022-09-25T17:36:00"/>
    <d v="2022-09-21T08:52:00"/>
    <n v="2022"/>
    <n v="9"/>
    <n v="21"/>
    <d v="1899-12-30T08:52:00"/>
    <s v="IT"/>
    <s v=""/>
    <n v="11928"/>
    <d v="2022-09-27T15:08:00"/>
    <s v="00:05:39"/>
    <s v="Within SLA"/>
    <d v="2022-09-21T08:57:43"/>
    <s v="No Group"/>
    <s v="ต่ำ"/>
    <n v="1"/>
    <s v="Network"/>
    <n v="1"/>
    <s v="กลาง"/>
    <n v="8719"/>
    <s v="paphitchaya.chi@cra.ac.th"/>
    <s v="Paphitchaya Chimyou"/>
    <s v="Within SLA"/>
    <s v="07:52:26"/>
    <d v="2022-09-23T16:37:16"/>
    <s v="Thanaphon Thaugsuban"/>
    <s v="IT Support"/>
    <x v="1"/>
    <s v="Second tier"/>
    <x v="0"/>
    <s v="พอร์ทัล"/>
    <x v="0"/>
    <s v="Install"/>
    <x v="123"/>
    <x v="62"/>
    <m/>
    <s v=""/>
    <x v="0"/>
    <d v="1899-12-30T00:00:00"/>
    <d v="2022-09-25T17:36:10"/>
    <s v="กลาง"/>
  </r>
  <r>
    <s v="Not Requested"/>
    <x v="3"/>
    <d v="2022-09-21T16:23:00"/>
    <d v="2022-09-21T09:10:00"/>
    <n v="2022"/>
    <n v="9"/>
    <n v="21"/>
    <d v="1899-12-30T09:10:00"/>
    <s v="IT"/>
    <s v="printer ใช้งานไม่ได้ พิมพ์งานไม่ออก และขึ้นว่า call service"/>
    <n v="11929"/>
    <d v="2022-10-03T12:03:05"/>
    <s v="00:02:25"/>
    <s v="Within SLA"/>
    <d v="2022-09-21T09:13:06"/>
    <s v="No Group"/>
    <s v="ต่ำ"/>
    <n v="1"/>
    <s v="Printer"/>
    <n v="1"/>
    <s v="ต่ำ"/>
    <n v="6167"/>
    <s v="arinya.har@cra.ac.th"/>
    <s v="Arinya Haruthai"/>
    <s v="Within SLA"/>
    <s v="04:20:51"/>
    <d v="2022-09-21T13:31:32"/>
    <s v="Krissada Boonchaleaw"/>
    <s v="PC Team"/>
    <x v="2"/>
    <s v="Second tier"/>
    <x v="0"/>
    <s v="พอร์ทัล"/>
    <x v="0"/>
    <s v="Install"/>
    <x v="29"/>
    <x v="136"/>
    <m/>
    <s v=""/>
    <x v="0"/>
    <d v="1899-12-30T00:00:00"/>
    <d v="2022-09-21T16:23:05"/>
    <s v="ต่ำ"/>
  </r>
  <r>
    <s v="Not Requested"/>
    <x v="10"/>
    <d v="2022-09-21T13:33:00"/>
    <d v="2022-09-21T09:12:00"/>
    <n v="2022"/>
    <n v="9"/>
    <n v="21"/>
    <d v="1899-12-30T09:12:00"/>
    <s v="IT"/>
    <s v="เครื่อง Print ขึ้น replacement of black drum unit (เครื่องยังไม่ขึ้นขอบดำและเพิ่งเปลี่ยนตัว Drum ) "/>
    <n v="11930"/>
    <d v="2022-10-03T13:14:21"/>
    <s v="00:01:59"/>
    <s v="Within SLA"/>
    <d v="2022-09-21T09:14:42"/>
    <s v="No Group"/>
    <s v="ต่ำ"/>
    <n v="1"/>
    <s v="Setup/Reconfig"/>
    <n v="1"/>
    <s v="ต่ำ"/>
    <n v="6706"/>
    <s v="jidapa.thi@cra.ac.th"/>
    <s v="Jidapa Piriyamaytasiri"/>
    <s v="Within SLA"/>
    <s v="00:19:56"/>
    <d v="2022-09-21T09:32:38"/>
    <s v="Natthawut Suksom"/>
    <s v="IT Support"/>
    <x v="1"/>
    <s v="Second tier"/>
    <x v="0"/>
    <s v="พอร์ทัล"/>
    <x v="0"/>
    <s v="Printer Ricoh"/>
    <x v="699"/>
    <x v="66"/>
    <m/>
    <s v=""/>
    <x v="1"/>
    <d v="1899-12-30T00:00:00"/>
    <d v="2022-09-21T13:33:21"/>
    <s v="ต่ำ"/>
  </r>
  <r>
    <s v="Not Requested"/>
    <x v="3"/>
    <d v="2022-09-21T13:33:00"/>
    <d v="2022-09-21T09:12:00"/>
    <n v="2022"/>
    <n v="9"/>
    <n v="21"/>
    <d v="1899-12-30T09:12:00"/>
    <s v="IT"/>
    <s v="ลงโปรแกรมเครื่องพรินเตอร์ในnotebook"/>
    <n v="11931"/>
    <d v="2022-10-03T13:21:41"/>
    <s v="00:00:00"/>
    <s v=""/>
    <m/>
    <s v="No Group"/>
    <s v="ต่ำ"/>
    <n v="1"/>
    <s v="Printer"/>
    <n v="0"/>
    <s v="ต่ำ"/>
    <n v="6732"/>
    <s v="chompoo.fon@cra.ac.th"/>
    <s v="Chompoo Fongpikul"/>
    <s v="Within SLA"/>
    <s v="00:12:34"/>
    <d v="2022-09-21T09:25:25"/>
    <s v="Prasert Rattawisad"/>
    <s v="IT Support"/>
    <x v="1"/>
    <s v="Second tier"/>
    <x v="0"/>
    <s v="พอร์ทัล"/>
    <x v="0"/>
    <s v="Install"/>
    <x v="700"/>
    <x v="50"/>
    <m/>
    <s v=""/>
    <x v="0"/>
    <d v="1899-12-30T00:00:00"/>
    <d v="2022-09-21T13:33:41"/>
    <s v="ต่ำ"/>
  </r>
  <r>
    <s v="Not Requested"/>
    <x v="12"/>
    <d v="2022-09-21T13:35:00"/>
    <d v="2022-09-21T09:15:00"/>
    <n v="2022"/>
    <n v="9"/>
    <n v="21"/>
    <d v="1899-12-30T09:15:00"/>
    <s v="IT"/>
    <s v="ในห้องตรวจเบอร์ 10 ดูผลเลือดไม่ได้ IP : 172.19.104.141"/>
    <n v="11932"/>
    <d v="2022-10-03T13:23:41"/>
    <s v="00:00:00"/>
    <s v=""/>
    <m/>
    <s v="No Group"/>
    <s v="ต่ำ"/>
    <n v="1"/>
    <s v="Screen HIS"/>
    <n v="0"/>
    <s v="ต่ำ"/>
    <n v="5744"/>
    <s v="mullika.but@cra.ac.th"/>
    <s v="Mullika Buttakosa"/>
    <s v="Within SLA"/>
    <s v="00:12:08"/>
    <d v="2022-09-21T09:27:53"/>
    <s v="Darin Mingraksa"/>
    <s v="IT Support"/>
    <x v="1"/>
    <s v="Frist tier"/>
    <x v="2"/>
    <s v="พอร์ทัล"/>
    <x v="0"/>
    <s v="SSB - Front End"/>
    <x v="701"/>
    <x v="21"/>
    <m/>
    <s v=""/>
    <x v="1"/>
    <d v="1899-12-30T00:00:00"/>
    <d v="2022-09-21T13:35:40"/>
    <s v="ต่ำ"/>
  </r>
  <r>
    <s v="Not Requested"/>
    <x v="0"/>
    <m/>
    <d v="2022-09-21T09:16:00"/>
    <n v="2022"/>
    <n v="9"/>
    <n v="21"/>
    <d v="1899-12-30T09:16:00"/>
    <s v="IT"/>
    <s v=""/>
    <n v="11933"/>
    <d v="2022-09-23T15:16:04"/>
    <s v="00:00:00"/>
    <s v=""/>
    <m/>
    <s v="No Group"/>
    <s v="ต่ำ"/>
    <n v="1"/>
    <s v=""/>
    <n v="0"/>
    <s v="กลาง"/>
    <n v="8188"/>
    <s v="rungsinee.suk@cra.ac.th"/>
    <s v="Rungsinee Sukontapatima"/>
    <s v=""/>
    <s v=""/>
    <m/>
    <s v="Warissara Pakdeesuphaphol"/>
    <s v="Application Support"/>
    <x v="0"/>
    <s v="Second tier"/>
    <x v="1"/>
    <s v="พอร์ทัล"/>
    <x v="1"/>
    <s v="เปลี่ยนสิทธิ์"/>
    <x v="64"/>
    <x v="41"/>
    <m/>
    <s v=""/>
    <x v="0"/>
    <d v="1899-12-30T00:00:00"/>
    <d v="2022-10-04T11:24:07"/>
    <s v="ต่ำ"/>
  </r>
  <r>
    <s v="Not Requested"/>
    <x v="15"/>
    <d v="2022-09-21T13:36:00"/>
    <d v="2022-09-21T09:23:00"/>
    <n v="2022"/>
    <n v="9"/>
    <n v="21"/>
    <d v="1899-12-30T09:23:00"/>
    <s v="IT"/>
    <s v="HIS คอมหมวดงานโลหิตวิทยา ห้องปฏิบัติการกลางไม่สามารถเข้าใช้งานได้ IP 172.21.5.59"/>
    <n v="11934"/>
    <d v="2022-10-03T12:19:20"/>
    <s v="00:12:14"/>
    <s v="Within SLA"/>
    <d v="2022-09-21T09:35:20"/>
    <s v="No Group"/>
    <s v="ต่ำ"/>
    <n v="1"/>
    <s v="Setup/Re-config"/>
    <n v="1"/>
    <s v="ต่ำ"/>
    <n v="25766359"/>
    <s v="nattanan.chu@cra.ac.th"/>
    <s v="Nattanan Chuchuenbun"/>
    <s v="Within SLA"/>
    <s v="01:17:02"/>
    <d v="2022-09-21T10:40:08"/>
    <s v="Prasert Rattawisad"/>
    <s v="IT Support"/>
    <x v="1"/>
    <s v="Second tier"/>
    <x v="0"/>
    <s v="พอร์ทัล"/>
    <x v="0"/>
    <s v="Operating System VM Virtualbox"/>
    <x v="702"/>
    <x v="91"/>
    <m/>
    <s v=""/>
    <x v="1"/>
    <d v="1899-12-30T00:00:00"/>
    <d v="2022-09-21T13:36:20"/>
    <s v="ต่ำ"/>
  </r>
  <r>
    <s v="Not Requested"/>
    <x v="12"/>
    <d v="2022-09-21T10:10:00"/>
    <d v="2022-09-21T09:38:00"/>
    <n v="2022"/>
    <n v="9"/>
    <n v="21"/>
    <d v="1899-12-30T09:38:00"/>
    <s v="IT"/>
    <s v=""/>
    <n v="11935"/>
    <d v="2022-09-23T15:39:13"/>
    <s v="00:31:49"/>
    <s v="Within SLA"/>
    <d v="2022-09-21T10:10:34"/>
    <s v="No Group"/>
    <s v="ต่ำ"/>
    <n v="1"/>
    <s v="Deleted"/>
    <n v="1"/>
    <s v="กลาง"/>
    <n v="8487"/>
    <s v="areeya.cha@cra.ac.th"/>
    <s v="Areeya Chatjindakul"/>
    <s v="Within SLA"/>
    <s v="00:32:14"/>
    <d v="2022-09-21T10:10:59"/>
    <s v="Nuengruethai Gaewtawan"/>
    <s v="E-sarabun"/>
    <x v="0"/>
    <s v="Second tier"/>
    <x v="1"/>
    <s v="พอร์ทัล"/>
    <x v="0"/>
    <s v="E-Saraban"/>
    <x v="703"/>
    <x v="5"/>
    <m/>
    <s v=""/>
    <x v="0"/>
    <d v="1899-12-30T00:00:00"/>
    <d v="2022-09-21T10:10:59"/>
    <s v="ต่ำ"/>
  </r>
  <r>
    <s v="Not Requested"/>
    <x v="3"/>
    <d v="2022-09-21T13:36:00"/>
    <d v="2022-09-21T09:51:00"/>
    <n v="2022"/>
    <n v="9"/>
    <n v="21"/>
    <d v="1899-12-30T09:51:00"/>
    <s v="IT"/>
    <s v="Set up และติดตั้งโปรแกรมคอมพิวเตอร์สำหรับ 400 เตียง Lenovo V50T 13IMB S/N :SPC24QWLZ"/>
    <n v="11936"/>
    <d v="2022-10-03T13:23:48"/>
    <s v="00:03:44"/>
    <s v="Within SLA"/>
    <d v="2022-09-21T09:55:33"/>
    <s v="No Group"/>
    <s v="ต่ำ"/>
    <n v="1"/>
    <s v="Software"/>
    <n v="1"/>
    <s v="ต่ำ"/>
    <n v="8888"/>
    <s v="jinna.ket@cra.ac.th"/>
    <s v="jinna ketsara"/>
    <s v="Within SLA"/>
    <s v="00:13:08"/>
    <d v="2022-09-21T10:04:57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1T13:36:48"/>
    <s v="ต่ำ"/>
  </r>
  <r>
    <s v="Not Requested"/>
    <x v="3"/>
    <d v="2022-09-21T13:37:00"/>
    <d v="2022-09-21T09:53:00"/>
    <n v="2022"/>
    <n v="9"/>
    <n v="21"/>
    <d v="1899-12-30T09:53:00"/>
    <s v="IT"/>
    <s v="Set up และติดตั้งโปรแกรมคอมพิวเตอร์สำหรับ 400 เตียง Lenovo V50T 13IMB S/N :SPC24QWMH"/>
    <n v="11937"/>
    <d v="2022-10-03T13:26:05"/>
    <s v="00:02:08"/>
    <s v="Within SLA"/>
    <d v="2022-09-21T09:55:55"/>
    <s v="No Group"/>
    <s v="ต่ำ"/>
    <n v="1"/>
    <s v="Software"/>
    <n v="1"/>
    <s v="ต่ำ"/>
    <n v="8888"/>
    <s v="jinna.ket@cra.ac.th"/>
    <s v="jinna ketsara"/>
    <s v="Within SLA"/>
    <s v="00:11:28"/>
    <d v="2022-09-21T10:05:15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1T13:37:05"/>
    <s v="ต่ำ"/>
  </r>
  <r>
    <s v="Not Requested"/>
    <x v="11"/>
    <d v="2022-09-21T13:37:00"/>
    <d v="2022-09-21T10:10:00"/>
    <n v="2022"/>
    <n v="9"/>
    <n v="21"/>
    <d v="1899-12-30T10:10:00"/>
    <s v="IT"/>
    <s v="EDA51-1 S/N 19130B4255"/>
    <n v="11938"/>
    <d v="2022-10-03T13:00:31"/>
    <s v="00:03:44"/>
    <s v="Within SLA"/>
    <d v="2022-09-21T10:14:42"/>
    <s v="No Group"/>
    <s v="ต่ำ"/>
    <n v="1"/>
    <s v="Setup/Reconfig"/>
    <n v="1"/>
    <s v="ต่ำ"/>
    <n v="623891475"/>
    <s v="thitiwat.mee@cra.ac.th"/>
    <s v="Thitiwat Meekana"/>
    <s v="Within SLA"/>
    <s v="00:37:59"/>
    <d v="2022-09-21T10:48:57"/>
    <s v="Supachai Sonthong"/>
    <s v="IT Support"/>
    <x v="1"/>
    <s v="Second tier"/>
    <x v="0"/>
    <s v="พอร์ทัล"/>
    <x v="0"/>
    <s v="Wifi"/>
    <x v="706"/>
    <x v="30"/>
    <m/>
    <s v=""/>
    <x v="1"/>
    <d v="1899-12-30T00:00:00"/>
    <d v="2022-09-21T13:37:31"/>
    <s v="ต่ำ"/>
  </r>
  <r>
    <s v="Not Requested"/>
    <x v="12"/>
    <d v="2022-09-23T10:41:00"/>
    <d v="2022-09-21T10:26:00"/>
    <n v="2022"/>
    <n v="9"/>
    <n v="21"/>
    <d v="1899-12-30T10:26:00"/>
    <s v="IT"/>
    <s v=""/>
    <n v="11939"/>
    <d v="2022-09-23T16:27:06"/>
    <s v="01:32:40"/>
    <s v="Within SLA"/>
    <d v="2022-09-21T11:59:19"/>
    <s v="No Group"/>
    <s v="ต่ำ"/>
    <n v="2"/>
    <s v="Setup/Reconfig"/>
    <n v="2"/>
    <s v="กลาง"/>
    <n v="8188"/>
    <s v="rungsinee.suk@cra.ac.th"/>
    <s v="Rungsinee Sukontapatima"/>
    <s v="Within SLA"/>
    <s v="18:15:09"/>
    <d v="2022-09-23T10:41:47"/>
    <s v="Nuengruethai Gaewtawan"/>
    <s v="E-sarabun"/>
    <x v="0"/>
    <s v="Second tier"/>
    <x v="1"/>
    <s v="พอร์ทัล"/>
    <x v="0"/>
    <s v="E-Saraban"/>
    <x v="707"/>
    <x v="41"/>
    <m/>
    <s v=""/>
    <x v="0"/>
    <d v="1899-12-30T00:00:00"/>
    <d v="2022-09-23T10:41:47"/>
    <s v="ต่ำ"/>
  </r>
  <r>
    <s v="Not Requested"/>
    <x v="12"/>
    <d v="2022-09-21T10:38:00"/>
    <d v="2022-09-21T10:33:00"/>
    <n v="2022"/>
    <n v="9"/>
    <n v="21"/>
    <d v="1899-12-30T10:33:00"/>
    <s v="IT"/>
    <s v="at intermediate HIS ไม่สามารถเบิกยา เบิกของได้ รับorder แพทย์ไม่ได้ เครื่อง 172.25.5.121"/>
    <n v="11940"/>
    <d v="2022-10-03T10:33:45"/>
    <s v="00:00:00"/>
    <s v=""/>
    <m/>
    <s v="No Group"/>
    <s v="ต่ำ"/>
    <n v="1"/>
    <s v="Set up SSB"/>
    <n v="0"/>
    <s v="ต่ำ"/>
    <n v="5630"/>
    <s v="chutikan.opp@cra.ac.th"/>
    <s v="Chutikan Oppamarn"/>
    <s v="Within SLA"/>
    <s v="00:04:58"/>
    <d v="2022-09-21T10:38:17"/>
    <s v="Chutiphan Wonbao"/>
    <s v="IT Support"/>
    <x v="1"/>
    <s v="Frist tier"/>
    <x v="2"/>
    <s v="พอร์ทัล"/>
    <x v="0"/>
    <s v="SSB - Front End"/>
    <x v="708"/>
    <x v="89"/>
    <m/>
    <s v=""/>
    <x v="1"/>
    <d v="1899-12-30T00:00:00"/>
    <d v="2022-09-21T10:38:17"/>
    <s v="ต่ำ"/>
  </r>
  <r>
    <s v="Not Requested"/>
    <x v="2"/>
    <d v="2022-09-21T13:38:00"/>
    <d v="2022-09-21T10:39:00"/>
    <n v="2022"/>
    <n v="9"/>
    <n v="21"/>
    <d v="1899-12-30T10:39:00"/>
    <s v="IT"/>
    <s v="เรื่อง: Computer Login เข้าเครื่องไม่ได้ ชื่อ:อรัญญา แผนก:หน่วยศูนย์หัวใจ 17 ไร่ ห้อง5 เบอร์: 5610"/>
    <n v="11941"/>
    <d v="2022-10-03T13:27:02"/>
    <s v="00:01:13"/>
    <s v="Within SLA"/>
    <d v="2022-09-21T10:40:44"/>
    <s v="No Group"/>
    <s v="ต่ำ"/>
    <n v="1"/>
    <s v="Setup/Reconfig"/>
    <n v="1"/>
    <s v="ต่ำ"/>
    <n v="5610"/>
    <s v="aranya.sir@cra.ac.th"/>
    <s v=" นางสาว อรัญญา ศิริปะกะ"/>
    <s v="Within SLA"/>
    <s v="00:11:14"/>
    <d v="2022-09-21T10:50:45"/>
    <s v="Supachai Sonthong"/>
    <s v="IT Support"/>
    <x v="1"/>
    <s v="Second tier"/>
    <x v="0"/>
    <s v="โทรศัพท์"/>
    <x v="0"/>
    <s v="PC"/>
    <x v="709"/>
    <x v="23"/>
    <m/>
    <s v=""/>
    <x v="1"/>
    <d v="1899-12-30T00:00:00"/>
    <d v="2022-09-21T13:38:02"/>
    <s v="ต่ำ"/>
  </r>
  <r>
    <s v="Not Requested"/>
    <x v="3"/>
    <d v="2022-09-22T10:13:00"/>
    <d v="2022-09-21T10:40:00"/>
    <n v="2022"/>
    <n v="9"/>
    <n v="21"/>
    <d v="1899-12-30T10:40:00"/>
    <s v="IT"/>
    <s v="เปลี่ยนหมึก สีดำ เครื่อง FUJI หน้าห้องฝ่ายจัดซื้อจัดจ้าง"/>
    <n v="11942"/>
    <d v="2022-10-03T13:07:43"/>
    <s v="00:03:10"/>
    <s v="Within SLA"/>
    <d v="2022-09-21T10:43:40"/>
    <s v="No Group"/>
    <s v="ต่ำ"/>
    <n v="1"/>
    <s v="Printer"/>
    <n v="1"/>
    <s v="ต่ำ"/>
    <n v="8637"/>
    <s v="kanta.boo@cra.ac.th"/>
    <s v="Kanta Boonruang"/>
    <s v="Within SLA"/>
    <s v="06:06:10"/>
    <d v="2022-09-21T16:46:40"/>
    <s v="Anuchit Buapan"/>
    <s v="IT Support"/>
    <x v="1"/>
    <s v="Second tier"/>
    <x v="0"/>
    <s v="พอร์ทัล"/>
    <x v="0"/>
    <s v="Install"/>
    <x v="710"/>
    <x v="9"/>
    <m/>
    <s v=""/>
    <x v="0"/>
    <d v="1899-12-30T00:00:00"/>
    <d v="2022-09-22T10:13:43"/>
    <s v="ต่ำ"/>
  </r>
  <r>
    <s v="Not Requested"/>
    <x v="2"/>
    <d v="2022-09-26T14:43:00"/>
    <d v="2022-09-21T10:46:00"/>
    <n v="2022"/>
    <n v="9"/>
    <n v="21"/>
    <d v="1899-12-30T10:46:00"/>
    <s v="IT"/>
    <s v="ตู้กด VN อัตโนมัติไม่สามารถใช้งานได้ ในเวลาที่กำหนด เครื่องไม่สามารถทำงานได้เมื่อสอดบัตรหรือ สแกน "/>
    <n v="11943"/>
    <d v="2022-09-29T11:37:35"/>
    <s v="00:08:11"/>
    <s v="Within SLA"/>
    <d v="2022-09-21T10:54:30"/>
    <s v="No Group"/>
    <s v="ต่ำ"/>
    <n v="1"/>
    <s v="Repair"/>
    <n v="1"/>
    <s v="กลาง"/>
    <n v="982896434"/>
    <s v="nigorn.pan@cra.ac.th"/>
    <s v="Nigorn Pantusa"/>
    <s v="Within SLA"/>
    <s v="00:06:48"/>
    <d v="2022-09-24T14:42:50"/>
    <s v="Kritpet Pumsorn"/>
    <s v="IT Support"/>
    <x v="1"/>
    <s v="Second tier"/>
    <x v="0"/>
    <s v="พอร์ทัล"/>
    <x v="0"/>
    <s v="เครื่องรูดบัตร"/>
    <x v="711"/>
    <x v="6"/>
    <m/>
    <s v=""/>
    <x v="1"/>
    <d v="1899-12-30T00:00:00"/>
    <d v="2022-09-26T14:43:35"/>
    <s v="กลาง"/>
  </r>
  <r>
    <s v="Not Requested"/>
    <x v="2"/>
    <d v="2022-09-21T16:23:00"/>
    <d v="2022-09-21T10:48:00"/>
    <n v="2022"/>
    <n v="9"/>
    <n v="21"/>
    <d v="1899-12-30T10:48:00"/>
    <s v="IT"/>
    <s v="แจ้งเครื่องสำรองไฟ มีเสียงและ ไม่มีไฟมา ถ้ามี UPS เปลี่ยนนำมาเปลี่ยนให้ด้วย หรือกา ปลั๊กไฟ มาเสียบให้ เพราะ จุดนี้ใช้ปลักหลายปลั๊กเสียบ "/>
    <n v="11944"/>
    <d v="2022-10-03T12:13:52"/>
    <s v="00:12:54"/>
    <s v="Within SLA"/>
    <d v="2022-09-21T11:01:10"/>
    <s v="No Group"/>
    <s v="ต่ำ"/>
    <n v="1"/>
    <s v="Setup/Reconfig"/>
    <n v="1"/>
    <s v="ต่ำ"/>
    <n v="6965"/>
    <s v="noppadol.liw@cra.ac.th"/>
    <s v="Noppadol Liwnoi"/>
    <s v="Within SLA"/>
    <s v="04:10:31"/>
    <d v="2022-09-21T14:58:47"/>
    <s v="Chakrit Pongprayot"/>
    <s v="IT Support"/>
    <x v="1"/>
    <s v="Second tier"/>
    <x v="0"/>
    <s v="พอร์ทัล"/>
    <x v="0"/>
    <s v="UPS"/>
    <x v="712"/>
    <x v="2"/>
    <d v="2022-05-05T00:00:00"/>
    <s v=""/>
    <x v="1"/>
    <d v="1899-12-30T00:00:00"/>
    <d v="2022-09-22T08:26:08"/>
    <s v="ต่ำ"/>
  </r>
  <r>
    <s v="Not Requested"/>
    <x v="3"/>
    <m/>
    <d v="2022-09-21T10:53:00"/>
    <n v="2022"/>
    <n v="9"/>
    <n v="21"/>
    <d v="1899-12-30T10:53:00"/>
    <s v="IT"/>
    <s v="ขอ print รายการราคาค่าตรวจแล็ปของห้องปฏิบัติการกลาง code 51814 (cannabinoids screening)"/>
    <n v="11945"/>
    <d v="2022-10-03T10:54:00"/>
    <s v="00:13:46"/>
    <s v="Within SLA"/>
    <d v="2022-09-21T11:06:56"/>
    <s v="No Group"/>
    <s v="ต่ำ"/>
    <n v="1"/>
    <s v="Software"/>
    <n v="2"/>
    <s v="ต่ำ"/>
    <n v="6760"/>
    <s v="sutthirug.gos@cra.ac.th"/>
    <s v="Sutthirak Kosalwat"/>
    <s v="Within SLA"/>
    <s v="69:28:21"/>
    <d v="2022-10-03T08:21:30"/>
    <s v="IT Service Request"/>
    <s v="IT Support"/>
    <x v="1"/>
    <s v="Frist tier"/>
    <x v="2"/>
    <s v="พอร์ทัล"/>
    <x v="3"/>
    <s v="Install"/>
    <x v="713"/>
    <x v="137"/>
    <m/>
    <s v=""/>
    <x v="0"/>
    <d v="1899-12-30T00:00:00"/>
    <d v="2022-10-03T08:21:30"/>
    <s v="ต่ำ"/>
  </r>
  <r>
    <s v="Not Requested"/>
    <x v="3"/>
    <m/>
    <d v="2022-09-21T10:59:00"/>
    <n v="2022"/>
    <n v="9"/>
    <n v="21"/>
    <d v="1899-12-30T10:59:00"/>
    <s v="IT"/>
    <s v=""/>
    <n v="11946"/>
    <d v="2022-09-26T08:00:01"/>
    <s v="00:04:20"/>
    <s v="Within SLA"/>
    <d v="2022-09-21T11:03:57"/>
    <s v="No Group"/>
    <s v="ต่ำ"/>
    <n v="1"/>
    <s v="PC"/>
    <n v="1"/>
    <s v="กลาง"/>
    <n v="6315"/>
    <s v="monthada.tan@cra.ac.th"/>
    <s v="Monthada Tansila"/>
    <s v=""/>
    <s v=""/>
    <m/>
    <s v="Kritpet Pumsorn"/>
    <s v="IT Support"/>
    <x v="1"/>
    <s v="Second tier"/>
    <x v="0"/>
    <s v="โทรศัพท์"/>
    <x v="2"/>
    <s v="Install"/>
    <x v="714"/>
    <x v="16"/>
    <m/>
    <s v=""/>
    <x v="0"/>
    <d v="1899-12-30T00:00:00"/>
    <d v="2022-09-23T15:51:44"/>
    <s v="กลาง"/>
  </r>
  <r>
    <s v="Not Requested"/>
    <x v="12"/>
    <m/>
    <d v="2022-09-21T11:01:00"/>
    <n v="2022"/>
    <n v="9"/>
    <n v="21"/>
    <d v="1899-12-30T11:01:00"/>
    <s v="IT"/>
    <s v="เนื่องจากจะเปิดดูไฟล์งานใน E-Doc ที่สแกนไว้ ของคนไข้ HN580010588 แต่ไม่สามารถเปิดดูได้ ขึ้นตามภาพที่แนบไว้ให้ค่ะ รบกวนดูให้หน่อยนะคะ ขอบคุณค่ะ "/>
    <n v="11947"/>
    <d v="2022-10-03T11:01:43"/>
    <s v="00:02:25"/>
    <s v="Within SLA"/>
    <d v="2022-09-21T11:03:54"/>
    <s v="No Group"/>
    <s v="ต่ำ"/>
    <n v="1"/>
    <s v="Setup/Reconfig"/>
    <n v="1"/>
    <s v="ต่ำ"/>
    <n v="6072"/>
    <s v="yanisa.pie@cra.ac.th"/>
    <s v="Yanisa Pienhaphol"/>
    <s v=""/>
    <s v=""/>
    <m/>
    <s v="Busarin Supong"/>
    <s v="PMO"/>
    <x v="0"/>
    <s v="Second tier"/>
    <x v="1"/>
    <s v="พอร์ทัล"/>
    <x v="2"/>
    <s v="E-Doc"/>
    <x v="715"/>
    <x v="46"/>
    <m/>
    <s v=""/>
    <x v="1"/>
    <d v="1899-12-30T00:00:00"/>
    <d v="2022-09-23T12:00:20"/>
    <s v="ต่ำ"/>
  </r>
  <r>
    <s v="Not Requested"/>
    <x v="12"/>
    <d v="2022-09-21T14:58:00"/>
    <d v="2022-09-21T11:15:00"/>
    <n v="2022"/>
    <n v="9"/>
    <n v="21"/>
    <d v="1899-12-30T11:15:00"/>
    <s v="IT"/>
    <s v="172.25.4.148"/>
    <n v="11948"/>
    <d v="2022-10-03T11:15:53"/>
    <s v="00:00:00"/>
    <s v=""/>
    <m/>
    <s v="No Group"/>
    <s v="ต่ำ"/>
    <n v="1"/>
    <s v="Setup/Reconfig"/>
    <n v="0"/>
    <s v="ต่ำ"/>
    <n v="5789"/>
    <s v="thitiwat.mee@cra.ac.th"/>
    <s v="Thitiwat Meekana"/>
    <s v="Within SLA"/>
    <s v="03:42:44"/>
    <d v="2022-09-21T14:58:08"/>
    <s v="Wattanachai Noilong"/>
    <s v="IT Support"/>
    <x v="1"/>
    <s v="Second tier"/>
    <x v="0"/>
    <s v="พอร์ทัล"/>
    <x v="0"/>
    <s v="SAP-CO"/>
    <x v="716"/>
    <x v="30"/>
    <m/>
    <s v=""/>
    <x v="1"/>
    <d v="1899-12-30T00:00:00"/>
    <d v="2022-09-21T14:58:08"/>
    <s v="ต่ำ"/>
  </r>
  <r>
    <s v="Not Requested"/>
    <x v="10"/>
    <d v="2022-09-21T16:24:00"/>
    <d v="2022-09-21T11:25:00"/>
    <n v="2022"/>
    <n v="9"/>
    <n v="21"/>
    <d v="1899-12-30T11:25:00"/>
    <s v="IT"/>
    <s v="ปรินท์ใบนัดแล้วเอกสารออกมาหลายใบค่ะIP เครื่อง 172.32.7.118"/>
    <n v="11949"/>
    <d v="2022-10-03T12:50:11"/>
    <s v="00:00:00"/>
    <s v=""/>
    <m/>
    <s v="No Group"/>
    <s v="ต่ำ"/>
    <n v="1"/>
    <s v="User Error"/>
    <n v="0"/>
    <s v="ต่ำ"/>
    <n v="6471"/>
    <s v="kewalee.bao@cra.ac.th"/>
    <s v="Kewalee Baokoa"/>
    <s v="Within SLA"/>
    <s v="03:34:46"/>
    <d v="2022-09-21T14:59:47"/>
    <s v="Chakrit Pongprayot"/>
    <s v="IT Support"/>
    <x v="1"/>
    <s v="Second tier"/>
    <x v="0"/>
    <s v="พอร์ทัล"/>
    <x v="0"/>
    <s v="Printer Ricoh"/>
    <x v="717"/>
    <x v="97"/>
    <m/>
    <s v=""/>
    <x v="1"/>
    <d v="1899-12-30T00:00:00"/>
    <d v="2022-09-21T16:24:11"/>
    <s v="ต่ำ"/>
  </r>
  <r>
    <s v="Not Requested"/>
    <x v="11"/>
    <d v="2022-09-21T16:24:00"/>
    <d v="2022-09-21T11:25:00"/>
    <n v="2022"/>
    <n v="9"/>
    <n v="21"/>
    <d v="1899-12-30T11:25:00"/>
    <s v="IT"/>
    <s v="เข้าระบบ HIS ใน laptop ไม่ได้ สถานที่: ห้องให้คำปรึกษาด้านยา ชั้น 1"/>
    <n v="11950"/>
    <d v="2022-10-03T13:00:46"/>
    <s v="00:16:28"/>
    <s v="Within SLA"/>
    <d v="2022-09-21T11:41:38"/>
    <s v="No Group"/>
    <s v="ต่ำ"/>
    <n v="1"/>
    <s v="Setup/Reconfig"/>
    <n v="1"/>
    <s v="ต่ำ"/>
    <n v="6212"/>
    <s v="sunita.pro@cra.ac.th"/>
    <s v="Sunita Promcharoen"/>
    <s v="Within SLA"/>
    <s v="03:24:00"/>
    <d v="2022-09-21T14:49:10"/>
    <s v="Natthawut Suksom"/>
    <s v="IT Support"/>
    <x v="1"/>
    <s v="Second tier"/>
    <x v="0"/>
    <s v="พอร์ทัล"/>
    <x v="0"/>
    <s v="Wifi"/>
    <x v="718"/>
    <x v="29"/>
    <m/>
    <s v=""/>
    <x v="1"/>
    <d v="1899-12-30T00:00:00"/>
    <d v="2022-09-21T16:24:46"/>
    <s v="กลาง"/>
  </r>
  <r>
    <s v="Not Requested"/>
    <x v="12"/>
    <d v="2022-09-21T12:16:00"/>
    <d v="2022-09-21T11:25:00"/>
    <n v="2022"/>
    <n v="9"/>
    <n v="21"/>
    <d v="1899-12-30T11:25:00"/>
    <s v="IT"/>
    <s v=""/>
    <n v="11951"/>
    <d v="2022-09-26T08:25:32"/>
    <s v="00:00:00"/>
    <s v=""/>
    <m/>
    <s v="No Group"/>
    <s v="ต่ำ"/>
    <n v="1"/>
    <s v="Add/Insert"/>
    <n v="0"/>
    <s v="กลาง"/>
    <n v="808321481"/>
    <s v="sirirat.jup@cra.ac.th"/>
    <s v="นางสาวสิริรัตน์ แป้นวงษ์"/>
    <s v="Within SLA"/>
    <s v="00:51:22"/>
    <d v="2022-09-21T12:16:38"/>
    <s v="Aekkaluck Mong Suriya"/>
    <s v="E-sarabun"/>
    <x v="0"/>
    <s v="Second tier"/>
    <x v="1"/>
    <s v="พอร์ทัล"/>
    <x v="0"/>
    <s v="E-Saraban"/>
    <x v="141"/>
    <x v="68"/>
    <m/>
    <s v=""/>
    <x v="0"/>
    <d v="1899-12-30T00:00:00"/>
    <d v="2022-09-21T12:16:38"/>
    <s v="ต่ำ"/>
  </r>
  <r>
    <s v="Not Requested"/>
    <x v="10"/>
    <d v="2022-09-22T10:13:00"/>
    <d v="2022-09-21T11:48:00"/>
    <n v="2022"/>
    <n v="9"/>
    <n v="21"/>
    <d v="1899-12-30T11:48:00"/>
    <s v="IT"/>
    <s v="เครื่องปริ้นขึ้นว่า replace the waste toner box inside the machine เปลี่ยนถังผงแล้วก้ยังใช้ไม่ได้"/>
    <n v="11952"/>
    <d v="2022-10-03T14:13:10"/>
    <s v="00:06:53"/>
    <s v="Within SLA"/>
    <d v="2022-09-21T11:55:48"/>
    <s v="No Group"/>
    <s v="ต่ำ"/>
    <n v="1"/>
    <s v="Waste Toner"/>
    <n v="1"/>
    <s v="ต่ำ"/>
    <n v="8483"/>
    <s v="sukanya.thi@cra.ac.th"/>
    <s v="Sukanya Thirapong"/>
    <s v="Within SLA"/>
    <s v="05:00:50"/>
    <d v="2022-09-21T16:49:45"/>
    <s v="Anuchit Buapan"/>
    <s v="IT Support"/>
    <x v="1"/>
    <s v="Second tier"/>
    <x v="0"/>
    <s v="พอร์ทัล"/>
    <x v="0"/>
    <s v="Printer Ricoh"/>
    <x v="719"/>
    <x v="5"/>
    <m/>
    <s v=""/>
    <x v="1"/>
    <d v="1899-12-30T00:00:00"/>
    <d v="2022-09-22T10:13:10"/>
    <s v="ต่ำ"/>
  </r>
  <r>
    <s v="Not Requested"/>
    <x v="0"/>
    <d v="2022-09-25T15:36:00"/>
    <d v="2022-09-21T11:52:00"/>
    <n v="2022"/>
    <n v="9"/>
    <n v="21"/>
    <d v="1899-12-30T11:52:00"/>
    <s v="IT"/>
    <s v="แจ้งเปลี่ยนเบอร์โทร นางสาวเนาวรัตน์ จันดา E-mail. Naowarat.jun@cra.ac.th จากเบอร์เก่า 085-149-3988 เป็น เบอร์ใหม่ 088-623-9223"/>
    <n v="11953"/>
    <d v="2022-10-03T13:20:00"/>
    <s v="00:05:50"/>
    <s v="Within SLA"/>
    <d v="2022-09-21T11:58:34"/>
    <s v="No Group"/>
    <s v="ต่ำ"/>
    <n v="2"/>
    <s v="E-Mail"/>
    <n v="1"/>
    <s v="ต่ำ"/>
    <n v="6471"/>
    <s v="kewalee.bao@cra.ac.th"/>
    <s v="Kewalee Baokoa"/>
    <s v="Within SLA"/>
    <s v="21:40:19"/>
    <d v="2022-09-23T15:33:03"/>
    <s v="Surasak Rattanaanan"/>
    <s v="IT Support"/>
    <x v="0"/>
    <s v="Second tier"/>
    <x v="0"/>
    <s v="พอร์ทัล"/>
    <x v="0"/>
    <s v="เปลี่ยนสิทธิ์"/>
    <x v="720"/>
    <x v="97"/>
    <m/>
    <s v=""/>
    <x v="0"/>
    <d v="1899-12-30T00:00:00"/>
    <d v="2022-09-25T15:36:50"/>
    <s v="ต่ำ"/>
  </r>
  <r>
    <s v="Not Requested"/>
    <x v="12"/>
    <d v="2022-09-21T13:55:00"/>
    <d v="2022-09-21T12:02:00"/>
    <n v="2022"/>
    <n v="9"/>
    <n v="21"/>
    <d v="1899-12-30T12:02:00"/>
    <s v="IT"/>
    <s v=""/>
    <n v="11954"/>
    <d v="2022-09-26T09:02:49"/>
    <s v="00:00:00"/>
    <s v=""/>
    <m/>
    <s v="No Group"/>
    <s v="ต่ำ"/>
    <n v="1"/>
    <s v="Deleted"/>
    <n v="0"/>
    <s v="กลาง"/>
    <n v="6797"/>
    <s v="machima.pho@cra.ac.th"/>
    <s v="Machima Phopairoj"/>
    <s v="Within SLA"/>
    <s v="01:53:16"/>
    <d v="2022-09-21T13:55:21"/>
    <s v="Aekkaluck Mong Suriya"/>
    <s v="E-sarabun"/>
    <x v="0"/>
    <s v="Second tier"/>
    <x v="1"/>
    <s v="พอร์ทัล"/>
    <x v="0"/>
    <s v="E-Saraban"/>
    <x v="721"/>
    <x v="138"/>
    <m/>
    <s v=""/>
    <x v="0"/>
    <d v="1899-12-30T00:00:00"/>
    <d v="2022-09-21T13:55:21"/>
    <s v="กลาง"/>
  </r>
  <r>
    <s v="Not Requested"/>
    <x v="13"/>
    <m/>
    <d v="2022-09-21T12:09:00"/>
    <n v="2022"/>
    <n v="9"/>
    <n v="21"/>
    <d v="1899-12-30T12:09:00"/>
    <s v="IT"/>
    <s v=""/>
    <n v="11955"/>
    <d v="2022-09-26T09:09:41"/>
    <s v="00:00:00"/>
    <s v=""/>
    <m/>
    <s v="No Group"/>
    <s v="ต่ำ"/>
    <n v="1"/>
    <s v=""/>
    <n v="0"/>
    <s v="กลาง"/>
    <n v="6312"/>
    <s v="fs04@cra.ac.th"/>
    <s v="Fresh Service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2"/>
    <s v="New Application/System"/>
    <x v="722"/>
    <x v="26"/>
    <m/>
    <s v=""/>
    <x v="0"/>
    <d v="1899-12-30T00:00:00"/>
    <d v="2022-09-28T16:57:47"/>
    <s v="ต่ำ"/>
  </r>
  <r>
    <s v="Not Requested"/>
    <x v="12"/>
    <d v="2022-09-21T13:22:00"/>
    <d v="2022-09-21T12:54:00"/>
    <n v="2022"/>
    <n v="9"/>
    <n v="21"/>
    <d v="1899-12-30T12:54:00"/>
    <s v="IT"/>
    <s v=""/>
    <n v="11956"/>
    <d v="2022-09-26T09:54:52"/>
    <s v="00:20:46"/>
    <s v="Within SLA"/>
    <d v="2022-09-21T13:15:24"/>
    <s v="No Group"/>
    <s v="ต่ำ"/>
    <n v="1"/>
    <s v="Add/Insert"/>
    <n v="1"/>
    <s v="กลาง"/>
    <n v="6706"/>
    <s v="jidapa.thi@cra.ac.th"/>
    <s v="Jidapa Piriyamaytasiri"/>
    <s v="Within SLA"/>
    <s v="00:27:29"/>
    <d v="2022-09-21T13:22:07"/>
    <s v="Nuengruethai Gaewtawan"/>
    <s v="E-sarabun"/>
    <x v="0"/>
    <s v="Second tier"/>
    <x v="1"/>
    <s v="พอร์ทัล"/>
    <x v="0"/>
    <s v="E-Saraban"/>
    <x v="723"/>
    <x v="66"/>
    <m/>
    <s v=""/>
    <x v="0"/>
    <d v="1899-12-30T00:00:00"/>
    <d v="2022-09-21T13:22:07"/>
    <s v="ต่ำ"/>
  </r>
  <r>
    <s v="Not Requested"/>
    <x v="10"/>
    <d v="2022-09-21T16:26:00"/>
    <d v="2022-09-21T13:10:00"/>
    <n v="2022"/>
    <n v="9"/>
    <n v="21"/>
    <d v="1899-12-30T13:10:00"/>
    <s v="IT"/>
    <s v="ไม่สามารถ connect printer ได้ TEL 0852233398"/>
    <n v="11957"/>
    <d v="2022-10-03T13:12:29"/>
    <s v="00:00:00"/>
    <s v=""/>
    <m/>
    <s v="No Group"/>
    <s v="ต่ำ"/>
    <n v="1"/>
    <s v="Setup/Reconfig"/>
    <n v="0"/>
    <s v="ต่ำ"/>
    <n v="8633"/>
    <s v="noppadol.chi@cra.ac.th"/>
    <s v="Noppadol Chinsuwanpanich"/>
    <s v="Within SLA"/>
    <s v="03:14:15"/>
    <d v="2022-09-21T16:24:15"/>
    <s v="Thanaphon Thaugsuban"/>
    <s v="IT Support"/>
    <x v="1"/>
    <s v="Second tier"/>
    <x v="0"/>
    <s v="พอร์ทัล"/>
    <x v="0"/>
    <s v="Printer Ricoh"/>
    <x v="724"/>
    <x v="40"/>
    <d v="2022-05-05T00:00:00"/>
    <s v=""/>
    <x v="1"/>
    <d v="1899-12-30T00:00:00"/>
    <d v="2022-09-21T16:42:37"/>
    <s v="ต่ำ"/>
  </r>
  <r>
    <s v="Not Requested"/>
    <x v="0"/>
    <m/>
    <d v="2022-09-21T13:11:00"/>
    <n v="2022"/>
    <n v="9"/>
    <n v="21"/>
    <d v="1899-12-30T13:11:00"/>
    <s v="IT"/>
    <s v=""/>
    <n v="11958"/>
    <d v="2022-09-26T10:11:37"/>
    <s v="00:10:42"/>
    <s v="Within SLA"/>
    <d v="2022-09-21T13:22:19"/>
    <s v="No Group"/>
    <s v="ต่ำ"/>
    <n v="1"/>
    <s v=""/>
    <n v="1"/>
    <s v="กลาง"/>
    <n v="6375"/>
    <s v="jamaree.jan@cra.ac.th"/>
    <s v=" นางสาว จามรี จันทร์เพ็ญ"/>
    <s v=""/>
    <s v=""/>
    <m/>
    <s v="Busarin Supong"/>
    <s v="PMO"/>
    <x v="0"/>
    <s v="Second tier"/>
    <x v="1"/>
    <s v="พอร์ทัล"/>
    <x v="1"/>
    <s v="เปิดสิทธิ์"/>
    <x v="725"/>
    <x v="71"/>
    <m/>
    <s v=""/>
    <x v="0"/>
    <d v="1899-12-30T00:00:00"/>
    <d v="2022-10-04T11:20:51"/>
    <s v="ต่ำ"/>
  </r>
  <r>
    <s v="Not Requested"/>
    <x v="6"/>
    <d v="2022-09-28T17:01:00"/>
    <d v="2022-09-21T13:40:00"/>
    <n v="2022"/>
    <n v="9"/>
    <n v="21"/>
    <d v="1899-12-30T13:40:00"/>
    <s v="IT"/>
    <s v="ขอ print ราคารายการค่าส่งตรวจแล็ปนอกโรงพยาบาล Lab Code : 51814 (Connabinoids screening) "/>
    <n v="11959"/>
    <d v="2022-10-03T13:41:05"/>
    <s v="03:19:14"/>
    <s v="Within SLA"/>
    <d v="2022-09-21T23:36:37"/>
    <s v="No Group"/>
    <s v="ต่ำ"/>
    <n v="2"/>
    <s v="System SSB"/>
    <n v="4"/>
    <s v="ต่ำ"/>
    <n v="6760"/>
    <s v="sutthirug.gos@cra.ac.th"/>
    <s v="Sutthirak Kosalwat"/>
    <s v="Within SLA"/>
    <s v="48:19:14"/>
    <d v="2022-09-28T17:01:04"/>
    <s v="On-A-Nong Srisunon"/>
    <s v="PMO"/>
    <x v="0"/>
    <s v="Second tier"/>
    <x v="1"/>
    <s v="พอร์ทัล"/>
    <x v="0"/>
    <s v="Change/Add Report"/>
    <x v="726"/>
    <x v="137"/>
    <m/>
    <s v=""/>
    <x v="0"/>
    <d v="1899-12-30T00:00:00"/>
    <d v="2022-09-28T17:01:04"/>
    <s v="ต่ำ"/>
  </r>
  <r>
    <s v="Not Requested"/>
    <x v="3"/>
    <d v="2022-09-27T07:23:00"/>
    <d v="2022-09-21T13:43:00"/>
    <n v="2022"/>
    <n v="9"/>
    <n v="21"/>
    <d v="1899-12-30T13:43:00"/>
    <s v="IT"/>
    <s v="ขอสายแลนด์เพื่อใช้งานกับโน้ตบุ๊ค ในการใช้งานระบบ HIS เนื่องจาก WIFI มีความล่าช้าในการดาวน์โหลดข้อมูลทำให้เครื่องค้าง และการทำงานล่าช้า ขอบคุณค่ะ ประภัสสรา"/>
    <n v="11960"/>
    <d v="2022-10-03T13:44:00"/>
    <s v="00:01:53"/>
    <s v="Within SLA"/>
    <d v="2022-09-21T13:45:08"/>
    <s v="No Group"/>
    <s v="ต่ำ"/>
    <n v="2"/>
    <s v="Network"/>
    <n v="1"/>
    <s v="ต่ำ"/>
    <n v="814484533"/>
    <s v="prapatsara.pon@cra.ac.th"/>
    <s v="ประภัสสรา พงศ์พันธุ์พิศาล"/>
    <s v="Within SLA"/>
    <s v="30:16:45"/>
    <d v="2022-09-27T07:23:52"/>
    <s v="Chakrit Pongprayot"/>
    <s v="IT Support"/>
    <x v="1"/>
    <s v="Second tier"/>
    <x v="0"/>
    <s v="พอร์ทัล"/>
    <x v="0"/>
    <s v="Install"/>
    <x v="727"/>
    <x v="29"/>
    <m/>
    <s v=""/>
    <x v="0"/>
    <d v="1899-12-30T00:00:00"/>
    <d v="2022-09-27T07:23:52"/>
    <s v="ต่ำ"/>
  </r>
  <r>
    <s v="Not Requested"/>
    <x v="11"/>
    <d v="2022-09-21T15:04:00"/>
    <d v="2022-09-21T13:44:00"/>
    <n v="2022"/>
    <n v="9"/>
    <n v="21"/>
    <d v="1899-12-30T13:44:00"/>
    <s v="IT"/>
    <s v=""/>
    <n v="11961"/>
    <d v="2022-10-03T13:44:43"/>
    <s v="00:00:00"/>
    <s v=""/>
    <m/>
    <s v="No Group"/>
    <s v="ต่ำ"/>
    <n v="1"/>
    <s v="Setup/Reconfig"/>
    <n v="0"/>
    <s v="ต่ำ"/>
    <n v="6400"/>
    <s v="siriam.too@cra.ac.th"/>
    <s v="Siriam Toomthai"/>
    <s v="Within SLA"/>
    <s v="01:20:07"/>
    <d v="2022-09-21T15:04:16"/>
    <s v="Wattanachai Noilong"/>
    <s v="IT Support"/>
    <x v="1"/>
    <s v="Second tier"/>
    <x v="0"/>
    <s v="พอร์ทัล"/>
    <x v="0"/>
    <s v="Internet"/>
    <x v="728"/>
    <x v="20"/>
    <m/>
    <s v=""/>
    <x v="1"/>
    <d v="1899-12-30T00:00:00"/>
    <d v="2022-09-21T15:04:16"/>
    <s v="ต่ำ"/>
  </r>
  <r>
    <s v="Not Requested"/>
    <x v="2"/>
    <d v="2022-10-01T12:36:00"/>
    <d v="2022-09-21T13:47:00"/>
    <n v="2022"/>
    <n v="9"/>
    <n v="21"/>
    <d v="1899-12-30T13:47:00"/>
    <s v="IT"/>
    <s v="ขอคืน Notebook Lenevo thinkbook SN: MP1YW5X4 เนื่องจากเครื่องเปิดไม่ติดค่ะ ขอบคุณค่ะ ประภาศรี"/>
    <n v="11962"/>
    <d v="2022-10-05T10:02:00"/>
    <s v="00:00:00"/>
    <s v=""/>
    <m/>
    <s v="No Group"/>
    <s v="ต่ำ"/>
    <n v="1"/>
    <s v="Setup/Reconfig"/>
    <n v="0"/>
    <s v="ต่ำ"/>
    <n v="8459"/>
    <s v="prapasri.sir@cra.ac.th"/>
    <s v="Prapasri Siri"/>
    <s v="Within SLA"/>
    <s v="51:58:35"/>
    <d v="2022-09-29T11:45:35"/>
    <s v="Suchada khamaphirak"/>
    <s v="IT Support"/>
    <x v="1"/>
    <s v="Second tier"/>
    <x v="0"/>
    <s v="พอร์ทัล"/>
    <x v="0"/>
    <s v="Notebook"/>
    <x v="729"/>
    <x v="5"/>
    <d v="2022-05-05T00:00:00"/>
    <s v=""/>
    <x v="1"/>
    <d v="1899-12-30T00:00:00"/>
    <d v="2022-10-01T12:39:21"/>
    <s v="ต่ำ"/>
  </r>
  <r>
    <s v="Not Requested"/>
    <x v="3"/>
    <m/>
    <d v="2022-09-21T14:18:00"/>
    <n v="2022"/>
    <n v="9"/>
    <n v="21"/>
    <d v="1899-12-30T14:18:00"/>
    <s v="IT"/>
    <s v=""/>
    <n v="11963"/>
    <d v="2022-09-26T11:19:12"/>
    <s v="01:59:15"/>
    <s v="Within SLA"/>
    <d v="2022-09-21T16:17:31"/>
    <s v="No Group"/>
    <s v="ต่ำ"/>
    <n v="1"/>
    <s v="PC"/>
    <n v="2"/>
    <s v="กลาง"/>
    <n v="887801779"/>
    <s v="thamonwan.tho@cra.ac.th"/>
    <s v="Thamonwan Thongbun"/>
    <s v=""/>
    <s v=""/>
    <m/>
    <s v="Kritpet Pumsorn"/>
    <s v="IT Support"/>
    <x v="1"/>
    <s v="Second tier"/>
    <x v="0"/>
    <s v="พอร์ทัล"/>
    <x v="2"/>
    <s v="Install"/>
    <x v="730"/>
    <x v="86"/>
    <m/>
    <s v=""/>
    <x v="0"/>
    <d v="1899-12-30T00:00:00"/>
    <d v="2022-09-23T08:52:08"/>
    <s v="กลาง"/>
  </r>
  <r>
    <s v="Not Requested"/>
    <x v="12"/>
    <d v="2022-09-21T14:23:00"/>
    <d v="2022-09-21T14:23:00"/>
    <n v="2022"/>
    <n v="9"/>
    <n v="21"/>
    <d v="1899-12-30T14:23:00"/>
    <s v="IT"/>
    <s v="ID เรื่อง รายละเอียด Channel 131XXXXXXXXX ประชาชน เพิ่มชิ่อภาษาอังกฤษ Call"/>
    <n v="11964"/>
    <d v="2022-10-06T16:57:35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15"/>
    <d v="2022-09-21T14:23:16"/>
    <s v="Jaraya Bhuwaratheep"/>
    <s v="Application Support"/>
    <x v="0"/>
    <s v="Second tier"/>
    <x v="1"/>
    <s v="โทรศัพท์"/>
    <x v="0"/>
    <s v="Vaccine"/>
    <x v="731"/>
    <x v="25"/>
    <m/>
    <s v=""/>
    <x v="1"/>
    <d v="1899-12-30T00:00:00"/>
    <d v="2022-10-04T10:57:35"/>
    <s v="กลาง"/>
  </r>
  <r>
    <s v="Not Requested"/>
    <x v="12"/>
    <d v="2022-09-21T14:24:00"/>
    <d v="2022-09-21T14:24:00"/>
    <n v="2022"/>
    <n v="9"/>
    <n v="21"/>
    <d v="1899-12-30T14:24:00"/>
    <s v="IT"/>
    <s v="ID เรื่อง รายละเอียด Channel 3XXXXXX1 6000XXXXXXXXX ประชาชน แก้ไขชื่อ Call"/>
    <n v="11965"/>
    <d v="2022-10-06T16:59:00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14"/>
    <d v="2022-09-21T14:24:56"/>
    <s v="Jaraya Bhuwaratheep"/>
    <s v="Application Support"/>
    <x v="0"/>
    <s v="Second tier"/>
    <x v="1"/>
    <s v="โทรศัพท์"/>
    <x v="0"/>
    <s v="Vaccine"/>
    <x v="732"/>
    <x v="25"/>
    <m/>
    <s v=""/>
    <x v="1"/>
    <d v="1899-12-30T00:00:00"/>
    <d v="2022-10-04T10:59:00"/>
    <s v="กลาง"/>
  </r>
  <r>
    <s v="Not Requested"/>
    <x v="3"/>
    <d v="2022-09-21T16:25:00"/>
    <d v="2022-09-21T14:44:00"/>
    <n v="2022"/>
    <n v="9"/>
    <n v="21"/>
    <d v="1899-12-30T14:44:00"/>
    <s v="IT"/>
    <s v="Set up และติดตั้งโปรแกรมคอมพิวเตอร์สำหรับ 400 เตียง Lenovo V50T 13IMB S/N :SPC24QWP1"/>
    <n v="11966"/>
    <d v="2022-10-03T15:57:05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28:47"/>
    <d v="2022-09-21T15:13:39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1T16:25:05"/>
    <s v="ต่ำ"/>
  </r>
  <r>
    <s v="Not Requested"/>
    <x v="3"/>
    <d v="2022-09-21T16:25:00"/>
    <d v="2022-09-21T14:46:00"/>
    <n v="2022"/>
    <n v="9"/>
    <n v="21"/>
    <d v="1899-12-30T14:46:00"/>
    <s v="IT"/>
    <s v="Set up และติดตั้งโปรแกรมคอมพิวเตอร์สำหรับ 400 เตียง Lenovo V50T 13IMB S/N :SPC24QWNB"/>
    <n v="11967"/>
    <d v="2022-10-03T15:42:20"/>
    <s v="00:00:00"/>
    <s v=""/>
    <m/>
    <s v="No Group"/>
    <s v="ต่ำ"/>
    <n v="1"/>
    <s v="PC"/>
    <n v="0"/>
    <s v="ต่ำ"/>
    <n v="8888"/>
    <s v="jinna.ket@cra.ac.th"/>
    <s v="jinna ketsara"/>
    <s v="Within SLA"/>
    <s v="00:43:17"/>
    <d v="2022-09-21T15:29:58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1T16:25:20"/>
    <s v="ต่ำ"/>
  </r>
  <r>
    <s v="Not Requested"/>
    <x v="0"/>
    <d v="2022-10-01T08:35:00"/>
    <d v="2022-09-21T14:53:00"/>
    <n v="2022"/>
    <n v="9"/>
    <n v="21"/>
    <d v="1899-12-30T14:53:00"/>
    <s v="IT"/>
    <s v="ขอเปิดสิทธิ์การใช้ USB drive และลง program Virtual box สำหรับโน๊ตบุ๊คของอาจารย์ (เป็นเครื่องของราชวิทยาลัยฯ Lenovo รุ่น thingPad) "/>
    <n v="11968"/>
    <d v="2022-10-05T14:20:00"/>
    <s v="00:01:22"/>
    <s v="Within SLA"/>
    <d v="2022-09-21T14:54:41"/>
    <s v="No Group"/>
    <s v="ต่ำ"/>
    <n v="3"/>
    <s v="Active Directory (AD)"/>
    <n v="2"/>
    <s v="ต่ำ"/>
    <n v="951549493"/>
    <s v="anantachai.say@cra.ac.th"/>
    <s v="Anantachai Sayiampaisan"/>
    <s v="Within SLA"/>
    <s v="47:40:39"/>
    <d v="2022-09-29T08:33:58"/>
    <s v="Supachai Sonthong"/>
    <s v="IT Support"/>
    <x v="1"/>
    <s v="Second tier"/>
    <x v="0"/>
    <s v="พอร์ทัล"/>
    <x v="0"/>
    <s v="เปิดสิทธิ์"/>
    <x v="733"/>
    <x v="5"/>
    <m/>
    <s v=""/>
    <x v="0"/>
    <d v="1899-12-30T00:00:00"/>
    <d v="2022-10-01T08:35:46"/>
    <s v="ต่ำ"/>
  </r>
  <r>
    <s v="Not Requested"/>
    <x v="10"/>
    <d v="2022-09-22T10:12:00"/>
    <d v="2022-09-21T15:01:00"/>
    <n v="2022"/>
    <n v="9"/>
    <n v="21"/>
    <d v="1899-12-30T15:01:00"/>
    <s v="IT"/>
    <s v="เครื่องปริ้นท์ ชั้น 11 มีปัญหา "/>
    <n v="11969"/>
    <d v="2022-10-04T08:14:43"/>
    <s v="00:04:25"/>
    <s v="Within SLA"/>
    <d v="2022-09-21T15:06:18"/>
    <s v="No Group"/>
    <s v="ต่ำ"/>
    <n v="1"/>
    <s v="User Error"/>
    <n v="1"/>
    <s v="ต่ำ"/>
    <n v="5705"/>
    <s v="noppasorn.nir@cra.ac.th"/>
    <s v="Noppasorn Nirinthana"/>
    <s v="Within SLA"/>
    <s v="01:58:07"/>
    <d v="2022-09-22T07:56:03"/>
    <s v="Chakrit Pongprayot"/>
    <s v="IT Support"/>
    <x v="1"/>
    <s v="Second tier"/>
    <x v="0"/>
    <s v="พอร์ทัล"/>
    <x v="0"/>
    <s v="Printer Fujitsu"/>
    <x v="734"/>
    <x v="10"/>
    <m/>
    <s v=""/>
    <x v="1"/>
    <d v="1899-12-30T00:00:00"/>
    <d v="2022-09-22T10:12:43"/>
    <s v="กลาง"/>
  </r>
  <r>
    <s v="Not Requested"/>
    <x v="12"/>
    <d v="2022-09-21T16:26:00"/>
    <d v="2022-09-21T15:02:00"/>
    <n v="2022"/>
    <n v="9"/>
    <n v="21"/>
    <d v="1899-12-30T15:02:00"/>
    <s v="IT"/>
    <s v="เข้า Drive Share บน One Drive ไม่ได้ค่ะ"/>
    <n v="11970"/>
    <d v="2022-10-03T15:05:45"/>
    <s v="00:00:00"/>
    <s v=""/>
    <m/>
    <s v="No Group"/>
    <s v="ต่ำ"/>
    <n v="1"/>
    <s v="Setup/Reconfig"/>
    <n v="0"/>
    <s v="ต่ำ"/>
    <n v="818108684"/>
    <s v="suphannee.man@cra.ac.th"/>
    <s v="Suphannee Manmars"/>
    <s v="Within SLA"/>
    <s v="01:21:05"/>
    <d v="2022-09-21T16:23:55"/>
    <s v="Kritpet Pumsorn"/>
    <s v="IT Support"/>
    <x v="1"/>
    <s v="Second tier"/>
    <x v="0"/>
    <s v="พอร์ทัล"/>
    <x v="0"/>
    <s v="Ofiice 365"/>
    <x v="735"/>
    <x v="81"/>
    <m/>
    <s v=""/>
    <x v="1"/>
    <d v="1899-12-30T00:00:00"/>
    <d v="2022-09-21T16:26:44"/>
    <s v="ต่ำ"/>
  </r>
  <r>
    <s v="Not Requested"/>
    <x v="13"/>
    <m/>
    <d v="2022-09-21T15:23:00"/>
    <n v="2022"/>
    <n v="9"/>
    <n v="21"/>
    <d v="1899-12-30T15:23:00"/>
    <s v="งานบริการปฏิบัติการและโครงสร้างพื้นฐาน"/>
    <s v="โครงการดูแลรักษาระบบเครือข่าย งบ. รด. TCV 10,000,000 บาท คณะกรรมการ TOR: คุณภทรภรต คณะกรรมการตรวจหรับ: คุณภทรภรต -วันที่สิ้นสุด (จบ P3): เมษายน 2566"/>
    <n v="11971"/>
    <d v="2022-10-03T15:23:19"/>
    <s v="00:00:00"/>
    <s v=""/>
    <m/>
    <s v="No Group"/>
    <s v="ต่ำ"/>
    <n v="1"/>
    <s v=""/>
    <n v="0"/>
    <s v="ต่ำ"/>
    <n v="8888"/>
    <s v="wasin.sur@cra.ac.th"/>
    <s v="Wasin Suratanachaigarn"/>
    <s v=""/>
    <s v=""/>
    <m/>
    <s v="Wasin Suratanachaigarn"/>
    <s v="Application Support"/>
    <x v="0"/>
    <s v="Second tier"/>
    <x v="1"/>
    <s v="พอร์ทัล"/>
    <x v="1"/>
    <s v=""/>
    <x v="736"/>
    <x v="26"/>
    <m/>
    <s v=""/>
    <x v="0"/>
    <d v="1899-12-30T00:00:00"/>
    <d v="2022-09-21T15:23:19"/>
    <s v="ต่ำ"/>
  </r>
  <r>
    <s v="Not Requested"/>
    <x v="12"/>
    <d v="2022-09-21T16:25:00"/>
    <d v="2022-09-21T15:26:00"/>
    <n v="2022"/>
    <n v="9"/>
    <n v="21"/>
    <d v="1899-12-30T15:26:00"/>
    <s v="IT"/>
    <s v="เนื่องจากเครื่องโน๊ตบุค ของ 802227 ส่งซ่อมจึงนำเครื่องส่วนตัวมาใช้งาน แต่ไม่มีโปรแกรม sap จึงขอให้ติดตั้งโปรแกรมในคอมส่วนตัว ฝ่ายการเงินการคลัง อาคาร cat ชั้น 3 โซน B"/>
    <n v="11972"/>
    <d v="2022-10-03T15:54:42"/>
    <s v="00:00:00"/>
    <s v=""/>
    <m/>
    <s v="No Group"/>
    <s v="ต่ำ"/>
    <n v="1"/>
    <s v="Setup/Reconfig"/>
    <n v="0"/>
    <s v="ต่ำ"/>
    <n v="646961928"/>
    <s v="budsaba.pla@cra.ac.th"/>
    <s v="Budsaba Plangsron"/>
    <s v="Within SLA"/>
    <s v="00:31:46"/>
    <d v="2022-09-21T15:57:46"/>
    <s v="Darin Mingraksa"/>
    <s v="IT Support"/>
    <x v="1"/>
    <s v="Frist tier"/>
    <x v="2"/>
    <s v="พอร์ทัล"/>
    <x v="0"/>
    <s v="SAP-CO"/>
    <x v="737"/>
    <x v="7"/>
    <m/>
    <s v=""/>
    <x v="1"/>
    <d v="1899-12-30T00:00:00"/>
    <d v="2022-09-21T16:25:42"/>
    <s v="ต่ำ"/>
  </r>
  <r>
    <s v="Not Requested"/>
    <x v="13"/>
    <m/>
    <d v="2022-09-21T15:47:00"/>
    <n v="2022"/>
    <n v="9"/>
    <n v="21"/>
    <d v="1899-12-30T15:47:00"/>
    <s v="งานบริการปฏิบัติการและโครงสร้างพื้นฐาน"/>
    <s v="โครงการดูแลรักษาระบบเครืองแม่ข่าย งบ. รด. TCV 15,000,000 บาท คณะกรรมการ TOR: คุณภทรภรต คณะกรรมการตรวจหรับ: คุณภทรภรต -วันที่สิ้นสุด (จบ P3): เมษายน 2566"/>
    <n v="11973"/>
    <d v="2022-10-03T15:47:56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jinna ketsara"/>
    <s v="IT Manager"/>
    <x v="0"/>
    <s v="Second tier"/>
    <x v="1"/>
    <s v="พอร์ทัล"/>
    <x v="1"/>
    <s v=""/>
    <x v="738"/>
    <x v="26"/>
    <m/>
    <s v=""/>
    <x v="0"/>
    <d v="1899-12-30T00:00:00"/>
    <d v="2022-09-21T15:48:56"/>
    <s v="ต่ำ"/>
  </r>
  <r>
    <s v="Not Requested"/>
    <x v="12"/>
    <d v="2022-09-21T15:58:00"/>
    <d v="2022-09-21T15:58:00"/>
    <n v="2022"/>
    <n v="9"/>
    <n v="21"/>
    <d v="1899-12-30T15:58:00"/>
    <s v="IT"/>
    <s v="ID เรื่อง รายละเอียด Channel XXXXXXXXX จำกัด องค์กร สอบถามเรื่องการนัดหมายใหม่ line"/>
    <n v="11974"/>
    <d v="2022-09-26T13:45:29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2"/>
    <d v="2022-09-21T15:58:36"/>
    <s v="Jaraya Bhuwaratheep"/>
    <s v="Application Support"/>
    <x v="0"/>
    <s v="Second tier"/>
    <x v="1"/>
    <s v="พูดคุย"/>
    <x v="0"/>
    <s v="Vaccine"/>
    <x v="739"/>
    <x v="25"/>
    <m/>
    <s v=""/>
    <x v="1"/>
    <d v="1899-12-30T00:00:00"/>
    <d v="2022-09-21T16:45:29"/>
    <s v="กลาง"/>
  </r>
  <r>
    <s v="Not Requested"/>
    <x v="6"/>
    <m/>
    <d v="2022-09-21T16:24:00"/>
    <n v="2022"/>
    <n v="9"/>
    <n v="21"/>
    <d v="1899-12-30T16:24:00"/>
    <s v="IT"/>
    <s v=""/>
    <n v="11975"/>
    <d v="2022-10-03T13:00:00"/>
    <s v="00:00:00"/>
    <s v=""/>
    <m/>
    <s v="No Group"/>
    <s v="ต่ำ"/>
    <n v="2"/>
    <s v="System SSB"/>
    <n v="0"/>
    <s v="กลาง"/>
    <n v="6081"/>
    <s v="ammaraphorn.pha@cra.ac.th"/>
    <s v="Ammaraphorn Phadungchon"/>
    <s v=""/>
    <s v=""/>
    <m/>
    <s v="Kongkiat Prasongwattana"/>
    <s v="Programer"/>
    <x v="0"/>
    <s v="Second tier"/>
    <x v="1"/>
    <s v="พอร์ทัล"/>
    <x v="1"/>
    <s v="Change/Add Function"/>
    <x v="6"/>
    <x v="6"/>
    <m/>
    <s v=""/>
    <x v="0"/>
    <d v="1899-12-30T00:00:00"/>
    <d v="2022-09-29T15:20:41"/>
    <s v="ต่ำ"/>
  </r>
  <r>
    <s v="Not Requested"/>
    <x v="6"/>
    <m/>
    <d v="2022-09-21T16:36:00"/>
    <n v="2022"/>
    <n v="9"/>
    <n v="21"/>
    <d v="1899-12-30T16:36:00"/>
    <s v="IT"/>
    <s v=""/>
    <n v="11976"/>
    <d v="2022-09-26T13:36:48"/>
    <s v="53:17:57"/>
    <s v="SLA Violated"/>
    <d v="2022-09-29T15:54:37"/>
    <s v="No Group"/>
    <s v="ต่ำ"/>
    <n v="2"/>
    <s v="System SSB"/>
    <n v="1"/>
    <s v="กลาง"/>
    <n v="6081"/>
    <s v="ammaraphorn.pha@cra.ac.th"/>
    <s v="Ammaraphorn Phadungchon"/>
    <s v=""/>
    <s v=""/>
    <m/>
    <s v="On-A-Nong Srisunon"/>
    <s v="PMO"/>
    <x v="0"/>
    <s v="Second tier"/>
    <x v="1"/>
    <s v="พอร์ทัล"/>
    <x v="2"/>
    <s v="Change/Add Function"/>
    <x v="6"/>
    <x v="6"/>
    <m/>
    <s v=""/>
    <x v="0"/>
    <d v="1899-12-30T00:00:00"/>
    <d v="2022-09-29T16:05:24"/>
    <s v="ต่ำ"/>
  </r>
  <r>
    <s v="Not Requested"/>
    <x v="12"/>
    <d v="2022-09-24T17:35:00"/>
    <d v="2022-09-21T18:17:00"/>
    <n v="2022"/>
    <n v="9"/>
    <n v="21"/>
    <d v="1899-12-30T18:17:00"/>
    <s v="IT"/>
    <s v="โปรแกรม EDOC SCAN เอกสารไม่ได้ ที่เวชระเบียน (100 เตียง ชั้น 1) เคาน์เตอร์ 1-4"/>
    <n v="11977"/>
    <d v="2022-09-27T14:09:00"/>
    <s v="00:00:00"/>
    <s v="Within SLA"/>
    <d v="2022-09-22T07:06:17"/>
    <s v="No Group"/>
    <s v="ต่ำ"/>
    <n v="1"/>
    <s v="Add/Insert"/>
    <n v="1"/>
    <s v="กลาง"/>
    <n v="6241"/>
    <s v="suphawadee.was@cra.ac.th"/>
    <s v="Suphawadee Wasoontharaphiromkool"/>
    <s v="Within SLA"/>
    <s v="08:51:22"/>
    <d v="2022-09-22T16:51:22"/>
    <s v="Kritpet Pumsorn"/>
    <s v="IT Support"/>
    <x v="1"/>
    <s v="Second tier"/>
    <x v="0"/>
    <s v="พอร์ทัล"/>
    <x v="0"/>
    <s v="E-Doc"/>
    <x v="740"/>
    <x v="52"/>
    <m/>
    <s v=""/>
    <x v="1"/>
    <d v="1899-12-30T00:00:00"/>
    <d v="2022-09-24T17:35:30"/>
    <s v="กลาง"/>
  </r>
  <r>
    <s v="Not Requested"/>
    <x v="10"/>
    <d v="2022-09-24T14:36:00"/>
    <d v="2022-09-21T19:04:00"/>
    <n v="2022"/>
    <n v="9"/>
    <n v="21"/>
    <d v="1899-12-30T19:04:00"/>
    <s v="IT"/>
    <s v="ปริ๊นเอกสารRecord จากเครื่อง ICCA ไม่ได้ ไม่มีกระดาษออกมาจากเครื่องปริ๊น รบกวนเข้ามาช่วยแก้ไขด่วนนะคะ เนื่องจากพรุ่งนี้ต้องมีเคสแต่เช้า รบกวนด่วนค่ะ "/>
    <n v="11978"/>
    <d v="2022-09-27T16:56:00"/>
    <s v="00:00:00"/>
    <s v="Within SLA"/>
    <d v="2022-09-22T07:17:28"/>
    <s v="No Group"/>
    <s v="ต่ำ"/>
    <n v="1"/>
    <s v="Setup/Reconfig"/>
    <n v="1"/>
    <s v="กลาง"/>
    <n v="5787"/>
    <s v="piatip.kha@cra.ac.th"/>
    <s v="Piatip Khangwicha"/>
    <s v="Within SLA"/>
    <s v="06:04:00"/>
    <d v="2022-09-22T14:04:00"/>
    <s v="Supachai Sonthong"/>
    <s v="IT Support"/>
    <x v="1"/>
    <s v="Second tier"/>
    <x v="0"/>
    <s v="พอร์ทัล"/>
    <x v="0"/>
    <s v="Printer Ricoh"/>
    <x v="741"/>
    <x v="139"/>
    <m/>
    <s v=""/>
    <x v="1"/>
    <d v="1899-12-30T00:00:00"/>
    <d v="2022-09-24T14:36:21"/>
    <s v="กลาง"/>
  </r>
  <r>
    <s v="Not Requested"/>
    <x v="15"/>
    <d v="2022-09-22T16:50:00"/>
    <d v="2022-09-22T07:46:00"/>
    <n v="2022"/>
    <n v="9"/>
    <n v="22"/>
    <d v="1899-12-30T07:46:00"/>
    <s v="IT"/>
    <s v="เครื่อง computer เข้าระบบ HIS ไม่ได้ค่ะ IP: 172.32.5.219 เครื่องอยู่ที่งานพยาธิวิทยา ฯ ชั้น 5 ค่ะ"/>
    <n v="11979"/>
    <d v="2022-10-04T08:03:13"/>
    <s v="00:00:00"/>
    <s v="Within SLA"/>
    <d v="2022-09-22T07:55:22"/>
    <s v="No Group"/>
    <s v="ต่ำ"/>
    <n v="1"/>
    <s v="Setup/Re-config"/>
    <n v="1"/>
    <s v="ต่ำ"/>
    <n v="6377"/>
    <s v="kornwika.sen@cra.ac.th"/>
    <s v="กรวิกา เส็งเล็ก"/>
    <s v="Within SLA"/>
    <s v="08:47:30"/>
    <d v="2022-09-22T16:47:30"/>
    <s v="Kritpet Pumsorn"/>
    <s v="IT Support"/>
    <x v="1"/>
    <s v="Second tier"/>
    <x v="0"/>
    <s v="พอร์ทัล"/>
    <x v="0"/>
    <s v="Operating System VM Virtualbox"/>
    <x v="355"/>
    <x v="71"/>
    <m/>
    <s v=""/>
    <x v="1"/>
    <d v="1899-12-30T00:00:00"/>
    <d v="2022-09-22T16:50:13"/>
    <s v="กลาง"/>
  </r>
  <r>
    <s v="Not Requested"/>
    <x v="2"/>
    <d v="2022-09-22T14:48:00"/>
    <d v="2022-09-22T08:13:00"/>
    <n v="2022"/>
    <n v="9"/>
    <n v="22"/>
    <d v="1899-12-30T08:13:00"/>
    <s v="IT"/>
    <s v="โทรศัพท์ตั้งโต๊ะเครื่องเบอร์1209ใช้ไม่ได้ค่ะ ปุ่มตรงที่วางหูหัก/จมลงไปค่ะ ตรงเคาน์เตอร์พยาบาลศูนย์ไซโคลตรอนชั้น M ค่ะ"/>
    <n v="11980"/>
    <d v="2022-10-04T14:18:45"/>
    <s v="00:00:00"/>
    <s v=""/>
    <m/>
    <s v="No Group"/>
    <s v="ต่ำ"/>
    <n v="1"/>
    <s v="Repair"/>
    <n v="0"/>
    <s v="ต่ำ"/>
    <n v="1211"/>
    <s v="saiphet.van@cra.ac.th"/>
    <s v="Saiphet Vanprom"/>
    <s v="Within SLA"/>
    <s v="00:30:57"/>
    <d v="2022-09-22T08:44:56"/>
    <s v="Wasin Suratanachaigarn"/>
    <s v="Application Support"/>
    <x v="0"/>
    <s v="Second tier"/>
    <x v="1"/>
    <s v="พอร์ทัล"/>
    <x v="0"/>
    <s v="IP-Phone"/>
    <x v="742"/>
    <x v="132"/>
    <m/>
    <s v=""/>
    <x v="1"/>
    <d v="1899-12-30T00:00:00"/>
    <d v="2022-09-22T14:48:45"/>
    <s v="กลาง"/>
  </r>
  <r>
    <s v="Not Requested"/>
    <x v="3"/>
    <d v="2022-09-22T16:06:00"/>
    <d v="2022-09-22T08:22:00"/>
    <n v="2022"/>
    <n v="9"/>
    <n v="22"/>
    <d v="1899-12-30T08:22:00"/>
    <s v="IT"/>
    <s v="โปรดตรวจสอบเครื่องปริ้นฟูจิ เนื่องจากระบบขึ้นแจ้ง R5 ค่ะ"/>
    <n v="11981"/>
    <d v="2022-10-04T14:34:00"/>
    <s v="00:19:27"/>
    <s v="Within SLA"/>
    <d v="2022-09-22T08:42:13"/>
    <s v="No Group"/>
    <s v="ต่ำ"/>
    <n v="1"/>
    <s v="Printer"/>
    <n v="1"/>
    <s v="ต่ำ"/>
    <n v="8759"/>
    <s v="yanapan.bal@cra.ac.th"/>
    <s v="นางสาวญาณพันธุ์ บาลทะจี"/>
    <s v="Within SLA"/>
    <s v="01:32:13"/>
    <d v="2022-09-22T16:03:16"/>
    <s v="Thanaphon Thaugsuban"/>
    <s v="IT Support"/>
    <x v="1"/>
    <s v="Second tier"/>
    <x v="0"/>
    <s v="พอร์ทัล"/>
    <x v="0"/>
    <s v="Install"/>
    <x v="743"/>
    <x v="13"/>
    <m/>
    <s v=""/>
    <x v="0"/>
    <d v="1899-12-30T00:00:00"/>
    <d v="2022-09-22T16:06:00"/>
    <s v="ต่ำ"/>
  </r>
  <r>
    <s v="Not Requested"/>
    <x v="12"/>
    <d v="2022-09-22T09:02:00"/>
    <d v="2022-09-22T08:36:00"/>
    <n v="2022"/>
    <n v="9"/>
    <n v="22"/>
    <d v="1899-12-30T08:36:00"/>
    <s v="IT"/>
    <s v=""/>
    <n v="11982"/>
    <d v="2022-09-26T14:37:04"/>
    <s v="00:25:15"/>
    <s v="Within SLA"/>
    <d v="2022-09-22T09:01:53"/>
    <s v="No Group"/>
    <s v="ต่ำ"/>
    <n v="1"/>
    <s v="Deleted"/>
    <n v="1"/>
    <s v="กลาง"/>
    <n v="6860"/>
    <s v="pattanaporn.dae@cra.ac.th"/>
    <s v="Pattanaporn Daengkorkua"/>
    <s v="Within SLA"/>
    <s v="00:25:47"/>
    <d v="2022-09-22T09:02:25"/>
    <s v="Nuengruethai Gaewtawan"/>
    <s v="E-sarabun"/>
    <x v="0"/>
    <s v="Second tier"/>
    <x v="1"/>
    <s v="พอร์ทัล"/>
    <x v="0"/>
    <s v="E-Saraban"/>
    <x v="744"/>
    <x v="140"/>
    <d v="2022-05-05T00:00:00"/>
    <s v=""/>
    <x v="0"/>
    <d v="1899-12-30T00:00:00"/>
    <d v="2022-09-22T09:03:21"/>
    <s v="กลาง"/>
  </r>
  <r>
    <s v="Not Requested"/>
    <x v="12"/>
    <d v="2022-09-22T08:43:00"/>
    <d v="2022-09-22T08:41:00"/>
    <n v="2022"/>
    <n v="9"/>
    <n v="22"/>
    <d v="1899-12-30T08:41:00"/>
    <s v="IT"/>
    <s v="ปัญหา: HIS พบปัญหา แสดงเมนูหน้า Doctor Order ไม่ครบ IP:172.32.14.17 ชื่อผู้แจ้ง: มะลิ แผนก:หน่วยหอผู้ป่วย 14 เบอร์ติดต่อกลับ: 6938"/>
    <n v="11983"/>
    <d v="2022-10-04T08:41:16"/>
    <s v="00:00:00"/>
    <s v=""/>
    <m/>
    <s v="No Group"/>
    <s v="ต่ำ"/>
    <n v="1"/>
    <s v="Set up SSB"/>
    <n v="0"/>
    <s v="ต่ำ"/>
    <n v="6938"/>
    <s v="mali.loe@pccms.ac.th"/>
    <s v=" นางสาว มะลิ เลิศวิลัย"/>
    <s v="Within SLA"/>
    <s v="00:02:02"/>
    <d v="2022-09-22T08:43:18"/>
    <s v="Chutiphan Wonbao"/>
    <s v="IT Support"/>
    <x v="1"/>
    <s v="Frist tier"/>
    <x v="2"/>
    <s v="โทรศัพท์"/>
    <x v="0"/>
    <s v="SSB - Front End"/>
    <x v="745"/>
    <x v="36"/>
    <m/>
    <s v=""/>
    <x v="1"/>
    <d v="1899-12-30T00:00:00"/>
    <d v="2022-09-22T08:43:18"/>
    <s v="ต่ำ"/>
  </r>
  <r>
    <s v="Not Requested"/>
    <x v="0"/>
    <d v="2022-10-03T16:12:00"/>
    <d v="2022-09-22T08:44:00"/>
    <n v="2022"/>
    <n v="9"/>
    <n v="22"/>
    <d v="1899-12-30T08:44:00"/>
    <s v="IT"/>
    <s v="ขอเปิดสิทธิ์ E-Doc รหัสพนักงาน 900578 malinee.koo@cra.ac.th"/>
    <n v="11984"/>
    <d v="2022-10-04T08:44:56"/>
    <s v="00:01:14"/>
    <s v="Within SLA"/>
    <d v="2022-09-22T08:45:34"/>
    <s v="No Group"/>
    <s v="ต่ำ"/>
    <n v="1"/>
    <s v="Active Directory (AD)"/>
    <n v="1"/>
    <s v="ต่ำ"/>
    <n v="924633586"/>
    <s v="malinee.koo@cra.ac.th"/>
    <s v="Malinee Koompuag"/>
    <s v="Within SLA"/>
    <s v="70:28:23"/>
    <d v="2022-10-03T16:12:43"/>
    <s v="Chutiphan Wonbao"/>
    <s v="IT Support"/>
    <x v="1"/>
    <s v="Frist tier"/>
    <x v="2"/>
    <s v="พอร์ทัล"/>
    <x v="0"/>
    <s v="เปิดสิทธิ์"/>
    <x v="746"/>
    <x v="51"/>
    <m/>
    <s v=""/>
    <x v="0"/>
    <d v="1899-12-30T00:00:00"/>
    <d v="2022-10-03T16:12:43"/>
    <s v="ต่ำ"/>
  </r>
  <r>
    <s v="Not Requested"/>
    <x v="12"/>
    <d v="2022-09-22T14:57:00"/>
    <d v="2022-09-22T08:59:00"/>
    <n v="2022"/>
    <n v="9"/>
    <n v="22"/>
    <d v="1899-12-30T08:59:00"/>
    <s v="IT"/>
    <s v="เรื่อง: cHis ใช้งานไม่ได้ Error: Microsoft JET Database Engine IP:172.27.6.11 ชื่อ:กาญจนา แผนก:cat ชั้น 3 เบอร์: 6681"/>
    <n v="11985"/>
    <d v="2022-10-04T14:03:07"/>
    <s v="00:00:00"/>
    <s v=""/>
    <m/>
    <s v="No Group"/>
    <s v="ต่ำ"/>
    <n v="1"/>
    <s v="Setup/Reconfig"/>
    <n v="0"/>
    <s v="ต่ำ"/>
    <n v="6681"/>
    <s v="kanchana.pum@pccms.ac.th"/>
    <s v="Kanchana Pumthiang"/>
    <s v="Within SLA"/>
    <s v="00:54:18"/>
    <d v="2022-09-22T09:53:43"/>
    <s v="Prasert Rattawisad"/>
    <s v="IT Support"/>
    <x v="1"/>
    <s v="Second tier"/>
    <x v="0"/>
    <s v="โทรศัพท์"/>
    <x v="0"/>
    <s v="Appsoft Discharge online"/>
    <x v="747"/>
    <x v="13"/>
    <m/>
    <s v=""/>
    <x v="1"/>
    <d v="1899-12-30T00:00:00"/>
    <d v="2022-09-22T14:57:07"/>
    <s v="ต่ำ"/>
  </r>
  <r>
    <s v="Not Requested"/>
    <x v="3"/>
    <d v="2022-09-22T09:19:00"/>
    <d v="2022-09-22T09:00:00"/>
    <n v="2022"/>
    <n v="9"/>
    <n v="22"/>
    <d v="1899-12-30T09:00:00"/>
    <s v="IT"/>
    <s v="ติดตั้งโปรแกรมปริ้นส์เตอร์ในnotebook"/>
    <n v="11986"/>
    <d v="2022-10-04T09:00:23"/>
    <s v="00:19:14"/>
    <s v="Within SLA"/>
    <d v="2022-09-22T09:19:19"/>
    <s v="No Group"/>
    <s v="ต่ำ"/>
    <n v="1"/>
    <s v="Printer"/>
    <n v="1"/>
    <s v="ต่ำ"/>
    <n v="6732"/>
    <s v="chompoo.fon@cra.ac.th"/>
    <s v="Chompoo Fongpikul"/>
    <s v="Within SLA"/>
    <s v="00:19:18"/>
    <d v="2022-09-22T09:19:23"/>
    <s v="Wattanachai Noilong"/>
    <s v="IT Support"/>
    <x v="1"/>
    <s v="Second tier"/>
    <x v="0"/>
    <s v="พอร์ทัล"/>
    <x v="0"/>
    <s v="Install"/>
    <x v="748"/>
    <x v="50"/>
    <m/>
    <s v=""/>
    <x v="0"/>
    <d v="1899-12-30T00:00:00"/>
    <d v="2022-09-22T09:19:23"/>
    <s v="ต่ำ"/>
  </r>
  <r>
    <s v="Not Requested"/>
    <x v="12"/>
    <d v="2022-09-30T08:36:00"/>
    <d v="2022-09-22T09:05:00"/>
    <n v="2022"/>
    <n v="9"/>
    <n v="22"/>
    <d v="1899-12-30T09:05:00"/>
    <s v="IT"/>
    <s v="IP 172.32.3.239 ห้องตรวจ 10 ที่ OPD 3B แพทย์ปริ้นส์ใบรับรองแพทย์ไม่ออกค่ะเครื่องปริ้นส์มันขึ้น ออฟไลน์"/>
    <n v="11987"/>
    <d v="2022-10-10T11:52:00"/>
    <s v="00:00:00"/>
    <s v=""/>
    <m/>
    <s v="No Group"/>
    <s v="ต่ำ"/>
    <n v="1"/>
    <s v="Print Queue"/>
    <n v="0"/>
    <s v="ต่ำ"/>
    <n v="6246"/>
    <s v="nuengruthai.yen@cra.ac.th"/>
    <s v="Nuengruthai Yanjira"/>
    <s v="Within SLA"/>
    <s v="35:28:22"/>
    <d v="2022-09-28T08:34:21"/>
    <s v="Darin Mingraksa"/>
    <s v="IT Support"/>
    <x v="1"/>
    <s v="Frist tier"/>
    <x v="2"/>
    <s v="พอร์ทัล"/>
    <x v="0"/>
    <s v="SSB - Front End"/>
    <x v="749"/>
    <x v="14"/>
    <m/>
    <s v=""/>
    <x v="1"/>
    <d v="1899-12-30T00:00:00"/>
    <d v="2022-10-04T11:20:00"/>
    <s v="ต่ำ"/>
  </r>
  <r>
    <s v="Not Requested"/>
    <x v="2"/>
    <d v="2022-09-22T14:57:00"/>
    <d v="2022-09-22T09:09:00"/>
    <n v="2022"/>
    <n v="9"/>
    <n v="22"/>
    <d v="1899-12-30T09:09:00"/>
    <s v="IT"/>
    <s v="แบตเตอรี่บวมขึ้นมาก"/>
    <n v="11988"/>
    <d v="2022-10-04T12:51:56"/>
    <s v="00:00:00"/>
    <s v=""/>
    <m/>
    <s v="No Group"/>
    <s v="ต่ำ"/>
    <n v="1"/>
    <s v="Repair"/>
    <n v="0"/>
    <s v="ต่ำ"/>
    <n v="937932814"/>
    <s v="thanchanok.jom@cra.ac.th"/>
    <s v="Thanchanok Jomsak"/>
    <s v="Within SLA"/>
    <s v="02:06:16"/>
    <d v="2022-09-22T11:16:00"/>
    <s v="Natthawut Suksom"/>
    <s v="IT Support"/>
    <x v="1"/>
    <s v="Second tier"/>
    <x v="0"/>
    <s v="พอร์ทัล"/>
    <x v="0"/>
    <s v="Cisco Phone"/>
    <x v="750"/>
    <x v="109"/>
    <m/>
    <s v=""/>
    <x v="1"/>
    <d v="1899-12-30T00:00:00"/>
    <d v="2022-09-22T14:57:56"/>
    <s v="ต่ำ"/>
  </r>
  <r>
    <s v="Not Requested"/>
    <x v="10"/>
    <d v="2022-09-22T14:58:00"/>
    <d v="2022-09-22T09:10:00"/>
    <n v="2022"/>
    <n v="9"/>
    <n v="22"/>
    <d v="1899-12-30T09:10:00"/>
    <s v="IT"/>
    <s v="สแกนเอกสารส่งเมล์ไม่ได้ค่ะ"/>
    <n v="11989"/>
    <d v="2022-10-04T13:56:21"/>
    <s v="00:18:59"/>
    <s v="Within SLA"/>
    <d v="2022-09-22T09:29:23"/>
    <s v="No Group"/>
    <s v="ต่ำ"/>
    <n v="1"/>
    <s v="Setup/Reconfig"/>
    <n v="1"/>
    <s v="ต่ำ"/>
    <n v="6471"/>
    <s v="kewalee.bao@cra.ac.th"/>
    <s v="Kewalee Baokoa"/>
    <s v="Within SLA"/>
    <s v="01:02:36"/>
    <d v="2022-09-22T10:13:00"/>
    <s v="Prasert Rattawisad"/>
    <s v="IT Support"/>
    <x v="1"/>
    <s v="Second tier"/>
    <x v="0"/>
    <s v="พอร์ทัล"/>
    <x v="0"/>
    <s v="Printer Ricoh"/>
    <x v="751"/>
    <x v="97"/>
    <m/>
    <s v=""/>
    <x v="1"/>
    <d v="1899-12-30T00:00:00"/>
    <d v="2022-09-22T14:58:21"/>
    <s v="ต่ำ"/>
  </r>
  <r>
    <s v="Not Requested"/>
    <x v="12"/>
    <m/>
    <d v="2022-09-22T09:11:00"/>
    <n v="2022"/>
    <n v="9"/>
    <n v="22"/>
    <d v="1899-12-30T09:11:00"/>
    <s v="IT"/>
    <s v="Transport Request จาก Client 500 ไป 900 เพื่อแก้ไข Report ZFMR004"/>
    <n v="11990"/>
    <d v="2022-09-26T15:11:27"/>
    <s v="00:00:00"/>
    <s v=""/>
    <m/>
    <s v="No Group"/>
    <s v="กลาง"/>
    <n v="1"/>
    <s v="Setup/Reconfig"/>
    <n v="0"/>
    <s v="กลาง"/>
    <n v="8744"/>
    <s v="prariwat.tre@cra.ac.th"/>
    <s v="Prariwat Treesupabchaikul"/>
    <s v=""/>
    <s v=""/>
    <m/>
    <s v="Ajaree Supateeranon"/>
    <s v="Application Support"/>
    <x v="0"/>
    <s v="Second tier"/>
    <x v="1"/>
    <s v="พอร์ทัล"/>
    <x v="1"/>
    <s v="SAP-CO"/>
    <x v="752"/>
    <x v="37"/>
    <m/>
    <s v=""/>
    <x v="1"/>
    <d v="1899-12-30T00:00:00"/>
    <d v="2022-09-30T12:32:54"/>
    <s v="กลาง"/>
  </r>
  <r>
    <s v="Not Requested"/>
    <x v="13"/>
    <m/>
    <d v="2022-09-22T09:22:00"/>
    <n v="2022"/>
    <n v="9"/>
    <n v="22"/>
    <d v="1899-12-30T09:22:00"/>
    <s v=""/>
    <s v="ระบบชุมสายโทรศัพท์กลาง สำหรับ 3 ศูนย์การแพทย์ งบ. TCV 15,000,000 บาท คณะกรรมการ TOR: คุณกมุท คณะกรรมการตรวจหรับ: คุณกมุท -วันที่สิ้นสุด (จบ P3): มกราคม 2566"/>
    <n v="11991"/>
    <d v="2022-10-04T09:23:02"/>
    <s v="00:00:00"/>
    <s v=""/>
    <m/>
    <s v="No Group"/>
    <s v="ต่ำ"/>
    <n v="1"/>
    <s v=""/>
    <n v="0"/>
    <s v="ต่ำ"/>
    <n v="8888"/>
    <s v="patai.por@cra.ac.th"/>
    <s v="Patai Porapakkham"/>
    <s v=""/>
    <s v=""/>
    <m/>
    <s v="Patai Porapakkham"/>
    <e v="#N/A"/>
    <x v="3"/>
    <e v="#N/A"/>
    <x v="3"/>
    <s v="พอร์ทัล"/>
    <x v="1"/>
    <s v=""/>
    <x v="753"/>
    <x v="26"/>
    <m/>
    <s v=""/>
    <x v="0"/>
    <d v="1899-12-30T00:00:00"/>
    <d v="2022-09-22T09:23:02"/>
    <s v="ต่ำ"/>
  </r>
  <r>
    <s v="Not Requested"/>
    <x v="12"/>
    <d v="2022-09-22T09:31:00"/>
    <d v="2022-09-22T09:27:00"/>
    <n v="2022"/>
    <n v="9"/>
    <n v="22"/>
    <d v="1899-12-30T09:27:00"/>
    <s v="IT"/>
    <s v="sap เข้าใช้งานไม่ได้ "/>
    <n v="11992"/>
    <d v="2022-10-04T09:27:14"/>
    <s v="00:00:00"/>
    <s v=""/>
    <m/>
    <s v="No Group"/>
    <s v="ต่ำ"/>
    <n v="1"/>
    <s v="Reset Password"/>
    <n v="0"/>
    <s v="ต่ำ"/>
    <n v="6145"/>
    <s v="malinee.koo@cra.ac.th"/>
    <s v="Malinee Koompuag"/>
    <s v="Within SLA"/>
    <s v="00:04:11"/>
    <d v="2022-09-22T09:31:25"/>
    <s v="Wattanachai Noilong"/>
    <s v="IT Support"/>
    <x v="1"/>
    <s v="Second tier"/>
    <x v="0"/>
    <s v="โทรศัพท์"/>
    <x v="0"/>
    <s v="SAP-CO"/>
    <x v="754"/>
    <x v="51"/>
    <m/>
    <s v=""/>
    <x v="1"/>
    <d v="1899-12-30T00:00:00"/>
    <d v="2022-09-22T09:31:25"/>
    <s v="ต่ำ"/>
  </r>
  <r>
    <s v="Not Requested"/>
    <x v="13"/>
    <m/>
    <d v="2022-09-22T09:29:00"/>
    <n v="2022"/>
    <n v="9"/>
    <n v="22"/>
    <d v="1899-12-30T09:29:00"/>
    <s v="งานบริการปฏิบัติการและโครงสร้างพื้นฐาน"/>
    <s v="โครงการจัดหาโครงข่ายสื่อสารสำรองเพื่อเชื่อมต่อระบบงาน ศูนย์การแพทย์ภัทรมหาราชานุสรณ์ กับ ศูนย์ข้อมูลสำรองการไฟฟ้าราษฎร์บูรณะ TCV 1,900,000 บาท คณะกรรมการ TOR: คุณภทรภรต คณะกรรมการตรวจหรับ: คุณภทรภรต"/>
    <n v="11993"/>
    <d v="2022-10-04T09:30:08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jinna ketsara"/>
    <s v="IT Manager"/>
    <x v="0"/>
    <s v="Second tier"/>
    <x v="1"/>
    <s v="พอร์ทัล"/>
    <x v="1"/>
    <s v=""/>
    <x v="755"/>
    <x v="26"/>
    <m/>
    <s v=""/>
    <x v="0"/>
    <d v="1899-12-30T00:00:00"/>
    <d v="2022-09-22T09:30:08"/>
    <s v="ต่ำ"/>
  </r>
  <r>
    <s v="Not Requested"/>
    <x v="15"/>
    <d v="2022-09-22T14:59:00"/>
    <d v="2022-09-22T09:37:00"/>
    <n v="2022"/>
    <n v="9"/>
    <n v="22"/>
    <d v="1899-12-30T09:37:00"/>
    <s v="IT"/>
    <s v="กดเปลี่ยนภาษาที่ แป้น คีย์บอร์ดไม่ได้ IP 172.32.6.56"/>
    <n v="11994"/>
    <d v="2022-10-04T14:55:54"/>
    <s v="00:00:00"/>
    <s v=""/>
    <m/>
    <s v="No Group"/>
    <s v="ต่ำ"/>
    <n v="1"/>
    <s v="Setup/Re-config"/>
    <n v="0"/>
    <s v="ต่ำ"/>
    <n v="6418"/>
    <s v="wanwisa.sop@cra.ac.th"/>
    <s v="Wanwisa Sopasit"/>
    <s v="Within SLA"/>
    <s v="00:04:35"/>
    <d v="2022-09-22T09:41:59"/>
    <s v="Prasert Rattawisad"/>
    <s v="IT Support"/>
    <x v="1"/>
    <s v="Second tier"/>
    <x v="0"/>
    <s v="พอร์ทัล"/>
    <x v="0"/>
    <s v="Operating System VM Virtualbox"/>
    <x v="756"/>
    <x v="28"/>
    <m/>
    <s v=""/>
    <x v="1"/>
    <d v="1899-12-30T00:00:00"/>
    <d v="2022-09-22T14:59:54"/>
    <s v="ต่ำ"/>
  </r>
  <r>
    <s v="Not Requested"/>
    <x v="3"/>
    <d v="2022-09-22T16:07:00"/>
    <d v="2022-09-22T09:38:00"/>
    <n v="2022"/>
    <n v="9"/>
    <n v="22"/>
    <d v="1899-12-30T09:38:00"/>
    <s v="IT"/>
    <s v="เนื่องด้วยโทรศัพท์มือถือส่วนตัวของคุณขวัญเนตรฯ ไม่สามารถใช้ WIFI ของราชวิทยาลัยฯได้ จึงขอความอนุเคราะห์ให้เจ้าหน้าที่ที่เกี่ยวข้อง ติดต่อคุณขวัญเนตร ที่ห้องทำงานบริเวณชั้น 3 โซน A (เบอร์โต๊ะ 8723)"/>
    <n v="11995"/>
    <d v="2022-10-04T09:40:03"/>
    <s v="00:00:00"/>
    <s v=""/>
    <m/>
    <s v="No Group"/>
    <s v="ต่ำ"/>
    <n v="1"/>
    <s v="Network"/>
    <n v="0"/>
    <s v="ต่ำ"/>
    <n v="8719"/>
    <s v="paphitchaya.chi@cra.ac.th"/>
    <s v="Paphitchaya Chimyou"/>
    <s v="Within SLA"/>
    <s v="06:27:43"/>
    <d v="2022-09-22T16:06:02"/>
    <s v="Thanaphon Thaugsuban"/>
    <s v="IT Support"/>
    <x v="1"/>
    <s v="Second tier"/>
    <x v="0"/>
    <s v="พอร์ทัล"/>
    <x v="0"/>
    <s v="Install"/>
    <x v="757"/>
    <x v="62"/>
    <m/>
    <s v=""/>
    <x v="0"/>
    <d v="1899-12-30T00:00:00"/>
    <d v="2022-09-22T16:07:03"/>
    <s v="ต่ำ"/>
  </r>
  <r>
    <s v="Not Requested"/>
    <x v="13"/>
    <m/>
    <d v="2022-09-22T09:43:00"/>
    <n v="2022"/>
    <n v="9"/>
    <n v="22"/>
    <d v="1899-12-30T09:43:00"/>
    <s v="งานบริการปฏิบัติการและโครงสร้างพื้นฐาน"/>
    <s v="โครงการจัดจ้างบริการปรับปรุงกระบวนการจัดการความมั่นคงปลอดภัยสารสนเทศตามมาตรฐาน ISO/IEC ๒๗๐๐๑ สำหรับศูนย์คอมพิวเตอร์ (Data Center) และระบบบริหารจัดการทรัพยากรด้านการเงิน (ERP Finance module) ของราชวิทยาลัยจุฬาภรณ์ งบ. รด. TCV 2,650,000 บาท คณะกรรมการ TOR: "/>
    <n v="11996"/>
    <d v="2022-10-04T09:44:12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58"/>
    <x v="26"/>
    <m/>
    <s v=""/>
    <x v="0"/>
    <d v="1899-12-30T00:00:00"/>
    <d v="2022-09-22T09:44:12"/>
    <s v="ต่ำ"/>
  </r>
  <r>
    <s v="Not Requested"/>
    <x v="13"/>
    <m/>
    <d v="2022-09-22T09:44:00"/>
    <n v="2022"/>
    <n v="9"/>
    <n v="22"/>
    <d v="1899-12-30T09:44:00"/>
    <s v="งานบริการปฏิบัติการและโครงสร้างพื้นฐาน"/>
    <s v="โครงการจ้างบำรุง SAP งบ. รด. TCV 25,000,000 บาท คณะกรรมการ TOR: คุณจักรี คณะกรรมการตรวจหรับ: คุณจิณณะ -วันที่สิ้นสุด (จบ P3): ธันวาคม 2565"/>
    <n v="11997"/>
    <d v="2022-10-04T09:45:09"/>
    <s v="00:00:00"/>
    <s v=""/>
    <m/>
    <s v="No Group"/>
    <s v="ต่ำ"/>
    <n v="1"/>
    <s v=""/>
    <n v="0"/>
    <s v="ต่ำ"/>
    <n v="8888"/>
    <s v="chaliew.buk@cra.ac.th"/>
    <s v="Chaliew Bukhatham"/>
    <s v=""/>
    <s v=""/>
    <m/>
    <s v="Chaliew Bukhatham"/>
    <s v="SAP"/>
    <x v="0"/>
    <s v="Second tier"/>
    <x v="1"/>
    <s v="พอร์ทัล"/>
    <x v="1"/>
    <s v=""/>
    <x v="759"/>
    <x v="26"/>
    <m/>
    <s v=""/>
    <x v="0"/>
    <d v="1899-12-30T00:00:00"/>
    <d v="2022-09-22T09:45:09"/>
    <s v="ต่ำ"/>
  </r>
  <r>
    <s v="Not Requested"/>
    <x v="13"/>
    <m/>
    <d v="2022-09-22T09:51:00"/>
    <n v="2022"/>
    <n v="9"/>
    <n v="22"/>
    <d v="1899-12-30T09:51:00"/>
    <s v="งานบริการปฏิบัติการและโครงสร้างพื้นฐาน"/>
    <s v="โครงการจ้างบำรุงระบบ Software การศึกษา งบ. รด. TCV 3,410,000 บาท คณะกรรมการ TOR: คุณจักรี คณะกรรมการตรวจหรับ: คุณจิณณะ -วันที่สิ้นสุด (จบ P3): เมษายน 2566"/>
    <n v="11998"/>
    <d v="2022-10-04T09:51:41"/>
    <s v="00:00:00"/>
    <s v=""/>
    <m/>
    <s v="No Group"/>
    <s v="ต่ำ"/>
    <n v="1"/>
    <s v=""/>
    <n v="0"/>
    <s v="ต่ำ"/>
    <n v="8888"/>
    <s v="attapon.nun@cra.ac.th"/>
    <s v="Attapon Nuntawanotayan"/>
    <s v=""/>
    <s v=""/>
    <m/>
    <s v="Attapon Nuntawanotayan"/>
    <s v="Programer"/>
    <x v="0"/>
    <s v="Second tier"/>
    <x v="1"/>
    <s v="พอร์ทัล"/>
    <x v="1"/>
    <s v=""/>
    <x v="760"/>
    <x v="26"/>
    <m/>
    <s v=""/>
    <x v="0"/>
    <d v="1899-12-30T00:00:00"/>
    <d v="2022-09-22T09:51:41"/>
    <s v="ต่ำ"/>
  </r>
  <r>
    <s v="Not Requested"/>
    <x v="13"/>
    <m/>
    <d v="2022-09-22T09:51:00"/>
    <n v="2022"/>
    <n v="9"/>
    <n v="22"/>
    <d v="1899-12-30T09:51:00"/>
    <s v="งานบริการปฏิบัติการและโครงสร้างพื้นฐาน"/>
    <s v="ต่อสัญญาเช่า notebook 27เครื่อง (งานเบิกจ่ายจากกรมบัญชีกลาง) AUG66-JUL67 0.5MB งบ. รด. TCV 500,000 บาท คณะกรรมการ TOR: คุณภทรภรต คณะกรรมการตรวจหรับ: คุณภทรภรต"/>
    <n v="11999"/>
    <d v="2022-10-04T09:51:46"/>
    <s v="00:00:00"/>
    <s v=""/>
    <m/>
    <s v="No Group"/>
    <s v="ต่ำ"/>
    <n v="1"/>
    <s v=""/>
    <n v="0"/>
    <s v="ต่ำ"/>
    <n v="8888"/>
    <s v="jirasuda.nie@cra.ac.th"/>
    <s v="Jirasuda Niemsod"/>
    <s v=""/>
    <s v=""/>
    <m/>
    <s v="Jirasuda Niemsod"/>
    <s v="IT Asset"/>
    <x v="0"/>
    <s v="Second tier"/>
    <x v="1"/>
    <s v="พอร์ทัล"/>
    <x v="1"/>
    <s v=""/>
    <x v="761"/>
    <x v="26"/>
    <m/>
    <s v=""/>
    <x v="0"/>
    <d v="1899-12-30T00:00:00"/>
    <d v="2022-09-22T09:51:46"/>
    <s v="ต่ำ"/>
  </r>
  <r>
    <s v="Not Requested"/>
    <x v="13"/>
    <m/>
    <d v="2022-09-22T09:54:00"/>
    <n v="2022"/>
    <n v="9"/>
    <n v="22"/>
    <d v="1899-12-30T09:54:00"/>
    <s v="งานบริการปฏิบัติการและโครงสร้างพื้นฐาน"/>
    <s v="ต่อสัญญาเช่า notebook 29เครื่อง (Add In) MAR66-FEB67 0.5MB งบ. รด. TCV 500,000 บาท คณะกรรมการ TOR: คุณภทรภรต คณะกรรมการตรวจหรับ: คุณภทรภรต"/>
    <n v="12000"/>
    <d v="2022-10-04T09:55:12"/>
    <s v="00:00:00"/>
    <s v=""/>
    <m/>
    <s v="No Group"/>
    <s v="ต่ำ"/>
    <n v="1"/>
    <s v=""/>
    <n v="0"/>
    <s v="ต่ำ"/>
    <n v="8888"/>
    <s v="jirasuda.nie@cra.ac.th"/>
    <s v="Jirasuda Niemsod"/>
    <s v=""/>
    <s v=""/>
    <m/>
    <s v="Jirasuda Niemsod"/>
    <s v="IT Asset"/>
    <x v="0"/>
    <s v="Second tier"/>
    <x v="1"/>
    <s v="พอร์ทัล"/>
    <x v="1"/>
    <s v=""/>
    <x v="762"/>
    <x v="26"/>
    <m/>
    <s v=""/>
    <x v="0"/>
    <d v="1899-12-30T00:00:00"/>
    <d v="2022-09-22T09:55:12"/>
    <s v="ต่ำ"/>
  </r>
  <r>
    <s v="Not Requested"/>
    <x v="13"/>
    <m/>
    <d v="2022-09-22T09:56:00"/>
    <n v="2022"/>
    <n v="9"/>
    <n v="22"/>
    <d v="1899-12-30T09:56:00"/>
    <s v="งานบริการปฏิบัติการและโครงสร้างพื้นฐาน"/>
    <s v="โครงการซอฟท์แวร์สนับสนุนการเรียนการสอน และงานวิจัยในราชวิทยาลัยจุฬาภรณ์ [โปรแกรมอื่นๆของคณะเทคโนฯ สัตวแพทย์ โรงผลิตยา] โครงการดูแลรักษาระบบเครือข่าย งบ. รด. TCV 700,000 บาท คณะกรรมการ TOR: คุณจักรี คณะกรรมการตรวจหรับ: คุณจิณณะ"/>
    <n v="12001"/>
    <d v="2022-10-04T09:57:00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63"/>
    <x v="26"/>
    <m/>
    <s v=""/>
    <x v="0"/>
    <d v="1899-12-30T00:00:00"/>
    <d v="2022-09-22T09:57:00"/>
    <s v="ต่ำ"/>
  </r>
  <r>
    <s v="Not Requested"/>
    <x v="13"/>
    <m/>
    <d v="2022-09-22T09:59:00"/>
    <n v="2022"/>
    <n v="9"/>
    <n v="22"/>
    <d v="1899-12-30T09:59:00"/>
    <s v="งานบริการปฏิบัติการและโครงสร้างพื้นฐาน"/>
    <s v="ต่อสัญญาเช่า notebook 100เครื่อง [Leeka 12mths Oct65-Sep66] 160,500 B/Mth = 1.926ล้าน งบ. รด. TCV 2,000,000 บาท คณะกรรมการ TOR: คุณภทรภรต คณะกรรมการตรวจหรับ: คุณภทรภรต"/>
    <n v="12002"/>
    <d v="2022-10-04T09:59:46"/>
    <s v="00:00:00"/>
    <s v=""/>
    <m/>
    <s v="No Group"/>
    <s v="ต่ำ"/>
    <n v="1"/>
    <s v=""/>
    <n v="0"/>
    <s v="ต่ำ"/>
    <n v="8888"/>
    <s v="jirasuda.nie@cra.ac.th"/>
    <s v="Jirasuda Niemsod"/>
    <s v=""/>
    <s v=""/>
    <m/>
    <s v="Jirasuda Niemsod"/>
    <s v="IT Asset"/>
    <x v="0"/>
    <s v="Second tier"/>
    <x v="1"/>
    <s v="พอร์ทัล"/>
    <x v="1"/>
    <s v=""/>
    <x v="764"/>
    <x v="26"/>
    <m/>
    <s v=""/>
    <x v="0"/>
    <d v="1899-12-30T00:00:00"/>
    <d v="2022-09-22T09:59:46"/>
    <s v="ต่ำ"/>
  </r>
  <r>
    <s v="Not Requested"/>
    <x v="13"/>
    <m/>
    <d v="2022-09-22T09:59:00"/>
    <n v="2022"/>
    <n v="9"/>
    <n v="22"/>
    <d v="1899-12-30T09:59:00"/>
    <s v="งานบริการปฏิบัติการและโครงสร้างพื้นฐาน"/>
    <s v="โครงการซอฟท์แวร์วิเคราะห์ข้อมูลทางสถิติ (renew STATA License) งบ. รด. TCV 1,000,000 บาท คณะกรรมการ TOR: คุณจักรี คณะกรรมการตรวจหรับ: คุณจิณณะ"/>
    <n v="12003"/>
    <d v="2022-10-04T09:59:56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65"/>
    <x v="111"/>
    <m/>
    <s v=""/>
    <x v="0"/>
    <d v="1899-12-30T00:00:00"/>
    <d v="2022-09-22T09:59:56"/>
    <s v="ต่ำ"/>
  </r>
  <r>
    <s v="Not Requested"/>
    <x v="13"/>
    <m/>
    <d v="2022-09-22T10:05:00"/>
    <n v="2022"/>
    <n v="9"/>
    <n v="22"/>
    <d v="1899-12-30T10:05:00"/>
    <s v="งานบริการปฏิบัติการและโครงสร้างพื้นฐาน"/>
    <s v="&quot;ลิขสิทธิ์และปรับปรุงระบบเพื่อการใช้งาน Microsoft 365 split L/c - Svc&quot; งบ. รด. TCV 6,800,000 บาท คณะกรรมการ TOR: คุณจักรี คณะกรรมการตรวจรับ: คุณจิณณะ -วันที่สิ้นสุด (จบ P3): มกราคม 2566"/>
    <n v="12004"/>
    <d v="2022-10-04T10:05:42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66"/>
    <x v="26"/>
    <m/>
    <s v=""/>
    <x v="0"/>
    <d v="1899-12-30T00:00:00"/>
    <d v="2022-09-22T10:57:51"/>
    <s v="ต่ำ"/>
  </r>
  <r>
    <s v="Not Requested"/>
    <x v="13"/>
    <m/>
    <d v="2022-09-22T10:07:00"/>
    <n v="2022"/>
    <n v="9"/>
    <n v="22"/>
    <d v="1899-12-30T10:07:00"/>
    <s v="งานบริการปฏิบัติการและโครงสร้างพื้นฐาน"/>
    <s v="โครงการพัฒนาทักษะในเรื่อง Digital Transformation ให้บุคลากร รจภ. (Data Governance Frame Work and Training) งบ. ผด. TCV 5,790,000 บาท คณะกรรมการ TOR: คุณจักรี คณะกรรมการตรวจหรับ: คุณจิณณะ -วันที่สิ้นสุด (จบ P3): มกราคม 2566"/>
    <n v="12005"/>
    <d v="2022-10-04T10:08:00"/>
    <s v="00:00:00"/>
    <s v=""/>
    <m/>
    <s v="No Group"/>
    <s v="ต่ำ"/>
    <n v="1"/>
    <s v=""/>
    <n v="0"/>
    <s v="ต่ำ"/>
    <n v="8888"/>
    <s v="jackree.chu@cra.ac.th"/>
    <s v="Jackree Chuensuwan"/>
    <s v=""/>
    <s v=""/>
    <m/>
    <s v="Jackree Chuensuwan"/>
    <e v="#N/A"/>
    <x v="3"/>
    <e v="#N/A"/>
    <x v="3"/>
    <s v="พอร์ทัล"/>
    <x v="1"/>
    <s v=""/>
    <x v="767"/>
    <x v="26"/>
    <m/>
    <s v=""/>
    <x v="0"/>
    <d v="1899-12-30T00:00:00"/>
    <d v="2022-09-29T17:04:26"/>
    <s v="ต่ำ"/>
  </r>
  <r>
    <s v="Not Requested"/>
    <x v="13"/>
    <m/>
    <d v="2022-09-22T10:08:00"/>
    <n v="2022"/>
    <n v="9"/>
    <n v="22"/>
    <d v="1899-12-30T10:08:00"/>
    <s v="งานบริการปฏิบัติการและโครงสร้างพื้นฐาน"/>
    <s v="โปรแกรมสำหรับคำนวณทางด้านคณิตศาสตร์และวิศวกรรมเพื่อใช้วิจัยภาพ (MATLAB CWL License) งบ. รด. TCV 171,000 บาท คณะกรรมการ TOR: คุณจักรี คณะกรรมการตรวจหรับ: คุณจิณณะ -วันที่สิ้นสุด (จบ P3): มกราคม 2566"/>
    <n v="12006"/>
    <d v="2022-10-04T10:08:19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68"/>
    <x v="26"/>
    <m/>
    <s v=""/>
    <x v="0"/>
    <d v="1899-12-30T00:00:00"/>
    <d v="2022-09-22T10:08:19"/>
    <s v="ต่ำ"/>
  </r>
  <r>
    <s v="Not Requested"/>
    <x v="13"/>
    <m/>
    <d v="2022-09-22T10:12:00"/>
    <n v="2022"/>
    <n v="9"/>
    <n v="22"/>
    <d v="1899-12-30T10:12:00"/>
    <s v="งานบริการปฏิบัติการและโครงสร้างพื้นฐาน"/>
    <s v="โครงการจัดทำแผนกู้คืนระบบ Disaster Recovery Plan to stabilize CRA on prem Cloud Data Center งบ. ผด. TCV 7,080,000 บาท คณะกรรมการ TOR: คุณจักรี คณะกรรมการตรวจหรับ: คุณจิณณะ -วันที่สิ้นสุด (จบ P3): มกราคม 2566"/>
    <n v="12007"/>
    <d v="2022-10-04T10:12:11"/>
    <s v="00:00:00"/>
    <s v=""/>
    <m/>
    <s v="No Group"/>
    <s v="ต่ำ"/>
    <n v="1"/>
    <s v=""/>
    <n v="0"/>
    <s v="ต่ำ"/>
    <n v="8888"/>
    <s v="kamoot.kan@cra.ac.th"/>
    <s v="Kamoot Kanchanalai"/>
    <s v=""/>
    <s v=""/>
    <m/>
    <s v="Kamoot Kanchanalai"/>
    <e v="#N/A"/>
    <x v="3"/>
    <e v="#N/A"/>
    <x v="3"/>
    <s v="พอร์ทัล"/>
    <x v="1"/>
    <s v=""/>
    <x v="769"/>
    <x v="26"/>
    <m/>
    <s v=""/>
    <x v="0"/>
    <d v="1899-12-30T00:00:00"/>
    <d v="2022-09-22T10:12:11"/>
    <s v="ต่ำ"/>
  </r>
  <r>
    <s v="Not Requested"/>
    <x v="13"/>
    <m/>
    <d v="2022-09-22T10:12:00"/>
    <n v="2022"/>
    <n v="9"/>
    <n v="22"/>
    <d v="1899-12-30T10:12:00"/>
    <s v="งานบริการปฏิบัติการและโครงสร้างพื้นฐาน"/>
    <s v="โครงการเช่าเครื่องพิมพ์ ระยะที่ 2 (Fuji)/ TCV 3MB for 3Yrs งบ. รด. TCV 3,200,000 บาท คณะกรรมการ TOR: คุณภทรภรต คณะกรรมการตรวจหรับ: คุณภทรภรต"/>
    <n v="12008"/>
    <d v="2022-10-04T10:12:34"/>
    <s v="00:00:00"/>
    <s v=""/>
    <m/>
    <s v="No Group"/>
    <s v="ต่ำ"/>
    <n v="1"/>
    <s v=""/>
    <n v="0"/>
    <s v="ต่ำ"/>
    <n v="8888"/>
    <s v="jirasuda.nie@cra.ac.th"/>
    <s v="Jirasuda Niemsod"/>
    <s v=""/>
    <s v=""/>
    <m/>
    <s v="Jirasuda Niemsod"/>
    <s v="IT Asset"/>
    <x v="0"/>
    <s v="Second tier"/>
    <x v="1"/>
    <s v="พอร์ทัล"/>
    <x v="1"/>
    <s v=""/>
    <x v="770"/>
    <x v="26"/>
    <m/>
    <s v=""/>
    <x v="0"/>
    <d v="1899-12-30T00:00:00"/>
    <d v="2022-09-22T10:12:34"/>
    <s v="ต่ำ"/>
  </r>
  <r>
    <s v="Not Requested"/>
    <x v="13"/>
    <m/>
    <d v="2022-09-22T10:16:00"/>
    <n v="2022"/>
    <n v="9"/>
    <n v="22"/>
    <d v="1899-12-30T10:16:00"/>
    <s v="งานบริการปฏิบัติการและโครงสร้างพื้นฐาน"/>
    <s v="โครงการเช่าเครื่องพิมพ์ 400 เตียง/ TCV 40MB ปีละ 13.5MB x 3 Years งบ. รด. TCV 33,750,000 บาท คณะกรรมการ TOR: คุณภทรภรต คณะกรรมการตรวจหรับ: คุณภทรภรต"/>
    <n v="12009"/>
    <d v="2022-10-04T10:17:00"/>
    <s v="00:00:00"/>
    <s v=""/>
    <m/>
    <s v="No Group"/>
    <s v="ต่ำ"/>
    <n v="1"/>
    <s v=""/>
    <n v="0"/>
    <s v="ต่ำ"/>
    <n v="8888"/>
    <s v="jirasuda.nie@cra.ac.th"/>
    <s v="Jirasuda Niemsod"/>
    <s v=""/>
    <s v=""/>
    <m/>
    <s v="Jirasuda Niemsod"/>
    <s v="IT Asset"/>
    <x v="0"/>
    <s v="Second tier"/>
    <x v="1"/>
    <s v="พอร์ทัล"/>
    <x v="1"/>
    <s v=""/>
    <x v="771"/>
    <x v="26"/>
    <m/>
    <s v=""/>
    <x v="0"/>
    <d v="1899-12-30T00:00:00"/>
    <d v="2022-09-22T10:17:00"/>
    <s v="ต่ำ"/>
  </r>
  <r>
    <s v="Not Requested"/>
    <x v="13"/>
    <m/>
    <d v="2022-09-22T10:19:00"/>
    <n v="2022"/>
    <n v="9"/>
    <n v="22"/>
    <d v="1899-12-30T10:19:00"/>
    <s v="งานบริการปฏิบัติการและโครงสร้างพื้นฐาน"/>
    <s v="โครงการพัฒนาระบบ eco system รพ.สัตว์ใหญ่ งบ. รด. TCV 5,000,000 บาท คณะกรรมการ TOR: คุณภทรภรต คณะกรรมการตรวจหรับ: คุณภทรภรต -วันที่สิ้นสุด (จบ P3): มีนาคม 2566"/>
    <n v="12010"/>
    <d v="2022-10-04T10:19:54"/>
    <s v="00:00:00"/>
    <s v=""/>
    <m/>
    <s v="No Group"/>
    <s v="ต่ำ"/>
    <n v="1"/>
    <s v=""/>
    <n v="0"/>
    <s v="ต่ำ"/>
    <n v="8888"/>
    <s v="sujin.mee@cra.ac.th"/>
    <s v="Sujin Meepokar"/>
    <s v=""/>
    <s v=""/>
    <m/>
    <s v="Sujin Meepokar"/>
    <e v="#N/A"/>
    <x v="3"/>
    <e v="#N/A"/>
    <x v="3"/>
    <s v="พอร์ทัล"/>
    <x v="1"/>
    <s v=""/>
    <x v="772"/>
    <x v="26"/>
    <m/>
    <s v=""/>
    <x v="0"/>
    <d v="1899-12-30T00:00:00"/>
    <d v="2022-09-22T10:19:54"/>
    <s v="ต่ำ"/>
  </r>
  <r>
    <s v="Not Requested"/>
    <x v="2"/>
    <d v="2022-09-22T16:40:00"/>
    <d v="2022-09-22T10:22:00"/>
    <n v="2022"/>
    <n v="9"/>
    <n v="22"/>
    <d v="1899-12-30T10:22:00"/>
    <s v="IT"/>
    <s v="เปลี่ยนแป้นคีย์บอร์ดเนื่องจากปุ่มแข็งกดยาก ทั้งนี้ได้ประสานสอบถามเจ้าหน้าที่ไอที ชื่อทัช แล้วค่ะ"/>
    <n v="12011"/>
    <d v="2022-10-04T10:26:45"/>
    <s v="00:00:00"/>
    <s v=""/>
    <m/>
    <s v="No Group"/>
    <s v="ต่ำ"/>
    <n v="1"/>
    <s v="Repair"/>
    <n v="0"/>
    <s v="ต่ำ"/>
    <n v="8138"/>
    <s v="orathai.nia@cra.ac.th"/>
    <s v="Orathai Niamtrakul"/>
    <s v="Within SLA"/>
    <s v="06:14:40"/>
    <d v="2022-09-22T16:37:11"/>
    <s v="Anuchit Buapan"/>
    <s v="IT Support"/>
    <x v="1"/>
    <s v="Second tier"/>
    <x v="0"/>
    <s v="พอร์ทัล"/>
    <x v="0"/>
    <s v="Keyboard"/>
    <x v="773"/>
    <x v="75"/>
    <d v="2022-05-05T00:00:00"/>
    <s v=""/>
    <x v="1"/>
    <d v="1899-12-30T00:00:00"/>
    <d v="2022-09-23T09:50:17"/>
    <s v="ต่ำ"/>
  </r>
  <r>
    <s v="Not Requested"/>
    <x v="13"/>
    <m/>
    <d v="2022-09-22T10:23:00"/>
    <n v="2022"/>
    <n v="9"/>
    <n v="22"/>
    <d v="1899-12-30T10:23:00"/>
    <s v="งานบริการปฏิบัติการและโครงสร้างพื้นฐาน"/>
    <s v="โครงการพัฒนาระบบรองรับการรักษาสัตว์ใหญ่ (iMed Ph.2) งบ. รด. TCV 5,000,000 บาท คณะกรรมการ TOR: คุณภทรภรต คณะกรรมการตรวจหรับ: คุณภทรภรต -วันที่สิ้นสุด (จบ P3): มีนาคม 2566"/>
    <n v="12012"/>
    <d v="2022-10-04T10:23:07"/>
    <s v="00:00:00"/>
    <s v=""/>
    <m/>
    <s v="No Group"/>
    <s v="ต่ำ"/>
    <n v="1"/>
    <s v=""/>
    <n v="0"/>
    <s v="ต่ำ"/>
    <n v="8888"/>
    <s v="sujin.mee@cra.ac.th"/>
    <s v="Sujin Meepokar"/>
    <s v=""/>
    <s v=""/>
    <m/>
    <s v="Sujin Meepokar"/>
    <e v="#N/A"/>
    <x v="3"/>
    <e v="#N/A"/>
    <x v="3"/>
    <s v="พอร์ทัล"/>
    <x v="1"/>
    <s v=""/>
    <x v="774"/>
    <x v="26"/>
    <m/>
    <s v=""/>
    <x v="0"/>
    <d v="1899-12-30T00:00:00"/>
    <d v="2022-09-22T10:23:07"/>
    <s v="ต่ำ"/>
  </r>
  <r>
    <s v="Not Requested"/>
    <x v="13"/>
    <m/>
    <d v="2022-09-22T10:24:00"/>
    <n v="2022"/>
    <n v="9"/>
    <n v="22"/>
    <d v="1899-12-30T10:24:00"/>
    <s v="งานบริการปฏิบัติการและโครงสร้างพื้นฐาน"/>
    <s v="ค่าเช่า 200PC+110Notebook (สัญญาปัจจุบัน 1 กค.2563 - 1 กค.2566) งบ. รด. TCV 3,742,560 บาท คณะกรรมการ TOR: คุณภทรภรต"/>
    <n v="12013"/>
    <d v="2022-10-04T10:24:34"/>
    <s v="00:00:00"/>
    <s v=""/>
    <m/>
    <s v="No Group"/>
    <s v="ต่ำ"/>
    <n v="1"/>
    <s v=""/>
    <n v="0"/>
    <s v="ต่ำ"/>
    <n v="8888"/>
    <s v="jirasuda.nie@cra.ac.th"/>
    <s v="Jirasuda Niemsod"/>
    <s v=""/>
    <s v=""/>
    <m/>
    <s v="Jirasuda Niemsod"/>
    <s v="IT Asset"/>
    <x v="0"/>
    <s v="Second tier"/>
    <x v="1"/>
    <s v="พอร์ทัล"/>
    <x v="1"/>
    <s v=""/>
    <x v="775"/>
    <x v="26"/>
    <m/>
    <s v=""/>
    <x v="0"/>
    <d v="1899-12-30T00:00:00"/>
    <d v="2022-09-22T10:24:34"/>
    <s v="ต่ำ"/>
  </r>
  <r>
    <s v="Not Requested"/>
    <x v="13"/>
    <m/>
    <d v="2022-09-22T10:27:00"/>
    <n v="2022"/>
    <n v="9"/>
    <n v="22"/>
    <d v="1899-12-30T10:27:00"/>
    <s v="งานบริการปฏิบัติการและโครงสร้างพื้นฐาน"/>
    <s v="โครงการพัฒนา e-Signature Phase 3 งบ. รด. TCV 20,000,000 บาท คณะกรรมการ TOR: คุณจักรี คณะกรรมการตรวจหรับ: คุณจิณณะ -วันที่สิ้นสุด (จบ P3): มีนาคม 2566"/>
    <n v="12014"/>
    <d v="2022-10-04T10:28:00"/>
    <s v="00:00:00"/>
    <s v=""/>
    <m/>
    <s v="No Group"/>
    <s v="ต่ำ"/>
    <n v="1"/>
    <s v=""/>
    <n v="0"/>
    <s v="ต่ำ"/>
    <n v="8888"/>
    <s v="jackree.chu@cra.ac.th"/>
    <s v="Jackree Chuensuwan"/>
    <s v=""/>
    <s v=""/>
    <m/>
    <s v="Jackree Chuensuwan"/>
    <e v="#N/A"/>
    <x v="3"/>
    <e v="#N/A"/>
    <x v="3"/>
    <s v="พอร์ทัล"/>
    <x v="1"/>
    <s v=""/>
    <x v="776"/>
    <x v="26"/>
    <m/>
    <s v=""/>
    <x v="0"/>
    <d v="1899-12-30T00:00:00"/>
    <d v="2022-09-29T17:04:15"/>
    <s v="ต่ำ"/>
  </r>
  <r>
    <s v="Not Requested"/>
    <x v="13"/>
    <m/>
    <d v="2022-09-22T10:28:00"/>
    <n v="2022"/>
    <n v="9"/>
    <n v="22"/>
    <d v="1899-12-30T10:28:00"/>
    <s v="งานบริการปฏิบัติการและโครงสร้างพื้นฐาน"/>
    <s v="1.ค่าเช่าคอมพิวเตอร์ 1,025 เครื่อง ทดแทนเครื่องหมดอายุการใช้งาน (งาน รพ. 100เตียง 17ไร่ ไซโคลตรอน) รวมจอสแปร์ 50จอ สัญญา 3 ปี เริ่ม ตค 2565 [14,892,000บาท/ปี x 3ปี] งบ. รด. TCV 44,676,000 บาท คณะกรรมการ TOR: คุณภทรภรต คณะกรรมการตรวจรับ: คุณภทรภรต -วันที่ส"/>
    <n v="12015"/>
    <d v="2022-10-04T10:28:14"/>
    <s v="00:00:00"/>
    <s v=""/>
    <m/>
    <s v="No Group"/>
    <s v="ต่ำ"/>
    <n v="1"/>
    <s v=""/>
    <n v="0"/>
    <s v="ต่ำ"/>
    <n v="8888"/>
    <s v="jaraya.bhu@cra.ac.th"/>
    <s v="Jaraya Bhuwaratheep"/>
    <s v=""/>
    <s v=""/>
    <m/>
    <s v="Jaraya Bhuwaratheep"/>
    <s v="Application Support"/>
    <x v="0"/>
    <s v="Second tier"/>
    <x v="1"/>
    <s v="พอร์ทัล"/>
    <x v="1"/>
    <s v=""/>
    <x v="777"/>
    <x v="26"/>
    <m/>
    <s v=""/>
    <x v="0"/>
    <d v="1899-12-30T00:00:00"/>
    <d v="2022-09-22T10:28:14"/>
    <s v="ต่ำ"/>
  </r>
  <r>
    <s v="Not Requested"/>
    <x v="13"/>
    <m/>
    <d v="2022-09-22T10:29:00"/>
    <n v="2022"/>
    <n v="9"/>
    <n v="22"/>
    <d v="1899-12-30T10:29:00"/>
    <s v="งานบริการปฏิบัติการและโครงสร้างพื้นฐาน"/>
    <s v="&quot;ระบบลูกค้าสัมพันธ์สำหรับ รจภ. [Q3-66 - Q4-67]&quot; งบ. รด. TCV 30,000,000 บาท คณะกรรมการ TOR: คุณจักรี คณะกรรมการตรวจหรับ: คุณจิณณะ -วันที่สิ้นสุด (จบ P3): มีนาคม 2566"/>
    <n v="12016"/>
    <d v="2022-10-04T10:30:00"/>
    <s v="00:00:00"/>
    <s v=""/>
    <m/>
    <s v="No Group"/>
    <s v="ต่ำ"/>
    <n v="1"/>
    <s v=""/>
    <n v="0"/>
    <s v="ต่ำ"/>
    <n v="8888"/>
    <s v="jackree.chu@cra.ac.th"/>
    <s v="Jackree Chuensuwan"/>
    <s v=""/>
    <s v=""/>
    <m/>
    <s v="Jackree Chuensuwan"/>
    <e v="#N/A"/>
    <x v="3"/>
    <e v="#N/A"/>
    <x v="3"/>
    <s v="พอร์ทัล"/>
    <x v="1"/>
    <s v=""/>
    <x v="778"/>
    <x v="26"/>
    <m/>
    <s v=""/>
    <x v="0"/>
    <d v="1899-12-30T00:00:00"/>
    <d v="2022-09-29T17:04:04"/>
    <s v="ต่ำ"/>
  </r>
  <r>
    <s v="Not Requested"/>
    <x v="13"/>
    <m/>
    <d v="2022-09-22T10:31:00"/>
    <n v="2022"/>
    <n v="9"/>
    <n v="22"/>
    <d v="1899-12-30T10:31:00"/>
    <s v="งานบริการปฏิบัติการและโครงสร้างพื้นฐาน"/>
    <s v="2.ค่าเช่าคอมพิวเตอร์ 125 เครื่อง ทดแทนเครื่องหมดอายุการใช้งาน (งาน รพ. 100เตียง 17ไร่ ไซโคลตรอน) สัญญา 3ปี เริ่ม กค.2566 [1,800,000บาท/ปี x 3ปี] งบ. รด. TCV 5,400,000 บาท คณะกรรมการ TOR: คุณภทรภรต คณะกรรมการตรวจหรับ: คุณภทรภรต -วันที่สิ้นสุด (จบ P3): กุมภ"/>
    <n v="12017"/>
    <d v="2022-10-04T10:31:15"/>
    <s v="00:00:00"/>
    <s v=""/>
    <m/>
    <s v="No Group"/>
    <s v="ต่ำ"/>
    <n v="1"/>
    <s v=""/>
    <n v="0"/>
    <s v="ต่ำ"/>
    <n v="8888"/>
    <s v="jaraya.bhu@cra.ac.th"/>
    <s v="Jaraya Bhuwaratheep"/>
    <s v=""/>
    <s v=""/>
    <m/>
    <s v="Jaraya Bhuwaratheep"/>
    <s v="Application Support"/>
    <x v="0"/>
    <s v="Second tier"/>
    <x v="1"/>
    <s v="พอร์ทัล"/>
    <x v="1"/>
    <s v=""/>
    <x v="779"/>
    <x v="26"/>
    <m/>
    <s v=""/>
    <x v="0"/>
    <d v="1899-12-30T00:00:00"/>
    <d v="2022-09-22T10:31:15"/>
    <s v="ต่ำ"/>
  </r>
  <r>
    <s v="Not Requested"/>
    <x v="13"/>
    <m/>
    <d v="2022-09-22T10:32:00"/>
    <n v="2022"/>
    <n v="9"/>
    <n v="22"/>
    <d v="1899-12-30T10:32:00"/>
    <s v="งานบริการปฏิบัติการและโครงสร้างพื้นฐาน"/>
    <s v="HRD (รวม License 3 ปี) งบ. รด. TCV 50,000,000 บาท คณะกรรมการ TOR: คุณจักรี คณะกรรมการตรวจหรับ: คุณจิณณะ -วันที่สิ้นสุด (จบ P3): มีนาคม 2566"/>
    <n v="12018"/>
    <d v="2022-10-04T10:32:10"/>
    <s v="00:00:00"/>
    <s v=""/>
    <m/>
    <s v="No Group"/>
    <s v="ต่ำ"/>
    <n v="1"/>
    <s v=""/>
    <n v="0"/>
    <s v="ต่ำ"/>
    <n v="8888"/>
    <s v="kamoot.kan@cra.ac.th"/>
    <s v="Kamoot Kanchanalai"/>
    <s v=""/>
    <s v=""/>
    <m/>
    <s v="Kamoot Kanchanalai"/>
    <e v="#N/A"/>
    <x v="3"/>
    <e v="#N/A"/>
    <x v="3"/>
    <s v="พอร์ทัล"/>
    <x v="1"/>
    <s v=""/>
    <x v="780"/>
    <x v="26"/>
    <m/>
    <s v=""/>
    <x v="0"/>
    <d v="1899-12-30T00:00:00"/>
    <d v="2022-09-22T10:32:10"/>
    <s v="ต่ำ"/>
  </r>
  <r>
    <s v="Not Requested"/>
    <x v="12"/>
    <d v="2022-09-22T11:38:00"/>
    <d v="2022-09-22T10:32:00"/>
    <n v="2022"/>
    <n v="9"/>
    <n v="22"/>
    <d v="1899-12-30T10:32:00"/>
    <s v="IT"/>
    <s v=""/>
    <n v="12019"/>
    <d v="2022-09-26T16:32:17"/>
    <s v="00:50:59"/>
    <s v="Within SLA"/>
    <d v="2022-09-22T11:23:07"/>
    <s v="No Group"/>
    <s v="ต่ำ"/>
    <n v="1"/>
    <s v="Add/Insert"/>
    <n v="1"/>
    <s v="กลาง"/>
    <n v="8170"/>
    <s v="sirirat.jup@cra.ac.th"/>
    <s v="นางสาวสิริรัตน์ แป้นวงษ์"/>
    <s v="Within SLA"/>
    <s v="01:06:40"/>
    <d v="2022-09-22T11:38:48"/>
    <s v="Aekkaluck Mong Suriya"/>
    <s v="E-sarabun"/>
    <x v="0"/>
    <s v="Second tier"/>
    <x v="1"/>
    <s v="พอร์ทัล"/>
    <x v="0"/>
    <s v="E-Saraban"/>
    <x v="141"/>
    <x v="68"/>
    <d v="2022-05-05T00:00:00"/>
    <s v=""/>
    <x v="0"/>
    <d v="1899-12-30T00:00:00"/>
    <d v="2022-09-22T11:39:27"/>
    <s v="ต่ำ"/>
  </r>
  <r>
    <s v="Not Requested"/>
    <x v="10"/>
    <d v="2022-09-22T16:42:00"/>
    <d v="2022-09-22T10:32:00"/>
    <n v="2022"/>
    <n v="9"/>
    <n v="22"/>
    <d v="1899-12-30T10:32:00"/>
    <s v="IT"/>
    <s v="เครื่องแจ้งว่าให้เปลี่ยน Drum หมึก"/>
    <n v="12020"/>
    <d v="2022-10-04T10:33:43"/>
    <s v="00:00:00"/>
    <s v=""/>
    <m/>
    <s v="No Group"/>
    <s v="ต่ำ"/>
    <n v="1"/>
    <s v="Drum"/>
    <n v="0"/>
    <s v="ต่ำ"/>
    <n v="8762"/>
    <s v="wichai.tho@cra.ac.th"/>
    <s v="Wichai Thong-in"/>
    <s v="Within SLA"/>
    <s v="06:09:48"/>
    <d v="2022-09-22T16:42:12"/>
    <s v="Anuchit Buapan"/>
    <s v="IT Support"/>
    <x v="1"/>
    <s v="Second tier"/>
    <x v="0"/>
    <s v="พอร์ทัล"/>
    <x v="0"/>
    <s v="Printer Ricoh"/>
    <x v="781"/>
    <x v="47"/>
    <m/>
    <s v=""/>
    <x v="1"/>
    <d v="1899-12-30T00:00:00"/>
    <d v="2022-09-22T16:42:43"/>
    <s v="ต่ำ"/>
  </r>
  <r>
    <s v="Not Requested"/>
    <x v="13"/>
    <m/>
    <d v="2022-09-22T10:35:00"/>
    <n v="2022"/>
    <n v="9"/>
    <n v="22"/>
    <d v="1899-12-30T10:35:00"/>
    <s v="งานบริการปฏิบัติการและโครงสร้างพื้นฐาน"/>
    <s v="โครงการขยายระบบบริหารจัดการโครงการวิจัยของราชวิทยาลัยจุฬาภรณ์ งบ. รด. TCV 8,000,000 บาท คณะกรรมการ TOR: คุณจักรี คณะกรรมการตรวจรับ: คุณจิณณะ -วันที่สิ้นสุด (จบ P3): มีนาคม 2566"/>
    <n v="12021"/>
    <d v="2022-10-04T10:36:08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82"/>
    <x v="26"/>
    <m/>
    <s v=""/>
    <x v="0"/>
    <d v="1899-12-30T00:00:00"/>
    <d v="2022-09-22T10:36:08"/>
    <s v="ต่ำ"/>
  </r>
  <r>
    <s v="Not Requested"/>
    <x v="13"/>
    <m/>
    <d v="2022-09-22T10:36:00"/>
    <n v="2022"/>
    <n v="9"/>
    <n v="22"/>
    <d v="1899-12-30T10:36:00"/>
    <s v="งานบริการปฏิบัติการและโครงสร้างพื้นฐาน"/>
    <s v="โครงการเช่าใช้บริการเชื่อมต่อผ่านเครือข่ายใยแก้วนำแสงระหว่างราชวิทยาลัยจุฬาภรณ์ กับศูนย์การแพทย์ภัยพิบัติและฉุกเฉินเจ้าฟ้าจุฬาภรณ์ และการเช่าพื้นที่เก็บระบบแม่ข่ายสำรองและ Fiber Optic งบ. รด. TCV 7,500,000 บาท คณะกรรมการ TOR: คุณภทรภรต คณะกรรมการตรวจรับ: "/>
    <n v="12022"/>
    <d v="2022-10-04T10:36:19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jinna ketsara"/>
    <s v="IT Manager"/>
    <x v="0"/>
    <s v="Second tier"/>
    <x v="1"/>
    <s v="พอร์ทัล"/>
    <x v="1"/>
    <s v=""/>
    <x v="783"/>
    <x v="26"/>
    <m/>
    <s v=""/>
    <x v="0"/>
    <d v="1899-12-30T00:00:00"/>
    <d v="2022-09-22T10:36:19"/>
    <s v="ต่ำ"/>
  </r>
  <r>
    <s v="Not Requested"/>
    <x v="13"/>
    <m/>
    <d v="2022-09-22T10:39:00"/>
    <n v="2022"/>
    <n v="9"/>
    <n v="22"/>
    <d v="1899-12-30T10:39:00"/>
    <s v="งานบริการปฏิบัติการและโครงสร้างพื้นฐาน"/>
    <s v="โครงการบริหารคลังข้อมูล Pilot for Big Data and AI Platform งบ. รด. TCV 30,000,000 บาท คณะกรรมการ TOR: คุณจักรี คณะกรรมการตรวจรับ: คุณจิณณะ -วันที่สิ้นสุด (จบ P3): มีนาคม 2566"/>
    <n v="12023"/>
    <d v="2022-10-04T10:40:00"/>
    <s v="00:00:00"/>
    <s v=""/>
    <m/>
    <s v="No Group"/>
    <s v="ต่ำ"/>
    <n v="1"/>
    <s v=""/>
    <n v="0"/>
    <s v="ต่ำ"/>
    <n v="8888"/>
    <s v="jackree.chu@cra.ac.th"/>
    <s v="Jackree Chuensuwan"/>
    <s v=""/>
    <s v=""/>
    <m/>
    <s v="Jackree Chuensuwan"/>
    <e v="#N/A"/>
    <x v="3"/>
    <e v="#N/A"/>
    <x v="3"/>
    <s v="พอร์ทัล"/>
    <x v="1"/>
    <s v=""/>
    <x v="784"/>
    <x v="26"/>
    <m/>
    <s v=""/>
    <x v="0"/>
    <d v="1899-12-30T00:00:00"/>
    <d v="2022-09-29T17:03:45"/>
    <s v="ต่ำ"/>
  </r>
  <r>
    <s v="Not Requested"/>
    <x v="13"/>
    <m/>
    <d v="2022-09-22T10:40:00"/>
    <n v="2022"/>
    <n v="9"/>
    <n v="22"/>
    <d v="1899-12-30T10:40:00"/>
    <s v="งานบริการปฏิบัติการและโครงสร้างพื้นฐาน"/>
    <s v="เช่าพื้นที่ศูนย์ข้อมูลของการไฟฟ้านครหลวง เขตราษฎร์บูรณะ งบ. รด. TCV 3,000,000 บาท คณะกรรมการ TOR: คุณภทรภรต คณะกรรมการตรวจหรับ: คุณภทรภรต -วันที่สิ้นสุด (จบ P3): พฤษภาคม 2566"/>
    <n v="12024"/>
    <d v="2022-10-04T10:40:22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jinna ketsara"/>
    <s v="IT Manager"/>
    <x v="0"/>
    <s v="Second tier"/>
    <x v="1"/>
    <s v="พอร์ทัล"/>
    <x v="1"/>
    <s v=""/>
    <x v="785"/>
    <x v="26"/>
    <m/>
    <s v=""/>
    <x v="0"/>
    <d v="1899-12-30T00:00:00"/>
    <d v="2022-09-22T10:40:22"/>
    <s v="ต่ำ"/>
  </r>
  <r>
    <s v="Not Requested"/>
    <x v="13"/>
    <m/>
    <d v="2022-09-22T10:42:00"/>
    <n v="2022"/>
    <n v="9"/>
    <n v="22"/>
    <d v="1899-12-30T10:42:00"/>
    <s v="งานบริการปฏิบัติการและโครงสร้างพื้นฐาน"/>
    <s v="โครงการบริหารการจัดการข้อมูล และบัญชีข้อมูล Data Governance Management TCV 15MB งบ. รด. TCV 15,000,000 บาท คณะกรรมการ TOR: คุณจักรี คณะกรรมการตรวจรับ: คุณจิณณะ -วันที่สิ้นสุด (จบ P3): มีนาคม 2566"/>
    <n v="12025"/>
    <d v="2022-10-04T10:43:00"/>
    <s v="00:00:00"/>
    <s v=""/>
    <m/>
    <s v="No Group"/>
    <s v="ต่ำ"/>
    <n v="1"/>
    <s v=""/>
    <n v="0"/>
    <s v="ต่ำ"/>
    <n v="8888"/>
    <s v="jackree.chu@cra.ac.th"/>
    <s v="Jackree Chuensuwan"/>
    <s v=""/>
    <s v=""/>
    <m/>
    <s v="Jackree Chuensuwan"/>
    <e v="#N/A"/>
    <x v="3"/>
    <e v="#N/A"/>
    <x v="3"/>
    <s v="พอร์ทัล"/>
    <x v="1"/>
    <s v=""/>
    <x v="786"/>
    <x v="26"/>
    <m/>
    <s v=""/>
    <x v="0"/>
    <d v="1899-12-30T00:00:00"/>
    <d v="2022-09-29T17:05:22"/>
    <s v="ต่ำ"/>
  </r>
  <r>
    <s v="Not Requested"/>
    <x v="13"/>
    <m/>
    <d v="2022-09-22T10:44:00"/>
    <n v="2022"/>
    <n v="9"/>
    <n v="22"/>
    <d v="1899-12-30T10:44:00"/>
    <s v="งานบริการปฏิบัติการและโครงสร้างพื้นฐาน"/>
    <s v="โครงการจ้างเหมาบริการสนับสนุนการใช้เทคโนโลยีสารสนเทศ (IT Support Services) ระยะที่ 3 [May66-Apr67] งบ. รด. TCV 25,000,000 บาท คณะกรรมการ TOR: คุณภทรภรต คณะกรรมการตรวจรับ: คุณภทรภรต -วันที่สิ้นสุด (จบ P3): มีนาคม 2566"/>
    <n v="12026"/>
    <d v="2022-10-04T10:44:07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jinna ketsara"/>
    <s v="IT Manager"/>
    <x v="0"/>
    <s v="Second tier"/>
    <x v="1"/>
    <s v="พอร์ทัล"/>
    <x v="1"/>
    <s v=""/>
    <x v="787"/>
    <x v="26"/>
    <m/>
    <s v=""/>
    <x v="0"/>
    <d v="1899-12-30T00:00:00"/>
    <d v="2022-09-22T10:44:07"/>
    <s v="ต่ำ"/>
  </r>
  <r>
    <s v="Not Requested"/>
    <x v="10"/>
    <d v="2022-09-22T15:00:00"/>
    <d v="2022-09-22T10:47:00"/>
    <n v="2022"/>
    <n v="9"/>
    <n v="22"/>
    <d v="1899-12-30T10:47:00"/>
    <s v="IT"/>
    <s v="ไม่สามารถปริ้นได้"/>
    <n v="12027"/>
    <d v="2022-10-04T14:00:32"/>
    <s v="00:00:00"/>
    <s v=""/>
    <m/>
    <s v="No Group"/>
    <s v="ต่ำ"/>
    <n v="1"/>
    <s v="Setup/Reconfig"/>
    <n v="0"/>
    <s v="ต่ำ"/>
    <n v="5762"/>
    <s v="supunnee.nan@cra.ac.th"/>
    <s v="Supunnee Nantum"/>
    <s v="Within SLA"/>
    <s v="01:00:40"/>
    <d v="2022-09-22T11:47:51"/>
    <s v="Chakrit Pongprayot"/>
    <s v="IT Support"/>
    <x v="1"/>
    <s v="Second tier"/>
    <x v="0"/>
    <s v="พอร์ทัล"/>
    <x v="0"/>
    <s v="Printer Fujitsu"/>
    <x v="788"/>
    <x v="109"/>
    <m/>
    <s v=""/>
    <x v="1"/>
    <d v="1899-12-30T00:00:00"/>
    <d v="2022-09-22T15:00:32"/>
    <s v="ต่ำ"/>
  </r>
  <r>
    <s v="Not Requested"/>
    <x v="13"/>
    <m/>
    <d v="2022-09-22T10:47:00"/>
    <n v="2022"/>
    <n v="9"/>
    <n v="22"/>
    <d v="1899-12-30T10:47:00"/>
    <s v="งานบริการปฏิบัติการและโครงสร้างพื้นฐาน"/>
    <s v="&quot;โครงการเพิ่มประสิทธิภาพระบบเครือข่าย และควบคุมการปฏิบัติการด้านความปลอดภัยศูนย์คอมพิวเตอร์ [TCV 25MB] &quot; งบ. รด. TCV 25,000,000 บาท คณะกรรมการ TOR: คุณภทรภรต คณะกรรมการตรวจรับ: คุณภทรภรต -วันที่สิ้นสุด (จบ P3): มกราคม 2566"/>
    <n v="12028"/>
    <d v="2022-10-04T10:48:00"/>
    <s v="00:00:00"/>
    <s v=""/>
    <m/>
    <s v="No Group"/>
    <s v="ต่ำ"/>
    <n v="1"/>
    <s v=""/>
    <n v="0"/>
    <s v="ต่ำ"/>
    <n v="8888"/>
    <s v="bhattaraprot.bha@cra.ac.th"/>
    <s v=" นาย ภทรภรต ภภัทร์สทธรรม"/>
    <s v=""/>
    <s v=""/>
    <m/>
    <s v=" นาย ภทรภรต ภภัทร์สทธรรม"/>
    <e v="#N/A"/>
    <x v="3"/>
    <e v="#N/A"/>
    <x v="3"/>
    <s v="พอร์ทัล"/>
    <x v="1"/>
    <s v=""/>
    <x v="789"/>
    <x v="26"/>
    <m/>
    <s v=""/>
    <x v="0"/>
    <d v="1899-12-30T00:00:00"/>
    <d v="2022-09-29T17:04:49"/>
    <s v="ต่ำ"/>
  </r>
  <r>
    <s v="Not Requested"/>
    <x v="13"/>
    <m/>
    <d v="2022-09-22T10:47:00"/>
    <n v="2022"/>
    <n v="9"/>
    <n v="22"/>
    <d v="1899-12-30T10:47:00"/>
    <s v="งานบริการปฏิบัติการและโครงสร้างพื้นฐาน"/>
    <s v="&quot;โครงการสนับสนุนยุทธศาสตร์ที่ 3 Architect &amp; PMO &quot; งบ. รด. TCV 10,000,000 บาท คณะกรรมการ TOR: คุณจักรี คณะกรรมการตรวจรับ: คุณจิณณะ -วันที่สิ้นสุด (จบ P3): มกราคม 2566"/>
    <n v="12029"/>
    <d v="2022-10-04T10:47:30"/>
    <s v="00:00:00"/>
    <s v=""/>
    <m/>
    <s v="No Group"/>
    <s v="ต่ำ"/>
    <n v="1"/>
    <s v=""/>
    <n v="0"/>
    <s v="ต่ำ"/>
    <n v="8888"/>
    <s v="kamoot.kan@cra.ac.th"/>
    <s v="Kamoot Kanchanalai"/>
    <s v=""/>
    <s v=""/>
    <m/>
    <s v="Kamoot Kanchanalai"/>
    <e v="#N/A"/>
    <x v="3"/>
    <e v="#N/A"/>
    <x v="3"/>
    <s v="พอร์ทัล"/>
    <x v="1"/>
    <s v=""/>
    <x v="790"/>
    <x v="26"/>
    <m/>
    <s v=""/>
    <x v="0"/>
    <d v="1899-12-30T00:00:00"/>
    <d v="2022-09-22T10:48:08"/>
    <s v="ต่ำ"/>
  </r>
  <r>
    <s v="Not Requested"/>
    <x v="13"/>
    <m/>
    <d v="2022-09-22T10:51:00"/>
    <n v="2022"/>
    <n v="9"/>
    <n v="22"/>
    <d v="1899-12-30T10:51:00"/>
    <s v="งานบริการปฏิบัติการและโครงสร้างพื้นฐาน"/>
    <s v="&quot;โครงการจ้างเหมาบริการ CRA Contact Center Phase 2 - Hospital call center เพิ่ม Agents [MAR66-Feb67]&quot; งบ. รด. TCV 8,000,000 บาท คณะกรรมการ TOR: คุณกมุท คณะกรรมการตรวจรับ: คุณกมุท -วันที่สิ้นสุด (จบ P3): มกราคม 2566"/>
    <n v="12030"/>
    <d v="2022-10-04T10:51:31"/>
    <s v="00:00:00"/>
    <s v=""/>
    <m/>
    <s v="No Group"/>
    <s v="ต่ำ"/>
    <n v="1"/>
    <s v=""/>
    <n v="0"/>
    <s v="ต่ำ"/>
    <n v="8888"/>
    <s v="patai.por@cra.ac.th"/>
    <s v="Patai Porapakkham"/>
    <s v=""/>
    <s v=""/>
    <m/>
    <s v="Patai Porapakkham"/>
    <e v="#N/A"/>
    <x v="3"/>
    <e v="#N/A"/>
    <x v="3"/>
    <s v="พอร์ทัล"/>
    <x v="1"/>
    <s v=""/>
    <x v="791"/>
    <x v="26"/>
    <m/>
    <s v=""/>
    <x v="0"/>
    <d v="1899-12-30T00:00:00"/>
    <d v="2022-09-22T10:51:31"/>
    <s v="ต่ำ"/>
  </r>
  <r>
    <s v="Not Requested"/>
    <x v="13"/>
    <m/>
    <d v="2022-09-22T10:51:00"/>
    <n v="2022"/>
    <n v="9"/>
    <n v="22"/>
    <d v="1899-12-30T10:51:00"/>
    <s v="งานบริการปฏิบัติการและโครงสร้างพื้นฐาน"/>
    <s v="โครงการซอฟแวร์ระบบตรวจสอบช่องโหว่ระบบ (Vulnerability assessment) TCV 0.5MB งบ. รด. TCV 500,000 บาท คณะกรรมการ TOR: คุณภทรภรต คณะกรรมการตรวจรับ: คุณภทรภรต -วันที่สิ้นสุด (จบ P3): มกราคม 2566"/>
    <n v="12031"/>
    <d v="2022-10-04T10:51:38"/>
    <s v="00:00:00"/>
    <s v=""/>
    <m/>
    <s v="No Group"/>
    <s v="ต่ำ"/>
    <n v="1"/>
    <s v=""/>
    <n v="0"/>
    <s v="ต่ำ"/>
    <n v="8888"/>
    <s v="paramin.chu@cra.ac.th"/>
    <s v="Paramin Chuangmanee"/>
    <s v=""/>
    <s v=""/>
    <m/>
    <s v="Paramin Chuangmanee"/>
    <e v="#N/A"/>
    <x v="3"/>
    <e v="#N/A"/>
    <x v="3"/>
    <s v="พอร์ทัล"/>
    <x v="1"/>
    <s v=""/>
    <x v="792"/>
    <x v="26"/>
    <m/>
    <s v=""/>
    <x v="0"/>
    <d v="1899-12-30T00:00:00"/>
    <d v="2022-09-22T10:51:38"/>
    <s v="ต่ำ"/>
  </r>
  <r>
    <s v="Not Requested"/>
    <x v="13"/>
    <m/>
    <d v="2022-09-22T10:54:00"/>
    <n v="2022"/>
    <n v="9"/>
    <n v="22"/>
    <d v="1899-12-30T10:54:00"/>
    <s v="งานบริการปฏิบัติการและโครงสร้างพื้นฐาน"/>
    <s v="จ้างเหมาที่ปรึกษาด้านการบริหารโครงการพัฒนาระบบสารสนเทศ โครงสร้างพื้นฐานและระบบงาน ราชวิทยาลัยจุฬาภรณ์ งบ. รด. TCV 500,000 บาท คณะกรรมการ TOR: คุณภทรภรต คณะกรรมการตรวจรับ: คุณภทรภรต -วันที่สิ้นสุด (จบ P3): มกราคม 2566"/>
    <n v="12032"/>
    <d v="2022-10-04T10:54:56"/>
    <s v="00:00:00"/>
    <s v=""/>
    <m/>
    <s v="No Group"/>
    <s v="ต่ำ"/>
    <n v="1"/>
    <s v=""/>
    <n v="0"/>
    <s v="ต่ำ"/>
    <n v="8888"/>
    <s v="attapon.nun@cra.ac.th"/>
    <s v="Attapon Nuntawanotayan"/>
    <s v=""/>
    <s v=""/>
    <m/>
    <s v="Attapon Nuntawanotayan"/>
    <s v="Programer"/>
    <x v="0"/>
    <s v="Second tier"/>
    <x v="1"/>
    <s v="พอร์ทัล"/>
    <x v="1"/>
    <s v=""/>
    <x v="793"/>
    <x v="26"/>
    <m/>
    <s v=""/>
    <x v="0"/>
    <d v="1899-12-30T00:00:00"/>
    <d v="2022-09-22T10:55:05"/>
    <s v="ต่ำ"/>
  </r>
  <r>
    <s v="Not Requested"/>
    <x v="14"/>
    <d v="2022-09-22T10:57:00"/>
    <d v="2022-09-22T10:54:00"/>
    <n v="2022"/>
    <n v="9"/>
    <n v="22"/>
    <d v="1899-12-30T10:54:00"/>
    <s v="IT"/>
    <s v="Google drive เข้าใช้งานไม่ได้"/>
    <n v="12033"/>
    <d v="2022-10-04T10:54:58"/>
    <s v="00:00:00"/>
    <s v=""/>
    <m/>
    <s v="No Group"/>
    <s v="ต่ำ"/>
    <n v="1"/>
    <s v=""/>
    <n v="0"/>
    <s v="ต่ำ"/>
    <n v="8680"/>
    <s v="supaporn.noo@cra.ac.th"/>
    <s v="Supaporn Noomkumnurd"/>
    <s v="Within SLA"/>
    <s v="00:02:32"/>
    <d v="2022-09-22T10:57:30"/>
    <s v="Wattanachai Noilong"/>
    <s v="IT Support"/>
    <x v="1"/>
    <s v="Second tier"/>
    <x v="0"/>
    <s v="โทรศัพท์"/>
    <x v="0"/>
    <s v=""/>
    <x v="794"/>
    <x v="13"/>
    <m/>
    <s v=""/>
    <x v="1"/>
    <d v="1899-12-30T00:00:00"/>
    <d v="2022-09-22T10:57:30"/>
    <s v="ต่ำ"/>
  </r>
  <r>
    <s v="Not Requested"/>
    <x v="13"/>
    <m/>
    <d v="2022-09-22T10:55:00"/>
    <n v="2022"/>
    <n v="9"/>
    <n v="22"/>
    <d v="1899-12-30T10:55:00"/>
    <s v="งานบริการปฏิบัติการและโครงสร้างพื้นฐาน"/>
    <s v="&quot;โครงการปรับปรุงระบบเครือข่ายของโรงพยาบาลมกุฏคีรีวัน, โรงงานผลิตเภสัชภัณฑ์ในพระราชดำริ, โรงพยาบาลสัตว์ทิพย์พิมาน, และศูนย์พักพิงสุนัขจรจัด นครชัยบุรินทร์ และ ระบบบริหารจัดการความปลอดภัยศูนย์การแพทย์ภัทรมหาราชานุสรณ์ ระยะที่ 3 [Q3-66 - Q4-67] TCV 20MB&quot; งบ."/>
    <n v="12034"/>
    <d v="2022-10-04T10:55:50"/>
    <s v="00:00:00"/>
    <s v=""/>
    <m/>
    <s v="No Group"/>
    <s v="ต่ำ"/>
    <n v="1"/>
    <s v=""/>
    <n v="0"/>
    <s v="ต่ำ"/>
    <n v="8888"/>
    <s v="wasin.sur@cra.ac.th"/>
    <s v="Wasin Suratanachaigarn"/>
    <s v=""/>
    <s v=""/>
    <m/>
    <s v="Wasin Suratanachaigarn"/>
    <s v="Application Support"/>
    <x v="0"/>
    <s v="Second tier"/>
    <x v="1"/>
    <s v="พอร์ทัล"/>
    <x v="1"/>
    <s v=""/>
    <x v="795"/>
    <x v="26"/>
    <m/>
    <s v=""/>
    <x v="0"/>
    <d v="1899-12-30T00:00:00"/>
    <d v="2022-09-22T10:55:50"/>
    <s v="ต่ำ"/>
  </r>
  <r>
    <s v="Not Requested"/>
    <x v="13"/>
    <m/>
    <d v="2022-09-22T10:57:00"/>
    <n v="2022"/>
    <n v="9"/>
    <n v="22"/>
    <d v="1899-12-30T10:57:00"/>
    <s v="งานบริการปฏิบัติการและโครงสร้างพื้นฐาน"/>
    <s v="ค่ารับการประเมินตรวจมาตรฐาน ISO27001, ITILS งบ. รด. TCV 1,500,000 บาท คณะกรรมการ TOR: คุณจักรี คณะกรรมการตรวจรับ: คุณจิณณะ -วันที่สิ้นสุด (จบ P3): มกราคม 2566"/>
    <n v="12035"/>
    <d v="2022-10-04T10:57:25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96"/>
    <x v="26"/>
    <m/>
    <s v=""/>
    <x v="0"/>
    <d v="1899-12-30T00:00:00"/>
    <d v="2022-09-22T10:57:25"/>
    <s v="ต่ำ"/>
  </r>
  <r>
    <s v="Not Requested"/>
    <x v="13"/>
    <m/>
    <d v="2022-09-22T10:58:00"/>
    <n v="2022"/>
    <n v="9"/>
    <n v="22"/>
    <d v="1899-12-30T10:58:00"/>
    <s v="งานบริการปฏิบัติการและโครงสร้างพื้นฐาน"/>
    <s v="&quot;อุปกรณ์ Network รพ สัตว์ใหญ่ (to enhance CRA NW) Q4-66 - Q4-67 [TCV 30MB]&quot; งบ. รด. TCV 30,000,000 บาท คณะกรรมการ TOR: คุณภทรภรต คณะกรรมการตรวจรับ: คุณภทรภรต -วันที่สิ้นสุด (จบ P3): พฤษภาคม 2566"/>
    <n v="12036"/>
    <d v="2022-10-04T10:58:57"/>
    <s v="00:00:00"/>
    <s v=""/>
    <m/>
    <s v="No Group"/>
    <s v="ต่ำ"/>
    <n v="1"/>
    <s v=""/>
    <n v="0"/>
    <s v="ต่ำ"/>
    <n v="8888"/>
    <s v="wasin.sur@cra.ac.th"/>
    <s v="Wasin Suratanachaigarn"/>
    <s v=""/>
    <s v=""/>
    <m/>
    <s v="Wasin Suratanachaigarn"/>
    <s v="Application Support"/>
    <x v="0"/>
    <s v="Second tier"/>
    <x v="1"/>
    <s v="พอร์ทัล"/>
    <x v="1"/>
    <s v=""/>
    <x v="797"/>
    <x v="26"/>
    <m/>
    <s v=""/>
    <x v="0"/>
    <d v="1899-12-30T00:00:00"/>
    <d v="2022-09-22T10:58:57"/>
    <s v="ต่ำ"/>
  </r>
  <r>
    <s v="Not Requested"/>
    <x v="13"/>
    <m/>
    <d v="2022-09-22T11:01:00"/>
    <n v="2022"/>
    <n v="9"/>
    <n v="22"/>
    <d v="1899-12-30T11:01:00"/>
    <s v="งานบริการปฏิบัติการและโครงสร้างพื้นฐาน"/>
    <s v="&quot;จ้างเหมาที่ปรึกษา ISO27000 จำนวน 12เดือน [5. To maintain an organic scale-up of the environment to support business growth and new initiatives]&quot; งบ. รด. TCV 5,000,000 บาท คณะกรรมการ TOR: คุณจักรี คณะกรรมการตรวจรับ: คุณจิณณะ -วันที่สิ้นสุด (จบ P3): พฤศจิก"/>
    <n v="12037"/>
    <d v="2022-10-04T11:01:16"/>
    <s v="00:00:00"/>
    <s v=""/>
    <m/>
    <s v="No Group"/>
    <s v="ต่ำ"/>
    <n v="1"/>
    <s v=""/>
    <n v="0"/>
    <s v="ต่ำ"/>
    <n v="8888"/>
    <s v="kaew.phe@cra.ac.th"/>
    <s v="Kaew Pheanrungruang"/>
    <s v=""/>
    <s v=""/>
    <m/>
    <s v="Kaew Pheanrungruang"/>
    <s v="ปรึกษาเทคโนโลยีสารสนเทศ ด้านบริหารโครงการขนาดใหญ่"/>
    <x v="0"/>
    <s v="Second tier"/>
    <x v="1"/>
    <s v="พอร์ทัล"/>
    <x v="1"/>
    <s v=""/>
    <x v="798"/>
    <x v="26"/>
    <m/>
    <s v=""/>
    <x v="0"/>
    <d v="1899-12-30T00:00:00"/>
    <d v="2022-09-22T11:01:16"/>
    <s v="ต่ำ"/>
  </r>
  <r>
    <s v="Not Requested"/>
    <x v="13"/>
    <m/>
    <d v="2022-09-22T11:02:00"/>
    <n v="2022"/>
    <n v="9"/>
    <n v="22"/>
    <d v="1899-12-30T11:02:00"/>
    <s v="งานบริการปฏิบัติการและโครงสร้างพื้นฐาน"/>
    <s v="โครงการบริหารการศึกษาในการเรียนการสอนของ รจภ. Next Gen LMS งบ. รด. TCV 2,500,000 บาท คณะกรรมการ TOR: คุณภทรภรต คณะกรรมการตรวจรับ: คุณภทรภรต -วันที่สิ้นสุด (จบ P3): มกราคม 2566"/>
    <n v="12038"/>
    <d v="2022-10-04T11:02:38"/>
    <s v="00:00:00"/>
    <s v=""/>
    <m/>
    <s v="No Group"/>
    <s v="ต่ำ"/>
    <n v="1"/>
    <s v=""/>
    <n v="0"/>
    <s v="ต่ำ"/>
    <n v="8888"/>
    <s v="attapon.nun@cra.ac.th"/>
    <s v="Attapon Nuntawanotayan"/>
    <s v=""/>
    <s v=""/>
    <m/>
    <s v="Attapon Nuntawanotayan"/>
    <s v="Programer"/>
    <x v="0"/>
    <s v="Second tier"/>
    <x v="1"/>
    <s v="พอร์ทัล"/>
    <x v="1"/>
    <s v=""/>
    <x v="799"/>
    <x v="26"/>
    <m/>
    <s v=""/>
    <x v="0"/>
    <d v="1899-12-30T00:00:00"/>
    <d v="2022-09-22T11:02:38"/>
    <s v="ต่ำ"/>
  </r>
  <r>
    <s v="Not Requested"/>
    <x v="13"/>
    <m/>
    <d v="2022-09-22T11:05:00"/>
    <n v="2022"/>
    <n v="9"/>
    <n v="22"/>
    <d v="1899-12-30T11:05:00"/>
    <s v="งานบริการปฏิบัติการและโครงสร้างพื้นฐาน"/>
    <s v="&quot;Cloud Management &quot; งบ. รด. TCV 3,000,000 บาท คณะกรรมการ TOR: คุณภทรภรต คณะกรรมการตรวจรับ: คุณภทรภรต -วันที่สิ้นสุด (จบ P3): มกราคม 2566"/>
    <n v="12039"/>
    <d v="2022-10-04T11:05:09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jinna ketsara"/>
    <s v="IT Manager"/>
    <x v="0"/>
    <s v="Second tier"/>
    <x v="1"/>
    <s v="พอร์ทัล"/>
    <x v="1"/>
    <s v=""/>
    <x v="800"/>
    <x v="26"/>
    <m/>
    <s v=""/>
    <x v="0"/>
    <d v="1899-12-30T00:00:00"/>
    <d v="2022-09-22T11:05:09"/>
    <s v="ต่ำ"/>
  </r>
  <r>
    <s v="Not Requested"/>
    <x v="6"/>
    <m/>
    <d v="2022-09-22T11:13:00"/>
    <n v="2022"/>
    <n v="9"/>
    <n v="22"/>
    <d v="1899-12-30T11:13:00"/>
    <s v="IT"/>
    <s v="เรียนคุณเฉลียวและคุณโบว์ ขอให้ Add Role เพื่อเข้าใช้งาน Workflow (รายละเอียดตามเอกสารแนบ)"/>
    <n v="12040"/>
    <d v="2022-10-04T11:14:35"/>
    <s v="00:00:00"/>
    <s v=""/>
    <m/>
    <s v="No Group"/>
    <s v="ต่ำ"/>
    <n v="1"/>
    <s v="System SAP"/>
    <n v="0"/>
    <s v="ต่ำ"/>
    <n v="8744"/>
    <s v="prariwat.tre@cra.ac.th"/>
    <s v="Prariwat Treesupabchaikul"/>
    <s v=""/>
    <s v=""/>
    <m/>
    <s v="Ajaree Supateeranon"/>
    <s v="Application Support"/>
    <x v="0"/>
    <s v="Second tier"/>
    <x v="1"/>
    <s v="พอร์ทัล"/>
    <x v="1"/>
    <s v="Change/Add Function"/>
    <x v="801"/>
    <x v="37"/>
    <m/>
    <s v=""/>
    <x v="0"/>
    <d v="1899-12-30T00:00:00"/>
    <d v="2022-09-27T11:14:35"/>
    <s v="ต่ำ"/>
  </r>
  <r>
    <s v="Not Requested"/>
    <x v="3"/>
    <d v="2022-09-25T16:36:00"/>
    <d v="2022-09-22T11:17:00"/>
    <n v="2022"/>
    <n v="9"/>
    <n v="22"/>
    <d v="1899-12-30T11:17:00"/>
    <s v="IT"/>
    <s v="เนื่องจากมีความจำเป็นสำหรับการติดต่อ ประสานงานและส่งข้อมูล สำหรับการปฏิบัติงาน และต้องนำ Notebook เข้าไปใช้ในห้องประชุม และติดต่อกับหน่วยงานทำให้ไม่สามารถ@ที่ตัวบุคคลได้"/>
    <n v="12041"/>
    <d v="2022-10-04T14:31:53"/>
    <s v="00:00:00"/>
    <s v=""/>
    <m/>
    <s v="No Group"/>
    <s v="ต่ำ"/>
    <n v="1"/>
    <s v="Network"/>
    <n v="0"/>
    <s v="ต่ำ"/>
    <n v="8132"/>
    <s v="phutsadee.num@cra.ac.th"/>
    <s v="Phutsadee Numto"/>
    <s v="Within SLA"/>
    <s v="14:16:37"/>
    <d v="2022-09-23T16:33:56"/>
    <s v="Thanaphon Thaugsuban"/>
    <s v="IT Support"/>
    <x v="1"/>
    <s v="Second tier"/>
    <x v="0"/>
    <s v="พอร์ทัล"/>
    <x v="0"/>
    <s v="Install"/>
    <x v="802"/>
    <x v="75"/>
    <m/>
    <s v=""/>
    <x v="0"/>
    <d v="1899-12-30T00:00:00"/>
    <d v="2022-09-26T10:47:53"/>
    <s v="ต่ำ"/>
  </r>
  <r>
    <s v="Not Requested"/>
    <x v="6"/>
    <m/>
    <d v="2022-09-22T11:25:00"/>
    <n v="2022"/>
    <n v="9"/>
    <n v="22"/>
    <d v="1899-12-30T11:25:00"/>
    <s v="IT"/>
    <s v=""/>
    <n v="12042"/>
    <d v="2022-10-07T00:00:00"/>
    <s v="00:00:00"/>
    <s v=""/>
    <m/>
    <s v="No Group"/>
    <s v="ต่ำ"/>
    <n v="2"/>
    <s v="System SSB"/>
    <n v="0"/>
    <s v="กลาง"/>
    <n v="8404"/>
    <s v="prachaya.kho@cra.ac.th"/>
    <s v="ปรัชญา โคมเดือน"/>
    <s v=""/>
    <s v=""/>
    <m/>
    <s v="Kongkiat Prasongwattana"/>
    <s v="Programer"/>
    <x v="0"/>
    <s v="Second tier"/>
    <x v="1"/>
    <s v="พอร์ทัล"/>
    <x v="1"/>
    <s v="Change/Add Report"/>
    <x v="803"/>
    <x v="20"/>
    <m/>
    <s v=""/>
    <x v="0"/>
    <d v="1899-12-30T00:00:00"/>
    <d v="2022-09-29T16:03:51"/>
    <s v="กลาง"/>
  </r>
  <r>
    <s v="Not Requested"/>
    <x v="10"/>
    <d v="2022-09-22T15:02:00"/>
    <d v="2022-09-22T11:51:00"/>
    <n v="2022"/>
    <n v="9"/>
    <n v="22"/>
    <d v="1899-12-30T11:51:00"/>
    <s v="IT"/>
    <s v="IP : 192.168.142.44"/>
    <n v="12043"/>
    <d v="2022-10-04T11:57:44"/>
    <s v="00:00:00"/>
    <s v=""/>
    <m/>
    <s v="No Group"/>
    <s v="ต่ำ"/>
    <n v="1"/>
    <s v="Setup/Reconfig"/>
    <n v="0"/>
    <s v="ต่ำ"/>
    <n v="937932814"/>
    <s v="thanchanok.jom@cra.ac.th"/>
    <s v="Thanchanok Jomsak"/>
    <s v="Within SLA"/>
    <s v="03:05:27"/>
    <d v="2022-09-22T14:57:22"/>
    <s v="Natthawut Suksom"/>
    <s v="IT Support"/>
    <x v="1"/>
    <s v="Second tier"/>
    <x v="0"/>
    <s v="พอร์ทัล"/>
    <x v="0"/>
    <s v="Printer Fujitsu"/>
    <x v="804"/>
    <x v="109"/>
    <m/>
    <s v=""/>
    <x v="1"/>
    <d v="1899-12-30T00:00:00"/>
    <d v="2022-09-22T15:02:44"/>
    <s v="ต่ำ"/>
  </r>
  <r>
    <s v="Not Requested"/>
    <x v="3"/>
    <d v="2022-09-22T16:55:00"/>
    <d v="2022-09-22T12:11:00"/>
    <n v="2022"/>
    <n v="9"/>
    <n v="22"/>
    <d v="1899-12-30T12:11:00"/>
    <s v="IT"/>
    <s v="IP: 172.26.26.189 ติดต่อ ชลนิชา"/>
    <n v="12044"/>
    <d v="2022-10-04T12:14:28"/>
    <s v="00:19:03"/>
    <s v="Within SLA"/>
    <d v="2022-09-22T12:30:41"/>
    <s v="No Group"/>
    <s v="ต่ำ"/>
    <n v="1"/>
    <s v="Software"/>
    <n v="1"/>
    <s v="ต่ำ"/>
    <n v="834455529"/>
    <s v="chonnicha.pho@cra.ac.th"/>
    <s v="Chonnicha Phonong"/>
    <s v="Within SLA"/>
    <s v="04:41:14"/>
    <d v="2022-09-22T16:52:52"/>
    <s v="Kritpet Pumsorn"/>
    <s v="IT Support"/>
    <x v="1"/>
    <s v="Second tier"/>
    <x v="0"/>
    <s v="พอร์ทัล"/>
    <x v="0"/>
    <s v="Install"/>
    <x v="805"/>
    <x v="103"/>
    <m/>
    <s v=""/>
    <x v="0"/>
    <d v="1899-12-30T00:00:00"/>
    <d v="2022-09-22T16:55:28"/>
    <s v="ต่ำ"/>
  </r>
  <r>
    <s v="Not Requested"/>
    <x v="3"/>
    <d v="2022-09-22T15:03:00"/>
    <d v="2022-09-22T13:18:00"/>
    <n v="2022"/>
    <n v="9"/>
    <n v="22"/>
    <d v="1899-12-30T13:18:00"/>
    <s v="IT"/>
    <s v="รบกวนช่วยเชื่อมต่อเครื่องปริ้นเข้ากับคอมพิวเตอร์ให้หน่อยครับ"/>
    <n v="12045"/>
    <d v="2022-10-04T13:27:04"/>
    <s v="00:00:00"/>
    <s v=""/>
    <m/>
    <s v="No Group"/>
    <s v="ต่ำ"/>
    <n v="1"/>
    <s v="Printer"/>
    <n v="0"/>
    <s v="ต่ำ"/>
    <n v="645513391"/>
    <s v="piyanat.yam@cra.ac.th"/>
    <s v="Piyanat Yamsumrual"/>
    <s v="Within SLA"/>
    <s v="01:36:09"/>
    <d v="2022-09-22T14:54:18"/>
    <s v="Natthawut Suksom"/>
    <s v="IT Support"/>
    <x v="1"/>
    <s v="Second tier"/>
    <x v="0"/>
    <s v="พอร์ทัล"/>
    <x v="0"/>
    <s v="Install"/>
    <x v="806"/>
    <x v="96"/>
    <d v="2022-05-05T00:00:00"/>
    <s v=""/>
    <x v="0"/>
    <d v="1899-12-30T00:00:00"/>
    <d v="2022-09-22T15:03:22"/>
    <s v="ต่ำ"/>
  </r>
  <r>
    <s v="Not Requested"/>
    <x v="12"/>
    <d v="2022-09-22T13:30:00"/>
    <d v="2022-09-22T13:20:00"/>
    <n v="2022"/>
    <n v="9"/>
    <n v="22"/>
    <d v="1899-12-30T13:20:00"/>
    <s v="IT"/>
    <s v=""/>
    <n v="12046"/>
    <d v="2022-09-27T10:21:06"/>
    <s v="00:00:00"/>
    <s v=""/>
    <m/>
    <s v="No Group"/>
    <s v="ต่ำ"/>
    <n v="1"/>
    <s v="Deleted"/>
    <n v="0"/>
    <s v="กลาง"/>
    <n v="8210"/>
    <s v="katesarin.pom@cra.ac.th"/>
    <s v="Katesarin Nualprasertsook"/>
    <s v="Within SLA"/>
    <s v="00:09:55"/>
    <d v="2022-09-22T13:30:37"/>
    <s v="Aekkaluck Mong Suriya"/>
    <s v="E-sarabun"/>
    <x v="0"/>
    <s v="Second tier"/>
    <x v="1"/>
    <s v="พอร์ทัล"/>
    <x v="0"/>
    <s v="E-Saraban"/>
    <x v="309"/>
    <x v="33"/>
    <m/>
    <s v=""/>
    <x v="0"/>
    <d v="1899-12-30T00:00:00"/>
    <d v="2022-09-22T13:30:37"/>
    <s v="ต่ำ"/>
  </r>
  <r>
    <s v="Not Requested"/>
    <x v="12"/>
    <d v="2022-09-22T14:42:00"/>
    <d v="2022-09-22T13:51:00"/>
    <n v="2022"/>
    <n v="9"/>
    <n v="22"/>
    <d v="1899-12-30T13:51:00"/>
    <s v="IT"/>
    <s v=""/>
    <n v="12047"/>
    <d v="2022-09-27T11:11:43"/>
    <s v="00:36:15"/>
    <s v="Within SLA"/>
    <d v="2022-09-22T14:27:39"/>
    <s v="No Group"/>
    <s v="ต่ำ"/>
    <n v="2"/>
    <s v="Deleted"/>
    <n v="1"/>
    <s v="กลาง"/>
    <n v="8245"/>
    <s v="krongchai.poo@cra.ac.th"/>
    <s v="Krongchai Poorimathangkoon"/>
    <s v="Within SLA"/>
    <s v="00:50:57"/>
    <d v="2022-09-22T14:42:21"/>
    <s v="Aekkaluck Mong Suriya"/>
    <s v="E-sarabun"/>
    <x v="0"/>
    <s v="Second tier"/>
    <x v="1"/>
    <s v="พอร์ทัล"/>
    <x v="0"/>
    <s v="E-Saraban"/>
    <x v="807"/>
    <x v="0"/>
    <m/>
    <s v=""/>
    <x v="0"/>
    <d v="1899-12-30T00:00:00"/>
    <d v="2022-09-22T15:01:43"/>
    <s v="ต่ำ"/>
  </r>
  <r>
    <s v="Not Requested"/>
    <x v="6"/>
    <m/>
    <d v="2022-09-22T13:51:00"/>
    <n v="2022"/>
    <n v="9"/>
    <n v="22"/>
    <d v="1899-12-30T13:51:00"/>
    <s v="IT"/>
    <s v="ดึงรายงานผลการตรวจสุขภาพประจำปีกลุ่มสถาบันเทคโนโลยีป้องกันประเทศ"/>
    <n v="12048"/>
    <d v="2022-10-07T13:00:00"/>
    <s v="00:31:59"/>
    <s v="Within SLA"/>
    <d v="2022-09-22T14:23:36"/>
    <s v="No Group"/>
    <s v="ต่ำ"/>
    <n v="2"/>
    <s v="System SSB"/>
    <n v="1"/>
    <s v="ต่ำ"/>
    <n v="909838512"/>
    <s v="renuka.wan@cra.ac.th"/>
    <s v="Renuka Wandee"/>
    <s v=""/>
    <s v=""/>
    <m/>
    <s v="Thanakorn Inthanu"/>
    <s v="Programer"/>
    <x v="0"/>
    <s v="Second tier"/>
    <x v="1"/>
    <s v="พอร์ทัล"/>
    <x v="1"/>
    <s v="Change/Add Report"/>
    <x v="808"/>
    <x v="19"/>
    <m/>
    <s v=""/>
    <x v="0"/>
    <d v="1899-12-30T00:00:00"/>
    <d v="2022-09-30T08:50:07"/>
    <s v="ต่ำ"/>
  </r>
  <r>
    <s v="Not Requested"/>
    <x v="3"/>
    <d v="2022-09-22T16:45:00"/>
    <d v="2022-09-22T13:59:00"/>
    <n v="2022"/>
    <n v="9"/>
    <n v="22"/>
    <d v="1899-12-30T13:59:00"/>
    <s v="IT"/>
    <s v="หมึกเครื่องฟูจิ สีดำหมด (โซนC) สำนักงานคณบดี ชั้น 2 ขอความอนุเคราะห์ด่วน เนื่องจาก จะต้องผลิตข้อสอบให้กับนักศึกษา"/>
    <n v="12049"/>
    <d v="2022-10-04T14:00:36"/>
    <s v="00:00:00"/>
    <s v=""/>
    <m/>
    <s v="No Group"/>
    <s v="ต่ำ"/>
    <n v="1"/>
    <s v="Printer"/>
    <n v="0"/>
    <s v="ต่ำ"/>
    <n v="8825"/>
    <s v="ketcharat.mee@cra.ac.th"/>
    <s v="Ketcharat Meemongthum"/>
    <s v="Within SLA"/>
    <s v="02:45:44"/>
    <d v="2022-09-22T16:45:03"/>
    <s v="Anuchit Buapan"/>
    <s v="IT Support"/>
    <x v="1"/>
    <s v="Second tier"/>
    <x v="0"/>
    <s v="พอร์ทัล"/>
    <x v="0"/>
    <s v="Install"/>
    <x v="809"/>
    <x v="33"/>
    <m/>
    <s v=""/>
    <x v="0"/>
    <d v="1899-12-30T00:00:00"/>
    <d v="2022-09-22T16:45:36"/>
    <s v="ต่ำ"/>
  </r>
  <r>
    <s v="Not Requested"/>
    <x v="12"/>
    <d v="2022-09-22T15:16:00"/>
    <d v="2022-09-22T14:14:00"/>
    <n v="2022"/>
    <n v="9"/>
    <n v="22"/>
    <d v="1899-12-30T14:14:00"/>
    <s v="IT"/>
    <s v=""/>
    <n v="12050"/>
    <d v="2022-09-27T11:15:03"/>
    <s v="00:00:00"/>
    <s v=""/>
    <m/>
    <s v="No Group"/>
    <s v="ต่ำ"/>
    <n v="1"/>
    <s v="Setup/Reconfig"/>
    <n v="0"/>
    <s v="กลาง"/>
    <n v="6401"/>
    <s v="wilaiwan.sri@cra.ac.th"/>
    <s v="Wilaiwan Srikun"/>
    <s v="Within SLA"/>
    <s v="01:02:02"/>
    <d v="2022-09-22T15:16:20"/>
    <s v="Aekkaluck Mong Suriya"/>
    <s v="E-sarabun"/>
    <x v="0"/>
    <s v="Second tier"/>
    <x v="1"/>
    <s v="พอร์ทัล"/>
    <x v="0"/>
    <s v="E-Saraban"/>
    <x v="154"/>
    <x v="20"/>
    <m/>
    <s v=""/>
    <x v="0"/>
    <d v="1899-12-30T00:00:00"/>
    <d v="2022-09-23T08:46:37"/>
    <s v="กลาง"/>
  </r>
  <r>
    <s v="Not Requested"/>
    <x v="3"/>
    <m/>
    <d v="2022-09-22T14:22:00"/>
    <n v="2022"/>
    <n v="9"/>
    <n v="22"/>
    <d v="1899-12-30T14:22:00"/>
    <s v="IT"/>
    <s v="ตามที่ ศูนย์แพทย์ภัยพิบัติและฉุกเฉินเจ้าฟ้าจุฬาภรณ์ ได้รับพนักงานใหม่เข้ามาปฏิบัติงาน จึงต้องการให้ทางฝ่ายเทคโนโลยีสารสนเทศ ติดตั้งคอมพิวเตอร์ตั้งโต๊ะ เพื่อใช้ในการทำงาน"/>
    <n v="12051"/>
    <d v="2022-09-27T11:23:16"/>
    <s v="00:09:05"/>
    <s v="Within SLA"/>
    <d v="2022-09-22T14:31:56"/>
    <s v="No Group"/>
    <s v="ต่ำ"/>
    <n v="2"/>
    <s v="PC"/>
    <n v="1"/>
    <s v="กลาง"/>
    <n v="5783"/>
    <s v="angkana.api@cra.ac.th"/>
    <s v="Angkana Apichartyotin"/>
    <s v=""/>
    <s v=""/>
    <m/>
    <s v="Surasak Rattanaanan"/>
    <s v="IT Support"/>
    <x v="0"/>
    <s v="Second tier"/>
    <x v="0"/>
    <s v="พอร์ทัล"/>
    <x v="2"/>
    <s v="Install"/>
    <x v="810"/>
    <x v="130"/>
    <m/>
    <s v=""/>
    <x v="0"/>
    <d v="1899-12-30T00:00:00"/>
    <d v="2022-09-28T10:40:57"/>
    <s v="ต่ำ"/>
  </r>
  <r>
    <s v="Not Requested"/>
    <x v="12"/>
    <d v="2022-09-22T14:52:00"/>
    <d v="2022-09-22T14:23:00"/>
    <n v="2022"/>
    <n v="9"/>
    <n v="22"/>
    <d v="1899-12-30T14:23:00"/>
    <s v="IT"/>
    <s v="จาก: it-cra &lt;helpdesk@it-cra.freshservice.com&gt; ส่ง: 21 กันยายน 2565 8:31 ถึง: Pattamaporn Krajokkaew &lt;pattamaporn.kra@cra.ac.th&gt; ชื่อเรื่อง: Re: ยกเลิกเอกสารแนบ Hi นางสาว ปัทมาภรณ์ กระจกแก้ว, Ticket: https://it-cra.freshservice.com/helpdesk/tickets/11920 "/>
    <n v="12052"/>
    <d v="2022-10-04T14:24:03"/>
    <s v="00:08:43"/>
    <s v="Within SLA"/>
    <d v="2022-09-22T14:32:09"/>
    <s v="No Group"/>
    <s v="ต่ำ"/>
    <n v="1"/>
    <s v="Deleted"/>
    <n v="1"/>
    <s v="ต่ำ"/>
    <n v="642171908"/>
    <s v="pattamaporn.kra@cra.ac.th"/>
    <s v="Pattamaporn.kra"/>
    <s v="Within SLA"/>
    <s v="00:29:16"/>
    <d v="2022-09-22T14:52:42"/>
    <s v="Aekkaluck Mong Suriya"/>
    <s v="E-sarabun"/>
    <x v="0"/>
    <s v="Second tier"/>
    <x v="1"/>
    <s v="อีเมล"/>
    <x v="0"/>
    <s v="E-Saraban"/>
    <x v="691"/>
    <x v="96"/>
    <m/>
    <s v=""/>
    <x v="1"/>
    <d v="1899-12-30T00:00:00"/>
    <d v="2022-09-22T14:52:42"/>
    <s v="ต่ำ"/>
  </r>
  <r>
    <s v="Not Requested"/>
    <x v="3"/>
    <d v="2022-09-22T16:06:00"/>
    <d v="2022-09-22T14:41:00"/>
    <n v="2022"/>
    <n v="9"/>
    <n v="22"/>
    <d v="1899-12-30T14:41:00"/>
    <s v="งานบริการปฏิบัติการและโครงสร้างพื้นฐาน"/>
    <s v="Set up และติดตั้งโปรแกรมคอมพิวเตอร์สำหรับ 400 เตียง Lenovo V50T 13IMB S/N :SPC24QWMX"/>
    <n v="12053"/>
    <d v="2022-10-04T15:25:2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41:51"/>
    <d v="2022-09-22T15:23:16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2T16:06:20"/>
    <s v="ต่ำ"/>
  </r>
  <r>
    <s v="Not Requested"/>
    <x v="3"/>
    <d v="2022-09-22T16:06:00"/>
    <d v="2022-09-22T14:42:00"/>
    <n v="2022"/>
    <n v="9"/>
    <n v="22"/>
    <d v="1899-12-30T14:42:00"/>
    <s v="IT"/>
    <s v="Set up และติดตั้งโปรแกรมคอมพิวเตอร์สำหรับ 400 เตียง Lenovo V50T 13IMB S/N :SPC24QWLK"/>
    <n v="12054"/>
    <d v="2022-10-04T15:26:33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40:35"/>
    <d v="2022-09-22T15:23:34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2T16:06:33"/>
    <s v="ต่ำ"/>
  </r>
  <r>
    <s v="Not Requested"/>
    <x v="3"/>
    <d v="2022-09-22T16:06:00"/>
    <d v="2022-09-22T14:44:00"/>
    <n v="2022"/>
    <n v="9"/>
    <n v="22"/>
    <d v="1899-12-30T14:44:00"/>
    <s v="IT"/>
    <s v="Set up และติดตั้งโปรแกรมคอมพิวเตอร์สำหรับ 400 เตียง Lenovo V50T 13IMB S/N :SPC24QWNE"/>
    <n v="12055"/>
    <d v="2022-10-04T15:27:44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39:49"/>
    <d v="2022-09-22T15:24:12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2T16:06:44"/>
    <s v="ต่ำ"/>
  </r>
  <r>
    <s v="Not Requested"/>
    <x v="3"/>
    <d v="2022-09-22T15:04:00"/>
    <d v="2022-09-22T14:49:00"/>
    <n v="2022"/>
    <n v="9"/>
    <n v="22"/>
    <d v="1899-12-30T14:49:00"/>
    <s v="IT"/>
    <s v=""/>
    <n v="12056"/>
    <d v="2022-09-27T11:56:11"/>
    <s v="00:00:00"/>
    <s v=""/>
    <m/>
    <s v="No Group"/>
    <s v="ต่ำ"/>
    <n v="1"/>
    <s v="IP Phone / Mobile Phone"/>
    <n v="0"/>
    <s v="กลาง"/>
    <n v="1211"/>
    <s v="saiphet.van@cra.ac.th"/>
    <s v="Saiphet Vanprom"/>
    <s v="Within SLA"/>
    <s v="00:08:49"/>
    <d v="2022-09-22T14:57:57"/>
    <s v="Wasin Suratanachaigarn"/>
    <s v="Application Support"/>
    <x v="0"/>
    <s v="Second tier"/>
    <x v="1"/>
    <s v="พอร์ทัล"/>
    <x v="0"/>
    <s v="Install"/>
    <x v="811"/>
    <x v="132"/>
    <m/>
    <s v=""/>
    <x v="0"/>
    <d v="1899-12-30T00:00:00"/>
    <d v="2022-09-22T15:04:11"/>
    <s v="ต่ำ"/>
  </r>
  <r>
    <s v="Not Requested"/>
    <x v="3"/>
    <d v="2022-09-22T15:04:00"/>
    <d v="2022-09-22T14:51:00"/>
    <n v="2022"/>
    <n v="9"/>
    <n v="22"/>
    <d v="1899-12-30T14:51:00"/>
    <s v="IT"/>
    <s v="อิงเลขงาน #SR-10358 User ต้องการ แก้ไขเบอร์โทรศัพท์ในใบนัดของคลินิก เพิ่ม จากเบอร์ 5768 เปลี่ยนเป็นเบอร์ 5741"/>
    <n v="12057"/>
    <d v="2022-10-04T14:59:35"/>
    <s v="00:00:00"/>
    <s v=""/>
    <m/>
    <s v="No Group"/>
    <s v="ต่ำ"/>
    <n v="1"/>
    <s v="IP Phone / Mobile Phone"/>
    <n v="0"/>
    <s v="ต่ำ"/>
    <n v="5742"/>
    <s v="wilaipan.mos@cra.ac.th"/>
    <s v="Wilaipan Mosee"/>
    <s v="Within SLA"/>
    <s v="00:05:12"/>
    <d v="2022-09-22T14:56:30"/>
    <s v="Wasin Suratanachaigarn"/>
    <s v="Application Support"/>
    <x v="0"/>
    <s v="Second tier"/>
    <x v="1"/>
    <s v="โทรศัพท์"/>
    <x v="0"/>
    <s v="Chang"/>
    <x v="812"/>
    <x v="38"/>
    <m/>
    <s v=""/>
    <x v="0"/>
    <d v="1899-12-30T00:00:00"/>
    <d v="2022-09-22T15:04:35"/>
    <s v="ต่ำ"/>
  </r>
  <r>
    <s v="Not Requested"/>
    <x v="12"/>
    <d v="2022-09-22T15:03:00"/>
    <d v="2022-09-22T15:02:00"/>
    <n v="2022"/>
    <n v="9"/>
    <n v="22"/>
    <d v="1899-12-30T15:02:00"/>
    <s v="IT"/>
    <s v="ID เรื่อง รายละเอียด Channel คุณรxxxxxx xxxxxx ประชาชน สอบถามเรื่องการจองวัคซีน line"/>
    <n v="12058"/>
    <d v="2022-09-27T12:03:55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47"/>
    <d v="2022-09-22T15:03:08"/>
    <s v="Jaraya Bhuwaratheep"/>
    <s v="Application Support"/>
    <x v="0"/>
    <s v="Second tier"/>
    <x v="1"/>
    <s v="พูดคุย"/>
    <x v="0"/>
    <s v="Vaccine"/>
    <x v="223"/>
    <x v="25"/>
    <m/>
    <s v=""/>
    <x v="1"/>
    <d v="1899-12-30T00:00:00"/>
    <d v="2022-09-22T15:03:55"/>
    <s v="กลาง"/>
  </r>
  <r>
    <s v="Not Requested"/>
    <x v="6"/>
    <d v="2022-09-30T15:36:00"/>
    <d v="2022-09-22T15:04:00"/>
    <n v="2022"/>
    <n v="9"/>
    <n v="22"/>
    <d v="1899-12-30T15:04:00"/>
    <s v="IT"/>
    <s v="ขอสถิติ ผู้ป่วย วันที่ 1 มิถุนายน2565-31 สิงหาคม2565 (3เดือน) ของคนไข้ คลินิกจักษุ 2007 และ คลินิกพิเศษนอกเวลาคลินิกจักษุ 2017 ที่ แพทย์ ลง Diagnosis ว่าเป็น 1. Dry eye 2. MGD รบกวนช่วยสอนการดูข้อมูล หรือดึงข้อมูลและส่งกลับมาทาง Email: kannikar.aso@cra.ac"/>
    <n v="12059"/>
    <d v="2022-10-06T15:12:57"/>
    <s v="00:02:01"/>
    <s v="Within SLA"/>
    <d v="2022-09-22T15:07:00"/>
    <s v="No Group"/>
    <s v="ต่ำ"/>
    <n v="1"/>
    <s v="System SSB"/>
    <n v="1"/>
    <s v="ต่ำ"/>
    <n v="856825525"/>
    <s v="kannikar.aso@cra.ac.th"/>
    <s v="Kannikar Asokepaisarn"/>
    <s v="Within SLA"/>
    <s v="36:24:28"/>
    <d v="2022-09-28T15:29:26"/>
    <s v="Darin Mingraksa"/>
    <s v="IT Support"/>
    <x v="1"/>
    <s v="Frist tier"/>
    <x v="2"/>
    <s v="พอร์ทัล"/>
    <x v="0"/>
    <s v="Change/Add Report"/>
    <x v="813"/>
    <x v="51"/>
    <m/>
    <s v=""/>
    <x v="0"/>
    <d v="1899-12-30T00:00:00"/>
    <d v="2022-09-30T15:36:57"/>
    <s v="ต่ำ"/>
  </r>
  <r>
    <s v="Not Requested"/>
    <x v="12"/>
    <d v="2022-09-22T15:06:00"/>
    <d v="2022-09-22T15:06:00"/>
    <n v="2022"/>
    <n v="9"/>
    <n v="22"/>
    <d v="1899-12-30T15:06:00"/>
    <s v="IT"/>
    <s v="ID เรื่อง รายละเอียด Channel รพ. เอกxxxxxxxx โรงพยาบาล ส่งรายชื่อให้ส่งประกัน วันที่ 25/09/65 Mail IT"/>
    <n v="12060"/>
    <d v="2022-10-06T16:47:50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2"/>
    <d v="2022-09-22T15:06:34"/>
    <s v="Jaraya Bhuwaratheep"/>
    <s v="Application Support"/>
    <x v="0"/>
    <s v="Second tier"/>
    <x v="1"/>
    <s v="อีเมล"/>
    <x v="0"/>
    <s v="Vaccine"/>
    <x v="814"/>
    <x v="25"/>
    <m/>
    <s v=""/>
    <x v="1"/>
    <d v="1899-12-30T00:00:00"/>
    <d v="2022-10-04T10:47:50"/>
    <s v="กลาง"/>
  </r>
  <r>
    <s v="Not Requested"/>
    <x v="12"/>
    <d v="2022-09-22T15:08:00"/>
    <d v="2022-09-22T15:07:00"/>
    <n v="2022"/>
    <n v="9"/>
    <n v="22"/>
    <d v="1899-12-30T15:07:00"/>
    <s v="IT"/>
    <s v="ID เรื่อง รายละเอียด Channel P153xxxxxx 600xxxxxxxxx หมอพร้อม เพิ่มเข็ม 3 แก้เบอร์โทร Call"/>
    <n v="12061"/>
    <d v="2022-10-06T16:47:4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5"/>
    <d v="2022-09-22T15:08:23"/>
    <s v="Jaraya Bhuwaratheep"/>
    <s v="Application Support"/>
    <x v="0"/>
    <s v="Second tier"/>
    <x v="1"/>
    <s v="โทรศัพท์"/>
    <x v="0"/>
    <s v="Vaccine"/>
    <x v="815"/>
    <x v="25"/>
    <m/>
    <s v=""/>
    <x v="1"/>
    <d v="1899-12-30T00:00:00"/>
    <d v="2022-10-04T10:47:46"/>
    <s v="กลาง"/>
  </r>
  <r>
    <s v="Not Requested"/>
    <x v="12"/>
    <d v="2022-09-22T15:10:00"/>
    <d v="2022-09-22T15:10:00"/>
    <n v="2022"/>
    <n v="9"/>
    <n v="22"/>
    <d v="1899-12-30T15:10:00"/>
    <s v="IT"/>
    <s v="ID เรื่อง รายละเอียด Channel T02xxxxxxxx 600xxxxxxxxxx หมอพร้อม แก้เบอร์โทร Call"/>
    <n v="12062"/>
    <d v="2022-10-06T16:47:4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22T15:10:31"/>
    <s v="Jaraya Bhuwaratheep"/>
    <s v="Application Support"/>
    <x v="0"/>
    <s v="Second tier"/>
    <x v="1"/>
    <s v="โทรศัพท์"/>
    <x v="0"/>
    <s v="Vaccine"/>
    <x v="272"/>
    <x v="25"/>
    <m/>
    <s v=""/>
    <x v="1"/>
    <d v="1899-12-30T00:00:00"/>
    <d v="2022-10-04T10:47:43"/>
    <s v="กลาง"/>
  </r>
  <r>
    <s v="Not Requested"/>
    <x v="12"/>
    <d v="2022-09-22T15:11:00"/>
    <d v="2022-09-22T15:11:00"/>
    <n v="2022"/>
    <n v="9"/>
    <n v="22"/>
    <d v="1899-12-30T15:11:00"/>
    <s v="IT"/>
    <s v="ID เรื่อง รายละเอียด Channel 089xxxxxxxxxx ประชาชน สอบถามเรื่องรับยา Call"/>
    <n v="12063"/>
    <d v="2022-09-27T12:15:09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0"/>
    <d v="2022-09-22T15:11:58"/>
    <s v="Jaraya Bhuwaratheep"/>
    <s v="Application Support"/>
    <x v="0"/>
    <s v="Second tier"/>
    <x v="1"/>
    <s v="โทรศัพท์"/>
    <x v="0"/>
    <s v="Vaccine"/>
    <x v="816"/>
    <x v="25"/>
    <m/>
    <s v=""/>
    <x v="1"/>
    <d v="1899-12-30T00:00:00"/>
    <d v="2022-09-22T15:15:09"/>
    <s v="กลาง"/>
  </r>
  <r>
    <s v="Not Requested"/>
    <x v="12"/>
    <d v="2022-09-22T15:14:00"/>
    <d v="2022-09-22T15:13:00"/>
    <n v="2022"/>
    <n v="9"/>
    <n v="22"/>
    <d v="1899-12-30T15:13:00"/>
    <s v="IT"/>
    <s v="ID เรื่อง รายละเอียด Channel PA03xxxxxxxx ประชาชน ขอเพิ่มเข็ม 1 2 (แต่ไม่พบข้อมูล ฉีดที่สถานีกลางบางซื่อ) Call"/>
    <n v="12064"/>
    <d v="2022-09-27T12:15:4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57"/>
    <d v="2022-09-22T15:14:17"/>
    <s v="Jaraya Bhuwaratheep"/>
    <s v="Application Support"/>
    <x v="0"/>
    <s v="Second tier"/>
    <x v="1"/>
    <s v="โทรศัพท์"/>
    <x v="0"/>
    <s v="Vaccine"/>
    <x v="817"/>
    <x v="25"/>
    <m/>
    <s v=""/>
    <x v="1"/>
    <d v="1899-12-30T00:00:00"/>
    <d v="2022-09-22T15:15:46"/>
    <s v="กลาง"/>
  </r>
  <r>
    <s v="Not Requested"/>
    <x v="12"/>
    <d v="2022-09-22T15:41:00"/>
    <d v="2022-09-22T15:14:00"/>
    <n v="2022"/>
    <n v="9"/>
    <n v="22"/>
    <d v="1899-12-30T15:14:00"/>
    <s v="IT"/>
    <s v=""/>
    <n v="12065"/>
    <d v="2022-09-27T12:14:52"/>
    <s v="00:26:15"/>
    <s v="Within SLA"/>
    <d v="2022-09-22T15:40:35"/>
    <s v="No Group"/>
    <s v="ต่ำ"/>
    <n v="1"/>
    <s v="Deleted"/>
    <n v="1"/>
    <s v="กลาง"/>
    <n v="5706"/>
    <s v="jutarut.ink@cra.ac.th"/>
    <s v=" นางสาว จุฑารัตน์ อินขำ"/>
    <s v="Within SLA"/>
    <s v="00:27:04"/>
    <d v="2022-09-22T15:41:24"/>
    <s v="Nuengruethai Gaewtawan"/>
    <s v="E-sarabun"/>
    <x v="0"/>
    <s v="Second tier"/>
    <x v="1"/>
    <s v="พอร์ทัล"/>
    <x v="0"/>
    <s v="E-Saraban"/>
    <x v="818"/>
    <x v="130"/>
    <m/>
    <s v=""/>
    <x v="0"/>
    <d v="1899-12-30T00:00:00"/>
    <d v="2022-09-22T15:41:24"/>
    <s v="ต่ำ"/>
  </r>
  <r>
    <s v="Not Requested"/>
    <x v="3"/>
    <d v="2022-09-25T16:36:00"/>
    <d v="2022-09-22T15:31:00"/>
    <n v="2022"/>
    <n v="9"/>
    <n v="22"/>
    <d v="1899-12-30T15:31:00"/>
    <s v="IT"/>
    <s v=""/>
    <n v="12066"/>
    <d v="2022-09-27T13:00:00"/>
    <s v="00:07:20"/>
    <s v="Within SLA"/>
    <d v="2022-09-22T15:38:55"/>
    <s v="No Group"/>
    <s v="ต่ำ"/>
    <n v="1"/>
    <s v="PC"/>
    <n v="1"/>
    <s v="กลาง"/>
    <n v="6753"/>
    <s v="wannamas.sai@pccms.ac.th"/>
    <s v="Wannamas Saitanoo"/>
    <s v="Within SLA"/>
    <s v="10:00:16"/>
    <d v="2022-09-23T16:31:51"/>
    <s v="Chakrit Pongprayot"/>
    <s v="IT Support"/>
    <x v="1"/>
    <s v="Second tier"/>
    <x v="0"/>
    <s v="พอร์ทัล"/>
    <x v="0"/>
    <s v="Move"/>
    <x v="819"/>
    <x v="77"/>
    <m/>
    <s v=""/>
    <x v="0"/>
    <d v="1899-12-30T00:00:00"/>
    <d v="2022-09-25T16:36:28"/>
    <s v="ต่ำ"/>
  </r>
  <r>
    <s v="Not Requested"/>
    <x v="3"/>
    <d v="2022-10-02T14:35:00"/>
    <d v="2022-09-22T15:41:00"/>
    <n v="2022"/>
    <n v="9"/>
    <n v="22"/>
    <d v="1899-12-30T15:41:00"/>
    <s v="IT"/>
    <s v="เพิ่มส่ง FAX ฝ่ายการพยาบาล 17 ไร่"/>
    <n v="12067"/>
    <d v="2022-10-12T10:41:00"/>
    <s v="00:22:24"/>
    <s v="Within SLA"/>
    <d v="2022-09-22T16:03:25"/>
    <s v="No Group"/>
    <s v="ต่ำ"/>
    <n v="2"/>
    <s v="Accessories"/>
    <n v="1"/>
    <s v="ต่ำ"/>
    <n v="5708"/>
    <s v="thitiwat.mee@cra.ac.th"/>
    <s v="Thitiwat Meekana"/>
    <s v="Within SLA"/>
    <s v="06:19:48"/>
    <d v="2022-09-30T13:54:07"/>
    <s v="Jiranuwut Kunnathon"/>
    <s v="IT Support"/>
    <x v="1"/>
    <s v="Second tier"/>
    <x v="0"/>
    <s v="พอร์ทัล"/>
    <x v="0"/>
    <s v="Install"/>
    <x v="820"/>
    <x v="94"/>
    <m/>
    <s v=""/>
    <x v="0"/>
    <d v="1899-12-30T00:00:00"/>
    <d v="2022-10-02T14:35:44"/>
    <s v="ต่ำ"/>
  </r>
  <r>
    <s v="Not Requested"/>
    <x v="15"/>
    <d v="2022-09-23T16:41:00"/>
    <d v="2022-09-23T07:16:00"/>
    <n v="2022"/>
    <n v="9"/>
    <n v="23"/>
    <d v="1899-12-30T07:16:00"/>
    <s v="IT"/>
    <s v="เครื่อง notebook ตอน log in เข้าเครื่องมีอาการช้ามาก หรือหาก log in ใส่รหัสผ่าน เรียบร้อยแล้ว หน้าจอมืด ไม่มีหน้าจอ windows ขึ้นมา หรือ บางครั้งขึ้นแล้วเข้า windows ก็ช้า เข้าไปทำงาน รีโมทเข้ามาทำงาน ก็ช้า เข้าโปรแกรมใน notebook ก็ช้า ค่ะ จึงขอให้เจ้าหน้า"/>
    <n v="12068"/>
    <d v="2022-10-05T08:08:05"/>
    <s v="00:00:00"/>
    <s v="Within SLA"/>
    <d v="2022-09-23T07:19:33"/>
    <s v="No Group"/>
    <s v="ต่ำ"/>
    <n v="1"/>
    <s v="Setup/Re-config"/>
    <n v="1"/>
    <s v="ต่ำ"/>
    <n v="6683"/>
    <s v="nutyaphron.sut@cra.ac.th"/>
    <s v="Nutyaphron Suttiphanphong"/>
    <s v="Within SLA"/>
    <s v="08:33:23"/>
    <d v="2022-09-23T16:33:23"/>
    <s v="Chakrit Pongprayot"/>
    <s v="IT Support"/>
    <x v="1"/>
    <s v="Second tier"/>
    <x v="0"/>
    <s v="พอร์ทัล"/>
    <x v="0"/>
    <s v="Operating System Windows 10"/>
    <x v="821"/>
    <x v="13"/>
    <m/>
    <s v=""/>
    <x v="1"/>
    <d v="1899-12-30T00:00:00"/>
    <d v="2022-09-23T16:41:05"/>
    <s v="ต่ำ"/>
  </r>
  <r>
    <s v="Not Requested"/>
    <x v="2"/>
    <d v="2022-09-23T14:25:00"/>
    <d v="2022-09-23T08:12:00"/>
    <n v="2022"/>
    <n v="9"/>
    <n v="23"/>
    <d v="1899-12-30T08:12:00"/>
    <s v="IT"/>
    <s v="เรื่อง: Computer เปิดไม่ติด ชื่อ:ปิยนุช แผนก:การเงิน ชั้น2 เบอร์: 6258"/>
    <n v="12069"/>
    <d v="2022-10-05T13:04:49"/>
    <s v="00:00:00"/>
    <s v=""/>
    <m/>
    <s v="No Group"/>
    <s v="ต่ำ"/>
    <n v="1"/>
    <s v="User Error"/>
    <n v="0"/>
    <s v="ต่ำ"/>
    <n v="6258"/>
    <s v="piyanuch.phr@cra.ac.th"/>
    <s v="Piyanuch Phrormphila"/>
    <s v="Within SLA"/>
    <s v="01:21:06"/>
    <d v="2022-09-23T09:33:41"/>
    <s v="Prasert Rattawisad"/>
    <s v="IT Support"/>
    <x v="1"/>
    <s v="Second tier"/>
    <x v="0"/>
    <s v="โทรศัพท์"/>
    <x v="0"/>
    <s v="PC"/>
    <x v="822"/>
    <x v="7"/>
    <m/>
    <s v=""/>
    <x v="1"/>
    <d v="1899-12-30T00:00:00"/>
    <d v="2022-09-23T14:25:49"/>
    <s v="ต่ำ"/>
  </r>
  <r>
    <s v="Not Requested"/>
    <x v="12"/>
    <d v="2022-09-23T08:30:00"/>
    <d v="2022-09-23T08:17:00"/>
    <n v="2022"/>
    <n v="9"/>
    <n v="23"/>
    <d v="1899-12-30T08:17:00"/>
    <s v="IT"/>
    <s v="หน้า Nurse Counter ตรง Load รายการ ** ขอเปิดเฉพาะ รหัสคลินิก ดังนี้ 1.คลินิกจักษุ รหัส 2007 2.คลินิกนอกเวลาจักษุ รหัส 2017 3.ศูนย์เลสิค รหัส LASIK 4.ห้องผ่าตัดจักษุ ชั้น 12 รหัส OROPH ****** IP 172.32.12.198 *******"/>
    <n v="12070"/>
    <d v="2022-10-05T08:17:37"/>
    <s v="00:07:19"/>
    <s v="Within SLA"/>
    <d v="2022-09-23T08:24:32"/>
    <s v="No Group"/>
    <s v="ต่ำ"/>
    <n v="1"/>
    <s v="Computer Location"/>
    <n v="1"/>
    <s v="ต่ำ"/>
    <n v="5734"/>
    <s v="thanawan.rat@cra.ac.th"/>
    <s v="Thanawan Rattanapol"/>
    <s v="Within SLA"/>
    <s v="00:13:21"/>
    <d v="2022-09-23T08:30:34"/>
    <s v="Wattanachai Noilong"/>
    <s v="IT Support"/>
    <x v="1"/>
    <s v="Second tier"/>
    <x v="0"/>
    <s v="พอร์ทัล"/>
    <x v="0"/>
    <s v="SSB - Front End"/>
    <x v="823"/>
    <x v="51"/>
    <m/>
    <s v=""/>
    <x v="1"/>
    <d v="1899-12-30T00:00:00"/>
    <d v="2022-09-23T08:30:34"/>
    <s v="ต่ำ"/>
  </r>
  <r>
    <s v="Not Requested"/>
    <x v="3"/>
    <d v="2022-09-23T14:26:00"/>
    <d v="2022-09-23T08:18:00"/>
    <n v="2022"/>
    <n v="9"/>
    <n v="23"/>
    <d v="1899-12-30T08:18:00"/>
    <s v="IT"/>
    <s v="copy ข้อความ excel ใน E-Scan (อยู่ใน Vritualbox) มาวาง excel ที่อยู่ใน OneDrive ไม่ได้ และรบกวนโหลดฟ้อนท์ Chulabhorn Likit Text ให้หน่อยนะคะ"/>
    <n v="12071"/>
    <d v="2022-10-05T13:29:55"/>
    <s v="00:00:00"/>
    <s v=""/>
    <m/>
    <s v="No Group"/>
    <s v="ต่ำ"/>
    <n v="1"/>
    <s v="Software"/>
    <n v="0"/>
    <s v="ต่ำ"/>
    <n v="3201"/>
    <s v="chatsuda.tie@cra.ac.th"/>
    <s v="Chatsuda Tienchai"/>
    <s v="Within SLA"/>
    <s v="00:57:28"/>
    <d v="2022-09-23T09:16:20"/>
    <s v="Prasert Rattawisad"/>
    <s v="IT Support"/>
    <x v="1"/>
    <s v="Second tier"/>
    <x v="0"/>
    <s v="พอร์ทัล"/>
    <x v="0"/>
    <s v="Install"/>
    <x v="824"/>
    <x v="77"/>
    <m/>
    <s v=""/>
    <x v="0"/>
    <d v="1899-12-30T00:00:00"/>
    <d v="2022-09-23T14:26:55"/>
    <s v="ต่ำ"/>
  </r>
  <r>
    <s v="Not Requested"/>
    <x v="10"/>
    <d v="2022-09-23T15:28:00"/>
    <d v="2022-09-23T08:30:00"/>
    <n v="2022"/>
    <n v="9"/>
    <n v="23"/>
    <d v="1899-12-30T08:30:00"/>
    <s v="IT"/>
    <s v="เครื่องปริ้นไม่ดึงกระดาษ หน้าห้องตรวจเบอร์8"/>
    <n v="12072"/>
    <d v="2022-10-05T09:14:46"/>
    <s v="00:00:00"/>
    <s v=""/>
    <m/>
    <s v="No Group"/>
    <s v="ต่ำ"/>
    <n v="1"/>
    <s v="Repair"/>
    <n v="0"/>
    <s v="ต่ำ"/>
    <n v="6133"/>
    <s v="pimprapa.han@cra.ac.th"/>
    <s v=" นางสาว พิมประภา หาญกล้า"/>
    <s v="Within SLA"/>
    <s v="06:14:20"/>
    <d v="2022-09-23T14:44:40"/>
    <s v="Krissada Boonchaleaw"/>
    <s v="PC Team"/>
    <x v="2"/>
    <s v="Second tier"/>
    <x v="0"/>
    <s v="พอร์ทัล"/>
    <x v="0"/>
    <s v="Printer Ricoh"/>
    <x v="825"/>
    <x v="141"/>
    <m/>
    <s v=""/>
    <x v="1"/>
    <d v="1899-12-30T00:00:00"/>
    <d v="2022-09-23T15:28:45"/>
    <s v="ต่ำ"/>
  </r>
  <r>
    <s v="Not Requested"/>
    <x v="10"/>
    <d v="2022-09-27T11:17:00"/>
    <d v="2022-09-23T09:02:00"/>
    <n v="2022"/>
    <n v="9"/>
    <n v="23"/>
    <d v="1899-12-30T09:02:00"/>
    <s v="IT"/>
    <s v="เครื่องพรินเตอร์fujiชั้น11เสีย"/>
    <n v="12073"/>
    <d v="2022-10-06T14:24:04"/>
    <s v="00:00:00"/>
    <s v=""/>
    <m/>
    <s v="No Group"/>
    <s v="ต่ำ"/>
    <n v="2"/>
    <s v="Setup/Reconfig"/>
    <n v="0"/>
    <s v="ต่ำ"/>
    <n v="6732"/>
    <s v="chompoo.fon@cra.ac.th"/>
    <s v="Chompoo Fongpikul"/>
    <s v="Within SLA"/>
    <s v="05:53:57"/>
    <d v="2022-09-26T16:17:52"/>
    <s v="Krissada Boonchaleaw"/>
    <s v="PC Team"/>
    <x v="2"/>
    <s v="Second tier"/>
    <x v="0"/>
    <s v="พอร์ทัล"/>
    <x v="0"/>
    <s v="Printer Fujitsu"/>
    <x v="826"/>
    <x v="50"/>
    <m/>
    <s v=""/>
    <x v="1"/>
    <d v="1899-12-30T00:00:00"/>
    <d v="2022-09-27T11:17:04"/>
    <s v="ต่ำ"/>
  </r>
  <r>
    <s v="Not Requested"/>
    <x v="3"/>
    <d v="2022-09-26T09:38:00"/>
    <d v="2022-09-23T09:05:00"/>
    <n v="2022"/>
    <n v="9"/>
    <n v="23"/>
    <d v="1899-12-30T09:05:00"/>
    <s v="IT"/>
    <s v=""/>
    <n v="12074"/>
    <d v="2022-09-28T14:19:36"/>
    <s v="01:37:01"/>
    <s v="Within SLA"/>
    <d v="2022-09-23T10:42:56"/>
    <s v="No Group"/>
    <s v="ต่ำ"/>
    <n v="1"/>
    <s v="PC"/>
    <n v="1"/>
    <s v="กลาง"/>
    <n v="8546"/>
    <s v="kathakorn.dec@cra.ac.th"/>
    <s v="Kathakorn Dechdecha"/>
    <s v="Within SLA"/>
    <s v="01:19:29"/>
    <d v="2022-09-24T09:04:47"/>
    <s v="Kritpet Pumsorn"/>
    <s v="IT Support"/>
    <x v="1"/>
    <s v="Second tier"/>
    <x v="0"/>
    <s v="พอร์ทัล"/>
    <x v="0"/>
    <s v="Install"/>
    <x v="827"/>
    <x v="50"/>
    <m/>
    <s v=""/>
    <x v="0"/>
    <d v="1899-12-30T00:00:00"/>
    <d v="2022-09-26T09:38:36"/>
    <s v="กลาง"/>
  </r>
  <r>
    <s v="Not Requested"/>
    <x v="6"/>
    <m/>
    <d v="2022-09-23T09:07:00"/>
    <n v="2022"/>
    <n v="9"/>
    <n v="23"/>
    <d v="1899-12-30T09:07:00"/>
    <s v="IT"/>
    <s v=""/>
    <n v="12075"/>
    <d v="2022-09-27T15:07:59"/>
    <s v="00:00:00"/>
    <s v=""/>
    <m/>
    <s v="No Group"/>
    <s v="ต่ำ"/>
    <n v="1"/>
    <s v="System SAP"/>
    <n v="0"/>
    <s v="กลาง"/>
    <n v="8135"/>
    <s v="orakarn.tra@cra.ac.th"/>
    <s v="Orakarn Trakoolnngern"/>
    <s v=""/>
    <s v=""/>
    <m/>
    <s v="Ajaree Supateeranon"/>
    <s v="Application Support"/>
    <x v="0"/>
    <s v="Second tier"/>
    <x v="1"/>
    <s v="พอร์ทัล"/>
    <x v="1"/>
    <s v="Change/Add Function"/>
    <x v="56"/>
    <x v="37"/>
    <m/>
    <s v=""/>
    <x v="0"/>
    <d v="1899-12-30T00:00:00"/>
    <d v="2022-09-28T15:13:31"/>
    <s v="ต่ำ"/>
  </r>
  <r>
    <s v="Not Requested"/>
    <x v="11"/>
    <d v="2022-09-23T15:29:00"/>
    <d v="2022-09-23T09:08:00"/>
    <n v="2022"/>
    <n v="9"/>
    <n v="23"/>
    <d v="1899-12-30T09:08:00"/>
    <s v="IT"/>
    <s v="computer ห้อง2 เข้าHIS ไม่ได้ IP : 192.168.56.1"/>
    <n v="12076"/>
    <d v="2022-10-05T09:42:31"/>
    <s v="00:00:00"/>
    <s v=""/>
    <m/>
    <s v="No Group"/>
    <s v="ต่ำ"/>
    <n v="1"/>
    <s v="Setup/Reconfig"/>
    <n v="0"/>
    <s v="ต่ำ"/>
    <n v="6420"/>
    <s v="sunisa.jan@cra.ac.th"/>
    <s v="Sunisa Janmontree"/>
    <s v="Within SLA"/>
    <s v="05:47:03"/>
    <d v="2022-09-23T14:55:26"/>
    <s v="Krissada Boonchaleaw"/>
    <s v="PC Team"/>
    <x v="2"/>
    <s v="Second tier"/>
    <x v="0"/>
    <s v="พอร์ทัล"/>
    <x v="0"/>
    <s v="Internet"/>
    <x v="828"/>
    <x v="142"/>
    <m/>
    <s v=""/>
    <x v="1"/>
    <d v="1899-12-30T00:00:00"/>
    <d v="2022-09-23T15:29:31"/>
    <s v="ต่ำ"/>
  </r>
  <r>
    <s v="Not Requested"/>
    <x v="6"/>
    <m/>
    <d v="2022-09-23T09:15:00"/>
    <n v="2022"/>
    <n v="9"/>
    <n v="23"/>
    <d v="1899-12-30T09:15:00"/>
    <s v="IT"/>
    <s v=""/>
    <n v="12077"/>
    <d v="2022-10-01T15:15:00"/>
    <s v="00:00:00"/>
    <s v=""/>
    <m/>
    <s v="No Group"/>
    <s v="ต่ำ"/>
    <n v="1"/>
    <s v="System SAP"/>
    <n v="0"/>
    <s v="กลาง"/>
    <n v="8135"/>
    <s v="orakarn.tra@cra.ac.th"/>
    <s v="Orakarn Trakoolnngern"/>
    <s v=""/>
    <s v=""/>
    <m/>
    <s v="Ajaree Supateeranon"/>
    <s v="Application Support"/>
    <x v="0"/>
    <s v="Second tier"/>
    <x v="1"/>
    <s v="พอร์ทัล"/>
    <x v="1"/>
    <s v="Change/Add Function"/>
    <x v="56"/>
    <x v="37"/>
    <m/>
    <s v=""/>
    <x v="0"/>
    <d v="1899-12-30T00:00:00"/>
    <d v="2022-09-28T15:20:53"/>
    <s v="ต่ำ"/>
  </r>
  <r>
    <s v="Not Requested"/>
    <x v="6"/>
    <m/>
    <d v="2022-09-23T09:16:00"/>
    <n v="2022"/>
    <n v="9"/>
    <n v="23"/>
    <d v="1899-12-30T09:16:00"/>
    <s v="IT"/>
    <s v=""/>
    <n v="12078"/>
    <d v="2022-10-01T15:00:00"/>
    <s v="00:00:00"/>
    <s v=""/>
    <m/>
    <s v="No Group"/>
    <s v="ต่ำ"/>
    <n v="1"/>
    <s v="System SAP"/>
    <n v="0"/>
    <s v="กลาง"/>
    <n v="8135"/>
    <s v="orakarn.tra@cra.ac.th"/>
    <s v="Orakarn Trakoolnngern"/>
    <s v=""/>
    <s v=""/>
    <m/>
    <s v="Ajaree Supateeranon"/>
    <s v="Application Support"/>
    <x v="0"/>
    <s v="Second tier"/>
    <x v="1"/>
    <s v="พอร์ทัล"/>
    <x v="1"/>
    <s v="Change/Add Function"/>
    <x v="56"/>
    <x v="37"/>
    <m/>
    <s v=""/>
    <x v="0"/>
    <d v="1899-12-30T00:00:00"/>
    <d v="2022-09-28T15:49:35"/>
    <s v="ต่ำ"/>
  </r>
  <r>
    <s v="Not Requested"/>
    <x v="6"/>
    <m/>
    <d v="2022-09-23T09:17:00"/>
    <n v="2022"/>
    <n v="9"/>
    <n v="23"/>
    <d v="1899-12-30T09:17:00"/>
    <s v="IT"/>
    <s v=""/>
    <n v="12079"/>
    <d v="2022-10-01T15:00:00"/>
    <s v="00:00:00"/>
    <s v=""/>
    <m/>
    <s v="No Group"/>
    <s v="ต่ำ"/>
    <n v="1"/>
    <s v="System SAP"/>
    <n v="0"/>
    <s v="กลาง"/>
    <n v="8135"/>
    <s v="orakarn.tra@cra.ac.th"/>
    <s v="Orakarn Trakoolnngern"/>
    <s v=""/>
    <s v=""/>
    <m/>
    <s v="Ajaree Supateeranon"/>
    <s v="Application Support"/>
    <x v="0"/>
    <s v="Second tier"/>
    <x v="1"/>
    <s v="พอร์ทัล"/>
    <x v="1"/>
    <s v="Change/Add Function"/>
    <x v="56"/>
    <x v="37"/>
    <m/>
    <s v=""/>
    <x v="0"/>
    <d v="1899-12-30T00:00:00"/>
    <d v="2022-09-28T15:22:36"/>
    <s v="ต่ำ"/>
  </r>
  <r>
    <s v="Not Requested"/>
    <x v="2"/>
    <d v="2022-09-23T16:41:00"/>
    <d v="2022-09-23T09:38:00"/>
    <n v="2022"/>
    <n v="9"/>
    <n v="23"/>
    <d v="1899-12-30T09:38:00"/>
    <s v="IT"/>
    <s v="เครื่องCom ดับบ่อย มีเสียงจากเครื่องสำรองไฟ เปิดแปปๆดับอีก "/>
    <n v="12080"/>
    <d v="2022-09-27T15:49:21"/>
    <s v="00:00:00"/>
    <s v=""/>
    <m/>
    <s v="No Group"/>
    <s v="ต่ำ"/>
    <n v="1"/>
    <s v="Setup/Reconfig"/>
    <n v="0"/>
    <s v="กลาง"/>
    <n v="8427"/>
    <s v="papasthida.pin@cra.ac.th"/>
    <s v="Papasthida Pinyasamma"/>
    <s v="Within SLA"/>
    <s v="06:52:25"/>
    <d v="2022-09-23T16:30:57"/>
    <s v="Thanaphon Thaugsuban"/>
    <s v="IT Support"/>
    <x v="1"/>
    <s v="Second tier"/>
    <x v="0"/>
    <s v="พอร์ทัล"/>
    <x v="0"/>
    <s v="UPS"/>
    <x v="829"/>
    <x v="20"/>
    <m/>
    <s v=""/>
    <x v="1"/>
    <d v="1899-12-30T00:00:00"/>
    <d v="2022-09-23T16:41:21"/>
    <s v="ต่ำ"/>
  </r>
  <r>
    <s v="Not Requested"/>
    <x v="2"/>
    <d v="2022-09-23T14:27:00"/>
    <d v="2022-09-23T09:39:00"/>
    <n v="2022"/>
    <n v="9"/>
    <n v="23"/>
    <d v="1899-12-30T09:39:00"/>
    <s v="IT"/>
    <s v="ต้องการตั้งค่ากระดาษเครื่องปริ้น ตู้เปิด VN ทั้ง 2 ตู้ [สำหรับผู้ป่วยใหม่] ให้กระดาษยาวกว่าเดิมค่ะ"/>
    <n v="12081"/>
    <d v="2022-10-05T13:43:01"/>
    <s v="00:00:00"/>
    <s v=""/>
    <m/>
    <s v="No Group"/>
    <s v="ต่ำ"/>
    <n v="1"/>
    <s v="Setup/Reconfig"/>
    <n v="0"/>
    <s v="ต่ำ"/>
    <n v="865681263"/>
    <s v="pimpisa.won@cra.ac.th"/>
    <s v="Pimpisa Wongpanteing"/>
    <s v="Within SLA"/>
    <s v="00:48:36"/>
    <d v="2022-09-23T10:28:30"/>
    <s v="Supachai Sonthong"/>
    <s v="IT Support"/>
    <x v="1"/>
    <s v="Second tier"/>
    <x v="0"/>
    <s v="พอร์ทัล"/>
    <x v="0"/>
    <s v="Kiosk"/>
    <x v="830"/>
    <x v="131"/>
    <m/>
    <s v=""/>
    <x v="1"/>
    <d v="1899-12-30T00:00:00"/>
    <d v="2022-09-23T14:31:01"/>
    <s v="ต่ำ"/>
  </r>
  <r>
    <s v="Not Requested"/>
    <x v="10"/>
    <d v="2022-09-23T16:41:00"/>
    <d v="2022-09-23T09:49:00"/>
    <n v="2022"/>
    <n v="9"/>
    <n v="23"/>
    <d v="1899-12-30T09:49:00"/>
    <s v="IT"/>
    <s v="เครื่องพิมพ์ Ricoh สั่งพิมพ์ไม่ได้ ห้องภาควิชารากฐาน ชั้น 1 มุม A"/>
    <n v="12082"/>
    <d v="2022-10-05T10:01:38"/>
    <s v="00:00:00"/>
    <s v=""/>
    <m/>
    <s v="No Group"/>
    <s v="ต่ำ"/>
    <n v="1"/>
    <s v="User Error"/>
    <n v="0"/>
    <s v="ต่ำ"/>
    <n v="8812"/>
    <s v="tirapit.rac@pccms.ac.th"/>
    <s v=" นาย ถิรพิทย์ ราชิวงศ์"/>
    <s v="Within SLA"/>
    <s v="06:40:19"/>
    <d v="2022-09-23T16:29:23"/>
    <s v="Thanaphon Thaugsuban"/>
    <s v="IT Support"/>
    <x v="1"/>
    <s v="Second tier"/>
    <x v="0"/>
    <s v="พอร์ทัล"/>
    <x v="0"/>
    <s v="Printer Ricoh"/>
    <x v="831"/>
    <x v="33"/>
    <m/>
    <s v=""/>
    <x v="1"/>
    <d v="1899-12-30T00:00:00"/>
    <d v="2022-09-23T16:41:38"/>
    <s v="ต่ำ"/>
  </r>
  <r>
    <s v="Not Requested"/>
    <x v="12"/>
    <d v="2022-09-23T10:25:00"/>
    <d v="2022-09-23T09:51:00"/>
    <n v="2022"/>
    <n v="9"/>
    <n v="23"/>
    <d v="1899-12-30T09:51:00"/>
    <s v="IT"/>
    <s v=""/>
    <n v="12083"/>
    <d v="2022-09-27T15:51:22"/>
    <s v="00:29:05"/>
    <s v="Within SLA"/>
    <d v="2022-09-23T10:20:15"/>
    <s v="No Group"/>
    <s v="ต่ำ"/>
    <n v="1"/>
    <s v="Deleted"/>
    <n v="1"/>
    <s v="กลาง"/>
    <n v="8812"/>
    <s v="tirapit.rac@pccms.ac.th"/>
    <s v=" นาย ถิรพิทย์ ราชิวงศ์"/>
    <s v="Within SLA"/>
    <s v="00:34:17"/>
    <d v="2022-09-23T10:25:27"/>
    <s v="Nuengruethai Gaewtawan"/>
    <s v="E-sarabun"/>
    <x v="0"/>
    <s v="Second tier"/>
    <x v="1"/>
    <s v="พอร์ทัล"/>
    <x v="0"/>
    <s v="E-Saraban"/>
    <x v="52"/>
    <x v="33"/>
    <m/>
    <s v=""/>
    <x v="0"/>
    <d v="1899-12-30T00:00:00"/>
    <d v="2022-09-23T10:25:27"/>
    <s v="ต่ำ"/>
  </r>
  <r>
    <s v="Not Requested"/>
    <x v="15"/>
    <d v="2022-09-23T16:41:00"/>
    <d v="2022-09-23T09:57:00"/>
    <n v="2022"/>
    <n v="9"/>
    <n v="23"/>
    <d v="1899-12-30T09:57:00"/>
    <s v="IT"/>
    <s v=""/>
    <n v="12084"/>
    <d v="2022-10-05T10:02:57"/>
    <s v="00:00:00"/>
    <s v=""/>
    <m/>
    <s v="No Group"/>
    <s v="ต่ำ"/>
    <n v="1"/>
    <s v="Setup/Re-config"/>
    <n v="0"/>
    <s v="ต่ำ"/>
    <n v="6400"/>
    <s v="siriam.too@cra.ac.th"/>
    <s v="Siriam Toomthai"/>
    <s v="Within SLA"/>
    <s v="06:39:26"/>
    <d v="2022-09-23T16:36:46"/>
    <s v="Chakrit Pongprayot"/>
    <s v="IT Support"/>
    <x v="1"/>
    <s v="Second tier"/>
    <x v="0"/>
    <s v="พอร์ทัล"/>
    <x v="0"/>
    <s v="Operating System Windows 10"/>
    <x v="832"/>
    <x v="20"/>
    <m/>
    <s v=""/>
    <x v="1"/>
    <d v="1899-12-30T00:00:00"/>
    <d v="2022-09-23T16:41:57"/>
    <s v="ต่ำ"/>
  </r>
  <r>
    <s v="Not Requested"/>
    <x v="3"/>
    <d v="2022-09-26T12:19:00"/>
    <d v="2022-09-23T10:08:00"/>
    <n v="2022"/>
    <n v="9"/>
    <n v="23"/>
    <d v="1899-12-30T10:08:00"/>
    <s v="IT"/>
    <s v="ขอลงโปรแกรม Python เนื่องจากต้องอบรมหลักสูตร Data Science"/>
    <n v="12085"/>
    <d v="2022-09-27T16:09:16"/>
    <s v="11:10:16"/>
    <s v="SLA Violated"/>
    <d v="2022-09-26T12:18:45"/>
    <s v="No Group"/>
    <s v="ต่ำ"/>
    <n v="2"/>
    <s v="Software"/>
    <n v="1"/>
    <s v="กลาง"/>
    <n v="8101"/>
    <s v="surank.aka@cra.ac.th"/>
    <s v="Surank Akaniroj"/>
    <s v="Within SLA"/>
    <s v="11:10:51"/>
    <d v="2022-09-26T12:19:20"/>
    <s v="Wattanachai Noilong"/>
    <s v="IT Support"/>
    <x v="1"/>
    <s v="Second tier"/>
    <x v="0"/>
    <s v="พอร์ทัล"/>
    <x v="0"/>
    <s v="Install"/>
    <x v="833"/>
    <x v="16"/>
    <d v="2022-01-05T00:00:00"/>
    <s v=""/>
    <x v="0"/>
    <d v="1899-12-30T00:00:00"/>
    <d v="2022-09-26T18:52:08"/>
    <s v="ต่ำ"/>
  </r>
  <r>
    <s v="Not Requested"/>
    <x v="6"/>
    <m/>
    <d v="2022-09-23T10:08:00"/>
    <n v="2022"/>
    <n v="9"/>
    <n v="23"/>
    <d v="1899-12-30T10:08:00"/>
    <s v="IT"/>
    <s v="ขอราคาค่าส่ง specimen ส่งตรวจแล็ปภายนอกโรงพยาบาล จำนวน 1 รายการ Lab Code 51814 (Cannabinoids Screening) "/>
    <n v="12086"/>
    <d v="2022-10-05T10:09:15"/>
    <s v="42:27:31"/>
    <s v="SLA Violated"/>
    <d v="2022-09-29T16:36:27"/>
    <s v="No Group"/>
    <s v="ต่ำ"/>
    <n v="2"/>
    <s v="System SSB"/>
    <n v="1"/>
    <s v="ต่ำ"/>
    <n v="6760"/>
    <s v="sutthirug.gos@cra.ac.th"/>
    <s v="Sutthirak Kosalwat"/>
    <s v=""/>
    <s v=""/>
    <m/>
    <s v="On-A-Nong Srisunon"/>
    <s v="PMO"/>
    <x v="0"/>
    <s v="Second tier"/>
    <x v="1"/>
    <s v="พอร์ทัล"/>
    <x v="1"/>
    <s v="Change/Add Report"/>
    <x v="834"/>
    <x v="137"/>
    <m/>
    <s v=""/>
    <x v="0"/>
    <d v="1899-12-30T00:00:00"/>
    <d v="2022-10-03T10:13:04"/>
    <s v="ต่ำ"/>
  </r>
  <r>
    <s v="Not Requested"/>
    <x v="3"/>
    <m/>
    <d v="2022-09-23T10:29:00"/>
    <n v="2022"/>
    <n v="9"/>
    <n v="23"/>
    <d v="1899-12-30T10:29:00"/>
    <s v="IT"/>
    <s v="รบกวนช่วยปริ๊นสีใบประกาศนียบัตร พร้อมลายมือชื่อ อ.นิธิ จำนวน 28 ใบ"/>
    <n v="12087"/>
    <d v="2022-10-05T10:30:02"/>
    <s v="00:00:00"/>
    <s v=""/>
    <m/>
    <s v="No Group"/>
    <s v="ต่ำ"/>
    <n v="1"/>
    <s v="Printer"/>
    <n v="0"/>
    <s v="ต่ำ"/>
    <n v="955966551"/>
    <s v="supassorn.vis@cra.ac.th"/>
    <s v="Supassorn Visuttipun"/>
    <s v=""/>
    <s v=""/>
    <m/>
    <s v="Attapon Nuntawanotayan"/>
    <s v="Programer"/>
    <x v="0"/>
    <s v="Second tier"/>
    <x v="1"/>
    <s v="พอร์ทัล"/>
    <x v="1"/>
    <s v="Install"/>
    <x v="835"/>
    <x v="4"/>
    <m/>
    <s v=""/>
    <x v="0"/>
    <d v="1899-12-30T00:00:00"/>
    <d v="2022-09-23T10:36:02"/>
    <s v="ต่ำ"/>
  </r>
  <r>
    <s v="Not Requested"/>
    <x v="3"/>
    <d v="2022-09-27T16:06:00"/>
    <d v="2022-09-23T10:35:00"/>
    <n v="2022"/>
    <n v="9"/>
    <n v="23"/>
    <d v="1899-12-30T10:35:00"/>
    <s v="IT"/>
    <s v="ขอสาย LAN สำหรับใช้ในห้องประชุมเนื่องจากสาย LAN เก่าถูกหนูกัดพังค่ะ"/>
    <n v="12088"/>
    <d v="2022-10-07T10:05:44"/>
    <s v="00:04:22"/>
    <s v="Within SLA"/>
    <d v="2022-09-23T10:40:08"/>
    <s v="No Group"/>
    <s v="ต่ำ"/>
    <n v="3"/>
    <s v="Network"/>
    <n v="2"/>
    <s v="ต่ำ"/>
    <n v="8405"/>
    <s v="patinya.paj@cra.ac.th"/>
    <s v="Patinya Pajjusanan"/>
    <s v="Within SLA"/>
    <s v="06:01:41"/>
    <d v="2022-09-26T14:29:41"/>
    <s v="Chakrit Pongprayot"/>
    <s v="IT Support"/>
    <x v="1"/>
    <s v="Second tier"/>
    <x v="0"/>
    <s v="พอร์ทัล"/>
    <x v="0"/>
    <s v="Install"/>
    <x v="836"/>
    <x v="20"/>
    <m/>
    <s v=""/>
    <x v="0"/>
    <d v="1899-12-30T00:00:00"/>
    <d v="2022-09-27T16:06:44"/>
    <s v="ต่ำ"/>
  </r>
  <r>
    <s v="Not Requested"/>
    <x v="3"/>
    <d v="2022-09-23T16:42:00"/>
    <d v="2022-09-23T10:38:00"/>
    <n v="2022"/>
    <n v="9"/>
    <n v="23"/>
    <d v="1899-12-30T10:38:00"/>
    <s v="IT"/>
    <s v="ขอให้ดำเนินการติดตั้ง pdf ใหม่ เนื่องจากของเดิมเป็นเวอร์ชั่นเดิม หมายเหตุ น้องคิวดำเนินการแก้ไขให้เรียบร้อยคะ เป็นการแจ้งผลงานย้อนหลังให้น้องคิวคะ"/>
    <n v="12089"/>
    <d v="2022-10-05T10:41:51"/>
    <s v="00:00:00"/>
    <s v=""/>
    <m/>
    <s v="No Group"/>
    <s v="ต่ำ"/>
    <n v="1"/>
    <s v="Software"/>
    <n v="0"/>
    <s v="ต่ำ"/>
    <n v="6828"/>
    <s v="orawan.hon@cra.ac.th"/>
    <s v="Orawan Hongthong"/>
    <s v="Within SLA"/>
    <s v="06:01:42"/>
    <d v="2022-09-23T16:40:30"/>
    <s v="Chakrit Pongprayot"/>
    <s v="IT Support"/>
    <x v="1"/>
    <s v="Second tier"/>
    <x v="0"/>
    <s v="พอร์ทัล"/>
    <x v="0"/>
    <s v="Install"/>
    <x v="837"/>
    <x v="13"/>
    <m/>
    <s v=""/>
    <x v="0"/>
    <d v="1899-12-30T00:00:00"/>
    <d v="2022-09-23T16:42:51"/>
    <s v="ต่ำ"/>
  </r>
  <r>
    <s v="Not Requested"/>
    <x v="12"/>
    <d v="2022-09-23T15:01:00"/>
    <d v="2022-09-23T10:46:00"/>
    <n v="2022"/>
    <n v="9"/>
    <n v="23"/>
    <d v="1899-12-30T10:46:00"/>
    <s v="IT"/>
    <s v=""/>
    <n v="12090"/>
    <d v="2022-09-27T16:46:32"/>
    <s v="00:23:01"/>
    <s v="Within SLA"/>
    <d v="2022-09-23T11:09:01"/>
    <s v="No Group"/>
    <s v="ต่ำ"/>
    <n v="2"/>
    <s v="Deleted"/>
    <n v="1"/>
    <s v="กลาง"/>
    <n v="917974442"/>
    <s v="chanokthida.kae@cra.ac.th"/>
    <s v="Chanokthida Kaewsri"/>
    <s v="Within SLA"/>
    <s v="04:15:52"/>
    <d v="2022-09-23T15:01:52"/>
    <s v="Aekkaluck Mong Suriya"/>
    <s v="E-sarabun"/>
    <x v="0"/>
    <s v="Second tier"/>
    <x v="1"/>
    <s v="พอร์ทัล"/>
    <x v="0"/>
    <s v="E-Saraban"/>
    <x v="838"/>
    <x v="53"/>
    <m/>
    <s v=""/>
    <x v="0"/>
    <d v="1899-12-30T00:00:00"/>
    <d v="2022-09-23T15:01:52"/>
    <s v="ต่ำ"/>
  </r>
  <r>
    <s v="Not Requested"/>
    <x v="0"/>
    <d v="2022-09-23T11:55:00"/>
    <d v="2022-09-23T10:47:00"/>
    <n v="2022"/>
    <n v="9"/>
    <n v="23"/>
    <d v="1899-12-30T10:47:00"/>
    <s v="IT"/>
    <s v=""/>
    <n v="12091"/>
    <d v="2022-10-06T16:12:18"/>
    <s v="00:00:00"/>
    <s v=""/>
    <m/>
    <s v="No Group"/>
    <s v="ต่ำ"/>
    <n v="1"/>
    <s v=""/>
    <n v="0"/>
    <s v="กลาง"/>
    <n v="6092"/>
    <s v="onpawee.chu@cra.ac.th"/>
    <s v=" นางสาว อรปวีณ์ ช่วยบำรุง"/>
    <s v="Within SLA"/>
    <s v="01:07:56"/>
    <d v="2022-09-23T11:55:43"/>
    <s v="Busarin Supong"/>
    <s v="PMO"/>
    <x v="0"/>
    <s v="Second tier"/>
    <x v="1"/>
    <s v="พอร์ทัล"/>
    <x v="0"/>
    <s v="เปิดสิทธิ์"/>
    <x v="839"/>
    <x v="29"/>
    <m/>
    <s v=""/>
    <x v="0"/>
    <d v="1899-12-30T00:00:00"/>
    <d v="2022-10-04T11:19:18"/>
    <s v="ต่ำ"/>
  </r>
  <r>
    <s v="Not Requested"/>
    <x v="2"/>
    <d v="2022-10-04T11:13:00"/>
    <d v="2022-09-23T11:02:00"/>
    <n v="2022"/>
    <n v="9"/>
    <n v="23"/>
    <d v="1899-12-30T11:02:00"/>
    <s v="IT"/>
    <s v="คอมพิวเตอร์โน๊ตบุคขณะกำลัง training online เครื่องดับไปเอง สายไฟยังชาร์จอยู่ และเปิดเครื่องไม่ติดอีกเลย ตั้งแต่วันที่ 16/9/2565 "/>
    <n v="12092"/>
    <d v="2022-10-05T11:02:58"/>
    <s v="00:00:00"/>
    <s v=""/>
    <m/>
    <s v="No Group"/>
    <s v="ต่ำ"/>
    <n v="1"/>
    <s v="Repair"/>
    <n v="0"/>
    <s v="ต่ำ"/>
    <n v="904246164"/>
    <s v="wanwisa.pon@cra.ac.th"/>
    <s v=" นางสาว วันวิสาข์ พงษ์พันธ์"/>
    <s v="Within SLA"/>
    <s v="63:11:09"/>
    <d v="2022-10-04T11:13:32"/>
    <s v="Chanchon Jaronephon"/>
    <s v="IT Support"/>
    <x v="1"/>
    <s v="Second tier"/>
    <x v="0"/>
    <s v="พอร์ทัล"/>
    <x v="0"/>
    <s v="PC"/>
    <x v="840"/>
    <x v="20"/>
    <m/>
    <s v=""/>
    <x v="1"/>
    <d v="1899-12-30T00:00:00"/>
    <d v="2022-10-04T11:13:32"/>
    <s v="ต่ำ"/>
  </r>
  <r>
    <s v="Not Requested"/>
    <x v="10"/>
    <d v="2022-09-27T11:17:00"/>
    <d v="2022-09-23T11:07:00"/>
    <n v="2022"/>
    <n v="9"/>
    <n v="23"/>
    <d v="1899-12-30T11:07:00"/>
    <s v="IT"/>
    <s v="เครื่องพรินเตอร์เสีย ไม่สามารถพรินเอกสารได้ค่ะ"/>
    <n v="12093"/>
    <d v="2022-10-06T16:29:34"/>
    <s v="00:06:40"/>
    <s v="Within SLA"/>
    <d v="2022-09-23T11:14:26"/>
    <s v="No Group"/>
    <s v="ต่ำ"/>
    <n v="1"/>
    <s v="Repair"/>
    <n v="1"/>
    <s v="ต่ำ"/>
    <n v="6732"/>
    <s v="chompoo.fon@cra.ac.th"/>
    <s v="Chompoo Fongpikul"/>
    <s v="Within SLA"/>
    <s v="03:48:27"/>
    <d v="2022-09-26T16:17:48"/>
    <s v="Krissada Boonchaleaw"/>
    <s v="PC Team"/>
    <x v="2"/>
    <s v="Second tier"/>
    <x v="0"/>
    <s v="พอร์ทัล"/>
    <x v="0"/>
    <s v="Printer Fujitsu"/>
    <x v="841"/>
    <x v="50"/>
    <m/>
    <s v=""/>
    <x v="1"/>
    <d v="1899-12-30T00:00:00"/>
    <d v="2022-09-27T11:17:34"/>
    <s v="ต่ำ"/>
  </r>
  <r>
    <s v="Not Requested"/>
    <x v="3"/>
    <d v="2022-09-23T16:44:00"/>
    <d v="2022-09-23T11:43:00"/>
    <n v="2022"/>
    <n v="9"/>
    <n v="23"/>
    <d v="1899-12-30T11:43:00"/>
    <s v="IT"/>
    <s v="เนื่องจากเวลาปริ๊นท์เอกสาร มีรอยหมึกเลอะเป็นรอยจุดๆบนกระดาษ ขอให้เจ้าหน้าที่ที่เกี่ยวข้องเข้าตรวจสอบและแก้ไขปัญหาดังกล่าวโดยด่วน ขอบคุณค่ะ"/>
    <n v="12094"/>
    <d v="2022-10-05T11:47:01"/>
    <s v="00:00:00"/>
    <s v=""/>
    <m/>
    <s v="No Group"/>
    <s v="ต่ำ"/>
    <n v="1"/>
    <s v="Printer"/>
    <n v="0"/>
    <s v="ต่ำ"/>
    <n v="8719"/>
    <s v="paphitchaya.chi@cra.ac.th"/>
    <s v="Paphitchaya Chimyou"/>
    <s v="Within SLA"/>
    <s v="04:57:37"/>
    <d v="2022-09-23T16:41:00"/>
    <s v="Chakrit Pongprayot"/>
    <s v="IT Support"/>
    <x v="1"/>
    <s v="Second tier"/>
    <x v="0"/>
    <s v="พอร์ทัล"/>
    <x v="0"/>
    <s v="Install"/>
    <x v="842"/>
    <x v="62"/>
    <m/>
    <s v=""/>
    <x v="0"/>
    <d v="1899-12-30T00:00:00"/>
    <d v="2022-09-23T16:44:01"/>
    <s v="ต่ำ"/>
  </r>
  <r>
    <s v="Not Requested"/>
    <x v="10"/>
    <d v="2022-09-23T16:43:00"/>
    <d v="2022-09-23T12:36:00"/>
    <n v="2022"/>
    <n v="9"/>
    <n v="23"/>
    <d v="1899-12-30T12:36:00"/>
    <s v="IT"/>
    <s v="บรรทัดตัวอักษรสูงกว่าปกติ ทำให้ข้อความทับบนตราโรงพยาบาล"/>
    <n v="12095"/>
    <d v="2022-09-28T10:25:14"/>
    <s v="00:00:00"/>
    <s v=""/>
    <m/>
    <s v="No Group"/>
    <s v="ต่ำ"/>
    <n v="1"/>
    <s v="Repair"/>
    <n v="0"/>
    <s v="กลาง"/>
    <n v="6236"/>
    <s v="phawita.sit@cra.ac.th"/>
    <s v="Phawita Sittiwech"/>
    <s v="Within SLA"/>
    <s v="03:18:09"/>
    <d v="2022-09-23T15:54:41"/>
    <s v="Kritpet Pumsorn"/>
    <s v="IT Support"/>
    <x v="1"/>
    <s v="Second tier"/>
    <x v="0"/>
    <s v="พอร์ทัล"/>
    <x v="0"/>
    <s v="Printer Brother"/>
    <x v="843"/>
    <x v="29"/>
    <m/>
    <s v=""/>
    <x v="1"/>
    <d v="1899-12-30T00:00:00"/>
    <d v="2022-09-23T16:43:14"/>
    <s v="กลาง"/>
  </r>
  <r>
    <s v="Not Requested"/>
    <x v="11"/>
    <d v="2022-09-23T14:35:00"/>
    <d v="2022-09-23T12:38:00"/>
    <n v="2022"/>
    <n v="9"/>
    <n v="23"/>
    <d v="1899-12-30T12:38:00"/>
    <s v="IT"/>
    <s v="เรื่อง: Internet ใช้งานไม่ได้ ชื่อ:นภัทร แผนก:คอนเทนเนอร์ 17 ไร่ เบอร์: 084-3575874"/>
    <n v="12096"/>
    <d v="2022-10-05T13:00:44"/>
    <s v="00:00:00"/>
    <s v=""/>
    <m/>
    <s v="No Group"/>
    <s v="ต่ำ"/>
    <n v="1"/>
    <s v="Setup/Reconfig"/>
    <n v="0"/>
    <s v="ต่ำ"/>
    <n v="843575874"/>
    <s v="itservice@cra.ac.th"/>
    <s v="IT Service Request"/>
    <s v="Within SLA"/>
    <s v="01:35:44"/>
    <d v="2022-09-23T14:14:25"/>
    <s v="Wasin Suratanachaigarn"/>
    <s v="Application Support"/>
    <x v="0"/>
    <s v="Second tier"/>
    <x v="1"/>
    <s v="โทรศัพท์"/>
    <x v="0"/>
    <s v="Internet"/>
    <x v="288"/>
    <x v="104"/>
    <m/>
    <s v=""/>
    <x v="1"/>
    <d v="1899-12-30T00:00:00"/>
    <d v="2022-09-23T14:35:44"/>
    <s v="ต่ำ"/>
  </r>
  <r>
    <s v="Not Requested"/>
    <x v="2"/>
    <d v="2022-09-23T16:43:00"/>
    <d v="2022-09-23T12:43:00"/>
    <n v="2022"/>
    <n v="9"/>
    <n v="23"/>
    <d v="1899-12-30T12:43:00"/>
    <s v="IT"/>
    <s v="คอมพิวเตอร์ติดๆ ดับๆ"/>
    <n v="12097"/>
    <d v="2022-10-05T12:59:38"/>
    <s v="00:00:00"/>
    <s v=""/>
    <m/>
    <s v="No Group"/>
    <s v="ต่ำ"/>
    <n v="1"/>
    <s v="Setup/Reconfig"/>
    <n v="0"/>
    <s v="ต่ำ"/>
    <n v="8653"/>
    <s v="nattha.sri@cra.ac.th"/>
    <s v="Nattha Srisettamart"/>
    <s v="Within SLA"/>
    <s v="03:44:51"/>
    <d v="2022-09-23T16:28:14"/>
    <s v="Thanaphon Thaugsuban"/>
    <s v="IT Support"/>
    <x v="1"/>
    <s v="Second tier"/>
    <x v="0"/>
    <s v="โทรศัพท์"/>
    <x v="0"/>
    <s v="PC"/>
    <x v="844"/>
    <x v="13"/>
    <m/>
    <s v=""/>
    <x v="1"/>
    <d v="1899-12-30T00:00:00"/>
    <d v="2022-09-23T16:43:38"/>
    <s v="ต่ำ"/>
  </r>
  <r>
    <s v="Not Requested"/>
    <x v="2"/>
    <d v="2022-09-23T14:36:00"/>
    <d v="2022-09-23T13:02:00"/>
    <n v="2022"/>
    <n v="9"/>
    <n v="23"/>
    <d v="1899-12-30T13:02:00"/>
    <s v="IT"/>
    <s v="เรื่อง: Computer เปิดไม่ติด ชื่อ:พิจิตรา แผนก:Ortho 17 ไร่ เบอร์: 5751"/>
    <n v="12098"/>
    <d v="2022-10-05T14:14:05"/>
    <s v="00:00:00"/>
    <s v=""/>
    <m/>
    <s v="No Group"/>
    <s v="ต่ำ"/>
    <n v="1"/>
    <s v="User Error"/>
    <n v="0"/>
    <s v="ต่ำ"/>
    <n v="5751"/>
    <s v="phijittra.phu@cra.ac.th"/>
    <s v=" นางสาว พิจิตรา ภูฉลอง"/>
    <s v="Within SLA"/>
    <s v="00:22:39"/>
    <d v="2022-09-23T13:25:03"/>
    <s v="Supachai Sonthong"/>
    <s v="IT Support"/>
    <x v="1"/>
    <s v="Second tier"/>
    <x v="0"/>
    <s v="โทรศัพท์"/>
    <x v="0"/>
    <s v="PC"/>
    <x v="822"/>
    <x v="38"/>
    <m/>
    <s v=""/>
    <x v="1"/>
    <d v="1899-12-30T00:00:00"/>
    <d v="2022-09-23T14:36:05"/>
    <s v="ต่ำ"/>
  </r>
  <r>
    <s v="Not Requested"/>
    <x v="2"/>
    <d v="2022-09-23T14:37:00"/>
    <d v="2022-09-23T13:13:00"/>
    <n v="2022"/>
    <n v="9"/>
    <n v="23"/>
    <d v="1899-12-30T13:13:00"/>
    <s v="IT"/>
    <s v="คอมพิวเตอร์เปิดไม่ติด ซักประวัติ Zone B"/>
    <n v="12099"/>
    <d v="2022-10-05T14:27:47"/>
    <s v="00:00:00"/>
    <s v=""/>
    <m/>
    <s v="No Group"/>
    <s v="ต่ำ"/>
    <n v="1"/>
    <s v="Setup/Reconfig"/>
    <n v="0"/>
    <s v="ต่ำ"/>
    <n v="5626"/>
    <s v="siriluk.jai@cra.ac.th"/>
    <s v="Siriluk Sangsat"/>
    <s v="Within SLA"/>
    <s v="00:10:30"/>
    <d v="2022-09-23T13:23:39"/>
    <s v="Supachai Sonthong"/>
    <s v="IT Support"/>
    <x v="1"/>
    <s v="Second tier"/>
    <x v="0"/>
    <s v="โทรศัพท์"/>
    <x v="0"/>
    <s v="PC"/>
    <x v="228"/>
    <x v="38"/>
    <m/>
    <s v=""/>
    <x v="1"/>
    <d v="1899-12-30T00:00:00"/>
    <d v="2022-09-23T14:37:47"/>
    <s v="กลาง"/>
  </r>
  <r>
    <s v="Not Requested"/>
    <x v="12"/>
    <d v="2022-09-23T13:38:00"/>
    <d v="2022-09-23T13:23:00"/>
    <n v="2022"/>
    <n v="9"/>
    <n v="23"/>
    <d v="1899-12-30T13:23:00"/>
    <s v="IT"/>
    <s v="แก้ไขโปรแกรม book check up เข้าระบบไม่ได้ เครื่อง IP 172.22.6.247"/>
    <n v="12100"/>
    <d v="2022-10-05T13:24:21"/>
    <s v="00:13:34"/>
    <s v="Within SLA"/>
    <d v="2022-09-23T13:37:06"/>
    <s v="No Group"/>
    <s v="ต่ำ"/>
    <n v="1"/>
    <s v="Setup/Reconfig"/>
    <n v="1"/>
    <s v="ต่ำ"/>
    <n v="6143"/>
    <s v="naruporn.kum@cra.ac.th"/>
    <s v=" นางสาว นฤพร กู้เมือง"/>
    <s v="Within SLA"/>
    <s v="00:15:16"/>
    <d v="2022-09-23T13:38:48"/>
    <s v="Wattanachai Noilong"/>
    <s v="IT Support"/>
    <x v="1"/>
    <s v="Second tier"/>
    <x v="0"/>
    <s v="พอร์ทัล"/>
    <x v="0"/>
    <s v="Appsoft Discharge online"/>
    <x v="845"/>
    <x v="74"/>
    <m/>
    <s v=""/>
    <x v="1"/>
    <d v="1899-12-30T00:00:00"/>
    <d v="2022-09-23T13:38:48"/>
    <s v="ต่ำ"/>
  </r>
  <r>
    <s v="Not Requested"/>
    <x v="0"/>
    <d v="2022-09-29T11:14:00"/>
    <d v="2022-09-23T13:23:00"/>
    <n v="2022"/>
    <n v="9"/>
    <n v="23"/>
    <d v="1899-12-30T13:23:00"/>
    <s v="IT"/>
    <s v=""/>
    <n v="12101"/>
    <d v="2022-09-28T10:24:19"/>
    <s v="00:00:00"/>
    <s v=""/>
    <m/>
    <s v="No Group"/>
    <s v="ต่ำ"/>
    <n v="1"/>
    <s v="SAP"/>
    <n v="0"/>
    <s v="กลาง"/>
    <n v="6409"/>
    <s v="daraporn.dua@cra.ac.th"/>
    <s v="Daraporn Duangrung"/>
    <s v="SLA Violated"/>
    <s v="33:51:02"/>
    <d v="2022-09-29T11:14:41"/>
    <s v="Songpol Wansoongnern"/>
    <s v="SAP"/>
    <x v="0"/>
    <s v="Second tier"/>
    <x v="1"/>
    <s v="พอร์ทัล"/>
    <x v="0"/>
    <s v="เปลี่ยนสิทธิ์"/>
    <x v="846"/>
    <x v="20"/>
    <m/>
    <s v=""/>
    <x v="0"/>
    <d v="1899-12-30T00:00:00"/>
    <d v="2022-09-29T11:14:41"/>
    <s v="ต่ำ"/>
  </r>
  <r>
    <s v="Not Requested"/>
    <x v="13"/>
    <m/>
    <d v="2022-09-23T13:52:00"/>
    <n v="2022"/>
    <n v="9"/>
    <n v="23"/>
    <d v="1899-12-30T13:52:00"/>
    <s v="IT"/>
    <s v=""/>
    <n v="12102"/>
    <d v="2022-10-07T10:00:00"/>
    <s v="00:00:00"/>
    <s v=""/>
    <m/>
    <s v="No Group"/>
    <s v="ต่ำ"/>
    <n v="1"/>
    <s v=""/>
    <n v="0"/>
    <s v="กลาง"/>
    <n v="945494944"/>
    <s v="nattapol.pol@cra.ac.th"/>
    <s v="Nattapol Polamai"/>
    <s v=""/>
    <s v=""/>
    <m/>
    <s v="Thanakorn Inthanu"/>
    <s v="Programer"/>
    <x v="0"/>
    <s v="Second tier"/>
    <x v="1"/>
    <s v="พอร์ทัล"/>
    <x v="1"/>
    <s v="New Application/System"/>
    <x v="847"/>
    <x v="40"/>
    <m/>
    <s v=""/>
    <x v="0"/>
    <d v="1899-12-30T00:00:00"/>
    <d v="2022-09-29T16:44:04"/>
    <s v="ต่ำ"/>
  </r>
  <r>
    <s v="Not Requested"/>
    <x v="3"/>
    <d v="2022-09-23T15:29:00"/>
    <d v="2022-09-23T13:55:00"/>
    <n v="2022"/>
    <n v="9"/>
    <n v="23"/>
    <d v="1899-12-30T13:55:00"/>
    <s v="IT"/>
    <s v="ขอเบิกผ้าหมึก Brother เนื่องจากหมึกหมด"/>
    <n v="12103"/>
    <d v="2022-10-05T14:40:48"/>
    <s v="00:00:00"/>
    <s v=""/>
    <m/>
    <s v="No Group"/>
    <s v="ต่ำ"/>
    <n v="1"/>
    <s v="Printer"/>
    <n v="0"/>
    <s v="ต่ำ"/>
    <n v="5782"/>
    <s v="sununta.san@cra.ac.th"/>
    <s v="Sununta Sangtaveewan"/>
    <s v="Within SLA"/>
    <s v="00:49:32"/>
    <d v="2022-09-23T14:44:32"/>
    <s v="Supachai Sonthong"/>
    <s v="IT Support"/>
    <x v="1"/>
    <s v="Second tier"/>
    <x v="0"/>
    <s v="พอร์ทัล"/>
    <x v="0"/>
    <s v="Install"/>
    <x v="848"/>
    <x v="119"/>
    <m/>
    <s v=""/>
    <x v="0"/>
    <d v="1899-12-30T00:00:00"/>
    <d v="2022-09-23T15:29:48"/>
    <s v="ต่ำ"/>
  </r>
  <r>
    <s v="Not Requested"/>
    <x v="0"/>
    <d v="2022-10-02T10:35:00"/>
    <d v="2022-09-23T14:04:00"/>
    <n v="2022"/>
    <n v="9"/>
    <n v="23"/>
    <d v="1899-12-30T14:04:00"/>
    <s v="IT"/>
    <s v=""/>
    <n v="12104"/>
    <d v="2022-09-30T11:00:00"/>
    <s v="00:00:00"/>
    <s v=""/>
    <m/>
    <s v="No Group"/>
    <s v="ต่ำ"/>
    <n v="1"/>
    <s v="E-Mail"/>
    <n v="0"/>
    <s v="กลาง"/>
    <n v="8188"/>
    <s v="rungsinee.suk@cra.ac.th"/>
    <s v="Rungsinee Sukontapatima"/>
    <s v="Within SLA"/>
    <s v="41:23:38"/>
    <d v="2022-09-30T10:28:07"/>
    <s v="Surasak Rattanaanan"/>
    <s v="IT Support"/>
    <x v="0"/>
    <s v="Second tier"/>
    <x v="0"/>
    <s v="พอร์ทัล"/>
    <x v="0"/>
    <s v="เปิดสิทธิ์"/>
    <x v="64"/>
    <x v="41"/>
    <m/>
    <s v=""/>
    <x v="0"/>
    <d v="1899-12-30T00:00:00"/>
    <d v="2022-10-02T10:35:29"/>
    <s v="ต่ำ"/>
  </r>
  <r>
    <s v="Not Requested"/>
    <x v="3"/>
    <d v="2022-09-23T14:38:00"/>
    <d v="2022-09-23T14:09:00"/>
    <n v="2022"/>
    <n v="9"/>
    <n v="23"/>
    <d v="1899-12-30T14:09:00"/>
    <s v="IT"/>
    <s v="ติดตั้งโปรแกรม endnote for Mac ให้เครื่องส่วนตัวอาจารย์"/>
    <n v="12105"/>
    <d v="2022-10-05T14:29:14"/>
    <s v="00:00:00"/>
    <s v=""/>
    <m/>
    <s v="No Group"/>
    <s v="ต่ำ"/>
    <n v="1"/>
    <s v="Software"/>
    <n v="0"/>
    <s v="ต่ำ"/>
    <n v="951540493"/>
    <s v="anantachai.say@cra.ac.th"/>
    <s v="Anantachai Sayiampaisan"/>
    <s v="Within SLA"/>
    <s v="00:09:52"/>
    <d v="2022-09-23T14:18:57"/>
    <s v="Darin Mingraksa"/>
    <s v="IT Support"/>
    <x v="1"/>
    <s v="Frist tier"/>
    <x v="2"/>
    <s v="พอร์ทัล"/>
    <x v="0"/>
    <s v="Install"/>
    <x v="849"/>
    <x v="5"/>
    <m/>
    <s v=""/>
    <x v="0"/>
    <d v="1899-12-30T00:00:00"/>
    <d v="2022-09-23T14:38:14"/>
    <s v="ต่ำ"/>
  </r>
  <r>
    <s v="Not Requested"/>
    <x v="11"/>
    <d v="2022-09-23T14:38:00"/>
    <d v="2022-09-23T14:14:00"/>
    <n v="2022"/>
    <n v="9"/>
    <n v="23"/>
    <d v="1899-12-30T14:14:00"/>
    <s v="IT"/>
    <s v="เข้าใช้งาน Chrome Remote ไม่ได้ค่ะ"/>
    <n v="12106"/>
    <d v="2022-10-05T14:28:57"/>
    <s v="00:00:00"/>
    <s v=""/>
    <m/>
    <s v="No Group"/>
    <s v="ต่ำ"/>
    <n v="1"/>
    <s v="Setup/Reconfig"/>
    <n v="0"/>
    <s v="ต่ำ"/>
    <n v="818108684"/>
    <s v="suphannee.man@cra.ac.th"/>
    <s v="Suphannee Manmars"/>
    <s v="Within SLA"/>
    <s v="00:10:02"/>
    <d v="2022-09-23T14:24:03"/>
    <s v="Prasert Rattawisad"/>
    <s v="IT Support"/>
    <x v="1"/>
    <s v="Second tier"/>
    <x v="0"/>
    <s v="พอร์ทัล"/>
    <x v="0"/>
    <s v="VPN"/>
    <x v="850"/>
    <x v="81"/>
    <m/>
    <s v=""/>
    <x v="1"/>
    <d v="1899-12-30T00:00:00"/>
    <d v="2022-09-23T14:38:57"/>
    <s v="ต่ำ"/>
  </r>
  <r>
    <s v="Not Requested"/>
    <x v="0"/>
    <d v="2022-09-29T10:02:00"/>
    <d v="2022-09-23T14:17:00"/>
    <n v="2022"/>
    <n v="9"/>
    <n v="23"/>
    <d v="1899-12-30T14:17:00"/>
    <s v="IT"/>
    <s v="ขอเปิดสิทธิในการเบิกเวขภัณฑ์ยา คลังยาไปรษณีย์ ของ นางสุภาพร อ่อนนวล รหัสประจำตัวพนักงาน 802157 หน่วยโภชนบริการ เพื่อเบิกเวชภัณฑ์ยา จำนวน 5 รายการ เพื่อใช้ในการเรียนการสอนของนักศึกษาแพทย์ ชั้นปีที่ 2 ในวันจันทร์ที่ 26 กันยายน 2565 ขอความกรุณาเป็นกรณีเร่งด่"/>
    <n v="12107"/>
    <d v="2022-10-05T14:18:27"/>
    <s v="00:00:00"/>
    <s v=""/>
    <m/>
    <s v="No Group"/>
    <s v="ต่ำ"/>
    <n v="1"/>
    <s v="SAP"/>
    <n v="0"/>
    <s v="ต่ำ"/>
    <n v="6122"/>
    <s v="supaporn.aon@cra.ac.th"/>
    <s v="สุภาพร อ่อนนวล"/>
    <s v="Within SLA"/>
    <s v="31:44:23"/>
    <d v="2022-09-29T10:02:01"/>
    <s v="Songpol Wansoongnern"/>
    <s v="SAP"/>
    <x v="0"/>
    <s v="Second tier"/>
    <x v="1"/>
    <s v="พอร์ทัล"/>
    <x v="0"/>
    <s v="เปิดสิทธิ์"/>
    <x v="851"/>
    <x v="100"/>
    <d v="2022-05-05T00:00:00"/>
    <s v=""/>
    <x v="0"/>
    <d v="1899-12-30T00:00:00"/>
    <d v="2022-09-29T10:45:37"/>
    <s v="ต่ำ"/>
  </r>
  <r>
    <s v="Not Requested"/>
    <x v="3"/>
    <d v="2022-09-27T16:07:00"/>
    <d v="2022-09-23T14:55:00"/>
    <n v="2022"/>
    <n v="9"/>
    <n v="23"/>
    <d v="1899-12-30T14:55:00"/>
    <s v="IT"/>
    <s v="เรื่อง : ติดตั้ง POWER BI จำนวน : 40 เครื่อง (คอมพิวเตอร์) สถานที่ : ห้อง Computer Lap โซน A-B CAT 2 ขอนัดเวลา : วันอังคาร 27 กันยายน 2565 ขอแสดงความนับถือ นาย ชาคริต แสงเงินอ่อน เจ้าหน้าที่เทคโนโลยีสารสนเทศ เบอร์ติดต่อ 092-262-7299 "/>
    <n v="12108"/>
    <d v="2022-10-06T15:30:02"/>
    <s v="00:04:38"/>
    <s v="Within SLA"/>
    <d v="2022-09-23T15:00:13"/>
    <s v="No Group"/>
    <s v="ต่ำ"/>
    <n v="2"/>
    <s v="Software"/>
    <n v="1"/>
    <s v="ต่ำ"/>
    <n v="8524"/>
    <s v="chacrit.san@cra.ac.th"/>
    <s v="Chacrit Sang-ngoen-on"/>
    <s v="Within SLA"/>
    <s v="09:37:10"/>
    <d v="2022-09-27T15:26:51"/>
    <s v="Anuchit Buapan"/>
    <s v="IT Support"/>
    <x v="1"/>
    <s v="Second tier"/>
    <x v="0"/>
    <s v="พอร์ทัล"/>
    <x v="0"/>
    <s v="Install"/>
    <x v="852"/>
    <x v="5"/>
    <m/>
    <s v=""/>
    <x v="0"/>
    <d v="1899-12-30T00:00:00"/>
    <d v="2022-09-27T16:07:02"/>
    <s v="ต่ำ"/>
  </r>
  <r>
    <s v="Not Requested"/>
    <x v="6"/>
    <m/>
    <d v="2022-09-23T15:03:00"/>
    <n v="2022"/>
    <n v="9"/>
    <n v="23"/>
    <d v="1899-12-30T15:03:00"/>
    <s v="IT"/>
    <s v=""/>
    <n v="12109"/>
    <d v="2022-10-03T12:00:00"/>
    <s v="00:00:00"/>
    <s v=""/>
    <m/>
    <s v="No Group"/>
    <s v="ต่ำ"/>
    <n v="1"/>
    <s v="System SSB"/>
    <n v="0"/>
    <s v="กลาง"/>
    <n v="916976128"/>
    <s v="natthapon.san@cra.ac.th"/>
    <s v="Natthapon Sanrak"/>
    <s v=""/>
    <s v=""/>
    <m/>
    <s v="Thanakorn Inthanu"/>
    <s v="Programer"/>
    <x v="0"/>
    <s v="Second tier"/>
    <x v="1"/>
    <s v="พอร์ทัล"/>
    <x v="1"/>
    <s v="Change/Add Report"/>
    <x v="505"/>
    <x v="51"/>
    <m/>
    <s v=""/>
    <x v="0"/>
    <d v="1899-12-30T00:00:00"/>
    <d v="2022-09-29T16:49:05"/>
    <s v="ต่ำ"/>
  </r>
  <r>
    <s v="Not Requested"/>
    <x v="3"/>
    <d v="2022-09-23T15:30:00"/>
    <d v="2022-09-23T15:14:00"/>
    <n v="2022"/>
    <n v="9"/>
    <n v="23"/>
    <d v="1899-12-30T15:14:00"/>
    <s v="IT"/>
    <s v="Set up และติดตั้งโปรแกรมคอมพิวเตอร์สำหรับ 400 เตียง Lenovo V50T 13IMB S/N :SPC24QWPF"/>
    <n v="12110"/>
    <d v="2022-10-05T15:18:04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12:24"/>
    <d v="2022-09-23T15:26:37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3T15:30:04"/>
    <s v="ต่ำ"/>
  </r>
  <r>
    <s v="Not Requested"/>
    <x v="3"/>
    <d v="2022-09-23T15:30:00"/>
    <d v="2022-09-23T15:15:00"/>
    <n v="2022"/>
    <n v="9"/>
    <n v="23"/>
    <d v="1899-12-30T15:15:00"/>
    <s v="IT"/>
    <s v="Set up และติดตั้งโปรแกรมคอมพิวเตอร์สำหรับ 400 เตียง Lenovo V50T 13IMB S/N :SPC24QWN9"/>
    <n v="12111"/>
    <d v="2022-10-05T15:19:15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11:18"/>
    <d v="2022-09-23T15:26:53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3T15:30:15"/>
    <s v="ต่ำ"/>
  </r>
  <r>
    <s v="Not Requested"/>
    <x v="3"/>
    <d v="2022-09-23T15:30:00"/>
    <d v="2022-09-23T15:16:00"/>
    <n v="2022"/>
    <n v="9"/>
    <n v="23"/>
    <d v="1899-12-30T15:16:00"/>
    <s v="IT"/>
    <s v="Set up และติดตั้งโปรแกรมคอมพิวเตอร์สำหรับ 400 เตียง Lenovo V50T 13IMB S/N :SPC24QWNY"/>
    <n v="12112"/>
    <d v="2022-10-05T15:20:29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10:17"/>
    <d v="2022-09-23T15:27:07"/>
    <s v="Pawarut Bootchan"/>
    <s v="IT Support"/>
    <x v="1"/>
    <s v="Second tier"/>
    <x v="0"/>
    <s v="โทรศัพท์"/>
    <x v="0"/>
    <s v="Install"/>
    <x v="705"/>
    <x v="25"/>
    <m/>
    <s v=""/>
    <x v="0"/>
    <d v="1899-12-30T00:00:00"/>
    <d v="2022-09-23T15:30:29"/>
    <s v="ต่ำ"/>
  </r>
  <r>
    <s v="Not Requested"/>
    <x v="0"/>
    <d v="2022-10-02T15:36:00"/>
    <d v="2022-09-23T15:19:00"/>
    <n v="2022"/>
    <n v="9"/>
    <n v="23"/>
    <d v="1899-12-30T15:19:00"/>
    <s v="IT"/>
    <s v="ขอสิทธิ์เข้าใช้ e-Doc ของรหัสพนักงาน 900833 สรภัส แช่มช้อย และ 900837 วิชญาพร อยู่สุภาพ"/>
    <n v="12113"/>
    <d v="2022-10-06T08:26:00"/>
    <s v="00:10:28"/>
    <s v="Within SLA"/>
    <d v="2022-09-23T15:29:43"/>
    <s v="No Group"/>
    <s v="ต่ำ"/>
    <n v="1"/>
    <s v="Active Directory (AD)"/>
    <n v="1"/>
    <s v="ต่ำ"/>
    <n v="5735"/>
    <s v="witchayaporn.yus@cra.ac.th"/>
    <s v="Witchayaporn Yusuparb"/>
    <s v="Within SLA"/>
    <s v="44:34:45"/>
    <d v="2022-09-30T14:54:00"/>
    <s v="Darin Mingraksa"/>
    <s v="IT Support"/>
    <x v="1"/>
    <s v="Frist tier"/>
    <x v="2"/>
    <s v="พอร์ทัล"/>
    <x v="0"/>
    <s v="เปิดสิทธิ์"/>
    <x v="853"/>
    <x v="21"/>
    <m/>
    <s v=""/>
    <x v="0"/>
    <d v="1899-12-30T00:00:00"/>
    <d v="2022-10-02T15:36:15"/>
    <s v="ต่ำ"/>
  </r>
  <r>
    <s v="Not Requested"/>
    <x v="0"/>
    <m/>
    <d v="2022-09-23T15:31:00"/>
    <n v="2022"/>
    <n v="9"/>
    <n v="23"/>
    <d v="1899-12-30T15:31:00"/>
    <s v="IT"/>
    <s v="หมอขอทำเรื่องใช้งานSSB ผ่าน google remote desktop ค่ะ ผ่านเครื่องคอมพิวเตอร์ที่ รพ IP 172.32.11.59 ค่ะ ขอบคุณค่ะ"/>
    <n v="12114"/>
    <d v="2022-10-05T15:31:32"/>
    <s v="00:07:45"/>
    <s v="Within SLA"/>
    <d v="2022-09-23T15:39:15"/>
    <s v="No Group"/>
    <s v="ต่ำ"/>
    <n v="2"/>
    <s v="VPN"/>
    <n v="1"/>
    <s v="ต่ำ"/>
    <n v="850558519"/>
    <s v="anya.kia@cra.ac.th"/>
    <s v="Anya Kiattiweerasak"/>
    <s v=""/>
    <s v=""/>
    <m/>
    <s v="On-A-Nong Srisunon"/>
    <s v="PMO"/>
    <x v="0"/>
    <s v="Second tier"/>
    <x v="1"/>
    <s v="พอร์ทัล"/>
    <x v="1"/>
    <s v="เปิดสิทธิ์"/>
    <x v="854"/>
    <x v="143"/>
    <m/>
    <s v=""/>
    <x v="0"/>
    <d v="1899-12-30T00:00:00"/>
    <d v="2022-09-30T09:32:32"/>
    <s v="ต่ำ"/>
  </r>
  <r>
    <s v="Not Requested"/>
    <x v="3"/>
    <m/>
    <d v="2022-09-23T15:58:00"/>
    <n v="2022"/>
    <n v="9"/>
    <n v="23"/>
    <d v="1899-12-30T15:58:00"/>
    <s v="IT"/>
    <s v="เนื่องจาก โทรศัพท์มือถือ CISCO 8821 S/N SFCH2331E33G เครื่องล็อค ไม่สามารถใช้งานได้ จึงขออนุมัติจัดซื้อโทรศัพท์ไร้สาย จำนวน 1 เครื่อง เพื่อให้สะดวกต่อการใช้งาน โดยได้ดำเนินการ ตามเลขตั๋วคำร้อง #SR-7573"/>
    <n v="12115"/>
    <d v="2022-10-05T15:58:45"/>
    <s v="00:00:00"/>
    <s v=""/>
    <m/>
    <s v="No Group"/>
    <s v="ต่ำ"/>
    <n v="1"/>
    <s v="IP Phone / Mobile Phone"/>
    <n v="0"/>
    <s v="ต่ำ"/>
    <n v="6941"/>
    <s v="worasuda.jan@cra.ac.th"/>
    <s v="Worasuda Janthaweewat"/>
    <s v=""/>
    <s v=""/>
    <m/>
    <s v="Jirasuda Niemsod"/>
    <s v="IT Asset"/>
    <x v="0"/>
    <s v="Second tier"/>
    <x v="1"/>
    <s v="พอร์ทัล"/>
    <x v="1"/>
    <s v="Add"/>
    <x v="855"/>
    <x v="36"/>
    <m/>
    <s v=""/>
    <x v="0"/>
    <d v="1899-12-30T00:00:00"/>
    <d v="2022-09-23T16:03:45"/>
    <s v="ต่ำ"/>
  </r>
  <r>
    <s v="Not Requested"/>
    <x v="3"/>
    <d v="2022-10-02T15:36:00"/>
    <d v="2022-09-23T16:05:00"/>
    <n v="2022"/>
    <n v="9"/>
    <n v="23"/>
    <d v="1899-12-30T16:05:00"/>
    <s v="IT"/>
    <s v="ติดกล้อง Webcam (ส่วนตัว) ที่เครื่องคอมพิวเตอร์ จำนวน 3 เครื่อง"/>
    <n v="12116"/>
    <d v="2022-10-06T09:06:00"/>
    <s v="00:05:08"/>
    <s v="Within SLA"/>
    <d v="2022-09-23T16:11:03"/>
    <s v="No Group"/>
    <s v="ต่ำ"/>
    <n v="1"/>
    <s v="Accessories"/>
    <n v="1"/>
    <s v="ต่ำ"/>
    <n v="6941"/>
    <s v="worasuda.jan@cra.ac.th"/>
    <s v="Worasuda Janthaweewat"/>
    <s v="Within SLA"/>
    <s v="43:54:42"/>
    <d v="2022-09-30T15:00:37"/>
    <s v="Darin Mingraksa"/>
    <s v="IT Support"/>
    <x v="1"/>
    <s v="Frist tier"/>
    <x v="2"/>
    <s v="พอร์ทัล"/>
    <x v="0"/>
    <s v="Install"/>
    <x v="856"/>
    <x v="36"/>
    <d v="2022-05-05T00:00:00"/>
    <s v=""/>
    <x v="0"/>
    <d v="1899-12-30T00:00:00"/>
    <d v="2022-10-02T18:55:07"/>
    <s v="ต่ำ"/>
  </r>
  <r>
    <s v="Not Requested"/>
    <x v="3"/>
    <m/>
    <d v="2022-09-23T16:08:00"/>
    <n v="2022"/>
    <n v="9"/>
    <n v="23"/>
    <d v="1899-12-30T16:08:00"/>
    <s v="IT"/>
    <s v=""/>
    <n v="12117"/>
    <d v="2022-09-28T13:09:08"/>
    <s v="00:00:00"/>
    <s v=""/>
    <m/>
    <s v="No Group"/>
    <s v="ต่ำ"/>
    <n v="1"/>
    <s v="Network"/>
    <n v="0"/>
    <s v="กลาง"/>
    <n v="6385"/>
    <s v="narongrit.sri@pccms.ac.th"/>
    <s v=" ดร. ณรงค์ฤทธิ์ ศรีธนะ"/>
    <s v=""/>
    <s v=""/>
    <m/>
    <s v="Wasin Suratanachaigarn"/>
    <s v="Application Support"/>
    <x v="0"/>
    <s v="Second tier"/>
    <x v="1"/>
    <s v="พอร์ทัล"/>
    <x v="2"/>
    <s v="Install"/>
    <x v="857"/>
    <x v="144"/>
    <m/>
    <s v=""/>
    <x v="0"/>
    <d v="1899-12-30T00:00:00"/>
    <d v="2022-10-03T13:23:01"/>
    <s v="ต่ำ"/>
  </r>
  <r>
    <s v="Not Requested"/>
    <x v="3"/>
    <m/>
    <d v="2022-09-23T16:17:00"/>
    <n v="2022"/>
    <n v="9"/>
    <n v="23"/>
    <d v="1899-12-30T16:17:00"/>
    <s v="IT"/>
    <s v="รบกวนย้ายคอมพิวเตอร์ ให้หน่อยคะ เนื่องจากย้ายที่ทำงานใหม่คะ ย้ายไปอยู่ ชั้น 2 ตรงห้องการเงิน ห้องกระจกในห้องการเงิน "/>
    <n v="12118"/>
    <d v="2022-10-05T16:17:46"/>
    <s v="00:03:44"/>
    <s v="Within SLA"/>
    <d v="2022-09-23T16:21:25"/>
    <s v="No Group"/>
    <s v="ต่ำ"/>
    <n v="2"/>
    <s v="PC"/>
    <n v="1"/>
    <s v="ต่ำ"/>
    <n v="8613"/>
    <s v="vasrisan.cha@cra.ac.th"/>
    <s v="Vasrisan Chalermchaikit"/>
    <s v=""/>
    <s v=""/>
    <m/>
    <s v="Kritpet Pumsorn"/>
    <s v="IT Support"/>
    <x v="1"/>
    <s v="Second tier"/>
    <x v="0"/>
    <s v="พอร์ทัล"/>
    <x v="2"/>
    <s v="Move"/>
    <x v="151"/>
    <x v="88"/>
    <m/>
    <s v=""/>
    <x v="0"/>
    <d v="1899-12-30T00:00:00"/>
    <d v="2022-09-29T15:08:50"/>
    <s v="ต่ำ"/>
  </r>
  <r>
    <s v="Not Requested"/>
    <x v="12"/>
    <m/>
    <d v="2022-09-23T16:37:00"/>
    <n v="2022"/>
    <n v="9"/>
    <n v="23"/>
    <d v="1899-12-30T16:37:00"/>
    <s v="IT"/>
    <s v=""/>
    <n v="12119"/>
    <d v="2022-09-28T13:37:12"/>
    <s v="00:00:00"/>
    <s v=""/>
    <m/>
    <s v="No Group"/>
    <s v="กลาง"/>
    <n v="1"/>
    <s v="Add/Insert"/>
    <n v="0"/>
    <s v="กลาง"/>
    <n v="6682"/>
    <s v="patcharaporn.kon@pccms.ac.th"/>
    <s v=" นางสาว พัชราภรณ์ คงคาใหญ่"/>
    <s v=""/>
    <s v=""/>
    <m/>
    <s v="Nuntapon Kantathut"/>
    <s v="Programer"/>
    <x v="0"/>
    <s v="Second tier"/>
    <x v="1"/>
    <s v="พอร์ทัล"/>
    <x v="1"/>
    <s v="Appsoft E-Claim"/>
    <x v="380"/>
    <x v="13"/>
    <m/>
    <s v=""/>
    <x v="0"/>
    <d v="1899-12-30T00:00:00"/>
    <d v="2022-10-03T08:29:39"/>
    <s v="กลาง"/>
  </r>
  <r>
    <s v="Not Requested"/>
    <x v="6"/>
    <m/>
    <d v="2022-09-23T16:54:00"/>
    <n v="2022"/>
    <n v="9"/>
    <n v="23"/>
    <d v="1899-12-30T16:54:00"/>
    <s v="IT"/>
    <s v="1. โปรแกรม DEV ดึงข้้อมูลได้แต่ไม่สามารถ Export เป็น 16 แฟ้ม เพื่อนำเข้าโปรแกรม e-claim offline ได้ (เครื่องเมธยาip 172.27.6.111) 2. เครื่องของเจ้าหน้าที่ หน่วยสิทธิประโยชน์ ไม่สามารถดึงข้อมูลใน app DEV ที่เป็น E-Claim online ตามรหัส ดังนี้ - รหัสพนักงาน "/>
    <n v="12120"/>
    <d v="2022-10-05T16:54:38"/>
    <s v="05:29:16"/>
    <s v="Within SLA"/>
    <d v="2022-09-26T13:23:49"/>
    <s v="No Group"/>
    <s v="ต่ำ"/>
    <n v="2"/>
    <s v="System SSB"/>
    <n v="2"/>
    <s v="ต่ำ"/>
    <n v="6684"/>
    <s v="mataya.the@cra.ac.th"/>
    <s v="Mataya Thewprasong"/>
    <s v=""/>
    <s v=""/>
    <m/>
    <s v="On-A-Nong Srisunon"/>
    <s v="PMO"/>
    <x v="0"/>
    <s v="Second tier"/>
    <x v="1"/>
    <s v="พอร์ทัล"/>
    <x v="1"/>
    <s v="Change/Add Report"/>
    <x v="858"/>
    <x v="13"/>
    <m/>
    <s v=""/>
    <x v="0"/>
    <d v="1899-12-30T00:00:00"/>
    <d v="2022-10-04T11:15:38"/>
    <s v="กลาง"/>
  </r>
  <r>
    <s v="Not Requested"/>
    <x v="12"/>
    <d v="2022-09-26T10:40:00"/>
    <d v="2022-09-23T17:03:00"/>
    <n v="2022"/>
    <n v="9"/>
    <n v="23"/>
    <d v="1899-12-30T17:03:00"/>
    <s v="IT"/>
    <s v="เครื่องปริ้นตรงหน้าคัดกองหน่วยฉุกเฉิน ปริ้นแบบฟอมชื่อนามสกุลคนไข้ไม่ได้ ปริ้นออกแค่ VN slip ใบเดียว รบกวนแก้ไขโดยด่วน"/>
    <n v="12121"/>
    <d v="2022-09-28T16:40:45"/>
    <s v="00:00:00"/>
    <s v=""/>
    <m/>
    <s v="No Group"/>
    <s v="ต่ำ"/>
    <n v="1"/>
    <s v="Print Queue"/>
    <n v="0"/>
    <s v="กลาง"/>
    <n v="6082"/>
    <s v="supanee.boo@cra.ac.th"/>
    <s v="Supanee Boonseng"/>
    <s v="Within SLA"/>
    <s v="00:00:00"/>
    <d v="2022-09-24T11:10:48"/>
    <s v="Kritpet Pumsorn"/>
    <s v="IT Support"/>
    <x v="1"/>
    <s v="Second tier"/>
    <x v="0"/>
    <s v="พอร์ทัล"/>
    <x v="0"/>
    <s v="SSB - Front End"/>
    <x v="859"/>
    <x v="6"/>
    <m/>
    <s v=""/>
    <x v="1"/>
    <d v="1899-12-30T00:00:00"/>
    <d v="2022-09-26T10:40:45"/>
    <s v="กลาง"/>
  </r>
  <r>
    <s v="Not Requested"/>
    <x v="12"/>
    <d v="2022-09-28T15:55:00"/>
    <d v="2022-09-23T17:06:00"/>
    <n v="2022"/>
    <n v="9"/>
    <n v="23"/>
    <d v="1899-12-30T17:06:00"/>
    <s v="IT"/>
    <s v="ขอความอนุเคราะห์ลบไฟล์เอกสารแนบ ของบันทึกข้อความที่ 002.ทส.01.65/677 เรื่อง ขออนุมัติจ้างเหมาการจัดฝึกอบรมตามโครงการจัดการความรู้เพื่อพัฒนาคณะเทคโนโลยีวิทยาศาสตร์สุขภาพ ไฟล์ลำดับที่ 2 2ใบเสนอราคา-Quotation_ราชวิทยาลัยจุฬาภรณ์.pdf (24/08/2565 เวลา 13:26) เ"/>
    <n v="12122"/>
    <d v="2022-09-28T23:59:59"/>
    <s v="01:20:44"/>
    <s v="Within SLA"/>
    <d v="2022-09-26T09:20:44"/>
    <s v="No Group"/>
    <s v="ต่ำ"/>
    <n v="1"/>
    <s v="Deleted"/>
    <n v="1"/>
    <s v="ต่ำ"/>
    <n v="905145453"/>
    <s v="ratree.mee@cra.ac.th"/>
    <s v="Ratree Meesombut"/>
    <s v="Within SLA"/>
    <s v="25:55:41"/>
    <d v="2022-09-28T15:55:41"/>
    <s v="Nuengruethai Gaewtawan"/>
    <s v="E-sarabun"/>
    <x v="0"/>
    <s v="Second tier"/>
    <x v="1"/>
    <s v="พอร์ทัล"/>
    <x v="0"/>
    <s v="E-Saraban"/>
    <x v="860"/>
    <x v="5"/>
    <m/>
    <s v=""/>
    <x v="1"/>
    <d v="1899-12-30T00:00:00"/>
    <d v="2022-09-28T15:55:41"/>
    <s v="กลาง"/>
  </r>
  <r>
    <s v="Not Requested"/>
    <x v="12"/>
    <d v="2022-09-26T09:28:00"/>
    <d v="2022-09-23T21:16:00"/>
    <n v="2022"/>
    <n v="9"/>
    <n v="23"/>
    <d v="1899-12-30T21:16:00"/>
    <s v="IT"/>
    <s v=""/>
    <n v="12123"/>
    <d v="2022-09-28T14:00:45"/>
    <s v="00:00:00"/>
    <s v=""/>
    <m/>
    <s v="No Group"/>
    <s v="ต่ำ"/>
    <n v="1"/>
    <s v="Deleted"/>
    <n v="0"/>
    <s v="กลาง"/>
    <n v="645855254"/>
    <s v="ulailak.nad@cra.ac.th"/>
    <s v="Ulailak Nadee"/>
    <s v="Within SLA"/>
    <s v="01:28:47"/>
    <d v="2022-09-26T09:28:47"/>
    <s v="Nuengruethai Gaewtawan"/>
    <s v="E-sarabun"/>
    <x v="0"/>
    <s v="Second tier"/>
    <x v="1"/>
    <s v="พอร์ทัล"/>
    <x v="0"/>
    <s v="E-Saraban"/>
    <x v="656"/>
    <x v="26"/>
    <m/>
    <s v=""/>
    <x v="0"/>
    <d v="1899-12-30T00:00:00"/>
    <d v="2022-09-26T09:28:47"/>
    <s v="กลาง"/>
  </r>
  <r>
    <s v="Not Requested"/>
    <x v="2"/>
    <d v="2022-09-24T12:36:00"/>
    <d v="2022-09-24T11:38:00"/>
    <n v="2022"/>
    <n v="9"/>
    <n v="24"/>
    <d v="1899-12-30T11:38:00"/>
    <s v="IT"/>
    <s v="หน้าจอคอมเปิดไม่ติด"/>
    <n v="12124"/>
    <d v="2022-10-05T17:00:00"/>
    <s v="00:00:00"/>
    <s v=""/>
    <m/>
    <s v="No Group"/>
    <s v="ต่ำ"/>
    <n v="1"/>
    <s v="Setup/Reconfig"/>
    <n v="0"/>
    <s v="ต่ำ"/>
    <n v="6360"/>
    <s v="gaidganok.sor@cra.ac.th"/>
    <s v="Gaidganok.sor"/>
    <s v="Within SLA"/>
    <s v="00:00:00"/>
    <d v="2022-09-24T11:45:43"/>
    <s v="Kritpet Pumsorn"/>
    <s v="IT Support"/>
    <x v="1"/>
    <s v="Second tier"/>
    <x v="0"/>
    <s v="โทรศัพท์"/>
    <x v="0"/>
    <s v="Cable"/>
    <x v="861"/>
    <x v="91"/>
    <m/>
    <s v=""/>
    <x v="1"/>
    <d v="1899-12-30T00:00:00"/>
    <d v="2022-09-24T12:36:21"/>
    <s v="กลาง"/>
  </r>
  <r>
    <s v="Not Requested"/>
    <x v="2"/>
    <d v="2022-09-24T12:36:00"/>
    <d v="2022-09-24T11:45:00"/>
    <n v="2022"/>
    <n v="9"/>
    <n v="24"/>
    <d v="1899-12-30T11:45:00"/>
    <s v="IT"/>
    <s v="คอมพิวเตอร์เปิดไม่ติด ติดต่อพี่ศิวภร 2A"/>
    <n v="12125"/>
    <d v="2022-09-28T14:00:00"/>
    <s v="00:00:00"/>
    <s v=""/>
    <m/>
    <s v="No Group"/>
    <s v="กลาง"/>
    <n v="1"/>
    <s v="Setup/Reconfig"/>
    <n v="0"/>
    <s v="กลาง"/>
    <n v="8888"/>
    <s v="ulailak.nad@cra.ac.th"/>
    <s v="Ulailak Nadee"/>
    <s v="Within SLA"/>
    <s v="00:00:00"/>
    <d v="2022-09-24T11:51:02"/>
    <s v="Kritpet Pumsorn"/>
    <s v="IT Support"/>
    <x v="1"/>
    <s v="Second tier"/>
    <x v="0"/>
    <s v="โทรศัพท์"/>
    <x v="0"/>
    <s v="PC"/>
    <x v="228"/>
    <x v="63"/>
    <m/>
    <s v=""/>
    <x v="1"/>
    <d v="1899-12-30T00:00:00"/>
    <d v="2022-09-24T12:36:19"/>
    <s v="กลาง"/>
  </r>
  <r>
    <s v="Not Requested"/>
    <x v="11"/>
    <d v="2022-09-24T12:36:00"/>
    <d v="2022-09-24T11:47:00"/>
    <n v="2022"/>
    <n v="9"/>
    <n v="24"/>
    <d v="1899-12-30T11:47:00"/>
    <s v="IT"/>
    <s v="คอมพิวเตอร์ใช้งาน Internet ไม่ได้ "/>
    <n v="12126"/>
    <d v="2022-09-28T14:00:00"/>
    <s v="00:00:00"/>
    <s v=""/>
    <m/>
    <s v="No Group"/>
    <s v="กลาง"/>
    <n v="1"/>
    <s v="Add/Insert"/>
    <n v="0"/>
    <s v="กลาง"/>
    <n v="6588"/>
    <s v="chadaruk.cha@pccms.ac.th"/>
    <s v="Chadaruk Cha-umphol"/>
    <s v="Within SLA"/>
    <s v="00:00:00"/>
    <d v="2022-09-24T11:53:58"/>
    <s v="Kritpet Pumsorn"/>
    <s v="IT Support"/>
    <x v="1"/>
    <s v="Second tier"/>
    <x v="0"/>
    <s v="โทรศัพท์"/>
    <x v="0"/>
    <s v="Switch"/>
    <x v="862"/>
    <x v="8"/>
    <m/>
    <s v=""/>
    <x v="1"/>
    <d v="1899-12-30T00:00:00"/>
    <d v="2022-09-24T12:36:17"/>
    <s v="กลาง"/>
  </r>
  <r>
    <s v="Not Requested"/>
    <x v="2"/>
    <d v="2022-09-24T12:36:00"/>
    <d v="2022-09-24T11:52:00"/>
    <n v="2022"/>
    <n v="9"/>
    <n v="24"/>
    <d v="1899-12-30T11:52:00"/>
    <s v="IT"/>
    <s v="ตู้ เปิด VN หน้า ER ใช้งานไม่ได้ Print ไม่ออก"/>
    <n v="12127"/>
    <d v="2022-09-28T14:00:00"/>
    <s v="00:00:00"/>
    <s v=""/>
    <m/>
    <s v="No Group"/>
    <s v="กลาง"/>
    <n v="1"/>
    <s v="Setup/Reconfig"/>
    <n v="0"/>
    <s v="กลาง"/>
    <n v="6081"/>
    <s v="ammaraphorn.pha@cra.ac.th"/>
    <s v="Ammaraphorn Phadungchon"/>
    <s v="Within SLA"/>
    <s v="00:00:00"/>
    <d v="2022-09-24T11:56:26"/>
    <s v="Kritpet Pumsorn"/>
    <s v="IT Support"/>
    <x v="1"/>
    <s v="Second tier"/>
    <x v="0"/>
    <s v="โทรศัพท์"/>
    <x v="0"/>
    <s v="Kiosk"/>
    <x v="863"/>
    <x v="6"/>
    <m/>
    <s v=""/>
    <x v="1"/>
    <d v="1899-12-30T00:00:00"/>
    <d v="2022-09-24T12:36:15"/>
    <s v="กลาง"/>
  </r>
  <r>
    <s v="Not Requested"/>
    <x v="0"/>
    <d v="2022-09-27T09:21:00"/>
    <d v="2022-09-25T11:59:00"/>
    <n v="2022"/>
    <n v="9"/>
    <n v="25"/>
    <d v="1899-12-30T11:59:00"/>
    <s v="IT"/>
    <s v="รหัสพนักงาน 815161 นางสาวชุติกาญจน์ อุปมาณ ไม่สามารถใช้งาน Discharge online ได้ "/>
    <n v="12128"/>
    <d v="2022-10-06T08:00:17"/>
    <s v="10:21:12"/>
    <s v="Within SLA"/>
    <d v="2022-09-27T09:21:12"/>
    <s v="No Group"/>
    <s v="ต่ำ"/>
    <n v="1"/>
    <s v="HIS"/>
    <n v="1"/>
    <s v="ต่ำ"/>
    <n v="5630"/>
    <s v="chutikan.opp@cra.ac.th"/>
    <s v="Chutikan Oppamarn"/>
    <s v="Within SLA"/>
    <s v="10:21:17"/>
    <d v="2022-09-27T09:21:17"/>
    <s v="Ulailak Nadee"/>
    <s v="IT Support"/>
    <x v="0"/>
    <s v="Second tier"/>
    <x v="1"/>
    <s v="พอร์ทัล"/>
    <x v="0"/>
    <s v="เปิดสิทธิ์"/>
    <x v="864"/>
    <x v="89"/>
    <m/>
    <s v=""/>
    <x v="0"/>
    <d v="1899-12-30T00:00:00"/>
    <d v="2022-09-27T09:21:17"/>
    <s v="ต่ำ"/>
  </r>
  <r>
    <s v="Not Requested"/>
    <x v="14"/>
    <m/>
    <d v="2022-09-25T13:56:00"/>
    <n v="2022"/>
    <n v="9"/>
    <n v="25"/>
    <d v="1899-12-30T13:56:00"/>
    <s v="IT"/>
    <s v="ผู้ป่วย HN 640091456 ทำหัตถการ CABG เจ้าหน้าที่มีการใช้อุปกรณ์เครื่องUltrasound T.E.E และมีการkey request การใช้อุปกรณ์ไปเพื่อเป็นค่าใช้จ่ายผู้ป่วย แต่เมื่อเข้าไปในหน้า Xray result พบว่า ไม่มีข้อมูลการRequest ใช้อุปกรณ์ของผู้ป่วยรายนี้ และไม่สามารถconfirm"/>
    <n v="12129"/>
    <d v="2022-10-05T17:00:00"/>
    <s v="00:00:00"/>
    <s v=""/>
    <m/>
    <s v="No Group"/>
    <s v="ต่ำ"/>
    <n v="1"/>
    <s v=""/>
    <n v="0"/>
    <s v="ต่ำ"/>
    <n v="6420"/>
    <s v="soraya.sun@pccms.ac.th"/>
    <s v="Soraya Sundharanoo"/>
    <s v=""/>
    <s v=""/>
    <m/>
    <s v="Pawarut Bootchan"/>
    <s v="IT Support"/>
    <x v="1"/>
    <s v="Second tier"/>
    <x v="0"/>
    <s v="พอร์ทัล"/>
    <x v="1"/>
    <s v=""/>
    <x v="865"/>
    <x v="142"/>
    <m/>
    <s v=""/>
    <x v="1"/>
    <d v="1899-12-30T00:00:00"/>
    <d v="2022-09-26T07:50:08"/>
    <s v="ต่ำ"/>
  </r>
  <r>
    <s v="Not Requested"/>
    <x v="12"/>
    <d v="2022-09-26T11:11:00"/>
    <d v="2022-09-26T07:22:00"/>
    <n v="2022"/>
    <n v="9"/>
    <n v="26"/>
    <d v="1899-12-30T07:22:00"/>
    <s v="IT"/>
    <s v="1.) - ระบบเรียกคิวที่เวชระเบียนชั้น 1 ทุกเคาน์เตอร์ กดเรียกคิวไม่ได้(หน้าจอไม่ขึ้น) -หน้าจอ ที่แสดงหมายเลขคิว เป็นจอขาว 2.) สายชาร์จโทรศัพท์ ชาร์จไม่ได้ (IT เคยมาเปลี่ยนให้เมื่อวันที่ 22/9/65) อ้างอิง #INC-12199"/>
    <n v="12130"/>
    <d v="2022-10-06T08:00:49"/>
    <s v="00:00:00"/>
    <s v=""/>
    <m/>
    <s v="No Group"/>
    <s v="ต่ำ"/>
    <n v="1"/>
    <s v="Systems Down"/>
    <n v="0"/>
    <s v="ต่ำ"/>
    <n v="6241"/>
    <s v="rungtiwa.kha@cra.ac.th"/>
    <s v="Rungtiwa Khamthongkaew"/>
    <s v="Within SLA"/>
    <s v="03:11:49"/>
    <d v="2022-09-26T11:11:49"/>
    <s v="Nuntapon Kantathut"/>
    <s v="Programer"/>
    <x v="0"/>
    <s v="Second tier"/>
    <x v="1"/>
    <s v="พอร์ทัล"/>
    <x v="0"/>
    <s v="SSB - SmartQueue"/>
    <x v="866"/>
    <x v="46"/>
    <m/>
    <s v=""/>
    <x v="1"/>
    <d v="1899-12-30T00:00:00"/>
    <d v="2022-09-26T15:20:55"/>
    <s v="ต่ำ"/>
  </r>
  <r>
    <s v="Not Requested"/>
    <x v="2"/>
    <d v="2022-09-26T14:37:00"/>
    <d v="2022-09-26T07:43:00"/>
    <n v="2022"/>
    <n v="9"/>
    <n v="26"/>
    <d v="1899-12-30T07:43:00"/>
    <s v="IT"/>
    <s v="คอมพวเตอร์เปิดไม่ติด เข้าใช้งานไม่ได้ ชั้น 14 คลีนิคผสมผสาน"/>
    <n v="12131"/>
    <d v="2022-10-06T09:16:30"/>
    <s v="00:00:00"/>
    <s v=""/>
    <m/>
    <s v="No Group"/>
    <s v="ต่ำ"/>
    <n v="1"/>
    <s v="Setup/Reconfig"/>
    <n v="0"/>
    <s v="ต่ำ"/>
    <n v="6168"/>
    <s v="mayuree.uta@pccms.ac.th"/>
    <s v=" นางสาว มยุรี อุทปา"/>
    <s v="Within SLA"/>
    <s v="05:21:38"/>
    <d v="2022-09-26T13:21:38"/>
    <s v="Krissada Boonchaleaw"/>
    <s v="PC Team"/>
    <x v="2"/>
    <s v="Second tier"/>
    <x v="0"/>
    <s v="โทรศัพท์"/>
    <x v="0"/>
    <s v="PC"/>
    <x v="867"/>
    <x v="145"/>
    <m/>
    <s v=""/>
    <x v="1"/>
    <d v="1899-12-30T00:00:00"/>
    <d v="2022-09-26T14:37:30"/>
    <s v="ต่ำ"/>
  </r>
  <r>
    <s v="Not Requested"/>
    <x v="12"/>
    <d v="2022-09-26T10:01:00"/>
    <d v="2022-09-26T08:02:00"/>
    <n v="2022"/>
    <n v="9"/>
    <n v="26"/>
    <d v="1899-12-30T08:02:00"/>
    <s v="IT"/>
    <s v=""/>
    <n v="12132"/>
    <d v="2022-09-28T14:03:09"/>
    <s v="00:00:00"/>
    <s v=""/>
    <m/>
    <s v="No Group"/>
    <s v="ต่ำ"/>
    <n v="1"/>
    <s v="Deleted"/>
    <n v="0"/>
    <s v="กลาง"/>
    <n v="6797"/>
    <s v="machima.pho@cra.ac.th"/>
    <s v="Machima Phopairoj"/>
    <s v="Within SLA"/>
    <s v="01:58:59"/>
    <d v="2022-09-26T10:01:11"/>
    <s v="Nuengruethai Gaewtawan"/>
    <s v="E-sarabun"/>
    <x v="0"/>
    <s v="Second tier"/>
    <x v="1"/>
    <s v="พอร์ทัล"/>
    <x v="0"/>
    <s v="E-Saraban"/>
    <x v="721"/>
    <x v="138"/>
    <m/>
    <s v=""/>
    <x v="0"/>
    <d v="1899-12-30T00:00:00"/>
    <d v="2022-09-26T10:01:11"/>
    <s v="ต่ำ"/>
  </r>
  <r>
    <s v="Not Requested"/>
    <x v="2"/>
    <d v="2022-09-26T14:37:00"/>
    <d v="2022-09-26T08:15:00"/>
    <n v="2022"/>
    <n v="9"/>
    <n v="26"/>
    <d v="1899-12-30T08:15:00"/>
    <s v="IT"/>
    <s v="เครื่องคอมเปิดไม่ได้ เครื่องกันกระชากมีเสียงดัง"/>
    <n v="12133"/>
    <d v="2022-10-06T09:32:58"/>
    <s v="00:00:00"/>
    <s v=""/>
    <m/>
    <s v="No Group"/>
    <s v="ต่ำ"/>
    <n v="1"/>
    <s v="Setup/Reconfig"/>
    <n v="0"/>
    <s v="ต่ำ"/>
    <n v="6803"/>
    <s v="vararat.thu@cra.ac.th"/>
    <s v="Vararat Thunwanivat"/>
    <s v="Within SLA"/>
    <s v="05:05:37"/>
    <d v="2022-09-26T13:21:24"/>
    <s v="Krissada Boonchaleaw"/>
    <s v="PC Team"/>
    <x v="2"/>
    <s v="Second tier"/>
    <x v="0"/>
    <s v="พอร์ทัล"/>
    <x v="0"/>
    <s v="UPS"/>
    <x v="868"/>
    <x v="15"/>
    <m/>
    <s v=""/>
    <x v="1"/>
    <d v="1899-12-30T00:00:00"/>
    <d v="2022-09-26T14:37:58"/>
    <s v="ต่ำ"/>
  </r>
  <r>
    <s v="Not Requested"/>
    <x v="2"/>
    <m/>
    <d v="2022-09-26T08:37:00"/>
    <n v="2022"/>
    <n v="9"/>
    <n v="26"/>
    <d v="1899-12-30T08:37:00"/>
    <s v="IT"/>
    <s v="แป้นคีย์บอร์ดโน๊ตบุ๊คหลุด (ตัว M) "/>
    <n v="12134"/>
    <d v="2022-10-06T08:38:44"/>
    <s v="00:01:52"/>
    <s v="Within SLA"/>
    <d v="2022-09-26T08:39:47"/>
    <s v="No Group"/>
    <s v="ต่ำ"/>
    <n v="1"/>
    <s v="Repair"/>
    <n v="1"/>
    <s v="ต่ำ"/>
    <n v="8608"/>
    <s v="chanpen.phu@cra.ac.th"/>
    <s v="Chanpen Phungkerd"/>
    <s v=""/>
    <s v=""/>
    <m/>
    <s v="Suchada khamaphirak"/>
    <s v="IT Support"/>
    <x v="1"/>
    <s v="Second tier"/>
    <x v="0"/>
    <s v="พอร์ทัล"/>
    <x v="1"/>
    <s v="Notebook"/>
    <x v="869"/>
    <x v="9"/>
    <m/>
    <s v=""/>
    <x v="1"/>
    <d v="1899-12-30T00:00:00"/>
    <d v="2022-09-26T08:40:44"/>
    <s v="ต่ำ"/>
  </r>
  <r>
    <s v="Not Requested"/>
    <x v="3"/>
    <d v="2022-09-26T14:38:00"/>
    <d v="2022-09-26T08:44:00"/>
    <n v="2022"/>
    <n v="9"/>
    <n v="26"/>
    <d v="1899-12-30T08:44:00"/>
    <s v="IT"/>
    <s v="จะย้ายโต๊ะคอมบริเวร หน้าห้องฉายแสงเนื่องจาก มีห้องฉายแสง 1 ห้องที่ปิดรับบริการ จึงย้ายจุดนั่งค่ะ"/>
    <n v="12135"/>
    <d v="2022-10-06T13:34:20"/>
    <s v="00:00:00"/>
    <s v=""/>
    <m/>
    <s v="No Group"/>
    <s v="ต่ำ"/>
    <n v="1"/>
    <s v="PC"/>
    <n v="0"/>
    <s v="ต่ำ"/>
    <n v="6019"/>
    <s v="naphatsamon.pop@cra.ac.th"/>
    <s v="Naphatsamon Poprisri"/>
    <s v="Within SLA"/>
    <s v="01:04:25"/>
    <d v="2022-09-26T09:49:19"/>
    <s v="Prasert Rattawisad"/>
    <s v="IT Support"/>
    <x v="1"/>
    <s v="Second tier"/>
    <x v="0"/>
    <s v="พอร์ทัล"/>
    <x v="0"/>
    <s v="Move"/>
    <x v="870"/>
    <x v="12"/>
    <m/>
    <s v=""/>
    <x v="0"/>
    <d v="1899-12-30T00:00:00"/>
    <d v="2022-09-26T14:38:20"/>
    <s v="ต่ำ"/>
  </r>
  <r>
    <s v="Not Requested"/>
    <x v="12"/>
    <d v="2022-09-26T14:40:00"/>
    <d v="2022-09-26T08:51:00"/>
    <n v="2022"/>
    <n v="9"/>
    <n v="26"/>
    <d v="1899-12-30T08:51:00"/>
    <s v="IT"/>
    <s v="ขอReset password Gmail E-mail : Wandee.kha@cra.ac.th"/>
    <n v="12136"/>
    <d v="2022-10-06T11:50:54"/>
    <s v="00:00:00"/>
    <s v=""/>
    <m/>
    <s v="No Group"/>
    <s v="ต่ำ"/>
    <n v="1"/>
    <s v="Reset Password"/>
    <n v="0"/>
    <s v="ต่ำ"/>
    <n v="6363"/>
    <s v="wandee.kha@cra.ac.th"/>
    <s v=" นางสาว วันดี แก้วกระจาย"/>
    <s v="Within SLA"/>
    <s v="02:50:05"/>
    <d v="2022-09-26T11:41:09"/>
    <s v="Surasak Rattanaanan"/>
    <s v="IT Support"/>
    <x v="0"/>
    <s v="Second tier"/>
    <x v="0"/>
    <s v="พอร์ทัล"/>
    <x v="0"/>
    <s v="e-mail"/>
    <x v="871"/>
    <x v="91"/>
    <m/>
    <s v=""/>
    <x v="1"/>
    <d v="1899-12-30T00:00:00"/>
    <d v="2022-09-26T14:40:54"/>
    <s v="ต่ำ"/>
  </r>
  <r>
    <s v="Not Requested"/>
    <x v="3"/>
    <d v="2022-09-26T11:03:00"/>
    <d v="2022-09-26T08:56:00"/>
    <n v="2022"/>
    <n v="9"/>
    <n v="26"/>
    <d v="1899-12-30T08:56:00"/>
    <s v="IT"/>
    <s v="คอมพิวเตอร์ 172.21.0.99 ไม่มีโปรแกรม EV insite"/>
    <n v="12137"/>
    <d v="2022-10-06T08:56:56"/>
    <s v="00:00:00"/>
    <s v=""/>
    <m/>
    <s v="No Group"/>
    <s v="ต่ำ"/>
    <n v="1"/>
    <s v="Software"/>
    <n v="0"/>
    <s v="ต่ำ"/>
    <n v="851810515"/>
    <s v="nutjaree.pet@cra.ac.th"/>
    <s v="Nutjaree Petchann"/>
    <s v="Within SLA"/>
    <s v="02:07:37"/>
    <d v="2022-09-26T11:03:56"/>
    <s v="Wattanachai Noilong"/>
    <s v="IT Support"/>
    <x v="1"/>
    <s v="Second tier"/>
    <x v="0"/>
    <s v="พอร์ทัล"/>
    <x v="0"/>
    <s v="Install"/>
    <x v="872"/>
    <x v="12"/>
    <d v="2022-05-05T00:00:00"/>
    <s v=""/>
    <x v="0"/>
    <d v="1899-12-30T00:00:00"/>
    <d v="2022-09-26T16:59:20"/>
    <s v="ต่ำ"/>
  </r>
  <r>
    <s v="Not Requested"/>
    <x v="2"/>
    <d v="2022-10-02T17:36:00"/>
    <d v="2022-09-26T08:58:00"/>
    <n v="2022"/>
    <n v="9"/>
    <n v="26"/>
    <d v="1899-12-30T08:58:00"/>
    <s v="IT"/>
    <s v="คอมพิวเตอร์ IP 172.32.5.40 คอมช้ามากๆค่ะ เปิดอะไรแต่ละอย่างช้ามาก บางครั้งก็ค้างอยู่แบบนั้น , ปริ้นสติ๊กเกอร์ไม่ได้ ข้อมูลออกมาไม่ครบ ไม่มีข้อมูลคนไข้ , โปรแกรม P-touch หายค่ะ"/>
    <n v="12138"/>
    <d v="2022-10-12T10:22:00"/>
    <s v="00:00:00"/>
    <s v=""/>
    <m/>
    <s v="No Group"/>
    <s v="ต่ำ"/>
    <n v="1"/>
    <s v="Repair"/>
    <n v="0"/>
    <s v="ต่ำ"/>
    <n v="877990683"/>
    <s v="warunya.rer@cra.ac.th"/>
    <s v="Warunya.rer r."/>
    <s v="Within SLA"/>
    <s v="06:38:28"/>
    <d v="2022-09-30T16:37:13"/>
    <s v="Anuchit Buapan"/>
    <s v="IT Support"/>
    <x v="1"/>
    <s v="Second tier"/>
    <x v="0"/>
    <s v="พอร์ทัล"/>
    <x v="0"/>
    <s v="Hard Disk"/>
    <x v="873"/>
    <x v="71"/>
    <m/>
    <s v=""/>
    <x v="1"/>
    <d v="1899-12-30T00:00:00"/>
    <d v="2022-10-02T17:36:15"/>
    <s v="ต่ำ"/>
  </r>
  <r>
    <s v="Not Requested"/>
    <x v="12"/>
    <d v="2022-09-26T09:02:00"/>
    <d v="2022-09-26T09:01:00"/>
    <n v="2022"/>
    <n v="9"/>
    <n v="26"/>
    <d v="1899-12-30T09:01:00"/>
    <s v="IT"/>
    <s v="ID เรื่อง รายละเอียด Channel HAxxxxxxxxxxxxx องค์กร สอบถามข้อมูลการจัดสรรวัคซีน Mail IT"/>
    <n v="12139"/>
    <d v="2022-10-06T16:47:40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9"/>
    <d v="2022-09-26T09:02:12"/>
    <s v="Jaraya Bhuwaratheep"/>
    <s v="Application Support"/>
    <x v="0"/>
    <s v="Second tier"/>
    <x v="1"/>
    <s v="อีเมล"/>
    <x v="0"/>
    <s v="Vaccine"/>
    <x v="874"/>
    <x v="25"/>
    <m/>
    <s v=""/>
    <x v="1"/>
    <d v="1899-12-30T00:00:00"/>
    <d v="2022-10-04T10:47:40"/>
    <s v="กลาง"/>
  </r>
  <r>
    <s v="Not Requested"/>
    <x v="12"/>
    <d v="2022-09-26T09:07:00"/>
    <d v="2022-09-26T09:03:00"/>
    <n v="2022"/>
    <n v="9"/>
    <n v="26"/>
    <d v="1899-12-30T09:03:00"/>
    <s v="IT"/>
    <s v="ID เรื่อง รายละเอียด Channel 600xxxxxxxxxxxxx ประชาชน แก้ไขชื่อ Call"/>
    <n v="12140"/>
    <d v="2022-10-06T16:44:37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3:18"/>
    <d v="2022-09-26T09:07:06"/>
    <s v="Jaraya Bhuwaratheep"/>
    <s v="Application Support"/>
    <x v="0"/>
    <s v="Second tier"/>
    <x v="1"/>
    <s v="โทรศัพท์"/>
    <x v="0"/>
    <s v="Vaccine"/>
    <x v="875"/>
    <x v="25"/>
    <m/>
    <s v=""/>
    <x v="1"/>
    <d v="1899-12-30T00:00:00"/>
    <d v="2022-10-04T10:47:37"/>
    <s v="กลาง"/>
  </r>
  <r>
    <s v="Not Requested"/>
    <x v="12"/>
    <d v="2022-09-26T09:10:00"/>
    <d v="2022-09-26T09:10:00"/>
    <n v="2022"/>
    <n v="9"/>
    <n v="26"/>
    <d v="1899-12-30T09:10:00"/>
    <s v="IT"/>
    <s v="ID เรื่อง รายละเอียด Channel บ.โอxxxxxxxxxxxxx องค์กร ส่งรายชื่อให้บริษัทประกัน Mail IT"/>
    <n v="12141"/>
    <d v="2022-10-06T16:47:34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26T09:10:47"/>
    <s v="Jaraya Bhuwaratheep"/>
    <s v="Application Support"/>
    <x v="0"/>
    <s v="Second tier"/>
    <x v="1"/>
    <s v="อีเมล"/>
    <x v="0"/>
    <s v="Vaccine"/>
    <x v="169"/>
    <x v="25"/>
    <m/>
    <s v=""/>
    <x v="1"/>
    <d v="1899-12-30T00:00:00"/>
    <d v="2022-10-04T10:47:34"/>
    <s v="กลาง"/>
  </r>
  <r>
    <s v="Not Requested"/>
    <x v="12"/>
    <d v="2022-09-26T09:13:00"/>
    <d v="2022-09-26T09:13:00"/>
    <n v="2022"/>
    <n v="9"/>
    <n v="26"/>
    <d v="1899-12-30T09:13:00"/>
    <s v="IT"/>
    <s v="ID เรื่อง รายละเอียด Channel 027xxxxxxxx บริษัท สxxxxxxxxx องค์กร สอบถามเรื่องนัดหมายการฉีดวัคซีน line"/>
    <n v="12142"/>
    <d v="2022-10-06T16:47:30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7"/>
    <d v="2022-09-26T09:13:30"/>
    <s v="Jaraya Bhuwaratheep"/>
    <s v="Application Support"/>
    <x v="0"/>
    <s v="Second tier"/>
    <x v="1"/>
    <s v="พูดคุย"/>
    <x v="0"/>
    <s v="Vaccine"/>
    <x v="876"/>
    <x v="25"/>
    <m/>
    <s v=""/>
    <x v="1"/>
    <d v="1899-12-30T00:00:00"/>
    <d v="2022-10-04T10:47:30"/>
    <s v="กลาง"/>
  </r>
  <r>
    <s v="Not Requested"/>
    <x v="2"/>
    <d v="2022-09-27T16:07:00"/>
    <d v="2022-09-26T09:13:00"/>
    <n v="2022"/>
    <n v="9"/>
    <n v="26"/>
    <d v="1899-12-30T09:13:00"/>
    <s v="IT"/>
    <s v="จอคอมพิวเตอร์ PC (ThinkVision) เสียหาย อาการที่เกิด *** หน้าจอมีภาพติดครึ่งเดียว อีกครึ่งเป็นสีดำ *** จึงขอความอนุเคราะห์เปลี่ยนจอคอมพิวเตอร์ PC (ThinkVision) ด้วยจะขอบคุณยิ่ง "/>
    <n v="12143"/>
    <d v="2022-10-06T15:44:31"/>
    <s v="00:00:00"/>
    <s v=""/>
    <m/>
    <s v="No Group"/>
    <s v="ต่ำ"/>
    <n v="1"/>
    <s v="Setup/Reconfig"/>
    <n v="0"/>
    <s v="ต่ำ"/>
    <n v="618623338"/>
    <s v="bencharat.koe@cra.ac.th"/>
    <s v=" นางสาว เบญจรัตน์ เกิดสืบมา"/>
    <s v="Within SLA"/>
    <s v="09:23:13"/>
    <d v="2022-09-27T09:36:54"/>
    <s v="Supachai Sonthong"/>
    <s v="IT Support"/>
    <x v="1"/>
    <s v="Second tier"/>
    <x v="0"/>
    <s v="พอร์ทัล"/>
    <x v="0"/>
    <s v="Monitor"/>
    <x v="877"/>
    <x v="11"/>
    <m/>
    <s v=""/>
    <x v="1"/>
    <d v="1899-12-30T00:00:00"/>
    <d v="2022-09-27T16:07:31"/>
    <s v="ต่ำ"/>
  </r>
  <r>
    <s v="Not Requested"/>
    <x v="12"/>
    <d v="2022-09-26T09:15:00"/>
    <d v="2022-09-26T09:15:00"/>
    <n v="2022"/>
    <n v="9"/>
    <n v="26"/>
    <d v="1899-12-30T09:15:00"/>
    <s v="IT"/>
    <s v="ID เรื่อง รายละเอียด Channel 038xxxxxxxx องค์กร สอบถามวันหมดอายุวัคซีน Call"/>
    <n v="12144"/>
    <d v="2022-09-28T15:25:54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2"/>
    <d v="2022-09-26T09:15:27"/>
    <s v="Jaraya Bhuwaratheep"/>
    <s v="Application Support"/>
    <x v="0"/>
    <s v="Second tier"/>
    <x v="1"/>
    <s v="โทรศัพท์"/>
    <x v="0"/>
    <s v="Vaccine"/>
    <x v="390"/>
    <x v="25"/>
    <m/>
    <s v=""/>
    <x v="1"/>
    <d v="1899-12-30T00:00:00"/>
    <d v="2022-09-26T09:25:54"/>
    <s v="กลาง"/>
  </r>
  <r>
    <s v="Not Requested"/>
    <x v="10"/>
    <d v="2022-09-26T15:43:00"/>
    <d v="2022-09-26T09:15:00"/>
    <n v="2022"/>
    <n v="9"/>
    <n v="26"/>
    <d v="1899-12-30T09:15:00"/>
    <s v="IT"/>
    <s v="log in ที่ printer fuji เพื่อพิมพ์งานไม่ได้"/>
    <n v="12145"/>
    <d v="2022-10-06T09:53:31"/>
    <s v="00:00:00"/>
    <s v=""/>
    <m/>
    <s v="No Group"/>
    <s v="ต่ำ"/>
    <n v="1"/>
    <s v="Setup/Reconfig"/>
    <n v="0"/>
    <s v="ต่ำ"/>
    <n v="8177"/>
    <s v="athiwat.pon@cra.ac.th"/>
    <s v="Athiwat Pongamornpat"/>
    <s v="Within SLA"/>
    <s v="05:50:04"/>
    <d v="2022-09-26T15:05:15"/>
    <s v="Supachai Sonthong"/>
    <s v="IT Support"/>
    <x v="1"/>
    <s v="Second tier"/>
    <x v="0"/>
    <s v="พอร์ทัล"/>
    <x v="0"/>
    <s v="Printer Fujitsu"/>
    <x v="878"/>
    <x v="108"/>
    <m/>
    <s v=""/>
    <x v="1"/>
    <d v="1899-12-30T00:00:00"/>
    <d v="2022-09-26T15:43:31"/>
    <s v="ต่ำ"/>
  </r>
  <r>
    <s v="Not Requested"/>
    <x v="2"/>
    <m/>
    <d v="2022-09-26T09:15:00"/>
    <n v="2022"/>
    <n v="9"/>
    <n v="26"/>
    <d v="1899-12-30T09:15:00"/>
    <s v="IT"/>
    <s v="ดำเนินการ ระบบ UPS จำนวน 1 เครื่อง (ประสานงานและดำเนินการเรียบร้อยแล้วค่ะ) (พร้อมเอกสารแนบ)"/>
    <n v="12146"/>
    <d v="2022-10-06T09:15:50"/>
    <s v="00:00:00"/>
    <s v=""/>
    <m/>
    <s v="No Group"/>
    <s v="ต่ำ"/>
    <n v="1"/>
    <s v="Setup/Reconfig"/>
    <n v="0"/>
    <s v="ต่ำ"/>
    <n v="6168"/>
    <s v="namthipy.toc@cra.ac.th"/>
    <s v="Namthipy Tochring"/>
    <s v=""/>
    <s v=""/>
    <m/>
    <s v="IT Service Request"/>
    <s v="IT Support"/>
    <x v="1"/>
    <s v="Frist tier"/>
    <x v="2"/>
    <s v="พอร์ทัล"/>
    <x v="1"/>
    <s v="UPS"/>
    <x v="879"/>
    <x v="145"/>
    <m/>
    <s v=""/>
    <x v="1"/>
    <d v="1899-12-30T00:00:00"/>
    <d v="2022-09-26T09:26:50"/>
    <s v="ต่ำ"/>
  </r>
  <r>
    <s v="Not Requested"/>
    <x v="10"/>
    <d v="2022-09-26T15:48:00"/>
    <d v="2022-09-26T09:16:00"/>
    <n v="2022"/>
    <n v="9"/>
    <n v="26"/>
    <d v="1899-12-30T09:16:00"/>
    <s v="IT"/>
    <s v=""/>
    <n v="12147"/>
    <d v="2022-09-28T15:18:33"/>
    <s v="00:00:00"/>
    <s v=""/>
    <m/>
    <s v="No Group"/>
    <s v="ต่ำ"/>
    <n v="2"/>
    <s v="Waste Toner"/>
    <n v="0"/>
    <s v="กลาง"/>
    <n v="6355"/>
    <s v="thanaporn.koo@cra.ac.th"/>
    <s v="Thanaporn Kookongkrissadakorn"/>
    <s v="Within SLA"/>
    <s v="06:30:24"/>
    <d v="2022-09-26T15:46:50"/>
    <s v="Anuchit Buapan"/>
    <s v="IT Support"/>
    <x v="1"/>
    <s v="Second tier"/>
    <x v="0"/>
    <s v="พอร์ทัล"/>
    <x v="0"/>
    <s v="Printer Ricoh"/>
    <x v="880"/>
    <x v="91"/>
    <m/>
    <s v=""/>
    <x v="1"/>
    <d v="1899-12-30T00:00:00"/>
    <d v="2022-09-26T15:48:33"/>
    <s v="ต่ำ"/>
  </r>
  <r>
    <s v="Not Requested"/>
    <x v="12"/>
    <d v="2022-09-26T14:41:00"/>
    <d v="2022-09-26T09:16:00"/>
    <n v="2022"/>
    <n v="9"/>
    <n v="26"/>
    <d v="1899-12-30T09:16:00"/>
    <s v="IT"/>
    <s v="ปัญหา : HIS เข้าใช้งานไม่ได้ 2 เครื่อง ชื่อผู้แจ้ง : ปาริชาติ แผนก : OPD MED 17 ไร่ Tel.5742"/>
    <n v="12148"/>
    <d v="2022-10-06T12:31:37"/>
    <s v="00:00:00"/>
    <s v=""/>
    <m/>
    <s v="No Group"/>
    <s v="ต่ำ"/>
    <n v="1"/>
    <s v="Set up SSB"/>
    <n v="0"/>
    <s v="ต่ำ"/>
    <n v="5742"/>
    <s v="itservice@cra.ac.th"/>
    <s v="IT Service Request"/>
    <s v="Within SLA"/>
    <s v="02:10:33"/>
    <d v="2022-09-26T11:27:12"/>
    <s v="Thanaphon Thaugsuban"/>
    <s v="IT Support"/>
    <x v="1"/>
    <s v="Second tier"/>
    <x v="0"/>
    <s v="โทรศัพท์"/>
    <x v="0"/>
    <s v="SSB - Front End"/>
    <x v="881"/>
    <x v="21"/>
    <m/>
    <s v=""/>
    <x v="1"/>
    <d v="1899-12-30T00:00:00"/>
    <d v="2022-09-26T14:41:37"/>
    <s v="ต่ำ"/>
  </r>
  <r>
    <s v="Not Requested"/>
    <x v="12"/>
    <d v="2022-09-26T09:17:00"/>
    <d v="2022-09-26T09:16:00"/>
    <n v="2022"/>
    <n v="9"/>
    <n v="26"/>
    <d v="1899-12-30T09:16:00"/>
    <s v="IT"/>
    <s v="ID เรื่อง รายละเอียด Channel 600xxxxxxx EH71xxxxxxxx หมอพร้อม แก้เบอร์โทร Call"/>
    <n v="12149"/>
    <d v="2022-10-06T16:46:2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15"/>
    <d v="2022-09-26T09:17:54"/>
    <s v="Jaraya Bhuwaratheep"/>
    <s v="Application Support"/>
    <x v="0"/>
    <s v="Second tier"/>
    <x v="1"/>
    <s v="โทรศัพท์"/>
    <x v="0"/>
    <s v="Vaccine"/>
    <x v="272"/>
    <x v="25"/>
    <m/>
    <s v=""/>
    <x v="1"/>
    <d v="1899-12-30T00:00:00"/>
    <d v="2022-10-04T10:47:26"/>
    <s v="กลาง"/>
  </r>
  <r>
    <s v="Not Requested"/>
    <x v="12"/>
    <d v="2022-09-26T09:20:00"/>
    <d v="2022-09-26T09:20:00"/>
    <n v="2022"/>
    <n v="9"/>
    <n v="26"/>
    <d v="1899-12-30T09:20:00"/>
    <s v="IT"/>
    <s v="ID เรื่อง รายละเอียด Channel เกxxxxxxxxxxx จำกัด องค์กร อัพโหลดรายชื่อ line"/>
    <n v="12150"/>
    <d v="2022-10-06T16:47:2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26T09:20:34"/>
    <s v="Jaraya Bhuwaratheep"/>
    <s v="Application Support"/>
    <x v="0"/>
    <s v="Second tier"/>
    <x v="1"/>
    <s v="พูดคุย"/>
    <x v="0"/>
    <s v="Vaccine"/>
    <x v="617"/>
    <x v="25"/>
    <m/>
    <s v=""/>
    <x v="1"/>
    <d v="1899-12-30T00:00:00"/>
    <d v="2022-10-04T10:47:23"/>
    <s v="กลาง"/>
  </r>
  <r>
    <s v="Not Requested"/>
    <x v="12"/>
    <d v="2022-09-26T09:25:00"/>
    <d v="2022-09-26T09:25:00"/>
    <n v="2022"/>
    <n v="9"/>
    <n v="26"/>
    <d v="1899-12-30T09:25:00"/>
    <s v="IT"/>
    <s v="ID เรื่อง รายละเอียด Channel บริษัทฮxxxxxxxxxxxx จำกัด องค์กร สอบถามเรื่องเข้าระบบนัดวัคซีนไม่ได้ Mail IT"/>
    <n v="12151"/>
    <d v="2022-10-06T16:47:1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0"/>
    <d v="2022-09-26T09:25:34"/>
    <s v="Jaraya Bhuwaratheep"/>
    <s v="Application Support"/>
    <x v="0"/>
    <s v="Second tier"/>
    <x v="1"/>
    <s v="อีเมล"/>
    <x v="0"/>
    <s v="Vaccine"/>
    <x v="882"/>
    <x v="25"/>
    <m/>
    <s v=""/>
    <x v="1"/>
    <d v="1899-12-30T00:00:00"/>
    <d v="2022-10-04T10:47:18"/>
    <s v="กลาง"/>
  </r>
  <r>
    <s v="Not Requested"/>
    <x v="12"/>
    <d v="2022-09-26T09:27:00"/>
    <d v="2022-09-26T09:27:00"/>
    <n v="2022"/>
    <n v="9"/>
    <n v="26"/>
    <d v="1899-12-30T09:27:00"/>
    <s v="IT"/>
    <s v="ID เรื่อง รายละเอียด Channel รพ. ลxxxxxxx โรงพยาบาล ส่งรายชื่อให้บริษัทประกันวันที่ 23/09/65 Mail IT"/>
    <n v="12152"/>
    <d v="2022-10-06T16:47:15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26T09:27:57"/>
    <s v="Jaraya Bhuwaratheep"/>
    <s v="Application Support"/>
    <x v="0"/>
    <s v="Second tier"/>
    <x v="1"/>
    <s v="อีเมล"/>
    <x v="0"/>
    <s v="Vaccine"/>
    <x v="883"/>
    <x v="25"/>
    <m/>
    <s v=""/>
    <x v="1"/>
    <d v="1899-12-30T00:00:00"/>
    <d v="2022-10-04T10:47:15"/>
    <s v="กลาง"/>
  </r>
  <r>
    <s v="Not Requested"/>
    <x v="3"/>
    <d v="2022-09-30T09:39:00"/>
    <d v="2022-09-26T09:28:00"/>
    <n v="2022"/>
    <n v="9"/>
    <n v="26"/>
    <d v="1899-12-30T09:28:00"/>
    <s v="IT"/>
    <s v=""/>
    <n v="12153"/>
    <d v="2022-10-04T10:31:00"/>
    <s v="00:00:00"/>
    <s v=""/>
    <m/>
    <s v="No Group"/>
    <s v="ต่ำ"/>
    <n v="1"/>
    <s v="Network"/>
    <n v="0"/>
    <s v="กลาง"/>
    <n v="6682"/>
    <s v="patcharaporn.kon@pccms.ac.th"/>
    <s v=" นางสาว พัชราภรณ์ คงคาใหญ่"/>
    <s v="Within SLA"/>
    <s v="05:08:58"/>
    <d v="2022-09-29T08:41:21"/>
    <s v="Supachai Sonthong"/>
    <s v="IT Support"/>
    <x v="1"/>
    <s v="Second tier"/>
    <x v="0"/>
    <s v="พอร์ทัล"/>
    <x v="0"/>
    <s v="Install"/>
    <x v="380"/>
    <x v="13"/>
    <m/>
    <s v=""/>
    <x v="0"/>
    <d v="1899-12-30T00:00:00"/>
    <d v="2022-09-30T09:39:00"/>
    <s v="ต่ำ"/>
  </r>
  <r>
    <s v="Not Requested"/>
    <x v="12"/>
    <d v="2022-09-26T09:29:00"/>
    <d v="2022-09-26T09:28:00"/>
    <n v="2022"/>
    <n v="9"/>
    <n v="26"/>
    <d v="1899-12-30T09:28:00"/>
    <s v="IT"/>
    <s v="ID เรื่อง รายละเอียด Channel รพ. ลxxxxxxx โรงพยาบาล ส่งรายชื่อให้บริษัทประกันวันที่ 24/09/65 Mail IT"/>
    <n v="12154"/>
    <d v="2022-10-06T16:46:14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6"/>
    <d v="2022-09-26T09:29:23"/>
    <s v="Jaraya Bhuwaratheep"/>
    <s v="Application Support"/>
    <x v="0"/>
    <s v="Second tier"/>
    <x v="1"/>
    <s v="อีเมล"/>
    <x v="0"/>
    <s v="Vaccine"/>
    <x v="884"/>
    <x v="25"/>
    <m/>
    <s v=""/>
    <x v="1"/>
    <d v="1899-12-30T00:00:00"/>
    <d v="2022-10-04T10:46:14"/>
    <s v="กลาง"/>
  </r>
  <r>
    <s v="Not Requested"/>
    <x v="12"/>
    <d v="2022-09-26T09:31:00"/>
    <d v="2022-09-26T09:30:00"/>
    <n v="2022"/>
    <n v="9"/>
    <n v="26"/>
    <d v="1899-12-30T09:30:00"/>
    <s v="IT"/>
    <s v="ID เรื่อง รายละเอียด Channel 161xxxxxxxxxxxx ประชาชน ขอเพิ่มเข็ม 1 2 Call"/>
    <n v="12155"/>
    <d v="2022-10-06T16:46:07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26T09:31:20"/>
    <s v="Jaraya Bhuwaratheep"/>
    <s v="Application Support"/>
    <x v="0"/>
    <s v="Second tier"/>
    <x v="1"/>
    <s v="โทรศัพท์"/>
    <x v="0"/>
    <s v="Vaccine"/>
    <x v="885"/>
    <x v="25"/>
    <m/>
    <s v=""/>
    <x v="1"/>
    <d v="1899-12-30T00:00:00"/>
    <d v="2022-10-04T10:46:07"/>
    <s v="กลาง"/>
  </r>
  <r>
    <s v="Not Requested"/>
    <x v="12"/>
    <d v="2022-09-26T14:41:00"/>
    <d v="2022-09-26T09:52:00"/>
    <n v="2022"/>
    <n v="9"/>
    <n v="26"/>
    <d v="1899-12-30T09:52:00"/>
    <s v="IT"/>
    <s v="172.25.17.242ปริ๊นบัตรนัดและสติ๊กเกอร์ไม่ได้ และหน้าloadรายการที่ดูคลินิก ไม่มีรายการของ opd17ไร่"/>
    <n v="12156"/>
    <d v="2022-10-06T14:08:57"/>
    <s v="00:00:00"/>
    <s v=""/>
    <m/>
    <s v="No Group"/>
    <s v="ต่ำ"/>
    <n v="1"/>
    <s v="Print Queue"/>
    <n v="0"/>
    <s v="ต่ำ"/>
    <n v="5744"/>
    <s v="supitcha.suk@cra.ac.th"/>
    <s v="Supitcha Suksumek"/>
    <s v="Within SLA"/>
    <s v="00:33:33"/>
    <d v="2022-09-26T10:25:34"/>
    <s v="Prasert Rattawisad"/>
    <s v="IT Support"/>
    <x v="1"/>
    <s v="Second tier"/>
    <x v="0"/>
    <s v="พอร์ทัล"/>
    <x v="0"/>
    <s v="SSB - Front End"/>
    <x v="886"/>
    <x v="21"/>
    <m/>
    <s v=""/>
    <x v="1"/>
    <d v="1899-12-30T00:00:00"/>
    <d v="2022-09-26T14:41:57"/>
    <s v="ต่ำ"/>
  </r>
  <r>
    <s v="Not Requested"/>
    <x v="12"/>
    <d v="2022-09-30T10:36:00"/>
    <d v="2022-09-26T09:59:00"/>
    <n v="2022"/>
    <n v="9"/>
    <n v="26"/>
    <d v="1899-12-30T09:59:00"/>
    <s v="IT"/>
    <s v=""/>
    <n v="12157"/>
    <d v="2022-10-04T16:08:07"/>
    <s v="00:00:00"/>
    <s v=""/>
    <m/>
    <s v="No Group"/>
    <s v="ต่ำ"/>
    <n v="2"/>
    <s v="Setup/Reconfig"/>
    <n v="0"/>
    <s v="กลาง"/>
    <n v="8187"/>
    <s v="pinmuk.cha@cra.ac.th"/>
    <s v=" นาง ปิ่นมุข ชัยวงศ์เวช"/>
    <s v="Within SLA"/>
    <s v="18:32:04"/>
    <d v="2022-09-28T10:31:20"/>
    <s v="Surasak Rattanaanan"/>
    <s v="IT Support"/>
    <x v="0"/>
    <s v="Second tier"/>
    <x v="0"/>
    <s v="พอร์ทัล"/>
    <x v="0"/>
    <s v="MicrosoftTeam"/>
    <x v="670"/>
    <x v="17"/>
    <m/>
    <s v=""/>
    <x v="1"/>
    <d v="1899-12-30T00:00:00"/>
    <d v="2022-10-04T10:40:07"/>
    <s v="กลาง"/>
  </r>
  <r>
    <s v="Not Requested"/>
    <x v="12"/>
    <d v="2022-09-27T16:07:00"/>
    <d v="2022-09-26T10:00:00"/>
    <n v="2022"/>
    <n v="9"/>
    <n v="26"/>
    <d v="1899-12-30T10:00:00"/>
    <s v="IT"/>
    <s v="ขอความอนุเคราะห์เจ้าหน้าที่เข้ามาดูระบบที่มีปัญหา รายชื่อคนไข้ ไม่ขึ้นในระบบ E-claimi off line"/>
    <n v="12158"/>
    <d v="2022-10-07T08:49:57"/>
    <s v="00:34:22"/>
    <s v="Within SLA"/>
    <d v="2022-09-26T10:34:38"/>
    <s v="No Group"/>
    <s v="ต่ำ"/>
    <n v="1"/>
    <s v="Setup/Reconfig"/>
    <n v="1"/>
    <s v="ต่ำ"/>
    <n v="6683"/>
    <s v="mathuros.sai@cra.ac.th"/>
    <s v="Mathuros Saikeatwong"/>
    <s v="Within SLA"/>
    <s v="07:18:27"/>
    <d v="2022-09-27T08:18:43"/>
    <s v="Chakrit Pongprayot"/>
    <s v="IT Support"/>
    <x v="1"/>
    <s v="Second tier"/>
    <x v="0"/>
    <s v="พอร์ทัล"/>
    <x v="0"/>
    <s v="Appsoft E-Claim"/>
    <x v="887"/>
    <x v="13"/>
    <m/>
    <s v=""/>
    <x v="1"/>
    <d v="1899-12-30T00:00:00"/>
    <d v="2022-09-27T16:07:57"/>
    <s v="ต่ำ"/>
  </r>
  <r>
    <s v="Not Requested"/>
    <x v="10"/>
    <d v="2022-09-26T14:42:00"/>
    <d v="2022-09-26T10:19:00"/>
    <n v="2022"/>
    <n v="9"/>
    <n v="26"/>
    <d v="1899-12-30T10:19:00"/>
    <s v="IT"/>
    <s v="ปริ้นบัตรนัดไม่ออก (หลังจากไฟดับเมื่อวันศุกร์) IP 172.25.4.166"/>
    <n v="12159"/>
    <d v="2022-10-06T13:32:16"/>
    <s v="00:00:00"/>
    <s v=""/>
    <m/>
    <s v="No Group"/>
    <s v="ต่ำ"/>
    <n v="1"/>
    <s v="Setup/Reconfig"/>
    <n v="0"/>
    <s v="ต่ำ"/>
    <n v="5811"/>
    <s v="paphawarin.tie@cra.ac.th"/>
    <s v="Paphawarin Thientong"/>
    <s v="Within SLA"/>
    <s v="01:10:48"/>
    <d v="2022-09-26T11:30:30"/>
    <s v="Thanaphon Thaugsuban"/>
    <s v="IT Support"/>
    <x v="1"/>
    <s v="Second tier"/>
    <x v="0"/>
    <s v="พอร์ทัล"/>
    <x v="0"/>
    <s v="Printer Brother"/>
    <x v="888"/>
    <x v="38"/>
    <m/>
    <s v=""/>
    <x v="1"/>
    <d v="1899-12-30T00:00:00"/>
    <d v="2022-09-26T14:42:16"/>
    <s v="ต่ำ"/>
  </r>
  <r>
    <s v="Not Requested"/>
    <x v="10"/>
    <d v="2022-09-26T12:13:00"/>
    <d v="2022-09-26T10:21:00"/>
    <n v="2022"/>
    <n v="9"/>
    <n v="26"/>
    <d v="1899-12-30T10:21:00"/>
    <s v="IT"/>
    <s v="คอมพิวเตอร์ปริ้นซ์เอกสารไม่ได้"/>
    <n v="12160"/>
    <d v="2022-10-06T11:57:04"/>
    <s v="00:00:00"/>
    <s v=""/>
    <m/>
    <s v="No Group"/>
    <s v="ต่ำ"/>
    <n v="1"/>
    <s v="Setup/Reconfig"/>
    <n v="0"/>
    <s v="ต่ำ"/>
    <n v="6500"/>
    <s v="kamonchanok.khr@cra.ac.th"/>
    <s v="kamonchanok Khrutmuang"/>
    <s v="Within SLA"/>
    <s v="00:16:14"/>
    <d v="2022-09-26T10:37:49"/>
    <s v="IT Service Request"/>
    <s v="IT Support"/>
    <x v="1"/>
    <s v="Frist tier"/>
    <x v="2"/>
    <s v="พอร์ทัล"/>
    <x v="0"/>
    <s v="Printer Ricoh"/>
    <x v="889"/>
    <x v="92"/>
    <m/>
    <s v=""/>
    <x v="1"/>
    <d v="1899-12-30T00:00:00"/>
    <d v="2022-09-26T12:13:04"/>
    <s v="ต่ำ"/>
  </r>
  <r>
    <s v="Not Requested"/>
    <x v="12"/>
    <d v="2022-09-26T10:46:00"/>
    <d v="2022-09-26T10:46:00"/>
    <n v="2022"/>
    <n v="9"/>
    <n v="26"/>
    <d v="1899-12-30T10:46:00"/>
    <s v="IT"/>
    <s v="ID เรื่อง รายละเอียด Channel 084xxxxxxxxx ประชาชน ขอใบรับรอง Call"/>
    <n v="12161"/>
    <d v="2022-10-06T16:46:0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6"/>
    <d v="2022-09-26T10:46:43"/>
    <s v="Jaraya Bhuwaratheep"/>
    <s v="Application Support"/>
    <x v="0"/>
    <s v="Second tier"/>
    <x v="1"/>
    <s v="โทรศัพท์"/>
    <x v="0"/>
    <s v="Vaccine"/>
    <x v="890"/>
    <x v="25"/>
    <m/>
    <s v=""/>
    <x v="1"/>
    <d v="1899-12-30T00:00:00"/>
    <d v="2022-10-04T10:46:01"/>
    <s v="กลาง"/>
  </r>
  <r>
    <s v="Not Requested"/>
    <x v="2"/>
    <d v="2022-09-26T14:42:00"/>
    <d v="2022-09-26T10:50:00"/>
    <n v="2022"/>
    <n v="9"/>
    <n v="26"/>
    <d v="1899-12-30T10:50:00"/>
    <s v="IT"/>
    <s v="คอมเปิดไม่ติด 1 เครื่อง ไม่สามารถดูเลข Service number ได้ ตัว CPU เปิดแล้วไม่ไฟที่เขียวติดแต่หน้าจอเปิดไม่ติด "/>
    <n v="12162"/>
    <d v="2022-10-06T12:12:48"/>
    <s v="00:04:55"/>
    <s v="Within SLA"/>
    <d v="2022-09-26T10:55:52"/>
    <s v="No Group"/>
    <s v="ต่ำ"/>
    <n v="1"/>
    <s v="Setup/Reconfig"/>
    <n v="1"/>
    <s v="ต่ำ"/>
    <n v="6456"/>
    <s v="karuna.sue@cra.ac.th"/>
    <s v="Karuna Suebhirun"/>
    <s v="Within SLA"/>
    <s v="02:30:18"/>
    <d v="2022-09-26T13:21:15"/>
    <s v="Krissada Boonchaleaw"/>
    <s v="PC Team"/>
    <x v="2"/>
    <s v="Second tier"/>
    <x v="0"/>
    <s v="พอร์ทัล"/>
    <x v="0"/>
    <s v="PC"/>
    <x v="203"/>
    <x v="65"/>
    <m/>
    <s v=""/>
    <x v="1"/>
    <d v="1899-12-30T00:00:00"/>
    <d v="2022-09-26T14:42:48"/>
    <s v="ต่ำ"/>
  </r>
  <r>
    <s v="Not Requested"/>
    <x v="3"/>
    <d v="2022-09-27T16:08:00"/>
    <d v="2022-09-26T10:52:00"/>
    <n v="2022"/>
    <n v="9"/>
    <n v="26"/>
    <d v="1899-12-30T10:52:00"/>
    <s v="IT"/>
    <s v="ขอสาย HDMIยาว 1.5 จำนวน 2 เส้น สำหรับใช้ประชุมในห้องประชุม เนื่องจากสายเก่าไม่สามารถใช้งานได้"/>
    <n v="12163"/>
    <d v="2022-10-07T09:16:19"/>
    <s v="00:00:00"/>
    <s v=""/>
    <m/>
    <s v="No Group"/>
    <s v="ต่ำ"/>
    <n v="2"/>
    <s v="Accessories"/>
    <n v="0"/>
    <s v="ต่ำ"/>
    <n v="8405"/>
    <s v="patinya.paj@cra.ac.th"/>
    <s v="Patinya Pajjusanan"/>
    <s v="Within SLA"/>
    <s v="06:52:58"/>
    <d v="2022-09-27T09:39:53"/>
    <s v="Supachai Sonthong"/>
    <s v="IT Support"/>
    <x v="1"/>
    <s v="Second tier"/>
    <x v="0"/>
    <s v="พอร์ทัล"/>
    <x v="0"/>
    <s v="Install"/>
    <x v="891"/>
    <x v="20"/>
    <m/>
    <s v=""/>
    <x v="0"/>
    <d v="1899-12-30T00:00:00"/>
    <d v="2022-09-27T16:08:19"/>
    <s v="ต่ำ"/>
  </r>
  <r>
    <s v="Not Requested"/>
    <x v="10"/>
    <d v="2022-09-26T10:57:00"/>
    <d v="2022-09-26T10:55:00"/>
    <n v="2022"/>
    <n v="9"/>
    <n v="26"/>
    <d v="1899-12-30T10:55:00"/>
    <s v="IT"/>
    <s v="HIS print sticker ไม่ได้"/>
    <n v="12164"/>
    <d v="2022-10-06T10:55:33"/>
    <s v="00:00:00"/>
    <s v=""/>
    <m/>
    <s v="No Group"/>
    <s v="ต่ำ"/>
    <n v="1"/>
    <s v="Setup/Reconfig"/>
    <n v="0"/>
    <s v="ต่ำ"/>
    <n v="5631"/>
    <s v="waraporn.sam@pccms.ac.th"/>
    <s v=" นางสาว วราพร สัมพุทธานนท์"/>
    <s v="Within SLA"/>
    <s v="00:02:10"/>
    <d v="2022-09-26T10:57:33"/>
    <s v="Wattanachai Noilong"/>
    <s v="IT Support"/>
    <x v="1"/>
    <s v="Second tier"/>
    <x v="0"/>
    <s v="โทรศัพท์"/>
    <x v="0"/>
    <s v="Printer Sticker"/>
    <x v="892"/>
    <x v="104"/>
    <m/>
    <s v=""/>
    <x v="1"/>
    <d v="1899-12-30T00:00:00"/>
    <d v="2022-09-26T10:57:33"/>
    <s v="ต่ำ"/>
  </r>
  <r>
    <s v="Not Requested"/>
    <x v="10"/>
    <d v="2022-09-26T11:01:00"/>
    <d v="2022-09-26T10:58:00"/>
    <n v="2022"/>
    <n v="9"/>
    <n v="26"/>
    <d v="1899-12-30T10:58:00"/>
    <s v="IT"/>
    <s v="printer พิมพ์ไม่ออก"/>
    <n v="12165"/>
    <d v="2022-10-06T10:58:33"/>
    <s v="00:00:00"/>
    <s v=""/>
    <m/>
    <s v="No Group"/>
    <s v="ต่ำ"/>
    <n v="1"/>
    <s v="User Error"/>
    <n v="0"/>
    <s v="ต่ำ"/>
    <n v="6167"/>
    <s v="arinya.har@cra.ac.th"/>
    <s v="Arinya Haruthai"/>
    <s v="Within SLA"/>
    <s v="00:02:47"/>
    <d v="2022-09-26T11:01:08"/>
    <s v="Wattanachai Noilong"/>
    <s v="IT Support"/>
    <x v="1"/>
    <s v="Second tier"/>
    <x v="0"/>
    <s v="พอร์ทัล"/>
    <x v="0"/>
    <s v="Printer Ricoh"/>
    <x v="893"/>
    <x v="63"/>
    <m/>
    <s v=""/>
    <x v="1"/>
    <d v="1899-12-30T00:00:00"/>
    <d v="2022-09-26T11:01:08"/>
    <s v="ต่ำ"/>
  </r>
  <r>
    <s v="Not Requested"/>
    <x v="3"/>
    <m/>
    <d v="2022-09-26T10:59:00"/>
    <n v="2022"/>
    <n v="9"/>
    <n v="26"/>
    <d v="1899-12-30T10:59:00"/>
    <s v="IT"/>
    <s v=""/>
    <n v="12166"/>
    <d v="2022-09-28T16:59:59"/>
    <s v="00:00:00"/>
    <s v=""/>
    <m/>
    <s v="No Group"/>
    <s v="ต่ำ"/>
    <n v="1"/>
    <s v="PC"/>
    <n v="0"/>
    <s v="กลาง"/>
    <n v="1326"/>
    <s v="niphakorn.dan@cra.ac.th"/>
    <s v="Niphakorn Dangsuwan"/>
    <s v=""/>
    <s v=""/>
    <m/>
    <s v="Surasak Rattanaanan"/>
    <s v="IT Support"/>
    <x v="0"/>
    <s v="Second tier"/>
    <x v="0"/>
    <s v="พอร์ทัล"/>
    <x v="2"/>
    <s v="Install"/>
    <x v="894"/>
    <x v="48"/>
    <m/>
    <s v=""/>
    <x v="0"/>
    <d v="1899-12-30T00:00:00"/>
    <d v="2022-09-27T09:17:59"/>
    <s v="ต่ำ"/>
  </r>
  <r>
    <s v="Not Requested"/>
    <x v="11"/>
    <d v="2022-09-26T15:47:00"/>
    <d v="2022-09-26T11:08:00"/>
    <n v="2022"/>
    <n v="9"/>
    <n v="26"/>
    <d v="1899-12-30T11:08:00"/>
    <s v="IT"/>
    <s v="ช่วยตรวจสอบการเข้า Appication Line บนเครื่อง PC เนื่องจากไม่สามารถเข้าใช้งานได้"/>
    <n v="12167"/>
    <d v="2022-10-06T11:39:47"/>
    <s v="00:00:00"/>
    <s v=""/>
    <m/>
    <s v="No Group"/>
    <s v="ต่ำ"/>
    <n v="1"/>
    <s v="Setup/Reconfig"/>
    <n v="0"/>
    <s v="ต่ำ"/>
    <n v="642171908"/>
    <s v="pattamaporn.kra@pccms.ac.th"/>
    <s v=" นางสาว ปัทมาภรณ์ กระจกแก้ว"/>
    <s v="Within SLA"/>
    <s v="04:08:16"/>
    <d v="2022-09-26T15:17:03"/>
    <s v="Darin Mingraksa"/>
    <s v="IT Support"/>
    <x v="1"/>
    <s v="Frist tier"/>
    <x v="2"/>
    <s v="พอร์ทัล"/>
    <x v="0"/>
    <s v="Proxy"/>
    <x v="895"/>
    <x v="96"/>
    <m/>
    <s v=""/>
    <x v="1"/>
    <d v="1899-12-30T00:00:00"/>
    <d v="2022-09-26T15:47:47"/>
    <s v="ต่ำ"/>
  </r>
  <r>
    <s v="Not Requested"/>
    <x v="12"/>
    <m/>
    <d v="2022-09-26T11:10:00"/>
    <n v="2022"/>
    <n v="9"/>
    <n v="26"/>
    <d v="1899-12-30T11:10:00"/>
    <s v="IT"/>
    <s v="เครื่อง PC กดเข้าระบบ workflow เเล้วขึ้นข้อความตามไฟล์แนบครับ *** เป็นเฉพาะเครื่องนี้ เครื่องอื่นใช้ได้ปกติ บริษัท จุฬาวัฒน จำกัด อาคารบริหาร 2 Zone A (สำนักพัฒนานวัตกรรมและเทคโนโลยีเก่า) ติดกับห้องประชุม MC224"/>
    <n v="12168"/>
    <d v="2022-10-06T11:10:39"/>
    <s v="24:39:18"/>
    <s v="SLA Violated"/>
    <d v="2022-09-29T08:49:51"/>
    <s v="No Group"/>
    <s v="ต่ำ"/>
    <n v="1"/>
    <s v="Permission"/>
    <n v="1"/>
    <s v="ต่ำ"/>
    <n v="8231"/>
    <s v="anawat.vd@gmail.com"/>
    <s v="Anawat Vadhanapanich"/>
    <s v=""/>
    <s v=""/>
    <m/>
    <s v="No Agent"/>
    <n v="0"/>
    <x v="0"/>
    <s v="Second tier"/>
    <x v="2"/>
    <s v="พอร์ทัล"/>
    <x v="1"/>
    <s v="SAP-MM-Workflow"/>
    <x v="896"/>
    <x v="129"/>
    <m/>
    <s v=""/>
    <x v="1"/>
    <d v="1899-12-30T00:00:00"/>
    <d v="2022-10-04T10:31:39"/>
    <s v="ต่ำ"/>
  </r>
  <r>
    <s v="Not Requested"/>
    <x v="12"/>
    <d v="2022-09-26T11:17:00"/>
    <d v="2022-09-26T11:16:00"/>
    <n v="2022"/>
    <n v="9"/>
    <n v="26"/>
    <d v="1899-12-30T11:16:00"/>
    <s v="IT"/>
    <s v="ID เรื่อง รายละเอียด Channel 600xxxxxxxx LM85xxxxxxx ประชาชน ขอเลข 13หลัก Call"/>
    <n v="12169"/>
    <d v="2022-10-06T16:45:52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0"/>
    <d v="2022-09-26T11:17:07"/>
    <s v="Jaraya Bhuwaratheep"/>
    <s v="Application Support"/>
    <x v="0"/>
    <s v="Second tier"/>
    <x v="1"/>
    <s v="โทรศัพท์"/>
    <x v="0"/>
    <s v="Vaccine"/>
    <x v="897"/>
    <x v="25"/>
    <m/>
    <s v=""/>
    <x v="1"/>
    <d v="1899-12-30T00:00:00"/>
    <d v="2022-10-04T10:45:52"/>
    <s v="กลาง"/>
  </r>
  <r>
    <s v="Not Requested"/>
    <x v="12"/>
    <d v="2022-09-26T11:18:00"/>
    <d v="2022-09-26T11:18:00"/>
    <n v="2022"/>
    <n v="9"/>
    <n v="26"/>
    <d v="1899-12-30T11:18:00"/>
    <s v="IT"/>
    <s v="ID เรื่อง รายละเอียด Channel 110xxxxxxxxxxxxx ประชาชน ขอเพิ่ิ่มเข็ม 2 Call"/>
    <n v="12170"/>
    <d v="2022-10-06T16:45:4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26T11:18:55"/>
    <s v="Jaraya Bhuwaratheep"/>
    <s v="Application Support"/>
    <x v="0"/>
    <s v="Second tier"/>
    <x v="1"/>
    <s v="โทรศัพท์"/>
    <x v="0"/>
    <s v="Vaccine"/>
    <x v="898"/>
    <x v="25"/>
    <m/>
    <s v=""/>
    <x v="1"/>
    <d v="1899-12-30T00:00:00"/>
    <d v="2022-10-04T10:45:41"/>
    <s v="กลาง"/>
  </r>
  <r>
    <s v="Not Requested"/>
    <x v="3"/>
    <d v="2022-09-27T16:08:00"/>
    <d v="2022-09-26T11:25:00"/>
    <n v="2022"/>
    <n v="9"/>
    <n v="26"/>
    <d v="1899-12-30T11:25:00"/>
    <s v="IT"/>
    <s v="เปลี่ยน black drum "/>
    <n v="12171"/>
    <d v="2022-10-06T16:16:38"/>
    <s v="00:00:00"/>
    <s v=""/>
    <m/>
    <s v="No Group"/>
    <s v="ต่ำ"/>
    <n v="1"/>
    <s v="Printer"/>
    <n v="0"/>
    <s v="ต่ำ"/>
    <n v="6167"/>
    <s v="arinya.har@cra.ac.th"/>
    <s v="Arinya Haruthai"/>
    <s v="Within SLA"/>
    <s v="08:52:06"/>
    <d v="2022-09-27T11:17:13"/>
    <s v="Prasert Rattawisad"/>
    <s v="IT Support"/>
    <x v="1"/>
    <s v="Second tier"/>
    <x v="0"/>
    <s v="พอร์ทัล"/>
    <x v="0"/>
    <s v="Install"/>
    <x v="899"/>
    <x v="55"/>
    <m/>
    <s v=""/>
    <x v="0"/>
    <d v="1899-12-30T00:00:00"/>
    <d v="2022-09-27T16:08:38"/>
    <s v="ต่ำ"/>
  </r>
  <r>
    <s v="Not Requested"/>
    <x v="12"/>
    <d v="2022-09-26T13:27:00"/>
    <d v="2022-09-26T11:29:00"/>
    <n v="2022"/>
    <n v="9"/>
    <n v="26"/>
    <d v="1899-12-30T11:29:00"/>
    <s v="IT"/>
    <s v="ขอลบไฟล์เอกสารแนบ จำนวน 3 ไฟล์ บันทึกข้อความ เลขที่ 001.05.อป.65/064 ลงวันที่ 16 มิถุนายน 2565"/>
    <n v="12172"/>
    <d v="2022-09-29T08:30:44"/>
    <s v="00:00:00"/>
    <s v=""/>
    <m/>
    <s v="No Group"/>
    <s v="ต่ำ"/>
    <n v="1"/>
    <s v="Deleted"/>
    <n v="0"/>
    <s v="กลาง"/>
    <n v="8581"/>
    <s v="phattharaphong.tha@cra.ac.th"/>
    <s v="Phattharaphong Thaksathian"/>
    <s v="Within SLA"/>
    <s v="01:58:12"/>
    <d v="2022-09-26T13:27:57"/>
    <s v="Aekkaluck Mong Suriya"/>
    <s v="E-sarabun"/>
    <x v="0"/>
    <s v="Second tier"/>
    <x v="1"/>
    <s v="พอร์ทัล"/>
    <x v="0"/>
    <s v="E-Saraban"/>
    <x v="900"/>
    <x v="78"/>
    <d v="2022-05-05T00:00:00"/>
    <s v=""/>
    <x v="1"/>
    <d v="1899-12-30T00:00:00"/>
    <d v="2022-09-26T13:42:57"/>
    <s v="กลาง"/>
  </r>
  <r>
    <s v="Not Requested"/>
    <x v="3"/>
    <d v="2022-09-26T11:55:00"/>
    <d v="2022-09-26T11:34:00"/>
    <n v="2022"/>
    <n v="9"/>
    <n v="26"/>
    <d v="1899-12-30T11:34:00"/>
    <s v="IT"/>
    <s v=""/>
    <n v="12173"/>
    <d v="2022-09-29T08:35:29"/>
    <s v="00:20:04"/>
    <s v="Within SLA"/>
    <d v="2022-09-26T11:54:56"/>
    <s v="No Group"/>
    <s v="ต่ำ"/>
    <n v="1"/>
    <s v="Software"/>
    <n v="1"/>
    <s v="กลาง"/>
    <n v="5757"/>
    <s v="manop.kea@cra.ac.th"/>
    <s v=" นาย มานพ แก่นไทย"/>
    <s v="Within SLA"/>
    <s v="00:20:37"/>
    <d v="2022-09-26T11:55:29"/>
    <s v="Wattanachai Noilong"/>
    <s v="IT Support"/>
    <x v="1"/>
    <s v="Second tier"/>
    <x v="0"/>
    <s v="พอร์ทัล"/>
    <x v="0"/>
    <s v="Install"/>
    <x v="901"/>
    <x v="121"/>
    <m/>
    <s v=""/>
    <x v="0"/>
    <d v="1899-12-30T00:00:00"/>
    <d v="2022-09-26T11:55:29"/>
    <s v="ต่ำ"/>
  </r>
  <r>
    <s v="Not Requested"/>
    <x v="12"/>
    <d v="2022-09-29T10:01:00"/>
    <d v="2022-09-26T11:36:00"/>
    <n v="2022"/>
    <n v="9"/>
    <n v="26"/>
    <d v="1899-12-30T11:36:00"/>
    <s v="IT"/>
    <s v=""/>
    <n v="12174"/>
    <d v="2022-09-29T08:36:35"/>
    <s v="00:00:00"/>
    <s v=""/>
    <m/>
    <s v="No Group"/>
    <s v="ต่ำ"/>
    <n v="1"/>
    <s v="Setup/Reconfig"/>
    <n v="0"/>
    <s v="กลาง"/>
    <n v="6122"/>
    <s v="supaporn.aon@cra.ac.th"/>
    <s v="สุภาพร อ่อนนวล"/>
    <s v="SLA Violated"/>
    <s v="25:25:06"/>
    <d v="2022-09-29T10:01:36"/>
    <s v="Songpol Wansoongnern"/>
    <s v="SAP"/>
    <x v="0"/>
    <s v="Second tier"/>
    <x v="1"/>
    <s v="พอร์ทัล"/>
    <x v="0"/>
    <s v="SAP-MM-Workflow"/>
    <x v="902"/>
    <x v="100"/>
    <m/>
    <s v=""/>
    <x v="0"/>
    <d v="1899-12-30T00:00:00"/>
    <d v="2022-09-29T10:01:36"/>
    <s v="กลาง"/>
  </r>
  <r>
    <s v="Not Requested"/>
    <x v="3"/>
    <m/>
    <d v="2022-09-26T11:44:00"/>
    <n v="2022"/>
    <n v="9"/>
    <n v="26"/>
    <d v="1899-12-30T11:44:00"/>
    <s v="IT"/>
    <s v="ขอคืนโน็ตบุ๊ค และให้พนักงานใหม่แทน S/N : LR0BTWRX"/>
    <n v="12175"/>
    <d v="2022-10-06T11:44:43"/>
    <s v="00:14:54"/>
    <s v="Within SLA"/>
    <d v="2022-09-26T11:59:19"/>
    <s v="No Group"/>
    <s v="ต่ำ"/>
    <n v="2"/>
    <s v="PC"/>
    <n v="1"/>
    <s v="ต่ำ"/>
    <n v="6586"/>
    <s v="chantima.phu@cra.ac.th"/>
    <s v="Chantima Phusamri"/>
    <s v="Within SLA"/>
    <s v="50:00:07"/>
    <d v="2022-10-03T16:44:32"/>
    <s v="Anuchit Buapan"/>
    <s v="IT Support"/>
    <x v="1"/>
    <s v="Second tier"/>
    <x v="0"/>
    <s v="พอร์ทัล"/>
    <x v="3"/>
    <s v="Chang"/>
    <x v="903"/>
    <x v="9"/>
    <m/>
    <s v=""/>
    <x v="0"/>
    <d v="1899-12-30T00:00:00"/>
    <d v="2022-10-03T16:44:32"/>
    <s v="ต่ำ"/>
  </r>
  <r>
    <s v="Not Requested"/>
    <x v="15"/>
    <d v="2022-09-26T14:44:00"/>
    <d v="2022-09-26T11:51:00"/>
    <n v="2022"/>
    <n v="9"/>
    <n v="26"/>
    <d v="1899-12-30T11:51:00"/>
    <s v="IT"/>
    <s v="set แป้นพิมพ์ ไทย-อังกฤษ error"/>
    <n v="12176"/>
    <d v="2022-09-29T11:18:16"/>
    <s v="00:00:00"/>
    <s v=""/>
    <m/>
    <s v="No Group"/>
    <s v="กลาง"/>
    <n v="1"/>
    <s v="Setup/Re-config"/>
    <n v="0"/>
    <s v="กลาง"/>
    <n v="8370"/>
    <s v="patai.por@cra.ac.th"/>
    <s v="Patai Porapakkham"/>
    <s v="Within SLA"/>
    <s v="00:26:30"/>
    <d v="2022-09-26T12:18:09"/>
    <s v="Kritpet Pumsorn"/>
    <s v="IT Support"/>
    <x v="1"/>
    <s v="Second tier"/>
    <x v="0"/>
    <s v="พอร์ทัล"/>
    <x v="0"/>
    <s v="Operating System Windows 10"/>
    <x v="904"/>
    <x v="26"/>
    <m/>
    <s v=""/>
    <x v="1"/>
    <d v="1899-12-30T00:00:00"/>
    <d v="2022-09-26T14:44:16"/>
    <s v="กลาง"/>
  </r>
  <r>
    <s v="Not Requested"/>
    <x v="2"/>
    <d v="2022-09-26T16:30:00"/>
    <d v="2022-09-26T12:03:00"/>
    <n v="2022"/>
    <n v="9"/>
    <n v="26"/>
    <d v="1899-12-30T12:03:00"/>
    <s v="IT"/>
    <s v="ขอเม้าท์ คอมพิวเตอร์ทดแทน เนื่องจากไม่สามารถใช้งานได้ปกติ ห้อง Hyperthermia"/>
    <n v="12177"/>
    <d v="2022-10-06T12:04:08"/>
    <s v="00:00:00"/>
    <s v=""/>
    <m/>
    <s v="No Group"/>
    <s v="ต่ำ"/>
    <n v="1"/>
    <s v="Repair"/>
    <n v="0"/>
    <s v="ต่ำ"/>
    <n v="851810515"/>
    <s v="nutjaree.pet@cra.ac.th"/>
    <s v="Nutjaree Petchann"/>
    <s v="Within SLA"/>
    <s v="04:26:00"/>
    <d v="2022-09-26T16:29:31"/>
    <s v="Pawarut Bootchan"/>
    <s v="IT Support"/>
    <x v="1"/>
    <s v="Second tier"/>
    <x v="0"/>
    <s v="พอร์ทัล"/>
    <x v="0"/>
    <s v="Mouse"/>
    <x v="905"/>
    <x v="12"/>
    <m/>
    <s v=""/>
    <x v="1"/>
    <d v="1899-12-30T00:00:00"/>
    <d v="2022-09-26T16:30:08"/>
    <s v="ต่ำ"/>
  </r>
  <r>
    <s v="Not Requested"/>
    <x v="12"/>
    <m/>
    <d v="2022-09-26T12:32:00"/>
    <n v="2022"/>
    <n v="9"/>
    <n v="26"/>
    <d v="1899-12-30T12:32:00"/>
    <s v="IT"/>
    <s v="โหลดข้อมูล Statistic Report ทุกเดือนภายในวันที่ 1 ของทุกเดือน"/>
    <n v="12178"/>
    <d v="2022-10-06T12:32:37"/>
    <s v="00:00:00"/>
    <s v=""/>
    <m/>
    <s v="No Group"/>
    <s v="ต่ำ"/>
    <n v="1"/>
    <s v="Set up SSB"/>
    <n v="0"/>
    <s v="ต่ำ"/>
    <n v="6355"/>
    <s v="nipaporn.sak@cra.ac.th"/>
    <s v="Nipaporn Sakula"/>
    <s v=""/>
    <s v=""/>
    <m/>
    <s v="Ulailak Nadee"/>
    <s v="IT Support"/>
    <x v="0"/>
    <s v="Second tier"/>
    <x v="1"/>
    <s v="พอร์ทัล"/>
    <x v="1"/>
    <s v="SSB - Front End"/>
    <x v="906"/>
    <x v="91"/>
    <m/>
    <s v=""/>
    <x v="1"/>
    <d v="1899-12-30T00:00:00"/>
    <d v="2022-09-26T12:42:37"/>
    <s v="ต่ำ"/>
  </r>
  <r>
    <s v="Not Requested"/>
    <x v="2"/>
    <m/>
    <d v="2022-09-26T12:37:00"/>
    <n v="2022"/>
    <n v="9"/>
    <n v="26"/>
    <d v="1899-12-30T12:37:00"/>
    <s v="IT"/>
    <s v="เนื่องจากวันที่ 26 ก.ย.65 เวลา 04.00 น.เกิดไฟตก ทำให้เครื่อง UPS เกิดปัญหา มีเสียงดังตลอด เบื้องต้น แจ้ง จนท. IT เข้ามาตรวจสอบแล้ว และได้เก็บเครื่อง UPS ไป รอเปลี่ยนเครื่องใหม่ให้ค่ะ"/>
    <n v="12179"/>
    <d v="2022-10-06T12:37:39"/>
    <s v="00:00:00"/>
    <s v=""/>
    <m/>
    <s v="No Group"/>
    <s v="ต่ำ"/>
    <n v="1"/>
    <s v="Repair"/>
    <n v="0"/>
    <s v="ต่ำ"/>
    <n v="0"/>
    <s v="orn-a-nong.cha@cra.ac.th"/>
    <s v="Orn-A-Nong Chaomuangkrung"/>
    <s v=""/>
    <s v=""/>
    <m/>
    <s v="IT Service Request"/>
    <s v="IT Support"/>
    <x v="1"/>
    <s v="Frist tier"/>
    <x v="2"/>
    <s v="พอร์ทัล"/>
    <x v="1"/>
    <s v="UPS"/>
    <x v="907"/>
    <x v="25"/>
    <m/>
    <s v=""/>
    <x v="1"/>
    <d v="1899-12-30T00:00:00"/>
    <d v="2022-09-26T13:08:39"/>
    <s v="ต่ำ"/>
  </r>
  <r>
    <s v="Not Requested"/>
    <x v="3"/>
    <d v="2022-09-30T10:36:00"/>
    <d v="2022-09-26T12:59:00"/>
    <n v="2022"/>
    <n v="9"/>
    <n v="26"/>
    <d v="1899-12-30T12:59:00"/>
    <s v="IT"/>
    <s v="ขอยืมคอมพิวเตอร์โน้ตบุ๊คในการปฏิบัติงาน เนื่องจากคอมพิวเตอร์โน้ตบุ๊คเครื่องเก่าอยู่ระหว่างการซ่อมแซม"/>
    <n v="12180"/>
    <d v="2022-10-10T13:52:24"/>
    <s v="00:00:58"/>
    <s v="Within SLA"/>
    <d v="2022-09-26T13:00:11"/>
    <s v="No Group"/>
    <s v="ต่ำ"/>
    <n v="2"/>
    <s v="PC"/>
    <n v="1"/>
    <s v="ต่ำ"/>
    <n v="8188"/>
    <s v="rungsinee.suk@cra.ac.th"/>
    <s v="Rungsinee Sukontapatima"/>
    <s v="Within SLA"/>
    <s v="14:44:24"/>
    <d v="2022-09-28T09:43:37"/>
    <s v="Surasak Rattanaanan"/>
    <s v="IT Support"/>
    <x v="0"/>
    <s v="Second tier"/>
    <x v="0"/>
    <s v="พอร์ทัล"/>
    <x v="0"/>
    <s v="Install"/>
    <x v="908"/>
    <x v="41"/>
    <m/>
    <s v=""/>
    <x v="0"/>
    <d v="1899-12-30T00:00:00"/>
    <d v="2022-09-30T10:36:24"/>
    <s v="ต่ำ"/>
  </r>
  <r>
    <s v="Not Requested"/>
    <x v="3"/>
    <d v="2022-09-27T16:09:00"/>
    <d v="2022-09-26T13:09:00"/>
    <n v="2022"/>
    <n v="9"/>
    <n v="26"/>
    <d v="1899-12-30T13:09:00"/>
    <s v="IT"/>
    <s v="เรียน ฝ่ายเทคโนโลยีสารสนเทศ เนื่องจาก นางสาวพนัญญา แก่นสาย รหัส 814060 ได้มาช่วยงานฝ่ายจัดซื้อจัดจ้าง ส่วนงานจัดซื้อจัดจ้างทั่วไปและเทคโนโลยีสารสนเทศ ซึ่งได้นำเรียนคุณธนิกา เกิดศิลป์ หัวหน้าฝ่ายจัดซื้อจัดจ้างแล้ว เห็นควรให้เปิดสิทธิ์การเข้าถึงข้อมูล จึงเร"/>
    <n v="12181"/>
    <d v="2022-10-07T08:46:01"/>
    <s v="03:35:11"/>
    <s v="Within SLA"/>
    <d v="2022-09-26T16:44:44"/>
    <s v="No Group"/>
    <s v="ต่ำ"/>
    <n v="3"/>
    <s v="Software"/>
    <n v="1"/>
    <s v="ต่ำ"/>
    <n v="8076"/>
    <s v="thanworanan.pet@cra.ac.th"/>
    <s v="Thanworanan Petchrattanamunee"/>
    <s v="Within SLA"/>
    <s v="07:23:37"/>
    <d v="2022-09-27T11:33:10"/>
    <s v="Darin Mingraksa"/>
    <s v="IT Support"/>
    <x v="1"/>
    <s v="Frist tier"/>
    <x v="2"/>
    <s v="พอร์ทัล"/>
    <x v="0"/>
    <s v="Install"/>
    <x v="909"/>
    <x v="9"/>
    <m/>
    <s v=""/>
    <x v="0"/>
    <d v="1899-12-30T00:00:00"/>
    <d v="2022-09-27T16:09:01"/>
    <s v="ต่ำ"/>
  </r>
  <r>
    <s v="Not Requested"/>
    <x v="3"/>
    <d v="2022-09-27T16:09:00"/>
    <d v="2022-09-26T13:25:00"/>
    <n v="2022"/>
    <n v="9"/>
    <n v="26"/>
    <d v="1899-12-30T13:25:00"/>
    <s v="IT"/>
    <s v="เรียน ฝ่ายเทคโนโลยีสารสนเทศ ทางฝ่ายจัดซื้อจัดจ้าง งานจัดซื้อจัดจ้างทั่วไปและเทคโนโลยีสารสนเทศ ขอโทรศัพท์ตั้งโต๊ะ จำนวน 1 เครื่อง เพื่อใช้สำหรับการปฏิบัติงาน ซึ่งปัจจุบันไม่เพียงพอต่อการใช้งาน ทำให้การสื่อสารล่าช้า เพราะต้องประสานทั้งบุคคบภายในและภายนอก หม"/>
    <n v="12182"/>
    <d v="2022-10-07T11:56:57"/>
    <s v="00:00:00"/>
    <s v=""/>
    <m/>
    <s v="No Group"/>
    <s v="ต่ำ"/>
    <n v="2"/>
    <s v="IP Phone / Mobile Phone"/>
    <n v="0"/>
    <s v="ต่ำ"/>
    <n v="8607"/>
    <s v="thanworanan.pet@cra.ac.th"/>
    <s v="Thanworanan Petchrattanamunee"/>
    <s v="Within SLA"/>
    <s v="04:13:26"/>
    <d v="2022-09-27T09:09:49"/>
    <s v="Wasin Suratanachaigarn"/>
    <s v="Application Support"/>
    <x v="0"/>
    <s v="Second tier"/>
    <x v="1"/>
    <s v="พอร์ทัล"/>
    <x v="0"/>
    <s v="Install"/>
    <x v="910"/>
    <x v="9"/>
    <m/>
    <s v=""/>
    <x v="0"/>
    <d v="1899-12-30T00:00:00"/>
    <d v="2022-09-27T16:09:57"/>
    <s v="ต่ำ"/>
  </r>
  <r>
    <s v="Not Requested"/>
    <x v="12"/>
    <d v="2022-09-26T14:11:00"/>
    <d v="2022-09-26T13:42:00"/>
    <n v="2022"/>
    <n v="9"/>
    <n v="26"/>
    <d v="1899-12-30T13:42:00"/>
    <s v="IT"/>
    <s v="ขอยกเลิกเอกสารแนบ 1"/>
    <n v="12183"/>
    <d v="2022-10-06T13:42:57"/>
    <s v="00:12:36"/>
    <s v="Within SLA"/>
    <d v="2022-09-26T13:55:08"/>
    <s v="No Group"/>
    <s v="ต่ำ"/>
    <n v="3"/>
    <s v="Deleted"/>
    <n v="1"/>
    <s v="ต่ำ"/>
    <n v="8103"/>
    <s v="worawalan.kon@cra.ac.th"/>
    <s v="Worawalan Kongsorn"/>
    <s v="Within SLA"/>
    <s v="00:28:59"/>
    <d v="2022-09-26T14:11:31"/>
    <s v="Aekkaluck Mong Suriya"/>
    <s v="E-sarabun"/>
    <x v="0"/>
    <s v="Second tier"/>
    <x v="1"/>
    <s v="พอร์ทัล"/>
    <x v="0"/>
    <s v="E-Doc"/>
    <x v="911"/>
    <x v="24"/>
    <m/>
    <s v=""/>
    <x v="0"/>
    <d v="1899-12-30T00:00:00"/>
    <d v="2022-09-26T14:11:31"/>
    <s v="ต่ำ"/>
  </r>
  <r>
    <s v="Not Requested"/>
    <x v="3"/>
    <m/>
    <d v="2022-09-26T13:45:00"/>
    <n v="2022"/>
    <n v="9"/>
    <n v="26"/>
    <d v="1899-12-30T13:45:00"/>
    <s v="IT"/>
    <s v=""/>
    <n v="12184"/>
    <d v="2022-09-29T10:46:08"/>
    <s v="00:00:00"/>
    <s v=""/>
    <m/>
    <s v="No Group"/>
    <s v="ต่ำ"/>
    <n v="1"/>
    <s v="PC"/>
    <n v="0"/>
    <s v="กลาง"/>
    <n v="6797"/>
    <s v="jidapa.dha@cra.ac.th"/>
    <s v="Jidapa Dhamaraks"/>
    <s v=""/>
    <s v=""/>
    <m/>
    <s v="Surasak Rattanaanan"/>
    <s v="IT Support"/>
    <x v="0"/>
    <s v="Second tier"/>
    <x v="0"/>
    <s v="พอร์ทัล"/>
    <x v="2"/>
    <s v="Install"/>
    <x v="912"/>
    <x v="63"/>
    <m/>
    <s v=""/>
    <x v="0"/>
    <d v="1899-12-30T00:00:00"/>
    <d v="2022-09-28T10:40:36"/>
    <s v="ต่ำ"/>
  </r>
  <r>
    <s v="Not Requested"/>
    <x v="4"/>
    <m/>
    <d v="2022-09-26T13:47:00"/>
    <n v="2022"/>
    <n v="9"/>
    <n v="26"/>
    <d v="1899-12-30T13:47:00"/>
    <s v="IT"/>
    <s v="ขอแจ้งปัญหาที่ได้ทำการดึงข้อมูล จาก app DVE ที่เป็นข้อมูล 16แฟ้ม เพื่อนำเข้า E-Claim online โดยมีปัญหาดังต่อไปนี้ ข้อมูลทั่วไป (F1) ในโปรแกรม E-Claim online ตรงส่วน ข้อมูลสิทธิ ยังขึ้นไม่ถูกต้อง ต้องทำการแก้ไขก่อนบันทึก สำหรับ สิทธิ โครงการcancer anywhere"/>
    <n v="12185"/>
    <d v="2022-10-07T13:00:00"/>
    <s v="21:12:14"/>
    <s v="Within SLA"/>
    <d v="2022-09-28T17:10:50"/>
    <s v="No Group"/>
    <s v="ต่ำ"/>
    <n v="1"/>
    <s v=""/>
    <n v="1"/>
    <s v="ต่ำ"/>
    <n v="6683"/>
    <s v="nutyaphron.sut@cra.ac.th"/>
    <s v="Nutyaphron Suttiphanphong"/>
    <s v=""/>
    <s v=""/>
    <m/>
    <s v="Kanokwan Puangsiri"/>
    <s v="Application Support"/>
    <x v="0"/>
    <s v="Second tier"/>
    <x v="1"/>
    <s v="พอร์ทัล"/>
    <x v="1"/>
    <s v="System/Application Parameters Change"/>
    <x v="913"/>
    <x v="13"/>
    <m/>
    <s v=""/>
    <x v="1"/>
    <d v="1899-12-30T00:00:00"/>
    <d v="2022-10-03T10:29:29"/>
    <s v="ต่ำ"/>
  </r>
  <r>
    <s v="Not Requested"/>
    <x v="3"/>
    <m/>
    <d v="2022-09-26T13:48:00"/>
    <n v="2022"/>
    <n v="9"/>
    <n v="26"/>
    <d v="1899-12-30T13:48:00"/>
    <s v="IT"/>
    <s v=""/>
    <n v="12186"/>
    <d v="2022-09-29T10:49:28"/>
    <s v="00:59:49"/>
    <s v="Within SLA"/>
    <d v="2022-09-26T14:48:38"/>
    <s v="No Group"/>
    <s v="ต่ำ"/>
    <n v="2"/>
    <s v="PC"/>
    <n v="2"/>
    <s v="กลาง"/>
    <n v="8232"/>
    <s v="pimpida.pen@cra.ac.th"/>
    <s v="Pimpida Penpas"/>
    <s v=""/>
    <s v=""/>
    <m/>
    <s v="Kritpet Pumsorn"/>
    <s v="IT Support"/>
    <x v="1"/>
    <s v="Second tier"/>
    <x v="0"/>
    <s v="พอร์ทัล"/>
    <x v="2"/>
    <s v="Install"/>
    <x v="914"/>
    <x v="99"/>
    <m/>
    <s v=""/>
    <x v="0"/>
    <d v="1899-12-30T00:00:00"/>
    <d v="2022-09-28T07:22:47"/>
    <s v="ต่ำ"/>
  </r>
  <r>
    <s v="Not Requested"/>
    <x v="0"/>
    <m/>
    <d v="2022-09-26T14:10:00"/>
    <n v="2022"/>
    <n v="9"/>
    <n v="26"/>
    <d v="1899-12-30T14:10:00"/>
    <s v="IT"/>
    <s v="เรียน เจ้าหน้าที่ฝ่ายเทคโนโลยีสารสนเทศ ฝ่ายบริหารโครงการและพัฒนาพื้นที่ ขอแจ้งปรับเปลี่ยนผังโครงสร้างฝ่ายฯในส่วนขององค์กรของระบบ Microsoft Teams ตามลำดับดังนี้ 1. นางภคินี เตมีรักษ์ ตำแหน่ง หัวหน้าฝ่ายบริหารโครงการและพัฒนาพื้นที่ 2. นาวาอากาศเอกหญิงณิรชา "/>
    <n v="12187"/>
    <d v="2022-10-06T14:11:00"/>
    <s v="00:00:00"/>
    <s v=""/>
    <m/>
    <s v="No Group"/>
    <s v="ต่ำ"/>
    <n v="1"/>
    <s v="E-Mail"/>
    <n v="0"/>
    <s v="ต่ำ"/>
    <n v="8689"/>
    <s v="siriporn.kon@cra.ac.th"/>
    <s v=" นางสาว ศิริพร กองรักษา"/>
    <s v=""/>
    <s v=""/>
    <m/>
    <s v="Surasak Rattanaanan"/>
    <s v="IT Support"/>
    <x v="0"/>
    <s v="Second tier"/>
    <x v="0"/>
    <s v="พอร์ทัล"/>
    <x v="1"/>
    <s v="เปลี่ยนสิทธิ์"/>
    <x v="915"/>
    <x v="146"/>
    <m/>
    <s v=""/>
    <x v="0"/>
    <d v="1899-12-30T00:00:00"/>
    <d v="2022-09-26T14:12:00"/>
    <s v="ต่ำ"/>
  </r>
  <r>
    <s v="Not Requested"/>
    <x v="4"/>
    <m/>
    <d v="2022-09-26T14:14:00"/>
    <n v="2022"/>
    <n v="9"/>
    <n v="26"/>
    <d v="1899-12-30T14:14:00"/>
    <s v="IT"/>
    <s v="การ Export ข้อมูลจาก โปรแกรม DEV มาไม่ครบ 1.สิทธิ อปท. และ สิทธิ จนท.สปสช. รายการบางรายการดึงข้อมูลแล้วไม่มา (ในโปรแกรม Eclaim offline) การ Export ข้อมูลจาก โปรแกรม DEV เพื่อนำเข้า โปรแกรม Eclaim รายการที่ต้องใส่รายละเอียดค่าใช้จ่ายดึงข้อมูลแล้วไม่มาให้ จ"/>
    <n v="12188"/>
    <d v="2022-10-07T11:15:00"/>
    <s v="20:45:35"/>
    <s v="SLA Violated"/>
    <d v="2022-09-28T17:12:45"/>
    <s v="No Group"/>
    <s v="ต่ำ"/>
    <n v="1"/>
    <s v=""/>
    <n v="1"/>
    <s v="กลาง"/>
    <n v="6682"/>
    <s v="patcharaporn.kon@pccms.ac.th"/>
    <s v=" นางสาว พัชราภรณ์ คงคาใหญ่"/>
    <s v=""/>
    <s v=""/>
    <m/>
    <s v="Kanokwan Puangsiri"/>
    <s v="Application Support"/>
    <x v="0"/>
    <s v="Second tier"/>
    <x v="1"/>
    <s v="พอร์ทัล"/>
    <x v="1"/>
    <s v="System/Application Parameters Change"/>
    <x v="380"/>
    <x v="13"/>
    <m/>
    <s v=""/>
    <x v="1"/>
    <d v="1899-12-30T00:00:00"/>
    <d v="2022-10-03T10:31:03"/>
    <s v="ต่ำ"/>
  </r>
  <r>
    <s v="Not Requested"/>
    <x v="11"/>
    <d v="2022-09-26T14:45:00"/>
    <d v="2022-09-26T14:14:00"/>
    <n v="2022"/>
    <n v="9"/>
    <n v="26"/>
    <d v="1899-12-30T14:14:00"/>
    <s v="IT"/>
    <s v="ไม่สามารถเชื่อต่อ WIFI กับจอ monitor ได้ (ใช้สำหรับประชุมในหน่วยงาน)"/>
    <n v="12189"/>
    <d v="2022-10-06T14:17:13"/>
    <s v="00:00:00"/>
    <s v=""/>
    <m/>
    <s v="No Group"/>
    <s v="ต่ำ"/>
    <n v="1"/>
    <s v="Setup/Reconfig"/>
    <n v="0"/>
    <s v="ต่ำ"/>
    <n v="896809554"/>
    <s v="chanidapha.sam@cra.ac.th"/>
    <s v="Chanidapha Samatchayaphit"/>
    <s v="Within SLA"/>
    <s v="00:28:13"/>
    <d v="2022-09-26T14:43:07"/>
    <s v="Krissada Boonchaleaw"/>
    <s v="PC Team"/>
    <x v="2"/>
    <s v="Second tier"/>
    <x v="0"/>
    <s v="พอร์ทัล"/>
    <x v="0"/>
    <s v="Wifi"/>
    <x v="916"/>
    <x v="91"/>
    <m/>
    <s v=""/>
    <x v="1"/>
    <d v="1899-12-30T00:00:00"/>
    <d v="2022-09-26T14:45:13"/>
    <s v="ต่ำ"/>
  </r>
  <r>
    <s v="Not Requested"/>
    <x v="12"/>
    <d v="2022-09-29T08:35:00"/>
    <d v="2022-09-26T14:22:00"/>
    <n v="2022"/>
    <n v="9"/>
    <n v="26"/>
    <d v="1899-12-30T14:22:00"/>
    <s v="IT"/>
    <s v=""/>
    <n v="12190"/>
    <d v="2022-09-29T23:59:59"/>
    <s v="00:00:00"/>
    <s v=""/>
    <m/>
    <s v="No Group"/>
    <s v="ต่ำ"/>
    <n v="2"/>
    <s v="Add/Insert"/>
    <n v="0"/>
    <s v="กลาง"/>
    <n v="6733"/>
    <s v="nantiya.bun@cra.ac.th"/>
    <s v=" นางสาว นันทิยา บรรลือทรัพย์"/>
    <s v="Within SLA"/>
    <s v="21:13:28"/>
    <d v="2022-09-29T08:35:55"/>
    <s v="Aekkaluck Mong Suriya"/>
    <s v="E-sarabun"/>
    <x v="0"/>
    <s v="Second tier"/>
    <x v="1"/>
    <s v="พอร์ทัล"/>
    <x v="0"/>
    <s v="E-Saraban"/>
    <x v="917"/>
    <x v="114"/>
    <m/>
    <s v=""/>
    <x v="0"/>
    <d v="1899-12-30T00:00:00"/>
    <d v="2022-09-29T08:35:55"/>
    <s v="ต่ำ"/>
  </r>
  <r>
    <s v="Not Requested"/>
    <x v="10"/>
    <d v="2022-09-26T16:22:00"/>
    <d v="2022-09-26T14:41:00"/>
    <n v="2022"/>
    <n v="9"/>
    <n v="26"/>
    <d v="1899-12-30T14:41:00"/>
    <s v="IT"/>
    <s v="เครื่องปริ้นเตอร์ที่ห้องมั่งคงไม่สามารถใช้งานได้ ฝ่ายบริหารการเงินการคลัง ชั้น 1 อาคาร 1 เบอร์ติดต่อ 8668"/>
    <n v="12191"/>
    <d v="2022-09-29T11:59:38"/>
    <s v="00:00:00"/>
    <s v=""/>
    <m/>
    <s v="No Group"/>
    <s v="ต่ำ"/>
    <n v="1"/>
    <s v="Setup/Reconfig"/>
    <n v="0"/>
    <s v="กลาง"/>
    <n v="8668"/>
    <s v="luksana.jan@cra.ac.th"/>
    <s v="Luksana Janlaor"/>
    <s v="Within SLA"/>
    <s v="01:23:00"/>
    <d v="2022-09-26T16:04:14"/>
    <s v="Anuchit Buapan"/>
    <s v="IT Support"/>
    <x v="1"/>
    <s v="Second tier"/>
    <x v="0"/>
    <s v="พอร์ทัล"/>
    <x v="0"/>
    <s v="Printer Ricoh"/>
    <x v="918"/>
    <x v="33"/>
    <d v="2022-05-05T00:00:00"/>
    <s v=""/>
    <x v="1"/>
    <d v="1899-12-30T00:00:00"/>
    <d v="2022-09-28T09:15:43"/>
    <s v="ต่ำ"/>
  </r>
  <r>
    <s v="Not Requested"/>
    <x v="13"/>
    <m/>
    <d v="2022-09-26T14:41:00"/>
    <n v="2022"/>
    <n v="9"/>
    <n v="26"/>
    <d v="1899-12-30T14:41:00"/>
    <s v="IT"/>
    <s v=""/>
    <n v="12192"/>
    <d v="2022-10-07T11:00:00"/>
    <s v="00:00:00"/>
    <s v=""/>
    <m/>
    <s v="No Group"/>
    <s v="ต่ำ"/>
    <n v="1"/>
    <s v=""/>
    <n v="0"/>
    <s v="กลาง"/>
    <n v="6405"/>
    <s v="wananya.por@cra.ac.th"/>
    <s v="WANANYA PORNPUENG"/>
    <s v=""/>
    <s v=""/>
    <m/>
    <s v="Kongkiat Prasongwattana"/>
    <s v="Programer"/>
    <x v="0"/>
    <s v="Second tier"/>
    <x v="1"/>
    <s v="พอร์ทัล"/>
    <x v="1"/>
    <s v=""/>
    <x v="919"/>
    <x v="20"/>
    <m/>
    <s v=""/>
    <x v="0"/>
    <d v="1899-12-30T00:00:00"/>
    <d v="2022-10-04T10:40:43"/>
    <s v="ต่ำ"/>
  </r>
  <r>
    <s v="Not Requested"/>
    <x v="0"/>
    <m/>
    <d v="2022-09-26T14:45:00"/>
    <n v="2022"/>
    <n v="9"/>
    <n v="26"/>
    <d v="1899-12-30T14:45:00"/>
    <s v="IT"/>
    <s v="ขอเพิ่มรายชื่อพยาบาลในหน้า Person และ หน้า Intra Op ในระบบ HIS พยาบาลจำนวน 7 ราย ตามรายชื่อต่อไปนี้ 1.900783 นางสาวกมลวรรณ พันธ์หนองแห้ว 2.900793 นางสาววิชุอร ภิบาลสิงห์ 3.900814 นางสาววรรณนิภา เชื้อเกษม 4.900818 นางสาวกูรฟิรดาวส์ อาเบะ 5.900828 นางสาวซาก"/>
    <n v="12193"/>
    <d v="2022-10-06T14:46:31"/>
    <s v="00:00:00"/>
    <s v=""/>
    <m/>
    <s v="No Group"/>
    <s v="ต่ำ"/>
    <n v="1"/>
    <s v="HIS"/>
    <n v="0"/>
    <s v="ต่ำ"/>
    <n v="6416"/>
    <s v="wanwisa.sop@cra.ac.th"/>
    <s v="Wanwisa Sopasit"/>
    <s v=""/>
    <s v=""/>
    <m/>
    <s v="Kanokwan Puangsiri"/>
    <s v="Application Support"/>
    <x v="0"/>
    <s v="Second tier"/>
    <x v="1"/>
    <s v="พอร์ทัล"/>
    <x v="1"/>
    <s v="เปิดสิทธิ์"/>
    <x v="920"/>
    <x v="28"/>
    <m/>
    <s v=""/>
    <x v="0"/>
    <d v="1899-12-30T00:00:00"/>
    <d v="2022-10-04T10:41:31"/>
    <s v="ต่ำ"/>
  </r>
  <r>
    <s v="Not Requested"/>
    <x v="2"/>
    <d v="2022-09-26T16:48:00"/>
    <d v="2022-09-26T14:58:00"/>
    <n v="2022"/>
    <n v="9"/>
    <n v="26"/>
    <d v="1899-12-30T14:58:00"/>
    <s v="IT"/>
    <s v="หน้าจอคู่เปิดไม่ได้ จอภาพดับ IP 172.32.9.217"/>
    <n v="12194"/>
    <d v="2022-10-06T15:08:49"/>
    <s v="00:00:00"/>
    <s v=""/>
    <m/>
    <s v="No Group"/>
    <s v="ต่ำ"/>
    <n v="1"/>
    <s v="Setup/Reconfig"/>
    <n v="0"/>
    <s v="ต่ำ"/>
    <n v="6569"/>
    <s v="thidarat.pad@cra.ac.th"/>
    <s v=" นางสาว ธิดารัตน์ ผดุงลักษณ์"/>
    <s v="Within SLA"/>
    <s v="01:40:09"/>
    <d v="2022-09-26T16:38:32"/>
    <s v="Kritpet Pumsorn"/>
    <s v="IT Support"/>
    <x v="1"/>
    <s v="Second tier"/>
    <x v="0"/>
    <s v="พอร์ทัล"/>
    <x v="0"/>
    <s v="Monitor"/>
    <x v="921"/>
    <x v="8"/>
    <m/>
    <s v=""/>
    <x v="1"/>
    <d v="1899-12-30T00:00:00"/>
    <d v="2022-09-26T16:48:49"/>
    <s v="ต่ำ"/>
  </r>
  <r>
    <s v="Not Requested"/>
    <x v="3"/>
    <d v="2022-09-27T16:10:00"/>
    <d v="2022-09-26T15:03:00"/>
    <n v="2022"/>
    <n v="9"/>
    <n v="26"/>
    <d v="1899-12-30T15:03:00"/>
    <s v="IT"/>
    <s v=""/>
    <n v="12195"/>
    <d v="2022-09-30T10:36:14"/>
    <s v="00:00:00"/>
    <s v=""/>
    <m/>
    <s v="No Group"/>
    <s v="ต่ำ"/>
    <n v="1"/>
    <s v="IP Phone / Mobile Phone"/>
    <n v="0"/>
    <s v="กลาง"/>
    <n v="8652"/>
    <s v="nattanan.hon@cra.ac.th"/>
    <s v=" นางสาว ณัฏฐนันท์ กุฎีพันธ์"/>
    <s v="Within SLA"/>
    <s v="02:34:54"/>
    <d v="2022-09-27T08:59:29"/>
    <s v="Wasin Suratanachaigarn"/>
    <s v="Application Support"/>
    <x v="0"/>
    <s v="Second tier"/>
    <x v="1"/>
    <s v="พอร์ทัล"/>
    <x v="0"/>
    <s v="Install"/>
    <x v="335"/>
    <x v="9"/>
    <m/>
    <s v=""/>
    <x v="0"/>
    <d v="1899-12-30T00:00:00"/>
    <d v="2022-09-27T16:10:14"/>
    <s v="ต่ำ"/>
  </r>
  <r>
    <s v="Not Requested"/>
    <x v="12"/>
    <d v="2022-09-26T15:06:00"/>
    <d v="2022-09-26T15:05:00"/>
    <n v="2022"/>
    <n v="9"/>
    <n v="26"/>
    <d v="1899-12-30T15:05:00"/>
    <s v="IT"/>
    <s v="ID เรื่อง รายละเอียด Channel 600xxxxxxxxx E87xxxxxxxxxx ประชาชน ขอเลข 13หลัก Call"/>
    <n v="12196"/>
    <d v="2022-10-06T16:45:37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8"/>
    <d v="2022-09-26T15:06:32"/>
    <s v="Jaraya Bhuwaratheep"/>
    <s v="Application Support"/>
    <x v="0"/>
    <s v="Second tier"/>
    <x v="1"/>
    <s v="โทรศัพท์"/>
    <x v="0"/>
    <s v=""/>
    <x v="897"/>
    <x v="25"/>
    <m/>
    <s v=""/>
    <x v="1"/>
    <d v="1899-12-30T00:00:00"/>
    <d v="2022-10-04T10:45:37"/>
    <s v="กลาง"/>
  </r>
  <r>
    <s v="Not Requested"/>
    <x v="12"/>
    <d v="2022-09-26T15:08:00"/>
    <d v="2022-09-26T15:08:00"/>
    <n v="2022"/>
    <n v="9"/>
    <n v="26"/>
    <d v="1899-12-30T15:08:00"/>
    <s v="IT"/>
    <s v="ID เรื่อง รายละเอียด Channel บริษัท อxxxxxxx จำกัด องค์กร สอบถามเรื่องโรงพยาบาลที่รับฉีดโมเดอร์น่า Mail IT"/>
    <n v="12197"/>
    <d v="2022-09-29T12:17:42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26T15:08:51"/>
    <s v="Jaraya Bhuwaratheep"/>
    <s v="Application Support"/>
    <x v="0"/>
    <s v="Second tier"/>
    <x v="1"/>
    <s v="อีเมล"/>
    <x v="0"/>
    <s v="Vaccine"/>
    <x v="922"/>
    <x v="25"/>
    <m/>
    <s v=""/>
    <x v="1"/>
    <d v="1899-12-30T00:00:00"/>
    <d v="2022-09-26T15:17:42"/>
    <s v="กลาง"/>
  </r>
  <r>
    <s v="Not Requested"/>
    <x v="12"/>
    <d v="2022-09-26T15:16:00"/>
    <d v="2022-09-26T15:15:00"/>
    <n v="2022"/>
    <n v="9"/>
    <n v="26"/>
    <d v="1899-12-30T15:15:00"/>
    <s v="IT"/>
    <s v="ID เรื่อง รายละเอียด Channel 310xxxxxxxxxxx ประชาชน เพิ่มเข็ม 3 Call"/>
    <n v="12198"/>
    <d v="2022-10-06T16:45:3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5"/>
    <d v="2022-09-26T15:16:14"/>
    <s v="Jaraya Bhuwaratheep"/>
    <s v="Application Support"/>
    <x v="0"/>
    <s v="Second tier"/>
    <x v="1"/>
    <s v="โทรศัพท์"/>
    <x v="0"/>
    <s v="Vaccine"/>
    <x v="564"/>
    <x v="25"/>
    <m/>
    <s v=""/>
    <x v="1"/>
    <d v="1899-12-30T00:00:00"/>
    <d v="2022-10-04T10:45:33"/>
    <s v="กลาง"/>
  </r>
  <r>
    <s v="Not Requested"/>
    <x v="2"/>
    <d v="2022-09-26T15:48:00"/>
    <d v="2022-09-26T15:19:00"/>
    <n v="2022"/>
    <n v="9"/>
    <n v="26"/>
    <d v="1899-12-30T15:19:00"/>
    <s v="IT"/>
    <s v="สายชาร์จโทรศัพท์ ชาร์จไม่ได้"/>
    <n v="12199"/>
    <d v="2022-10-06T15:27:03"/>
    <s v="00:00:00"/>
    <s v=""/>
    <m/>
    <s v="No Group"/>
    <s v="ต่ำ"/>
    <n v="1"/>
    <s v="Repair"/>
    <n v="0"/>
    <s v="ต่ำ"/>
    <n v="6241"/>
    <s v="rungtiwa.kha@cra.ac.th"/>
    <s v="Rungtiwa Khamthongkaew"/>
    <s v="Within SLA"/>
    <s v="00:21:29"/>
    <d v="2022-09-26T15:41:16"/>
    <s v="Krissada Boonchaleaw"/>
    <s v="PC Team"/>
    <x v="2"/>
    <s v="Second tier"/>
    <x v="0"/>
    <s v="โทรศัพท์"/>
    <x v="0"/>
    <s v="Cisco Phone"/>
    <x v="923"/>
    <x v="52"/>
    <m/>
    <s v=""/>
    <x v="1"/>
    <d v="1899-12-30T00:00:00"/>
    <d v="2022-09-26T15:48:03"/>
    <s v="ต่ำ"/>
  </r>
  <r>
    <s v="Not Requested"/>
    <x v="12"/>
    <d v="2022-09-26T15:56:00"/>
    <d v="2022-09-26T15:26:00"/>
    <n v="2022"/>
    <n v="9"/>
    <n v="26"/>
    <d v="1899-12-30T15:26:00"/>
    <s v="IT"/>
    <s v="ระบบ HIS หน้า OPD Nurse Counter ไม่สามารถ ใส่ * ตรงช่องพบแพทย์ ทำให้ออกใบเสร็จรับเงินบริจาคไม่ได้ครับ"/>
    <n v="12200"/>
    <d v="2022-10-06T15:27:36"/>
    <s v="00:00:00"/>
    <s v=""/>
    <m/>
    <s v="No Group"/>
    <s v="ต่ำ"/>
    <n v="1"/>
    <s v="Set up SSB"/>
    <n v="0"/>
    <s v="ต่ำ"/>
    <n v="6109"/>
    <s v="apisit.wan@cra.ac.th"/>
    <s v=" นาย อภิสิทธิ์ หวังเย็นกลาง"/>
    <s v="Within SLA"/>
    <s v="00:29:22"/>
    <d v="2022-09-26T15:56:00"/>
    <s v="Kanokwan Puangsiri"/>
    <s v="Application Support"/>
    <x v="0"/>
    <s v="Second tier"/>
    <x v="1"/>
    <s v="พอร์ทัล"/>
    <x v="0"/>
    <s v="SSB - Front End"/>
    <x v="924"/>
    <x v="147"/>
    <m/>
    <s v=""/>
    <x v="1"/>
    <d v="1899-12-30T00:00:00"/>
    <d v="2022-09-26T15:56:00"/>
    <s v="ต่ำ"/>
  </r>
  <r>
    <s v="Not Requested"/>
    <x v="12"/>
    <d v="2022-09-26T16:26:00"/>
    <d v="2022-09-26T15:29:00"/>
    <n v="2022"/>
    <n v="9"/>
    <n v="26"/>
    <d v="1899-12-30T15:29:00"/>
    <s v="IT"/>
    <s v="เข้า sap ไม่ได้"/>
    <n v="12201"/>
    <d v="2022-09-29T12:33:33"/>
    <s v="00:00:00"/>
    <s v=""/>
    <m/>
    <s v="No Group"/>
    <s v="ต่ำ"/>
    <n v="2"/>
    <s v="Setup/Reconfig"/>
    <n v="0"/>
    <s v="กลาง"/>
    <n v="6023"/>
    <s v="wimonrat.lue@cra.ac.th"/>
    <s v="Wimonrat Luecha"/>
    <s v="Within SLA"/>
    <s v="00:53:31"/>
    <d v="2022-09-26T16:22:49"/>
    <s v="Anuchit Buapan"/>
    <s v="IT Support"/>
    <x v="1"/>
    <s v="Second tier"/>
    <x v="0"/>
    <s v="พอร์ทัล"/>
    <x v="0"/>
    <s v="SAP-CO"/>
    <x v="925"/>
    <x v="12"/>
    <m/>
    <s v=""/>
    <x v="1"/>
    <d v="1899-12-30T00:00:00"/>
    <d v="2022-09-26T16:26:33"/>
    <s v="ต่ำ"/>
  </r>
  <r>
    <s v="Not Requested"/>
    <x v="3"/>
    <d v="2022-09-27T16:11:00"/>
    <d v="2022-09-26T15:44:00"/>
    <n v="2022"/>
    <n v="9"/>
    <n v="26"/>
    <d v="1899-12-30T15:44:00"/>
    <s v="IT"/>
    <s v="แอดชื่อสำหรับปริ้นเอกสารไม่ได้ค่ะ เครื่องคอมโน๊ตบุ๊คของศูนย์การเรียนรู้ค่ะ"/>
    <n v="12202"/>
    <d v="2022-10-07T08:38:59"/>
    <s v="00:00:00"/>
    <s v=""/>
    <m/>
    <s v="No Group"/>
    <s v="ต่ำ"/>
    <n v="1"/>
    <s v="Printer"/>
    <n v="0"/>
    <s v="ต่ำ"/>
    <n v="8733"/>
    <s v="thitapha.tho@cra.ac.th"/>
    <s v="Thitapha Thongchai"/>
    <s v="Within SLA"/>
    <s v="07:32:24"/>
    <d v="2022-09-27T14:16:33"/>
    <s v="Supachai Sonthong"/>
    <s v="IT Support"/>
    <x v="1"/>
    <s v="Second tier"/>
    <x v="0"/>
    <s v="พอร์ทัล"/>
    <x v="0"/>
    <s v="Install"/>
    <x v="926"/>
    <x v="20"/>
    <m/>
    <s v=""/>
    <x v="0"/>
    <d v="1899-12-30T00:00:00"/>
    <d v="2022-09-27T16:10:59"/>
    <s v="ต่ำ"/>
  </r>
  <r>
    <s v="Not Requested"/>
    <x v="4"/>
    <m/>
    <d v="2022-09-26T16:07:00"/>
    <n v="2022"/>
    <n v="9"/>
    <n v="26"/>
    <d v="1899-12-30T16:07:00"/>
    <s v="IT"/>
    <s v=""/>
    <n v="12203"/>
    <d v="2022-10-05T13:00:00"/>
    <s v="00:00:00"/>
    <s v=""/>
    <m/>
    <s v="No Group"/>
    <s v="ต่ำ"/>
    <n v="1"/>
    <s v="SSB"/>
    <n v="0"/>
    <s v="กลาง"/>
    <n v="819072726"/>
    <s v="arinya.har@cra.ac.th"/>
    <s v="Arinya Haruthai"/>
    <s v=""/>
    <s v=""/>
    <m/>
    <s v="Thanakorn Inthanu"/>
    <s v="Programer"/>
    <x v="0"/>
    <s v="Second tier"/>
    <x v="1"/>
    <s v="พอร์ทัล"/>
    <x v="1"/>
    <s v="System/Application Parameters Change"/>
    <x v="927"/>
    <x v="136"/>
    <m/>
    <s v=""/>
    <x v="0"/>
    <d v="1899-12-30T00:00:00"/>
    <d v="2022-09-29T16:56:45"/>
    <s v="ต่ำ"/>
  </r>
  <r>
    <s v="Not Requested"/>
    <x v="3"/>
    <d v="2022-09-26T16:57:00"/>
    <d v="2022-09-26T16:52:00"/>
    <n v="2022"/>
    <n v="9"/>
    <n v="26"/>
    <d v="1899-12-30T16:52:00"/>
    <s v="IT"/>
    <s v="Set up และติดตั้งโปรแกรมคอมพิวเตอร์สำหรับ 400 เตียง Lenovo V50T 13IMB S/N :SPC24QWNA"/>
    <n v="12204"/>
    <d v="2022-10-06T16:53:26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4:17"/>
    <d v="2022-09-26T16:57:01"/>
    <s v="Pawarut Bootchan"/>
    <s v="IT Support"/>
    <x v="1"/>
    <s v="Second tier"/>
    <x v="0"/>
    <s v="พูดคุย"/>
    <x v="0"/>
    <s v="Install"/>
    <x v="704"/>
    <x v="25"/>
    <m/>
    <s v=""/>
    <x v="0"/>
    <d v="1899-12-30T00:00:00"/>
    <d v="2022-09-26T16:57:26"/>
    <s v="ต่ำ"/>
  </r>
  <r>
    <s v="Not Requested"/>
    <x v="3"/>
    <d v="2022-09-26T16:57:00"/>
    <d v="2022-09-26T16:54:00"/>
    <n v="2022"/>
    <n v="9"/>
    <n v="26"/>
    <d v="1899-12-30T16:54:00"/>
    <s v="IT"/>
    <s v="Set up และติดตั้งโปรแกรมคอมพิวเตอร์สำหรับ 400 เตียง Lenovo V50T 13IMB S/N :SPC24QWNJ"/>
    <n v="12205"/>
    <d v="2022-10-06T16:54:45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3:18"/>
    <d v="2022-09-26T16:57:20"/>
    <s v="Pawarut Bootchan"/>
    <s v="IT Support"/>
    <x v="1"/>
    <s v="Second tier"/>
    <x v="0"/>
    <s v="พูดคุย"/>
    <x v="0"/>
    <s v="Install"/>
    <x v="704"/>
    <x v="25"/>
    <m/>
    <s v=""/>
    <x v="0"/>
    <d v="1899-12-30T00:00:00"/>
    <d v="2022-09-26T16:57:45"/>
    <s v="ต่ำ"/>
  </r>
  <r>
    <s v="Not Requested"/>
    <x v="3"/>
    <d v="2022-09-26T16:58:00"/>
    <d v="2022-09-26T16:55:00"/>
    <n v="2022"/>
    <n v="9"/>
    <n v="26"/>
    <d v="1899-12-30T16:55:00"/>
    <s v="IT"/>
    <s v="Set up และติดตั้งโปรแกรมคอมพิวเตอร์สำหรับ 400 เตียง Lenovo V50T 13IMB S/N :SPC24QWMM"/>
    <n v="12206"/>
    <d v="2022-10-06T16:56:13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2:32"/>
    <d v="2022-09-26T16:57:37"/>
    <s v="Pawarut Bootchan"/>
    <s v="IT Support"/>
    <x v="1"/>
    <s v="Second tier"/>
    <x v="0"/>
    <s v="พูดคุย"/>
    <x v="0"/>
    <s v="Install"/>
    <x v="704"/>
    <x v="25"/>
    <m/>
    <s v=""/>
    <x v="0"/>
    <d v="1899-12-30T00:00:00"/>
    <d v="2022-09-26T16:58:13"/>
    <s v="ต่ำ"/>
  </r>
  <r>
    <s v="Not Requested"/>
    <x v="3"/>
    <d v="2022-09-26T16:58:00"/>
    <d v="2022-09-26T16:56:00"/>
    <n v="2022"/>
    <n v="9"/>
    <n v="26"/>
    <d v="1899-12-30T16:56:00"/>
    <s v="IT"/>
    <s v="Set up และติดตั้งโปรแกรมคอมพิวเตอร์สำหรับ 400 เตียง Lenovo V50T 13IMB S/N :SPC24QWMV"/>
    <n v="12207"/>
    <d v="2022-10-06T16:57:24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1:41"/>
    <d v="2022-09-26T16:57:56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6T16:58:24"/>
    <s v="ต่ำ"/>
  </r>
  <r>
    <s v="Not Requested"/>
    <x v="12"/>
    <d v="2022-09-27T09:20:00"/>
    <d v="2022-09-26T17:44:00"/>
    <n v="2022"/>
    <n v="9"/>
    <n v="26"/>
    <d v="1899-12-30T17:44:00"/>
    <s v="IT"/>
    <s v=""/>
    <n v="12208"/>
    <d v="2022-09-29T14:00:42"/>
    <s v="01:19:39"/>
    <s v="Within SLA"/>
    <d v="2022-09-27T09:19:39"/>
    <s v="No Group"/>
    <s v="ต่ำ"/>
    <n v="1"/>
    <s v="Add/Insert"/>
    <n v="1"/>
    <s v="กลาง"/>
    <n v="8759"/>
    <s v="yanapan.bal@cra.ac.th"/>
    <s v="นางสาวญาณพันธุ์ บาลทะจี"/>
    <s v="Within SLA"/>
    <s v="01:20:06"/>
    <d v="2022-09-27T09:20:06"/>
    <s v="Nuengruethai Gaewtawan"/>
    <s v="E-sarabun"/>
    <x v="0"/>
    <s v="Second tier"/>
    <x v="1"/>
    <s v="พอร์ทัล"/>
    <x v="0"/>
    <s v="E-Saraban"/>
    <x v="15"/>
    <x v="13"/>
    <m/>
    <s v=""/>
    <x v="0"/>
    <d v="1899-12-30T00:00:00"/>
    <d v="2022-09-27T09:20:06"/>
    <s v="กลาง"/>
  </r>
  <r>
    <s v="Not Requested"/>
    <x v="12"/>
    <d v="2022-09-30T08:36:00"/>
    <d v="2022-09-26T18:44:00"/>
    <n v="2022"/>
    <n v="9"/>
    <n v="26"/>
    <d v="1899-12-30T18:44:00"/>
    <s v="IT"/>
    <s v="chelate mg มีการoff โดยพ.นาริฐา เลยทำให้คนไข้ไม่ได้รับยาตัวนี้ แจ้งวอร์ด 9A แล้วเขาบอกว่าพ.นาริฐา ไม่ได้เป็น internที่ดูเตียงนี้ และวันนี้ก็ไม่ได้มาที่วอร์ดเลยค่ะ "/>
    <n v="12209"/>
    <d v="2022-10-04T14:36:43"/>
    <s v="00:00:00"/>
    <s v="Within SLA"/>
    <d v="2022-09-27T07:57:27"/>
    <s v="No Group"/>
    <s v="กลาง"/>
    <n v="1"/>
    <s v="Set up SSB"/>
    <n v="1"/>
    <s v="กลาง"/>
    <n v="6219"/>
    <s v="parin.wat@cra.ac.th"/>
    <s v="Parin Wattanasin"/>
    <s v="Within SLA"/>
    <s v="00:00:00"/>
    <d v="2022-09-28T07:59:46"/>
    <s v="Kritpet Pumsorn"/>
    <s v="IT Support"/>
    <x v="1"/>
    <s v="Second tier"/>
    <x v="0"/>
    <s v="พอร์ทัล"/>
    <x v="0"/>
    <s v="SSB - Front End"/>
    <x v="928"/>
    <x v="103"/>
    <m/>
    <s v=""/>
    <x v="1"/>
    <d v="1899-12-30T00:00:00"/>
    <d v="2022-09-30T08:36:42"/>
    <s v="กลาง"/>
  </r>
  <r>
    <s v="Not Requested"/>
    <x v="10"/>
    <m/>
    <d v="2022-09-27T07:15:00"/>
    <n v="2022"/>
    <n v="9"/>
    <n v="27"/>
    <d v="1899-12-30T07:15:00"/>
    <s v="IT"/>
    <s v=" กระดาษปริ้นม้วนเข้าไปอยู่ด้านในเครื่อง - ตั้งค่าความยาวของกระดาษเพิ่มขึ้น เฉพาะ ผู้ป่วยใหม่ "/>
    <n v="12210"/>
    <d v="2022-09-29T14:00:00"/>
    <s v="00:00:00"/>
    <s v=""/>
    <m/>
    <s v="No Group"/>
    <s v="กลาง"/>
    <n v="1"/>
    <s v="Setup/Reconfig"/>
    <n v="0"/>
    <s v="กลาง"/>
    <n v="5732"/>
    <s v="pimpisa.won@cra.ac.th"/>
    <s v="Pimpisa Wongpanteing"/>
    <s v=""/>
    <s v=""/>
    <m/>
    <s v="Supachai Sonthong"/>
    <s v="IT Support"/>
    <x v="1"/>
    <s v="Second tier"/>
    <x v="0"/>
    <s v="พอร์ทัล"/>
    <x v="2"/>
    <s v="Printer Thermal"/>
    <x v="929"/>
    <x v="131"/>
    <m/>
    <s v=""/>
    <x v="1"/>
    <d v="1899-12-30T00:00:00"/>
    <d v="2022-09-27T15:08:51"/>
    <s v="กลาง"/>
  </r>
  <r>
    <s v="Not Requested"/>
    <x v="0"/>
    <m/>
    <d v="2022-09-27T08:03:00"/>
    <n v="2022"/>
    <n v="9"/>
    <n v="27"/>
    <d v="1899-12-30T08:03:00"/>
    <s v="IT"/>
    <s v=""/>
    <n v="12211"/>
    <d v="2022-09-29T14:03:51"/>
    <s v="11:36:23"/>
    <s v="SLA Violated"/>
    <d v="2022-09-28T10:39:31"/>
    <s v="No Group"/>
    <s v="ต่ำ"/>
    <n v="1"/>
    <s v="SAP"/>
    <n v="1"/>
    <s v="กลาง"/>
    <n v="8185"/>
    <s v="preeyanoot.nir@cra.ac.th"/>
    <s v="Preeyanoot Niranrat"/>
    <s v=""/>
    <s v=""/>
    <m/>
    <s v="Songpol Wansoongnern"/>
    <s v="SAP"/>
    <x v="0"/>
    <s v="Second tier"/>
    <x v="1"/>
    <s v="พอร์ทัล"/>
    <x v="1"/>
    <s v="เปิดสิทธิ์"/>
    <x v="72"/>
    <x v="47"/>
    <m/>
    <s v=""/>
    <x v="0"/>
    <d v="1899-12-30T00:00:00"/>
    <d v="2022-09-28T10:39:31"/>
    <s v="ต่ำ"/>
  </r>
  <r>
    <s v="Not Requested"/>
    <x v="12"/>
    <m/>
    <d v="2022-09-27T08:41:00"/>
    <n v="2022"/>
    <n v="9"/>
    <n v="27"/>
    <d v="1899-12-30T08:41:00"/>
    <s v="IT"/>
    <s v=" ________________________________ From: noreply &lt;noreply@cra.ac.th&gt; Sent: Tuesday, September 27, 2022 8:24 AM To: Jariya Leethongdee &lt;jariya.lee@cra.ac.th&gt; Subject: Message from &quot;RNP5838793A6C0D&quot; Confidentiality and Disclaimer This e-mail and any attachme"/>
    <n v="12212"/>
    <d v="2022-10-14T09:26:47"/>
    <s v="00:00:00"/>
    <s v=""/>
    <m/>
    <s v="No Group"/>
    <s v="ต่ำ"/>
    <n v="1"/>
    <s v="Deleted"/>
    <n v="0"/>
    <s v="ต่ำ"/>
    <n v="6941"/>
    <s v="jariya.lee@cra.ac.th"/>
    <s v="จริยา ลีทองดี"/>
    <s v=""/>
    <s v=""/>
    <m/>
    <s v="Busarin Supong"/>
    <s v="PMO"/>
    <x v="0"/>
    <s v="Second tier"/>
    <x v="1"/>
    <s v="อีเมล"/>
    <x v="2"/>
    <s v="E-Doc"/>
    <x v="930"/>
    <x v="36"/>
    <m/>
    <s v=""/>
    <x v="1"/>
    <d v="1899-12-30T00:00:00"/>
    <d v="2022-10-04T10:42:47"/>
    <s v="ต่ำ"/>
  </r>
  <r>
    <s v="Not Requested"/>
    <x v="12"/>
    <d v="2022-09-27T14:40:00"/>
    <d v="2022-09-27T08:42:00"/>
    <n v="2022"/>
    <n v="9"/>
    <n v="27"/>
    <d v="1899-12-30T08:42:00"/>
    <s v="IT"/>
    <s v="Chemo Queue เปิดใช้ในหน่วยงาน ward14 ไม่ได้ เครื่อง 172.32.14.17"/>
    <n v="12213"/>
    <d v="2022-10-07T14:28:20"/>
    <s v="00:00:00"/>
    <s v=""/>
    <m/>
    <s v="No Group"/>
    <s v="ต่ำ"/>
    <n v="1"/>
    <s v="Setup/Reconfig"/>
    <n v="0"/>
    <s v="ต่ำ"/>
    <n v="6938"/>
    <s v="srisopa.ban@cra.ac.th"/>
    <s v="Srisopa Banyen"/>
    <s v="Within SLA"/>
    <s v="00:12:21"/>
    <d v="2022-09-27T08:55:02"/>
    <s v="IT Service Request"/>
    <s v="IT Support"/>
    <x v="1"/>
    <s v="Frist tier"/>
    <x v="2"/>
    <s v="พอร์ทัล"/>
    <x v="0"/>
    <s v="SSB-Chemo Online"/>
    <x v="931"/>
    <x v="36"/>
    <m/>
    <s v=""/>
    <x v="1"/>
    <d v="1899-12-30T00:00:00"/>
    <d v="2022-09-27T14:40:20"/>
    <s v="ต่ำ"/>
  </r>
  <r>
    <s v="Not Requested"/>
    <x v="10"/>
    <d v="2022-09-27T14:40:00"/>
    <d v="2022-09-27T09:19:00"/>
    <n v="2022"/>
    <n v="9"/>
    <n v="27"/>
    <d v="1899-12-30T09:19:00"/>
    <s v="IT"/>
    <s v="ปริ้นไม่ออก"/>
    <n v="12214"/>
    <d v="2022-10-07T14:16:43"/>
    <s v="00:00:00"/>
    <s v=""/>
    <m/>
    <s v="No Group"/>
    <s v="ต่ำ"/>
    <n v="1"/>
    <s v="User Error"/>
    <n v="0"/>
    <s v="ต่ำ"/>
    <n v="5762"/>
    <s v="supunnee.nan@cra.ac.th"/>
    <s v="Supunnee Nantum"/>
    <s v="Within SLA"/>
    <s v="00:24:27"/>
    <d v="2022-09-27T09:44:14"/>
    <s v="Thanaphon Thaugsuban"/>
    <s v="IT Support"/>
    <x v="1"/>
    <s v="Second tier"/>
    <x v="0"/>
    <s v="พอร์ทัล"/>
    <x v="0"/>
    <s v="Printer Sticker"/>
    <x v="932"/>
    <x v="109"/>
    <m/>
    <s v=""/>
    <x v="1"/>
    <d v="1899-12-30T00:00:00"/>
    <d v="2022-09-27T14:40:43"/>
    <s v="ต่ำ"/>
  </r>
  <r>
    <s v="Not Requested"/>
    <x v="12"/>
    <d v="2022-09-27T14:41:00"/>
    <d v="2022-09-27T09:20:00"/>
    <n v="2022"/>
    <n v="9"/>
    <n v="27"/>
    <d v="1899-12-30T09:20:00"/>
    <s v="IT"/>
    <s v="เครื่องคอมตารางแพทย์ที่ ER เข้าใช้งาน powerpoint ไม่ได้"/>
    <n v="12215"/>
    <d v="2022-10-07T13:48:11"/>
    <s v="00:00:00"/>
    <s v=""/>
    <m/>
    <s v="No Group"/>
    <s v="ต่ำ"/>
    <n v="1"/>
    <s v="Setup/Reconfig"/>
    <n v="0"/>
    <s v="ต่ำ"/>
    <n v="6081"/>
    <s v="ammaraphorn.pha@cra.ac.th"/>
    <s v="Ammaraphorn Phadungchon"/>
    <s v="Within SLA"/>
    <s v="00:53:34"/>
    <d v="2022-09-27T10:13:49"/>
    <s v="Thanaphon Thaugsuban"/>
    <s v="IT Support"/>
    <x v="1"/>
    <s v="Second tier"/>
    <x v="0"/>
    <s v="พอร์ทัล"/>
    <x v="0"/>
    <s v="Ofiice 365"/>
    <x v="933"/>
    <x v="6"/>
    <m/>
    <s v=""/>
    <x v="1"/>
    <d v="1899-12-30T00:00:00"/>
    <d v="2022-09-27T14:41:11"/>
    <s v="ต่ำ"/>
  </r>
  <r>
    <s v="Not Requested"/>
    <x v="2"/>
    <m/>
    <d v="2022-09-27T09:24:00"/>
    <n v="2022"/>
    <n v="9"/>
    <n v="27"/>
    <d v="1899-12-30T09:24:00"/>
    <s v="IT"/>
    <s v="รบกวนช่วยตรวจสอบ Notebook เนื่องจากเครื่องไม่สามารถเก็บแบตเตอรี่ได้"/>
    <n v="12216"/>
    <d v="2022-10-07T09:24:51"/>
    <s v="00:00:00"/>
    <s v=""/>
    <m/>
    <s v="No Group"/>
    <s v="ต่ำ"/>
    <n v="1"/>
    <s v="Setup/Reconfig"/>
    <n v="0"/>
    <s v="ต่ำ"/>
    <n v="8370"/>
    <s v="patai.por@cra.ac.th"/>
    <s v="Patai Porapakkham"/>
    <s v=""/>
    <s v=""/>
    <m/>
    <s v="Suchada khamaphirak"/>
    <s v="IT Support"/>
    <x v="1"/>
    <s v="Second tier"/>
    <x v="0"/>
    <s v="พอร์ทัล"/>
    <x v="1"/>
    <s v="Notebook"/>
    <x v="934"/>
    <x v="26"/>
    <m/>
    <s v=""/>
    <x v="1"/>
    <d v="1899-12-30T00:00:00"/>
    <d v="2022-09-27T14:24:41"/>
    <s v="ต่ำ"/>
  </r>
  <r>
    <s v="Not Requested"/>
    <x v="14"/>
    <d v="2022-09-27T16:00:00"/>
    <d v="2022-09-27T09:32:00"/>
    <n v="2022"/>
    <n v="9"/>
    <n v="27"/>
    <d v="1899-12-30T09:32:00"/>
    <s v="IT"/>
    <s v=""/>
    <n v="12217"/>
    <d v="2022-10-07T10:08:23"/>
    <s v="00:00:00"/>
    <s v=""/>
    <m/>
    <s v="No Group"/>
    <s v="ต่ำ"/>
    <n v="1"/>
    <s v=""/>
    <n v="0"/>
    <s v="ต่ำ"/>
    <n v="6400"/>
    <s v="siriam.too@cra.ac.th"/>
    <s v="Siriam Toomthai"/>
    <s v="Within SLA"/>
    <s v="05:52:08"/>
    <d v="2022-09-27T15:24:24"/>
    <s v="Anuchit Buapan"/>
    <s v="IT Support"/>
    <x v="1"/>
    <s v="Second tier"/>
    <x v="0"/>
    <s v="พอร์ทัล"/>
    <x v="0"/>
    <s v=""/>
    <x v="935"/>
    <x v="20"/>
    <m/>
    <s v=""/>
    <x v="1"/>
    <d v="1899-12-30T00:00:00"/>
    <d v="2022-09-27T16:00:23"/>
    <s v="ต่ำ"/>
  </r>
  <r>
    <s v="Not Requested"/>
    <x v="12"/>
    <d v="2022-09-27T10:02:00"/>
    <d v="2022-09-27T09:35:00"/>
    <n v="2022"/>
    <n v="9"/>
    <n v="27"/>
    <d v="1899-12-30T09:35:00"/>
    <s v="IT"/>
    <s v=" ขอยกเลิกเอกสารแนบ ในบันทึกข้อความ ที่ 004.รพ.07.65/1302 ลงวันที่ 16 กันยายน 2565 เรื่อง ขออนุมัติดำเนินการสำหรับค่าส่งตรวจวิเคราะห์ทางห้องปฏิบัติการภายนอกที่ยังไม่เปิดให้บริการที่ต้องชำระค่าบริการเป็นเงินสด ค่าทางด่วน (กรณีเร่งด่วน) และค่าจอดรถ ประจำเดือ"/>
    <n v="12218"/>
    <d v="2022-10-07T09:36:09"/>
    <s v="00:00:00"/>
    <s v=""/>
    <m/>
    <s v="No Group"/>
    <s v="ต่ำ"/>
    <n v="2"/>
    <s v="Deleted"/>
    <n v="0"/>
    <s v="ต่ำ"/>
    <n v="6363"/>
    <s v="wandee.kha@cra.ac.th"/>
    <s v=" นางสาว วันดี แก้วกระจาย"/>
    <s v="Within SLA"/>
    <s v="00:26:22"/>
    <d v="2022-09-27T10:02:09"/>
    <s v="Aekkaluck Mong Suriya"/>
    <s v="E-sarabun"/>
    <x v="0"/>
    <s v="Second tier"/>
    <x v="1"/>
    <s v="พอร์ทัล"/>
    <x v="0"/>
    <s v="E-Saraban"/>
    <x v="936"/>
    <x v="91"/>
    <m/>
    <s v=""/>
    <x v="0"/>
    <d v="1899-12-30T00:00:00"/>
    <d v="2022-09-27T10:02:09"/>
    <s v="ต่ำ"/>
  </r>
  <r>
    <s v="Not Requested"/>
    <x v="4"/>
    <d v="2022-09-27T09:51:00"/>
    <d v="2022-09-27T09:43:00"/>
    <n v="2022"/>
    <n v="9"/>
    <n v="27"/>
    <d v="1899-12-30T09:43:00"/>
    <s v=""/>
    <s v="001.รจ.65/1339 เรื่อง ขอความอนุเคราะห์ดำเนินการจัดทำเลขรหัสสิทธิ์การรักษา (Right Code) และสร้างคู่สัญญาให้กับโครงการวิจัยเชิงทดลองทางคลินิก จากแหล่งทุนภายนอก ด้วย งานบริหารงานวิจัยคลินิก ฝ่ายพัฒนางานวิจัยทางคลินิก ศูนย์การเรียนรู้และวิจัยเฉลิมพระเกียรติ ๖"/>
    <n v="12219"/>
    <d v="2022-09-27T13:43:46"/>
    <s v="00:00:00"/>
    <s v=""/>
    <m/>
    <s v="No Group"/>
    <s v="กลาง"/>
    <n v="1"/>
    <s v="SSB"/>
    <n v="0"/>
    <s v="ด่วน"/>
    <n v="6399"/>
    <s v="sornsamon.sar@pccms.ac.th"/>
    <s v=" นาง ศรณ์ศมนต์ ศริพันธุ์"/>
    <s v="Within SLA"/>
    <s v="00:08:01"/>
    <d v="2022-09-27T09:51:46"/>
    <s v="Thanakorn Inthanu"/>
    <s v="Programer"/>
    <x v="0"/>
    <s v="Second tier"/>
    <x v="1"/>
    <s v="Esaraban"/>
    <x v="0"/>
    <s v="System/Application Parameters Change"/>
    <x v="937"/>
    <x v="18"/>
    <d v="2022-05-05T00:00:00"/>
    <s v=""/>
    <x v="0"/>
    <d v="1899-12-30T00:00:00"/>
    <d v="2022-09-27T13:02:47"/>
    <s v="กลาง"/>
  </r>
  <r>
    <s v="Not Requested"/>
    <x v="12"/>
    <d v="2022-09-27T10:06:00"/>
    <d v="2022-09-27T09:47:00"/>
    <n v="2022"/>
    <n v="9"/>
    <n v="27"/>
    <d v="1899-12-30T09:47:00"/>
    <s v="IT"/>
    <s v=""/>
    <n v="12220"/>
    <d v="2022-09-29T15:47:38"/>
    <s v="00:00:00"/>
    <s v=""/>
    <m/>
    <s v="No Group"/>
    <s v="ต่ำ"/>
    <n v="1"/>
    <s v="Modify"/>
    <n v="0"/>
    <s v="กลาง"/>
    <n v="8719"/>
    <s v="paphitchaya.chi@cra.ac.th"/>
    <s v="Paphitchaya Chimyou"/>
    <s v="Within SLA"/>
    <s v="00:18:41"/>
    <d v="2022-09-27T10:06:17"/>
    <s v="Nuengruethai Gaewtawan"/>
    <s v="E-sarabun"/>
    <x v="0"/>
    <s v="Second tier"/>
    <x v="1"/>
    <s v="พอร์ทัล"/>
    <x v="0"/>
    <s v="E-Saraban"/>
    <x v="524"/>
    <x v="62"/>
    <m/>
    <s v=""/>
    <x v="0"/>
    <d v="1899-12-30T00:00:00"/>
    <d v="2022-09-27T10:06:16"/>
    <s v="ต่ำ"/>
  </r>
  <r>
    <s v="Not Requested"/>
    <x v="3"/>
    <d v="2022-09-27T16:01:00"/>
    <d v="2022-09-27T09:49:00"/>
    <n v="2022"/>
    <n v="9"/>
    <n v="27"/>
    <d v="1899-12-30T09:49:00"/>
    <s v="IT"/>
    <s v="IP 172.27.32.229 นี้ Remote ไม่ได้"/>
    <n v="12221"/>
    <d v="2022-10-07T10:07:25"/>
    <s v="00:00:00"/>
    <s v=""/>
    <m/>
    <s v="No Group"/>
    <s v="ต่ำ"/>
    <n v="1"/>
    <s v="Software"/>
    <n v="0"/>
    <s v="ต่ำ"/>
    <n v="8684"/>
    <s v="sudarath.dam@cra.ac.th"/>
    <s v="Sudarath Damrongsri"/>
    <s v="Within SLA"/>
    <s v="05:54:12"/>
    <d v="2022-09-27T15:43:25"/>
    <s v="Natthawut Suksom"/>
    <s v="IT Support"/>
    <x v="1"/>
    <s v="Second tier"/>
    <x v="0"/>
    <s v="โทรศัพท์"/>
    <x v="0"/>
    <s v="Install"/>
    <x v="938"/>
    <x v="13"/>
    <m/>
    <s v=""/>
    <x v="0"/>
    <d v="1899-12-30T00:00:00"/>
    <d v="2022-09-27T16:01:25"/>
    <s v="ต่ำ"/>
  </r>
  <r>
    <s v="Not Requested"/>
    <x v="12"/>
    <d v="2022-09-27T10:33:00"/>
    <d v="2022-09-27T10:10:00"/>
    <n v="2022"/>
    <n v="9"/>
    <n v="27"/>
    <d v="1899-12-30T10:10:00"/>
    <s v="IT"/>
    <s v=""/>
    <n v="12222"/>
    <d v="2022-09-29T16:11:49"/>
    <s v="00:00:00"/>
    <s v=""/>
    <m/>
    <s v="No Group"/>
    <s v="ต่ำ"/>
    <n v="1"/>
    <s v="Deleted"/>
    <n v="0"/>
    <s v="กลาง"/>
    <n v="8715"/>
    <s v="parin.tan@cra.ac.th"/>
    <s v="Parin Tannak"/>
    <s v="Within SLA"/>
    <s v="00:22:22"/>
    <d v="2022-09-27T10:33:18"/>
    <s v="Aekkaluck Mong Suriya"/>
    <s v="E-sarabun"/>
    <x v="0"/>
    <s v="Second tier"/>
    <x v="1"/>
    <s v="พอร์ทัล"/>
    <x v="0"/>
    <s v="E-Saraban"/>
    <x v="939"/>
    <x v="62"/>
    <d v="2022-05-05T00:00:00"/>
    <s v=""/>
    <x v="0"/>
    <d v="1899-12-30T00:00:00"/>
    <d v="2022-09-27T10:34:14"/>
    <s v="ต่ำ"/>
  </r>
  <r>
    <s v="Not Requested"/>
    <x v="12"/>
    <d v="2022-09-27T10:40:00"/>
    <d v="2022-09-27T10:28:00"/>
    <n v="2022"/>
    <n v="9"/>
    <n v="27"/>
    <d v="1899-12-30T10:28:00"/>
    <s v="IT"/>
    <s v=""/>
    <n v="12223"/>
    <d v="2022-09-30T11:34:07"/>
    <s v="00:00:00"/>
    <s v=""/>
    <m/>
    <s v="No Group"/>
    <s v="ต่ำ"/>
    <n v="1"/>
    <s v="Deleted"/>
    <n v="0"/>
    <s v="กลาง"/>
    <n v="6711"/>
    <s v="boossaya.pho@cra.ac.th"/>
    <s v="Boossaya Phokamta"/>
    <s v="Within SLA"/>
    <s v="00:12:00"/>
    <d v="2022-09-27T10:40:53"/>
    <s v="Aekkaluck Mong Suriya"/>
    <s v="E-sarabun"/>
    <x v="0"/>
    <s v="Second tier"/>
    <x v="1"/>
    <s v="พอร์ทัล"/>
    <x v="0"/>
    <s v="E-Saraban"/>
    <x v="940"/>
    <x v="33"/>
    <m/>
    <s v=""/>
    <x v="0"/>
    <d v="1899-12-30T00:00:00"/>
    <d v="2022-09-27T14:46:07"/>
    <s v="ต่ำ"/>
  </r>
  <r>
    <s v="Not Requested"/>
    <x v="12"/>
    <d v="2022-09-27T11:17:00"/>
    <d v="2022-09-27T10:35:00"/>
    <n v="2022"/>
    <n v="9"/>
    <n v="27"/>
    <d v="1899-12-30T10:35:00"/>
    <s v="IT"/>
    <s v="ขอลบเอกสารแนบในระบบ E-saraban บันทึกข้อความที่ ๐๐๑.วพศส.๐๑.๖๕/๒๐๖๕ เรื่อง ขออนุมัติแต่งตั้งรักษาการในตำแหน่งหัวหน้ากลุ่ม/งานตามโครงสร้างใหม่สำนักงานคณบดีวิทยาลัยแพทยศาสตร์ศรีสวางควัฒน ชื่อเอกสารแนบที่ต้องการลบ 1.เอกสารแนบ ๑ รายชื่อรักษาการหัวหน้ากลุ่ม/งาน"/>
    <n v="12224"/>
    <d v="2022-10-07T10:35:24"/>
    <s v="00:00:00"/>
    <s v=""/>
    <m/>
    <s v="No Group"/>
    <s v="ต่ำ"/>
    <n v="1"/>
    <s v="Deleted"/>
    <n v="0"/>
    <s v="ต่ำ"/>
    <n v="8521"/>
    <s v="patcharee.yak@cra.ac.th"/>
    <s v="Patcharee YaKasem"/>
    <s v="Within SLA"/>
    <s v="00:42:52"/>
    <d v="2022-09-27T11:17:51"/>
    <s v="Aekkaluck Mong Suriya"/>
    <s v="E-sarabun"/>
    <x v="0"/>
    <s v="Second tier"/>
    <x v="1"/>
    <s v="พอร์ทัล"/>
    <x v="0"/>
    <s v="E-Saraban"/>
    <x v="941"/>
    <x v="5"/>
    <d v="2022-05-05T00:00:00"/>
    <s v=""/>
    <x v="0"/>
    <d v="1899-12-30T00:00:00"/>
    <d v="2022-09-27T11:27:48"/>
    <s v="ต่ำ"/>
  </r>
  <r>
    <s v="Not Requested"/>
    <x v="15"/>
    <d v="2022-09-27T14:41:00"/>
    <d v="2022-09-27T10:39:00"/>
    <n v="2022"/>
    <n v="9"/>
    <n v="27"/>
    <d v="1899-12-30T10:39:00"/>
    <s v="IT"/>
    <s v="*** เร่งด่วน*** เนื่องจากต้องการปรับแก้ไขเพื่อเตรียมประชุม Daily Meeting ทุกวันเวลา 7.30-9.00 น. และพรุ่งนี้ต้องใช้ประชุม*** COM PC โหลดช้ามากเมื่อเปิดไฟลืประวัติผู้ป่วยในการประชุม Daily Meeting ทุกเช้า ทำให้ประชุมไม่ Smooth จึงเรียนปรึกษา IT เพื่อตรวจสอบ"/>
    <n v="12225"/>
    <d v="2022-10-07T14:13:30"/>
    <s v="00:00:00"/>
    <s v=""/>
    <m/>
    <s v="No Group"/>
    <s v="ต่ำ"/>
    <n v="1"/>
    <s v="Setup/Re-config"/>
    <n v="0"/>
    <s v="ต่ำ"/>
    <n v="863368521"/>
    <s v="jitsajee.jit@cra.ac.th"/>
    <s v=" นางสาว จิตศจี จิตต์พิศาล"/>
    <s v="Within SLA"/>
    <s v="00:28:12"/>
    <d v="2022-09-27T11:07:40"/>
    <s v="Chakrit Pongprayot"/>
    <s v="IT Support"/>
    <x v="1"/>
    <s v="Second tier"/>
    <x v="0"/>
    <s v="พอร์ทัล"/>
    <x v="0"/>
    <s v="Operating System Windows 10"/>
    <x v="942"/>
    <x v="146"/>
    <m/>
    <s v=""/>
    <x v="1"/>
    <d v="1899-12-30T00:00:00"/>
    <d v="2022-09-27T14:41:30"/>
    <s v="ต่ำ"/>
  </r>
  <r>
    <s v="Not Requested"/>
    <x v="3"/>
    <d v="2022-09-27T16:03:00"/>
    <d v="2022-09-27T10:49:00"/>
    <n v="2022"/>
    <n v="9"/>
    <n v="27"/>
    <d v="1899-12-30T10:49:00"/>
    <s v="IT"/>
    <s v="ขอลง MDM ในเครื่องส่วนตัว(MAC) DR.Suthat Saengchoowong ชั้น 3 มุม HR ฝั่งเทคโน"/>
    <n v="12226"/>
    <d v="2022-10-07T10:51:24"/>
    <s v="00:00:00"/>
    <s v=""/>
    <m/>
    <s v="No Group"/>
    <s v="ต่ำ"/>
    <n v="1"/>
    <s v="Network"/>
    <n v="0"/>
    <s v="ต่ำ"/>
    <n v="8245"/>
    <s v="suthat.sae@cra.ac.th"/>
    <s v="Suthat Saengchoowong"/>
    <s v="Within SLA"/>
    <s v="05:12:14"/>
    <d v="2022-09-27T16:01:20"/>
    <s v="Jiranuwut Kunnathon"/>
    <s v="IT Support"/>
    <x v="1"/>
    <s v="Second tier"/>
    <x v="0"/>
    <s v="โทรศัพท์"/>
    <x v="0"/>
    <s v="Install"/>
    <x v="943"/>
    <x v="0"/>
    <m/>
    <s v=""/>
    <x v="0"/>
    <d v="1899-12-30T00:00:00"/>
    <d v="2022-09-27T16:03:24"/>
    <s v="ต่ำ"/>
  </r>
  <r>
    <s v="Not Requested"/>
    <x v="0"/>
    <d v="2022-09-27T11:01:00"/>
    <d v="2022-09-27T10:51:00"/>
    <n v="2022"/>
    <n v="9"/>
    <n v="27"/>
    <d v="1899-12-30T10:51:00"/>
    <s v="IT"/>
    <s v="เคยเข้า e-saraban ด้วย user 805081 ได้ แต่ล่าสุดเมื่อนานมาแล้ว ตอนนี้เข้าไม่ได้ ไม่แน่ใจว่ารหัสผิดหรือถูก reset รบกวนเช็คให้หน่อยครับ แต่เคยขอเปิดใช้บริการ e-saraban แล้ว 805081 ณัฐดนัย ฮิราตะ ศูนย์ไซโคลตรอนและเพทสแกนแห่งชาติ"/>
    <n v="12227"/>
    <d v="2022-10-07T10:51:40"/>
    <s v="00:00:00"/>
    <s v=""/>
    <m/>
    <s v="No Group"/>
    <s v="ต่ำ"/>
    <n v="1"/>
    <s v="E-Mail"/>
    <n v="0"/>
    <s v="ต่ำ"/>
    <n v="639579251"/>
    <s v="natdanai.hir@cra.ac.th"/>
    <s v=" นาย ณัฐดนัย ฮิราตะ"/>
    <s v="Within SLA"/>
    <s v="00:10:23"/>
    <d v="2022-09-27T11:01:40"/>
    <s v="Prasert Rattawisad"/>
    <s v="IT Support"/>
    <x v="1"/>
    <s v="Second tier"/>
    <x v="0"/>
    <s v="พอร์ทัล"/>
    <x v="0"/>
    <s v="เปลี่ยนสิทธิ์"/>
    <x v="944"/>
    <x v="132"/>
    <m/>
    <s v=""/>
    <x v="0"/>
    <d v="1899-12-30T00:00:00"/>
    <d v="2022-09-27T11:01:40"/>
    <s v="ต่ำ"/>
  </r>
  <r>
    <s v="Not Requested"/>
    <x v="12"/>
    <d v="2022-09-27T13:48:00"/>
    <d v="2022-09-27T10:59:00"/>
    <n v="2022"/>
    <n v="9"/>
    <n v="27"/>
    <d v="1899-12-30T10:59:00"/>
    <s v="IT"/>
    <s v=""/>
    <n v="12228"/>
    <d v="2022-09-29T16:59:56"/>
    <s v="00:00:00"/>
    <s v=""/>
    <m/>
    <s v="No Group"/>
    <s v="ต่ำ"/>
    <n v="2"/>
    <s v="Deleted"/>
    <n v="0"/>
    <s v="กลาง"/>
    <n v="818108684"/>
    <s v="suphannee.man@cra.ac.th"/>
    <s v="Suphannee Manmars"/>
    <s v="Within SLA"/>
    <s v="02:48:39"/>
    <d v="2022-09-27T13:48:01"/>
    <s v="Aekkaluck Mong Suriya"/>
    <s v="E-sarabun"/>
    <x v="0"/>
    <s v="Second tier"/>
    <x v="1"/>
    <s v="พอร์ทัล"/>
    <x v="0"/>
    <s v="E-Saraban"/>
    <x v="945"/>
    <x v="9"/>
    <m/>
    <s v=""/>
    <x v="0"/>
    <d v="1899-12-30T00:00:00"/>
    <d v="2022-09-27T13:48:01"/>
    <s v="กลาง"/>
  </r>
  <r>
    <s v="Not Requested"/>
    <x v="3"/>
    <m/>
    <d v="2022-09-27T11:08:00"/>
    <n v="2022"/>
    <n v="9"/>
    <n v="27"/>
    <d v="1899-12-30T11:08:00"/>
    <s v="IT"/>
    <s v="ทางบ.SCG จะนำอุปกรณ์มาทดสอบก่อนนำมาใช้งาน จำเป็นต้องเชื่อมต่อกับ Wifi ของ รพ.ขอให้เจ้าหน้าที่ช่วยมาดู ในวันพฤหัสบดี ที่ 29 กันยายน 2565 เวลา 9.30 น.ที่รพ.100 เตียง"/>
    <n v="12229"/>
    <d v="2022-10-14T09:56:57"/>
    <s v="00:00:00"/>
    <s v=""/>
    <m/>
    <s v="No Group"/>
    <s v="ต่ำ"/>
    <n v="1"/>
    <s v="Network"/>
    <n v="0"/>
    <s v="ต่ำ"/>
    <n v="922266496"/>
    <s v="chanidapa.iam@cra.ac.th"/>
    <s v=" นางสาว ชนิดาภา เอี่ยมสอาด"/>
    <s v="Within SLA"/>
    <s v="00:17:49"/>
    <d v="2022-10-04T10:13:57"/>
    <s v="Wasin Suratanachaigarn"/>
    <s v="Application Support"/>
    <x v="0"/>
    <s v="Second tier"/>
    <x v="1"/>
    <s v="พอร์ทัล"/>
    <x v="3"/>
    <s v="Install"/>
    <x v="946"/>
    <x v="45"/>
    <m/>
    <s v=""/>
    <x v="0"/>
    <d v="1899-12-30T00:00:00"/>
    <d v="2022-10-04T10:13:57"/>
    <s v="ต่ำ"/>
  </r>
  <r>
    <s v="Not Requested"/>
    <x v="3"/>
    <m/>
    <d v="2022-09-27T11:11:00"/>
    <n v="2022"/>
    <n v="9"/>
    <n v="27"/>
    <d v="1899-12-30T11:11:00"/>
    <s v="IT"/>
    <s v="004.รพ.11.65/389 เรื่อง ขอความอนุเคราะห์สนับสนุนโทรศัพท์มือถือ ด้วยงานปฏิบัติการฉุกเฉินการแพทย์ ศูนย์แพทย์ภัยพิบัติและฉุกเฉินเจ้าฟ้าจุฬาภรณ์ มีหน้าที่ในการปฏิบัติการฉุกเฉิน เพื่อช่วยเหลือผู้ป่วยฉุกเฉิน ณ จุดเกิดเหตุ โดยการปฏิบัติการของทีมฉุกเฉินการแพทย์ต้"/>
    <n v="12230"/>
    <d v="2022-09-30T08:12:08"/>
    <s v="00:00:00"/>
    <s v=""/>
    <m/>
    <s v="No Group"/>
    <s v="กลาง"/>
    <n v="1"/>
    <s v="IP Phone / Mobile Phone"/>
    <n v="0"/>
    <s v="กลาง"/>
    <n v="5783"/>
    <s v="angkana.api@cra.ac.th"/>
    <s v="Angkana Apichartyotin"/>
    <s v=""/>
    <s v=""/>
    <m/>
    <s v="Surasak Rattanaanan"/>
    <s v="IT Support"/>
    <x v="0"/>
    <s v="Second tier"/>
    <x v="0"/>
    <s v="Esaraban"/>
    <x v="2"/>
    <s v="Add"/>
    <x v="947"/>
    <x v="130"/>
    <m/>
    <s v=""/>
    <x v="0"/>
    <d v="1899-12-30T00:00:00"/>
    <d v="2022-10-04T10:12:27"/>
    <s v="กลาง"/>
  </r>
  <r>
    <s v="Not Requested"/>
    <x v="3"/>
    <d v="2022-09-27T14:41:00"/>
    <d v="2022-09-27T11:13:00"/>
    <n v="2022"/>
    <n v="9"/>
    <n v="27"/>
    <d v="1899-12-30T11:13:00"/>
    <s v="IT"/>
    <s v="งานบริหารงบประมาณ มีเครื่องคอมพิวเตอร์โน้ตบุ๊ก 2 เครื่อง ที่ไม่สามารใช้งานระบบ SAP ได้ จึงขอความอนุเคราะห์ฝ่าย IT ช่วยดำเนินการให้สามารถใช้งานได้ เพื่อให้การทำงานมีประสิทธิภาพในช่วงการปิดงบประมาณ และขึ้นงบประมาณใหม่ ขอบคุณค่า"/>
    <n v="12231"/>
    <d v="2022-10-07T14:01:59"/>
    <s v="00:00:00"/>
    <s v=""/>
    <m/>
    <s v="No Group"/>
    <s v="ต่ำ"/>
    <n v="1"/>
    <s v="Software"/>
    <n v="0"/>
    <s v="ต่ำ"/>
    <n v="8650"/>
    <s v="rattanaporn.nam@cra.ac.th"/>
    <s v="Rattanaporn Namjaidee"/>
    <s v="Within SLA"/>
    <s v="00:40:42"/>
    <d v="2022-09-27T11:54:41"/>
    <s v="Thanaphon Thaugsuban"/>
    <s v="IT Support"/>
    <x v="1"/>
    <s v="Second tier"/>
    <x v="0"/>
    <s v="พอร์ทัล"/>
    <x v="0"/>
    <s v="Install"/>
    <x v="948"/>
    <x v="13"/>
    <d v="2022-05-05T00:00:00"/>
    <s v=""/>
    <x v="0"/>
    <d v="1899-12-30T00:00:00"/>
    <d v="2022-09-28T13:27:39"/>
    <s v="ต่ำ"/>
  </r>
  <r>
    <s v="Not Requested"/>
    <x v="12"/>
    <m/>
    <d v="2022-09-27T11:17:00"/>
    <n v="2022"/>
    <n v="9"/>
    <n v="27"/>
    <d v="1899-12-30T11:17:00"/>
    <s v="IT"/>
    <s v="ไม่สามรถเข้า hand held ได้ รหัสพนักงาน 803127 อมรรัตน์ จันทร์ฤดี 803540 สุภาวดี เจริญจิต "/>
    <n v="12232"/>
    <d v="2022-10-07T11:17:00"/>
    <s v="00:00:00"/>
    <s v=""/>
    <m/>
    <s v="No Group"/>
    <s v="ต่ำ"/>
    <n v="1"/>
    <s v="Reset Password"/>
    <n v="0"/>
    <s v="ต่ำ"/>
    <n v="6334"/>
    <s v="amonrat.jun@cra.ac.th"/>
    <s v="Amonrat Junrudee"/>
    <s v=""/>
    <s v=""/>
    <m/>
    <s v="Songpol Wansoongnern"/>
    <s v="SAP"/>
    <x v="0"/>
    <s v="Second tier"/>
    <x v="1"/>
    <s v="พอร์ทัล"/>
    <x v="1"/>
    <s v="SAP-CO"/>
    <x v="949"/>
    <x v="48"/>
    <m/>
    <s v=""/>
    <x v="1"/>
    <d v="1899-12-30T00:00:00"/>
    <d v="2022-09-27T11:48:00"/>
    <s v="ต่ำ"/>
  </r>
  <r>
    <s v="Not Requested"/>
    <x v="12"/>
    <d v="2022-09-27T14:42:00"/>
    <d v="2022-09-27T11:17:00"/>
    <n v="2022"/>
    <n v="9"/>
    <n v="27"/>
    <d v="1899-12-30T11:17:00"/>
    <s v="IT"/>
    <s v="ยา gen ไม่ขึ้นเนื่องจากมีการ ward allow แต่พยาบาลแจ้งว่าไม่ได้มีใครกดค่ะ "/>
    <n v="12233"/>
    <d v="2022-10-07T12:26:35"/>
    <s v="00:00:00"/>
    <s v=""/>
    <m/>
    <s v="No Group"/>
    <s v="ต่ำ"/>
    <n v="1"/>
    <s v="การทำงานผิด Flow"/>
    <n v="0"/>
    <s v="ต่ำ"/>
    <n v="6219"/>
    <s v="parin.wat@cra.ac.th"/>
    <s v="Parin Wattanasin"/>
    <s v="Within SLA"/>
    <s v="02:16:19"/>
    <d v="2022-09-27T13:33:55"/>
    <s v="Prasert Rattawisad"/>
    <s v="IT Support"/>
    <x v="1"/>
    <s v="Second tier"/>
    <x v="0"/>
    <s v="พอร์ทัล"/>
    <x v="0"/>
    <s v="SSB - Front End"/>
    <x v="950"/>
    <x v="103"/>
    <m/>
    <s v=""/>
    <x v="1"/>
    <d v="1899-12-30T00:00:00"/>
    <d v="2022-09-27T14:42:35"/>
    <s v="ต่ำ"/>
  </r>
  <r>
    <s v="Not Requested"/>
    <x v="2"/>
    <d v="2022-09-27T14:43:00"/>
    <d v="2022-09-27T11:44:00"/>
    <n v="2022"/>
    <n v="9"/>
    <n v="27"/>
    <d v="1899-12-30T11:44:00"/>
    <s v="IT"/>
    <s v="คอมพิวเตอร์ที่หน่วยฟื้นฟูสมรรถภาพหัวใจ ที่ 17 ไร่ ใช้งานไม่ได้ 2 เครื่อง เครื่องแรกเปิดไม่ติด เครื่องที่ 2 ระบบใช้งานไม่ได้ รบกวนเข้าดำเนินการและแก้ไขค่ะ"/>
    <n v="12234"/>
    <d v="2022-10-07T12:09:42"/>
    <s v="00:00:00"/>
    <s v=""/>
    <m/>
    <s v="No Group"/>
    <s v="ต่ำ"/>
    <n v="1"/>
    <s v="Setup/Reconfig"/>
    <n v="0"/>
    <s v="ต่ำ"/>
    <n v="5766"/>
    <s v="pacharaporn.iam@pccms.ac.th"/>
    <s v="Pacharaporn Iampinyo"/>
    <s v="Within SLA"/>
    <s v="02:34:41"/>
    <d v="2022-09-27T14:19:32"/>
    <s v="Supachai Sonthong"/>
    <s v="IT Support"/>
    <x v="1"/>
    <s v="Second tier"/>
    <x v="0"/>
    <s v="พอร์ทัล"/>
    <x v="0"/>
    <s v="PC"/>
    <x v="951"/>
    <x v="58"/>
    <m/>
    <s v=""/>
    <x v="1"/>
    <d v="1899-12-30T00:00:00"/>
    <d v="2022-09-27T14:43:42"/>
    <s v="ต่ำ"/>
  </r>
  <r>
    <s v="Not Requested"/>
    <x v="12"/>
    <d v="2022-09-27T14:44:00"/>
    <d v="2022-09-27T12:09:00"/>
    <n v="2022"/>
    <n v="9"/>
    <n v="27"/>
    <d v="1899-12-30T12:09:00"/>
    <s v="IT"/>
    <s v="Chemo Queue confirm ผสมยาเคมี ไม่ได้ เครื่อง 172.32.14.17 มีข้อความ parameter is not valid."/>
    <n v="12235"/>
    <d v="2022-09-30T10:40:04"/>
    <s v="00:00:00"/>
    <s v=""/>
    <m/>
    <s v="No Group"/>
    <s v="กลาง"/>
    <n v="1"/>
    <s v="Modify"/>
    <n v="0"/>
    <s v="กลาง"/>
    <n v="6938"/>
    <s v="srisopa.ban@cra.ac.th"/>
    <s v="Srisopa Banyen"/>
    <s v="Within SLA"/>
    <s v="01:04:18"/>
    <d v="2022-09-27T13:13:29"/>
    <s v="Kritpet Pumsorn"/>
    <s v="IT Support"/>
    <x v="1"/>
    <s v="Second tier"/>
    <x v="0"/>
    <s v="พอร์ทัล"/>
    <x v="0"/>
    <s v="E-Scan"/>
    <x v="952"/>
    <x v="36"/>
    <m/>
    <s v=""/>
    <x v="1"/>
    <d v="1899-12-30T00:00:00"/>
    <d v="2022-09-27T14:44:04"/>
    <s v="กลาง"/>
  </r>
  <r>
    <s v="Not Requested"/>
    <x v="12"/>
    <d v="2022-09-27T14:44:00"/>
    <d v="2022-09-27T12:55:00"/>
    <n v="2022"/>
    <n v="9"/>
    <n v="27"/>
    <d v="1899-12-30T12:55:00"/>
    <s v="IT"/>
    <s v="IP 172.25.2.108 ได้รับการเแก้ไขเรียบร้อยค่ะ / helpdesk ตามหลัง ขอบคุณค่ะ "/>
    <n v="12236"/>
    <d v="2022-10-07T13:35:22"/>
    <s v="00:00:00"/>
    <s v=""/>
    <m/>
    <s v="No Group"/>
    <s v="ต่ำ"/>
    <n v="1"/>
    <s v="Print Queue"/>
    <n v="0"/>
    <s v="ต่ำ"/>
    <n v="850559408"/>
    <s v="kamolphan.tan@cra.ac.th"/>
    <s v=" นางสาว กมลพรรณ ธนัญชยะกุล"/>
    <s v="Within SLA"/>
    <s v="01:09:49"/>
    <d v="2022-09-27T14:05:30"/>
    <s v="Thanaphon Thaugsuban"/>
    <s v="IT Support"/>
    <x v="1"/>
    <s v="Second tier"/>
    <x v="0"/>
    <s v="พอร์ทัล"/>
    <x v="0"/>
    <s v="SSB - Front End"/>
    <x v="953"/>
    <x v="61"/>
    <m/>
    <s v=""/>
    <x v="1"/>
    <d v="1899-12-30T00:00:00"/>
    <d v="2022-09-27T14:44:22"/>
    <s v="ต่ำ"/>
  </r>
  <r>
    <s v="Not Requested"/>
    <x v="3"/>
    <d v="2022-09-27T14:44:00"/>
    <d v="2022-09-27T13:06:00"/>
    <n v="2022"/>
    <n v="9"/>
    <n v="27"/>
    <d v="1899-12-30T13:06:00"/>
    <s v="IT"/>
    <s v="ขอสอบถามถ้าต้องการใช้เครื่องพิมพ์ที่บ้านที่ต้องเชื่่อมต่อกับ NB ราชวิทยาลัย สามารถทำได้หรือไม่ค่ะ เพราะ NB ไม่สามารถดาวน์โหลด Driver เครื่องพิมพ์ได้ค่ะ"/>
    <n v="12237"/>
    <d v="2022-10-07T13:44:39"/>
    <s v="00:00:00"/>
    <s v=""/>
    <m/>
    <s v="No Group"/>
    <s v="ต่ำ"/>
    <n v="1"/>
    <s v="Printer"/>
    <n v="0"/>
    <s v="ต่ำ"/>
    <n v="818108684"/>
    <s v="suphannee.man@cra.ac.th"/>
    <s v="Suphannee Manmars"/>
    <s v="Within SLA"/>
    <s v="01:00:18"/>
    <d v="2022-09-27T14:07:01"/>
    <s v="Thanaphon Thaugsuban"/>
    <s v="IT Support"/>
    <x v="1"/>
    <s v="Second tier"/>
    <x v="0"/>
    <s v="พอร์ทัล"/>
    <x v="0"/>
    <s v="Install"/>
    <x v="954"/>
    <x v="81"/>
    <m/>
    <s v=""/>
    <x v="0"/>
    <d v="1899-12-30T00:00:00"/>
    <d v="2022-09-27T14:44:39"/>
    <s v="ต่ำ"/>
  </r>
  <r>
    <s v="Not Requested"/>
    <x v="12"/>
    <m/>
    <d v="2022-09-27T13:34:00"/>
    <n v="2022"/>
    <n v="9"/>
    <n v="27"/>
    <d v="1899-12-30T13:34:00"/>
    <s v="IT"/>
    <s v=""/>
    <n v="12238"/>
    <d v="2022-09-30T10:34:45"/>
    <s v="00:00:00"/>
    <s v=""/>
    <m/>
    <s v="No Group"/>
    <s v="ต่ำ"/>
    <n v="1"/>
    <s v="Deleted"/>
    <n v="0"/>
    <s v="กลาง"/>
    <n v="6706"/>
    <s v="jidapa.thi@cra.ac.th"/>
    <s v="Jidapa Piriyamaytasiri"/>
    <s v=""/>
    <s v=""/>
    <m/>
    <s v="Busarin Supong"/>
    <s v="PMO"/>
    <x v="0"/>
    <s v="Second tier"/>
    <x v="1"/>
    <s v="พอร์ทัล"/>
    <x v="1"/>
    <s v="E-Doc"/>
    <x v="611"/>
    <x v="66"/>
    <m/>
    <s v=""/>
    <x v="0"/>
    <d v="1899-12-30T00:00:00"/>
    <d v="2022-09-27T13:39:45"/>
    <s v="ต่ำ"/>
  </r>
  <r>
    <s v="Not Requested"/>
    <x v="12"/>
    <m/>
    <d v="2022-09-27T13:37:00"/>
    <n v="2022"/>
    <n v="9"/>
    <n v="27"/>
    <d v="1899-12-30T13:37:00"/>
    <s v="IT"/>
    <s v=""/>
    <n v="12239"/>
    <d v="2022-09-30T10:37:12"/>
    <s v="00:00:00"/>
    <s v=""/>
    <m/>
    <s v="No Group"/>
    <s v="ต่ำ"/>
    <n v="1"/>
    <s v="Deleted"/>
    <n v="0"/>
    <s v="กลาง"/>
    <n v="6706"/>
    <s v="jidapa.thi@cra.ac.th"/>
    <s v="Jidapa Piriyamaytasiri"/>
    <s v=""/>
    <s v=""/>
    <m/>
    <s v="Busarin Supong"/>
    <s v="PMO"/>
    <x v="0"/>
    <s v="Second tier"/>
    <x v="1"/>
    <s v="พอร์ทัล"/>
    <x v="1"/>
    <s v="E-Doc"/>
    <x v="611"/>
    <x v="66"/>
    <m/>
    <s v=""/>
    <x v="1"/>
    <d v="1899-12-30T00:00:00"/>
    <d v="2022-10-04T10:43:49"/>
    <s v="ต่ำ"/>
  </r>
  <r>
    <s v="Not Requested"/>
    <x v="10"/>
    <d v="2022-09-27T14:45:00"/>
    <d v="2022-09-27T13:52:00"/>
    <n v="2022"/>
    <n v="9"/>
    <n v="27"/>
    <d v="1899-12-30T13:52:00"/>
    <s v="IT"/>
    <s v="เครื่องปริ้นใช้ไม่ได้ ที่คลินิกกระดูกและข้อ17ไร่"/>
    <n v="12240"/>
    <d v="2022-10-07T14:17:00"/>
    <s v="00:00:00"/>
    <s v=""/>
    <m/>
    <s v="No Group"/>
    <s v="ต่ำ"/>
    <n v="1"/>
    <s v="Drum"/>
    <n v="0"/>
    <s v="ต่ำ"/>
    <n v="5748"/>
    <s v="thanwa.mod@cra.ac.th"/>
    <s v="Thanwa Modwong"/>
    <s v="Within SLA"/>
    <s v="00:28:12"/>
    <d v="2022-09-27T14:21:10"/>
    <s v="Supachai Sonthong"/>
    <s v="IT Support"/>
    <x v="1"/>
    <s v="Second tier"/>
    <x v="0"/>
    <s v="พอร์ทัล"/>
    <x v="0"/>
    <s v="Printer Ricoh"/>
    <x v="955"/>
    <x v="38"/>
    <m/>
    <s v=""/>
    <x v="1"/>
    <d v="1899-12-30T00:00:00"/>
    <d v="2022-09-27T14:45:00"/>
    <s v="ต่ำ"/>
  </r>
  <r>
    <s v="Not Requested"/>
    <x v="12"/>
    <d v="2022-09-27T14:45:00"/>
    <d v="2022-09-27T13:58:00"/>
    <n v="2022"/>
    <n v="9"/>
    <n v="27"/>
    <d v="1899-12-30T13:58:00"/>
    <s v="IT"/>
    <s v="หน้า Diag room มีปัญหาตรง ALL VIEW ไม่สามารถดึงดูคลีนิคได้เหมือนปกติ แม้ว่าจะใช้เม้าลากแล้วก็ตาม รบกวนติดต่อกลับด้วยนะคะ ขอบคุณค่ะ Image Caption "/>
    <n v="12241"/>
    <d v="2022-10-07T14:05:18"/>
    <s v="00:00:00"/>
    <s v=""/>
    <m/>
    <s v="No Group"/>
    <s v="ต่ำ"/>
    <n v="1"/>
    <s v="Screen HIS"/>
    <n v="0"/>
    <s v="ต่ำ"/>
    <n v="6241"/>
    <s v="wantanee.chi@cra.ac.th"/>
    <s v="Wantanee Chidprang"/>
    <s v="Within SLA"/>
    <s v="00:40:36"/>
    <d v="2022-09-27T14:38:55"/>
    <s v="Chakrit Pongprayot"/>
    <s v="IT Support"/>
    <x v="1"/>
    <s v="Second tier"/>
    <x v="0"/>
    <s v="พอร์ทัล"/>
    <x v="0"/>
    <s v="SSB - Front End"/>
    <x v="956"/>
    <x v="52"/>
    <m/>
    <s v=""/>
    <x v="1"/>
    <d v="1899-12-30T00:00:00"/>
    <d v="2022-09-27T14:45:18"/>
    <s v="ต่ำ"/>
  </r>
  <r>
    <s v="Not Requested"/>
    <x v="14"/>
    <m/>
    <d v="2022-09-27T14:10:00"/>
    <n v="2022"/>
    <n v="9"/>
    <n v="27"/>
    <d v="1899-12-30T14:10:00"/>
    <s v="IT"/>
    <s v="ตรวจสอบเครื่องคอมพิวเตอร์เนื่งจากเครื่องติดไวรัส . 172.32.1.160 MAC : 484D7EF12DB3 ยกเครื่องลงมา เพื่อตรวจสอบที่แผนก เช็คโปรแกรมไรพิเศษ อาจต้องล้างเครื่องหรือไม่ก็เปลี่ยนเครื่องให้ใหม่เลย"/>
    <n v="12242"/>
    <d v="2022-10-12T15:37:54"/>
    <s v="00:00:00"/>
    <s v=""/>
    <m/>
    <s v="No Group"/>
    <s v="ต่ำ"/>
    <n v="1"/>
    <s v=""/>
    <n v="0"/>
    <s v="ต่ำ"/>
    <n v="8888"/>
    <s v="jinna.ket@cra.ac.th"/>
    <s v="jinna ketsara"/>
    <s v=""/>
    <s v=""/>
    <m/>
    <s v="Kritpet Pumsorn"/>
    <s v="IT Support"/>
    <x v="1"/>
    <s v="Second tier"/>
    <x v="0"/>
    <s v="โทรศัพท์"/>
    <x v="2"/>
    <s v=""/>
    <x v="957"/>
    <x v="25"/>
    <m/>
    <s v=""/>
    <x v="1"/>
    <d v="1899-12-30T00:00:00"/>
    <d v="2022-10-03T08:21:54"/>
    <s v="ต่ำ"/>
  </r>
  <r>
    <s v="Not Requested"/>
    <x v="3"/>
    <m/>
    <d v="2022-09-27T14:15:00"/>
    <n v="2022"/>
    <n v="9"/>
    <n v="27"/>
    <d v="1899-12-30T14:15:00"/>
    <s v="IT"/>
    <s v="ตรวจสอบเครื่องคอมพิวเตอร์เนื่งจากเครื่องติดไวรัส 172.27.18.126 MAC : ยกเครื่องลงมา เพื่อตรวจสอบที่แผนก เช็คโปรแกรมไรพิเศษ อาจต้องล้างเครื่องหรือไม่ก็เปลี่ยนเครื่องให้ใหม่เลย ตรวจสอบเจอการใช้งานHUB 100Mbps และการใช้งานดาด้าเกิน 95% (อาจจะพิจารณาให้เปลี่ยนเ"/>
    <n v="12243"/>
    <d v="2022-10-11T14:25:54"/>
    <s v="00:00:00"/>
    <s v=""/>
    <m/>
    <s v="No Group"/>
    <s v="ต่ำ"/>
    <n v="1"/>
    <s v="Network"/>
    <n v="0"/>
    <s v="ต่ำ"/>
    <n v="8888"/>
    <s v="jinna.ket@cra.ac.th"/>
    <s v="jinna ketsara"/>
    <s v=""/>
    <s v=""/>
    <m/>
    <s v="Kritpet Pumsorn"/>
    <s v="IT Support"/>
    <x v="1"/>
    <s v="Second tier"/>
    <x v="0"/>
    <s v="โทรศัพท์"/>
    <x v="2"/>
    <s v="Install"/>
    <x v="958"/>
    <x v="25"/>
    <m/>
    <s v=""/>
    <x v="0"/>
    <d v="1899-12-30T00:00:00"/>
    <d v="2022-10-03T08:11:54"/>
    <s v="ต่ำ"/>
  </r>
  <r>
    <s v="Not Requested"/>
    <x v="12"/>
    <d v="2022-09-30T08:36:00"/>
    <d v="2022-09-27T14:30:00"/>
    <n v="2022"/>
    <n v="9"/>
    <n v="27"/>
    <d v="1899-12-30T14:30:00"/>
    <s v="งานการพยาบาลผู้ป่วยในและผู้ป่วยวิกฤต"/>
    <s v="Load Server Screen จากเครื่อง HYPERV-003 ที่คอมพิวเตอร์สิทธิประโยชน์ 100 เตียง 17 ไร่ CAT ดำเนินการด่วน เนื่องจากมีประกาศเป็นField ข้อมูลที่เป็นข้อบังคับการส่งเบิก"/>
    <n v="12244"/>
    <d v="2022-10-04T13:12:44"/>
    <s v="00:00:00"/>
    <s v=""/>
    <m/>
    <s v="No Group"/>
    <s v="กลาง"/>
    <n v="1"/>
    <s v="Screen HIS"/>
    <n v="0"/>
    <s v="กลาง"/>
    <n v="7020"/>
    <s v="kanokwan.wan@cra.ac.th"/>
    <s v=" นางสาว กนกวรรณ วรรณศิริ"/>
    <s v="Within SLA"/>
    <s v="01:24:17"/>
    <d v="2022-09-28T08:02:26"/>
    <s v="Kritpet Pumsorn"/>
    <s v="IT Support"/>
    <x v="1"/>
    <s v="Second tier"/>
    <x v="0"/>
    <s v="พอร์ทัล"/>
    <x v="0"/>
    <s v="SSB - Front End"/>
    <x v="959"/>
    <x v="46"/>
    <m/>
    <s v=""/>
    <x v="1"/>
    <d v="1899-12-30T00:00:00"/>
    <d v="2022-09-30T08:36:44"/>
    <s v="กลาง"/>
  </r>
  <r>
    <s v="Not Requested"/>
    <x v="12"/>
    <d v="2022-09-27T15:32:00"/>
    <d v="2022-09-27T14:44:00"/>
    <n v="2022"/>
    <n v="9"/>
    <n v="27"/>
    <d v="1899-12-30T14:44:00"/>
    <s v="IT"/>
    <s v=""/>
    <n v="12245"/>
    <d v="2022-09-30T11:44:53"/>
    <s v="00:00:00"/>
    <s v=""/>
    <m/>
    <s v="No Group"/>
    <s v="ต่ำ"/>
    <n v="1"/>
    <s v="Modify"/>
    <n v="0"/>
    <s v="กลาง"/>
    <n v="894087904"/>
    <s v="thanyaphon.rat@cra.ac.th"/>
    <s v="Thanyaphon Rattana"/>
    <s v="Within SLA"/>
    <s v="00:48:07"/>
    <d v="2022-09-27T15:32:16"/>
    <s v="Aekkaluck Mong Suriya"/>
    <s v="E-sarabun"/>
    <x v="0"/>
    <s v="Second tier"/>
    <x v="1"/>
    <s v="พอร์ทัล"/>
    <x v="0"/>
    <s v="E-Saraban"/>
    <x v="960"/>
    <x v="48"/>
    <m/>
    <s v=""/>
    <x v="0"/>
    <d v="1899-12-30T00:00:00"/>
    <d v="2022-09-27T15:32:16"/>
    <s v="ต่ำ"/>
  </r>
  <r>
    <s v="Not Requested"/>
    <x v="12"/>
    <d v="2022-09-27T15:29:00"/>
    <d v="2022-09-27T15:28:00"/>
    <n v="2022"/>
    <n v="9"/>
    <n v="27"/>
    <d v="1899-12-30T15:28:00"/>
    <s v="IT"/>
    <s v="ID เรื่อง รายละเอียด Channel 110XXXXXXXX ประชาชน ลบเข็มที่ซ้ำ Call"/>
    <n v="12246"/>
    <d v="2022-10-06T16:44:29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24"/>
    <d v="2022-09-27T15:29:43"/>
    <s v="Jaraya Bhuwaratheep"/>
    <s v="Application Support"/>
    <x v="0"/>
    <s v="Second tier"/>
    <x v="1"/>
    <s v="โทรศัพท์"/>
    <x v="0"/>
    <s v="Vaccine"/>
    <x v="961"/>
    <x v="25"/>
    <m/>
    <s v=""/>
    <x v="1"/>
    <d v="1899-12-30T00:00:00"/>
    <d v="2022-10-04T10:45:29"/>
    <s v="กลาง"/>
  </r>
  <r>
    <s v="Not Requested"/>
    <x v="11"/>
    <d v="2022-09-27T16:11:00"/>
    <d v="2022-09-27T15:30:00"/>
    <n v="2022"/>
    <n v="9"/>
    <n v="27"/>
    <d v="1899-12-30T15:30:00"/>
    <s v="IT"/>
    <s v="ขอเปิดงานตามหลังค่ะ 1. เครื่อง notebook มีปัญหา wif หลุดบ่อยและปัจจุบัน เชื่อมต่อ wifi ไม่ได้ 2. ต้องการ set email บนมือถือ ทั้ง 2 งาน ได้รับการแก้ไขจากทีม It support แล้วค่ะ"/>
    <n v="12247"/>
    <d v="2022-10-07T15:38:21"/>
    <s v="00:00:00"/>
    <s v=""/>
    <m/>
    <s v="No Group"/>
    <s v="ต่ำ"/>
    <n v="1"/>
    <s v="Setup/Reconfig"/>
    <n v="0"/>
    <s v="ต่ำ"/>
    <n v="984354746"/>
    <s v="ajaree.sup@cra.ac.th"/>
    <s v="Ajaree Supateeranon"/>
    <s v="Within SLA"/>
    <s v="00:33:56"/>
    <d v="2022-09-27T16:04:42"/>
    <s v="Jiranuwut Kunnathon"/>
    <s v="IT Support"/>
    <x v="1"/>
    <s v="Second tier"/>
    <x v="0"/>
    <s v="โทรศัพท์"/>
    <x v="0"/>
    <s v="Wifi"/>
    <x v="962"/>
    <x v="26"/>
    <m/>
    <s v=""/>
    <x v="1"/>
    <d v="1899-12-30T00:00:00"/>
    <d v="2022-09-27T16:11:21"/>
    <s v="ต่ำ"/>
  </r>
  <r>
    <s v="Not Requested"/>
    <x v="12"/>
    <d v="2022-09-27T15:31:00"/>
    <d v="2022-09-27T15:31:00"/>
    <n v="2022"/>
    <n v="9"/>
    <n v="27"/>
    <d v="1899-12-30T15:31:00"/>
    <s v="IT"/>
    <s v="ID เรื่อง รายละเอียด Channel 110XXXXXXXXX หมอพร้อม ขอเพิ่มเข็ม 1 2 Call"/>
    <n v="12248"/>
    <d v="2022-10-06T16:45:23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2"/>
    <d v="2022-09-27T15:31:53"/>
    <s v="Jaraya Bhuwaratheep"/>
    <s v="Application Support"/>
    <x v="0"/>
    <s v="Second tier"/>
    <x v="1"/>
    <s v="โทรศัพท์"/>
    <x v="0"/>
    <s v="Vaccine"/>
    <x v="963"/>
    <x v="25"/>
    <m/>
    <s v=""/>
    <x v="1"/>
    <d v="1899-12-30T00:00:00"/>
    <d v="2022-10-04T10:45:23"/>
    <s v="กลาง"/>
  </r>
  <r>
    <s v="Not Requested"/>
    <x v="12"/>
    <d v="2022-09-27T15:34:00"/>
    <d v="2022-09-27T15:33:00"/>
    <n v="2022"/>
    <n v="9"/>
    <n v="27"/>
    <d v="1899-12-30T15:33:00"/>
    <s v="IT"/>
    <s v="ID เรื่อง รายละเอียด Channel 3100XXXXXXXXXX หมอพร้อม ขอเพิ่มเข็ม 1 2 line"/>
    <n v="12249"/>
    <d v="2022-10-06T16:44:2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1"/>
    <d v="2022-09-27T15:34:05"/>
    <s v="Jaraya Bhuwaratheep"/>
    <s v="Application Support"/>
    <x v="0"/>
    <s v="Second tier"/>
    <x v="1"/>
    <s v="พูดคุย"/>
    <x v="0"/>
    <s v="Vaccine"/>
    <x v="963"/>
    <x v="25"/>
    <m/>
    <s v=""/>
    <x v="1"/>
    <d v="1899-12-30T00:00:00"/>
    <d v="2022-10-04T10:44:21"/>
    <s v="กลาง"/>
  </r>
  <r>
    <s v="Not Requested"/>
    <x v="12"/>
    <d v="2022-09-27T15:39:00"/>
    <d v="2022-09-27T15:39:00"/>
    <n v="2022"/>
    <n v="9"/>
    <n v="27"/>
    <d v="1899-12-30T15:39:00"/>
    <s v="IT"/>
    <s v="ID เรื่อง รายละเอียด Channel 3200XXXXXXXXX หมอพร้อม ขอเพิ่มเข็ม 1 2 line"/>
    <n v="12250"/>
    <d v="2022-10-06T16:44:16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3"/>
    <d v="2022-09-27T15:39:58"/>
    <s v="Jaraya Bhuwaratheep"/>
    <s v="Application Support"/>
    <x v="0"/>
    <s v="Second tier"/>
    <x v="1"/>
    <s v="พูดคุย"/>
    <x v="0"/>
    <s v="Vaccine"/>
    <x v="963"/>
    <x v="25"/>
    <m/>
    <s v=""/>
    <x v="1"/>
    <d v="1899-12-30T00:00:00"/>
    <d v="2022-10-04T10:44:16"/>
    <s v="กลาง"/>
  </r>
  <r>
    <s v="Not Requested"/>
    <x v="12"/>
    <d v="2022-09-27T15:41:00"/>
    <d v="2022-09-27T15:41:00"/>
    <n v="2022"/>
    <n v="9"/>
    <n v="27"/>
    <d v="1899-12-30T15:41:00"/>
    <s v="IT"/>
    <s v="ID เรื่อง รายละเอียด Channel บริษัท XXXXXXX องค์กร อัพรายชื่อเข้าระบบ line"/>
    <n v="12251"/>
    <d v="2022-10-06T16:44:1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7"/>
    <d v="2022-09-27T15:41:50"/>
    <s v="Jaraya Bhuwaratheep"/>
    <s v="Application Support"/>
    <x v="0"/>
    <s v="Second tier"/>
    <x v="1"/>
    <s v="พูดคุย"/>
    <x v="0"/>
    <s v="Vaccine"/>
    <x v="964"/>
    <x v="25"/>
    <m/>
    <s v=""/>
    <x v="1"/>
    <d v="1899-12-30T00:00:00"/>
    <d v="2022-10-04T10:44:11"/>
    <s v="กลาง"/>
  </r>
  <r>
    <s v="Not Requested"/>
    <x v="12"/>
    <d v="2022-09-27T15:44:00"/>
    <d v="2022-09-27T15:43:00"/>
    <n v="2022"/>
    <n v="9"/>
    <n v="27"/>
    <d v="1899-12-30T15:43:00"/>
    <s v="IT"/>
    <s v="ID เรื่อง รายละเอียด Channel 110XXXXXXXXX หมอพร้อม ขอเพิ่มเข็ม 1 2 google Form"/>
    <n v="12252"/>
    <d v="2022-10-06T16:44:06"/>
    <s v="00:00:00"/>
    <s v=""/>
    <m/>
    <s v="No Group"/>
    <s v="กลาง"/>
    <n v="1"/>
    <s v="Add/Insert"/>
    <n v="0"/>
    <s v="กลาง"/>
    <n v="642175520"/>
    <s v="fs04@cra.ac.th"/>
    <s v="Fresh Service"/>
    <s v="Within SLA"/>
    <s v="00:00:36"/>
    <d v="2022-09-27T15:44:33"/>
    <s v="Jaraya Bhuwaratheep"/>
    <s v="Application Support"/>
    <x v="0"/>
    <s v="Second tier"/>
    <x v="1"/>
    <s v="พูดคุย"/>
    <x v="0"/>
    <s v="Vaccine"/>
    <x v="963"/>
    <x v="25"/>
    <m/>
    <s v=""/>
    <x v="1"/>
    <d v="1899-12-30T00:00:00"/>
    <d v="2022-10-04T10:44:06"/>
    <s v="กลาง"/>
  </r>
  <r>
    <s v="Not Requested"/>
    <x v="2"/>
    <d v="2022-09-27T16:54:00"/>
    <d v="2022-09-27T15:44:00"/>
    <n v="2022"/>
    <n v="9"/>
    <n v="27"/>
    <d v="1899-12-30T15:44:00"/>
    <s v="IT"/>
    <s v="key board ที่ใช้กับเครื่องคอมพิวเตอร์ PC ที่โต๊ะทำงานของหัวหน้าหอผู้ป่วยใน 17 ไร่ ที่ชั้น 2 อาคารศูนย์การแพทย์จุฬาภรณ์เฉลิมพระเกียรติชำรุด"/>
    <n v="12253"/>
    <d v="2022-10-07T16:03:29"/>
    <s v="00:00:00"/>
    <s v=""/>
    <m/>
    <s v="No Group"/>
    <s v="ต่ำ"/>
    <n v="1"/>
    <s v="Setup/Reconfig"/>
    <n v="0"/>
    <s v="ต่ำ"/>
    <n v="612965964"/>
    <s v="petchadarat5408161@gmail.com"/>
    <s v="หนูไกร เพื่อนพิมาย"/>
    <s v="Within SLA"/>
    <s v="00:51:33"/>
    <d v="2022-09-27T16:35:33"/>
    <s v="Supachai Sonthong"/>
    <s v="IT Support"/>
    <x v="1"/>
    <s v="Second tier"/>
    <x v="0"/>
    <s v="พอร์ทัล"/>
    <x v="0"/>
    <s v="Keyboard"/>
    <x v="965"/>
    <x v="94"/>
    <m/>
    <s v=""/>
    <x v="1"/>
    <d v="1899-12-30T00:00:00"/>
    <d v="2022-09-27T16:54:29"/>
    <s v="ต่ำ"/>
  </r>
  <r>
    <s v="Not Requested"/>
    <x v="0"/>
    <m/>
    <d v="2022-09-27T15:45:00"/>
    <n v="2022"/>
    <n v="9"/>
    <n v="27"/>
    <d v="1899-12-30T15:45:00"/>
    <s v=""/>
    <s v="004.รพ.05.01.65/1176 เรื่อง ขออนุมัติการเปิดสิทธิ์การใช้งานในระบบ HIS ด้วยนางสาวศุภิสรา อินทรีย์ รหัสพนักงาน 901124 เริ่มทดลองปฏิบัติงานเมื่อวันที่ 16 กันยายน 2565 ได้มาปฏิบัติงานที่หน่วยพยาบาลผู้ป่วยนอกเวชศาสตร์ฟื้นฟู จักษุวิทยาและห้องผ่าตัดจักษุ ฝ่ายการ"/>
    <n v="12254"/>
    <d v="2022-09-30T12:46:22"/>
    <s v="00:00:00"/>
    <s v=""/>
    <m/>
    <s v="No Group"/>
    <s v="กลาง"/>
    <n v="1"/>
    <s v="HIS"/>
    <n v="0"/>
    <s v="กลาง"/>
    <n v="6815"/>
    <s v="naree.chu@pccms.ac.th"/>
    <s v=" นางสาว นารี ชื่นคล้าย"/>
    <s v=""/>
    <s v=""/>
    <m/>
    <s v="Kongkiat Prasongwattana"/>
    <s v="Programer"/>
    <x v="0"/>
    <s v="Second tier"/>
    <x v="1"/>
    <s v="Esaraban"/>
    <x v="1"/>
    <s v="เปิดสิทธิ์"/>
    <x v="966"/>
    <x v="101"/>
    <m/>
    <s v=""/>
    <x v="0"/>
    <d v="1899-12-30T00:00:00"/>
    <d v="2022-09-27T15:48:22"/>
    <s v="กลาง"/>
  </r>
  <r>
    <s v="Not Requested"/>
    <x v="3"/>
    <d v="2022-09-27T16:01:00"/>
    <d v="2022-09-27T15:49:00"/>
    <n v="2022"/>
    <n v="9"/>
    <n v="27"/>
    <d v="1899-12-30T15:49:00"/>
    <s v="IT"/>
    <s v="Set up และติดตั้งโปรแกรมคอมพิวเตอร์สำหรับ 400 เตียง Lenovo V50T 13IMB S/N :SPC24QWMW"/>
    <n v="12255"/>
    <d v="2022-10-07T15:54:5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7:09"/>
    <d v="2022-09-27T15:56:19"/>
    <s v="Pawarut Bootchan"/>
    <s v="IT Support"/>
    <x v="1"/>
    <s v="Second tier"/>
    <x v="0"/>
    <s v="โทรศัพท์"/>
    <x v="0"/>
    <s v="Install"/>
    <x v="967"/>
    <x v="25"/>
    <m/>
    <s v=""/>
    <x v="0"/>
    <d v="1899-12-30T00:00:00"/>
    <d v="2022-09-27T16:01:50"/>
    <s v="ต่ำ"/>
  </r>
  <r>
    <s v="Not Requested"/>
    <x v="3"/>
    <d v="2022-09-27T16:02:00"/>
    <d v="2022-09-27T15:49:00"/>
    <n v="2022"/>
    <n v="9"/>
    <n v="27"/>
    <d v="1899-12-30T15:49:00"/>
    <s v="IT"/>
    <s v="Set up และติดตั้งโปรแกรมคอมพิวเตอร์สำหรับ 400 เตียง Lenovo V50T 13IMB S/N :SPC24QWP2"/>
    <n v="12256"/>
    <d v="2022-10-07T15:55:01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7:21"/>
    <d v="2022-09-27T15:56:39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7T16:02:01"/>
    <s v="ต่ำ"/>
  </r>
  <r>
    <s v="Not Requested"/>
    <x v="3"/>
    <d v="2022-09-27T16:02:00"/>
    <d v="2022-09-27T15:50:00"/>
    <n v="2022"/>
    <n v="9"/>
    <n v="27"/>
    <d v="1899-12-30T15:50:00"/>
    <s v="IT"/>
    <s v="Set up และติดตั้งโปรแกรมคอมพิวเตอร์สำหรับ 400 เตียง Lenovo V50T 13IMB S/N :SPC24QWMQ"/>
    <n v="12257"/>
    <d v="2022-10-07T15:56:11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6:34"/>
    <d v="2022-09-27T15:57:20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7T16:02:11"/>
    <s v="ต่ำ"/>
  </r>
  <r>
    <s v="Not Requested"/>
    <x v="3"/>
    <d v="2022-09-27T16:02:00"/>
    <d v="2022-09-27T15:51:00"/>
    <n v="2022"/>
    <n v="9"/>
    <n v="27"/>
    <d v="1899-12-30T15:51:00"/>
    <s v="IT"/>
    <s v="Set up และติดตั้งโปรแกรมคอมพิวเตอร์สำหรับ 400 เตียง Lenovo V50T 13IMB S/N :SPC24QWNF"/>
    <n v="12258"/>
    <d v="2022-10-07T15:56:23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6:14"/>
    <d v="2022-09-27T15:57:39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7T16:02:23"/>
    <s v="ต่ำ"/>
  </r>
  <r>
    <s v="Not Requested"/>
    <x v="12"/>
    <m/>
    <d v="2022-09-27T15:51:00"/>
    <n v="2022"/>
    <n v="9"/>
    <n v="27"/>
    <d v="1899-12-30T15:51:00"/>
    <s v="IT"/>
    <s v="ฝ่ายงานทะเบียน ววจ. เรื่อง แจ้งปัญหาระบบการคิดเกรดไม่ตรงของนักศึกษาคณะพยาบาลศาสตร์ รหัส6302039 ทางเจ้าหน้าที่ได้ทำการคำนวนเกรดเองให้กับนักศึกษาแล้ว พบว่าข้อมูลไม่ตรงกันเป็นส่วนมาก รบกวนให้ทางผู้เกี่ยวข้องตรวจสอบให้ด้วยค่ะ"/>
    <n v="12259"/>
    <d v="2022-09-30T12:52:03"/>
    <s v="00:00:00"/>
    <s v=""/>
    <m/>
    <s v="No Group"/>
    <s v="ต่ำ"/>
    <n v="1"/>
    <s v="Setup/Reconfig"/>
    <n v="0"/>
    <s v="กลาง"/>
    <n v="8185"/>
    <s v="sudarat.cham@cra.ac.th"/>
    <s v="Sudarat Champathip"/>
    <s v=""/>
    <s v=""/>
    <m/>
    <s v="Warissara Pakdeesuphaphol"/>
    <s v="Application Support"/>
    <x v="0"/>
    <s v="Second tier"/>
    <x v="1"/>
    <s v="พอร์ทัล"/>
    <x v="1"/>
    <s v="Website Student"/>
    <x v="968"/>
    <x v="47"/>
    <m/>
    <s v=""/>
    <x v="1"/>
    <d v="1899-12-30T00:00:00"/>
    <d v="2022-09-27T15:55:03"/>
    <s v="ต่ำ"/>
  </r>
  <r>
    <s v="Not Requested"/>
    <x v="3"/>
    <d v="2022-09-27T16:02:00"/>
    <d v="2022-09-27T15:52:00"/>
    <n v="2022"/>
    <n v="9"/>
    <n v="27"/>
    <d v="1899-12-30T15:52:00"/>
    <s v="IT"/>
    <s v="Set up และติดตั้งโปรแกรมคอมพิวเตอร์สำหรับ 400 เตียง Lenovo thinkPad E14 Gen2 S/N :PF3BKEPR"/>
    <n v="12260"/>
    <d v="2022-10-07T15:57:45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05:43"/>
    <d v="2022-09-27T15:57:59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7T16:02:45"/>
    <s v="ต่ำ"/>
  </r>
  <r>
    <s v="Not Requested"/>
    <x v="12"/>
    <d v="2022-09-27T15:53:00"/>
    <d v="2022-09-27T15:52:00"/>
    <n v="2022"/>
    <n v="9"/>
    <n v="27"/>
    <d v="1899-12-30T15:52:00"/>
    <s v="IT"/>
    <s v="ID เรื่อง รายละเอียด Channel 110XXXXXXXXX หมอพร้อม ขอเพิ่มเข็ม 2 Call"/>
    <n v="12261"/>
    <d v="2022-10-06T16:42:04"/>
    <s v="00:00:00"/>
    <s v=""/>
    <m/>
    <s v="No Group"/>
    <s v="กลาง"/>
    <n v="1"/>
    <s v="Add/Insert"/>
    <n v="0"/>
    <s v="กลาง"/>
    <n v="642175520"/>
    <s v="fs04@cra.ac.th"/>
    <s v="Fresh Service"/>
    <s v="Within SLA"/>
    <s v="00:00:29"/>
    <d v="2022-09-27T15:53:10"/>
    <s v="Jaraya Bhuwaratheep"/>
    <s v="Application Support"/>
    <x v="0"/>
    <s v="Second tier"/>
    <x v="1"/>
    <s v="โทรศัพท์"/>
    <x v="0"/>
    <s v="Vaccine"/>
    <x v="969"/>
    <x v="25"/>
    <m/>
    <s v=""/>
    <x v="1"/>
    <d v="1899-12-30T00:00:00"/>
    <d v="2022-10-04T10:42:04"/>
    <s v="กลาง"/>
  </r>
  <r>
    <s v="Not Requested"/>
    <x v="12"/>
    <d v="2022-09-28T09:04:00"/>
    <d v="2022-09-27T16:35:00"/>
    <n v="2022"/>
    <n v="9"/>
    <n v="27"/>
    <d v="1899-12-30T16:35:00"/>
    <s v="IT"/>
    <s v="ขอยกเลิกเส้นทางอัตโนมัติของบันทึกข้อความจำนวน 4 ฉบับ 1. 004.รพ.01.65/1586 2. 004.รพ.01.65/1562 3. 004.รพ.01.65/1482 4. 004.รพ.01.65/1484"/>
    <n v="12262"/>
    <d v="2022-10-07T16:36:20"/>
    <s v="00:00:00"/>
    <s v=""/>
    <m/>
    <s v="No Group"/>
    <s v="ต่ำ"/>
    <n v="1"/>
    <s v="Modify"/>
    <n v="0"/>
    <s v="ต่ำ"/>
    <n v="6734"/>
    <s v="suniya.sar@cra.ac.th"/>
    <s v="นางสาวสุนิยา สารสุรินทร์"/>
    <s v="Within SLA"/>
    <s v="01:29:19"/>
    <d v="2022-09-28T09:04:55"/>
    <s v="Aekkaluck Mong Suriya"/>
    <s v="E-sarabun"/>
    <x v="0"/>
    <s v="Second tier"/>
    <x v="1"/>
    <s v="พอร์ทัล"/>
    <x v="0"/>
    <s v="E-Saraban"/>
    <x v="970"/>
    <x v="10"/>
    <m/>
    <s v=""/>
    <x v="0"/>
    <d v="1899-12-30T00:00:00"/>
    <d v="2022-09-28T09:04:55"/>
    <s v="ต่ำ"/>
  </r>
  <r>
    <s v="Not Requested"/>
    <x v="3"/>
    <m/>
    <d v="2022-09-27T16:41:00"/>
    <n v="2022"/>
    <n v="9"/>
    <n v="27"/>
    <d v="1899-12-30T16:41:00"/>
    <s v="IT"/>
    <s v=""/>
    <n v="12263"/>
    <d v="2022-09-30T13:41:25"/>
    <s v="00:11:47"/>
    <s v="Within SLA"/>
    <d v="2022-09-27T16:52:59"/>
    <s v="No Group"/>
    <s v="ต่ำ"/>
    <n v="2"/>
    <s v="PC"/>
    <n v="2"/>
    <s v="กลาง"/>
    <n v="6802"/>
    <s v="ailada.jet@cra.ac.th"/>
    <s v="Ailada Jetanasen"/>
    <s v=""/>
    <s v=""/>
    <m/>
    <s v="Chakrit Pongprayot"/>
    <s v="IT Support"/>
    <x v="1"/>
    <s v="Second tier"/>
    <x v="0"/>
    <s v="พอร์ทัล"/>
    <x v="2"/>
    <s v="Add"/>
    <x v="971"/>
    <x v="15"/>
    <m/>
    <s v=""/>
    <x v="0"/>
    <d v="1899-12-30T00:00:00"/>
    <d v="2022-10-02T08:19:42"/>
    <s v="ต่ำ"/>
  </r>
  <r>
    <s v="Not Requested"/>
    <x v="12"/>
    <d v="2022-09-28T16:06:00"/>
    <d v="2022-09-27T17:21:00"/>
    <n v="2022"/>
    <n v="9"/>
    <n v="27"/>
    <d v="1899-12-30T17:21:00"/>
    <s v="IT"/>
    <s v=""/>
    <n v="12264"/>
    <d v="2022-09-30T14:00:00"/>
    <s v="00:00:00"/>
    <s v=""/>
    <m/>
    <s v="No Group"/>
    <s v="กลาง"/>
    <n v="1"/>
    <s v="Add/Insert"/>
    <n v="0"/>
    <s v="กลาง"/>
    <n v="8714"/>
    <s v="viphanan.man@cra.ac.th"/>
    <s v="Viphanan Maneedoum"/>
    <s v="Within SLA"/>
    <s v="08:06:53"/>
    <d v="2022-09-28T16:06:53"/>
    <s v="Songpol Wansoongnern"/>
    <s v="SAP"/>
    <x v="0"/>
    <s v="Second tier"/>
    <x v="1"/>
    <s v="พอร์ทัล"/>
    <x v="0"/>
    <s v="SAP-CO"/>
    <x v="972"/>
    <x v="62"/>
    <m/>
    <s v=""/>
    <x v="1"/>
    <d v="1899-12-30T00:00:00"/>
    <d v="2022-09-28T16:06:53"/>
    <s v="กลาง"/>
  </r>
  <r>
    <s v="Not Requested"/>
    <x v="0"/>
    <m/>
    <d v="2022-09-27T18:10:00"/>
    <n v="2022"/>
    <n v="9"/>
    <n v="27"/>
    <d v="1899-12-30T18:10:00"/>
    <s v="IT"/>
    <s v="1. ปรับเพิ่มเงื่อนไขการตรวจสอบคุณสมบัติผู้มีสิทธิ์ได้รับ a. ต้องดำรงตำแหน่งที่เริ่มจ้างโดยใช้คุณวุฒิระดับปริญญาตรีขึ้นไป หรือ ดำรงตำแหน่งที่มี ระดับหรืออัตราเงินเดือนเทียบเท่าตำแหน่งดังกล่าว b. โดยต้องมีการกำหนดอัตราเงินเดือนปัจจุบันของตำแหน่งใน Customize"/>
    <n v="12265"/>
    <d v="2022-09-30T14:00:55"/>
    <s v="00:00:00"/>
    <s v=""/>
    <m/>
    <s v="No Group"/>
    <s v="กลาง"/>
    <n v="1"/>
    <s v="Software"/>
    <n v="0"/>
    <s v="กลาง"/>
    <n v="8542"/>
    <s v="wanaree.kos@cra.ac.th"/>
    <s v="Wanaree Kosomsri"/>
    <s v=""/>
    <s v=""/>
    <m/>
    <s v="Chanokchuen Suphanich"/>
    <s v="ผู้บริหารโครงการ (Project Manager)"/>
    <x v="0"/>
    <s v="Second tier"/>
    <x v="2"/>
    <s v="พอร์ทัล"/>
    <x v="1"/>
    <s v="เปลี่ยนสิทธิ์"/>
    <x v="973"/>
    <x v="62"/>
    <m/>
    <s v=""/>
    <x v="0"/>
    <d v="1899-12-30T00:00:00"/>
    <d v="2022-09-28T14:06:04"/>
    <s v="กลาง"/>
  </r>
  <r>
    <s v="Not Requested"/>
    <x v="2"/>
    <d v="2022-09-28T15:32:00"/>
    <d v="2022-09-28T08:06:00"/>
    <n v="2022"/>
    <n v="9"/>
    <n v="28"/>
    <d v="1899-12-30T08:06:00"/>
    <s v="IT"/>
    <s v="ช่วยเครียร์ฮาร์ดดิส เครื่อง IP: 172.27.35.152"/>
    <n v="12266"/>
    <d v="2022-10-10T09:45:23"/>
    <s v="00:00:00"/>
    <s v=""/>
    <m/>
    <s v="No Group"/>
    <s v="ต่ำ"/>
    <n v="1"/>
    <s v="Setup/Reconfig"/>
    <n v="0"/>
    <s v="ต่ำ"/>
    <n v="8190"/>
    <s v="rinchanit.kul@cra.ac.th"/>
    <s v="Rinchanit Kulpronpipat"/>
    <s v="Within SLA"/>
    <s v="05:47:01"/>
    <d v="2022-09-28T13:53:42"/>
    <s v="Prasert Rattawisad"/>
    <s v="IT Support"/>
    <x v="1"/>
    <s v="Second tier"/>
    <x v="0"/>
    <s v="พอร์ทัล"/>
    <x v="0"/>
    <s v="Notebook"/>
    <x v="974"/>
    <x v="47"/>
    <d v="2022-05-05T00:00:00"/>
    <s v=""/>
    <x v="1"/>
    <d v="1899-12-30T00:00:00"/>
    <d v="2022-09-28T18:22:19"/>
    <s v="ต่ำ"/>
  </r>
  <r>
    <s v="Not Requested"/>
    <x v="12"/>
    <d v="2022-09-28T15:32:00"/>
    <d v="2022-09-28T08:07:00"/>
    <n v="2022"/>
    <n v="9"/>
    <n v="28"/>
    <d v="1899-12-30T08:07:00"/>
    <s v="IT"/>
    <s v="มีโปรแกรมอื่นเปิดขึ้นมาเอง ปิดแล้ว แต่ก็เปิดขึ้นมาใหม่เอง"/>
    <n v="12267"/>
    <d v="2022-10-10T15:10:58"/>
    <s v="00:00:00"/>
    <s v=""/>
    <m/>
    <s v="No Group"/>
    <s v="ต่ำ"/>
    <n v="1"/>
    <s v="Deleted"/>
    <n v="0"/>
    <s v="ต่ำ"/>
    <n v="6368"/>
    <s v="thararat.utt@cra.ac.th"/>
    <s v="Tararat Uttha"/>
    <s v="Within SLA"/>
    <s v="00:22:38"/>
    <d v="2022-09-28T08:30:11"/>
    <s v="Thanaphon Thaugsuban"/>
    <s v="IT Support"/>
    <x v="1"/>
    <s v="Second tier"/>
    <x v="0"/>
    <s v="พอร์ทัล"/>
    <x v="0"/>
    <s v="MicrosoftTeam"/>
    <x v="975"/>
    <x v="71"/>
    <m/>
    <s v=""/>
    <x v="1"/>
    <d v="1899-12-30T00:00:00"/>
    <d v="2022-09-28T15:32:58"/>
    <s v="ต่ำ"/>
  </r>
  <r>
    <s v="Not Requested"/>
    <x v="3"/>
    <m/>
    <d v="2022-09-28T08:22:00"/>
    <n v="2022"/>
    <n v="9"/>
    <n v="28"/>
    <d v="1899-12-30T08:22:00"/>
    <s v="IT"/>
    <s v=""/>
    <n v="12268"/>
    <d v="2022-09-30T14:23:27"/>
    <s v="00:48:43"/>
    <s v="Within SLA"/>
    <d v="2022-09-28T09:11:24"/>
    <s v="No Group"/>
    <s v="ต่ำ"/>
    <n v="1"/>
    <s v="PC"/>
    <n v="1"/>
    <s v="กลาง"/>
    <n v="8546"/>
    <s v="kathakorn.dec@cra.ac.th"/>
    <s v="Kathakorn Dechdecha"/>
    <s v=""/>
    <s v=""/>
    <m/>
    <s v="Kritpet Pumsorn"/>
    <s v="IT Support"/>
    <x v="1"/>
    <s v="Second tier"/>
    <x v="0"/>
    <s v="พอร์ทัล"/>
    <x v="2"/>
    <s v="Install"/>
    <x v="827"/>
    <x v="148"/>
    <m/>
    <s v=""/>
    <x v="0"/>
    <d v="1899-12-30T00:00:00"/>
    <d v="2022-09-28T09:11:34"/>
    <s v="ต่ำ"/>
  </r>
  <r>
    <s v="Not Requested"/>
    <x v="2"/>
    <d v="2022-09-28T15:56:00"/>
    <d v="2022-09-28T08:43:00"/>
    <n v="2022"/>
    <n v="9"/>
    <n v="28"/>
    <d v="1899-12-30T08:43:00"/>
    <s v="IT"/>
    <s v="ปัญหา : Computer เปิดไม่ติด แผนก :ฝ่ายบริหารโครงการและพัฒนาพื้นที่ ตึก Cat ชั้น 3 เบอร์ : 8407"/>
    <n v="12269"/>
    <d v="2022-10-10T15:24:13"/>
    <s v="00:00:00"/>
    <s v=""/>
    <m/>
    <s v="No Group"/>
    <s v="ต่ำ"/>
    <n v="1"/>
    <s v="Repair"/>
    <n v="0"/>
    <s v="ต่ำ"/>
    <n v="8407"/>
    <s v="pachasun.pim@cra.ac.th"/>
    <s v=" นาย ปชาสัณฑ์ พิมพ์สูงเนิน"/>
    <s v="Within SLA"/>
    <s v="00:32:15"/>
    <d v="2022-09-28T15:39:31"/>
    <s v="Natthawut Suksom"/>
    <s v="IT Support"/>
    <x v="1"/>
    <s v="Second tier"/>
    <x v="0"/>
    <s v="โทรศัพท์"/>
    <x v="0"/>
    <s v="PC"/>
    <x v="822"/>
    <x v="146"/>
    <m/>
    <s v=""/>
    <x v="1"/>
    <d v="1899-12-30T00:00:00"/>
    <d v="2022-09-28T15:56:13"/>
    <s v="ต่ำ"/>
  </r>
  <r>
    <s v="Not Requested"/>
    <x v="0"/>
    <d v="2022-10-03T13:37:00"/>
    <d v="2022-09-28T08:50:00"/>
    <n v="2022"/>
    <n v="9"/>
    <n v="28"/>
    <d v="1899-12-30T08:50:00"/>
    <s v="IT"/>
    <s v=""/>
    <n v="12270"/>
    <d v="2022-09-30T14:51:39"/>
    <s v="00:00:00"/>
    <s v=""/>
    <m/>
    <s v="No Group"/>
    <s v="ต่ำ"/>
    <n v="1"/>
    <s v="SAP"/>
    <n v="0"/>
    <s v="กลาง"/>
    <n v="8668"/>
    <s v="luksana.jan@cra.ac.th"/>
    <s v="Luksana Janlaor"/>
    <s v="SLA Violated"/>
    <s v="31:46:14"/>
    <d v="2022-10-03T13:37:10"/>
    <s v="Songpol Wansoongnern"/>
    <s v="SAP"/>
    <x v="0"/>
    <s v="Second tier"/>
    <x v="1"/>
    <s v="พอร์ทัล"/>
    <x v="0"/>
    <s v="เปิดสิทธิ์"/>
    <x v="918"/>
    <x v="13"/>
    <d v="2022-05-05T00:00:00"/>
    <s v=""/>
    <x v="0"/>
    <d v="1899-12-30T00:00:00"/>
    <d v="2022-10-03T14:14:26"/>
    <s v="ต่ำ"/>
  </r>
  <r>
    <s v="Not Requested"/>
    <x v="2"/>
    <d v="2022-10-01T11:36:00"/>
    <d v="2022-09-28T08:58:00"/>
    <n v="2022"/>
    <n v="9"/>
    <n v="28"/>
    <d v="1899-12-30T08:58:00"/>
    <s v="IT"/>
    <s v="Notebookไม่สามารถlogonเข้าใช้งานได้ OPDMED 17 ไร่ ติดต่อคุณ ปริชาติ 7542"/>
    <n v="12271"/>
    <d v="2022-10-11T15:12:00"/>
    <s v="00:00:00"/>
    <s v=""/>
    <m/>
    <s v="No Group"/>
    <s v="ต่ำ"/>
    <n v="1"/>
    <s v="Setup/Reconfig"/>
    <n v="0"/>
    <s v="ต่ำ"/>
    <n v="5742"/>
    <s v="itservice@cra.ac.th"/>
    <s v="IT Service Request"/>
    <s v="Within SLA"/>
    <s v="10:48:50"/>
    <d v="2022-09-29T10:47:33"/>
    <s v="Jiranuwut Kunnathon"/>
    <s v="IT Support"/>
    <x v="1"/>
    <s v="Second tier"/>
    <x v="0"/>
    <s v="โทรศัพท์"/>
    <x v="0"/>
    <s v="Notebook"/>
    <x v="976"/>
    <x v="21"/>
    <m/>
    <s v=""/>
    <x v="1"/>
    <d v="1899-12-30T00:00:00"/>
    <d v="2022-10-01T11:36:24"/>
    <s v="ต่ำ"/>
  </r>
  <r>
    <s v="Not Requested"/>
    <x v="12"/>
    <d v="2022-09-28T09:18:00"/>
    <d v="2022-09-28T09:04:00"/>
    <n v="2022"/>
    <n v="9"/>
    <n v="28"/>
    <d v="1899-12-30T09:04:00"/>
    <s v="IT"/>
    <s v=""/>
    <n v="12272"/>
    <d v="2022-09-30T15:05:41"/>
    <s v="00:00:00"/>
    <s v=""/>
    <m/>
    <s v="No Group"/>
    <s v="ต่ำ"/>
    <n v="1"/>
    <s v="Setup/Reconfig"/>
    <n v="0"/>
    <s v="กลาง"/>
    <n v="8640"/>
    <s v="sarisa.sri@cra.ac.th"/>
    <s v="Sarisa Srideejing"/>
    <s v="Within SLA"/>
    <s v="00:12:39"/>
    <d v="2022-09-28T09:18:08"/>
    <s v="Aekkaluck Mong Suriya"/>
    <s v="E-sarabun"/>
    <x v="0"/>
    <s v="Second tier"/>
    <x v="1"/>
    <s v="พอร์ทัล"/>
    <x v="0"/>
    <s v="E-Saraban"/>
    <x v="478"/>
    <x v="40"/>
    <m/>
    <s v=""/>
    <x v="0"/>
    <d v="1899-12-30T00:00:00"/>
    <d v="2022-09-28T09:18:08"/>
    <s v="ต่ำ"/>
  </r>
  <r>
    <s v="Not Requested"/>
    <x v="12"/>
    <d v="2022-09-28T09:56:00"/>
    <d v="2022-09-28T09:10:00"/>
    <n v="2022"/>
    <n v="9"/>
    <n v="28"/>
    <d v="1899-12-30T09:10:00"/>
    <s v="IT"/>
    <s v=""/>
    <n v="12273"/>
    <d v="2022-09-30T15:11:06"/>
    <s v="00:12:53"/>
    <s v="Within SLA"/>
    <d v="2022-09-28T09:23:21"/>
    <s v="No Group"/>
    <s v="ต่ำ"/>
    <n v="2"/>
    <s v="Deleted"/>
    <n v="2"/>
    <s v="กลาง"/>
    <n v="5762"/>
    <s v="supunnee.nan@cra.ac.th"/>
    <s v="Supunnee Nantum"/>
    <s v="Within SLA"/>
    <s v="00:45:38"/>
    <d v="2022-09-28T09:56:06"/>
    <s v="Nuengruethai Gaewtawan"/>
    <s v="E-sarabun"/>
    <x v="0"/>
    <s v="Second tier"/>
    <x v="1"/>
    <s v="พอร์ทัล"/>
    <x v="0"/>
    <s v="E-Saraban"/>
    <x v="977"/>
    <x v="109"/>
    <m/>
    <s v=""/>
    <x v="0"/>
    <d v="1899-12-30T00:00:00"/>
    <d v="2022-09-28T09:56:06"/>
    <s v="ต่ำ"/>
  </r>
  <r>
    <s v="Not Requested"/>
    <x v="3"/>
    <m/>
    <d v="2022-09-28T09:28:00"/>
    <n v="2022"/>
    <n v="9"/>
    <n v="28"/>
    <d v="1899-12-30T09:28:00"/>
    <s v="IT"/>
    <s v=""/>
    <n v="12274"/>
    <d v="2022-10-14T15:00:00"/>
    <s v="00:00:00"/>
    <s v=""/>
    <m/>
    <s v="No Group"/>
    <s v="กลาง"/>
    <n v="1"/>
    <s v="Software"/>
    <n v="0"/>
    <s v="กลาง"/>
    <n v="8414"/>
    <s v="kamonwan.soo@cra.ac.th"/>
    <s v="KAMONWAN SOONKLANG"/>
    <s v=""/>
    <s v=""/>
    <m/>
    <s v="Atalisa Patchakapat"/>
    <e v="#N/A"/>
    <x v="3"/>
    <e v="#N/A"/>
    <x v="3"/>
    <s v="พอร์ทัล"/>
    <x v="1"/>
    <s v="Install"/>
    <x v="210"/>
    <x v="20"/>
    <m/>
    <s v=""/>
    <x v="0"/>
    <d v="1899-12-30T00:00:00"/>
    <d v="2022-09-29T16:59:52"/>
    <s v="กลาง"/>
  </r>
  <r>
    <s v="Not Requested"/>
    <x v="2"/>
    <m/>
    <d v="2022-09-28T09:33:00"/>
    <n v="2022"/>
    <n v="9"/>
    <n v="28"/>
    <d v="1899-12-30T09:33:00"/>
    <s v="IT"/>
    <s v="คอมพิวเตอร์ไม่สามารถอ่านข้อมูล CD ได้ จำนวน 2 เครื่อง (เคยทำได้มาก่อน) สถานที่ : อาคารสำนักงานราชวิทยาลัยจุฬาภรณ์ ชั้น 4 มุม C สำนักงานมาตรฐานและจริยธรรมการวิจัย"/>
    <n v="12275"/>
    <d v="2022-10-10T09:34:09"/>
    <s v="00:00:00"/>
    <s v=""/>
    <m/>
    <s v="No Group"/>
    <s v="ต่ำ"/>
    <n v="1"/>
    <s v="Setup/Reconfig"/>
    <n v="0"/>
    <s v="ต่ำ"/>
    <n v="8431"/>
    <s v="bussara.cha@cra.ac.th"/>
    <s v="Bussara Champen"/>
    <s v=""/>
    <s v=""/>
    <m/>
    <s v="Supachai Sonthong"/>
    <s v="IT Support"/>
    <x v="1"/>
    <s v="Second tier"/>
    <x v="0"/>
    <s v="พอร์ทัล"/>
    <x v="2"/>
    <s v="PC"/>
    <x v="978"/>
    <x v="20"/>
    <m/>
    <s v=""/>
    <x v="1"/>
    <d v="1899-12-30T00:00:00"/>
    <d v="2022-09-29T14:48:26"/>
    <s v="ต่ำ"/>
  </r>
  <r>
    <s v="Not Requested"/>
    <x v="3"/>
    <m/>
    <d v="2022-09-28T09:40:00"/>
    <n v="2022"/>
    <n v="9"/>
    <n v="28"/>
    <d v="1899-12-30T09:40:00"/>
    <s v="IT"/>
    <s v=""/>
    <n v="12276"/>
    <d v="2022-09-30T15:40:34"/>
    <s v="00:00:00"/>
    <s v=""/>
    <m/>
    <s v="No Group"/>
    <s v="กลาง"/>
    <n v="1"/>
    <s v="PC"/>
    <n v="0"/>
    <s v="กลาง"/>
    <n v="6122"/>
    <s v="supaporn.aon@cra.ac.th"/>
    <s v="สุภาพร อ่อนนวล"/>
    <s v=""/>
    <s v=""/>
    <m/>
    <s v="Surasak Rattanaanan"/>
    <s v="IT Support"/>
    <x v="0"/>
    <s v="Second tier"/>
    <x v="0"/>
    <s v="พอร์ทัล"/>
    <x v="2"/>
    <s v="Install"/>
    <x v="902"/>
    <x v="100"/>
    <m/>
    <s v=""/>
    <x v="0"/>
    <d v="1899-12-30T00:00:00"/>
    <d v="2022-09-28T11:27:31"/>
    <s v="กลาง"/>
  </r>
  <r>
    <s v="Not Requested"/>
    <x v="3"/>
    <d v="2022-09-28T15:33:00"/>
    <d v="2022-09-28T09:41:00"/>
    <n v="2022"/>
    <n v="9"/>
    <n v="28"/>
    <d v="1899-12-30T09:41:00"/>
    <s v="IT"/>
    <s v=""/>
    <n v="12277"/>
    <d v="2022-10-03T11:58:15"/>
    <s v="00:00:00"/>
    <s v=""/>
    <m/>
    <s v="No Group"/>
    <s v="ต่ำ"/>
    <n v="1"/>
    <s v="IP Phone / Mobile Phone"/>
    <n v="0"/>
    <s v="กลาง"/>
    <n v="8181"/>
    <s v="sunita.tap@cra.ac.th"/>
    <s v="Sunita Tapfang"/>
    <s v="Within SLA"/>
    <s v="00:35:04"/>
    <d v="2022-09-28T10:16:09"/>
    <s v="Wasin Suratanachaigarn"/>
    <s v="Application Support"/>
    <x v="0"/>
    <s v="Second tier"/>
    <x v="1"/>
    <s v="พอร์ทัล"/>
    <x v="0"/>
    <s v="Install"/>
    <x v="979"/>
    <x v="47"/>
    <m/>
    <s v=""/>
    <x v="0"/>
    <d v="1899-12-30T00:00:00"/>
    <d v="2022-09-28T15:33:15"/>
    <s v="ต่ำ"/>
  </r>
  <r>
    <s v="Not Requested"/>
    <x v="3"/>
    <d v="2022-09-28T15:33:00"/>
    <d v="2022-09-28T09:42:00"/>
    <n v="2022"/>
    <n v="9"/>
    <n v="28"/>
    <d v="1899-12-30T09:42:00"/>
    <s v="IT"/>
    <s v=""/>
    <n v="12278"/>
    <d v="2022-10-03T08:22:43"/>
    <s v="00:00:00"/>
    <s v=""/>
    <m/>
    <s v="No Group"/>
    <s v="ต่ำ"/>
    <n v="1"/>
    <s v="Software"/>
    <n v="0"/>
    <s v="กลาง"/>
    <n v="8414"/>
    <s v="kamonwan.soo@cra.ac.th"/>
    <s v="KAMONWAN SOONKLANG"/>
    <s v="Within SLA"/>
    <s v="04:11:14"/>
    <d v="2022-09-28T13:54:11"/>
    <s v="Prasert Rattawisad"/>
    <s v="IT Support"/>
    <x v="1"/>
    <s v="Second tier"/>
    <x v="0"/>
    <s v="พอร์ทัล"/>
    <x v="0"/>
    <s v="Install"/>
    <x v="210"/>
    <x v="20"/>
    <m/>
    <s v=""/>
    <x v="0"/>
    <d v="1899-12-30T00:00:00"/>
    <d v="2022-09-28T15:33:43"/>
    <s v="ต่ำ"/>
  </r>
  <r>
    <s v="Not Requested"/>
    <x v="14"/>
    <d v="2022-09-28T15:50:00"/>
    <d v="2022-09-28T09:43:00"/>
    <n v="2022"/>
    <n v="9"/>
    <n v="28"/>
    <d v="1899-12-30T09:43:00"/>
    <s v="IT"/>
    <s v="ช่วยอัพเดตโปรแกรม eMA Client Version (V2.0.4) ให้ด้วยค่ะ (ต้องส่งเอกสารประกอบการตรวจสอบภายในวันที่ 30 กันยายน 2565) IP ; 172.32.3.87 , 172.21.3.190"/>
    <n v="12279"/>
    <d v="2022-10-03T11:46:18"/>
    <s v="00:00:00"/>
    <s v=""/>
    <m/>
    <s v="No Group"/>
    <s v="ต่ำ"/>
    <n v="1"/>
    <s v=""/>
    <n v="0"/>
    <s v="กลาง"/>
    <n v="6752"/>
    <s v="preeyaporn.kla@cra.ac.th"/>
    <s v="Preeyaporn Klaiwong"/>
    <s v="Within SLA"/>
    <s v="01:04:44"/>
    <d v="2022-09-28T10:48:34"/>
    <s v="Kritpet Pumsorn"/>
    <s v="IT Support"/>
    <x v="1"/>
    <s v="Second tier"/>
    <x v="0"/>
    <s v="พูดคุย"/>
    <x v="0"/>
    <s v=""/>
    <x v="980"/>
    <x v="14"/>
    <m/>
    <s v=""/>
    <x v="1"/>
    <d v="1899-12-30T00:00:00"/>
    <d v="2022-09-28T15:50:18"/>
    <s v="กลาง"/>
  </r>
  <r>
    <s v="Not Requested"/>
    <x v="14"/>
    <d v="2022-09-28T15:51:00"/>
    <d v="2022-09-28T09:50:00"/>
    <n v="2022"/>
    <n v="9"/>
    <n v="28"/>
    <d v="1899-12-30T09:50:00"/>
    <s v="IT"/>
    <s v="โปรแกรม EMA ใช้งานไม่ได้ ทางผู้ดูแลระบบแจ้งให้อัพเดตใหม่ IP : 172.24.2.242 IP : 172.24.2.224 IP : 172.24.2.231"/>
    <n v="12280"/>
    <d v="2022-10-10T12:06:13"/>
    <s v="00:00:00"/>
    <s v=""/>
    <m/>
    <s v="No Group"/>
    <s v="ต่ำ"/>
    <n v="1"/>
    <s v=""/>
    <n v="0"/>
    <s v="ต่ำ"/>
    <n v="6753"/>
    <s v="jutamas.pla@cra.ac.th"/>
    <s v="Jutamas Plaikaen"/>
    <s v="Within SLA"/>
    <s v="03:45:23"/>
    <d v="2022-09-28T13:35:40"/>
    <s v="Anuchit Buapan"/>
    <s v="IT Support"/>
    <x v="1"/>
    <s v="Second tier"/>
    <x v="0"/>
    <s v="พอร์ทัล"/>
    <x v="0"/>
    <s v=""/>
    <x v="981"/>
    <x v="77"/>
    <m/>
    <s v=""/>
    <x v="1"/>
    <d v="1899-12-30T00:00:00"/>
    <d v="2022-09-28T15:51:13"/>
    <s v="ต่ำ"/>
  </r>
  <r>
    <s v="Not Requested"/>
    <x v="3"/>
    <m/>
    <d v="2022-09-28T09:53:00"/>
    <n v="2022"/>
    <n v="9"/>
    <n v="28"/>
    <d v="1899-12-30T09:53:00"/>
    <s v="IT"/>
    <s v=""/>
    <n v="12281"/>
    <d v="2022-09-30T15:53:46"/>
    <s v="00:00:00"/>
    <s v=""/>
    <m/>
    <s v="No Group"/>
    <s v="ต่ำ"/>
    <n v="1"/>
    <s v="PC"/>
    <n v="0"/>
    <s v="กลาง"/>
    <n v="6122"/>
    <s v="supaporn.aon@cra.ac.th"/>
    <s v="สุภาพร อ่อนนวล"/>
    <s v=""/>
    <s v=""/>
    <m/>
    <s v="Kritpet Pumsorn"/>
    <s v="IT Support"/>
    <x v="1"/>
    <s v="Second tier"/>
    <x v="0"/>
    <s v="พอร์ทัล"/>
    <x v="1"/>
    <s v="Install"/>
    <x v="902"/>
    <x v="100"/>
    <m/>
    <s v=""/>
    <x v="0"/>
    <d v="1899-12-30T00:00:00"/>
    <d v="2022-09-30T09:51:46"/>
    <s v="ต่ำ"/>
  </r>
  <r>
    <s v="Not Requested"/>
    <x v="12"/>
    <d v="2022-09-28T10:08:00"/>
    <d v="2022-09-28T09:59:00"/>
    <n v="2022"/>
    <n v="9"/>
    <n v="28"/>
    <d v="1899-12-30T09:59:00"/>
    <s v="งานโครงการตามพระดำริ"/>
    <s v=""/>
    <n v="12282"/>
    <d v="2022-09-30T16:22:57"/>
    <s v="00:07:58"/>
    <s v="Within SLA"/>
    <d v="2022-09-28T10:07:32"/>
    <s v="No Group"/>
    <s v="ต่ำ"/>
    <n v="1"/>
    <s v="Add/Insert"/>
    <n v="1"/>
    <s v="กลาง"/>
    <n v="8635"/>
    <s v="namtip.nak@cra.ac.th"/>
    <s v=" นางสาว น้ำทิพย์ อร นาคทอง"/>
    <s v="Within SLA"/>
    <s v="00:08:41"/>
    <d v="2022-09-28T10:08:15"/>
    <s v="Nuengruethai Gaewtawan"/>
    <s v="E-sarabun"/>
    <x v="0"/>
    <s v="Second tier"/>
    <x v="1"/>
    <s v="พอร์ทัล"/>
    <x v="0"/>
    <s v="E-Saraban"/>
    <x v="982"/>
    <x v="87"/>
    <m/>
    <s v=""/>
    <x v="0"/>
    <d v="1899-12-30T00:00:00"/>
    <d v="2022-09-28T10:30:57"/>
    <s v="ต่ำ"/>
  </r>
  <r>
    <s v="Not Requested"/>
    <x v="15"/>
    <d v="2022-09-28T15:56:00"/>
    <d v="2022-09-28T10:17:00"/>
    <n v="2022"/>
    <n v="9"/>
    <n v="28"/>
    <d v="1899-12-30T10:17:00"/>
    <s v="IT"/>
    <s v="ไดร์ C ในVM เต็ม ติดต่อพี่ปุ๋ม"/>
    <n v="12283"/>
    <d v="2022-10-10T10:30:36"/>
    <s v="00:00:00"/>
    <s v=""/>
    <m/>
    <s v="No Group"/>
    <s v="ต่ำ"/>
    <n v="1"/>
    <s v="Setup/Re-config"/>
    <n v="0"/>
    <s v="ต่ำ"/>
    <n v="6681"/>
    <s v="kanchana.pum@cra.ac.th"/>
    <s v="Kanchana Phumthaing"/>
    <s v="Within SLA"/>
    <s v="05:26:36"/>
    <d v="2022-09-28T15:44:15"/>
    <s v="Natthawut Suksom"/>
    <s v="IT Support"/>
    <x v="1"/>
    <s v="Second tier"/>
    <x v="0"/>
    <s v="โทรศัพท์"/>
    <x v="0"/>
    <s v="Operating System VM Virtualbox"/>
    <x v="983"/>
    <x v="13"/>
    <m/>
    <s v=""/>
    <x v="1"/>
    <d v="1899-12-30T00:00:00"/>
    <d v="2022-09-28T15:56:36"/>
    <s v="ต่ำ"/>
  </r>
  <r>
    <s v="Not Requested"/>
    <x v="3"/>
    <m/>
    <d v="2022-09-28T10:29:00"/>
    <n v="2022"/>
    <n v="9"/>
    <n v="28"/>
    <d v="1899-12-30T10:29:00"/>
    <s v="IT"/>
    <s v=""/>
    <n v="12284"/>
    <d v="2022-09-30T16:29:09"/>
    <s v="00:00:00"/>
    <s v=""/>
    <m/>
    <s v="No Group"/>
    <s v="ต่ำ"/>
    <n v="1"/>
    <s v="PC"/>
    <n v="0"/>
    <s v="กลาง"/>
    <n v="8652"/>
    <s v="nattanan.hon@cra.ac.th"/>
    <s v=" นางสาว ณัฏฐนันท์ กุฎีพันธ์"/>
    <s v=""/>
    <s v=""/>
    <m/>
    <s v="No Agent"/>
    <n v="0"/>
    <x v="0"/>
    <s v="Second tier"/>
    <x v="2"/>
    <s v="พอร์ทัล"/>
    <x v="1"/>
    <s v="Add"/>
    <x v="335"/>
    <x v="9"/>
    <m/>
    <s v=""/>
    <x v="0"/>
    <d v="1899-12-30T00:00:00"/>
    <d v="2022-09-30T10:49:09"/>
    <s v="ต่ำ"/>
  </r>
  <r>
    <s v="Not Requested"/>
    <x v="10"/>
    <d v="2022-09-28T15:57:00"/>
    <d v="2022-09-28T10:32:00"/>
    <n v="2022"/>
    <n v="9"/>
    <n v="28"/>
    <d v="1899-12-30T10:32:00"/>
    <s v="IT"/>
    <s v="เครื่องปริ้น พอปริ้นออกมา มีลายน้ำ พื้นกระดาษขรุขระ ไม่สามารถใช้งานได้ รบกวนมาดูให้หน่อยค่ะ ชั้น4 คณะแพทย์ ติดต่อได้ที่ คุณ ปอ 8455 "/>
    <n v="12285"/>
    <d v="2022-10-10T10:49:05"/>
    <s v="00:00:00"/>
    <s v=""/>
    <m/>
    <s v="No Group"/>
    <s v="ต่ำ"/>
    <n v="1"/>
    <s v="Setup/Reconfig"/>
    <n v="0"/>
    <s v="ต่ำ"/>
    <n v="8455"/>
    <s v="pantip.por@cra.ac.th"/>
    <s v="Pantip Porboon"/>
    <s v="Within SLA"/>
    <s v="05:08:52"/>
    <d v="2022-09-28T15:41:21"/>
    <s v="Natthawut Suksom"/>
    <s v="IT Support"/>
    <x v="1"/>
    <s v="Second tier"/>
    <x v="0"/>
    <s v="พอร์ทัล"/>
    <x v="0"/>
    <s v="Printer Brother"/>
    <x v="984"/>
    <x v="5"/>
    <m/>
    <s v=""/>
    <x v="1"/>
    <d v="1899-12-30T00:00:00"/>
    <d v="2022-09-28T15:57:05"/>
    <s v="ต่ำ"/>
  </r>
  <r>
    <s v="Not Requested"/>
    <x v="3"/>
    <d v="2022-09-28T15:51:00"/>
    <d v="2022-09-28T10:39:00"/>
    <n v="2022"/>
    <n v="9"/>
    <n v="28"/>
    <d v="1899-12-30T10:39:00"/>
    <s v="IT"/>
    <s v="เนื่องจากการดึงสาย(รับสายแทน) ในปัจจุบันของคลินิกจักษุวิทยา มีการดึงสายมารับแทนแล้วพบว่าเป็นสายที่คนไข้ติดต่อเข้ามาแผนกอื่น เช่น 5741 แผนกอายุกรรม17ไร่ , 5735 แผนกผิวหนัง 17 ไร่ ซึ่งไม่ใช่เบอร์ที่อยู่ในคลินิกจักษุวิทยา จึงจะรบกวนupdate เบอร์โทรศัพท์คลินิก"/>
    <n v="12286"/>
    <d v="2022-10-10T15:49:56"/>
    <s v="00:00:00"/>
    <s v=""/>
    <m/>
    <s v="No Group"/>
    <s v="ต่ำ"/>
    <n v="1"/>
    <s v="IP Phone / Mobile Phone"/>
    <n v="0"/>
    <s v="ต่ำ"/>
    <n v="856825525"/>
    <s v="kannikar.aso@cra.ac.th"/>
    <s v="Kannikar Asokepaisarn"/>
    <s v="Within SLA"/>
    <s v="00:02:20"/>
    <d v="2022-09-28T13:12:44"/>
    <s v="Wasin Suratanachaigarn"/>
    <s v="Application Support"/>
    <x v="0"/>
    <s v="Second tier"/>
    <x v="1"/>
    <s v="พอร์ทัล"/>
    <x v="0"/>
    <s v="Chang"/>
    <x v="985"/>
    <x v="51"/>
    <m/>
    <s v=""/>
    <x v="0"/>
    <d v="1899-12-30T00:00:00"/>
    <d v="2022-09-28T15:51:56"/>
    <s v="ต่ำ"/>
  </r>
  <r>
    <s v="Not Requested"/>
    <x v="3"/>
    <m/>
    <d v="2022-09-28T10:41:00"/>
    <n v="2022"/>
    <n v="9"/>
    <n v="28"/>
    <d v="1899-12-30T10:41:00"/>
    <s v="IT"/>
    <s v="ขอเบิกโทรศัพท์ และตรวจสอบสัญญาณระบบLAN ที่ห้องว่างบริเวณจุดชำระเงินผู้ป่วยใน ชั้น2 "/>
    <n v="12287"/>
    <d v="2022-09-30T16:41:31"/>
    <s v="00:00:00"/>
    <s v=""/>
    <m/>
    <s v="No Group"/>
    <s v="ต่ำ"/>
    <n v="1"/>
    <s v="IP Phone / Mobile Phone"/>
    <n v="0"/>
    <s v="กลาง"/>
    <n v="6797"/>
    <s v="jidapa.dha@cra.ac.th"/>
    <s v="Jidapa Dhamaraks"/>
    <s v=""/>
    <s v=""/>
    <m/>
    <s v="Wasin Suratanachaigarn"/>
    <s v="Application Support"/>
    <x v="0"/>
    <s v="Second tier"/>
    <x v="1"/>
    <s v="โทรศัพท์"/>
    <x v="2"/>
    <s v="Install"/>
    <x v="986"/>
    <x v="63"/>
    <m/>
    <s v=""/>
    <x v="0"/>
    <d v="1899-12-30T00:00:00"/>
    <d v="2022-09-28T14:22:15"/>
    <s v="ต่ำ"/>
  </r>
  <r>
    <s v="Not Requested"/>
    <x v="15"/>
    <d v="2022-09-30T16:03:00"/>
    <d v="2022-09-28T11:53:00"/>
    <n v="2022"/>
    <n v="9"/>
    <n v="28"/>
    <d v="1899-12-30T11:53:00"/>
    <s v="IT"/>
    <s v="รบกวนแก้ไข PC ของนางอมราลักษณ์ จิตปรีดา amaraluk.jit@pccms.ac.th IP : 172.25.3.220 เนื่องจาก ใช้งานโปรแกรม snipping tool ไม่ได้ และPC ช้ามากค่ะ ติดต่อ 5627 , 0955149929 ขอบคุณค่ะ "/>
    <n v="12289"/>
    <d v="2022-10-03T08:54:23"/>
    <s v="00:00:00"/>
    <s v=""/>
    <m/>
    <s v="No Group"/>
    <s v="ต่ำ"/>
    <n v="1"/>
    <s v="Setup/Re-config"/>
    <n v="0"/>
    <s v="กลาง"/>
    <n v="955149929"/>
    <s v="witsuta.nav@cra.ac.th"/>
    <s v="Witsuta Navayont"/>
    <s v="Within SLA"/>
    <s v="22:10:04"/>
    <d v="2022-09-30T16:03:46"/>
    <s v="Wattanachai Noilong"/>
    <s v="IT Support"/>
    <x v="1"/>
    <s v="Second tier"/>
    <x v="0"/>
    <s v="พอร์ทัล"/>
    <x v="0"/>
    <s v="Operating System Windows 10"/>
    <x v="987"/>
    <x v="3"/>
    <m/>
    <s v=""/>
    <x v="1"/>
    <d v="1899-12-30T00:00:00"/>
    <d v="2022-09-30T16:03:46"/>
    <s v="กลาง"/>
  </r>
  <r>
    <s v="Not Requested"/>
    <x v="12"/>
    <d v="2022-09-28T13:46:00"/>
    <d v="2022-09-28T12:18:00"/>
    <n v="2022"/>
    <n v="9"/>
    <n v="28"/>
    <d v="1899-12-30T12:18:00"/>
    <s v="IT"/>
    <s v="เรียน เจ้าหน้าที่ที่เกี่ยวข้อง ............................ ฝ่ายอำนวยการรักษาความปลอดภัยขอแจ้งลบไฟล์เอกสาร บันทึกข้อความ 001.05.อป.65/088 ลงวันที่ 2 สิงหาคม 2565 เรื่อง ขออนุมัติต่ออายุสัญญาข้าราชการยืมตัว (นาวาอากาศเอก กิตติ์ธเนศ ภานุพัฒน์ศศิกุล) ......."/>
    <n v="12290"/>
    <d v="2022-10-03T09:18:34"/>
    <s v="01:27:57"/>
    <s v="Within SLA"/>
    <d v="2022-09-28T13:46:04"/>
    <s v="No Group"/>
    <s v="ต่ำ"/>
    <n v="1"/>
    <s v="Deleted"/>
    <n v="1"/>
    <s v="กลาง"/>
    <n v="8595"/>
    <s v="sucheera.dat@cra.ac.th"/>
    <s v="Sucheera Datchsonthi"/>
    <s v="Within SLA"/>
    <s v="01:28:30"/>
    <d v="2022-09-28T13:46:37"/>
    <s v="Nuengruethai Gaewtawan"/>
    <s v="E-sarabun"/>
    <x v="0"/>
    <s v="Second tier"/>
    <x v="1"/>
    <s v="พอร์ทัล"/>
    <x v="0"/>
    <s v="E-Saraban"/>
    <x v="988"/>
    <x v="78"/>
    <m/>
    <s v=""/>
    <x v="1"/>
    <d v="1899-12-30T00:00:00"/>
    <d v="2022-09-28T13:46:37"/>
    <s v="กลาง"/>
  </r>
  <r>
    <s v="Not Requested"/>
    <x v="2"/>
    <d v="2022-09-28T13:36:00"/>
    <d v="2022-09-28T12:37:00"/>
    <n v="2022"/>
    <n v="9"/>
    <n v="28"/>
    <d v="1899-12-30T12:37:00"/>
    <s v="IT"/>
    <s v="โทรศัพท์ตั้งโต๊ะ 6454 เครื่องดำโทรออกได้ แต่โทรเขามาแล้วสายไม่ว่างคะ ส่งเจ้าหน้าที่มาเช็คให้ด้วยคะ"/>
    <n v="12291"/>
    <d v="2022-10-10T12:38:29"/>
    <s v="00:00:00"/>
    <s v=""/>
    <m/>
    <s v="No Group"/>
    <s v="ต่ำ"/>
    <n v="1"/>
    <s v="User Error"/>
    <n v="0"/>
    <s v="ต่ำ"/>
    <n v="6456"/>
    <s v="karuna.sue@cra.ac.th"/>
    <s v="Karuna Suebhirun"/>
    <s v="Within SLA"/>
    <s v="00:58:49"/>
    <d v="2022-09-28T13:36:27"/>
    <s v="Chutiphan Wonbao"/>
    <s v="IT Support"/>
    <x v="1"/>
    <s v="Frist tier"/>
    <x v="2"/>
    <s v="พอร์ทัล"/>
    <x v="0"/>
    <s v="IP-Phone"/>
    <x v="989"/>
    <x v="65"/>
    <m/>
    <s v=""/>
    <x v="1"/>
    <d v="1899-12-30T00:00:00"/>
    <d v="2022-09-28T13:36:27"/>
    <s v="ต่ำ"/>
  </r>
  <r>
    <s v="Not Requested"/>
    <x v="12"/>
    <d v="2022-09-28T15:52:00"/>
    <d v="2022-09-28T12:46:00"/>
    <n v="2022"/>
    <n v="9"/>
    <n v="28"/>
    <d v="1899-12-30T12:46:00"/>
    <s v="IT"/>
    <s v="แก้ไขช่อง Unit ในระบบ Chemo Queue ให้เป็นหน่วย 7B คะ เครื่อง 172.32.7.24 172.32.7.25 172.32.7.230"/>
    <n v="12292"/>
    <d v="2022-10-10T15:06:18"/>
    <s v="00:00:00"/>
    <s v=""/>
    <m/>
    <s v="No Group"/>
    <s v="ต่ำ"/>
    <n v="1"/>
    <s v="Setup/Reconfig"/>
    <n v="0"/>
    <s v="ต่ำ"/>
    <n v="6456"/>
    <s v="karuna.sue@cra.ac.th"/>
    <s v="Karuna Suebhirun"/>
    <s v="Within SLA"/>
    <s v="00:46:58"/>
    <d v="2022-09-28T13:33:40"/>
    <s v="IT Service Request"/>
    <s v="IT Support"/>
    <x v="1"/>
    <s v="Frist tier"/>
    <x v="2"/>
    <s v="พอร์ทัล"/>
    <x v="0"/>
    <s v="SSB-Chemo Online"/>
    <x v="990"/>
    <x v="65"/>
    <m/>
    <s v=""/>
    <x v="1"/>
    <d v="1899-12-30T00:00:00"/>
    <d v="2022-09-28T15:52:18"/>
    <s v="ต่ำ"/>
  </r>
  <r>
    <s v="Not Requested"/>
    <x v="3"/>
    <m/>
    <d v="2022-09-28T13:01:00"/>
    <n v="2022"/>
    <n v="9"/>
    <n v="28"/>
    <d v="1899-12-30T13:01:00"/>
    <s v="IT"/>
    <s v="ขอคอมพิวเตอร์ 1 ชุด พร้อมลงโปรแกรม Anydesk / VNC Viewer และ SAP เพื่อให้สามารถ Remote จากที่อื่นเพื่อแก้ไขปัญหาให้ User"/>
    <n v="12293"/>
    <d v="2022-10-10T13:02:22"/>
    <s v="00:17:52"/>
    <s v="Within SLA"/>
    <d v="2022-09-28T13:19:28"/>
    <s v="No Group"/>
    <s v="ต่ำ"/>
    <n v="2"/>
    <s v="PC"/>
    <n v="1"/>
    <s v="ต่ำ"/>
    <n v="8744"/>
    <s v="prariwat.tre@cra.ac.th"/>
    <s v="Prariwat Treesupabchaikul"/>
    <s v=""/>
    <s v=""/>
    <m/>
    <s v="Surasak Rattanaanan"/>
    <s v="IT Support"/>
    <x v="0"/>
    <s v="Second tier"/>
    <x v="0"/>
    <s v="พอร์ทัล"/>
    <x v="2"/>
    <s v="Install"/>
    <x v="991"/>
    <x v="37"/>
    <m/>
    <s v=""/>
    <x v="0"/>
    <d v="1899-12-30T00:00:00"/>
    <d v="2022-10-04T10:06:13"/>
    <s v="ต่ำ"/>
  </r>
  <r>
    <s v="Not Requested"/>
    <x v="2"/>
    <d v="2022-10-01T07:36:00"/>
    <d v="2022-09-28T13:12:00"/>
    <n v="2022"/>
    <n v="9"/>
    <n v="28"/>
    <d v="1899-12-30T13:12:00"/>
    <s v="IT"/>
    <s v="Computer ดับ 3 เครื่อง"/>
    <n v="12294"/>
    <d v="2022-10-12T14:12:00"/>
    <s v="00:00:00"/>
    <s v=""/>
    <m/>
    <s v="No Group"/>
    <s v="ต่ำ"/>
    <n v="1"/>
    <s v="User Error"/>
    <n v="0"/>
    <s v="ต่ำ"/>
    <n v="6300"/>
    <s v="titinun.pon@cra.ac.th"/>
    <s v="Titinun Pongpanat"/>
    <s v="Within SLA"/>
    <s v="02:48:33"/>
    <d v="2022-09-29T07:25:15"/>
    <s v="Prasert Rattawisad"/>
    <s v="IT Support"/>
    <x v="1"/>
    <s v="Second tier"/>
    <x v="0"/>
    <s v="โทรศัพท์"/>
    <x v="0"/>
    <s v="Cable"/>
    <x v="992"/>
    <x v="48"/>
    <m/>
    <s v=""/>
    <x v="1"/>
    <d v="1899-12-30T00:00:00"/>
    <d v="2022-10-01T07:36:41"/>
    <s v="ต่ำ"/>
  </r>
  <r>
    <s v="Not Requested"/>
    <x v="11"/>
    <d v="2022-09-28T15:57:00"/>
    <d v="2022-09-28T13:12:00"/>
    <n v="2022"/>
    <n v="9"/>
    <n v="28"/>
    <d v="1899-12-30T13:12:00"/>
    <s v="IT"/>
    <s v="ไม่สามารถเชื่อมต่อเข้าใช้งาน wifi ได้ในLabtop ส่วนตัวได้ Username : 901012 Password : Junior.8913"/>
    <n v="12295"/>
    <d v="2022-10-10T13:24:20"/>
    <s v="00:00:00"/>
    <s v=""/>
    <m/>
    <s v="No Group"/>
    <s v="ต่ำ"/>
    <n v="1"/>
    <s v="Setup/Reconfig"/>
    <n v="0"/>
    <s v="ต่ำ"/>
    <n v="633061868"/>
    <s v="tontrakoon.pin@cra.ac.th"/>
    <s v="Tontrakoon Pinratyutthakarn"/>
    <s v="Within SLA"/>
    <s v="02:33:38"/>
    <d v="2022-09-28T15:46:25"/>
    <s v="Natthawut Suksom"/>
    <s v="IT Support"/>
    <x v="1"/>
    <s v="Second tier"/>
    <x v="0"/>
    <s v="พอร์ทัล"/>
    <x v="0"/>
    <s v="Wifi"/>
    <x v="993"/>
    <x v="115"/>
    <m/>
    <s v=""/>
    <x v="1"/>
    <d v="1899-12-30T00:00:00"/>
    <d v="2022-09-28T15:57:20"/>
    <s v="ต่ำ"/>
  </r>
  <r>
    <s v="Not Requested"/>
    <x v="2"/>
    <d v="2022-10-01T11:36:00"/>
    <d v="2022-09-28T13:14:00"/>
    <n v="2022"/>
    <n v="9"/>
    <n v="28"/>
    <d v="1899-12-30T13:14:00"/>
    <s v="IT"/>
    <s v="ต้องการเปลี่ยน Keyboard ชั้น2 office ศูนย์การแพทย์ผู้บริหาร หัวหน่วยงาน Head OPD IPD 17 ไร่"/>
    <n v="12296"/>
    <d v="2022-10-12T10:25:00"/>
    <s v="00:00:00"/>
    <s v=""/>
    <m/>
    <s v="No Group"/>
    <s v="ต่ำ"/>
    <n v="1"/>
    <s v="Setup/Reconfig"/>
    <n v="0"/>
    <s v="ต่ำ"/>
    <n v="5708"/>
    <s v="nukrai.phu@cra.ac.th"/>
    <s v="Nukrai.phu"/>
    <s v="Within SLA"/>
    <s v="06:35:16"/>
    <d v="2022-09-29T10:49:18"/>
    <s v="Jiranuwut Kunnathon"/>
    <s v="IT Support"/>
    <x v="1"/>
    <s v="Second tier"/>
    <x v="0"/>
    <s v="โทรศัพท์"/>
    <x v="0"/>
    <s v="Keyboard"/>
    <x v="994"/>
    <x v="94"/>
    <m/>
    <s v=""/>
    <x v="1"/>
    <d v="1899-12-30T00:00:00"/>
    <d v="2022-10-01T11:36:26"/>
    <s v="ต่ำ"/>
  </r>
  <r>
    <s v="Not Requested"/>
    <x v="3"/>
    <m/>
    <d v="2022-09-28T13:23:00"/>
    <n v="2022"/>
    <n v="9"/>
    <n v="28"/>
    <d v="1899-12-30T13:23:00"/>
    <s v="IT"/>
    <s v="ขอจอคอมพิวเตอร์ 1 จอ เนื่องจากจำเป็นต้องเปิดไฟล์เอกสารทางการเงินเพื่อตรวจสอบการเงินของวิจัย ต้องเปิด ไฟล์งานควบคู่กันจำนวนหลายไฟล์พร้อมกัน ทำให้การแสดงผลบนหน้าจอไม่เพียงพอ เสี่ยงต่อการผิดพลาดสูง ค่ะ"/>
    <n v="12297"/>
    <d v="2022-10-10T13:23:45"/>
    <s v="00:00:00"/>
    <s v=""/>
    <m/>
    <s v="No Group"/>
    <s v="ต่ำ"/>
    <n v="1"/>
    <s v="PC"/>
    <n v="0"/>
    <s v="ต่ำ"/>
    <n v="8405"/>
    <s v="patinya.paj@cra.ac.th"/>
    <s v="Patinya Pajjusanan"/>
    <s v=""/>
    <s v=""/>
    <m/>
    <s v="Surasak Rattanaanan"/>
    <s v="IT Support"/>
    <x v="0"/>
    <s v="Second tier"/>
    <x v="0"/>
    <s v="พอร์ทัล"/>
    <x v="2"/>
    <s v="Install"/>
    <x v="995"/>
    <x v="20"/>
    <m/>
    <s v=""/>
    <x v="0"/>
    <d v="1899-12-30T00:00:00"/>
    <d v="2022-09-30T10:44:08"/>
    <s v="ต่ำ"/>
  </r>
  <r>
    <s v="Not Requested"/>
    <x v="12"/>
    <m/>
    <d v="2022-09-28T13:49:00"/>
    <n v="2022"/>
    <n v="9"/>
    <n v="28"/>
    <d v="1899-12-30T13:49:00"/>
    <s v="IT"/>
    <s v="เข้าใช้งานไม่ได้"/>
    <n v="12298"/>
    <d v="2022-10-10T13:50:25"/>
    <s v="00:20:24"/>
    <s v="Within SLA"/>
    <d v="2022-09-28T14:10:16"/>
    <s v="No Group"/>
    <s v="ต่ำ"/>
    <n v="1"/>
    <s v="Function Error (Bug)"/>
    <n v="2"/>
    <s v="ต่ำ"/>
    <n v="5757"/>
    <s v="pattarapon.cha@cra.ac.th"/>
    <s v="Pattarapon Chaiyachot"/>
    <s v=""/>
    <s v=""/>
    <m/>
    <s v="Busarin Supong"/>
    <s v="PMO"/>
    <x v="0"/>
    <s v="Second tier"/>
    <x v="1"/>
    <s v="พอร์ทัล"/>
    <x v="1"/>
    <s v="E-Doc"/>
    <x v="996"/>
    <x v="121"/>
    <m/>
    <s v=""/>
    <x v="1"/>
    <d v="1899-12-30T00:00:00"/>
    <d v="2022-09-28T14:11:48"/>
    <s v="ต่ำ"/>
  </r>
  <r>
    <s v="Not Requested"/>
    <x v="3"/>
    <m/>
    <d v="2022-09-28T13:53:00"/>
    <n v="2022"/>
    <n v="9"/>
    <n v="28"/>
    <d v="1899-12-30T13:53:00"/>
    <s v="IT"/>
    <s v=""/>
    <n v="12299"/>
    <d v="2022-10-03T10:54:00"/>
    <s v="00:00:00"/>
    <s v=""/>
    <m/>
    <s v="No Group"/>
    <s v="ต่ำ"/>
    <n v="1"/>
    <s v="PC"/>
    <n v="0"/>
    <s v="กลาง"/>
    <n v="6663"/>
    <s v="chalanpim.sri@pccms.ac.th"/>
    <s v=" นางสาว ชลัญน์พิมพ์ ศรีสว่าง"/>
    <s v=""/>
    <s v=""/>
    <m/>
    <s v="Kritpet Pumsorn"/>
    <s v="IT Support"/>
    <x v="1"/>
    <s v="Second tier"/>
    <x v="0"/>
    <s v="พอร์ทัล"/>
    <x v="1"/>
    <s v="Install"/>
    <x v="997"/>
    <x v="149"/>
    <m/>
    <s v=""/>
    <x v="0"/>
    <d v="1899-12-30T00:00:00"/>
    <d v="2022-09-29T21:00:26"/>
    <s v="ต่ำ"/>
  </r>
  <r>
    <s v="Not Requested"/>
    <x v="10"/>
    <d v="2022-10-01T15:36:00"/>
    <d v="2022-09-28T14:00:00"/>
    <n v="2022"/>
    <n v="9"/>
    <n v="28"/>
    <d v="1899-12-30T14:00:00"/>
    <s v="IT"/>
    <s v="รบกวนช่วยดำเนินการแก้ไขการใช้งานเครื่องปริ้นเตอร์ เนื่องจากไม่สามารถใช้งานได้ เครื่องแจ้งตามภาพที่แนบค่ะ"/>
    <n v="12300"/>
    <d v="2022-10-04T13:12:00"/>
    <s v="00:00:00"/>
    <s v=""/>
    <m/>
    <s v="No Group"/>
    <s v="ต่ำ"/>
    <n v="1"/>
    <s v="Repair"/>
    <n v="0"/>
    <s v="กลาง"/>
    <n v="8702"/>
    <s v="jutatip.kae@cra.ac.th"/>
    <s v="Jutatip Kaewtamai"/>
    <s v="Within SLA"/>
    <s v="09:48:31"/>
    <d v="2022-09-29T14:48:31"/>
    <s v="Natthawut Suksom"/>
    <s v="IT Support"/>
    <x v="1"/>
    <s v="Second tier"/>
    <x v="0"/>
    <s v="พอร์ทัล"/>
    <x v="0"/>
    <s v="Printer Ricoh"/>
    <x v="998"/>
    <x v="115"/>
    <m/>
    <s v=""/>
    <x v="1"/>
    <d v="1899-12-30T00:00:00"/>
    <d v="2022-10-01T15:36:38"/>
    <s v="ต่ำ"/>
  </r>
  <r>
    <s v="Not Requested"/>
    <x v="10"/>
    <d v="2022-09-28T15:52:00"/>
    <d v="2022-09-28T14:06:00"/>
    <n v="2022"/>
    <n v="9"/>
    <n v="28"/>
    <d v="1899-12-30T14:06:00"/>
    <s v="IT"/>
    <s v="ถ่ายเอกสาร ปริ๊นเอกสาร แล้วมีรอยดำ"/>
    <n v="12301"/>
    <d v="2022-10-10T15:18:40"/>
    <s v="00:00:00"/>
    <s v=""/>
    <m/>
    <s v="No Group"/>
    <s v="ต่ำ"/>
    <n v="1"/>
    <s v="Drum"/>
    <n v="0"/>
    <s v="ต่ำ"/>
    <n v="6941"/>
    <s v="worasuda.jan@cra.ac.th"/>
    <s v="Worasuda Janthaweewat"/>
    <s v="Within SLA"/>
    <s v="00:34:07"/>
    <d v="2022-09-28T14:40:50"/>
    <s v="Thanaphon Thaugsuban"/>
    <s v="IT Support"/>
    <x v="1"/>
    <s v="Second tier"/>
    <x v="0"/>
    <s v="พอร์ทัล"/>
    <x v="0"/>
    <s v="Printer Ricoh"/>
    <x v="999"/>
    <x v="36"/>
    <d v="2022-05-05T00:00:00"/>
    <s v=""/>
    <x v="1"/>
    <d v="1899-12-30T00:00:00"/>
    <d v="2022-09-28T16:50:10"/>
    <s v="ต่ำ"/>
  </r>
  <r>
    <s v="Not Requested"/>
    <x v="3"/>
    <d v="2022-10-01T15:36:00"/>
    <d v="2022-09-28T14:13:00"/>
    <n v="2022"/>
    <n v="9"/>
    <n v="28"/>
    <d v="1899-12-30T14:13:00"/>
    <s v="IT"/>
    <s v="หมึกสีดำ เครื่องฟูจิ ตรงมุมบี ชั้น3 ตึกบริหาร 2 หมดค่ะ รบกวนมาเปลี่ยนให้ด้วย "/>
    <n v="12302"/>
    <d v="2022-10-11T16:24:00"/>
    <s v="00:00:00"/>
    <s v=""/>
    <m/>
    <s v="No Group"/>
    <s v="ต่ำ"/>
    <n v="1"/>
    <s v="Printer"/>
    <n v="0"/>
    <s v="ต่ำ"/>
    <n v="8677"/>
    <s v="saranphat.nad@cra.ac.th"/>
    <s v="Saranphat Nadphobsook"/>
    <s v="Within SLA"/>
    <s v="09:36:49"/>
    <d v="2022-09-29T14:50:06"/>
    <s v="Supachai Sonthong"/>
    <s v="IT Support"/>
    <x v="1"/>
    <s v="Second tier"/>
    <x v="0"/>
    <s v="พอร์ทัล"/>
    <x v="0"/>
    <s v="Install"/>
    <x v="1000"/>
    <x v="7"/>
    <m/>
    <s v=""/>
    <x v="0"/>
    <d v="1899-12-30T00:00:00"/>
    <d v="2022-10-01T15:36:39"/>
    <s v="ต่ำ"/>
  </r>
  <r>
    <s v="Not Requested"/>
    <x v="11"/>
    <d v="2022-09-28T15:53:00"/>
    <d v="2022-09-28T14:23:00"/>
    <n v="2022"/>
    <n v="9"/>
    <n v="28"/>
    <d v="1899-12-30T14:23:00"/>
    <s v="IT"/>
    <s v="เรียน เจ้าหน้าที่ที่เกี่ยวข้อง แจ้งปัญหา OR Hybrid 17 ไร่ ใช้งานอินเตอร์เน็ตไม่ได้ค่ะ รบกวนติดต่อเบอร์ 5788 (คุณพิม) ขอบคุณค่ะ"/>
    <n v="12303"/>
    <d v="2022-10-10T15:09:07"/>
    <s v="00:00:00"/>
    <s v=""/>
    <m/>
    <s v="No Group"/>
    <s v="ต่ำ"/>
    <n v="1"/>
    <s v="Setup/Reconfig"/>
    <n v="0"/>
    <s v="ต่ำ"/>
    <n v="5788"/>
    <s v="nitchapak.kun@cra.ac.th"/>
    <s v="Nitchapak Kunakritanant"/>
    <s v="Within SLA"/>
    <s v="00:44:53"/>
    <d v="2022-09-28T15:08:16"/>
    <s v="Jiranuwut Kunnathon"/>
    <s v="IT Support"/>
    <x v="1"/>
    <s v="Second tier"/>
    <x v="0"/>
    <s v="พอร์ทัล"/>
    <x v="0"/>
    <s v="Internet"/>
    <x v="1001"/>
    <x v="139"/>
    <m/>
    <s v=""/>
    <x v="1"/>
    <d v="1899-12-30T00:00:00"/>
    <d v="2022-09-28T15:53:07"/>
    <s v="กลาง"/>
  </r>
  <r>
    <s v="Not Requested"/>
    <x v="3"/>
    <m/>
    <d v="2022-09-28T14:42:00"/>
    <n v="2022"/>
    <n v="9"/>
    <n v="28"/>
    <d v="1899-12-30T14:42:00"/>
    <s v="IT"/>
    <s v=""/>
    <n v="12304"/>
    <d v="2022-10-05T11:41:57"/>
    <s v="01:19:39"/>
    <s v="Within SLA"/>
    <d v="2022-09-28T16:02:18"/>
    <s v="No Group"/>
    <s v="ต่ำ"/>
    <n v="1"/>
    <s v="Network"/>
    <n v="1"/>
    <s v="กลาง"/>
    <n v="6797"/>
    <s v="jidapa.dha@cra.ac.th"/>
    <s v="Jidapa Dhamaraks"/>
    <s v="Within SLA"/>
    <s v="11:13:07"/>
    <d v="2022-10-03T16:54:57"/>
    <s v="Kritpet Pumsorn"/>
    <s v="IT Support"/>
    <x v="1"/>
    <s v="Second tier"/>
    <x v="0"/>
    <s v="พอร์ทัล"/>
    <x v="3"/>
    <s v="Install"/>
    <x v="912"/>
    <x v="150"/>
    <m/>
    <s v=""/>
    <x v="0"/>
    <d v="1899-12-30T00:00:00"/>
    <d v="2022-10-03T16:54:57"/>
    <s v="ต่ำ"/>
  </r>
  <r>
    <s v="Not Requested"/>
    <x v="12"/>
    <d v="2022-09-28T14:47:00"/>
    <d v="2022-09-28T14:45:00"/>
    <n v="2022"/>
    <n v="9"/>
    <n v="28"/>
    <d v="1899-12-30T14:45:00"/>
    <s v="IT"/>
    <s v="ID เรื่อง รายละเอียด Channel S85xxxx (6000021xxxxx) ประชาชน ขอเลข 13หลัก line"/>
    <n v="12305"/>
    <d v="2022-10-06T16:40:5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1:39"/>
    <d v="2022-09-28T14:47:02"/>
    <s v="Jaraya Bhuwaratheep"/>
    <s v="Application Support"/>
    <x v="0"/>
    <s v="Second tier"/>
    <x v="1"/>
    <s v="พูดคุย"/>
    <x v="0"/>
    <s v="Vaccine"/>
    <x v="1002"/>
    <x v="25"/>
    <m/>
    <s v=""/>
    <x v="1"/>
    <d v="1899-12-30T00:00:00"/>
    <d v="2022-10-04T10:41:58"/>
    <s v="กลาง"/>
  </r>
  <r>
    <s v="Not Requested"/>
    <x v="12"/>
    <d v="2022-09-28T14:50:00"/>
    <d v="2022-09-28T14:50:00"/>
    <n v="2022"/>
    <n v="9"/>
    <n v="28"/>
    <d v="1899-12-30T14:50:00"/>
    <s v="IT"/>
    <s v="ID เรื่อง รายละเอียด Channel S855xxxx (6000021xxxx) ประชาชน ขอเลข 13หลัก line"/>
    <n v="12306"/>
    <d v="2022-10-06T16:41:54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8"/>
    <d v="2022-09-28T14:50:28"/>
    <s v="Jaraya Bhuwaratheep"/>
    <s v="Application Support"/>
    <x v="0"/>
    <s v="Second tier"/>
    <x v="1"/>
    <s v="พูดคุย"/>
    <x v="0"/>
    <s v="Vaccine"/>
    <x v="1003"/>
    <x v="25"/>
    <m/>
    <s v=""/>
    <x v="1"/>
    <d v="1899-12-30T00:00:00"/>
    <d v="2022-10-04T10:41:54"/>
    <s v="กลาง"/>
  </r>
  <r>
    <s v="Not Requested"/>
    <x v="12"/>
    <d v="2022-09-28T14:52:00"/>
    <d v="2022-09-28T14:51:00"/>
    <n v="2022"/>
    <n v="9"/>
    <n v="28"/>
    <d v="1899-12-30T14:51:00"/>
    <s v="IT"/>
    <s v="ID เรื่อง รายละเอียด Channel 1480600xxxxxx หมอพร้อม ขอเพิ่มเข็ม 2 line"/>
    <n v="12307"/>
    <d v="2022-10-06T16:40:51"/>
    <s v="00:00:00"/>
    <s v=""/>
    <m/>
    <s v="No Group"/>
    <s v="กลาง"/>
    <n v="1"/>
    <s v="Add/Insert"/>
    <n v="0"/>
    <s v="กลาง"/>
    <n v="642175520"/>
    <s v="fs04@cra.ac.th"/>
    <s v="Fresh Service"/>
    <s v="Within SLA"/>
    <s v="00:01:03"/>
    <d v="2022-09-28T14:52:48"/>
    <s v="Jaraya Bhuwaratheep"/>
    <s v="Application Support"/>
    <x v="0"/>
    <s v="Second tier"/>
    <x v="1"/>
    <s v="พูดคุย"/>
    <x v="0"/>
    <s v="Vaccine"/>
    <x v="1004"/>
    <x v="25"/>
    <m/>
    <s v=""/>
    <x v="1"/>
    <d v="1899-12-30T00:00:00"/>
    <d v="2022-10-04T10:41:51"/>
    <s v="กลาง"/>
  </r>
  <r>
    <s v="Not Requested"/>
    <x v="15"/>
    <d v="2022-09-28T16:43:00"/>
    <d v="2022-09-28T14:52:00"/>
    <n v="2022"/>
    <n v="9"/>
    <n v="28"/>
    <d v="1899-12-30T14:52:00"/>
    <s v="IT"/>
    <s v="ให้ช่วย แก้ไขHis เนื่องจาก Hisเข้าไม่ได้ และขึ้น error ccc-thai 3 เครื่อง ทันตรกรรม ชั้น2"/>
    <n v="12308"/>
    <d v="2022-10-10T14:58:27"/>
    <s v="00:00:00"/>
    <s v=""/>
    <m/>
    <s v="No Group"/>
    <s v="ต่ำ"/>
    <n v="1"/>
    <s v="Setup/Re-config"/>
    <n v="0"/>
    <s v="ต่ำ"/>
    <n v="6044"/>
    <s v="pornpuk.jar@cra.ac.th"/>
    <s v="Pornpuk Jaruspee"/>
    <s v="Within SLA"/>
    <s v="01:45:48"/>
    <d v="2022-09-28T16:38:26"/>
    <s v="Chakrit Pongprayot"/>
    <s v="IT Support"/>
    <x v="1"/>
    <s v="Second tier"/>
    <x v="0"/>
    <s v="โทรศัพท์"/>
    <x v="0"/>
    <s v="Operating System VM Virtualbox"/>
    <x v="1005"/>
    <x v="70"/>
    <m/>
    <s v=""/>
    <x v="1"/>
    <d v="1899-12-30T00:00:00"/>
    <d v="2022-09-28T16:43:27"/>
    <s v="ต่ำ"/>
  </r>
  <r>
    <s v="Not Requested"/>
    <x v="12"/>
    <d v="2022-09-28T15:55:00"/>
    <d v="2022-09-28T14:55:00"/>
    <n v="2022"/>
    <n v="9"/>
    <n v="28"/>
    <d v="1899-12-30T14:55:00"/>
    <s v="IT"/>
    <s v=""/>
    <n v="12309"/>
    <d v="2022-10-06T16:53:34"/>
    <s v="00:09:13"/>
    <s v="Within SLA"/>
    <d v="2022-09-28T15:05:02"/>
    <s v="No Group"/>
    <s v="ต่ำ"/>
    <n v="1"/>
    <s v="Deleted"/>
    <n v="1"/>
    <s v="กลาง"/>
    <n v="5728"/>
    <s v="phakawan.bud@cra.ac.th"/>
    <s v="Phakawan.bud"/>
    <s v="Within SLA"/>
    <s v="00:17:01"/>
    <d v="2022-09-28T15:12:50"/>
    <s v="Darin Mingraksa"/>
    <s v="IT Support"/>
    <x v="1"/>
    <s v="Frist tier"/>
    <x v="2"/>
    <s v="พอร์ทัล"/>
    <x v="0"/>
    <s v="E-Doc"/>
    <x v="1006"/>
    <x v="3"/>
    <m/>
    <s v=""/>
    <x v="1"/>
    <d v="1899-12-30T00:00:00"/>
    <d v="2022-10-04T11:10:34"/>
    <s v="ต่ำ"/>
  </r>
  <r>
    <s v="Not Requested"/>
    <x v="12"/>
    <d v="2022-09-28T15:39:00"/>
    <d v="2022-09-28T15:02:00"/>
    <n v="2022"/>
    <n v="9"/>
    <n v="28"/>
    <d v="1899-12-30T15:02:00"/>
    <s v="IT"/>
    <s v=""/>
    <n v="12310"/>
    <d v="2022-10-03T12:03:01"/>
    <s v="00:37:22"/>
    <s v="Within SLA"/>
    <d v="2022-09-28T15:39:27"/>
    <s v="No Group"/>
    <s v="ต่ำ"/>
    <n v="1"/>
    <s v="Deleted"/>
    <n v="1"/>
    <s v="กลาง"/>
    <n v="8449"/>
    <s v="pornthida.wut@cra.ac.th"/>
    <s v="Pornthida Wutcharat"/>
    <s v="Within SLA"/>
    <s v="00:37:34"/>
    <d v="2022-09-28T15:39:39"/>
    <s v="Nuengruethai Gaewtawan"/>
    <s v="E-sarabun"/>
    <x v="0"/>
    <s v="Second tier"/>
    <x v="1"/>
    <s v="พอร์ทัล"/>
    <x v="0"/>
    <s v="E-Saraban"/>
    <x v="1007"/>
    <x v="5"/>
    <d v="2022-05-05T00:00:00"/>
    <s v=""/>
    <x v="0"/>
    <d v="1899-12-30T00:00:00"/>
    <d v="2022-09-28T15:52:44"/>
    <s v="ต่ำ"/>
  </r>
  <r>
    <s v="Not Requested"/>
    <x v="11"/>
    <m/>
    <d v="2022-09-28T15:05:00"/>
    <n v="2022"/>
    <n v="9"/>
    <n v="28"/>
    <d v="1899-12-30T15:05:00"/>
    <s v="IT"/>
    <s v="wifi ใช้งานไม่ได้เป็นหลายเครื่อง ติดต่อ พี่โย ฝ่ายบริหารทรัพยากรบุคคล"/>
    <n v="12311"/>
    <d v="2022-10-10T15:05:45"/>
    <s v="00:00:00"/>
    <s v=""/>
    <m/>
    <s v="No Group"/>
    <s v="ต่ำ"/>
    <n v="1"/>
    <s v="Setup/Reconfig"/>
    <n v="0"/>
    <s v="ต่ำ"/>
    <n v="8719"/>
    <s v="wanaree.kos@cra.ac.th"/>
    <s v="Wanaree Kosomsri"/>
    <s v=""/>
    <s v=""/>
    <m/>
    <s v="Supachai Sonthong"/>
    <s v="IT Support"/>
    <x v="1"/>
    <s v="Second tier"/>
    <x v="0"/>
    <s v="โทรศัพท์"/>
    <x v="2"/>
    <s v="Wifi"/>
    <x v="1008"/>
    <x v="62"/>
    <m/>
    <s v=""/>
    <x v="1"/>
    <d v="1899-12-30T00:00:00"/>
    <d v="2022-09-29T14:50:57"/>
    <s v="ต่ำ"/>
  </r>
  <r>
    <s v="Not Requested"/>
    <x v="12"/>
    <d v="2022-09-28T15:35:00"/>
    <d v="2022-09-28T15:18:00"/>
    <n v="2022"/>
    <n v="9"/>
    <n v="28"/>
    <d v="1899-12-30T15:18:00"/>
    <s v="IT"/>
    <s v=""/>
    <n v="12312"/>
    <d v="2022-10-03T12:19:09"/>
    <s v="00:00:00"/>
    <s v=""/>
    <m/>
    <s v="No Group"/>
    <s v="ต่ำ"/>
    <n v="1"/>
    <s v="Deleted"/>
    <n v="0"/>
    <s v="กลาง"/>
    <n v="6860"/>
    <s v="pattanaporn.dae@cra.ac.th"/>
    <s v="Pattanaporn Daengkorkua"/>
    <s v="Within SLA"/>
    <s v="00:17:18"/>
    <d v="2022-09-28T15:35:51"/>
    <s v="Aekkaluck Mong Suriya"/>
    <s v="E-sarabun"/>
    <x v="0"/>
    <s v="Second tier"/>
    <x v="1"/>
    <s v="พอร์ทัล"/>
    <x v="0"/>
    <s v="E-Saraban"/>
    <x v="744"/>
    <x v="140"/>
    <d v="2022-05-05T00:00:00"/>
    <s v=""/>
    <x v="0"/>
    <d v="1899-12-30T00:00:00"/>
    <d v="2022-09-28T15:39:38"/>
    <s v="ต่ำ"/>
  </r>
  <r>
    <s v="Not Requested"/>
    <x v="3"/>
    <m/>
    <d v="2022-09-28T15:45:00"/>
    <n v="2022"/>
    <n v="9"/>
    <n v="28"/>
    <d v="1899-12-30T15:45:00"/>
    <s v="IT"/>
    <s v="เนื่องจาก นางสาว กรรณิการ์ อโศกไพศาล พยาบาลวิชาชีพ ย้ายงานเข้าฝ่ายการพยาบาล ชั้น 4 อาคารหอพัก เพื่อวางแผนงานดูแล ศูนย์ตรวจสุขภาพ และพรีเมี่ยมคลินิก 400 เตียง ซึ่งมีความจำเป็นต้องใช้เครื่องคอมพิวเตอร์ จึงจะขอเครื่องคอมพิวเตอร์ และเบอร์โทรศัพท์ สำหรับทำงาน "/>
    <n v="12313"/>
    <d v="2022-10-12T15:47:20"/>
    <s v="09:49:20"/>
    <s v="Within SLA"/>
    <d v="2022-09-29T16:35:12"/>
    <s v="No Group"/>
    <s v="ต่ำ"/>
    <n v="2"/>
    <s v="PC"/>
    <n v="1"/>
    <s v="ต่ำ"/>
    <n v="856825525"/>
    <s v="kannikar.aso@cra.ac.th"/>
    <s v="Kannikar Asokepaisarn"/>
    <s v="Within SLA"/>
    <s v="09:44:33"/>
    <d v="2022-10-03T16:31:20"/>
    <s v="Chakrit Pongprayot"/>
    <s v="IT Support"/>
    <x v="1"/>
    <s v="Second tier"/>
    <x v="0"/>
    <s v="พอร์ทัล"/>
    <x v="3"/>
    <s v="Install"/>
    <x v="1009"/>
    <x v="32"/>
    <m/>
    <s v=""/>
    <x v="0"/>
    <d v="1899-12-30T00:00:00"/>
    <d v="2022-10-03T16:31:20"/>
    <s v="ต่ำ"/>
  </r>
  <r>
    <s v="Not Requested"/>
    <x v="12"/>
    <d v="2022-09-29T08:42:00"/>
    <d v="2022-09-28T15:47:00"/>
    <n v="2022"/>
    <n v="9"/>
    <n v="28"/>
    <d v="1899-12-30T15:47:00"/>
    <s v="IT"/>
    <s v="export ข้อมูลใน SAP ออกมาใน excel แล้วข้อมูลไม่ครบถ้วน ขึ้น error ตามรูป"/>
    <n v="12314"/>
    <d v="2022-10-10T15:48:13"/>
    <s v="00:00:00"/>
    <s v=""/>
    <m/>
    <s v="No Group"/>
    <s v="ต่ำ"/>
    <n v="1"/>
    <s v="Report"/>
    <n v="0"/>
    <s v="ต่ำ"/>
    <n v="8612"/>
    <s v="patcharin.kam@cra.ac.th"/>
    <s v="Patcharin Kamankatai"/>
    <s v="Within SLA"/>
    <s v="01:55:11"/>
    <d v="2022-09-29T08:42:58"/>
    <s v="Songpol Wansoongnern"/>
    <s v="SAP"/>
    <x v="0"/>
    <s v="Second tier"/>
    <x v="1"/>
    <s v="พอร์ทัล"/>
    <x v="0"/>
    <s v="SAP-CO"/>
    <x v="1010"/>
    <x v="9"/>
    <m/>
    <s v=""/>
    <x v="1"/>
    <d v="1899-12-30T00:00:00"/>
    <d v="2022-09-29T08:42:58"/>
    <s v="ต่ำ"/>
  </r>
  <r>
    <s v="Not Requested"/>
    <x v="6"/>
    <m/>
    <d v="2022-09-28T15:48:00"/>
    <n v="2022"/>
    <n v="9"/>
    <n v="28"/>
    <d v="1899-12-30T15:48:00"/>
    <s v="IT"/>
    <s v=""/>
    <n v="12315"/>
    <d v="2022-10-03T12:49:30"/>
    <s v="00:00:00"/>
    <s v=""/>
    <m/>
    <s v="No Group"/>
    <s v="ต่ำ"/>
    <n v="1"/>
    <s v="System SSB"/>
    <n v="0"/>
    <s v="กลาง"/>
    <n v="6816"/>
    <s v="amonrat.saw@pccms.ac.th"/>
    <s v=" นางสาว อมรรัตน์ สวัสดิ์"/>
    <s v=""/>
    <s v=""/>
    <m/>
    <s v="Thanakorn Inthanu"/>
    <s v="Programer"/>
    <x v="0"/>
    <s v="Second tier"/>
    <x v="1"/>
    <s v="พอร์ทัล"/>
    <x v="1"/>
    <s v="Change/Add Function"/>
    <x v="1011"/>
    <x v="93"/>
    <m/>
    <s v=""/>
    <x v="0"/>
    <d v="1899-12-30T00:00:00"/>
    <d v="2022-09-28T15:58:30"/>
    <s v="กลาง"/>
  </r>
  <r>
    <s v="Not Requested"/>
    <x v="3"/>
    <d v="2022-09-30T18:37:00"/>
    <d v="2022-09-28T16:29:00"/>
    <n v="2022"/>
    <n v="9"/>
    <n v="28"/>
    <d v="1899-12-30T16:29:00"/>
    <s v="IT"/>
    <s v="Set up และติดตั้งโปรแกรมคอมพิวเตอร์สำหรับ 400 เตียง Lenovo V50T 13IMB Gen2 S/N :SPC24QWNP"/>
    <n v="12316"/>
    <d v="2022-10-12T16:30:0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30:29"/>
    <d v="2022-09-28T18:20:02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8:37:08"/>
    <s v="ต่ำ"/>
  </r>
  <r>
    <s v="Not Requested"/>
    <x v="3"/>
    <d v="2022-09-30T18:37:00"/>
    <d v="2022-09-28T16:31:00"/>
    <n v="2022"/>
    <n v="9"/>
    <n v="28"/>
    <d v="1899-12-30T16:31:00"/>
    <s v="IT"/>
    <s v="Set up และติดตั้งโปรแกรมคอมพิวเตอร์สำหรับ 400 เตียง Lenovo V50T 13IMB S/N :SPC24QWNZ"/>
    <n v="12317"/>
    <d v="2022-10-12T16:32:0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28:49"/>
    <d v="2022-09-28T18:20:19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8:37:10"/>
    <s v="ต่ำ"/>
  </r>
  <r>
    <s v="Not Requested"/>
    <x v="3"/>
    <d v="2022-09-30T18:37:00"/>
    <d v="2022-09-28T16:32:00"/>
    <n v="2022"/>
    <n v="9"/>
    <n v="28"/>
    <d v="1899-12-30T16:32:00"/>
    <s v="IT"/>
    <s v="Set up และติดตั้งโปรแกรมคอมพิวเตอร์สำหรับ 400 เตียง Lenovo V50T 13IMB Gen2 S/N :SPC24QWNC"/>
    <n v="12318"/>
    <d v="2022-10-12T16:33:0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27:34"/>
    <d v="2022-09-28T18:21:21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8:37:14"/>
    <s v="ต่ำ"/>
  </r>
  <r>
    <s v="Not Requested"/>
    <x v="3"/>
    <d v="2022-09-30T18:37:00"/>
    <d v="2022-09-28T16:33:00"/>
    <n v="2022"/>
    <n v="9"/>
    <n v="28"/>
    <d v="1899-12-30T16:33:00"/>
    <s v="IT"/>
    <s v="Set up และติดตั้งโปรแกรมคอมพิวเตอร์สำหรับ 400 เตียง Lenovo V50T 13IMB Gen2 S/N :SPC24QWMT"/>
    <n v="12319"/>
    <d v="2022-10-12T16:34:0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26:29"/>
    <d v="2022-09-28T18:21:28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8:37:19"/>
    <s v="ต่ำ"/>
  </r>
  <r>
    <s v="Not Requested"/>
    <x v="6"/>
    <m/>
    <d v="2022-09-28T16:51:00"/>
    <n v="2022"/>
    <n v="9"/>
    <n v="28"/>
    <d v="1899-12-30T16:51:00"/>
    <s v="IT"/>
    <s v=""/>
    <n v="12320"/>
    <d v="2022-10-03T13:51:48"/>
    <s v="00:01:44"/>
    <s v="Within SLA"/>
    <d v="2022-09-28T16:53:18"/>
    <s v="No Group"/>
    <s v="ต่ำ"/>
    <n v="2"/>
    <s v="System SSB"/>
    <n v="1"/>
    <s v="กลาง"/>
    <n v="6241"/>
    <s v="suphawadee.was@cra.ac.th"/>
    <s v="Suphawadee Wasoontharaphiromkool"/>
    <s v=""/>
    <s v=""/>
    <m/>
    <s v="On-A-Nong Srisunon"/>
    <s v="PMO"/>
    <x v="0"/>
    <s v="Second tier"/>
    <x v="1"/>
    <s v="พอร์ทัล"/>
    <x v="1"/>
    <s v="Change/Add Function"/>
    <x v="1012"/>
    <x v="52"/>
    <m/>
    <s v=""/>
    <x v="0"/>
    <d v="1899-12-30T00:00:00"/>
    <d v="2022-09-30T09:31:48"/>
    <s v="ต่ำ"/>
  </r>
  <r>
    <s v="Not Requested"/>
    <x v="12"/>
    <d v="2022-09-29T09:23:00"/>
    <d v="2022-09-28T17:32:00"/>
    <n v="2022"/>
    <n v="9"/>
    <n v="28"/>
    <d v="1899-12-30T17:32:00"/>
    <s v="IT"/>
    <s v="ขอให้ลบไฟล์จำนวน 2 บันทึกข้อความ (รายละเอียดตามเอกสารแนบ) "/>
    <n v="12321"/>
    <d v="2022-10-11T08:00:24"/>
    <s v="01:22:35"/>
    <s v="Within SLA"/>
    <d v="2022-09-29T09:22:35"/>
    <s v="No Group"/>
    <s v="ต่ำ"/>
    <n v="1"/>
    <s v="Deleted"/>
    <n v="1"/>
    <s v="ต่ำ"/>
    <n v="962945161"/>
    <s v="phattaranit.thi@cra.ac.th"/>
    <s v="Phattaranit Thiragomonsak"/>
    <s v="Within SLA"/>
    <s v="01:23:09"/>
    <d v="2022-09-29T09:23:09"/>
    <s v="Nuengruethai Gaewtawan"/>
    <s v="E-sarabun"/>
    <x v="0"/>
    <s v="Second tier"/>
    <x v="1"/>
    <s v="พอร์ทัล"/>
    <x v="0"/>
    <s v="E-Saraban"/>
    <x v="1013"/>
    <x v="53"/>
    <m/>
    <s v=""/>
    <x v="0"/>
    <d v="1899-12-30T00:00:00"/>
    <d v="2022-09-29T09:23:09"/>
    <s v="ต่ำ"/>
  </r>
  <r>
    <s v="Not Requested"/>
    <x v="2"/>
    <d v="2022-10-01T17:36:00"/>
    <d v="2022-09-28T19:50:00"/>
    <n v="2022"/>
    <n v="9"/>
    <n v="28"/>
    <d v="1899-12-30T19:50:00"/>
    <s v="IT"/>
    <s v="เครื่อง UPS ในห้อง control CT มีเสียงดังเตือนตลอดเวลา มีไฟแดงกระพริบ"/>
    <n v="12322"/>
    <d v="2022-10-12T17:00:00"/>
    <s v="00:39:50"/>
    <s v="Within SLA"/>
    <d v="2022-09-29T08:39:50"/>
    <s v="No Group"/>
    <s v="ต่ำ"/>
    <n v="1"/>
    <s v="Setup/Reconfig"/>
    <n v="1"/>
    <s v="ต่ำ"/>
    <n v="6260"/>
    <s v="thaweesub.tha@cra.ac.th"/>
    <s v="Thaweesub Thawatchai"/>
    <s v="Within SLA"/>
    <s v="00:00:00"/>
    <d v="2022-09-29T16:52:55"/>
    <s v="Pawarut Bootchan"/>
    <s v="IT Support"/>
    <x v="1"/>
    <s v="Second tier"/>
    <x v="0"/>
    <s v="พอร์ทัล"/>
    <x v="0"/>
    <s v="UPS"/>
    <x v="1014"/>
    <x v="48"/>
    <m/>
    <s v=""/>
    <x v="1"/>
    <d v="1899-12-30T00:00:00"/>
    <d v="2022-10-01T17:36:26"/>
    <s v="ต่ำ"/>
  </r>
  <r>
    <s v="Not Requested"/>
    <x v="3"/>
    <d v="2022-10-02T09:35:00"/>
    <d v="2022-09-29T07:31:00"/>
    <n v="2022"/>
    <n v="9"/>
    <n v="29"/>
    <d v="1899-12-30T07:31:00"/>
    <s v="IT"/>
    <s v="ขอเปลี่ยนแท่นหมึก R5 เครื่อง Printer Fuji (Serial Number 207972) ที่ห้องสำนักงานคณบดีคณะพยาบาลศาสตร์ ชั้น 2 อาคารสำนักงานราชวิทยาลัยจุฬาภรณ์ โซน D (ถ้ามาแล้วไม่มีใครอยู่ วางหมึกไว้ที่เครื่องถ่ายเอกสารได้เลยนะคะ)"/>
    <n v="12323"/>
    <d v="2022-10-12T10:12:00"/>
    <s v="00:00:00"/>
    <s v=""/>
    <m/>
    <s v="No Group"/>
    <s v="ต่ำ"/>
    <n v="3"/>
    <s v="Printer"/>
    <n v="0"/>
    <s v="ต่ำ"/>
    <n v="859102515"/>
    <s v="chutimon.nan@cra.ac.th"/>
    <s v="Chutimon Nantariyawat"/>
    <s v="Within SLA"/>
    <s v="06:48:46"/>
    <d v="2022-09-30T09:04:22"/>
    <s v="Natthawut Suksom"/>
    <s v="IT Support"/>
    <x v="1"/>
    <s v="Second tier"/>
    <x v="0"/>
    <s v="พอร์ทัล"/>
    <x v="0"/>
    <s v="Install"/>
    <x v="1015"/>
    <x v="33"/>
    <m/>
    <s v="1,2"/>
    <x v="0"/>
    <d v="1899-12-30T00:00:00"/>
    <d v="2022-10-02T09:35:27"/>
    <s v="ต่ำ"/>
  </r>
  <r>
    <s v="Not Requested"/>
    <x v="2"/>
    <d v="2022-09-29T14:11:00"/>
    <d v="2022-09-29T07:31:00"/>
    <n v="2022"/>
    <n v="9"/>
    <n v="29"/>
    <d v="1899-12-30T07:31:00"/>
    <s v="IT"/>
    <s v="ตู้เสียบบัตร ER กินบัตรคนไข้ "/>
    <n v="12324"/>
    <d v="2022-10-11T14:11:35"/>
    <s v="00:00:00"/>
    <s v=""/>
    <m/>
    <s v="No Group"/>
    <s v="ต่ำ"/>
    <n v="1"/>
    <s v="User Error"/>
    <n v="0"/>
    <s v="ต่ำ"/>
    <n v="6079"/>
    <s v="nucharee.sue@pccms.ac.th"/>
    <s v=" นาง นุชจารี ซื่อแท้"/>
    <s v="Within SLA"/>
    <s v="00:00:00"/>
    <d v="2022-09-29T07:44:53"/>
    <s v="Kritpet Pumsorn"/>
    <s v="IT Support"/>
    <x v="1"/>
    <s v="Second tier"/>
    <x v="0"/>
    <s v="โทรศัพท์"/>
    <x v="0"/>
    <s v="Kiosk"/>
    <x v="1016"/>
    <x v="6"/>
    <m/>
    <s v=""/>
    <x v="1"/>
    <d v="1899-12-30T00:00:00"/>
    <d v="2022-09-29T14:11:35"/>
    <s v="กลาง"/>
  </r>
  <r>
    <s v="Not Requested"/>
    <x v="2"/>
    <d v="2022-09-29T14:12:00"/>
    <d v="2022-09-29T08:02:00"/>
    <n v="2022"/>
    <n v="9"/>
    <n v="29"/>
    <d v="1899-12-30T08:02:00"/>
    <s v="IT"/>
    <s v="notebookเปิดเครื่องไม่ติด ไฟไม่เข้า User แจ้งว่าเป็นตั้งแต่ 6.30 ชาจไฟไม่เข้า ชั้น 2 17ไร่ หลอดเลือดและหัวใจ ติดต่อ พี่หน่อย"/>
    <n v="12325"/>
    <d v="2022-10-11T12:05:18"/>
    <s v="00:00:00"/>
    <s v=""/>
    <m/>
    <s v="No Group"/>
    <s v="ต่ำ"/>
    <n v="1"/>
    <s v="User Error"/>
    <n v="0"/>
    <s v="ต่ำ"/>
    <n v="5606"/>
    <s v="paksinich.sut@cra.ac.th"/>
    <s v=" นาง ภักดิ์สิณิช สุทธิปุณณารักษ์"/>
    <s v="Within SLA"/>
    <s v="02:07:48"/>
    <d v="2022-09-29T10:10:32"/>
    <s v="Suchada khamaphirak"/>
    <s v="IT Support"/>
    <x v="1"/>
    <s v="Second tier"/>
    <x v="0"/>
    <s v="โทรศัพท์"/>
    <x v="0"/>
    <s v="Notebook"/>
    <x v="1017"/>
    <x v="3"/>
    <d v="2022-05-05T00:00:00"/>
    <s v=""/>
    <x v="1"/>
    <d v="1899-12-30T00:00:00"/>
    <d v="2022-09-30T14:34:07"/>
    <s v="ต่ำ"/>
  </r>
  <r>
    <s v="Not Requested"/>
    <x v="12"/>
    <m/>
    <d v="2022-09-29T08:19:00"/>
    <n v="2022"/>
    <n v="9"/>
    <n v="29"/>
    <d v="1899-12-30T08:19:00"/>
    <s v="IT"/>
    <s v="(ขอด่วนนะคะ) แก้ไขหน้าเว็บรับสมัครหลักสูตร พยบ. นานาชาติ (https://nurseinter.cra.ac.th) 1. ลบข้อมูลผู้สมัครปี 65 2. เปลี่ยนปีการรับสมัครเป็น 2023 3. เปลี่ยนรูปประชาสัมพันธ์ รูปที่ 2 ใหม่ (ตามเอกสารแนบ 1) 4. แก้ไขรายละเอียดข้อมูลประกาศการรับสมัครภาษาอังกฤษ"/>
    <n v="12326"/>
    <d v="2022-10-11T08:20:25"/>
    <s v="00:00:00"/>
    <s v=""/>
    <m/>
    <s v="No Group"/>
    <s v="ต่ำ"/>
    <n v="1"/>
    <s v="Modify"/>
    <n v="0"/>
    <s v="ต่ำ"/>
    <n v="8229"/>
    <s v="priyaporn.dee@cra.ac.th"/>
    <s v="Priyaporn Deesang"/>
    <s v=""/>
    <s v=""/>
    <m/>
    <s v="Warissara Pakdeesuphaphol"/>
    <s v="Application Support"/>
    <x v="0"/>
    <s v="Second tier"/>
    <x v="1"/>
    <s v="พอร์ทัล"/>
    <x v="1"/>
    <s v="Website Student"/>
    <x v="1018"/>
    <x v="33"/>
    <m/>
    <s v=""/>
    <x v="0"/>
    <d v="1899-12-30T00:00:00"/>
    <d v="2022-09-29T09:07:25"/>
    <s v="ต่ำ"/>
  </r>
  <r>
    <s v="Not Requested"/>
    <x v="12"/>
    <d v="2022-09-29T08:31:00"/>
    <d v="2022-09-29T08:25:00"/>
    <n v="2022"/>
    <n v="9"/>
    <n v="29"/>
    <d v="1899-12-30T08:25:00"/>
    <s v="IT"/>
    <s v="หน้าจอ Enquie Lab ใส่รายละเอียดไม่ได้เป็นแบบทึบสีเทา IP : 172.25.26.155"/>
    <n v="12327"/>
    <d v="2022-10-11T08:25:30"/>
    <s v="00:00:00"/>
    <s v=""/>
    <m/>
    <s v="No Group"/>
    <s v="ต่ำ"/>
    <n v="1"/>
    <s v="Screen HIS"/>
    <n v="0"/>
    <s v="ต่ำ"/>
    <n v="909838512"/>
    <s v="renuka.wan@cra.ac.th"/>
    <s v="Renuka Wandee"/>
    <s v="Within SLA"/>
    <s v="00:06:26"/>
    <d v="2022-09-29T08:31:36"/>
    <s v="Chutiphan Wonbao"/>
    <s v="IT Support"/>
    <x v="1"/>
    <s v="Frist tier"/>
    <x v="2"/>
    <s v="พอร์ทัล"/>
    <x v="0"/>
    <s v="SSB - Front End"/>
    <x v="1019"/>
    <x v="19"/>
    <m/>
    <s v=""/>
    <x v="1"/>
    <d v="1899-12-30T00:00:00"/>
    <d v="2022-09-29T08:31:36"/>
    <s v="ต่ำ"/>
  </r>
  <r>
    <s v="Not Requested"/>
    <x v="11"/>
    <d v="2022-09-29T15:31:00"/>
    <d v="2022-09-29T08:28:00"/>
    <n v="2022"/>
    <n v="9"/>
    <n v="29"/>
    <d v="1899-12-30T08:28:00"/>
    <s v="IT"/>
    <s v=" โทรศัพท์ไม่สามารถใช้งานได้ - มีคอมพิวเตอร์ จำนวน 1 เครื่อง ไม่สามารถใช้อินเทอร์เน้ตได้ค่ะ"/>
    <n v="12328"/>
    <d v="2022-10-11T14:09:08"/>
    <s v="00:00:00"/>
    <s v=""/>
    <m/>
    <s v="No Group"/>
    <s v="ต่ำ"/>
    <n v="1"/>
    <s v="Setup/Reconfig"/>
    <n v="0"/>
    <s v="ต่ำ"/>
    <n v="6570"/>
    <s v="kittima.sak@cra.ac.th"/>
    <s v="กิตติมา สักกุณา"/>
    <s v="Within SLA"/>
    <s v="01:22:55"/>
    <d v="2022-09-29T15:28:11"/>
    <s v="Wasin Suratanachaigarn"/>
    <s v="Application Support"/>
    <x v="0"/>
    <s v="Second tier"/>
    <x v="1"/>
    <s v="พอร์ทัล"/>
    <x v="0"/>
    <s v="Internet"/>
    <x v="1020"/>
    <x v="22"/>
    <d v="2022-05-05T00:00:00"/>
    <s v=""/>
    <x v="1"/>
    <d v="1899-12-30T00:00:00"/>
    <d v="2022-09-29T15:48:01"/>
    <s v="ต่ำ"/>
  </r>
  <r>
    <s v="Not Requested"/>
    <x v="2"/>
    <d v="2022-09-29T14:13:00"/>
    <d v="2022-09-29T08:38:00"/>
    <n v="2022"/>
    <n v="9"/>
    <n v="29"/>
    <d v="1899-12-30T08:38:00"/>
    <s v="IT"/>
    <s v="เรียน เจ้าหน้าที่ IT Support CRA เครื่องสำรองไฟเสีย คอมดับ เปิดไม่ติดค่ะ ขอความอนุเคราะห์เปลี่ยนเครื่องสำรองไฟจำนวน 1 เครื่องค่ะ (ชั้น 4 มุม A อาคารสำนักงานราชวิทยาลัยจุฬาภรณ์ อาคาร 2 วิทยาลัยแพทยศาสตร์ศรีสวางควัฒน)"/>
    <n v="12329"/>
    <d v="2022-10-11T13:49:22"/>
    <s v="00:00:00"/>
    <s v=""/>
    <m/>
    <s v="No Group"/>
    <s v="ต่ำ"/>
    <n v="1"/>
    <s v="Setup/Reconfig"/>
    <n v="0"/>
    <s v="ต่ำ"/>
    <n v="8472"/>
    <s v="chonlada.san@cra.ac.th"/>
    <s v="Chonlada Sangnak"/>
    <s v="Within SLA"/>
    <s v="00:24:18"/>
    <d v="2022-09-29T09:02:38"/>
    <s v="Natthawut Suksom"/>
    <s v="IT Support"/>
    <x v="1"/>
    <s v="Second tier"/>
    <x v="0"/>
    <s v="พอร์ทัล"/>
    <x v="0"/>
    <s v="UPS"/>
    <x v="1021"/>
    <x v="64"/>
    <m/>
    <s v=""/>
    <x v="1"/>
    <d v="1899-12-30T00:00:00"/>
    <d v="2022-09-29T14:13:22"/>
    <s v="ต่ำ"/>
  </r>
  <r>
    <s v="Not Requested"/>
    <x v="10"/>
    <d v="2022-09-29T15:31:00"/>
    <d v="2022-09-29T08:43:00"/>
    <n v="2022"/>
    <n v="9"/>
    <n v="29"/>
    <d v="1899-12-30T08:43:00"/>
    <s v="IT"/>
    <s v="Printer ขึ้น Repelce DRUM"/>
    <n v="12330"/>
    <d v="2022-10-11T08:59:32"/>
    <s v="00:01:53"/>
    <s v="Within SLA"/>
    <d v="2022-09-29T08:45:25"/>
    <s v="No Group"/>
    <s v="ต่ำ"/>
    <n v="1"/>
    <s v="Setup/Reconfig"/>
    <n v="1"/>
    <s v="ต่ำ"/>
    <n v="6893"/>
    <s v="chatdanai.jan@cra.ac.th"/>
    <s v="Chatdanai Jantaka"/>
    <s v="Within SLA"/>
    <s v="06:32:28"/>
    <d v="2022-09-29T15:16:00"/>
    <s v="Chakrit Pongprayot"/>
    <s v="IT Support"/>
    <x v="1"/>
    <s v="Second tier"/>
    <x v="0"/>
    <s v="โทรศัพท์"/>
    <x v="0"/>
    <s v="Printer Brother"/>
    <x v="1022"/>
    <x v="7"/>
    <m/>
    <s v=""/>
    <x v="1"/>
    <d v="1899-12-30T00:00:00"/>
    <d v="2022-09-29T15:31:32"/>
    <s v="ต่ำ"/>
  </r>
  <r>
    <s v="Not Requested"/>
    <x v="11"/>
    <d v="2022-09-29T14:14:00"/>
    <d v="2022-09-29T08:51:00"/>
    <n v="2022"/>
    <n v="9"/>
    <n v="29"/>
    <d v="1899-12-30T08:51:00"/>
    <s v="IT"/>
    <s v="เครื่องแสกนเวชภัณฑ์ เชื่อมต่ออินเตอร์เน็ตไม่ได้"/>
    <n v="12331"/>
    <d v="2022-10-11T12:20:11"/>
    <s v="00:00:00"/>
    <s v=""/>
    <m/>
    <s v="No Group"/>
    <s v="ต่ำ"/>
    <n v="1"/>
    <s v="Setup/Reconfig"/>
    <n v="0"/>
    <s v="ต่ำ"/>
    <n v="25765720"/>
    <s v="nawika.nak@cra.ac.th"/>
    <s v="Nawika Nakarungsu"/>
    <s v="Within SLA"/>
    <s v="01:54:53"/>
    <d v="2022-09-29T10:46:02"/>
    <s v="Jiranuwut Kunnathon"/>
    <s v="IT Support"/>
    <x v="1"/>
    <s v="Second tier"/>
    <x v="0"/>
    <s v="พอร์ทัล"/>
    <x v="0"/>
    <s v="Wifi"/>
    <x v="1023"/>
    <x v="89"/>
    <m/>
    <s v=""/>
    <x v="1"/>
    <d v="1899-12-30T00:00:00"/>
    <d v="2022-09-29T14:14:11"/>
    <s v="ต่ำ"/>
  </r>
  <r>
    <s v="Not Requested"/>
    <x v="12"/>
    <d v="2022-09-29T15:37:00"/>
    <d v="2022-09-29T08:53:00"/>
    <n v="2022"/>
    <n v="9"/>
    <n v="29"/>
    <d v="1899-12-30T08:53:00"/>
    <s v="IT"/>
    <s v=""/>
    <n v="12332"/>
    <d v="2022-10-03T14:53:42"/>
    <s v="00:42:04"/>
    <s v="Within SLA"/>
    <d v="2022-09-29T09:35:09"/>
    <s v="No Group"/>
    <s v="ต่ำ"/>
    <n v="2"/>
    <s v="Deleted"/>
    <n v="2"/>
    <s v="กลาง"/>
    <n v="8692"/>
    <s v="natthaphon.sri@cra.ac.th"/>
    <s v="Natthaphon Srisai"/>
    <s v="Within SLA"/>
    <s v="06:44:38"/>
    <d v="2022-09-29T15:37:43"/>
    <s v="Nuengruethai Gaewtawan"/>
    <s v="E-sarabun"/>
    <x v="0"/>
    <s v="Second tier"/>
    <x v="1"/>
    <s v="พอร์ทัล"/>
    <x v="0"/>
    <s v="E-Saraban"/>
    <x v="1024"/>
    <x v="4"/>
    <m/>
    <s v=""/>
    <x v="0"/>
    <d v="1899-12-30T00:00:00"/>
    <d v="2022-09-29T15:37:43"/>
    <s v="ต่ำ"/>
  </r>
  <r>
    <s v="Not Requested"/>
    <x v="2"/>
    <d v="2022-09-29T16:37:00"/>
    <d v="2022-09-29T08:58:00"/>
    <n v="2022"/>
    <n v="9"/>
    <n v="29"/>
    <d v="1899-12-30T08:58:00"/>
    <s v="IT"/>
    <s v="คอมพิวเตอร์เข้า internet ใช้งานไม่ได้"/>
    <n v="12333"/>
    <d v="2022-10-11T09:03:50"/>
    <s v="00:00:00"/>
    <s v=""/>
    <m/>
    <s v="No Group"/>
    <s v="ต่ำ"/>
    <n v="1"/>
    <s v="User Error"/>
    <n v="0"/>
    <s v="ต่ำ"/>
    <n v="6079"/>
    <s v="jiratchaya.sit@cra.ac.th"/>
    <s v="Jiratchaya Sitthikun"/>
    <s v="Within SLA"/>
    <s v="07:34:06"/>
    <d v="2022-09-29T16:32:48"/>
    <s v="Anuchit Buapan"/>
    <s v="IT Support"/>
    <x v="1"/>
    <s v="Second tier"/>
    <x v="0"/>
    <s v="พอร์ทัล"/>
    <x v="0"/>
    <s v="Lan"/>
    <x v="288"/>
    <x v="6"/>
    <d v="2022-05-05T00:00:00"/>
    <s v=""/>
    <x v="1"/>
    <d v="1899-12-30T00:00:00"/>
    <d v="2022-09-29T16:44:59"/>
    <s v="ต่ำ"/>
  </r>
  <r>
    <s v="Not Requested"/>
    <x v="15"/>
    <m/>
    <d v="2022-09-29T09:01:00"/>
    <n v="2022"/>
    <n v="9"/>
    <n v="29"/>
    <d v="1899-12-30T09:01:00"/>
    <s v="IT"/>
    <s v=""/>
    <n v="12334"/>
    <d v="2022-10-13T14:18:45"/>
    <s v="02:30:45"/>
    <s v="Within SLA"/>
    <d v="2022-09-29T11:32:42"/>
    <s v="No Group"/>
    <s v="ต่ำ"/>
    <n v="1"/>
    <s v="Repair"/>
    <n v="1"/>
    <s v="ต่ำ"/>
    <n v="6400"/>
    <s v="siriam.too@cra.ac.th"/>
    <s v="Siriam Toomthai"/>
    <s v="Within SLA"/>
    <s v="02:31:27"/>
    <d v="2022-10-03T16:49:45"/>
    <s v="Anuchit Buapan"/>
    <s v="IT Support"/>
    <x v="1"/>
    <s v="Second tier"/>
    <x v="0"/>
    <s v="พอร์ทัล"/>
    <x v="3"/>
    <s v="Operating System Windows 10"/>
    <x v="1025"/>
    <x v="20"/>
    <m/>
    <s v=""/>
    <x v="1"/>
    <d v="1899-12-30T00:00:00"/>
    <d v="2022-10-03T16:49:45"/>
    <s v="ต่ำ"/>
  </r>
  <r>
    <s v="Not Requested"/>
    <x v="12"/>
    <d v="2022-09-29T09:20:00"/>
    <d v="2022-09-29T09:06:00"/>
    <n v="2022"/>
    <n v="9"/>
    <n v="29"/>
    <d v="1899-12-30T09:06:00"/>
    <s v="IT"/>
    <s v="เปิดผลPatho คนไข้ไม่ได้IP:172.32.4.249 โต๊ะพยาบาลหน้าประตู Intervention ชั้น4"/>
    <n v="12335"/>
    <d v="2022-10-11T09:06:28"/>
    <s v="00:00:00"/>
    <s v=""/>
    <m/>
    <s v="No Group"/>
    <s v="ต่ำ"/>
    <n v="1"/>
    <s v="Print Queue"/>
    <n v="0"/>
    <s v="ต่ำ"/>
    <n v="6331"/>
    <s v="kamonvan.moo@cra.ac.th"/>
    <s v="Kamonvan Moonmuang"/>
    <s v="Within SLA"/>
    <s v="00:13:49"/>
    <d v="2022-09-29T09:20:13"/>
    <s v="Chutiphan Wonbao"/>
    <s v="IT Support"/>
    <x v="1"/>
    <s v="Frist tier"/>
    <x v="2"/>
    <s v="พอร์ทัล"/>
    <x v="0"/>
    <s v="SSB - Front End"/>
    <x v="1026"/>
    <x v="48"/>
    <m/>
    <s v=""/>
    <x v="1"/>
    <d v="1899-12-30T00:00:00"/>
    <d v="2022-09-29T09:20:12"/>
    <s v="ต่ำ"/>
  </r>
  <r>
    <s v="Not Requested"/>
    <x v="11"/>
    <d v="2022-09-29T16:51:00"/>
    <d v="2022-09-29T09:08:00"/>
    <n v="2022"/>
    <n v="9"/>
    <n v="29"/>
    <d v="1899-12-30T09:08:00"/>
    <s v="IT"/>
    <s v="เชื่อมต่อ Wifi จอดิจิตอล ชั้น 1 อาคาร รพ.จุฬาภรณ์ (ห้องยา การเงิน) ตัวรับเป็น 2.4 Hz ต้องการ น้อง Setting เชื่อม iOT เหมือนที่เคย Setting ให้กับจออื่นๆ "/>
    <n v="12336"/>
    <d v="2022-10-11T09:22:33"/>
    <s v="00:00:00"/>
    <s v=""/>
    <m/>
    <s v="No Group"/>
    <s v="ต่ำ"/>
    <n v="1"/>
    <s v="Setup/Reconfig"/>
    <n v="0"/>
    <s v="ต่ำ"/>
    <n v="845250096"/>
    <s v="napatt.inc@cra.ac.th"/>
    <s v="Napatt Inchai"/>
    <s v="Within SLA"/>
    <s v="07:29:50"/>
    <d v="2022-09-29T16:37:58"/>
    <s v="Anuchit Buapan"/>
    <s v="IT Support"/>
    <x v="1"/>
    <s v="Second tier"/>
    <x v="0"/>
    <s v="พอร์ทัล"/>
    <x v="0"/>
    <s v="Wifi"/>
    <x v="1027"/>
    <x v="26"/>
    <m/>
    <s v=""/>
    <x v="1"/>
    <d v="1899-12-30T00:00:00"/>
    <d v="2022-09-29T16:51:33"/>
    <s v="ต่ำ"/>
  </r>
  <r>
    <s v="Not Requested"/>
    <x v="3"/>
    <d v="2022-09-29T15:34:00"/>
    <d v="2022-09-29T09:25:00"/>
    <n v="2022"/>
    <n v="9"/>
    <n v="29"/>
    <d v="1899-12-30T09:25:00"/>
    <s v="IT"/>
    <s v="ในคอม PC ไม่มีโปรแกรมสแกน ช่วยมาลงให้หน่อยนะคะ"/>
    <n v="12337"/>
    <d v="2022-10-11T10:04:38"/>
    <s v="00:00:00"/>
    <s v=""/>
    <m/>
    <s v="No Group"/>
    <s v="ต่ำ"/>
    <n v="1"/>
    <s v="Software"/>
    <n v="0"/>
    <s v="ต่ำ"/>
    <n v="8736"/>
    <s v="nutjarin.cha@cra.ac.th"/>
    <s v="Nutjarin Chaywattana"/>
    <s v="Within SLA"/>
    <s v="05:30:50"/>
    <d v="2022-09-29T14:56:43"/>
    <s v="Supachai Sonthong"/>
    <s v="IT Support"/>
    <x v="1"/>
    <s v="Second tier"/>
    <x v="0"/>
    <s v="พอร์ทัล"/>
    <x v="0"/>
    <s v="Install"/>
    <x v="1028"/>
    <x v="9"/>
    <m/>
    <s v=""/>
    <x v="0"/>
    <d v="1899-12-30T00:00:00"/>
    <d v="2022-09-29T15:34:38"/>
    <s v="กลาง"/>
  </r>
  <r>
    <s v="Not Requested"/>
    <x v="2"/>
    <d v="2022-10-02T08:36:00"/>
    <d v="2022-09-29T09:33:00"/>
    <n v="2022"/>
    <n v="9"/>
    <n v="29"/>
    <d v="1899-12-30T09:33:00"/>
    <s v="IT"/>
    <s v="รบกวนช่วยมาดูโน๊ตบุ๊คหน่อยนะคะ พอดีกดเปิดแล้วใส่รหัสแล้ว แต่สักพักก็ขึ้นจอสีดำค่ะ "/>
    <n v="12338"/>
    <d v="2022-10-12T08:58:00"/>
    <s v="00:00:00"/>
    <s v=""/>
    <m/>
    <s v="No Group"/>
    <s v="ต่ำ"/>
    <n v="1"/>
    <s v="Repair"/>
    <n v="0"/>
    <s v="ต่ำ"/>
    <n v="6732"/>
    <s v="pimtawan.khu@cra.ac.th"/>
    <s v="Pimtawan Khunjamroen"/>
    <s v="Within SLA"/>
    <s v="08:02:01"/>
    <d v="2022-09-30T08:35:59"/>
    <s v="Suchada khamaphirak"/>
    <s v="IT Support"/>
    <x v="1"/>
    <s v="Second tier"/>
    <x v="0"/>
    <s v="พอร์ทัล"/>
    <x v="0"/>
    <s v="Notebook"/>
    <x v="1029"/>
    <x v="50"/>
    <m/>
    <s v=""/>
    <x v="1"/>
    <d v="1899-12-30T00:00:00"/>
    <d v="2022-10-02T08:36:49"/>
    <s v="ต่ำ"/>
  </r>
  <r>
    <s v="Not Requested"/>
    <x v="3"/>
    <d v="2022-09-29T14:17:00"/>
    <d v="2022-09-29T09:44:00"/>
    <n v="2022"/>
    <n v="9"/>
    <n v="29"/>
    <d v="1899-12-30T09:44:00"/>
    <s v="IT"/>
    <s v="เปลี่ยนหัวดั๊มให้ทีครับ "/>
    <n v="12339"/>
    <d v="2022-10-11T11:57:27"/>
    <s v="00:00:00"/>
    <s v=""/>
    <m/>
    <s v="No Group"/>
    <s v="ต่ำ"/>
    <n v="1"/>
    <s v="Printer"/>
    <n v="0"/>
    <s v="ต่ำ"/>
    <n v="6477"/>
    <s v="thanick.pon@cra.ac.th"/>
    <s v="Thanick Pongsukvejkul"/>
    <s v="Within SLA"/>
    <s v="02:20:39"/>
    <d v="2022-09-29T12:04:55"/>
    <s v="Thanaphon Thaugsuban"/>
    <s v="IT Support"/>
    <x v="1"/>
    <s v="Second tier"/>
    <x v="0"/>
    <s v="พอร์ทัล"/>
    <x v="0"/>
    <s v="Install"/>
    <x v="1030"/>
    <x v="56"/>
    <m/>
    <s v=""/>
    <x v="0"/>
    <d v="1899-12-30T00:00:00"/>
    <d v="2022-09-29T14:17:27"/>
    <s v="ต่ำ"/>
  </r>
  <r>
    <s v="Not Requested"/>
    <x v="12"/>
    <d v="2022-09-29T16:28:00"/>
    <d v="2022-09-29T09:45:00"/>
    <n v="2022"/>
    <n v="9"/>
    <n v="29"/>
    <d v="1899-12-30T09:45:00"/>
    <s v="IT"/>
    <s v="เครื่อง PC ของหัวหน้างาน ไม่สามารถ Log in One drive ได้ครับ รบกวนขอความอนุเคราะห์เจ้าหน้าที่มาให้ความช่วยเหลือครับ"/>
    <n v="12340"/>
    <d v="2022-10-11T09:56:25"/>
    <s v="00:00:00"/>
    <s v=""/>
    <m/>
    <s v="No Group"/>
    <s v="ต่ำ"/>
    <n v="1"/>
    <s v="Setup/Reconfig"/>
    <n v="0"/>
    <s v="ต่ำ"/>
    <n v="8633"/>
    <s v="sakkamat.san@cra.ac.th"/>
    <s v="สัคคเมธ แสงทรงศิลป์"/>
    <s v="Within SLA"/>
    <s v="06:32:03"/>
    <d v="2022-09-29T16:17:43"/>
    <s v="Supachai Sonthong"/>
    <s v="IT Support"/>
    <x v="1"/>
    <s v="Second tier"/>
    <x v="0"/>
    <s v="พอร์ทัล"/>
    <x v="0"/>
    <s v="Ofiice 365"/>
    <x v="1031"/>
    <x v="40"/>
    <d v="2022-05-05T00:00:00"/>
    <s v=""/>
    <x v="1"/>
    <d v="1899-12-30T00:00:00"/>
    <d v="2022-09-30T08:11:58"/>
    <s v="ต่ำ"/>
  </r>
  <r>
    <s v="Not Requested"/>
    <x v="12"/>
    <d v="2022-09-29T15:36:00"/>
    <d v="2022-09-29T09:47:00"/>
    <n v="2022"/>
    <n v="9"/>
    <n v="29"/>
    <d v="1899-12-30T09:47:00"/>
    <s v="IT"/>
    <s v="HIS มีปัญหา ไม่สามารถเรียก pop up ได้"/>
    <n v="12341"/>
    <d v="2022-10-11T10:07:20"/>
    <s v="00:00:00"/>
    <s v=""/>
    <m/>
    <s v="No Group"/>
    <s v="ต่ำ"/>
    <n v="1"/>
    <s v="Screen HIS"/>
    <n v="0"/>
    <s v="ต่ำ"/>
    <n v="855147087"/>
    <s v="sunpob.che@cra.ac.th"/>
    <s v="Sunpob Cheewadhanaraks"/>
    <s v="Within SLA"/>
    <s v="05:29:55"/>
    <d v="2022-09-29T15:17:47"/>
    <s v="Chakrit Pongprayot"/>
    <s v="IT Support"/>
    <x v="1"/>
    <s v="Second tier"/>
    <x v="0"/>
    <s v="พอร์ทัล"/>
    <x v="0"/>
    <s v="SSB - Front End"/>
    <x v="1032"/>
    <x v="109"/>
    <m/>
    <s v=""/>
    <x v="1"/>
    <d v="1899-12-30T00:00:00"/>
    <d v="2022-09-29T15:36:20"/>
    <s v="ต่ำ"/>
  </r>
  <r>
    <s v="Not Requested"/>
    <x v="12"/>
    <d v="2022-09-29T14:19:00"/>
    <d v="2022-09-29T09:58:00"/>
    <n v="2022"/>
    <n v="9"/>
    <n v="29"/>
    <d v="1899-12-30T09:58:00"/>
    <s v="IT"/>
    <s v="เปิดผล Cyctology ไม่ได้ค่ะ 172.32.4.249 โต๊ะพยาบาลIntervention หน้าประตู"/>
    <n v="12342"/>
    <d v="2022-10-11T14:14:31"/>
    <s v="00:00:00"/>
    <s v=""/>
    <m/>
    <s v="No Group"/>
    <s v="ต่ำ"/>
    <n v="1"/>
    <s v="Print Queue"/>
    <n v="0"/>
    <s v="ต่ำ"/>
    <n v="6331"/>
    <s v="kamonvan.moo@cra.ac.th"/>
    <s v="Kamonvan Moonmuang"/>
    <s v="Within SLA"/>
    <s v="00:05:40"/>
    <d v="2022-09-29T10:04:20"/>
    <s v="Prasert Rattawisad"/>
    <s v="IT Support"/>
    <x v="1"/>
    <s v="Second tier"/>
    <x v="0"/>
    <s v="พอร์ทัล"/>
    <x v="0"/>
    <s v="SSB - Front End"/>
    <x v="1033"/>
    <x v="48"/>
    <m/>
    <s v=""/>
    <x v="1"/>
    <d v="1899-12-30T00:00:00"/>
    <d v="2022-09-29T14:19:31"/>
    <s v="ต่ำ"/>
  </r>
  <r>
    <s v="Not Requested"/>
    <x v="3"/>
    <d v="2022-09-29T14:19:00"/>
    <d v="2022-09-29T10:11:00"/>
    <n v="2022"/>
    <n v="9"/>
    <n v="29"/>
    <d v="1899-12-30T10:11:00"/>
    <s v="IT"/>
    <s v=""/>
    <n v="12343"/>
    <d v="2022-10-04T10:58:50"/>
    <s v="00:00:00"/>
    <s v=""/>
    <m/>
    <s v="No Group"/>
    <s v="ต่ำ"/>
    <n v="1"/>
    <s v="IP Phone / Mobile Phone"/>
    <n v="0"/>
    <s v="กลาง"/>
    <n v="8633"/>
    <s v="sakkamat.san@cra.ac.th"/>
    <s v="สัคคเมธ แสงทรงศิลป์"/>
    <s v="Within SLA"/>
    <s v="00:21:59"/>
    <d v="2022-09-29T11:07:38"/>
    <s v="Wasin Suratanachaigarn"/>
    <s v="Application Support"/>
    <x v="0"/>
    <s v="Second tier"/>
    <x v="1"/>
    <s v="พอร์ทัล"/>
    <x v="0"/>
    <s v="Install"/>
    <x v="1034"/>
    <x v="40"/>
    <d v="2022-05-05T00:00:00"/>
    <s v=""/>
    <x v="0"/>
    <d v="1899-12-30T00:00:00"/>
    <d v="2022-09-29T14:29:53"/>
    <s v="ต่ำ"/>
  </r>
  <r>
    <s v="Not Requested"/>
    <x v="10"/>
    <d v="2022-09-29T14:20:00"/>
    <d v="2022-09-29T10:23:00"/>
    <n v="2022"/>
    <n v="9"/>
    <n v="29"/>
    <d v="1899-12-30T10:23:00"/>
    <s v="IT"/>
    <s v="เครื่องถ่ายเอกสาร ถ่ายแล้วมีขีดดำเป็นเส้น"/>
    <n v="12344"/>
    <d v="2022-10-11T12:37:09"/>
    <s v="00:00:00"/>
    <s v=""/>
    <m/>
    <s v="No Group"/>
    <s v="ต่ำ"/>
    <n v="1"/>
    <s v="User Error"/>
    <n v="0"/>
    <s v="ต่ำ"/>
    <n v="6941"/>
    <s v="worasuda.jan@cra.ac.th"/>
    <s v="Worasuda Janthaweewat"/>
    <s v="Within SLA"/>
    <s v="01:43:13"/>
    <d v="2022-09-29T12:06:22"/>
    <s v="Thanaphon Thaugsuban"/>
    <s v="IT Support"/>
    <x v="1"/>
    <s v="Second tier"/>
    <x v="0"/>
    <s v="พอร์ทัล"/>
    <x v="0"/>
    <s v="Printer Ricoh"/>
    <x v="1035"/>
    <x v="36"/>
    <d v="2022-05-05T00:00:00"/>
    <s v=""/>
    <x v="1"/>
    <d v="1899-12-30T00:00:00"/>
    <d v="2022-09-29T15:33:00"/>
    <s v="ต่ำ"/>
  </r>
  <r>
    <s v="Not Requested"/>
    <x v="0"/>
    <d v="2022-10-02T11:35:00"/>
    <d v="2022-09-29T10:25:00"/>
    <n v="2022"/>
    <n v="9"/>
    <n v="29"/>
    <d v="1899-12-30T10:25:00"/>
    <s v="IT"/>
    <s v=""/>
    <n v="12345"/>
    <d v="2022-10-04T13:45:00"/>
    <s v="00:08:35"/>
    <s v="Within SLA"/>
    <d v="2022-09-29T10:34:20"/>
    <s v="No Group"/>
    <s v="ต่ำ"/>
    <n v="2"/>
    <s v="E-Mail"/>
    <n v="1"/>
    <s v="กลาง"/>
    <n v="5706"/>
    <s v="jutarut.ink@cra.ac.th"/>
    <s v=" นางสาว จุฑารัตน์ อินขำ"/>
    <s v="Within SLA"/>
    <s v="09:15:17"/>
    <d v="2022-09-30T10:41:02"/>
    <s v="Surasak Rattanaanan"/>
    <s v="IT Support"/>
    <x v="0"/>
    <s v="Second tier"/>
    <x v="0"/>
    <s v="พอร์ทัล"/>
    <x v="0"/>
    <s v="เปิดสิทธิ์"/>
    <x v="1036"/>
    <x v="130"/>
    <m/>
    <s v=""/>
    <x v="0"/>
    <d v="1899-12-30T00:00:00"/>
    <d v="2022-10-02T11:35:48"/>
    <s v="ต่ำ"/>
  </r>
  <r>
    <s v="Not Requested"/>
    <x v="3"/>
    <d v="2022-09-29T14:20:00"/>
    <d v="2022-09-29T10:29:00"/>
    <n v="2022"/>
    <n v="9"/>
    <n v="29"/>
    <d v="1899-12-30T10:29:00"/>
    <s v="IT"/>
    <s v="เครื่องปริ๊นส์ RicOH ขึ้น SC554-00"/>
    <n v="12346"/>
    <d v="2022-10-11T14:06:37"/>
    <s v="00:00:00"/>
    <s v=""/>
    <m/>
    <s v="No Group"/>
    <s v="ต่ำ"/>
    <n v="1"/>
    <s v="Printer"/>
    <n v="0"/>
    <s v="ต่ำ"/>
    <n v="5776"/>
    <s v="nattiyaporn.lab@pccms.ac.th"/>
    <s v="Nattityaporn Labrattanawitaya"/>
    <s v="Within SLA"/>
    <s v="00:14:40"/>
    <d v="2022-09-29T10:44:22"/>
    <s v="Jiranuwut Kunnathon"/>
    <s v="IT Support"/>
    <x v="1"/>
    <s v="Second tier"/>
    <x v="0"/>
    <s v="พอร์ทัล"/>
    <x v="0"/>
    <s v="Install"/>
    <x v="1037"/>
    <x v="61"/>
    <m/>
    <s v=""/>
    <x v="0"/>
    <d v="1899-12-30T00:00:00"/>
    <d v="2022-09-29T14:20:37"/>
    <s v="ต่ำ"/>
  </r>
  <r>
    <s v="Not Requested"/>
    <x v="3"/>
    <d v="2022-09-29T16:51:00"/>
    <d v="2022-09-29T10:49:00"/>
    <n v="2022"/>
    <n v="9"/>
    <n v="29"/>
    <d v="1899-12-30T10:49:00"/>
    <s v="IT"/>
    <s v=""/>
    <n v="12347"/>
    <d v="2022-10-03T16:58:51"/>
    <s v="00:00:00"/>
    <s v=""/>
    <m/>
    <s v="No Group"/>
    <s v="ต่ำ"/>
    <n v="1"/>
    <s v="Software"/>
    <n v="0"/>
    <s v="กลาง"/>
    <n v="897741185"/>
    <s v="yuranun.lek@cra.ac.th"/>
    <s v=" นาย ยุรนันท์ เล็กน้อย"/>
    <s v="Within SLA"/>
    <s v="05:53:00"/>
    <d v="2022-09-29T16:42:19"/>
    <s v="Anuchit Buapan"/>
    <s v="IT Support"/>
    <x v="1"/>
    <s v="Second tier"/>
    <x v="0"/>
    <s v="พอร์ทัล"/>
    <x v="0"/>
    <s v="Install"/>
    <x v="1038"/>
    <x v="1"/>
    <m/>
    <s v=""/>
    <x v="0"/>
    <d v="1899-12-30T00:00:00"/>
    <d v="2022-09-29T16:51:51"/>
    <s v="ต่ำ"/>
  </r>
  <r>
    <s v="Not Requested"/>
    <x v="15"/>
    <d v="2022-09-29T14:20:00"/>
    <d v="2022-09-29T10:49:00"/>
    <n v="2022"/>
    <n v="9"/>
    <n v="29"/>
    <d v="1899-12-30T10:49:00"/>
    <s v="IT"/>
    <s v="ปัญหา: VM พบปัญหา เข้าใช้งานไม่ได้ ขึ้น startup repair IP:172.25.4.249 ชื่อผู้แจ้ง: จารุวรรณ แผนก: คลินิกหัวใจ เบอร์ติดต่อกลับ:5735"/>
    <n v="12348"/>
    <d v="2022-10-11T13:07:54"/>
    <s v="00:00:00"/>
    <s v=""/>
    <m/>
    <s v="No Group"/>
    <s v="ต่ำ"/>
    <n v="1"/>
    <s v="Setup/Re-config"/>
    <n v="0"/>
    <s v="ต่ำ"/>
    <n v="5735"/>
    <s v="jaruwan.tia@cra.ac.th"/>
    <s v="Jaruwan Tiamcam"/>
    <s v="Within SLA"/>
    <s v="01:13:16"/>
    <d v="2022-09-29T12:03:02"/>
    <s v="Thanaphon Thaugsuban"/>
    <s v="IT Support"/>
    <x v="1"/>
    <s v="Second tier"/>
    <x v="0"/>
    <s v="โทรศัพท์"/>
    <x v="0"/>
    <s v="Operating System VM Virtualbox"/>
    <x v="1039"/>
    <x v="23"/>
    <m/>
    <s v=""/>
    <x v="1"/>
    <d v="1899-12-30T00:00:00"/>
    <d v="2022-09-29T14:20:54"/>
    <s v="ต่ำ"/>
  </r>
  <r>
    <s v="Not Requested"/>
    <x v="3"/>
    <m/>
    <d v="2022-09-29T10:59:00"/>
    <n v="2022"/>
    <n v="9"/>
    <n v="29"/>
    <d v="1899-12-30T10:59:00"/>
    <s v="IT"/>
    <s v=""/>
    <n v="12349"/>
    <d v="2022-10-03T16:59:49"/>
    <s v="00:00:00"/>
    <s v=""/>
    <m/>
    <s v="No Group"/>
    <s v="ต่ำ"/>
    <n v="3"/>
    <s v="Printer"/>
    <n v="0"/>
    <s v="กลาง"/>
    <n v="8692"/>
    <s v="pratthana.koy@cra.ac.th"/>
    <s v="Pratthana Koyhirun"/>
    <s v=""/>
    <s v=""/>
    <m/>
    <s v="Attapon Nuntawanotayan"/>
    <s v="Programer"/>
    <x v="0"/>
    <s v="Second tier"/>
    <x v="1"/>
    <s v="พอร์ทัล"/>
    <x v="1"/>
    <s v="Install"/>
    <x v="358"/>
    <x v="4"/>
    <m/>
    <s v=""/>
    <x v="0"/>
    <d v="1899-12-30T00:00:00"/>
    <d v="2022-10-03T14:53:37"/>
    <s v="ต่ำ"/>
  </r>
  <r>
    <s v="Not Requested"/>
    <x v="0"/>
    <m/>
    <d v="2022-09-29T11:01:00"/>
    <n v="2022"/>
    <n v="9"/>
    <n v="29"/>
    <d v="1899-12-30T11:01:00"/>
    <s v="IT"/>
    <s v="เรียนคุณข้าวจี่ และคุณโบว์ รบกวนเพิ่ม Role ให้ User ในระบบ Enterprise Workflow (รายละเอียดตาม File แนบ)"/>
    <n v="12350"/>
    <d v="2022-10-11T11:01:25"/>
    <s v="00:00:00"/>
    <s v=""/>
    <m/>
    <s v="No Group"/>
    <s v="ต่ำ"/>
    <n v="1"/>
    <s v="SAP"/>
    <n v="0"/>
    <s v="ต่ำ"/>
    <n v="8744"/>
    <s v="prariwat.tre@cra.ac.th"/>
    <s v="Prariwat Treesupabchaikul"/>
    <s v=""/>
    <s v=""/>
    <m/>
    <s v="No Agent"/>
    <n v="0"/>
    <x v="0"/>
    <s v="Second tier"/>
    <x v="2"/>
    <s v="พอร์ทัล"/>
    <x v="1"/>
    <s v="เปิดสิทธิ์"/>
    <x v="1040"/>
    <x v="37"/>
    <m/>
    <s v=""/>
    <x v="0"/>
    <d v="1899-12-30T00:00:00"/>
    <d v="2022-09-30T12:51:25"/>
    <s v="ต่ำ"/>
  </r>
  <r>
    <s v="Not Requested"/>
    <x v="15"/>
    <d v="2022-09-29T14:21:00"/>
    <d v="2022-09-29T11:02:00"/>
    <n v="2022"/>
    <n v="9"/>
    <n v="29"/>
    <d v="1899-12-30T11:02:00"/>
    <s v="IT"/>
    <s v="เรียนเจ้าหน้าที่ที่เกี่ยวข้อง เนื่องจากPCของนางอมราลักษณ์ จิตปรีดา ไม่สามารถใช้งานได้ เปิดPCแล้วหน้าจอดำ ไม่สามารถเข้าใช้งานได้เลย รบกวนมาแก้ไขให้ที่ 17ไร่ ขอบคุณค่ะ"/>
    <n v="12351"/>
    <d v="2022-10-11T11:53:16"/>
    <s v="00:00:00"/>
    <s v=""/>
    <m/>
    <s v="No Group"/>
    <s v="ต่ำ"/>
    <n v="2"/>
    <s v="Setup/Re-config"/>
    <n v="0"/>
    <s v="ต่ำ"/>
    <n v="955149929"/>
    <s v="witsuta.nav@cra.ac.th"/>
    <s v="Witsuta Navayont"/>
    <s v="Within SLA"/>
    <s v="02:28:15"/>
    <d v="2022-09-29T13:30:43"/>
    <s v="Jiranuwut Kunnathon"/>
    <s v="IT Support"/>
    <x v="1"/>
    <s v="Second tier"/>
    <x v="0"/>
    <s v="พอร์ทัล"/>
    <x v="0"/>
    <s v="Operating System Windows 10"/>
    <x v="1041"/>
    <x v="3"/>
    <m/>
    <s v=""/>
    <x v="1"/>
    <d v="1899-12-30T00:00:00"/>
    <d v="2022-09-29T14:21:16"/>
    <s v="ต่ำ"/>
  </r>
  <r>
    <s v="Not Requested"/>
    <x v="12"/>
    <d v="2022-09-29T14:21:00"/>
    <d v="2022-09-29T11:08:00"/>
    <n v="2022"/>
    <n v="9"/>
    <n v="29"/>
    <d v="1899-12-30T11:08:00"/>
    <s v="IT"/>
    <s v="แจ้งซ่อมตู้ยาเสพติดของห้องยา 17ไร่ เนื่องจากตูล็อดยาเสพติดและกุญแจมีการชำรุด ไม่สามารถล็อคตู้ได้ รบกวนดำเนินการแก้ไขให้ด้วยค่ะ สามารถติดต่อสอบถามข้อมูล เบอร์ 5775, 5776 ค่ะ"/>
    <n v="12352"/>
    <d v="2022-10-11T13:59:36"/>
    <s v="00:00:00"/>
    <s v=""/>
    <m/>
    <s v="No Group"/>
    <s v="ต่ำ"/>
    <n v="1"/>
    <s v="User Error"/>
    <n v="0"/>
    <s v="ต่ำ"/>
    <n v="5775"/>
    <s v="sasiwimon.hon@cra.ac.th"/>
    <s v="Sasiwimon Hongsibsong"/>
    <s v="Within SLA"/>
    <s v="00:22:32"/>
    <d v="2022-09-29T11:30:57"/>
    <s v="Chakrit Pongprayot"/>
    <s v="IT Support"/>
    <x v="1"/>
    <s v="Second tier"/>
    <x v="0"/>
    <s v="พอร์ทัล"/>
    <x v="0"/>
    <s v="ระบบแจ้งงานฝ่ายบริการกลาง"/>
    <x v="1042"/>
    <x v="61"/>
    <m/>
    <s v=""/>
    <x v="1"/>
    <d v="1899-12-30T00:00:00"/>
    <d v="2022-09-29T14:21:36"/>
    <s v="ต่ำ"/>
  </r>
  <r>
    <s v="Not Requested"/>
    <x v="2"/>
    <d v="2022-10-03T14:15:00"/>
    <d v="2022-09-29T11:23:00"/>
    <n v="2022"/>
    <n v="9"/>
    <n v="29"/>
    <d v="1899-12-30T11:23:00"/>
    <s v="IT"/>
    <s v="แป้นพิมพ์โน๊ตบุ๊ค หลุด 1 ช่อง ค่ะ รบกวนมาดูให้วันจันทร์ช่วง 13.00 นะคะ เข้ามาดูวันจันทร์ ที่ 3 ตุลาคม นะคะ ชั้น4 คณะแพทย ติดต่อคุณ ปอ "/>
    <n v="12353"/>
    <d v="2022-10-11T11:23:49"/>
    <s v="00:00:00"/>
    <s v=""/>
    <m/>
    <s v="No Group"/>
    <s v="ต่ำ"/>
    <n v="1"/>
    <s v="Repair"/>
    <n v="0"/>
    <s v="ต่ำ"/>
    <n v="8455"/>
    <s v="pantip.por@cra.ac.th"/>
    <s v="Pantip Porboon"/>
    <s v="Within SLA"/>
    <s v="20:52:11"/>
    <d v="2022-10-03T14:15:19"/>
    <s v="Suchada khamaphirak"/>
    <s v="IT Support"/>
    <x v="1"/>
    <s v="Second tier"/>
    <x v="0"/>
    <s v="พอร์ทัล"/>
    <x v="0"/>
    <s v="Notebook"/>
    <x v="1043"/>
    <x v="64"/>
    <d v="2022-05-05T00:00:00"/>
    <s v=""/>
    <x v="1"/>
    <d v="1899-12-30T00:00:00"/>
    <d v="2022-10-03T16:35:30"/>
    <s v="ต่ำ"/>
  </r>
  <r>
    <s v="Not Requested"/>
    <x v="6"/>
    <m/>
    <d v="2022-09-29T11:53:00"/>
    <n v="2022"/>
    <n v="9"/>
    <n v="29"/>
    <d v="1899-12-30T11:53:00"/>
    <s v="IT"/>
    <s v=""/>
    <n v="12354"/>
    <d v="2022-10-04T08:54:24"/>
    <s v="01:50:43"/>
    <s v="Within SLA"/>
    <d v="2022-09-29T13:44:21"/>
    <s v="No Group"/>
    <s v="ต่ำ"/>
    <n v="2"/>
    <s v="System SAP"/>
    <n v="1"/>
    <s v="กลาง"/>
    <n v="6569"/>
    <s v="jirada.sri@cra.ac.th"/>
    <s v="Jirada Srilipornkhet"/>
    <s v=""/>
    <s v=""/>
    <m/>
    <s v="On-A-Nong Srisunon"/>
    <s v="PMO"/>
    <x v="0"/>
    <s v="Second tier"/>
    <x v="1"/>
    <s v="พอร์ทัล"/>
    <x v="1"/>
    <s v="Change/Add Report"/>
    <x v="1044"/>
    <x v="8"/>
    <m/>
    <s v=""/>
    <x v="0"/>
    <d v="1899-12-30T00:00:00"/>
    <d v="2022-09-30T09:31:24"/>
    <s v="ต่ำ"/>
  </r>
  <r>
    <s v="Not Requested"/>
    <x v="6"/>
    <m/>
    <d v="2022-09-29T12:00:00"/>
    <n v="2022"/>
    <n v="9"/>
    <n v="29"/>
    <d v="1899-12-30T12:00:00"/>
    <s v="IT"/>
    <s v="ขอให้ช่วยดำเนินการTransport Request สำหรับ PO Release Strategy จำนวน 2 transport จาก DEV100 ไปยัง QAS500 และ ไปPRD900 หลังจากทดสอบใน QAS แล้ว เนื่องจากเป็น parameter ที่ต้องใช้งานร่วมกันกับ Transport Request # S4DK907168 ที่ได้มีการtransport ขึ้นPRD900ไปแ"/>
    <n v="12355"/>
    <d v="2022-10-11T12:01:18"/>
    <s v="00:00:00"/>
    <s v=""/>
    <m/>
    <s v="No Group"/>
    <s v="ต่ำ"/>
    <n v="1"/>
    <s v="System SAP"/>
    <n v="0"/>
    <s v="ต่ำ"/>
    <n v="645862425"/>
    <s v="mallika.chi@cra.ac.th"/>
    <s v="Mallika Chitcharoen"/>
    <s v=""/>
    <s v=""/>
    <m/>
    <s v="On-A-Nong Srisunon"/>
    <s v="PMO"/>
    <x v="0"/>
    <s v="Second tier"/>
    <x v="1"/>
    <s v="พอร์ทัล"/>
    <x v="1"/>
    <s v="Change/Add Function"/>
    <x v="1045"/>
    <x v="37"/>
    <m/>
    <s v=""/>
    <x v="0"/>
    <d v="1899-12-30T00:00:00"/>
    <d v="2022-09-29T12:09:18"/>
    <s v="ต่ำ"/>
  </r>
  <r>
    <s v="Not Requested"/>
    <x v="3"/>
    <d v="2022-09-29T15:36:00"/>
    <d v="2022-09-29T13:03:00"/>
    <n v="2022"/>
    <n v="9"/>
    <n v="29"/>
    <d v="1899-12-30T13:03:00"/>
    <s v="IT"/>
    <s v="ขอความอนุเคราะห์เชื่อมต่อ printer ยี่ห้อ ricoh กับโน๊ตบุ๊ก"/>
    <n v="12356"/>
    <d v="2022-10-11T13:46:52"/>
    <s v="00:00:00"/>
    <s v=""/>
    <m/>
    <s v="No Group"/>
    <s v="ต่ำ"/>
    <n v="1"/>
    <s v="Printer"/>
    <n v="0"/>
    <s v="ต่ำ"/>
    <n v="844999030"/>
    <s v="thiansin.lia@cra.ac.th"/>
    <s v="Thiansin Liamsuwan"/>
    <s v="Within SLA"/>
    <s v="01:50:21"/>
    <d v="2022-09-29T14:53:32"/>
    <s v="Natthawut Suksom"/>
    <s v="IT Support"/>
    <x v="1"/>
    <s v="Second tier"/>
    <x v="0"/>
    <s v="พอร์ทัล"/>
    <x v="0"/>
    <s v="Install"/>
    <x v="1046"/>
    <x v="5"/>
    <m/>
    <s v=""/>
    <x v="0"/>
    <d v="1899-12-30T00:00:00"/>
    <d v="2022-09-29T15:36:52"/>
    <s v="ต่ำ"/>
  </r>
  <r>
    <s v="Not Requested"/>
    <x v="12"/>
    <m/>
    <d v="2022-09-29T13:36:00"/>
    <n v="2022"/>
    <n v="9"/>
    <n v="29"/>
    <d v="1899-12-30T13:36:00"/>
    <s v="IT"/>
    <s v="ยอดค่าใช้จ่ายในใบ All Tran ไม่ตรงกับใบแจ้งหนี้ HN 600046993 AN 65-07332 คนไข้ชื่อ นส.รุ่งรัตน์ สีถัน"/>
    <n v="12357"/>
    <d v="2022-10-11T13:37:10"/>
    <s v="00:00:00"/>
    <s v=""/>
    <m/>
    <s v="No Group"/>
    <s v="ต่ำ"/>
    <n v="1"/>
    <s v="Set up SSB"/>
    <n v="0"/>
    <s v="ต่ำ"/>
    <n v="8673"/>
    <s v="nawarat.nit@cra.ac.th"/>
    <s v="Nawarat Nitiwatsupakun"/>
    <s v=""/>
    <s v=""/>
    <m/>
    <s v="Kanokwan Puangsiri"/>
    <s v="Application Support"/>
    <x v="0"/>
    <s v="Second tier"/>
    <x v="1"/>
    <s v="พอร์ทัล"/>
    <x v="1"/>
    <s v="SSB - Front End"/>
    <x v="1047"/>
    <x v="107"/>
    <m/>
    <s v=""/>
    <x v="1"/>
    <d v="1899-12-30T00:00:00"/>
    <d v="2022-09-29T13:44:10"/>
    <s v="ต่ำ"/>
  </r>
  <r>
    <s v="Not Requested"/>
    <x v="12"/>
    <d v="2022-09-29T14:07:00"/>
    <d v="2022-09-29T13:52:00"/>
    <n v="2022"/>
    <n v="9"/>
    <n v="29"/>
    <d v="1899-12-30T13:52:00"/>
    <s v="IT"/>
    <s v="โทรศัพท์ไร้สายยี่ห้อพานาโซนิคดิจิตอล 2.4GHz ไม่สามารถโทรออกได้ ซึ่งทำการถอดถ่านหลังเครื่องและใส่ไปเหมือนเดิมก็ไม่สามารถโทรออกได้ ตึก 14 ชั้น/ชั้น 9 ห้องคลังเนื้อเยื่อ 3 Image Caption "/>
    <n v="12358"/>
    <d v="2022-10-11T14:08:07"/>
    <s v="00:00:00"/>
    <s v=""/>
    <m/>
    <s v="No Group"/>
    <s v="ต่ำ"/>
    <n v="1"/>
    <s v="User Error"/>
    <n v="0"/>
    <s v="ต่ำ"/>
    <n v="625529548"/>
    <s v="jintana.moo@cra.ac.th"/>
    <s v="Jintana Moonla-ong"/>
    <s v="Within SLA"/>
    <s v="00:14:47"/>
    <d v="2022-09-29T14:07:12"/>
    <s v="Chutiphan Wonbao"/>
    <s v="IT Support"/>
    <x v="1"/>
    <s v="Frist tier"/>
    <x v="2"/>
    <s v="พอร์ทัล"/>
    <x v="0"/>
    <s v="ระบบแจ้งงานฝ่ายบริการกลาง"/>
    <x v="1048"/>
    <x v="91"/>
    <m/>
    <s v=""/>
    <x v="1"/>
    <d v="1899-12-30T00:00:00"/>
    <d v="2022-09-29T14:22:07"/>
    <s v="ต่ำ"/>
  </r>
  <r>
    <s v="Not Requested"/>
    <x v="3"/>
    <m/>
    <d v="2022-09-29T14:07:00"/>
    <n v="2022"/>
    <n v="9"/>
    <n v="29"/>
    <d v="1899-12-30T14:07:00"/>
    <s v="IT"/>
    <s v=""/>
    <n v="12359"/>
    <d v="2022-10-04T11:08:14"/>
    <s v="00:00:00"/>
    <s v=""/>
    <m/>
    <s v="No Group"/>
    <s v="ต่ำ"/>
    <n v="1"/>
    <s v="PC"/>
    <n v="0"/>
    <s v="กลาง"/>
    <n v="945494944"/>
    <s v="nattapol.pol@cra.ac.th"/>
    <s v="Nattapol Polamai"/>
    <s v=""/>
    <s v=""/>
    <m/>
    <s v="Surasak Rattanaanan"/>
    <s v="IT Support"/>
    <x v="0"/>
    <s v="Second tier"/>
    <x v="0"/>
    <s v="พอร์ทัล"/>
    <x v="2"/>
    <s v="Add"/>
    <x v="847"/>
    <x v="40"/>
    <m/>
    <s v=""/>
    <x v="0"/>
    <d v="1899-12-30T00:00:00"/>
    <d v="2022-09-30T10:36:35"/>
    <s v="ต่ำ"/>
  </r>
  <r>
    <s v="Not Requested"/>
    <x v="12"/>
    <d v="2022-09-29T14:31:00"/>
    <d v="2022-09-29T14:31:00"/>
    <n v="2022"/>
    <n v="9"/>
    <n v="29"/>
    <d v="1899-12-30T14:31:00"/>
    <s v="IT"/>
    <s v="ID เรื่อง รายละเอียด Channel 310xxxxxxxxxxx ประชาชน เพิ่มเข็ม 3 Mail IT"/>
    <n v="12360"/>
    <d v="2022-10-06T16:41:48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32"/>
    <d v="2022-09-29T14:31:37"/>
    <s v="Jaraya Bhuwaratheep"/>
    <s v="Application Support"/>
    <x v="0"/>
    <s v="Second tier"/>
    <x v="1"/>
    <s v="อีเมล"/>
    <x v="0"/>
    <s v="Vaccine"/>
    <x v="564"/>
    <x v="25"/>
    <m/>
    <s v=""/>
    <x v="1"/>
    <d v="1899-12-30T00:00:00"/>
    <d v="2022-10-04T10:41:48"/>
    <s v="กลาง"/>
  </r>
  <r>
    <s v="Not Requested"/>
    <x v="12"/>
    <d v="2022-09-29T14:36:00"/>
    <d v="2022-09-29T14:33:00"/>
    <n v="2022"/>
    <n v="9"/>
    <n v="29"/>
    <d v="1899-12-30T14:33:00"/>
    <s v="IT"/>
    <s v="ID เรื่อง รายละเอียด Channel 182xxxxxxxxxxxxx ประชาชน ขอเพิ่มเข็ม 1 2 แบบฟอร์ม"/>
    <n v="12361"/>
    <d v="2022-10-06T16:38:44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3:07"/>
    <d v="2022-09-29T14:36:29"/>
    <s v="Jaraya Bhuwaratheep"/>
    <s v="Application Support"/>
    <x v="0"/>
    <s v="Second tier"/>
    <x v="1"/>
    <s v="พูดคุย"/>
    <x v="0"/>
    <s v="Vaccine"/>
    <x v="885"/>
    <x v="25"/>
    <m/>
    <s v=""/>
    <x v="1"/>
    <d v="1899-12-30T00:00:00"/>
    <d v="2022-10-04T10:41:44"/>
    <s v="กลาง"/>
  </r>
  <r>
    <s v="Not Requested"/>
    <x v="12"/>
    <d v="2022-09-29T14:38:00"/>
    <d v="2022-09-29T14:38:00"/>
    <n v="2022"/>
    <n v="9"/>
    <n v="29"/>
    <d v="1899-12-30T14:38:00"/>
    <s v="IT"/>
    <s v="ID เรื่อง รายละเอียด Channel 771xxxxxxxx 871xxxxxxxxxx ประชาชน แก้ไขข้อมูลส่วนตัว เพิ่มเข็ม Call"/>
    <n v="12362"/>
    <d v="2022-10-06T16:41:41"/>
    <s v="00:00:00"/>
    <s v=""/>
    <m/>
    <s v="No Group"/>
    <s v="กลาง"/>
    <n v="1"/>
    <s v="Setup/Reconfig"/>
    <n v="0"/>
    <s v="กลาง"/>
    <n v="642175520"/>
    <s v="fs04@cra.ac.th"/>
    <s v="Fresh Service"/>
    <s v="Within SLA"/>
    <s v="00:00:24"/>
    <d v="2022-09-29T14:38:53"/>
    <s v="Jaraya Bhuwaratheep"/>
    <s v="Application Support"/>
    <x v="0"/>
    <s v="Second tier"/>
    <x v="1"/>
    <s v="โทรศัพท์"/>
    <x v="0"/>
    <s v="Vaccine"/>
    <x v="1049"/>
    <x v="25"/>
    <m/>
    <s v=""/>
    <x v="1"/>
    <d v="1899-12-30T00:00:00"/>
    <d v="2022-10-04T10:41:41"/>
    <s v="กลาง"/>
  </r>
  <r>
    <s v="Not Requested"/>
    <x v="3"/>
    <d v="2022-09-29T16:52:00"/>
    <d v="2022-09-29T14:43:00"/>
    <n v="2022"/>
    <n v="9"/>
    <n v="29"/>
    <d v="1899-12-30T14:43:00"/>
    <s v="IT"/>
    <s v="Set up และติดตั้งโปรแกรมคอมพิวเตอร์สำหรับ 400 เตียง Lenovo V50T 13IMB Gen2 S/N :SPC24QWNT"/>
    <n v="12363"/>
    <d v="2022-10-11T14:55:03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1:57:28"/>
    <d v="2022-09-29T16:41:05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9T16:52:03"/>
    <s v="ต่ำ"/>
  </r>
  <r>
    <s v="Not Requested"/>
    <x v="3"/>
    <d v="2022-09-29T16:52:00"/>
    <d v="2022-09-29T14:46:00"/>
    <n v="2022"/>
    <n v="9"/>
    <n v="29"/>
    <d v="1899-12-30T14:46:00"/>
    <s v="IT"/>
    <s v="Set up และติดตั้งโปรแกรมคอมพิวเตอร์สำหรับ 400 เตียง Lenovo V50T 13IMB Gen2 S/N :SPC24QWM3"/>
    <n v="12364"/>
    <d v="2022-10-11T14:53:14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1:59:24"/>
    <d v="2022-09-29T16:46:08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9T16:52:14"/>
    <s v="ต่ำ"/>
  </r>
  <r>
    <s v="Not Requested"/>
    <x v="3"/>
    <d v="2022-09-29T16:52:00"/>
    <d v="2022-09-29T14:49:00"/>
    <n v="2022"/>
    <n v="9"/>
    <n v="29"/>
    <d v="1899-12-30T14:49:00"/>
    <s v="IT"/>
    <s v="Set up และติดตั้งโปรแกรมคอมพิวเตอร์สำหรับ 400 เตียง Lenovo V50T 13IMB Gen2 S/N :SPC23QSV2"/>
    <n v="12365"/>
    <d v="2022-10-11T15:02:32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1:50:07"/>
    <d v="2022-09-29T16:39:29"/>
    <s v="Thanaphon Thaugsub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9T16:52:32"/>
    <s v="ต่ำ"/>
  </r>
  <r>
    <s v="Not Requested"/>
    <x v="3"/>
    <d v="2022-09-29T16:52:00"/>
    <d v="2022-09-29T14:51:00"/>
    <n v="2022"/>
    <n v="9"/>
    <n v="29"/>
    <d v="1899-12-30T14:51:00"/>
    <s v="IT"/>
    <s v="Set up และติดตั้งโปรแกรมคอมพิวเตอร์สำหรับ 400 เตียง Lenovo V50T 13IMB Gen2 S/N :SPC24QWN1"/>
    <n v="12366"/>
    <d v="2022-10-11T15:04:50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1:48:19"/>
    <d v="2022-09-29T16:40:10"/>
    <s v="Thanaphon Thaugsub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29T16:52:50"/>
    <s v="ต่ำ"/>
  </r>
  <r>
    <s v="Not Requested"/>
    <x v="0"/>
    <d v="2022-10-02T09:35:00"/>
    <d v="2022-09-29T14:53:00"/>
    <n v="2022"/>
    <n v="9"/>
    <n v="29"/>
    <d v="1899-12-30T14:53:00"/>
    <s v="IT"/>
    <s v="ขอสิทธิ์การใช้ระบบสารบรรณนอกสถานที่โรงพยาบาลให้กับ นายแพทย์วิโรจน์ เมืองศิลปศาสตร์ รหัสพนักงาน 81318 ตำแหน่ง รองผู้อำนวยการศูนย์หัวใจและหลอดเลือด ด้านการแพทย์"/>
    <n v="12367"/>
    <d v="2022-10-12T14:00:00"/>
    <s v="00:00:00"/>
    <s v=""/>
    <m/>
    <s v="No Group"/>
    <s v="ต่ำ"/>
    <n v="1"/>
    <s v="Cloudflare"/>
    <n v="0"/>
    <s v="ต่ำ"/>
    <n v="5816"/>
    <s v="chittiva.cha@cra.ac.th"/>
    <s v="chittiva changtor"/>
    <s v="Within SLA"/>
    <s v="03:00:03"/>
    <d v="2022-09-30T08:53:22"/>
    <s v="Prasert Rattawisad"/>
    <s v="IT Support"/>
    <x v="1"/>
    <s v="Second tier"/>
    <x v="0"/>
    <s v="พอร์ทัล"/>
    <x v="0"/>
    <s v="เปิดสิทธิ์"/>
    <x v="1050"/>
    <x v="23"/>
    <d v="2022-05-05T00:00:00"/>
    <s v=""/>
    <x v="0"/>
    <d v="1899-12-30T00:00:00"/>
    <d v="2022-10-03T09:24:35"/>
    <s v="ต่ำ"/>
  </r>
  <r>
    <s v="Not Requested"/>
    <x v="3"/>
    <d v="2022-09-29T16:28:00"/>
    <d v="2022-09-29T15:30:00"/>
    <n v="2022"/>
    <n v="9"/>
    <n v="29"/>
    <d v="1899-12-30T15:30:00"/>
    <s v="IT"/>
    <s v="เนื่องจากมีการย้าย พอร์ท ในการต่อสาย LAN ใหม่ "/>
    <n v="12368"/>
    <d v="2022-10-11T15:38:44"/>
    <s v="00:00:00"/>
    <s v=""/>
    <m/>
    <s v="No Group"/>
    <s v="ต่ำ"/>
    <n v="1"/>
    <s v="Accessories"/>
    <n v="0"/>
    <s v="ต่ำ"/>
    <n v="6570"/>
    <s v="kittima.sak@cra.ac.th"/>
    <s v="กิตติมา สักกุณา"/>
    <s v="Within SLA"/>
    <s v="00:50:12"/>
    <d v="2022-09-29T16:21:00"/>
    <s v="Supachai Sonthong"/>
    <s v="IT Support"/>
    <x v="1"/>
    <s v="Second tier"/>
    <x v="0"/>
    <s v="พอร์ทัล"/>
    <x v="0"/>
    <s v="Install"/>
    <x v="1051"/>
    <x v="22"/>
    <m/>
    <s v=""/>
    <x v="0"/>
    <d v="1899-12-30T00:00:00"/>
    <d v="2022-09-29T16:28:44"/>
    <s v="ต่ำ"/>
  </r>
  <r>
    <s v="Not Requested"/>
    <x v="0"/>
    <d v="2022-09-30T14:56:00"/>
    <d v="2022-09-29T15:41:00"/>
    <n v="2022"/>
    <n v="9"/>
    <n v="29"/>
    <d v="1899-12-30T15:41:00"/>
    <s v="IT"/>
    <s v=""/>
    <n v="12369"/>
    <d v="2022-10-04T12:41:16"/>
    <s v="08:15:25"/>
    <s v="SLA Violated"/>
    <d v="2022-09-30T14:56:35"/>
    <s v="No Group"/>
    <s v="ต่ำ"/>
    <n v="1"/>
    <s v="Active Directory (AD)"/>
    <n v="1"/>
    <s v="กลาง"/>
    <n v="8181"/>
    <s v="sathanee.rod@cra.ac.th"/>
    <s v="Sathanee Rodwimut"/>
    <s v="Within SLA"/>
    <s v="08:15:31"/>
    <d v="2022-09-30T14:56:41"/>
    <s v="On-A-Nong Srisunon"/>
    <s v="PMO"/>
    <x v="0"/>
    <s v="Second tier"/>
    <x v="1"/>
    <s v="พอร์ทัล"/>
    <x v="0"/>
    <s v="เปลี่ยนสิทธิ์"/>
    <x v="1052"/>
    <x v="47"/>
    <m/>
    <s v=""/>
    <x v="0"/>
    <d v="1899-12-30T00:00:00"/>
    <d v="2022-09-30T14:56:41"/>
    <s v="ต่ำ"/>
  </r>
  <r>
    <s v="Not Requested"/>
    <x v="12"/>
    <d v="2022-10-02T21:21:00"/>
    <d v="2022-09-29T16:09:00"/>
    <n v="2022"/>
    <n v="9"/>
    <n v="29"/>
    <d v="1899-12-30T16:09:00"/>
    <s v="IT"/>
    <s v=""/>
    <n v="12370"/>
    <d v="2022-10-04T13:10:01"/>
    <s v="00:00:00"/>
    <s v=""/>
    <m/>
    <s v="No Group"/>
    <s v="ต่ำ"/>
    <n v="1"/>
    <s v="Add/Insert"/>
    <n v="0"/>
    <s v="กลาง"/>
    <n v="8118"/>
    <s v="saruda.cha@cra.ac.th"/>
    <s v="Saruda Chaiharn"/>
    <s v="Within SLA"/>
    <s v="09:50:58"/>
    <d v="2022-10-02T21:21:35"/>
    <s v="Aekkaluck Mong Suriya"/>
    <s v="E-sarabun"/>
    <x v="0"/>
    <s v="Second tier"/>
    <x v="1"/>
    <s v="พอร์ทัล"/>
    <x v="0"/>
    <s v="E-Saraban"/>
    <x v="1053"/>
    <x v="59"/>
    <m/>
    <s v=""/>
    <x v="0"/>
    <d v="1899-12-30T00:00:00"/>
    <d v="2022-10-02T21:21:35"/>
    <s v="ต่ำ"/>
  </r>
  <r>
    <s v="Not Requested"/>
    <x v="0"/>
    <m/>
    <d v="2022-09-29T16:50:00"/>
    <n v="2022"/>
    <n v="9"/>
    <n v="29"/>
    <d v="1899-12-30T16:50:00"/>
    <s v="IT"/>
    <s v="เรียน ฝ่ายเทคโนโลยีสารสนเทศ เนื่องจากนางสาวจันทิมา ภูสำรี รหัส 802353 ได้ลาออกและให้มีผลสิ้นสุดวันที่ 30 กันยายน 2565 นั้น ฝ่ายจัดซื้อจัดจ้าง งานจัดซื้อจัดจ้างทั่วไปและเทคโนโลยีสารสนเทศ มีความจำเป็นในกระบวนการทำงานที่ต่อเนื่องของงาน จึงเรียนมาเพื่อขอให้ยั"/>
    <n v="12371"/>
    <d v="2022-10-04T16:00:00"/>
    <s v="00:00:00"/>
    <s v=""/>
    <m/>
    <s v="No Group"/>
    <s v="ต่ำ"/>
    <n v="1"/>
    <s v="Active Directory (AD)"/>
    <n v="0"/>
    <s v="ต่ำ"/>
    <n v="8607"/>
    <s v="thanworanan.pet@cra.ac.th"/>
    <s v="Thanworanan Petchrattanamunee"/>
    <s v=""/>
    <s v=""/>
    <m/>
    <s v="jinna ketsara"/>
    <s v="IT Manager"/>
    <x v="0"/>
    <s v="Second tier"/>
    <x v="1"/>
    <s v="พอร์ทัล"/>
    <x v="1"/>
    <s v="เปิดสิทธิ์"/>
    <x v="1054"/>
    <x v="9"/>
    <m/>
    <s v=""/>
    <x v="0"/>
    <d v="1899-12-30T00:00:00"/>
    <d v="2022-10-04T09:30:15"/>
    <s v="ต่ำ"/>
  </r>
  <r>
    <s v="Not Requested"/>
    <x v="3"/>
    <m/>
    <d v="2022-09-29T17:20:00"/>
    <n v="2022"/>
    <n v="9"/>
    <n v="29"/>
    <d v="1899-12-30T17:20:00"/>
    <s v="IT"/>
    <s v=""/>
    <n v="12372"/>
    <d v="2022-10-04T14:00:56"/>
    <s v="00:00:00"/>
    <s v=""/>
    <m/>
    <s v="No Group"/>
    <s v="ต่ำ"/>
    <n v="1"/>
    <s v="Network"/>
    <n v="0"/>
    <s v="กลาง"/>
    <n v="894087904"/>
    <s v="thanyaphon.rat@cra.ac.th"/>
    <s v="Thanyaphon Rattana"/>
    <s v=""/>
    <s v=""/>
    <m/>
    <s v="Prasert Rattawisad"/>
    <s v="IT Support"/>
    <x v="1"/>
    <s v="Second tier"/>
    <x v="0"/>
    <s v="พอร์ทัล"/>
    <x v="1"/>
    <s v="Install"/>
    <x v="571"/>
    <x v="48"/>
    <m/>
    <s v=""/>
    <x v="0"/>
    <d v="1899-12-30T00:00:00"/>
    <d v="2022-09-30T09:01:56"/>
    <s v="ต่ำ"/>
  </r>
  <r>
    <s v="Not Requested"/>
    <x v="3"/>
    <d v="2022-10-04T08:35:00"/>
    <d v="2022-09-29T18:34:00"/>
    <n v="2022"/>
    <n v="9"/>
    <n v="29"/>
    <d v="1899-12-30T18:34:00"/>
    <s v="IT"/>
    <s v=""/>
    <n v="12373"/>
    <d v="2022-10-05T14:35:48"/>
    <s v="00:00:00"/>
    <s v=""/>
    <m/>
    <s v="No Group"/>
    <s v="ต่ำ"/>
    <n v="2"/>
    <s v="PC"/>
    <n v="0"/>
    <s v="กลาง"/>
    <n v="894087904"/>
    <s v="thanyaphon.rat@cra.ac.th"/>
    <s v="Thanyaphon Rattana"/>
    <s v="Within SLA"/>
    <s v="09:00:00"/>
    <d v="2022-10-02T08:10:29"/>
    <s v="Chakrit Pongprayot"/>
    <s v="IT Support"/>
    <x v="1"/>
    <s v="Second tier"/>
    <x v="0"/>
    <s v="พอร์ทัล"/>
    <x v="0"/>
    <s v="Install"/>
    <x v="571"/>
    <x v="48"/>
    <m/>
    <s v=""/>
    <x v="0"/>
    <d v="1899-12-30T00:00:00"/>
    <d v="2022-10-04T08:35:47"/>
    <s v="ต่ำ"/>
  </r>
  <r>
    <s v="Not Requested"/>
    <x v="15"/>
    <m/>
    <d v="2022-09-30T08:01:00"/>
    <n v="2022"/>
    <n v="9"/>
    <n v="30"/>
    <d v="1899-12-30T08:01:00"/>
    <s v="IT"/>
    <s v=""/>
    <n v="12374"/>
    <d v="2022-10-06T08:36:50"/>
    <s v="00:00:00"/>
    <s v=""/>
    <m/>
    <s v="No Group"/>
    <s v="ต่ำ"/>
    <n v="1"/>
    <s v="Repair"/>
    <n v="0"/>
    <s v="กลาง"/>
    <n v="8518"/>
    <s v="kamolporn.suk@cra.ac.th"/>
    <s v="Kamolporn Suksompuet"/>
    <s v="Within SLA"/>
    <s v="05:10:17"/>
    <d v="2022-10-03T16:46:50"/>
    <s v="Anuchit Buapan"/>
    <s v="IT Support"/>
    <x v="1"/>
    <s v="Second tier"/>
    <x v="0"/>
    <s v="พอร์ทัล"/>
    <x v="3"/>
    <s v="Operating System Windows 10"/>
    <x v="347"/>
    <x v="5"/>
    <m/>
    <s v=""/>
    <x v="1"/>
    <d v="1899-12-30T00:00:00"/>
    <d v="2022-10-03T16:46:50"/>
    <s v="สูง"/>
  </r>
  <r>
    <s v="Not Requested"/>
    <x v="2"/>
    <d v="2022-09-30T14:09:00"/>
    <d v="2022-09-30T08:11:00"/>
    <n v="2022"/>
    <n v="9"/>
    <n v="30"/>
    <d v="1899-12-30T08:11:00"/>
    <s v="IT"/>
    <s v="เมาส์ใช้ไม่ได้ เคาท์เตอร์พยาบาลเบอร์ 8"/>
    <n v="12375"/>
    <d v="2022-10-12T13:24:09"/>
    <s v="00:00:00"/>
    <s v=""/>
    <m/>
    <s v="No Group"/>
    <s v="ต่ำ"/>
    <n v="1"/>
    <s v="Repair"/>
    <n v="0"/>
    <s v="ต่ำ"/>
    <n v="6260"/>
    <s v="thaweesub.tha@cra.ac.th"/>
    <s v="Thaweesub Thawatchai"/>
    <s v="Within SLA"/>
    <s v="00:45:13"/>
    <d v="2022-09-30T08:56:49"/>
    <s v="Prasert Rattawisad"/>
    <s v="IT Support"/>
    <x v="1"/>
    <s v="Second tier"/>
    <x v="0"/>
    <s v="พอร์ทัล"/>
    <x v="0"/>
    <s v="Mouse"/>
    <x v="1055"/>
    <x v="48"/>
    <m/>
    <s v=""/>
    <x v="1"/>
    <d v="1899-12-30T00:00:00"/>
    <d v="2022-09-30T14:09:09"/>
    <s v="ต่ำ"/>
  </r>
  <r>
    <s v="Not Requested"/>
    <x v="15"/>
    <m/>
    <d v="2022-09-30T08:13:00"/>
    <n v="2022"/>
    <n v="9"/>
    <n v="30"/>
    <d v="1899-12-30T08:13:00"/>
    <s v="IT"/>
    <s v="คอมพวเตอร์ไม่สามารถBoot windows ได้ ตึกCat ชั้น 3 ฝ่ายสารนิเทศและวิชาการ หน้าห้องอาจารย์นิ่มนวล"/>
    <n v="12376"/>
    <d v="2022-10-12T08:13:31"/>
    <s v="00:00:00"/>
    <s v=""/>
    <m/>
    <s v="No Group"/>
    <s v="ต่ำ"/>
    <n v="1"/>
    <s v="Repair"/>
    <n v="0"/>
    <s v="ต่ำ"/>
    <n v="8151"/>
    <s v="worawan.int@cra.ac.th"/>
    <s v="Worawan Inthachan"/>
    <s v=""/>
    <s v=""/>
    <m/>
    <s v="Suchada khamaphirak"/>
    <s v="IT Support"/>
    <x v="1"/>
    <s v="Second tier"/>
    <x v="0"/>
    <s v="โทรศัพท์"/>
    <x v="1"/>
    <s v="Operating System Windows 10"/>
    <x v="109"/>
    <x v="44"/>
    <m/>
    <s v=""/>
    <x v="1"/>
    <d v="1899-12-30T00:00:00"/>
    <d v="2022-10-03T09:18:59"/>
    <s v="กลาง"/>
  </r>
  <r>
    <s v="Not Requested"/>
    <x v="10"/>
    <d v="2022-09-30T14:09:00"/>
    <d v="2022-09-30T08:25:00"/>
    <n v="2022"/>
    <n v="9"/>
    <n v="30"/>
    <d v="1899-12-30T08:25:00"/>
    <s v="IT"/>
    <s v="ชื่อไฟล์ PDF ที่มีเป็นภาษาต่างด้าว แล้วพอปริ๊นออกมาไม่ปรากฏข้อมูล ออกมาเป็นหน้าเปล่า แล้วมีภาษาต่างด้าวติดมานิดนึง และไม่สามารถเปลี่ยนชื่อไฟล์ได้ด้วยค่ะ"/>
    <n v="12377"/>
    <d v="2022-10-12T09:20:33"/>
    <s v="00:00:00"/>
    <s v=""/>
    <m/>
    <s v="No Group"/>
    <s v="ต่ำ"/>
    <n v="1"/>
    <s v="Setup/Reconfig"/>
    <n v="0"/>
    <s v="ต่ำ"/>
    <n v="972243634"/>
    <s v="nichamon.par@cra.ac.th"/>
    <s v="Nichamon Parinyapon"/>
    <s v="Within SLA"/>
    <s v="04:49:40"/>
    <d v="2022-09-30T13:14:49"/>
    <s v="Supachai Sonthong"/>
    <s v="IT Support"/>
    <x v="1"/>
    <s v="Second tier"/>
    <x v="0"/>
    <s v="พอร์ทัล"/>
    <x v="0"/>
    <s v="Printer Ricoh"/>
    <x v="1056"/>
    <x v="5"/>
    <m/>
    <s v=""/>
    <x v="1"/>
    <d v="1899-12-30T00:00:00"/>
    <d v="2022-09-30T14:09:33"/>
    <s v="ต่ำ"/>
  </r>
  <r>
    <s v="Not Requested"/>
    <x v="15"/>
    <m/>
    <d v="2022-09-30T08:26:00"/>
    <n v="2022"/>
    <n v="9"/>
    <n v="30"/>
    <d v="1899-12-30T08:26:00"/>
    <s v="IT"/>
    <s v="คอมพวเตอร์ไม่สามารถBoot windows ได้ ตึกCATชั้น 3 ฝ่ายบริหารการเงินการคลัง ติดต่อคุณฐิติรัตน์ "/>
    <n v="12378"/>
    <d v="2022-10-12T08:26:42"/>
    <s v="00:00:00"/>
    <s v=""/>
    <m/>
    <s v="No Group"/>
    <s v="ต่ำ"/>
    <n v="1"/>
    <s v="Repair"/>
    <n v="0"/>
    <s v="ต่ำ"/>
    <n v="8666"/>
    <s v="thitirat.kum@cra.ac.th"/>
    <s v="Thitirat Kumbung"/>
    <s v=""/>
    <s v=""/>
    <m/>
    <s v="Suchada khamaphirak"/>
    <s v="IT Support"/>
    <x v="1"/>
    <s v="Second tier"/>
    <x v="0"/>
    <s v="โทรศัพท์"/>
    <x v="1"/>
    <s v="Operating System Windows 10"/>
    <x v="109"/>
    <x v="13"/>
    <m/>
    <s v=""/>
    <x v="1"/>
    <d v="1899-12-30T00:00:00"/>
    <d v="2022-10-03T09:43:26"/>
    <s v="กลาง"/>
  </r>
  <r>
    <s v="Not Requested"/>
    <x v="15"/>
    <d v="2022-09-30T16:19:00"/>
    <d v="2022-09-30T08:26:00"/>
    <n v="2022"/>
    <n v="9"/>
    <n v="30"/>
    <d v="1899-12-30T08:26:00"/>
    <s v="IT"/>
    <s v="Computer พบปัญหา ลำโพงไม่ดัง IP:172.32.12.22"/>
    <n v="12379"/>
    <d v="2022-10-12T08:27:33"/>
    <s v="00:00:00"/>
    <s v=""/>
    <m/>
    <s v="No Group"/>
    <s v="ต่ำ"/>
    <n v="1"/>
    <s v="Setup/Re-config"/>
    <n v="0"/>
    <s v="ต่ำ"/>
    <n v="7044"/>
    <s v="natthapon.san@cra.ac.th"/>
    <s v="Natthapon Sanrak"/>
    <s v="Within SLA"/>
    <s v="07:52:10"/>
    <d v="2022-09-30T16:18:33"/>
    <s v="Anuchit Buapan"/>
    <s v="IT Support"/>
    <x v="1"/>
    <s v="Second tier"/>
    <x v="0"/>
    <s v="โทรศัพท์"/>
    <x v="0"/>
    <s v="Operating System Windows 10"/>
    <x v="1057"/>
    <x v="51"/>
    <m/>
    <s v=""/>
    <x v="1"/>
    <d v="1899-12-30T00:00:00"/>
    <d v="2022-09-30T16:19:33"/>
    <s v="ต่ำ"/>
  </r>
  <r>
    <s v="Not Requested"/>
    <x v="2"/>
    <d v="2022-09-30T14:13:00"/>
    <d v="2022-09-30T08:34:00"/>
    <n v="2022"/>
    <n v="9"/>
    <n v="30"/>
    <d v="1899-12-30T08:34:00"/>
    <s v="IT"/>
    <s v="ขอเชื่อมต่อwifi "/>
    <n v="12380"/>
    <d v="2022-10-12T13:23:31"/>
    <s v="00:00:00"/>
    <s v=""/>
    <m/>
    <s v="No Group"/>
    <s v="ต่ำ"/>
    <n v="1"/>
    <s v="Setup/Reconfig"/>
    <n v="0"/>
    <s v="ต่ำ"/>
    <n v="6355"/>
    <s v="chanidapha.sam@cra.ac.th"/>
    <s v="Chanidapha Samatchayaphit"/>
    <s v="Within SLA"/>
    <s v="00:50:33"/>
    <d v="2022-09-30T09:24:45"/>
    <s v="Thanaphon Thaugsuban"/>
    <s v="IT Support"/>
    <x v="1"/>
    <s v="Second tier"/>
    <x v="0"/>
    <s v="พอร์ทัล"/>
    <x v="0"/>
    <s v="Cable"/>
    <x v="1058"/>
    <x v="91"/>
    <m/>
    <s v=""/>
    <x v="1"/>
    <d v="1899-12-30T00:00:00"/>
    <d v="2022-09-30T14:13:31"/>
    <s v="ต่ำ"/>
  </r>
  <r>
    <s v="Not Requested"/>
    <x v="2"/>
    <d v="2022-09-30T14:13:00"/>
    <d v="2022-09-30T08:38:00"/>
    <n v="2022"/>
    <n v="9"/>
    <n v="30"/>
    <d v="1899-12-30T08:38:00"/>
    <s v="IT"/>
    <s v="รบกวนขอ เมาส์คอมพิวเตอร์ใหม่ค่ะ ขณะใช้งานไฟดับ ขอบคุณค่ะ"/>
    <n v="12381"/>
    <d v="2022-10-12T09:01:55"/>
    <s v="00:00:00"/>
    <s v=""/>
    <m/>
    <s v="No Group"/>
    <s v="ต่ำ"/>
    <n v="1"/>
    <s v="Repair"/>
    <n v="0"/>
    <s v="ต่ำ"/>
    <n v="5772"/>
    <s v="phakchira.boo@cra.ac.th"/>
    <s v="phakchira Boonmak"/>
    <s v="Within SLA"/>
    <s v="05:12:58"/>
    <d v="2022-09-30T13:51:26"/>
    <s v="Jiranuwut Kunnathon"/>
    <s v="IT Support"/>
    <x v="1"/>
    <s v="Second tier"/>
    <x v="0"/>
    <s v="พอร์ทัล"/>
    <x v="0"/>
    <s v="Mouse"/>
    <x v="1059"/>
    <x v="131"/>
    <m/>
    <s v=""/>
    <x v="1"/>
    <d v="1899-12-30T00:00:00"/>
    <d v="2022-09-30T14:13:55"/>
    <s v="ต่ำ"/>
  </r>
  <r>
    <s v="Not Requested"/>
    <x v="10"/>
    <d v="2022-09-30T16:23:00"/>
    <d v="2022-09-30T09:08:00"/>
    <n v="2022"/>
    <n v="9"/>
    <n v="30"/>
    <d v="1899-12-30T09:08:00"/>
    <s v="IT"/>
    <s v="รบกวนฝ่ายไอทีเชื่อมอุปกรณ์คอมพิวเตอร์กับเครื่องปริ้น Fujiให้หน่อยครับ AnyDesk : 735112062"/>
    <n v="12382"/>
    <d v="2022-10-12T09:09:32"/>
    <s v="00:00:00"/>
    <s v=""/>
    <m/>
    <s v="No Group"/>
    <s v="ต่ำ"/>
    <n v="1"/>
    <s v="Setup/Reconfig"/>
    <n v="0"/>
    <s v="ต่ำ"/>
    <n v="645513391"/>
    <s v="piyanat.yam@cra.ac.th"/>
    <s v="Piyanat Yamsumrual"/>
    <s v="Within SLA"/>
    <s v="07:14:26"/>
    <d v="2022-09-30T16:22:53"/>
    <s v="Anuchit Buapan"/>
    <s v="IT Support"/>
    <x v="1"/>
    <s v="Second tier"/>
    <x v="0"/>
    <s v="พอร์ทัล"/>
    <x v="0"/>
    <s v="Printer Fujitsu"/>
    <x v="1060"/>
    <x v="96"/>
    <m/>
    <s v=""/>
    <x v="1"/>
    <d v="1899-12-30T00:00:00"/>
    <d v="2022-09-30T16:23:32"/>
    <s v="ต่ำ"/>
  </r>
  <r>
    <s v="Not Requested"/>
    <x v="3"/>
    <m/>
    <d v="2022-09-30T09:46:00"/>
    <n v="2022"/>
    <n v="9"/>
    <n v="30"/>
    <d v="1899-12-30T09:46:00"/>
    <s v="IT"/>
    <s v="รบกวนเจ้าหน้าที่รีโมทลงโปรแกรม HIS และ EVInsite 172.26.26.113 เพื่อให้แพทย์ Fellow พรีเซ้นเพื่อรีวิวเคส"/>
    <n v="12383"/>
    <d v="2022-10-12T09:46:23"/>
    <s v="00:00:00"/>
    <s v=""/>
    <m/>
    <s v="No Group"/>
    <s v="ต่ำ"/>
    <n v="1"/>
    <s v="Software"/>
    <n v="0"/>
    <s v="ต่ำ"/>
    <n v="6569"/>
    <s v="jirada.sri@cra.ac.th"/>
    <s v="Jirada Srilipornkhet"/>
    <s v=""/>
    <s v=""/>
    <m/>
    <s v="Prasert Rattawisad"/>
    <s v="IT Support"/>
    <x v="1"/>
    <s v="Second tier"/>
    <x v="0"/>
    <s v="พอร์ทัล"/>
    <x v="1"/>
    <s v="Install"/>
    <x v="1061"/>
    <x v="8"/>
    <m/>
    <s v=""/>
    <x v="0"/>
    <d v="1899-12-30T00:00:00"/>
    <d v="2022-09-30T11:58:23"/>
    <s v="ต่ำ"/>
  </r>
  <r>
    <s v="Not Requested"/>
    <x v="3"/>
    <d v="2022-09-30T14:14:00"/>
    <d v="2022-09-30T10:05:00"/>
    <n v="2022"/>
    <n v="9"/>
    <n v="30"/>
    <d v="1899-12-30T10:05:00"/>
    <s v="IT"/>
    <s v="เปลี่ยนหมึกชั้น 1 เครื่อง Brather"/>
    <n v="12384"/>
    <d v="2022-10-12T12:56:35"/>
    <s v="00:00:00"/>
    <s v=""/>
    <m/>
    <s v="No Group"/>
    <s v="ต่ำ"/>
    <n v="1"/>
    <s v="Printer"/>
    <n v="0"/>
    <s v="ต่ำ"/>
    <n v="6891"/>
    <s v="chutima.sae@cra.ac.th"/>
    <s v="Chutima Saelor"/>
    <s v="Within SLA"/>
    <s v="01:18:35"/>
    <d v="2022-09-30T11:24:03"/>
    <s v="Chakrit Pongprayot"/>
    <s v="IT Support"/>
    <x v="1"/>
    <s v="Second tier"/>
    <x v="0"/>
    <s v="พอร์ทัล"/>
    <x v="0"/>
    <s v="Install"/>
    <x v="1062"/>
    <x v="106"/>
    <m/>
    <s v=""/>
    <x v="0"/>
    <d v="1899-12-30T00:00:00"/>
    <d v="2022-09-30T14:14:35"/>
    <s v="ต่ำ"/>
  </r>
  <r>
    <s v="Not Requested"/>
    <x v="15"/>
    <d v="2022-09-30T14:15:00"/>
    <d v="2022-09-30T10:05:00"/>
    <n v="2022"/>
    <n v="9"/>
    <n v="30"/>
    <d v="1899-12-30T10:05:00"/>
    <s v="IT"/>
    <s v="คอมพิวเตอร์ฝั่งอินเตอร์ เปิดไม่ติด และคอมพิวเตอร์ ฝั่ง Covid แสงหน้าจอเข้ม และไม่สามารถบันทึก Note nurse ได้เนื่องจากไม่มีที่ให้กดบันทึก"/>
    <n v="12385"/>
    <d v="2022-10-12T10:28:06"/>
    <s v="00:00:00"/>
    <s v=""/>
    <m/>
    <s v="No Group"/>
    <s v="ต่ำ"/>
    <n v="1"/>
    <s v="Setup/Re-config"/>
    <n v="0"/>
    <s v="ต่ำ"/>
    <n v="5630"/>
    <s v="sirikarn.kha@cra.ac.th"/>
    <s v="Sirikarn Khanpet"/>
    <s v="Within SLA"/>
    <s v="03:47:12"/>
    <d v="2022-09-30T13:53:07"/>
    <s v="Jiranuwut Kunnathon"/>
    <s v="IT Support"/>
    <x v="1"/>
    <s v="Second tier"/>
    <x v="0"/>
    <s v="พอร์ทัล"/>
    <x v="0"/>
    <s v="Operating System Windows 10"/>
    <x v="1063"/>
    <x v="89"/>
    <m/>
    <s v=""/>
    <x v="1"/>
    <d v="1899-12-30T00:00:00"/>
    <d v="2022-09-30T14:15:06"/>
    <s v="ต่ำ"/>
  </r>
  <r>
    <s v="Not Requested"/>
    <x v="12"/>
    <d v="2022-09-30T14:15:00"/>
    <d v="2022-09-30T10:14:00"/>
    <n v="2022"/>
    <n v="9"/>
    <n v="30"/>
    <d v="1899-12-30T10:14:00"/>
    <s v="IT"/>
    <s v="รหัสแพทย์ 803181 เข้าใช้ ้his ไม่ได้ รบกวนตรวจสอบให้ด้วยคะ ***แพทย์รออยู่***"/>
    <n v="12386"/>
    <d v="2022-10-12T13:53:41"/>
    <s v="00:00:00"/>
    <s v=""/>
    <m/>
    <s v="No Group"/>
    <s v="ต่ำ"/>
    <n v="1"/>
    <s v="Set up SSB"/>
    <n v="0"/>
    <s v="ต่ำ"/>
    <n v="6859"/>
    <s v="somjai.hon@cra.ac.th"/>
    <s v="สมใจ หงษ์เวียงจันทร์"/>
    <s v="Within SLA"/>
    <s v="00:22:53"/>
    <d v="2022-09-30T10:37:45"/>
    <s v="IT Service Request"/>
    <s v="IT Support"/>
    <x v="1"/>
    <s v="Frist tier"/>
    <x v="2"/>
    <s v="พอร์ทัล"/>
    <x v="0"/>
    <s v="SSB - Front End"/>
    <x v="1064"/>
    <x v="105"/>
    <m/>
    <s v=""/>
    <x v="1"/>
    <d v="1899-12-30T00:00:00"/>
    <d v="2022-09-30T14:15:41"/>
    <s v="ต่ำ"/>
  </r>
  <r>
    <s v="Not Requested"/>
    <x v="12"/>
    <d v="2022-09-30T14:15:00"/>
    <d v="2022-09-30T10:15:00"/>
    <n v="2022"/>
    <n v="9"/>
    <n v="30"/>
    <d v="1899-12-30T10:15:00"/>
    <s v="IT"/>
    <s v="ช่อง gross description ใช้ไม่ได้ ในระบบ HIS หมายเลขเครื่อง 172.32.5.43"/>
    <n v="12387"/>
    <d v="2022-10-12T13:45:57"/>
    <s v="00:00:00"/>
    <s v=""/>
    <m/>
    <s v="No Group"/>
    <s v="ต่ำ"/>
    <n v="1"/>
    <s v="Screen HIS"/>
    <n v="0"/>
    <s v="ต่ำ"/>
    <n v="6375"/>
    <s v="lakkana.pup@cra.ac.th"/>
    <s v="ลักขณา ภู่พันธ์"/>
    <s v="Within SLA"/>
    <s v="00:30:05"/>
    <d v="2022-09-30T10:45:35"/>
    <s v="Thanaphon Thaugsuban"/>
    <s v="IT Support"/>
    <x v="1"/>
    <s v="Second tier"/>
    <x v="0"/>
    <s v="พอร์ทัล"/>
    <x v="0"/>
    <s v="SSB - Front End"/>
    <x v="1065"/>
    <x v="91"/>
    <m/>
    <s v=""/>
    <x v="1"/>
    <d v="1899-12-30T00:00:00"/>
    <d v="2022-09-30T14:15:57"/>
    <s v="ต่ำ"/>
  </r>
  <r>
    <s v="Not Requested"/>
    <x v="12"/>
    <m/>
    <d v="2022-09-30T10:26:00"/>
    <n v="2022"/>
    <n v="9"/>
    <n v="30"/>
    <d v="1899-12-30T10:26:00"/>
    <s v=""/>
    <s v="ไม่สามารถใช้งาน workflow ได้ค่ะ บางครั้งค้างที่หน้า Login บางครั้งก็ error จากที่สอบถามไปทาง C-level ผู้พัฒนา ได้ความว่า คาดว่า Oracle จะล่มและทำให้ dev / uat /และ production ไม่ได้ทั้งหมด แนบ error log มาให้ตรวจสอบค่ะ"/>
    <n v="12388"/>
    <d v="2022-09-30T14:26:26"/>
    <s v="00:00:00"/>
    <s v=""/>
    <m/>
    <s v="No Group"/>
    <s v="สูง"/>
    <n v="1"/>
    <s v="Systems Down"/>
    <n v="0"/>
    <s v="ด่วน"/>
    <n v="984354745"/>
    <s v="ajaree.sup@cra.ac.th"/>
    <s v="Ajaree Supateeranon"/>
    <s v=""/>
    <s v=""/>
    <m/>
    <s v="Ajaree Supateeranon"/>
    <s v="Application Support"/>
    <x v="0"/>
    <s v="Second tier"/>
    <x v="1"/>
    <s v="โทรศัพท์"/>
    <x v="1"/>
    <s v="SAP-MM-Workflow"/>
    <x v="1066"/>
    <x v="45"/>
    <m/>
    <s v=""/>
    <x v="1"/>
    <d v="1899-12-30T00:00:00"/>
    <d v="2022-10-04T09:34:14"/>
    <s v="สูง"/>
  </r>
  <r>
    <s v="Not Requested"/>
    <x v="12"/>
    <d v="2022-09-30T14:16:00"/>
    <d v="2022-09-30T10:26:00"/>
    <n v="2022"/>
    <n v="9"/>
    <n v="30"/>
    <d v="1899-12-30T10:26:00"/>
    <s v="IT"/>
    <s v="โปรแกรม excel ใช้ไม่ได้แก้ไขให้ด่วน โทรหา IT ไม่ติดจ้า IP เครื่อง 172.32.16.204"/>
    <n v="12389"/>
    <d v="2022-10-12T12:52:20"/>
    <s v="00:00:00"/>
    <s v=""/>
    <m/>
    <s v="No Group"/>
    <s v="ต่ำ"/>
    <n v="1"/>
    <s v="Setup/Reconfig"/>
    <n v="0"/>
    <s v="ต่ำ"/>
    <n v="8624"/>
    <s v="kanitta.int@cra.ac.th"/>
    <s v="Kanitta Inta"/>
    <s v="Within SLA"/>
    <s v="01:24:19"/>
    <d v="2022-09-30T11:51:13"/>
    <s v="Thanaphon Thaugsuban"/>
    <s v="IT Support"/>
    <x v="1"/>
    <s v="Second tier"/>
    <x v="0"/>
    <s v="พอร์ทัล"/>
    <x v="0"/>
    <s v="Ofiice 365"/>
    <x v="1067"/>
    <x v="60"/>
    <m/>
    <s v=""/>
    <x v="1"/>
    <d v="1899-12-30T00:00:00"/>
    <d v="2022-09-30T14:16:20"/>
    <s v="ต่ำ"/>
  </r>
  <r>
    <s v="Not Requested"/>
    <x v="3"/>
    <m/>
    <d v="2022-09-30T10:54:00"/>
    <n v="2022"/>
    <n v="9"/>
    <n v="30"/>
    <d v="1899-12-30T10:54:00"/>
    <s v="IT"/>
    <s v="รหัสพนักงาน 900910 ไม่สามารถเข้าใช้งาน wifi ได้ รบกวนตรวจสอบให้หน่อยครับ"/>
    <n v="12390"/>
    <d v="2022-10-12T10:55:02"/>
    <s v="00:00:00"/>
    <s v=""/>
    <m/>
    <s v="No Group"/>
    <s v="ต่ำ"/>
    <n v="1"/>
    <s v="Network"/>
    <n v="0"/>
    <s v="ต่ำ"/>
    <n v="6235"/>
    <s v="teerapong.won@cra.ac.th"/>
    <s v="Teerapong Wongsa"/>
    <s v=""/>
    <s v=""/>
    <m/>
    <s v="Prasert Rattawisad"/>
    <s v="IT Support"/>
    <x v="1"/>
    <s v="Second tier"/>
    <x v="0"/>
    <s v="พอร์ทัล"/>
    <x v="1"/>
    <s v="Install"/>
    <x v="1068"/>
    <x v="103"/>
    <m/>
    <s v=""/>
    <x v="0"/>
    <d v="1899-12-30T00:00:00"/>
    <d v="2022-10-03T08:23:02"/>
    <s v="ต่ำ"/>
  </r>
  <r>
    <s v="Not Requested"/>
    <x v="15"/>
    <d v="2022-09-30T16:07:00"/>
    <d v="2022-09-30T10:56:00"/>
    <n v="2022"/>
    <n v="9"/>
    <n v="30"/>
    <d v="1899-12-30T10:56:00"/>
    <s v="IT"/>
    <s v="รบกวนช่วยตรวจสอบ IP เครื่อง 192.168.56.1.172.27.17.189 ให้หน่อยค่ะ เนื่องจากเข้าระบบ HIS ไม่ได้ค่ะ"/>
    <n v="12391"/>
    <d v="2022-10-12T10:56:22"/>
    <s v="00:00:00"/>
    <s v=""/>
    <m/>
    <s v="No Group"/>
    <s v="ต่ำ"/>
    <n v="1"/>
    <s v="Setup/Re-config"/>
    <n v="0"/>
    <s v="ต่ำ"/>
    <n v="6683"/>
    <s v="mathuros.sai@cra.ac.th"/>
    <s v="Mathuros Saikeatwong"/>
    <s v="Within SLA"/>
    <s v="05:11:18"/>
    <d v="2022-09-30T16:07:30"/>
    <s v="Wattanachai Noilong"/>
    <s v="IT Support"/>
    <x v="1"/>
    <s v="Second tier"/>
    <x v="0"/>
    <s v="พอร์ทัล"/>
    <x v="0"/>
    <s v="Operating System VM Virtualbox"/>
    <x v="1069"/>
    <x v="13"/>
    <m/>
    <s v=""/>
    <x v="1"/>
    <d v="1899-12-30T00:00:00"/>
    <d v="2022-09-30T16:07:30"/>
    <s v="ต่ำ"/>
  </r>
  <r>
    <s v="Not Requested"/>
    <x v="12"/>
    <d v="2022-09-30T11:05:00"/>
    <d v="2022-09-30T10:56:00"/>
    <n v="2022"/>
    <n v="9"/>
    <n v="30"/>
    <d v="1899-12-30T10:56:00"/>
    <s v="งานบริการตรวจและรักษาทางเวชศาสตร์นิวเคลียร์"/>
    <s v=""/>
    <n v="12392"/>
    <d v="2022-10-04T16:57:14"/>
    <s v="00:00:00"/>
    <s v=""/>
    <m/>
    <s v="No Group"/>
    <s v="ต่ำ"/>
    <n v="1"/>
    <s v="Add/Insert"/>
    <n v="0"/>
    <s v="กลาง"/>
    <n v="6711"/>
    <s v="sutima.rat@cra.ac.th"/>
    <s v=" นางสาว สุธิมา รัตนกันทา"/>
    <s v="Within SLA"/>
    <s v="00:08:09"/>
    <d v="2022-09-30T11:05:05"/>
    <s v="Aekkaluck Mong Suriya"/>
    <s v="E-sarabun"/>
    <x v="0"/>
    <s v="Second tier"/>
    <x v="1"/>
    <s v="พอร์ทัล"/>
    <x v="0"/>
    <s v="E-Saraban"/>
    <x v="1070"/>
    <x v="45"/>
    <m/>
    <s v=""/>
    <x v="0"/>
    <d v="1899-12-30T00:00:00"/>
    <d v="2022-09-30T11:05:05"/>
    <s v="ต่ำ"/>
  </r>
  <r>
    <s v="Not Requested"/>
    <x v="11"/>
    <d v="2022-09-30T16:03:00"/>
    <d v="2022-09-30T11:09:00"/>
    <n v="2022"/>
    <n v="9"/>
    <n v="30"/>
    <d v="1899-12-30T11:09:00"/>
    <s v="IT"/>
    <s v="ไม่สามารถใช้งาน SAP ที่บ้านได้ (172.27.32.246)"/>
    <n v="12393"/>
    <d v="2022-10-05T08:24:21"/>
    <s v="00:00:00"/>
    <s v=""/>
    <m/>
    <s v="No Group"/>
    <s v="ต่ำ"/>
    <n v="1"/>
    <s v="Setup/Reconfig"/>
    <n v="0"/>
    <s v="กลาง"/>
    <n v="6739"/>
    <s v="pitchanart.sut@cra.ac.th"/>
    <s v="Pitchanart Suthisom"/>
    <s v="Within SLA"/>
    <s v="04:39:13"/>
    <d v="2022-09-30T15:49:00"/>
    <s v="Supachai Sonthong"/>
    <s v="IT Support"/>
    <x v="1"/>
    <s v="Second tier"/>
    <x v="0"/>
    <s v="พอร์ทัล"/>
    <x v="0"/>
    <s v="VPN"/>
    <x v="27"/>
    <x v="9"/>
    <m/>
    <s v=""/>
    <x v="1"/>
    <d v="1899-12-30T00:00:00"/>
    <d v="2022-09-30T16:03:21"/>
    <s v="ต่ำ"/>
  </r>
  <r>
    <s v="Not Requested"/>
    <x v="11"/>
    <d v="2022-09-30T14:16:00"/>
    <d v="2022-09-30T11:12:00"/>
    <n v="2022"/>
    <n v="9"/>
    <n v="30"/>
    <d v="1899-12-30T11:12:00"/>
    <s v="IT"/>
    <s v="ประชุมใน Ms Teams แล้ว Internet หลุด มี Hub 2 ตัว ซ้ายขวา แต่ตัวที่ใกล้นั่ง Hub มันสวิซต์บ่อย จึงทำให้เน็ตหลุด cat2 หน้าห้องอ.โสภิต มุม B "/>
    <n v="12394"/>
    <d v="2022-10-12T12:18:43"/>
    <s v="00:00:00"/>
    <s v=""/>
    <m/>
    <s v="No Group"/>
    <s v="ต่ำ"/>
    <n v="1"/>
    <s v="Setup/Reconfig"/>
    <n v="0"/>
    <s v="ต่ำ"/>
    <n v="856145551"/>
    <s v="sudarat.suw@cra.ac.th"/>
    <s v="Sudarat Suwanvithee"/>
    <s v="Within SLA"/>
    <s v="01:58:01"/>
    <d v="2022-09-30T13:10:36"/>
    <s v="Natthawut Suksom"/>
    <s v="IT Support"/>
    <x v="1"/>
    <s v="Second tier"/>
    <x v="0"/>
    <s v="โทรศัพท์"/>
    <x v="0"/>
    <s v="Wifi"/>
    <x v="1071"/>
    <x v="13"/>
    <m/>
    <s v=""/>
    <x v="1"/>
    <d v="1899-12-30T00:00:00"/>
    <d v="2022-09-30T14:16:43"/>
    <s v="ต่ำ"/>
  </r>
  <r>
    <s v="Not Requested"/>
    <x v="12"/>
    <d v="2022-09-30T14:17:00"/>
    <d v="2022-09-30T11:12:00"/>
    <n v="2022"/>
    <n v="9"/>
    <n v="30"/>
    <d v="1899-12-30T11:12:00"/>
    <s v="IT"/>
    <s v="ล็อกอินรหัสหมอเข้าไปแล้ว แล้วข้อมูลคนไข้หาย แถมกดปุ่มสั่งยาไม่ได้ พี่ตูน รับเรื่องแล้ว"/>
    <n v="12395"/>
    <d v="2022-10-12T13:50:03"/>
    <s v="00:00:00"/>
    <s v=""/>
    <m/>
    <s v="No Group"/>
    <s v="ต่ำ"/>
    <n v="1"/>
    <s v="Screen HIS"/>
    <n v="0"/>
    <s v="ต่ำ"/>
    <n v="6424"/>
    <s v="orawan.boo@cra.ac.th"/>
    <s v="Orawan Boonkeod"/>
    <s v="Within SLA"/>
    <s v="00:27:59"/>
    <d v="2022-09-30T11:40:40"/>
    <s v="Thanaphon Thaugsuban"/>
    <s v="IT Support"/>
    <x v="1"/>
    <s v="Second tier"/>
    <x v="0"/>
    <s v="พอร์ทัล"/>
    <x v="0"/>
    <s v="SSB - Front End"/>
    <x v="1072"/>
    <x v="85"/>
    <m/>
    <s v=""/>
    <x v="1"/>
    <d v="1899-12-30T00:00:00"/>
    <d v="2022-09-30T14:17:03"/>
    <s v="กลาง"/>
  </r>
  <r>
    <s v="Not Requested"/>
    <x v="12"/>
    <d v="2022-09-30T13:54:00"/>
    <d v="2022-09-30T11:13:00"/>
    <n v="2022"/>
    <n v="9"/>
    <n v="30"/>
    <d v="1899-12-30T11:13:00"/>
    <s v="IT"/>
    <s v=""/>
    <n v="12396"/>
    <d v="2022-10-05T08:13:54"/>
    <s v="00:00:00"/>
    <s v=""/>
    <m/>
    <s v="No Group"/>
    <s v="ต่ำ"/>
    <n v="1"/>
    <s v="Setup/Reconfig"/>
    <n v="0"/>
    <s v="กลาง"/>
    <n v="8605"/>
    <s v="sataya.dow@cra.ac.th"/>
    <s v=" นางสาว สัตยา ดาวสิงห์"/>
    <s v="Within SLA"/>
    <s v="02:41:35"/>
    <d v="2022-09-30T13:54:48"/>
    <s v="Aekkaluck Mong Suriya"/>
    <s v="E-sarabun"/>
    <x v="0"/>
    <s v="Second tier"/>
    <x v="1"/>
    <s v="พอร์ทัล"/>
    <x v="0"/>
    <s v="E-Saraban"/>
    <x v="399"/>
    <x v="60"/>
    <m/>
    <s v=""/>
    <x v="0"/>
    <d v="1899-12-30T00:00:00"/>
    <d v="2022-09-30T13:54:48"/>
    <s v="กลาง"/>
  </r>
  <r>
    <s v="Not Requested"/>
    <x v="3"/>
    <m/>
    <d v="2022-09-30T11:13:00"/>
    <n v="2022"/>
    <n v="9"/>
    <n v="30"/>
    <d v="1899-12-30T11:13:00"/>
    <s v="IT"/>
    <s v=""/>
    <n v="12397"/>
    <d v="2022-10-05T08:13:52"/>
    <s v="00:00:00"/>
    <s v=""/>
    <m/>
    <s v="No Group"/>
    <s v="ต่ำ"/>
    <n v="1"/>
    <s v="Network"/>
    <n v="0"/>
    <s v="กลาง"/>
    <n v="625925947"/>
    <s v="fs03@cra.ac.th"/>
    <s v="Fresh Service"/>
    <s v=""/>
    <s v=""/>
    <m/>
    <s v="Wasin Suratanachaigarn"/>
    <s v="Application Support"/>
    <x v="0"/>
    <s v="Second tier"/>
    <x v="1"/>
    <s v="พอร์ทัล"/>
    <x v="2"/>
    <s v="Install"/>
    <x v="722"/>
    <x v="60"/>
    <m/>
    <s v=""/>
    <x v="0"/>
    <d v="1899-12-30T00:00:00"/>
    <d v="2022-10-04T13:03:57"/>
    <s v="กลาง"/>
  </r>
  <r>
    <s v="Not Requested"/>
    <x v="14"/>
    <d v="2022-09-30T16:30:00"/>
    <d v="2022-09-30T11:26:00"/>
    <n v="2022"/>
    <n v="9"/>
    <n v="30"/>
    <d v="1899-12-30T11:26:00"/>
    <s v="IT"/>
    <s v="ไม่สามารถเข้าใช้งานระบบ Audit EMA ได้ (เว็บไซต์ audit.nhso/ema) IP : 172.24.2.241 IP : 172.24.2.242 IP : 172.24.2.224"/>
    <n v="12398"/>
    <d v="2022-10-12T11:27:10"/>
    <s v="00:00:00"/>
    <s v=""/>
    <m/>
    <s v="No Group"/>
    <s v="ต่ำ"/>
    <n v="1"/>
    <s v=""/>
    <n v="0"/>
    <s v="ต่ำ"/>
    <n v="6753"/>
    <s v="jutamas.pla@cra.ac.th"/>
    <s v="Jutamas Plaikaen"/>
    <s v="Within SLA"/>
    <s v="05:03:46"/>
    <d v="2022-09-30T16:29:58"/>
    <s v="Anuchit Buapan"/>
    <s v="IT Support"/>
    <x v="1"/>
    <s v="Second tier"/>
    <x v="0"/>
    <s v="พอร์ทัล"/>
    <x v="0"/>
    <s v=""/>
    <x v="1073"/>
    <x v="77"/>
    <m/>
    <s v=""/>
    <x v="1"/>
    <d v="1899-12-30T00:00:00"/>
    <d v="2022-09-30T16:30:10"/>
    <s v="ต่ำ"/>
  </r>
  <r>
    <s v="Not Requested"/>
    <x v="13"/>
    <m/>
    <d v="2022-09-30T11:32:00"/>
    <n v="2022"/>
    <n v="9"/>
    <n v="30"/>
    <d v="1899-12-30T11:32:00"/>
    <s v="IT"/>
    <s v=""/>
    <n v="12399"/>
    <d v="2022-10-05T08:33:21"/>
    <s v="00:00:00"/>
    <s v=""/>
    <m/>
    <s v="No Group"/>
    <s v="ต่ำ"/>
    <n v="1"/>
    <s v=""/>
    <n v="0"/>
    <s v="กลาง"/>
    <n v="625926947"/>
    <s v="fs03@cra.ac.th"/>
    <s v="Fresh Service"/>
    <s v=""/>
    <s v=""/>
    <m/>
    <s v="jinna ketsara"/>
    <s v="IT Manager"/>
    <x v="0"/>
    <s v="Second tier"/>
    <x v="1"/>
    <s v="พอร์ทัล"/>
    <x v="1"/>
    <s v="New Application/System"/>
    <x v="722"/>
    <x v="26"/>
    <m/>
    <s v=""/>
    <x v="0"/>
    <d v="1899-12-30T00:00:00"/>
    <d v="2022-09-30T15:12:21"/>
    <s v="กลาง"/>
  </r>
  <r>
    <s v="Not Requested"/>
    <x v="3"/>
    <m/>
    <d v="2022-09-30T11:46:00"/>
    <n v="2022"/>
    <n v="9"/>
    <n v="30"/>
    <d v="1899-12-30T11:46:00"/>
    <s v="IT"/>
    <s v=""/>
    <n v="12400"/>
    <d v="2022-10-07T10:53:28"/>
    <s v="00:00:00"/>
    <s v=""/>
    <m/>
    <s v="No Group"/>
    <s v="ต่ำ"/>
    <n v="1"/>
    <s v="PC"/>
    <n v="0"/>
    <s v="กลาง"/>
    <n v="8828"/>
    <s v="prapaporn.cha@cra.ac.th"/>
    <s v="ประภาพร เจริญผล"/>
    <s v="Within SLA"/>
    <s v="01:29:05"/>
    <d v="2022-10-04T15:22:22"/>
    <s v="Jiranuwut Kunnathon"/>
    <s v="IT Support"/>
    <x v="1"/>
    <s v="Second tier"/>
    <x v="0"/>
    <s v="พอร์ทัล"/>
    <x v="3"/>
    <s v="Chang"/>
    <x v="1074"/>
    <x v="113"/>
    <m/>
    <s v=""/>
    <x v="0"/>
    <d v="1899-12-30T00:00:00"/>
    <d v="2022-10-04T15:22:28"/>
    <s v="ต่ำ"/>
  </r>
  <r>
    <s v="Not Requested"/>
    <x v="13"/>
    <m/>
    <d v="2022-09-30T11:49:00"/>
    <n v="2022"/>
    <n v="9"/>
    <n v="30"/>
    <d v="1899-12-30T11:49:00"/>
    <s v="IT"/>
    <s v=""/>
    <n v="12401"/>
    <d v="2022-10-05T08:50:44"/>
    <s v="00:00:00"/>
    <s v=""/>
    <m/>
    <s v="No Group"/>
    <s v="ต่ำ"/>
    <n v="1"/>
    <s v=""/>
    <n v="0"/>
    <s v="กลาง"/>
    <n v="625926947"/>
    <s v="fs03@cra.ac.th"/>
    <s v="Fresh Service"/>
    <s v=""/>
    <s v=""/>
    <m/>
    <s v="On-A-Nong Srisunon"/>
    <s v="PMO"/>
    <x v="0"/>
    <s v="Second tier"/>
    <x v="1"/>
    <s v="พอร์ทัล"/>
    <x v="1"/>
    <s v="New Application/System"/>
    <x v="722"/>
    <x v="26"/>
    <m/>
    <s v=""/>
    <x v="0"/>
    <d v="1899-12-30T00:00:00"/>
    <d v="2022-09-30T15:06:44"/>
    <s v="กลาง"/>
  </r>
  <r>
    <s v="Not Requested"/>
    <x v="3"/>
    <m/>
    <d v="2022-09-30T11:57:00"/>
    <n v="2022"/>
    <n v="9"/>
    <n v="30"/>
    <d v="1899-12-30T11:57:00"/>
    <s v="IT"/>
    <s v="Set up คอมพิวเตอร์ที่แผนกทันตกรรม ชั้น2 ตึก 100 เตียง"/>
    <n v="12402"/>
    <d v="2022-10-13T10:41:53"/>
    <s v="00:00:00"/>
    <s v=""/>
    <m/>
    <s v="No Group"/>
    <s v="ต่ำ"/>
    <n v="1"/>
    <s v="Software"/>
    <n v="0"/>
    <s v="ต่ำ"/>
    <n v="8888"/>
    <s v="itservice@cra.ac.th"/>
    <s v="IT Service Request"/>
    <s v="Within SLA"/>
    <s v="13:35:42"/>
    <d v="2022-10-04T15:16:54"/>
    <s v="Chakrit Pongprayot"/>
    <s v="IT Support"/>
    <x v="1"/>
    <s v="Second tier"/>
    <x v="0"/>
    <s v="โทรศัพท์"/>
    <x v="3"/>
    <s v="Install"/>
    <x v="1075"/>
    <x v="70"/>
    <m/>
    <s v=""/>
    <x v="0"/>
    <d v="1899-12-30T00:00:00"/>
    <d v="2022-10-04T15:16:53"/>
    <s v="ต่ำ"/>
  </r>
  <r>
    <s v="Not Requested"/>
    <x v="2"/>
    <d v="2022-09-30T12:33:00"/>
    <d v="2022-09-30T12:02:00"/>
    <n v="2022"/>
    <n v="9"/>
    <n v="30"/>
    <d v="1899-12-30T12:02:00"/>
    <s v="IT"/>
    <s v="log in โน๊ตบุ๊คไม่ได้ค่ะ"/>
    <n v="12403"/>
    <d v="2022-10-12T12:02:31"/>
    <s v="00:00:00"/>
    <s v=""/>
    <m/>
    <s v="No Group"/>
    <s v="ต่ำ"/>
    <n v="1"/>
    <s v="User Error"/>
    <n v="0"/>
    <s v="ต่ำ"/>
    <n v="972243634"/>
    <s v="nichamon.par@cra.ac.th"/>
    <s v="Nichamon Parinyapon"/>
    <s v="Within SLA"/>
    <s v="00:30:48"/>
    <d v="2022-09-30T12:33:04"/>
    <s v="Chutiphan Wonbao"/>
    <s v="IT Support"/>
    <x v="1"/>
    <s v="Frist tier"/>
    <x v="2"/>
    <s v="พอร์ทัล"/>
    <x v="0"/>
    <s v="Notebook"/>
    <x v="1076"/>
    <x v="5"/>
    <m/>
    <s v=""/>
    <x v="1"/>
    <d v="1899-12-30T00:00:00"/>
    <d v="2022-09-30T12:33:04"/>
    <s v="ต่ำ"/>
  </r>
  <r>
    <s v="Not Requested"/>
    <x v="0"/>
    <m/>
    <d v="2022-09-30T12:34:00"/>
    <n v="2022"/>
    <n v="9"/>
    <n v="30"/>
    <d v="1899-12-30T12:34:00"/>
    <s v="IT"/>
    <s v=""/>
    <n v="12404"/>
    <d v="2022-10-05T09:34:59"/>
    <s v="00:00:00"/>
    <s v=""/>
    <m/>
    <s v="No Group"/>
    <s v="ต่ำ"/>
    <n v="1"/>
    <s v="HIS"/>
    <n v="0"/>
    <s v="กลาง"/>
    <n v="8449"/>
    <s v="pornthida.wut@cra.ac.th"/>
    <s v="Pornthida Wutcharat"/>
    <s v=""/>
    <s v=""/>
    <m/>
    <s v="On-A-Nong Srisunon"/>
    <s v="PMO"/>
    <x v="0"/>
    <s v="Second tier"/>
    <x v="1"/>
    <s v="พอร์ทัล"/>
    <x v="1"/>
    <s v="เปิดสิทธิ์"/>
    <x v="1077"/>
    <x v="5"/>
    <m/>
    <s v=""/>
    <x v="0"/>
    <d v="1899-12-30T00:00:00"/>
    <d v="2022-09-30T12:58:59"/>
    <s v="ต่ำ"/>
  </r>
  <r>
    <s v="Not Requested"/>
    <x v="12"/>
    <m/>
    <d v="2022-09-30T13:37:00"/>
    <n v="2022"/>
    <n v="9"/>
    <n v="30"/>
    <d v="1899-12-30T13:37:00"/>
    <s v="IT"/>
    <s v="ปัญหาคือ เปิด VN แล้วไม่สามารถบันทึกข้อมูลใดๆได้ค่ะ "/>
    <n v="12405"/>
    <d v="2022-10-12T13:37:34"/>
    <s v="00:00:00"/>
    <s v=""/>
    <m/>
    <s v="No Group"/>
    <s v="ต่ำ"/>
    <n v="1"/>
    <s v="Set up SSB"/>
    <n v="0"/>
    <s v="ต่ำ"/>
    <n v="6241"/>
    <s v="wantanee.chi@cra.ac.th"/>
    <s v="Wantanee Chidprang"/>
    <s v=""/>
    <s v=""/>
    <m/>
    <s v="Kanokwan Puangsiri"/>
    <s v="Application Support"/>
    <x v="0"/>
    <s v="Second tier"/>
    <x v="1"/>
    <s v="พอร์ทัล"/>
    <x v="1"/>
    <s v="SSB - Front End"/>
    <x v="1078"/>
    <x v="52"/>
    <m/>
    <s v=""/>
    <x v="1"/>
    <d v="1899-12-30T00:00:00"/>
    <d v="2022-09-30T14:06:34"/>
    <s v="ต่ำ"/>
  </r>
  <r>
    <s v="Not Requested"/>
    <x v="6"/>
    <m/>
    <d v="2022-09-30T13:58:00"/>
    <n v="2022"/>
    <n v="9"/>
    <n v="30"/>
    <d v="1899-12-30T13:58:00"/>
    <s v="IT"/>
    <s v="รบกวนขอ report ตามเอกสารแนบค่ะ เนื่องจากหัวหน้าหน่วยให้ขอเพื่อนำไปประกอบ ข้อมูลการจัดทไ service profile"/>
    <n v="12406"/>
    <d v="2022-10-12T13:59:26"/>
    <s v="00:00:00"/>
    <s v=""/>
    <m/>
    <s v="No Group"/>
    <s v="ต่ำ"/>
    <n v="1"/>
    <s v="System SSB"/>
    <n v="0"/>
    <s v="ต่ำ"/>
    <n v="6246"/>
    <s v="nuengruthai.yen@cra.ac.th"/>
    <s v="Nuengruthai Yanjira"/>
    <s v=""/>
    <s v=""/>
    <m/>
    <s v="Ulailak Nadee"/>
    <s v="IT Support"/>
    <x v="0"/>
    <s v="Second tier"/>
    <x v="1"/>
    <s v="พอร์ทัล"/>
    <x v="1"/>
    <s v="Change/Add Report"/>
    <x v="1079"/>
    <x v="14"/>
    <m/>
    <s v=""/>
    <x v="0"/>
    <d v="1899-12-30T00:00:00"/>
    <d v="2022-09-30T14:19:26"/>
    <s v="ต่ำ"/>
  </r>
  <r>
    <s v="Not Requested"/>
    <x v="3"/>
    <d v="2022-09-30T16:04:00"/>
    <d v="2022-09-30T14:29:00"/>
    <n v="2022"/>
    <n v="9"/>
    <n v="30"/>
    <d v="1899-12-30T14:29:00"/>
    <s v="IT"/>
    <s v="Windows ต้องการ Add Printer (พนักงานใหม่)"/>
    <n v="12407"/>
    <d v="2022-10-12T14:54:06"/>
    <s v="00:00:00"/>
    <s v=""/>
    <m/>
    <s v="No Group"/>
    <s v="ต่ำ"/>
    <n v="1"/>
    <s v="Printer"/>
    <n v="0"/>
    <s v="ต่ำ"/>
    <n v="8776"/>
    <s v="sutinun.lue@cra.ac.th"/>
    <s v="Sutinun Lueansiri"/>
    <s v="Within SLA"/>
    <s v="01:10:04"/>
    <d v="2022-09-30T15:40:03"/>
    <s v="Natthawut Suksom"/>
    <s v="IT Support"/>
    <x v="1"/>
    <s v="Second tier"/>
    <x v="0"/>
    <s v="พอร์ทัล"/>
    <x v="0"/>
    <s v="Install"/>
    <x v="1080"/>
    <x v="81"/>
    <m/>
    <s v=""/>
    <x v="0"/>
    <d v="1899-12-30T00:00:00"/>
    <d v="2022-09-30T16:04:06"/>
    <s v="ต่ำ"/>
  </r>
  <r>
    <s v="Not Requested"/>
    <x v="2"/>
    <d v="2022-09-30T16:35:00"/>
    <d v="2022-09-30T15:03:00"/>
    <n v="2022"/>
    <n v="9"/>
    <n v="30"/>
    <d v="1899-12-30T15:03:00"/>
    <s v="IT"/>
    <s v="เม้าส์ใช้งานไม่ได้ค่ะ อยู่ในห้องลิฟท์ส่วนพระองค์ชั้น3"/>
    <n v="12408"/>
    <d v="2022-10-12T15:07:52"/>
    <s v="00:00:00"/>
    <s v=""/>
    <m/>
    <s v="No Group"/>
    <s v="ต่ำ"/>
    <n v="1"/>
    <s v="Setup/Reconfig"/>
    <n v="0"/>
    <s v="ต่ำ"/>
    <n v="6165"/>
    <s v="srisuda.chi@cra.ac.th"/>
    <s v="Srisuda Chirachaloemkul"/>
    <s v="Within SLA"/>
    <s v="01:28:19"/>
    <d v="2022-09-30T16:31:37"/>
    <s v="Anuchit Buapan"/>
    <s v="IT Support"/>
    <x v="1"/>
    <s v="Second tier"/>
    <x v="0"/>
    <s v="พอร์ทัล"/>
    <x v="0"/>
    <s v="Mouse"/>
    <x v="1081"/>
    <x v="151"/>
    <m/>
    <s v=""/>
    <x v="1"/>
    <d v="1899-12-30T00:00:00"/>
    <d v="2022-09-30T16:35:52"/>
    <s v="ต่ำ"/>
  </r>
  <r>
    <s v="Not Requested"/>
    <x v="3"/>
    <d v="2022-09-30T16:05:00"/>
    <d v="2022-09-30T15:28:00"/>
    <n v="2022"/>
    <n v="9"/>
    <n v="30"/>
    <d v="1899-12-30T15:28:00"/>
    <s v="IT"/>
    <s v="Set up และติดตั้งโปรแกรมคอมพิวเตอร์สำหรับ 400 เตียง Lenovo V50T 13IMB Gen2 S/N :SPC23QSV3"/>
    <n v="12409"/>
    <d v="2022-10-12T15:30:48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35:51"/>
    <d v="2022-09-30T16:04:14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6:05:48"/>
    <s v="ต่ำ"/>
  </r>
  <r>
    <s v="Not Requested"/>
    <x v="3"/>
    <d v="2022-09-30T16:06:00"/>
    <d v="2022-09-30T15:29:00"/>
    <n v="2022"/>
    <n v="9"/>
    <n v="30"/>
    <d v="1899-12-30T15:29:00"/>
    <s v="IT"/>
    <s v="Set up และติดตั้งโปรแกรมคอมพิวเตอร์สำหรับ 400 เตียง Lenovo V50T 13IMB Gen2 S/N :SPC24QWNM"/>
    <n v="12410"/>
    <d v="2022-10-12T15:32:51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34:56"/>
    <d v="2022-09-30T16:04:26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6:06:51"/>
    <s v="ต่ำ"/>
  </r>
  <r>
    <s v="Not Requested"/>
    <x v="3"/>
    <d v="2022-09-30T16:06:00"/>
    <d v="2022-09-30T15:30:00"/>
    <n v="2022"/>
    <n v="9"/>
    <n v="30"/>
    <d v="1899-12-30T15:30:00"/>
    <s v="IT"/>
    <s v="Set up และติดตั้งโปรแกรมคอมพิวเตอร์สำหรับ 400 เตียง Lenovo V50T 13IMB Gen2 S/N :SPC2552VV"/>
    <n v="12411"/>
    <d v="2022-10-12T15:32:55"/>
    <s v="00:00:00"/>
    <s v=""/>
    <m/>
    <s v="No Group"/>
    <s v="ต่ำ"/>
    <n v="1"/>
    <s v="Software"/>
    <n v="0"/>
    <s v="ต่ำ"/>
    <n v="8888"/>
    <s v="jinna.ket@cra.ac.th"/>
    <s v="jinna ketsara"/>
    <s v="Within SLA"/>
    <s v="00:34:23"/>
    <d v="2022-09-30T16:04:51"/>
    <s v="Pawarut Bootchan"/>
    <s v="IT Support"/>
    <x v="1"/>
    <s v="Second tier"/>
    <x v="0"/>
    <s v="โทรศัพท์"/>
    <x v="0"/>
    <s v="Install"/>
    <x v="704"/>
    <x v="25"/>
    <m/>
    <s v=""/>
    <x v="0"/>
    <d v="1899-12-30T00:00:00"/>
    <d v="2022-09-30T16:06:55"/>
    <s v="ต่ำ"/>
  </r>
  <r>
    <s v="Not Requested"/>
    <x v="2"/>
    <d v="2022-09-30T16:19:00"/>
    <d v="2022-09-30T15:31:00"/>
    <n v="2022"/>
    <n v="9"/>
    <n v="30"/>
    <d v="1899-12-30T15:31:00"/>
    <s v="IT"/>
    <s v="คอมพิวเตอร์เครืองที่เคาน์เตอร์พยาบาลเปิดไม่ติด "/>
    <n v="12412"/>
    <d v="2022-10-12T15:32:51"/>
    <s v="00:00:00"/>
    <s v=""/>
    <m/>
    <s v="No Group"/>
    <s v="ต่ำ"/>
    <n v="1"/>
    <s v="User Error"/>
    <n v="0"/>
    <s v="ต่ำ"/>
    <n v="6167"/>
    <s v="arinya.har@cra.ac.th"/>
    <s v="Arinya Haruthai"/>
    <s v="Within SLA"/>
    <s v="00:47:28"/>
    <d v="2022-09-30T16:18:59"/>
    <s v="Thanaphon Thaugsuban"/>
    <s v="IT Support"/>
    <x v="1"/>
    <s v="Second tier"/>
    <x v="0"/>
    <s v="พอร์ทัล"/>
    <x v="0"/>
    <s v="PC"/>
    <x v="228"/>
    <x v="63"/>
    <m/>
    <s v=""/>
    <x v="1"/>
    <d v="1899-12-30T00:00:00"/>
    <d v="2022-09-30T16:19:51"/>
    <s v="ต่ำ"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4"/>
    <m/>
    <x v="4"/>
    <m/>
    <x v="1082"/>
    <x v="152"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 5" cacheId="102" applyNumberFormats="0" applyBorderFormats="0" applyFontFormats="0" applyPatternFormats="0" applyAlignmentFormats="0" applyWidthHeightFormats="0" dataCaption="" compact="0" compactData="0">
  <location ref="J3" firstHeaderRow="0" firstDataRow="3" firstDataCol="3"/>
  <pivotFields count="45">
    <pivotField name="สถานะการอนุมัติ" compact="0" outline="0" multipleItemSelectionAllowed="1" showAll="0">
      <items count="2">
        <item x="0"/>
        <item t="default"/>
      </items>
    </pivotField>
    <pivotField name="หมวดหมู่" compact="0" outline="0" multipleItemSelectionAllowed="1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เวลาปิด" compact="0" outline="0" multipleItemSelectionAllowed="1" showAll="0">
      <items count="1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t="default"/>
      </items>
    </pivotField>
    <pivotField name="เวลาที่สร้าง" compact="0" outline="0" multipleItemSelectionAllowed="1" showAll="0">
      <items count="16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ปีที่สร้าง" compact="0" outline="0" multipleItemSelectionAllowed="1" showAll="0">
      <items count="2">
        <item x="0"/>
        <item t="default"/>
      </items>
    </pivotField>
    <pivotField name="เดือนที่สร้าง" compact="0" outline="0" multipleItemSelectionAllowed="1" showAll="0">
      <items count="2">
        <item x="0"/>
        <item t="default"/>
      </items>
    </pivotField>
    <pivotField name="วันที่สร้าง" compact="0" outline="0" multipleItemSelectionAllowe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Time" axis="axisCol" compact="0" numFmtId="21" outline="0" multipleItemSelectionAllowed="1" showAll="0" sortType="ascending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แผนก" compact="0" outline="0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คำอธิบาย" compact="0" outline="0" multipleItemSelectionAllowed="1" showAll="0">
      <items count="12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หมายเลขคำร้อง" dataField="1" compact="0" outline="0" multipleItemSelectionAllowed="1" showAll="0">
      <items count="16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t="default"/>
      </items>
    </pivotField>
    <pivotField name="เวลาครบกำหนด" compact="0" outline="0" multipleItemSelectionAllowed="1" showAll="0">
      <items count="15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t="default"/>
      </items>
    </pivotField>
    <pivotField name="เวลาที่ตอบกลับครั้งแรก (หน่วยเป็นชั่วโมง)" compact="0" outline="0" multipleItemSelectionAllowed="1" showAll="0">
      <items count="2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สถานะของการตอบกลับครั้งแรก" compact="0" outline="0" multipleItemSelectionAllowed="1" showAll="0">
      <items count="4">
        <item x="0"/>
        <item x="1"/>
        <item x="2"/>
        <item t="default"/>
      </items>
    </pivotField>
    <pivotField name="เวลาที่ตอบกลับครั้งแรก" compact="0" outline="0" multipleItemSelectionAllowed="1"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name="กลุ่ม" compact="0" outline="0" multipleItemSelectionAllowed="1" showAll="0">
      <items count="2">
        <item x="0"/>
        <item t="default"/>
      </items>
    </pivotField>
    <pivotField name="ผลกระทบ" compact="0" outline="0" multipleItemSelectionAllowed="1" showAll="0">
      <items count="4">
        <item x="0"/>
        <item x="1"/>
        <item x="2"/>
        <item t="default"/>
      </items>
    </pivotField>
    <pivotField name="การตอบสนองของลูกค้า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ไอเท็ม" compact="0" outline="0" multipleItemSelectionAllowed="1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การกระทำของเจ้าหน้าที่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ลำดับความสำคัญ" compact="0" outline="0" multipleItemSelectionAllowed="1" showAll="0">
      <items count="5">
        <item x="0"/>
        <item x="1"/>
        <item x="2"/>
        <item x="3"/>
        <item t="default"/>
      </items>
    </pivotField>
    <pivotField name="เบอร์ติดต่อ" compact="0" outline="0" multipleItemSelectionAllowed="1" showAll="0">
      <items count="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อีเมลผู้ขอ" compact="0" outline="0" multipleItemSelectionAllowed="1" showAll="0">
      <items count="6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name="ชื่อผู้ขอ" compact="0" outline="0" multipleItemSelectionAllowed="1" showAll="0">
      <items count="6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t="default"/>
      </items>
    </pivotField>
    <pivotField name="สถานะการแก้ไข" compact="0" outline="0" multipleItemSelectionAllowed="1" showAll="0">
      <items count="4">
        <item x="0"/>
        <item x="1"/>
        <item x="2"/>
        <item t="default"/>
      </items>
    </pivotField>
    <pivotField name="เวลาที่ใช้ในการแก้ไขปัญหา (หน่วยเป็นชั่วโมง)" compact="0" outline="0" multipleItemSelectionAllowed="1" showAll="0">
      <items count="1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t="default"/>
      </items>
    </pivotField>
    <pivotField name="เวลาที่แก้ไขปัญหาได้" compact="0" outline="0" multipleItemSelectionAllowed="1" showAll="0">
      <items count="1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t="default"/>
      </items>
    </pivotField>
    <pivotField name="เจ้าหน้าที่" compact="0" outline="0" multipleItemSelectionAllowed="1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ตำแหน่ง" compact="0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หน่วยงาน" compact="0" outline="0" multipleItemSelectionAllowed="1" showAll="0">
      <items count="4">
        <item x="0"/>
        <item x="1"/>
        <item x="2"/>
        <item t="default"/>
      </items>
    </pivotField>
    <pivotField name="Leval" compact="0" outline="0" multipleItemSelectionAllowed="1" showAll="0">
      <items count="3">
        <item x="0"/>
        <item x="1"/>
        <item t="default"/>
      </items>
    </pivotField>
    <pivotField name="Leval 2 " compact="0" outline="0" multipleItemSelectionAllowed="1" showAll="0">
      <items count="4">
        <item x="0"/>
        <item x="1"/>
        <item x="2"/>
        <item t="default"/>
      </items>
    </pivotField>
    <pivotField name="แหล่งที่มา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สถานะ" compact="0" outline="0" multipleItemSelectionAllowed="1" showAll="0">
      <items count="5">
        <item x="0"/>
        <item x="1"/>
        <item x="2"/>
        <item x="3"/>
        <item t="default"/>
      </items>
    </pivotField>
    <pivotField name="หมวดหมู่ย่อย" compact="0" outline="0" multipleItemSelectionAllowed="1"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หัวเรื่อง" compact="0" outline="0" multipleItemSelectionAllowed="1" showAll="0">
      <items count="1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t="default"/>
      </items>
    </pivotField>
    <pivotField name="Support Location" compact="0" outline="0" multipleItemSelectionAllowed="1" showAll="0">
      <items count="2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name="ผลการสำรวจความคิดเห็น" compact="0" outline="0" multipleItemSelectionAllowed="1" showAll="0">
      <items count="5">
        <item x="0"/>
        <item x="1"/>
        <item x="2"/>
        <item x="3"/>
        <item t="default"/>
      </items>
    </pivotField>
    <pivotField name="แท็ก" compact="0" outline="0" multipleItemSelectionAllowed="1" showAll="0">
      <items count="2">
        <item x="0"/>
        <item t="default"/>
      </items>
    </pivotField>
    <pivotField name="ประเภท" compact="0" outline="0" multipleItemSelectionAllowed="1" showAll="0">
      <items count="3">
        <item x="0"/>
        <item x="1"/>
        <item t="default"/>
      </items>
    </pivotField>
    <pivotField name="ติดตามเวลาได้แล้ว" compact="0" outline="0" multipleItemSelectionAllowed="1" showAll="0">
      <items count="2">
        <item x="0"/>
        <item t="default"/>
      </items>
    </pivotField>
    <pivotField name="เวลาอัปเดตครั้งล่าสุด" compact="0" outline="0" multipleItemSelectionAllowed="1" showAll="0">
      <items count="16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t="default"/>
      </items>
    </pivotField>
    <pivotField name="ความเร่งด่วน" compact="0" outline="0" multipleItemSelectionAllowed="1" showAll="0">
      <items count="4">
        <item x="0"/>
        <item x="1"/>
        <item x="2"/>
        <item t="default"/>
      </items>
    </pivotField>
    <pivotField name="time2" axis="axisCol" compact="0" outline="0" multipleItemSelectionAllowed="1" showAll="0" sortType="ascending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time3" axis="axisCol" compact="0" outline="0" multipleItemSelectionAllowed="1" showAll="0" sortType="ascending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colFields count="3">
    <field x="43"/>
    <field x="44"/>
    <field x="7"/>
  </colFields>
  <dataFields count="1">
    <dataField name="Count of หมายเลขคำร้อง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" cacheId="112" applyNumberFormats="0" applyBorderFormats="0" applyFontFormats="0" applyPatternFormats="0" applyAlignmentFormats="0" applyWidthHeightFormats="0" dataCaption="" updatedVersion="6" compact="0" compactData="0" chartFormat="7">
  <location ref="CK4:CP9" firstHeaderRow="1" firstDataRow="2" firstDataCol="1" rowPageCount="1" colPageCount="1"/>
  <pivotFields count="43">
    <pivotField name="สถานะการอนุมัติ" compact="0" outline="0" multipleItemSelectionAllowed="1" showAll="0"/>
    <pivotField name="หมวดหมู่" compact="0" outline="0" multipleItemSelectionAllowed="1" showAll="0"/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axis="axisRow" compact="0" outline="0" multipleItemSelectionAllowed="1" showAll="0" sortType="ascending">
      <items count="6">
        <item x="2"/>
        <item x="0"/>
        <item x="1"/>
        <item h="1" x="3"/>
        <item h="1" x="4"/>
        <item t="default"/>
      </items>
    </pivotField>
    <pivotField name="Leval" compact="0" outline="0" multipleItemSelectionAllowed="1" showAll="0"/>
    <pivotField name="Leval 2 " axis="axisPage" compact="0" outline="0" multipleItemSelectionAllowed="1" showAll="0">
      <items count="6">
        <item x="1"/>
        <item x="0"/>
        <item x="2"/>
        <item x="4"/>
        <item x="3"/>
        <item t="default"/>
      </items>
    </pivotField>
    <pivotField name="แหล่งที่มา" compact="0" outline="0" multipleItemSelectionAllowed="1" showAll="0"/>
    <pivotField name="สถานะ" axis="axisCol" compact="0" outline="0" multipleItemSelectionAllowed="1" showAll="0" sortType="ascending">
      <items count="6">
        <item x="1"/>
        <item x="3"/>
        <item x="0"/>
        <item x="2"/>
        <item h="1" x="4"/>
        <item t="default"/>
      </items>
    </pivotField>
    <pivotField name="หมวดหมู่ย่อย" compact="0" outline="0" multipleItemSelectionAllowed="1" showAll="0"/>
    <pivotField name="หัวเรื่อง" compact="0" outline="0" multipleItemSelectionAllowed="1" showAll="0"/>
    <pivotField name="Support Location" compact="0" outline="0" multipleItemSelectionAllowed="1" showAll="0"/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compact="0" outline="0" multipleItemSelectionAllowed="1" showAll="0"/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33"/>
  </colFields>
  <colItems count="5">
    <i>
      <x/>
    </i>
    <i>
      <x v="1"/>
    </i>
    <i>
      <x v="2"/>
    </i>
    <i>
      <x v="3"/>
    </i>
    <i t="grand">
      <x/>
    </i>
  </colItems>
  <pageFields count="1">
    <pageField fld="31" hier="0"/>
  </pageFields>
  <dataFields count="1">
    <dataField name="Count of หมายเลขคำร้อง" fld="10" subtotal="count" baseField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 3" cacheId="112" applyNumberFormats="0" applyBorderFormats="0" applyFontFormats="0" applyPatternFormats="0" applyAlignmentFormats="0" applyWidthHeightFormats="0" dataCaption="" updatedVersion="6" compact="0" compactData="0">
  <location ref="D3:F645" firstHeaderRow="1" firstDataRow="1" firstDataCol="2" rowPageCount="1" colPageCount="1"/>
  <pivotFields count="43">
    <pivotField name="สถานะการอนุมัติ" compact="0" outline="0" multipleItemSelectionAllowed="1" showAll="0"/>
    <pivotField name="หมวดหมู่" axis="axisRow" compact="0" outline="0" multipleItemSelectionAllowed="1" showAll="0" sortType="descending">
      <items count="23">
        <item m="1" x="17"/>
        <item x="7"/>
        <item x="1"/>
        <item m="1" x="19"/>
        <item x="10"/>
        <item m="1" x="20"/>
        <item x="3"/>
        <item x="2"/>
        <item x="11"/>
        <item x="8"/>
        <item x="9"/>
        <item x="13"/>
        <item x="0"/>
        <item x="6"/>
        <item m="1" x="16"/>
        <item m="1" x="18"/>
        <item x="4"/>
        <item m="1" x="21"/>
        <item x="5"/>
        <item x="12"/>
        <item x="14"/>
        <item x="15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compact="0" outline="0" multipleItemSelectionAllowed="1" showAll="0"/>
    <pivotField name="Leval" compact="0" outline="0" multipleItemSelectionAllowed="1" showAll="0"/>
    <pivotField name="Leval 2 " compact="0" outline="0" multipleItemSelectionAllowed="1" showAll="0"/>
    <pivotField name="แหล่งที่มา" compact="0" outline="0" multipleItemSelectionAllowed="1" showAll="0"/>
    <pivotField name="สถานะ" compact="0" outline="0" multipleItemSelectionAllowed="1" showAll="0"/>
    <pivotField name="หมวดหมู่ย่อย" compact="0" outline="0" multipleItemSelectionAllowed="1" showAll="0"/>
    <pivotField name="หัวเรื่อง" axis="axisRow" compact="0" outline="0" multipleItemSelectionAllowed="1" showAll="0" sortType="descending">
      <items count="1085">
        <item x="197"/>
        <item x="373"/>
        <item x="399"/>
        <item x="656"/>
        <item x="818"/>
        <item x="450"/>
        <item x="81"/>
        <item x="309"/>
        <item x="286"/>
        <item x="410"/>
        <item x="181"/>
        <item x="116"/>
        <item x="82"/>
        <item x="18"/>
        <item x="940"/>
        <item x="541"/>
        <item x="537"/>
        <item x="323"/>
        <item x="838"/>
        <item x="124"/>
        <item x="56"/>
        <item x="358"/>
        <item x="285"/>
        <item x="151"/>
        <item x="642"/>
        <item x="162"/>
        <item x="460"/>
        <item x="819"/>
        <item x="228"/>
        <item x="203"/>
        <item x="822"/>
        <item x="27"/>
        <item x="494"/>
        <item x="300"/>
        <item x="64"/>
        <item x="133"/>
        <item x="256"/>
        <item x="803"/>
        <item x="607"/>
        <item x="556"/>
        <item x="880"/>
        <item x="617"/>
        <item x="35"/>
        <item x="305"/>
        <item x="222"/>
        <item x="271"/>
        <item x="668"/>
        <item x="38"/>
        <item x="76"/>
        <item x="37"/>
        <item x="169"/>
        <item x="78"/>
        <item x="1081"/>
        <item x="204"/>
        <item x="966"/>
        <item x="317"/>
        <item x="381"/>
        <item x="1069"/>
        <item x="266"/>
        <item x="597"/>
        <item x="131"/>
        <item x="958"/>
        <item x="291"/>
        <item x="505"/>
        <item x="58"/>
        <item x="720"/>
        <item x="538"/>
        <item x="355"/>
        <item x="129"/>
        <item x="406"/>
        <item x="703"/>
        <item x="723"/>
        <item x="174"/>
        <item x="1074"/>
        <item x="810"/>
        <item x="984"/>
        <item x="252"/>
        <item m="1" x="1083"/>
        <item x="1068"/>
        <item x="115"/>
        <item x="393"/>
        <item x="69"/>
        <item x="316"/>
        <item x="997"/>
        <item x="973"/>
        <item x="540"/>
        <item x="288"/>
        <item x="645"/>
        <item x="1034"/>
        <item x="437"/>
        <item x="86"/>
        <item x="670"/>
        <item x="10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6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9"/>
        <item x="60"/>
        <item x="61"/>
        <item x="62"/>
        <item x="63"/>
        <item x="65"/>
        <item x="66"/>
        <item x="67"/>
        <item x="68"/>
        <item x="70"/>
        <item x="71"/>
        <item x="72"/>
        <item x="73"/>
        <item x="74"/>
        <item x="75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5"/>
        <item x="166"/>
        <item x="167"/>
        <item x="168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5"/>
        <item x="226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7"/>
        <item x="289"/>
        <item x="290"/>
        <item x="292"/>
        <item x="293"/>
        <item x="294"/>
        <item x="295"/>
        <item x="296"/>
        <item x="297"/>
        <item x="298"/>
        <item x="299"/>
        <item x="301"/>
        <item x="302"/>
        <item x="303"/>
        <item x="304"/>
        <item x="306"/>
        <item x="307"/>
        <item x="308"/>
        <item x="310"/>
        <item x="311"/>
        <item x="312"/>
        <item x="313"/>
        <item x="314"/>
        <item x="315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4"/>
        <item x="375"/>
        <item x="376"/>
        <item x="377"/>
        <item x="378"/>
        <item x="379"/>
        <item x="38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1"/>
        <item x="452"/>
        <item x="453"/>
        <item x="454"/>
        <item x="455"/>
        <item x="456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9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8"/>
        <item x="599"/>
        <item x="600"/>
        <item x="601"/>
        <item x="602"/>
        <item x="603"/>
        <item x="604"/>
        <item x="605"/>
        <item x="606"/>
        <item x="608"/>
        <item x="609"/>
        <item x="610"/>
        <item x="611"/>
        <item x="612"/>
        <item x="613"/>
        <item x="614"/>
        <item x="615"/>
        <item x="616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4"/>
        <item x="805"/>
        <item x="806"/>
        <item x="807"/>
        <item x="808"/>
        <item x="809"/>
        <item x="811"/>
        <item x="812"/>
        <item x="813"/>
        <item x="814"/>
        <item x="815"/>
        <item x="816"/>
        <item x="817"/>
        <item x="820"/>
        <item x="821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9"/>
        <item x="960"/>
        <item x="961"/>
        <item x="962"/>
        <item x="963"/>
        <item x="964"/>
        <item x="965"/>
        <item x="967"/>
        <item x="968"/>
        <item x="969"/>
        <item x="970"/>
        <item x="971"/>
        <item x="972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70"/>
        <item x="1071"/>
        <item x="1072"/>
        <item x="1073"/>
        <item x="1075"/>
        <item x="1076"/>
        <item x="1077"/>
        <item x="1078"/>
        <item x="1079"/>
        <item x="1080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upport Location" compact="0" outline="0" multipleItemSelectionAllowed="1" showAll="0"/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axis="axisPage" compact="0" outline="0" multipleItemSelectionAllowed="1" showAll="0">
      <items count="4">
        <item h="1" x="0"/>
        <item x="1"/>
        <item h="1" x="2"/>
        <item t="default"/>
      </items>
    </pivotField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2">
    <field x="1"/>
    <field x="35"/>
  </rowFields>
  <rowItems count="642">
    <i>
      <x v="19"/>
      <x v="974"/>
    </i>
    <i r="1">
      <x v="160"/>
    </i>
    <i r="1">
      <x v="595"/>
    </i>
    <i r="1">
      <x v="358"/>
    </i>
    <i r="1">
      <x v="596"/>
    </i>
    <i r="1">
      <x v="41"/>
    </i>
    <i r="1">
      <x v="910"/>
    </i>
    <i r="1">
      <x v="714"/>
    </i>
    <i r="1">
      <x v="331"/>
    </i>
    <i r="1">
      <x v="435"/>
    </i>
    <i r="1">
      <x v="898"/>
    </i>
    <i r="1">
      <x v="946"/>
    </i>
    <i r="1">
      <x v="752"/>
    </i>
    <i r="1">
      <x v="1072"/>
    </i>
    <i r="1">
      <x v="287"/>
    </i>
    <i r="1">
      <x v="873"/>
    </i>
    <i r="1">
      <x v="45"/>
    </i>
    <i r="1">
      <x v="1009"/>
    </i>
    <i r="1">
      <x v="46"/>
    </i>
    <i r="1">
      <x v="44"/>
    </i>
    <i r="1">
      <x v="393"/>
    </i>
    <i r="1">
      <x v="772"/>
    </i>
    <i r="1">
      <x v="396"/>
    </i>
    <i r="1">
      <x v="895"/>
    </i>
    <i r="1">
      <x v="398"/>
    </i>
    <i r="1">
      <x v="975"/>
    </i>
    <i r="1">
      <x v="400"/>
    </i>
    <i r="1">
      <x v="1039"/>
    </i>
    <i r="1">
      <x v="403"/>
    </i>
    <i r="1">
      <x v="700"/>
    </i>
    <i r="1">
      <x v="412"/>
    </i>
    <i r="1">
      <x v="730"/>
    </i>
    <i r="1">
      <x v="421"/>
    </i>
    <i r="1">
      <x v="760"/>
    </i>
    <i r="1">
      <x v="424"/>
    </i>
    <i r="1">
      <x v="834"/>
    </i>
    <i r="1">
      <x v="427"/>
    </i>
    <i r="1">
      <x v="888"/>
    </i>
    <i r="1">
      <x v="428"/>
    </i>
    <i r="1">
      <x v="938"/>
    </i>
    <i r="1">
      <x v="433"/>
    </i>
    <i r="1">
      <x v="965"/>
    </i>
    <i r="1">
      <x v="434"/>
    </i>
    <i r="1">
      <x v="984"/>
    </i>
    <i r="1">
      <x v="50"/>
    </i>
    <i r="1">
      <x v="1017"/>
    </i>
    <i r="1">
      <x v="436"/>
    </i>
    <i r="1">
      <x v="1054"/>
    </i>
    <i r="1">
      <x v="437"/>
    </i>
    <i r="1">
      <x v="112"/>
    </i>
    <i r="1">
      <x v="438"/>
    </i>
    <i r="1">
      <x v="703"/>
    </i>
    <i r="1">
      <x v="440"/>
    </i>
    <i r="1">
      <x v="720"/>
    </i>
    <i r="1">
      <x v="441"/>
    </i>
    <i r="1">
      <x v="738"/>
    </i>
    <i r="1">
      <x v="447"/>
    </i>
    <i r="1">
      <x v="757"/>
    </i>
    <i r="1">
      <x v="448"/>
    </i>
    <i r="1">
      <x v="767"/>
    </i>
    <i r="1">
      <x v="450"/>
    </i>
    <i r="1">
      <x v="832"/>
    </i>
    <i r="1">
      <x v="451"/>
    </i>
    <i r="1">
      <x v="838"/>
    </i>
    <i r="1">
      <x v="460"/>
    </i>
    <i r="1">
      <x v="880"/>
    </i>
    <i r="1">
      <x v="469"/>
    </i>
    <i r="1">
      <x v="890"/>
    </i>
    <i r="1">
      <x v="478"/>
    </i>
    <i r="1">
      <x v="175"/>
    </i>
    <i r="1">
      <x v="487"/>
    </i>
    <i r="1">
      <x v="943"/>
    </i>
    <i r="1">
      <x v="490"/>
    </i>
    <i r="1">
      <x v="962"/>
    </i>
    <i r="1">
      <x v="496"/>
    </i>
    <i r="1">
      <x v="970"/>
    </i>
    <i r="1">
      <x v="500"/>
    </i>
    <i r="1">
      <x v="979"/>
    </i>
    <i r="1">
      <x v="502"/>
    </i>
    <i r="1">
      <x v="998"/>
    </i>
    <i r="1">
      <x v="513"/>
    </i>
    <i r="1">
      <x v="1011"/>
    </i>
    <i r="1">
      <x v="514"/>
    </i>
    <i r="1">
      <x v="1033"/>
    </i>
    <i r="1">
      <x v="522"/>
    </i>
    <i r="1">
      <x v="1048"/>
    </i>
    <i r="1">
      <x v="523"/>
    </i>
    <i r="1">
      <x v="1070"/>
    </i>
    <i r="1">
      <x v="525"/>
    </i>
    <i r="1">
      <x v="1076"/>
    </i>
    <i r="1">
      <x v="535"/>
    </i>
    <i r="1">
      <x v="699"/>
    </i>
    <i r="1">
      <x v="538"/>
    </i>
    <i r="1">
      <x v="701"/>
    </i>
    <i r="1">
      <x v="544"/>
    </i>
    <i r="1">
      <x v="713"/>
    </i>
    <i r="1">
      <x v="546"/>
    </i>
    <i r="1">
      <x v="715"/>
    </i>
    <i r="1">
      <x v="551"/>
    </i>
    <i r="1">
      <x v="724"/>
    </i>
    <i r="1">
      <x v="562"/>
    </i>
    <i r="1">
      <x v="737"/>
    </i>
    <i r="1">
      <x v="563"/>
    </i>
    <i r="1">
      <x v="751"/>
    </i>
    <i r="1">
      <x v="565"/>
    </i>
    <i r="1">
      <x v="755"/>
    </i>
    <i r="1">
      <x v="572"/>
    </i>
    <i r="1">
      <x v="759"/>
    </i>
    <i r="1">
      <x v="574"/>
    </i>
    <i r="1">
      <x v="765"/>
    </i>
    <i r="1">
      <x v="583"/>
    </i>
    <i r="1">
      <x v="769"/>
    </i>
    <i r="1">
      <x v="594"/>
    </i>
    <i r="1">
      <x v="774"/>
    </i>
    <i r="1">
      <x v="55"/>
    </i>
    <i r="1">
      <x v="833"/>
    </i>
    <i r="1">
      <x v="66"/>
    </i>
    <i r="1">
      <x v="835"/>
    </i>
    <i r="1">
      <x v="597"/>
    </i>
    <i r="1">
      <x v="859"/>
    </i>
    <i r="1">
      <x v="600"/>
    </i>
    <i r="1">
      <x v="874"/>
    </i>
    <i r="1">
      <x v="897"/>
    </i>
    <i r="1">
      <x v="885"/>
    </i>
    <i r="1">
      <x v="899"/>
    </i>
    <i r="1">
      <x v="889"/>
    </i>
    <i r="1">
      <x v="903"/>
    </i>
    <i r="1">
      <x v="894"/>
    </i>
    <i r="1">
      <x v="91"/>
    </i>
    <i r="1">
      <x v="896"/>
    </i>
    <i r="1">
      <x v="913"/>
    </i>
    <i r="1">
      <x v="935"/>
    </i>
    <i r="1">
      <x v="615"/>
    </i>
    <i r="1">
      <x v="900"/>
    </i>
    <i r="1">
      <x v="618"/>
    </i>
    <i r="1">
      <x v="909"/>
    </i>
    <i r="1">
      <x v="629"/>
    </i>
    <i r="1">
      <x v="911"/>
    </i>
    <i r="1">
      <x v="640"/>
    </i>
    <i r="1">
      <x v="919"/>
    </i>
    <i r="1">
      <x v="642"/>
    </i>
    <i r="1">
      <x v="937"/>
    </i>
    <i r="1">
      <x v="643"/>
    </i>
    <i r="1">
      <x v="941"/>
    </i>
    <i r="1">
      <x v="644"/>
    </i>
    <i r="1">
      <x v="944"/>
    </i>
    <i r="1">
      <x v="645"/>
    </i>
    <i r="1">
      <x v="961"/>
    </i>
    <i r="1">
      <x v="646"/>
    </i>
    <i r="1">
      <x v="964"/>
    </i>
    <i r="1">
      <x v="647"/>
    </i>
    <i r="1">
      <x v="968"/>
    </i>
    <i r="1">
      <x v="653"/>
    </i>
    <i r="1">
      <x v="42"/>
    </i>
    <i r="1">
      <x v="972"/>
    </i>
    <i r="1">
      <x v="659"/>
    </i>
    <i r="1">
      <x v="978"/>
    </i>
    <i r="1">
      <x v="664"/>
    </i>
    <i r="1">
      <x v="982"/>
    </i>
    <i r="1">
      <x v="665"/>
    </i>
    <i r="1">
      <x v="996"/>
    </i>
    <i r="1">
      <x v="668"/>
    </i>
    <i r="1">
      <x v="1004"/>
    </i>
    <i r="1">
      <x v="670"/>
    </i>
    <i r="1">
      <x v="1010"/>
    </i>
    <i r="1">
      <x v="675"/>
    </i>
    <i r="1">
      <x v="1013"/>
    </i>
    <i r="1">
      <x v="677"/>
    </i>
    <i r="1">
      <x v="1026"/>
    </i>
    <i r="1">
      <x v="678"/>
    </i>
    <i r="1">
      <x v="1038"/>
    </i>
    <i r="1">
      <x v="679"/>
    </i>
    <i r="1">
      <x v="1040"/>
    </i>
    <i r="1">
      <x v="681"/>
    </i>
    <i r="1">
      <x v="1053"/>
    </i>
    <i r="1">
      <x v="684"/>
    </i>
    <i r="1">
      <x v="1055"/>
    </i>
    <i r="1">
      <x v="687"/>
    </i>
    <i r="1">
      <x v="1071"/>
    </i>
    <i r="1">
      <x v="689"/>
    </i>
    <i r="1">
      <x v="1073"/>
    </i>
    <i r="1">
      <x v="692"/>
    </i>
    <i r="1">
      <x v="1081"/>
    </i>
    <i r="1">
      <x v="695"/>
    </i>
    <i r="1">
      <x v="698"/>
    </i>
    <i t="default">
      <x v="19"/>
    </i>
    <i>
      <x v="7"/>
      <x v="28"/>
    </i>
    <i r="1">
      <x v="56"/>
    </i>
    <i r="1">
      <x v="29"/>
    </i>
    <i r="1">
      <x v="30"/>
    </i>
    <i r="1">
      <x v="190"/>
    </i>
    <i r="1">
      <x v="202"/>
    </i>
    <i r="1">
      <x v="31"/>
    </i>
    <i r="1">
      <x v="266"/>
    </i>
    <i r="1">
      <x v="660"/>
    </i>
    <i r="1">
      <x v="983"/>
    </i>
    <i r="1">
      <x v="858"/>
    </i>
    <i r="1">
      <x v="79"/>
    </i>
    <i r="1">
      <x v="53"/>
    </i>
    <i r="1">
      <x v="82"/>
    </i>
    <i r="1">
      <x v="734"/>
    </i>
    <i r="1">
      <x v="86"/>
    </i>
    <i r="1">
      <x v="893"/>
    </i>
    <i r="1">
      <x v="87"/>
    </i>
    <i r="1">
      <x v="1024"/>
    </i>
    <i r="1">
      <x v="95"/>
    </i>
    <i r="1">
      <x v="520"/>
    </i>
    <i r="1">
      <x v="96"/>
    </i>
    <i r="1">
      <x v="716"/>
    </i>
    <i r="1">
      <x v="98"/>
    </i>
    <i r="1">
      <x v="793"/>
    </i>
    <i r="1">
      <x v="103"/>
    </i>
    <i r="1">
      <x v="882"/>
    </i>
    <i r="1">
      <x v="136"/>
    </i>
    <i r="1">
      <x v="936"/>
    </i>
    <i r="1">
      <x v="141"/>
    </i>
    <i r="1">
      <x v="1000"/>
    </i>
    <i r="1">
      <x v="148"/>
    </i>
    <i r="1">
      <x v="1061"/>
    </i>
    <i r="1">
      <x v="167"/>
    </i>
    <i r="1">
      <x v="517"/>
    </i>
    <i r="1">
      <x v="188"/>
    </i>
    <i r="1">
      <x v="631"/>
    </i>
    <i r="1">
      <x v="51"/>
    </i>
    <i r="1">
      <x v="671"/>
    </i>
    <i r="1">
      <x v="192"/>
    </i>
    <i r="1">
      <x v="731"/>
    </i>
    <i r="1">
      <x v="194"/>
    </i>
    <i r="1">
      <x v="762"/>
    </i>
    <i r="1">
      <x v="52"/>
    </i>
    <i r="1">
      <x v="845"/>
    </i>
    <i r="1">
      <x v="207"/>
    </i>
    <i r="1">
      <x v="877"/>
    </i>
    <i r="1">
      <x v="213"/>
    </i>
    <i r="1">
      <x v="887"/>
    </i>
    <i r="1">
      <x v="221"/>
    </i>
    <i r="1">
      <x v="920"/>
    </i>
    <i r="1">
      <x v="247"/>
    </i>
    <i r="1">
      <x v="963"/>
    </i>
    <i r="1">
      <x v="249"/>
    </i>
    <i r="1">
      <x v="987"/>
    </i>
    <i r="1">
      <x v="255"/>
    </i>
    <i r="1">
      <x v="1021"/>
    </i>
    <i r="1">
      <x v="262"/>
    </i>
    <i r="1">
      <x v="1036"/>
    </i>
    <i r="1">
      <x v="553"/>
    </i>
    <i r="1">
      <x v="1065"/>
    </i>
    <i r="1">
      <x v="557"/>
    </i>
    <i r="1">
      <x v="515"/>
    </i>
    <i r="1">
      <x v="606"/>
    </i>
    <i r="1">
      <x v="518"/>
    </i>
    <i r="1">
      <x v="611"/>
    </i>
    <i r="1">
      <x v="32"/>
    </i>
    <i r="1">
      <x v="622"/>
    </i>
    <i r="1">
      <x v="582"/>
    </i>
    <i r="1">
      <x v="278"/>
    </i>
    <i r="1">
      <x v="610"/>
    </i>
    <i r="1">
      <x v="284"/>
    </i>
    <i r="1">
      <x v="620"/>
    </i>
    <i r="1">
      <x v="294"/>
    </i>
    <i r="1">
      <x v="627"/>
    </i>
    <i r="1">
      <x v="298"/>
    </i>
    <i r="1">
      <x v="634"/>
    </i>
    <i r="1">
      <x v="304"/>
    </i>
    <i r="1">
      <x v="661"/>
    </i>
    <i r="1">
      <x v="309"/>
    </i>
    <i r="1">
      <x v="685"/>
    </i>
    <i r="1">
      <x v="313"/>
    </i>
    <i r="1">
      <x v="718"/>
    </i>
    <i r="1">
      <x v="323"/>
    </i>
    <i r="1">
      <x v="733"/>
    </i>
    <i r="1">
      <x v="327"/>
    </i>
    <i r="1">
      <x v="749"/>
    </i>
    <i r="1">
      <x v="332"/>
    </i>
    <i r="1">
      <x v="770"/>
    </i>
    <i r="1">
      <x v="338"/>
    </i>
    <i r="1">
      <x v="844"/>
    </i>
    <i r="1">
      <x v="339"/>
    </i>
    <i r="1">
      <x v="854"/>
    </i>
    <i r="1">
      <x v="364"/>
    </i>
    <i r="1">
      <x v="875"/>
    </i>
    <i r="1">
      <x v="368"/>
    </i>
    <i r="1">
      <x v="881"/>
    </i>
    <i r="1">
      <x v="370"/>
    </i>
    <i r="1">
      <x v="883"/>
    </i>
    <i r="1">
      <x v="387"/>
    </i>
    <i r="1">
      <x v="891"/>
    </i>
    <i r="1">
      <x v="388"/>
    </i>
    <i r="1">
      <x v="918"/>
    </i>
    <i r="1">
      <x v="397"/>
    </i>
    <i r="1">
      <x v="934"/>
    </i>
    <i r="1">
      <x v="407"/>
    </i>
    <i r="1">
      <x v="947"/>
    </i>
    <i r="1">
      <x v="416"/>
    </i>
    <i r="1">
      <x v="976"/>
    </i>
    <i r="1">
      <x v="418"/>
    </i>
    <i r="1">
      <x v="985"/>
    </i>
    <i r="1">
      <x v="425"/>
    </i>
    <i r="1">
      <x v="997"/>
    </i>
    <i r="1">
      <x v="426"/>
    </i>
    <i r="1">
      <x v="1002"/>
    </i>
    <i r="1">
      <x v="446"/>
    </i>
    <i r="1">
      <x v="1023"/>
    </i>
    <i r="1">
      <x v="463"/>
    </i>
    <i r="1">
      <x v="1028"/>
    </i>
    <i r="1">
      <x v="476"/>
    </i>
    <i r="1">
      <x v="1049"/>
    </i>
    <i r="1">
      <x v="480"/>
    </i>
    <i r="1">
      <x v="1064"/>
    </i>
    <i r="1">
      <x v="482"/>
    </i>
    <i r="1">
      <x v="1079"/>
    </i>
    <i r="1">
      <x v="485"/>
    </i>
    <i r="1">
      <x v="486"/>
    </i>
    <i t="default">
      <x v="7"/>
    </i>
    <i>
      <x v="4"/>
      <x v="902"/>
    </i>
    <i r="1">
      <x v="739"/>
    </i>
    <i r="1">
      <x v="601"/>
    </i>
    <i r="1">
      <x v="40"/>
    </i>
    <i r="1">
      <x v="823"/>
    </i>
    <i r="1">
      <x v="75"/>
    </i>
    <i r="1">
      <x v="1006"/>
    </i>
    <i r="1">
      <x v="120"/>
    </i>
    <i r="1">
      <x v="682"/>
    </i>
    <i r="1">
      <x v="146"/>
    </i>
    <i r="1">
      <x v="761"/>
    </i>
    <i r="1">
      <x v="157"/>
    </i>
    <i r="1">
      <x v="855"/>
    </i>
    <i r="1">
      <x v="161"/>
    </i>
    <i r="1">
      <x v="942"/>
    </i>
    <i r="1">
      <x v="164"/>
    </i>
    <i r="1">
      <x v="1066"/>
    </i>
    <i r="1">
      <x v="179"/>
    </i>
    <i r="1">
      <x v="652"/>
    </i>
    <i r="1">
      <x v="191"/>
    </i>
    <i r="1">
      <x v="697"/>
    </i>
    <i r="1">
      <x v="195"/>
    </i>
    <i r="1">
      <x v="744"/>
    </i>
    <i r="1">
      <x v="211"/>
    </i>
    <i r="1">
      <x v="801"/>
    </i>
    <i r="1">
      <x v="225"/>
    </i>
    <i r="1">
      <x v="841"/>
    </i>
    <i r="1">
      <x v="253"/>
    </i>
    <i r="1">
      <x v="892"/>
    </i>
    <i r="1">
      <x v="260"/>
    </i>
    <i r="1">
      <x v="906"/>
    </i>
    <i r="1">
      <x v="280"/>
    </i>
    <i r="1">
      <x v="967"/>
    </i>
    <i r="1">
      <x v="302"/>
    </i>
    <i r="1">
      <x v="1041"/>
    </i>
    <i r="1">
      <x v="321"/>
    </i>
    <i r="1">
      <x v="599"/>
    </i>
    <i r="1">
      <x v="324"/>
    </i>
    <i r="1">
      <x v="639"/>
    </i>
    <i r="1">
      <x v="334"/>
    </i>
    <i r="1">
      <x v="676"/>
    </i>
    <i r="1">
      <x v="340"/>
    </i>
    <i r="1">
      <x v="694"/>
    </i>
    <i r="1">
      <x v="360"/>
    </i>
    <i r="1">
      <x v="722"/>
    </i>
    <i r="1">
      <x v="361"/>
    </i>
    <i r="1">
      <x v="741"/>
    </i>
    <i r="1">
      <x v="409"/>
    </i>
    <i r="1">
      <x v="754"/>
    </i>
    <i r="1">
      <x v="465"/>
    </i>
    <i r="1">
      <x v="771"/>
    </i>
    <i r="1">
      <x v="467"/>
    </i>
    <i r="1">
      <x v="808"/>
    </i>
    <i r="1">
      <x v="468"/>
    </i>
    <i r="1">
      <x v="840"/>
    </i>
    <i r="1">
      <x v="481"/>
    </i>
    <i r="1">
      <x v="846"/>
    </i>
    <i r="1">
      <x v="497"/>
    </i>
    <i r="1">
      <x v="857"/>
    </i>
    <i r="1">
      <x v="504"/>
    </i>
    <i r="1">
      <x v="901"/>
    </i>
    <i r="1">
      <x v="521"/>
    </i>
    <i r="1">
      <x v="905"/>
    </i>
    <i r="1">
      <x v="534"/>
    </i>
    <i r="1">
      <x v="931"/>
    </i>
    <i r="1">
      <x v="555"/>
    </i>
    <i r="1">
      <x v="945"/>
    </i>
    <i r="1">
      <x v="564"/>
    </i>
    <i r="1">
      <x v="1005"/>
    </i>
    <i r="1">
      <x v="584"/>
    </i>
    <i r="1">
      <x v="1029"/>
    </i>
    <i r="1">
      <x v="587"/>
    </i>
    <i r="1">
      <x v="1062"/>
    </i>
    <i r="1">
      <x v="589"/>
    </i>
    <i r="1">
      <x v="38"/>
    </i>
    <i r="1">
      <x v="590"/>
    </i>
    <i t="default">
      <x v="4"/>
    </i>
    <i>
      <x v="8"/>
      <x v="196"/>
    </i>
    <i r="1">
      <x v="86"/>
    </i>
    <i r="1">
      <x v="672"/>
    </i>
    <i r="1">
      <x v="908"/>
    </i>
    <i r="1">
      <x v="168"/>
    </i>
    <i r="1">
      <x v="607"/>
    </i>
    <i r="1">
      <x v="182"/>
    </i>
    <i r="1">
      <x v="748"/>
    </i>
    <i r="1">
      <x v="187"/>
    </i>
    <i r="1">
      <x v="1008"/>
    </i>
    <i r="1">
      <x v="1034"/>
    </i>
    <i r="1">
      <x v="493"/>
    </i>
    <i r="1">
      <x v="529"/>
    </i>
    <i r="1">
      <x v="203"/>
    </i>
    <i r="1">
      <x v="619"/>
    </i>
    <i r="1">
      <x v="216"/>
    </i>
    <i r="1">
      <x v="728"/>
    </i>
    <i r="1">
      <x v="222"/>
    </i>
    <i r="1">
      <x v="864"/>
    </i>
    <i r="1">
      <x v="256"/>
    </i>
    <i r="1">
      <x v="973"/>
    </i>
    <i r="1">
      <x v="267"/>
    </i>
    <i r="1">
      <x v="1027"/>
    </i>
    <i r="1">
      <x v="275"/>
    </i>
    <i r="1">
      <x v="31"/>
    </i>
    <i r="1">
      <x v="282"/>
    </i>
    <i r="1">
      <x v="519"/>
    </i>
    <i r="1">
      <x v="301"/>
    </i>
    <i r="1">
      <x v="588"/>
    </i>
    <i r="1">
      <x v="305"/>
    </i>
    <i r="1">
      <x v="612"/>
    </i>
    <i r="1">
      <x v="317"/>
    </i>
    <i r="1">
      <x v="662"/>
    </i>
    <i r="1">
      <x v="350"/>
    </i>
    <i r="1">
      <x v="690"/>
    </i>
    <i r="1">
      <x v="352"/>
    </i>
    <i r="1">
      <x v="740"/>
    </i>
    <i r="1">
      <x v="373"/>
    </i>
    <i r="1">
      <x v="843"/>
    </i>
    <i r="1">
      <x v="389"/>
    </i>
    <i r="1">
      <x v="876"/>
    </i>
    <i r="1">
      <x v="405"/>
    </i>
    <i r="1">
      <x v="929"/>
    </i>
    <i r="1">
      <x v="411"/>
    </i>
    <i r="1">
      <x v="1001"/>
    </i>
    <i r="1">
      <x v="417"/>
    </i>
    <i r="1">
      <x v="1015"/>
    </i>
    <i r="1">
      <x v="443"/>
    </i>
    <i r="1">
      <x v="1030"/>
    </i>
    <i r="1">
      <x v="449"/>
    </i>
    <i r="1">
      <x v="1075"/>
    </i>
    <i r="1">
      <x v="472"/>
    </i>
    <i r="1">
      <x v="484"/>
    </i>
    <i t="default">
      <x v="8"/>
    </i>
    <i>
      <x v="1"/>
      <x v="210"/>
    </i>
    <i r="1">
      <x v="198"/>
    </i>
    <i r="1">
      <x v="158"/>
    </i>
    <i r="1">
      <x v="6"/>
    </i>
    <i r="1">
      <x v="300"/>
    </i>
    <i r="1">
      <x v="259"/>
    </i>
    <i r="1">
      <x v="356"/>
    </i>
    <i r="1">
      <x v="125"/>
    </i>
    <i r="1">
      <x v="276"/>
    </i>
    <i r="1">
      <x v="137"/>
    </i>
    <i r="1">
      <x v="328"/>
    </i>
    <i r="1">
      <x v="142"/>
    </i>
    <i r="1">
      <x v="245"/>
    </i>
    <i r="1">
      <x v="104"/>
    </i>
    <i r="1">
      <x v="272"/>
    </i>
    <i r="1">
      <x v="166"/>
    </i>
    <i r="1">
      <x v="287"/>
    </i>
    <i r="1">
      <x v="177"/>
    </i>
    <i r="1">
      <x v="311"/>
    </i>
    <i r="1">
      <x v="180"/>
    </i>
    <i r="1">
      <x v="337"/>
    </i>
    <i r="1">
      <x v="183"/>
    </i>
    <i r="1">
      <x v="116"/>
    </i>
    <i r="1">
      <x v="186"/>
    </i>
    <i r="1">
      <x v="246"/>
    </i>
    <i r="1">
      <x v="193"/>
    </i>
    <i r="1">
      <x v="268"/>
    </i>
    <i r="1">
      <x v="107"/>
    </i>
    <i r="1">
      <x v="273"/>
    </i>
    <i r="1">
      <x v="112"/>
    </i>
    <i r="1">
      <x v="279"/>
    </i>
    <i r="1">
      <x v="215"/>
    </i>
    <i r="1">
      <x v="288"/>
    </i>
    <i r="1">
      <x v="230"/>
    </i>
    <i r="1">
      <x v="303"/>
    </i>
    <i r="1">
      <x v="233"/>
    </i>
    <i r="1">
      <x v="312"/>
    </i>
    <i r="1">
      <x v="237"/>
    </i>
    <i r="1">
      <x v="333"/>
    </i>
    <i r="1">
      <x v="238"/>
    </i>
    <i r="1">
      <x v="346"/>
    </i>
    <i r="1">
      <x v="385"/>
    </i>
    <i r="1">
      <x v="376"/>
    </i>
    <i r="1">
      <x v="241"/>
    </i>
    <i r="1">
      <x v="244"/>
    </i>
    <i r="1">
      <x v="239"/>
    </i>
    <i t="default">
      <x v="1"/>
    </i>
    <i>
      <x v="21"/>
      <x v="396"/>
    </i>
    <i r="1">
      <x v="188"/>
    </i>
    <i r="1">
      <x v="67"/>
    </i>
    <i r="1">
      <x v="498"/>
    </i>
    <i r="1">
      <x v="995"/>
    </i>
    <i r="1">
      <x v="696"/>
    </i>
    <i r="1">
      <x v="616"/>
    </i>
    <i r="1">
      <x v="57"/>
    </i>
    <i r="1">
      <x v="847"/>
    </i>
    <i r="1">
      <x v="399"/>
    </i>
    <i r="1">
      <x v="1047"/>
    </i>
    <i r="1">
      <x v="401"/>
    </i>
    <i r="1">
      <x v="625"/>
    </i>
    <i r="1">
      <x v="402"/>
    </i>
    <i r="1">
      <x v="776"/>
    </i>
    <i r="1">
      <x v="470"/>
    </i>
    <i r="1">
      <x v="954"/>
    </i>
    <i r="1">
      <x v="475"/>
    </i>
    <i r="1">
      <x v="1032"/>
    </i>
    <i r="1">
      <x v="483"/>
    </i>
    <i r="1">
      <x v="1069"/>
    </i>
    <i r="1">
      <x v="641"/>
    </i>
    <i r="1">
      <x v="617"/>
    </i>
    <i r="1">
      <x v="654"/>
    </i>
    <i r="1">
      <x v="332"/>
    </i>
    <i r="1">
      <x v="680"/>
    </i>
    <i r="1">
      <x v="658"/>
    </i>
    <i r="1">
      <x v="527"/>
    </i>
    <i r="1">
      <x v="688"/>
    </i>
    <i r="1">
      <x v="530"/>
    </i>
    <i r="1">
      <x v="725"/>
    </i>
    <i r="1">
      <x v="532"/>
    </i>
    <i r="1">
      <x v="837"/>
    </i>
    <i r="1">
      <x v="556"/>
    </i>
    <i r="1">
      <x v="917"/>
    </i>
    <i r="1">
      <x v="558"/>
    </i>
    <i r="1">
      <x v="992"/>
    </i>
    <i r="1">
      <x v="559"/>
    </i>
    <i r="1">
      <x v="1012"/>
    </i>
    <i r="1">
      <x v="570"/>
    </i>
    <i r="1">
      <x v="1045"/>
    </i>
    <i r="1">
      <x v="577"/>
    </i>
    <i r="1">
      <x v="1063"/>
    </i>
    <i r="1">
      <x v="579"/>
    </i>
    <i r="1">
      <x v="24"/>
    </i>
    <i r="1">
      <x v="608"/>
    </i>
    <i t="default">
      <x v="21"/>
    </i>
    <i>
      <x v="9"/>
      <x v="297"/>
    </i>
    <i r="1">
      <x v="307"/>
    </i>
    <i r="1">
      <x v="363"/>
    </i>
    <i r="1">
      <x v="341"/>
    </i>
    <i r="1">
      <x v="121"/>
    </i>
    <i r="1">
      <x v="391"/>
    </i>
    <i r="1">
      <x v="122"/>
    </i>
    <i r="1">
      <x v="329"/>
    </i>
    <i r="1">
      <x v="134"/>
    </i>
    <i r="1">
      <x v="345"/>
    </i>
    <i r="1">
      <x v="145"/>
    </i>
    <i r="1">
      <x v="378"/>
    </i>
    <i r="1">
      <x v="174"/>
    </i>
    <i r="1">
      <x v="117"/>
    </i>
    <i r="1">
      <x v="285"/>
    </i>
    <i r="1">
      <x v="181"/>
    </i>
    <i r="1">
      <x v="325"/>
    </i>
    <i r="1">
      <x v="184"/>
    </i>
    <i r="1">
      <x v="336"/>
    </i>
    <i r="1">
      <x v="185"/>
    </i>
    <i r="1">
      <x v="343"/>
    </i>
    <i r="1">
      <x v="189"/>
    </i>
    <i r="1">
      <x v="351"/>
    </i>
    <i r="1">
      <x v="227"/>
    </i>
    <i r="1">
      <x v="369"/>
    </i>
    <i r="1">
      <x v="265"/>
    </i>
    <i r="1">
      <x v="390"/>
    </i>
    <i r="1">
      <x v="270"/>
    </i>
    <i r="1">
      <x v="55"/>
    </i>
    <i r="1">
      <x v="271"/>
    </i>
    <i t="default">
      <x v="9"/>
    </i>
    <i>
      <x v="12"/>
      <x v="50"/>
    </i>
    <i r="1">
      <x v="160"/>
    </i>
    <i r="1">
      <x v="49"/>
    </i>
    <i r="1">
      <x v="42"/>
    </i>
    <i r="1">
      <x v="358"/>
    </i>
    <i r="1">
      <x v="331"/>
    </i>
    <i r="1">
      <x v="289"/>
    </i>
    <i r="1">
      <x v="170"/>
    </i>
    <i r="1">
      <x v="357"/>
    </i>
    <i r="1">
      <x v="330"/>
    </i>
    <i r="1">
      <x v="432"/>
    </i>
    <i r="1">
      <x v="172"/>
    </i>
    <i r="1">
      <x v="546"/>
    </i>
    <i r="1">
      <x v="234"/>
    </i>
    <i r="1">
      <x v="505"/>
    </i>
    <i r="1">
      <x v="235"/>
    </i>
    <i r="1">
      <x v="549"/>
    </i>
    <i r="1">
      <x v="236"/>
    </i>
    <i r="1">
      <x v="240"/>
    </i>
    <i t="default">
      <x v="12"/>
    </i>
    <i>
      <x v="16"/>
      <x v="45"/>
    </i>
    <i r="1">
      <x v="44"/>
    </i>
    <i r="1">
      <x v="47"/>
    </i>
    <i r="1">
      <x v="48"/>
    </i>
    <i r="1">
      <x v="547"/>
    </i>
    <i r="1">
      <x v="362"/>
    </i>
    <i r="1">
      <x v="426"/>
    </i>
    <i r="1">
      <x v="926"/>
    </i>
    <i r="1">
      <x v="548"/>
    </i>
    <i r="1">
      <x v="173"/>
    </i>
    <i r="1">
      <x v="43"/>
    </i>
    <i r="1">
      <x v="159"/>
    </i>
    <i t="default">
      <x v="16"/>
    </i>
    <i>
      <x v="20"/>
      <x v="365"/>
    </i>
    <i r="1">
      <x v="969"/>
    </i>
    <i r="1">
      <x v="879"/>
    </i>
    <i r="1">
      <x v="990"/>
    </i>
    <i r="1">
      <x v="471"/>
    </i>
    <i r="1">
      <x v="948"/>
    </i>
    <i r="1">
      <x v="605"/>
    </i>
    <i r="1">
      <x v="989"/>
    </i>
    <i r="1">
      <x v="649"/>
    </i>
    <i r="1">
      <x v="466"/>
    </i>
    <i r="1">
      <x v="1077"/>
    </i>
    <i r="1">
      <x v="814"/>
    </i>
    <i t="default">
      <x v="20"/>
    </i>
    <i>
      <x v="2"/>
      <x v="201"/>
    </i>
    <i r="1">
      <x v="290"/>
    </i>
    <i r="1">
      <x v="243"/>
    </i>
    <i r="1">
      <x v="94"/>
    </i>
    <i r="1">
      <x v="169"/>
    </i>
    <i r="1">
      <x v="110"/>
    </i>
    <i r="1">
      <x v="219"/>
    </i>
    <i r="1">
      <x v="138"/>
    </i>
    <i r="1">
      <x v="251"/>
    </i>
    <i r="1">
      <x v="154"/>
    </i>
    <i r="1">
      <x v="58"/>
    </i>
    <i r="1">
      <x v="162"/>
    </i>
    <i t="default">
      <x v="2"/>
    </i>
    <i>
      <x v="10"/>
      <x v="365"/>
    </i>
    <i r="1">
      <x v="293"/>
    </i>
    <i r="1">
      <x v="258"/>
    </i>
    <i r="1">
      <x v="126"/>
    </i>
    <i r="1">
      <x v="320"/>
    </i>
    <i r="1">
      <x v="127"/>
    </i>
    <i r="1">
      <x v="118"/>
    </i>
    <i r="1">
      <x v="165"/>
    </i>
    <i t="default">
      <x v="10"/>
    </i>
    <i>
      <x v="18"/>
      <x v="598"/>
    </i>
    <i r="1">
      <x v="406"/>
    </i>
    <i t="default">
      <x v="18"/>
    </i>
    <i t="grand">
      <x/>
    </i>
  </rowItems>
  <colItems count="1">
    <i/>
  </colItems>
  <pageFields count="1">
    <pageField fld="39" hier="0"/>
  </pageFields>
  <dataFields count="1">
    <dataField name="Count of หมายเลขคำร้อง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 2" cacheId="112" applyNumberFormats="0" applyBorderFormats="0" applyFontFormats="0" applyPatternFormats="0" applyAlignmentFormats="0" applyWidthHeightFormats="0" dataCaption="" updatedVersion="6" compact="0" compactData="0">
  <location ref="A3:B7" firstHeaderRow="1" firstDataRow="1" firstDataCol="1"/>
  <pivotFields count="43">
    <pivotField name="สถานะการอนุมัติ" compact="0" outline="0" multipleItemSelectionAllowed="1" showAll="0"/>
    <pivotField name="หมวดหมู่" compact="0" outline="0" multipleItemSelectionAllowed="1" showAll="0"/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compact="0" outline="0" multipleItemSelectionAllowed="1" showAll="0"/>
    <pivotField name="Leval" compact="0" outline="0" multipleItemSelectionAllowed="1" showAll="0"/>
    <pivotField name="Leval 2 " compact="0" outline="0" multipleItemSelectionAllowed="1" showAll="0"/>
    <pivotField name="แหล่งที่มา" compact="0" outline="0" multipleItemSelectionAllowed="1" showAll="0"/>
    <pivotField name="สถานะ" compact="0" outline="0" multipleItemSelectionAllowed="1" showAll="0"/>
    <pivotField name="หมวดหมู่ย่อย" compact="0" outline="0" multipleItemSelectionAllowed="1" showAll="0"/>
    <pivotField name="หัวเรื่อง" compact="0" outline="0" multipleItemSelectionAllowed="1" showAll="0"/>
    <pivotField name="Support Location" compact="0" outline="0" multipleItemSelectionAllowed="1" showAll="0"/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axis="axisRow" compact="0" outline="0" multipleItemSelectionAllowed="1" showAll="0" sortType="ascending">
      <items count="4">
        <item x="1"/>
        <item x="0"/>
        <item x="2"/>
        <item t="default"/>
      </items>
    </pivotField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1">
    <field x="3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หมายเลขคำร้อง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 4" cacheId="112" applyNumberFormats="0" applyBorderFormats="0" applyFontFormats="0" applyPatternFormats="0" applyAlignmentFormats="0" applyWidthHeightFormats="0" dataCaption="" updatedVersion="6" compact="0" compactData="0">
  <location ref="G3:I520" firstHeaderRow="1" firstDataRow="1" firstDataCol="2" rowPageCount="1" colPageCount="1"/>
  <pivotFields count="43">
    <pivotField name="สถานะการอนุมัติ" compact="0" outline="0" multipleItemSelectionAllowed="1" showAll="0"/>
    <pivotField name="หมวดหมู่" axis="axisRow" compact="0" outline="0" multipleItemSelectionAllowed="1" showAll="0" sortType="descending">
      <items count="23">
        <item m="1" x="17"/>
        <item x="7"/>
        <item x="1"/>
        <item m="1" x="19"/>
        <item x="10"/>
        <item m="1" x="20"/>
        <item x="3"/>
        <item x="2"/>
        <item x="11"/>
        <item x="8"/>
        <item x="9"/>
        <item x="13"/>
        <item x="0"/>
        <item x="6"/>
        <item m="1" x="16"/>
        <item m="1" x="18"/>
        <item x="4"/>
        <item m="1" x="21"/>
        <item x="5"/>
        <item x="12"/>
        <item x="14"/>
        <item x="15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compact="0" outline="0" multipleItemSelectionAllowed="1" showAll="0"/>
    <pivotField name="Leval" compact="0" outline="0" multipleItemSelectionAllowed="1" showAll="0"/>
    <pivotField name="Leval 2 " compact="0" outline="0" multipleItemSelectionAllowed="1" showAll="0"/>
    <pivotField name="แหล่งที่มา" compact="0" outline="0" multipleItemSelectionAllowed="1" showAll="0"/>
    <pivotField name="สถานะ" compact="0" outline="0" multipleItemSelectionAllowed="1" showAll="0"/>
    <pivotField name="หมวดหมู่ย่อย" compact="0" outline="0" multipleItemSelectionAllowed="1" showAll="0"/>
    <pivotField name="หัวเรื่อง" axis="axisRow" compact="0" outline="0" multipleItemSelectionAllowed="1" showAll="0" sortType="descending">
      <items count="1085">
        <item x="1082"/>
        <item x="974"/>
        <item x="182"/>
        <item x="812"/>
        <item x="938"/>
        <item x="605"/>
        <item x="436"/>
        <item x="957"/>
        <item x="986"/>
        <item x="923"/>
        <item x="909"/>
        <item x="617"/>
        <item x="390"/>
        <item x="874"/>
        <item x="168"/>
        <item x="34"/>
        <item x="876"/>
        <item x="563"/>
        <item x="268"/>
        <item x="922"/>
        <item x="882"/>
        <item x="394"/>
        <item x="169"/>
        <item x="467"/>
        <item x="171"/>
        <item x="270"/>
        <item x="387"/>
        <item x="964"/>
        <item x="336"/>
        <item x="739"/>
        <item x="614"/>
        <item x="91"/>
        <item x="513"/>
        <item x="430"/>
        <item x="1000"/>
        <item x="809"/>
        <item x="598"/>
        <item x="322"/>
        <item x="236"/>
        <item x="227"/>
        <item x="389"/>
        <item x="35"/>
        <item x="409"/>
        <item x="304"/>
        <item x="408"/>
        <item x="163"/>
        <item x="170"/>
        <item x="272"/>
        <item x="305"/>
        <item x="668"/>
        <item x="815"/>
        <item x="271"/>
        <item x="222"/>
        <item x="397"/>
        <item x="94"/>
        <item x="38"/>
        <item x="310"/>
        <item x="77"/>
        <item x="1004"/>
        <item x="969"/>
        <item x="963"/>
        <item x="93"/>
        <item x="75"/>
        <item x="76"/>
        <item x="352"/>
        <item x="102"/>
        <item x="434"/>
        <item x="630"/>
        <item x="117"/>
        <item x="178"/>
        <item x="861"/>
        <item x="921"/>
        <item x="1019"/>
        <item x="930"/>
        <item x="105"/>
        <item x="340"/>
        <item x="542"/>
        <item x="440"/>
        <item x="127"/>
        <item x="419"/>
        <item x="804"/>
        <item x="118"/>
        <item x="643"/>
        <item x="1"/>
        <item x="278"/>
        <item x="106"/>
        <item x="549"/>
        <item x="260"/>
        <item x="843"/>
        <item x="751"/>
        <item x="1060"/>
        <item x="610"/>
        <item x="73"/>
        <item x="289"/>
        <item x="687"/>
        <item x="162"/>
        <item x="533"/>
        <item x="313"/>
        <item x="146"/>
        <item x="40"/>
        <item x="627"/>
        <item x="104"/>
        <item x="582"/>
        <item x="700"/>
        <item x="666"/>
        <item x="321"/>
        <item x="805"/>
        <item x="186"/>
        <item x="294"/>
        <item x="872"/>
        <item x="551"/>
        <item x="492"/>
        <item x="516"/>
        <item x="277"/>
        <item x="567"/>
        <item x="329"/>
        <item x="753"/>
        <item x="575"/>
        <item x="101"/>
        <item x="636"/>
        <item x="1010"/>
        <item x="619"/>
        <item x="17"/>
        <item x="924"/>
        <item x="341"/>
        <item x="241"/>
        <item x="422"/>
        <item x="251"/>
        <item x="317"/>
        <item x="137"/>
        <item x="990"/>
        <item x="26"/>
        <item x="864"/>
        <item x="330"/>
        <item x="870"/>
        <item x="509"/>
        <item x="23"/>
        <item x="185"/>
        <item x="481"/>
        <item x="403"/>
        <item x="835"/>
        <item x="367"/>
        <item x="998"/>
        <item x="806"/>
        <item x="1028"/>
        <item x="16"/>
        <item x="1061"/>
        <item x="985"/>
        <item x="375"/>
        <item x="500"/>
        <item x="525"/>
        <item x="151"/>
        <item x="455"/>
        <item x="22"/>
        <item x="950"/>
        <item x="691"/>
        <item x="217"/>
        <item x="913"/>
        <item x="928"/>
        <item x="975"/>
        <item x="246"/>
        <item x="126"/>
        <item x="187"/>
        <item x="802"/>
        <item x="206"/>
        <item x="628"/>
        <item x="466"/>
        <item x="264"/>
        <item x="84"/>
        <item x="534"/>
        <item x="100"/>
        <item x="655"/>
        <item x="79"/>
        <item x="749"/>
        <item x="441"/>
        <item x="888"/>
        <item x="886"/>
        <item x="349"/>
        <item x="558"/>
        <item x="568"/>
        <item x="717"/>
        <item x="932"/>
        <item x="1056"/>
        <item x="657"/>
        <item x="451"/>
        <item x="607"/>
        <item x="131"/>
        <item x="741"/>
        <item x="959"/>
        <item x="1071"/>
        <item x="388"/>
        <item x="274"/>
        <item x="816"/>
        <item x="677"/>
        <item x="223"/>
        <item x="166"/>
        <item x="890"/>
        <item x="897"/>
        <item x="898"/>
        <item x="817"/>
        <item x="885"/>
        <item x="875"/>
        <item x="1049"/>
        <item x="566"/>
        <item x="565"/>
        <item x="564"/>
        <item x="569"/>
        <item x="74"/>
        <item x="508"/>
        <item x="961"/>
        <item x="510"/>
        <item x="1003"/>
        <item x="1002"/>
        <item x="732"/>
        <item x="731"/>
        <item x="515"/>
        <item x="511"/>
        <item x="512"/>
        <item x="854"/>
        <item x="711"/>
        <item x="1016"/>
        <item x="589"/>
        <item x="695"/>
        <item x="863"/>
        <item x="1058"/>
        <item x="748"/>
        <item x="539"/>
        <item x="737"/>
        <item x="849"/>
        <item x="637"/>
        <item x="43"/>
        <item x="852"/>
        <item x="385"/>
        <item x="386"/>
        <item x="856"/>
        <item x="325"/>
        <item x="443"/>
        <item x="830"/>
        <item x="762"/>
        <item x="761"/>
        <item x="764"/>
        <item x="530"/>
        <item x="547"/>
        <item x="218"/>
        <item x="659"/>
        <item x="363"/>
        <item x="613"/>
        <item x="98"/>
        <item x="19"/>
        <item x="994"/>
        <item x="407"/>
        <item x="958"/>
        <item x="934"/>
        <item x="491"/>
        <item x="134"/>
        <item x="808"/>
        <item x="230"/>
        <item x="155"/>
        <item x="338"/>
        <item x="1065"/>
        <item x="980"/>
        <item x="448"/>
        <item x="453"/>
        <item x="499"/>
        <item x="793"/>
        <item x="877"/>
        <item x="435"/>
        <item x="369"/>
        <item x="599"/>
        <item x="31"/>
        <item x="796"/>
        <item x="775"/>
        <item x="194"/>
        <item x="311"/>
        <item x="673"/>
        <item x="1063"/>
        <item x="889"/>
        <item x="844"/>
        <item x="489"/>
        <item x="978"/>
        <item x="692"/>
        <item x="112"/>
        <item x="255"/>
        <item x="364"/>
        <item x="951"/>
        <item x="862"/>
        <item x="604"/>
        <item x="840"/>
        <item x="228"/>
        <item x="205"/>
        <item x="522"/>
        <item x="3"/>
        <item x="339"/>
        <item x="267"/>
        <item x="109"/>
        <item x="867"/>
        <item x="1025"/>
        <item x="873"/>
        <item x="935"/>
        <item x="280"/>
        <item x="485"/>
        <item x="596"/>
        <item x="203"/>
        <item x="577"/>
        <item x="633"/>
        <item x="359"/>
        <item x="299"/>
        <item x="855"/>
        <item x="966"/>
        <item x="970"/>
        <item x="315"/>
        <item x="1050"/>
        <item x="257"/>
        <item x="684"/>
        <item x="688"/>
        <item x="853"/>
        <item x="727"/>
        <item x="600"/>
        <item x="157"/>
        <item x="836"/>
        <item x="891"/>
        <item x="813"/>
        <item x="486"/>
        <item x="103"/>
        <item x="202"/>
        <item x="207"/>
        <item x="900"/>
        <item x="941"/>
        <item x="216"/>
        <item x="457"/>
        <item x="47"/>
        <item x="420"/>
        <item x="501"/>
        <item x="833"/>
        <item x="694"/>
        <item x="943"/>
        <item x="834"/>
        <item x="184"/>
        <item x="546"/>
        <item x="253"/>
        <item x="908"/>
        <item x="493"/>
        <item x="245"/>
        <item x="107"/>
        <item x="936"/>
        <item x="683"/>
        <item x="911"/>
        <item x="81"/>
        <item x="1072"/>
        <item x="405"/>
        <item x="538"/>
        <item x="527"/>
        <item x="514"/>
        <item x="13"/>
        <item x="292"/>
        <item x="120"/>
        <item x="179"/>
        <item x="518"/>
        <item x="665"/>
        <item x="995"/>
        <item x="946"/>
        <item x="903"/>
        <item x="729"/>
        <item x="423"/>
        <item x="991"/>
        <item x="947"/>
        <item x="860"/>
        <item x="685"/>
        <item x="136"/>
        <item x="1020"/>
        <item x="483"/>
        <item x="937"/>
        <item x="44"/>
        <item x="757"/>
        <item x="562"/>
        <item x="1021"/>
        <item x="1051"/>
        <item x="641"/>
        <item x="490"/>
        <item x="421"/>
        <item x="1054"/>
        <item x="837"/>
        <item x="472"/>
        <item x="601"/>
        <item x="682"/>
        <item x="801"/>
        <item x="41"/>
        <item x="948"/>
        <item x="65"/>
        <item x="578"/>
        <item x="469"/>
        <item x="32"/>
        <item x="910"/>
        <item x="926"/>
        <item x="345"/>
        <item x="174"/>
        <item x="343"/>
        <item x="18"/>
        <item x="988"/>
        <item x="293"/>
        <item x="11"/>
        <item x="905"/>
        <item x="8"/>
        <item x="152"/>
        <item x="172"/>
        <item x="9"/>
        <item x="606"/>
        <item x="1040"/>
        <item x="333"/>
        <item x="287"/>
        <item x="337"/>
        <item x="733"/>
        <item x="851"/>
        <item x="229"/>
        <item x="460"/>
        <item x="608"/>
        <item x="746"/>
        <item x="12"/>
        <item x="334"/>
        <item x="418"/>
        <item x="496"/>
        <item x="361"/>
        <item x="99"/>
        <item x="823"/>
        <item x="634"/>
        <item x="674"/>
        <item x="473"/>
        <item x="283"/>
        <item x="591"/>
        <item x="62"/>
        <item x="679"/>
        <item x="1015"/>
        <item x="68"/>
        <item x="439"/>
        <item x="424"/>
        <item x="33"/>
        <item x="644"/>
        <item x="543"/>
        <item x="416"/>
        <item x="446"/>
        <item x="400"/>
        <item x="609"/>
        <item x="1009"/>
        <item x="548"/>
        <item x="71"/>
        <item x="871"/>
        <item x="1079"/>
        <item x="366"/>
        <item x="713"/>
        <item x="726"/>
        <item x="470"/>
        <item x="669"/>
        <item x="67"/>
        <item x="314"/>
        <item x="63"/>
        <item x="555"/>
        <item x="248"/>
        <item x="183"/>
        <item x="110"/>
        <item x="954"/>
        <item x="916"/>
        <item x="307"/>
        <item x="929"/>
        <item x="612"/>
        <item x="30"/>
        <item x="788"/>
        <item x="858"/>
        <item x="1066"/>
        <item x="142"/>
        <item x="114"/>
        <item x="631"/>
        <item x="90"/>
        <item x="654"/>
        <item x="429"/>
        <item x="484"/>
        <item x="993"/>
        <item x="696"/>
        <item x="651"/>
        <item x="1073"/>
        <item x="1068"/>
        <item x="438"/>
        <item x="89"/>
        <item x="572"/>
        <item x="585"/>
        <item x="383"/>
        <item x="59"/>
        <item x="680"/>
        <item x="240"/>
        <item x="20"/>
        <item x="865"/>
        <item x="681"/>
        <item x="396"/>
        <item x="161"/>
        <item x="226"/>
        <item x="1031"/>
        <item x="36"/>
        <item x="972"/>
        <item x="724"/>
        <item x="296"/>
        <item x="625"/>
        <item x="235"/>
        <item x="224"/>
        <item x="584"/>
        <item x="244"/>
        <item x="887"/>
        <item x="983"/>
        <item x="1005"/>
        <item x="50"/>
        <item x="1047"/>
        <item x="987"/>
        <item x="119"/>
        <item x="581"/>
        <item x="735"/>
        <item x="348"/>
        <item x="850"/>
        <item x="906"/>
        <item x="814"/>
        <item x="676"/>
        <item x="392"/>
        <item x="391"/>
        <item x="464"/>
        <item x="664"/>
        <item x="884"/>
        <item x="883"/>
        <item x="37"/>
        <item x="165"/>
        <item x="164"/>
        <item x="225"/>
        <item x="303"/>
        <item x="616"/>
        <item x="615"/>
        <item x="377"/>
        <item x="768"/>
        <item x="239"/>
        <item x="302"/>
        <item x="1067"/>
        <item x="981"/>
        <item x="574"/>
        <item x="740"/>
        <item x="351"/>
        <item x="662"/>
        <item x="660"/>
        <item x="1029"/>
        <item x="442"/>
        <item x="517"/>
        <item x="88"/>
        <item x="750"/>
        <item x="320"/>
        <item x="989"/>
        <item x="580"/>
        <item x="1048"/>
        <item x="381"/>
        <item x="479"/>
        <item x="632"/>
        <item x="148"/>
        <item x="742"/>
        <item x="774"/>
        <item x="772"/>
        <item x="767"/>
        <item x="776"/>
        <item x="784"/>
        <item x="799"/>
        <item x="786"/>
        <item x="738"/>
        <item x="736"/>
        <item x="763"/>
        <item x="765"/>
        <item x="792"/>
        <item x="760"/>
        <item x="759"/>
        <item x="787"/>
        <item x="755"/>
        <item x="769"/>
        <item x="758"/>
        <item x="782"/>
        <item x="783"/>
        <item x="770"/>
        <item x="771"/>
        <item x="191"/>
        <item x="353"/>
        <item x="1064"/>
        <item x="869"/>
        <item x="279"/>
        <item x="1013"/>
        <item x="531"/>
        <item x="647"/>
        <item x="411"/>
        <item x="476"/>
        <item x="475"/>
        <item x="1042"/>
        <item x="570"/>
        <item x="1043"/>
        <item x="219"/>
        <item x="275"/>
        <item x="132"/>
        <item x="130"/>
        <item x="720"/>
        <item x="907"/>
        <item x="192"/>
        <item x="180"/>
        <item x="915"/>
        <item x="308"/>
        <item x="697"/>
        <item x="845"/>
        <item x="866"/>
        <item x="319"/>
        <item x="1059"/>
        <item x="1081"/>
        <item x="494"/>
        <item x="1055"/>
        <item x="378"/>
        <item x="428"/>
        <item x="820"/>
        <item x="638"/>
        <item x="920"/>
        <item x="254"/>
        <item x="262"/>
        <item x="523"/>
        <item x="1026"/>
        <item x="1033"/>
        <item x="715"/>
        <item x="5"/>
        <item x="354"/>
        <item x="503"/>
        <item x="550"/>
        <item x="1041"/>
        <item x="667"/>
        <item x="557"/>
        <item x="454"/>
        <item x="297"/>
        <item x="672"/>
        <item x="1062"/>
        <item x="468"/>
        <item x="710"/>
        <item x="7"/>
        <item x="402"/>
        <item x="756"/>
        <item x="83"/>
        <item x="87"/>
        <item x="590"/>
        <item x="55"/>
        <item x="404"/>
        <item x="220"/>
        <item x="689"/>
        <item x="592"/>
        <item x="445"/>
        <item x="773"/>
        <item x="471"/>
        <item x="482"/>
        <item x="196"/>
        <item x="663"/>
        <item x="506"/>
        <item x="899"/>
        <item x="49"/>
        <item x="535"/>
        <item x="848"/>
        <item x="693"/>
        <item x="115"/>
        <item x="629"/>
        <item x="143"/>
        <item x="444"/>
        <item x="242"/>
        <item x="1046"/>
        <item x="785"/>
        <item x="318"/>
        <item x="344"/>
        <item x="1023"/>
        <item x="263"/>
        <item x="831"/>
        <item x="159"/>
        <item x="826"/>
        <item x="953"/>
        <item x="841"/>
        <item x="1037"/>
        <item x="552"/>
        <item x="602"/>
        <item x="743"/>
        <item x="208"/>
        <item x="734"/>
        <item x="671"/>
        <item x="519"/>
        <item x="346"/>
        <item x="825"/>
        <item x="650"/>
        <item x="955"/>
        <item x="719"/>
        <item x="984"/>
        <item x="452"/>
        <item x="4"/>
        <item x="61"/>
        <item x="842"/>
        <item x="362"/>
        <item x="999"/>
        <item x="1035"/>
        <item x="10"/>
        <item x="2"/>
        <item x="177"/>
        <item x="933"/>
        <item x="868"/>
        <item x="324"/>
        <item x="211"/>
        <item x="1014"/>
        <item x="371"/>
        <item x="595"/>
        <item x="427"/>
        <item x="458"/>
        <item x="699"/>
        <item x="821"/>
        <item x="706"/>
        <item x="895"/>
        <item x="653"/>
        <item x="238"/>
        <item x="355"/>
        <item x="718"/>
        <item x="14"/>
        <item x="678"/>
        <item x="536"/>
        <item x="896"/>
        <item x="295"/>
        <item x="80"/>
        <item x="173"/>
        <item x="652"/>
        <item x="586"/>
        <item x="200"/>
        <item x="925"/>
        <item x="828"/>
        <item x="1069"/>
        <item x="48"/>
        <item x="716"/>
        <item x="447"/>
        <item x="1080"/>
        <item x="149"/>
        <item x="646"/>
        <item x="1008"/>
        <item x="962"/>
        <item x="690"/>
        <item x="234"/>
        <item x="859"/>
        <item x="350"/>
        <item x="1039"/>
        <item x="594"/>
        <item x="459"/>
        <item x="879"/>
        <item x="712"/>
        <item x="640"/>
        <item x="621"/>
        <item x="398"/>
        <item x="521"/>
        <item x="752"/>
        <item x="153"/>
        <item x="342"/>
        <item x="95"/>
        <item x="201"/>
        <item x="1027"/>
        <item x="904"/>
        <item x="1075"/>
        <item x="705"/>
        <item x="704"/>
        <item x="384"/>
        <item x="25"/>
        <item x="497"/>
        <item x="426"/>
        <item x="176"/>
        <item x="256"/>
        <item x="175"/>
        <item x="728"/>
        <item x="1045"/>
        <item x="649"/>
        <item x="125"/>
        <item x="587"/>
        <item x="754"/>
        <item x="70"/>
        <item x="266"/>
        <item x="529"/>
        <item x="540"/>
        <item x="902"/>
        <item x="133"/>
        <item x="1034"/>
        <item x="139"/>
        <item x="285"/>
        <item x="803"/>
        <item x="1074"/>
        <item x="1038"/>
        <item x="901"/>
        <item x="1036"/>
        <item x="465"/>
        <item x="52"/>
        <item x="141"/>
        <item x="15"/>
        <item x="622"/>
        <item x="116"/>
        <item x="839"/>
        <item x="1011"/>
        <item x="1070"/>
        <item x="197"/>
        <item x="399"/>
        <item x="145"/>
        <item x="298"/>
        <item x="526"/>
        <item x="380"/>
        <item x="541"/>
        <item x="603"/>
        <item x="982"/>
        <item x="261"/>
        <item x="97"/>
        <item x="335"/>
        <item x="373"/>
        <item x="997"/>
        <item x="463"/>
        <item x="818"/>
        <item x="725"/>
        <item x="323"/>
        <item x="670"/>
        <item x="122"/>
        <item x="561"/>
        <item x="857"/>
        <item x="28"/>
        <item x="432"/>
        <item x="42"/>
        <item x="579"/>
        <item x="154"/>
        <item x="258"/>
        <item x="199"/>
        <item x="819"/>
        <item x="973"/>
        <item x="919"/>
        <item x="328"/>
        <item x="507"/>
        <item x="69"/>
        <item x="504"/>
        <item x="656"/>
        <item x="232"/>
        <item x="532"/>
        <item x="583"/>
        <item x="181"/>
        <item x="58"/>
        <item x="571"/>
        <item x="960"/>
        <item x="376"/>
        <item x="880"/>
        <item x="730"/>
        <item x="233"/>
        <item x="474"/>
        <item x="502"/>
        <item x="977"/>
        <item x="1012"/>
        <item x="945"/>
        <item x="639"/>
        <item x="979"/>
        <item x="698"/>
        <item x="374"/>
        <item x="968"/>
        <item x="356"/>
        <item x="212"/>
        <item x="661"/>
        <item x="0"/>
        <item x="1052"/>
        <item x="66"/>
        <item x="368"/>
        <item x="1053"/>
        <item x="478"/>
        <item x="410"/>
        <item x="623"/>
        <item x="21"/>
        <item x="811"/>
        <item x="64"/>
        <item x="707"/>
        <item x="78"/>
        <item x="412"/>
        <item x="160"/>
        <item x="72"/>
        <item x="358"/>
        <item x="372"/>
        <item x="56"/>
        <item x="1077"/>
        <item x="1007"/>
        <item x="265"/>
        <item x="537"/>
        <item x="413"/>
        <item x="27"/>
        <item x="215"/>
        <item x="914"/>
        <item x="417"/>
        <item x="1006"/>
        <item x="252"/>
        <item x="744"/>
        <item x="939"/>
        <item x="123"/>
        <item x="829"/>
        <item x="124"/>
        <item x="221"/>
        <item x="553"/>
        <item x="556"/>
        <item x="450"/>
        <item x="894"/>
        <item x="520"/>
        <item x="505"/>
        <item x="1024"/>
        <item x="847"/>
        <item x="188"/>
        <item x="286"/>
        <item x="917"/>
        <item x="449"/>
        <item x="714"/>
        <item x="560"/>
        <item x="129"/>
        <item x="204"/>
        <item x="437"/>
        <item x="635"/>
        <item x="300"/>
        <item x="620"/>
        <item x="721"/>
        <item x="918"/>
        <item x="45"/>
        <item x="686"/>
        <item x="144"/>
        <item x="645"/>
        <item x="51"/>
        <item x="150"/>
        <item x="827"/>
        <item x="309"/>
        <item x="414"/>
        <item x="326"/>
        <item x="807"/>
        <item x="433"/>
        <item x="210"/>
        <item x="247"/>
        <item x="332"/>
        <item x="347"/>
        <item x="658"/>
        <item x="554"/>
        <item x="306"/>
        <item x="1044"/>
        <item x="593"/>
        <item x="243"/>
        <item x="395"/>
        <item x="611"/>
        <item x="723"/>
        <item x="912"/>
        <item x="597"/>
        <item x="722"/>
        <item x="92"/>
        <item x="573"/>
        <item x="82"/>
        <item x="846"/>
        <item x="415"/>
        <item x="86"/>
        <item x="524"/>
        <item x="456"/>
        <item x="838"/>
        <item x="128"/>
        <item x="189"/>
        <item x="940"/>
        <item x="406"/>
        <item x="291"/>
        <item x="927"/>
        <item x="703"/>
        <item x="401"/>
        <item x="276"/>
        <item x="461"/>
        <item x="810"/>
        <item x="6"/>
        <item x="209"/>
        <item x="971"/>
        <item x="156"/>
        <item x="781"/>
        <item x="259"/>
        <item x="193"/>
        <item x="195"/>
        <item x="198"/>
        <item x="138"/>
        <item x="331"/>
        <item x="893"/>
        <item x="1030"/>
        <item x="281"/>
        <item x="29"/>
        <item x="624"/>
        <item x="495"/>
        <item x="1022"/>
        <item x="60"/>
        <item x="301"/>
        <item x="57"/>
        <item x="237"/>
        <item x="46"/>
        <item x="1001"/>
        <item x="54"/>
        <item x="290"/>
        <item x="976"/>
        <item x="140"/>
        <item x="379"/>
        <item x="312"/>
        <item x="316"/>
        <item x="1017"/>
        <item x="588"/>
        <item x="545"/>
        <item x="213"/>
        <item x="480"/>
        <item x="108"/>
        <item x="431"/>
        <item x="360"/>
        <item x="357"/>
        <item x="147"/>
        <item x="365"/>
        <item x="214"/>
        <item x="675"/>
        <item x="121"/>
        <item x="167"/>
        <item x="327"/>
        <item x="477"/>
        <item x="944"/>
        <item x="111"/>
        <item x="1076"/>
        <item x="878"/>
        <item x="576"/>
        <item x="85"/>
        <item x="250"/>
        <item x="965"/>
        <item x="832"/>
        <item x="425"/>
        <item x="288"/>
        <item x="487"/>
        <item x="39"/>
        <item x="382"/>
        <item x="780"/>
        <item x="1078"/>
        <item x="702"/>
        <item x="462"/>
        <item x="1032"/>
        <item x="53"/>
        <item x="282"/>
        <item x="745"/>
        <item x="96"/>
        <item x="284"/>
        <item x="269"/>
        <item x="231"/>
        <item x="701"/>
        <item x="881"/>
        <item x="892"/>
        <item x="708"/>
        <item x="642"/>
        <item x="949"/>
        <item x="618"/>
        <item x="794"/>
        <item x="498"/>
        <item x="249"/>
        <item x="393"/>
        <item x="24"/>
        <item x="158"/>
        <item x="996"/>
        <item x="956"/>
        <item x="488"/>
        <item x="824"/>
        <item x="370"/>
        <item x="1057"/>
        <item x="992"/>
        <item x="273"/>
        <item x="626"/>
        <item x="822"/>
        <item x="709"/>
        <item x="528"/>
        <item x="942"/>
        <item x="113"/>
        <item x="747"/>
        <item x="931"/>
        <item x="952"/>
        <item x="190"/>
        <item x="135"/>
        <item x="779"/>
        <item x="777"/>
        <item x="1018"/>
        <item x="797"/>
        <item x="766"/>
        <item x="778"/>
        <item x="798"/>
        <item x="790"/>
        <item x="795"/>
        <item x="791"/>
        <item x="789"/>
        <item x="800"/>
        <item x="544"/>
        <item x="648"/>
        <item x="967"/>
        <item x="559"/>
        <item m="1" x="1083"/>
        <item t="default"/>
      </items>
    </pivotField>
    <pivotField name="Support Location" compact="0" outline="0" multipleItemSelectionAllowed="1" showAll="0"/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axis="axisPage" compact="0" outline="0" multipleItemSelectionAllowed="1" showAll="0">
      <items count="4">
        <item x="0"/>
        <item h="1" x="1"/>
        <item h="1" x="2"/>
        <item t="default"/>
      </items>
    </pivotField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2">
    <field x="1"/>
    <field x="35"/>
  </rowFields>
  <rowItems count="517">
    <i>
      <x v="6"/>
      <x v="3"/>
    </i>
    <i r="1">
      <x v="4"/>
    </i>
    <i r="1">
      <x v="5"/>
    </i>
    <i r="1">
      <x v="6"/>
    </i>
    <i r="1">
      <x v="8"/>
    </i>
    <i r="1">
      <x v="1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86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2"/>
    </i>
    <i r="1">
      <x v="134"/>
    </i>
    <i r="1">
      <x v="136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3"/>
    </i>
    <i r="1">
      <x v="163"/>
    </i>
    <i r="1">
      <x v="165"/>
    </i>
    <i r="1">
      <x v="186"/>
    </i>
    <i r="1">
      <x v="225"/>
    </i>
    <i r="1">
      <x v="226"/>
    </i>
    <i r="1">
      <x v="228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45"/>
    </i>
    <i r="1">
      <x v="248"/>
    </i>
    <i r="1">
      <x v="251"/>
    </i>
    <i r="1">
      <x v="261"/>
    </i>
    <i r="1">
      <x v="262"/>
    </i>
    <i r="1">
      <x v="263"/>
    </i>
    <i r="1">
      <x v="307"/>
    </i>
    <i r="1">
      <x v="310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30"/>
    </i>
    <i r="1">
      <x v="331"/>
    </i>
    <i r="1">
      <x v="333"/>
    </i>
    <i r="1">
      <x v="334"/>
    </i>
    <i r="1">
      <x v="335"/>
    </i>
    <i r="1">
      <x v="340"/>
    </i>
    <i r="1">
      <x v="341"/>
    </i>
    <i r="1">
      <x v="342"/>
    </i>
    <i r="1">
      <x v="353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8"/>
    </i>
    <i r="1">
      <x v="372"/>
    </i>
    <i r="1">
      <x v="373"/>
    </i>
    <i r="1">
      <x v="374"/>
    </i>
    <i r="1">
      <x v="376"/>
    </i>
    <i r="1">
      <x v="377"/>
    </i>
    <i r="1">
      <x v="378"/>
    </i>
    <i r="1">
      <x v="379"/>
    </i>
    <i r="1">
      <x v="381"/>
    </i>
    <i r="1">
      <x v="382"/>
    </i>
    <i r="1">
      <x v="384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404"/>
    </i>
    <i r="1">
      <x v="426"/>
    </i>
    <i r="1">
      <x v="430"/>
    </i>
    <i r="1">
      <x v="431"/>
    </i>
    <i r="1">
      <x v="432"/>
    </i>
    <i r="1">
      <x v="433"/>
    </i>
    <i r="1">
      <x v="435"/>
    </i>
    <i r="1">
      <x v="437"/>
    </i>
    <i r="1">
      <x v="438"/>
    </i>
    <i r="1">
      <x v="441"/>
    </i>
    <i r="1">
      <x v="442"/>
    </i>
    <i r="1">
      <x v="448"/>
    </i>
    <i r="1">
      <x v="450"/>
    </i>
    <i r="1">
      <x v="451"/>
    </i>
    <i r="1">
      <x v="452"/>
    </i>
    <i r="1">
      <x v="454"/>
    </i>
    <i r="1">
      <x v="459"/>
    </i>
    <i r="1">
      <x v="479"/>
    </i>
    <i r="1">
      <x v="531"/>
    </i>
    <i r="1">
      <x v="533"/>
    </i>
    <i r="1">
      <x v="586"/>
    </i>
    <i r="1">
      <x v="612"/>
    </i>
    <i r="1">
      <x v="631"/>
    </i>
    <i r="1">
      <x v="632"/>
    </i>
    <i r="1">
      <x v="633"/>
    </i>
    <i r="1">
      <x v="634"/>
    </i>
    <i r="1">
      <x v="637"/>
    </i>
    <i r="1">
      <x v="644"/>
    </i>
    <i r="1">
      <x v="649"/>
    </i>
    <i r="1">
      <x v="651"/>
    </i>
    <i r="1">
      <x v="652"/>
    </i>
    <i r="1">
      <x v="655"/>
    </i>
    <i r="1">
      <x v="658"/>
    </i>
    <i r="1">
      <x v="662"/>
    </i>
    <i r="1">
      <x v="669"/>
    </i>
    <i r="1">
      <x v="673"/>
    </i>
    <i r="1">
      <x v="675"/>
    </i>
    <i r="1">
      <x v="676"/>
    </i>
    <i r="1">
      <x v="681"/>
    </i>
    <i r="1">
      <x v="687"/>
    </i>
    <i r="1">
      <x v="688"/>
    </i>
    <i r="1">
      <x v="689"/>
    </i>
    <i r="1">
      <x v="690"/>
    </i>
    <i r="1">
      <x v="703"/>
    </i>
    <i r="1">
      <x v="730"/>
    </i>
    <i r="1">
      <x v="746"/>
    </i>
    <i r="1">
      <x v="755"/>
    </i>
    <i r="1">
      <x v="756"/>
    </i>
    <i r="1">
      <x v="757"/>
    </i>
    <i r="1">
      <x v="758"/>
    </i>
    <i r="1">
      <x v="774"/>
    </i>
    <i r="1">
      <x v="775"/>
    </i>
    <i r="1">
      <x v="777"/>
    </i>
    <i r="1">
      <x v="779"/>
    </i>
    <i r="1">
      <x v="781"/>
    </i>
    <i r="1">
      <x v="782"/>
    </i>
    <i r="1">
      <x v="783"/>
    </i>
    <i r="1">
      <x v="796"/>
    </i>
    <i r="1">
      <x v="799"/>
    </i>
    <i r="1">
      <x v="803"/>
    </i>
    <i r="1">
      <x v="804"/>
    </i>
    <i r="1">
      <x v="805"/>
    </i>
    <i r="1">
      <x v="807"/>
    </i>
    <i r="1">
      <x v="815"/>
    </i>
    <i r="1">
      <x v="816"/>
    </i>
    <i r="1">
      <x v="818"/>
    </i>
    <i r="1">
      <x v="821"/>
    </i>
    <i r="1">
      <x v="823"/>
    </i>
    <i r="1">
      <x v="829"/>
    </i>
    <i r="1">
      <x v="831"/>
    </i>
    <i r="1">
      <x v="835"/>
    </i>
    <i r="1">
      <x v="836"/>
    </i>
    <i r="1">
      <x v="840"/>
    </i>
    <i r="1">
      <x v="841"/>
    </i>
    <i r="1">
      <x v="843"/>
    </i>
    <i r="1">
      <x v="848"/>
    </i>
    <i r="1">
      <x v="850"/>
    </i>
    <i r="1">
      <x v="852"/>
    </i>
    <i r="1">
      <x v="857"/>
    </i>
    <i r="1">
      <x v="858"/>
    </i>
    <i r="1">
      <x v="862"/>
    </i>
    <i r="1">
      <x v="864"/>
    </i>
    <i r="1">
      <x v="869"/>
    </i>
    <i r="1">
      <x v="870"/>
    </i>
    <i r="1">
      <x v="871"/>
    </i>
    <i r="1">
      <x v="876"/>
    </i>
    <i r="1">
      <x v="881"/>
    </i>
    <i r="1">
      <x v="882"/>
    </i>
    <i r="1">
      <x v="887"/>
    </i>
    <i r="1">
      <x v="890"/>
    </i>
    <i r="1">
      <x v="892"/>
    </i>
    <i r="1">
      <x v="894"/>
    </i>
    <i r="1">
      <x v="898"/>
    </i>
    <i r="1">
      <x v="902"/>
    </i>
    <i r="1">
      <x v="903"/>
    </i>
    <i r="1">
      <x v="904"/>
    </i>
    <i r="1">
      <x v="906"/>
    </i>
    <i r="1">
      <x v="913"/>
    </i>
    <i r="1">
      <x v="915"/>
    </i>
    <i r="1">
      <x v="919"/>
    </i>
    <i r="1">
      <x v="924"/>
    </i>
    <i r="1">
      <x v="925"/>
    </i>
    <i r="1">
      <x v="927"/>
    </i>
    <i r="1">
      <x v="930"/>
    </i>
    <i r="1">
      <x v="938"/>
    </i>
    <i r="1">
      <x v="939"/>
    </i>
    <i r="1">
      <x v="940"/>
    </i>
    <i r="1">
      <x v="945"/>
    </i>
    <i r="1">
      <x v="951"/>
    </i>
    <i r="1">
      <x v="957"/>
    </i>
    <i r="1">
      <x v="960"/>
    </i>
    <i r="1">
      <x v="963"/>
    </i>
    <i r="1">
      <x v="971"/>
    </i>
    <i r="1">
      <x v="973"/>
    </i>
    <i r="1">
      <x v="975"/>
    </i>
    <i r="1">
      <x v="980"/>
    </i>
    <i r="1">
      <x v="981"/>
    </i>
    <i r="1">
      <x v="1001"/>
    </i>
    <i r="1">
      <x v="1051"/>
    </i>
    <i r="1">
      <x v="1081"/>
    </i>
    <i t="default">
      <x v="6"/>
    </i>
    <i>
      <x v="12"/>
      <x v="2"/>
    </i>
    <i r="1">
      <x v="99"/>
    </i>
    <i r="1">
      <x v="122"/>
    </i>
    <i r="1">
      <x v="132"/>
    </i>
    <i r="1">
      <x v="218"/>
    </i>
    <i r="1">
      <x v="241"/>
    </i>
    <i r="1">
      <x v="306"/>
    </i>
    <i r="1">
      <x v="308"/>
    </i>
    <i r="1">
      <x v="311"/>
    </i>
    <i r="1">
      <x v="312"/>
    </i>
    <i r="1">
      <x v="313"/>
    </i>
    <i r="1">
      <x v="314"/>
    </i>
    <i r="1">
      <x v="315"/>
    </i>
    <i r="1">
      <x v="337"/>
    </i>
    <i r="1">
      <x v="338"/>
    </i>
    <i r="1">
      <x v="380"/>
    </i>
    <i r="1">
      <x v="403"/>
    </i>
    <i r="1">
      <x v="407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1"/>
    </i>
    <i r="1">
      <x v="422"/>
    </i>
    <i r="1">
      <x v="427"/>
    </i>
    <i r="1">
      <x v="443"/>
    </i>
    <i r="1">
      <x v="444"/>
    </i>
    <i r="1">
      <x v="447"/>
    </i>
    <i r="1">
      <x v="453"/>
    </i>
    <i r="1">
      <x v="476"/>
    </i>
    <i r="1">
      <x v="482"/>
    </i>
    <i r="1">
      <x v="490"/>
    </i>
    <i r="1">
      <x v="595"/>
    </i>
    <i r="1">
      <x v="596"/>
    </i>
    <i r="1">
      <x v="600"/>
    </i>
    <i r="1">
      <x v="614"/>
    </i>
    <i r="1">
      <x v="615"/>
    </i>
    <i r="1">
      <x v="623"/>
    </i>
    <i r="1">
      <x v="635"/>
    </i>
    <i r="1">
      <x v="639"/>
    </i>
    <i r="1">
      <x v="643"/>
    </i>
    <i r="1">
      <x v="647"/>
    </i>
    <i r="1">
      <x v="654"/>
    </i>
    <i r="1">
      <x v="776"/>
    </i>
    <i r="1">
      <x v="784"/>
    </i>
    <i r="1">
      <x v="789"/>
    </i>
    <i r="1">
      <x v="791"/>
    </i>
    <i r="1">
      <x v="801"/>
    </i>
    <i r="1">
      <x v="805"/>
    </i>
    <i r="1">
      <x v="810"/>
    </i>
    <i r="1">
      <x v="812"/>
    </i>
    <i r="1">
      <x v="814"/>
    </i>
    <i r="1">
      <x v="817"/>
    </i>
    <i r="1">
      <x v="824"/>
    </i>
    <i r="1">
      <x v="827"/>
    </i>
    <i r="1">
      <x v="828"/>
    </i>
    <i r="1">
      <x v="842"/>
    </i>
    <i r="1">
      <x v="847"/>
    </i>
    <i r="1">
      <x v="855"/>
    </i>
    <i r="1">
      <x v="856"/>
    </i>
    <i r="1">
      <x v="865"/>
    </i>
    <i r="1">
      <x v="870"/>
    </i>
    <i r="1">
      <x v="874"/>
    </i>
    <i r="1">
      <x v="880"/>
    </i>
    <i r="1">
      <x v="882"/>
    </i>
    <i r="1">
      <x v="884"/>
    </i>
    <i r="1">
      <x v="896"/>
    </i>
    <i r="1">
      <x v="906"/>
    </i>
    <i r="1">
      <x v="907"/>
    </i>
    <i r="1">
      <x v="912"/>
    </i>
    <i r="1">
      <x v="913"/>
    </i>
    <i r="1">
      <x v="921"/>
    </i>
    <i r="1">
      <x v="922"/>
    </i>
    <i r="1">
      <x v="936"/>
    </i>
    <i r="1">
      <x v="942"/>
    </i>
    <i r="1">
      <x v="944"/>
    </i>
    <i r="1">
      <x v="951"/>
    </i>
    <i r="1">
      <x v="954"/>
    </i>
    <i r="1">
      <x v="967"/>
    </i>
    <i r="1">
      <x v="968"/>
    </i>
    <i r="1">
      <x v="1009"/>
    </i>
    <i r="1">
      <x v="1045"/>
    </i>
    <i r="1">
      <x v="1050"/>
    </i>
    <i t="default">
      <x v="12"/>
    </i>
    <i>
      <x v="19"/>
      <x v="94"/>
    </i>
    <i r="1">
      <x v="96"/>
    </i>
    <i r="1">
      <x v="133"/>
    </i>
    <i r="1">
      <x v="309"/>
    </i>
    <i r="1">
      <x v="327"/>
    </i>
    <i r="1">
      <x v="344"/>
    </i>
    <i r="1">
      <x v="345"/>
    </i>
    <i r="1">
      <x v="346"/>
    </i>
    <i r="1">
      <x v="367"/>
    </i>
    <i r="1">
      <x v="394"/>
    </i>
    <i r="1">
      <x v="396"/>
    </i>
    <i r="1">
      <x v="583"/>
    </i>
    <i r="1">
      <x v="584"/>
    </i>
    <i r="1">
      <x v="585"/>
    </i>
    <i r="1">
      <x v="775"/>
    </i>
    <i r="1">
      <x v="785"/>
    </i>
    <i r="1">
      <x v="786"/>
    </i>
    <i r="1">
      <x v="787"/>
    </i>
    <i r="1">
      <x v="788"/>
    </i>
    <i r="1">
      <x v="790"/>
    </i>
    <i r="1">
      <x v="793"/>
    </i>
    <i r="1">
      <x v="795"/>
    </i>
    <i r="1">
      <x v="799"/>
    </i>
    <i r="1">
      <x v="800"/>
    </i>
    <i r="1">
      <x v="802"/>
    </i>
    <i r="1">
      <x v="806"/>
    </i>
    <i r="1">
      <x v="808"/>
    </i>
    <i r="1">
      <x v="809"/>
    </i>
    <i r="1">
      <x v="811"/>
    </i>
    <i r="1">
      <x v="820"/>
    </i>
    <i r="1">
      <x v="830"/>
    </i>
    <i r="1">
      <x v="832"/>
    </i>
    <i r="1">
      <x v="833"/>
    </i>
    <i r="1">
      <x v="837"/>
    </i>
    <i r="1">
      <x v="844"/>
    </i>
    <i r="1">
      <x v="846"/>
    </i>
    <i r="1">
      <x v="849"/>
    </i>
    <i r="1">
      <x v="854"/>
    </i>
    <i r="1">
      <x v="859"/>
    </i>
    <i r="1">
      <x v="860"/>
    </i>
    <i r="1">
      <x v="861"/>
    </i>
    <i r="1">
      <x v="866"/>
    </i>
    <i r="1">
      <x v="868"/>
    </i>
    <i r="1">
      <x v="871"/>
    </i>
    <i r="1">
      <x v="872"/>
    </i>
    <i r="1">
      <x v="875"/>
    </i>
    <i r="1">
      <x v="877"/>
    </i>
    <i r="1">
      <x v="885"/>
    </i>
    <i r="1">
      <x v="886"/>
    </i>
    <i r="1">
      <x v="891"/>
    </i>
    <i r="1">
      <x v="893"/>
    </i>
    <i r="1">
      <x v="897"/>
    </i>
    <i r="1">
      <x v="901"/>
    </i>
    <i r="1">
      <x v="908"/>
    </i>
    <i r="1">
      <x v="910"/>
    </i>
    <i r="1">
      <x v="911"/>
    </i>
    <i r="1">
      <x v="914"/>
    </i>
    <i r="1">
      <x v="920"/>
    </i>
    <i r="1">
      <x v="923"/>
    </i>
    <i r="1">
      <x v="933"/>
    </i>
    <i r="1">
      <x v="935"/>
    </i>
    <i r="1">
      <x v="936"/>
    </i>
    <i r="1">
      <x v="937"/>
    </i>
    <i r="1">
      <x v="947"/>
    </i>
    <i r="1">
      <x v="949"/>
    </i>
    <i r="1">
      <x v="952"/>
    </i>
    <i r="1">
      <x v="953"/>
    </i>
    <i r="1">
      <x v="956"/>
    </i>
    <i r="1">
      <x v="959"/>
    </i>
    <i r="1">
      <x v="1069"/>
    </i>
    <i r="1">
      <x v="1080"/>
    </i>
    <i t="default">
      <x v="19"/>
    </i>
    <i>
      <x v="11"/>
      <x v="116"/>
    </i>
    <i r="1">
      <x v="238"/>
    </i>
    <i r="1">
      <x v="239"/>
    </i>
    <i r="1">
      <x v="240"/>
    </i>
    <i r="1">
      <x v="264"/>
    </i>
    <i r="1">
      <x v="270"/>
    </i>
    <i r="1">
      <x v="271"/>
    </i>
    <i r="1">
      <x v="532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663"/>
    </i>
    <i r="1">
      <x v="825"/>
    </i>
    <i r="1">
      <x v="842"/>
    </i>
    <i r="1">
      <x v="853"/>
    </i>
    <i r="1">
      <x v="898"/>
    </i>
    <i r="1">
      <x v="925"/>
    </i>
    <i r="1">
      <x v="940"/>
    </i>
    <i r="1">
      <x v="948"/>
    </i>
    <i r="1">
      <x v="1023"/>
    </i>
    <i r="1">
      <x v="1067"/>
    </i>
    <i r="1">
      <x v="1068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t="default">
      <x v="11"/>
    </i>
    <i>
      <x v="1"/>
      <x v="95"/>
    </i>
    <i r="1">
      <x v="133"/>
    </i>
    <i r="1">
      <x v="324"/>
    </i>
    <i r="1">
      <x v="328"/>
    </i>
    <i r="1">
      <x v="339"/>
    </i>
    <i r="1">
      <x v="347"/>
    </i>
    <i r="1">
      <x v="395"/>
    </i>
    <i r="1">
      <x v="397"/>
    </i>
    <i r="1">
      <x v="399"/>
    </i>
    <i r="1">
      <x v="417"/>
    </i>
    <i r="1">
      <x v="594"/>
    </i>
    <i r="1">
      <x v="763"/>
    </i>
    <i r="1">
      <x v="778"/>
    </i>
    <i r="1">
      <x v="786"/>
    </i>
    <i r="1">
      <x v="787"/>
    </i>
    <i r="1">
      <x v="788"/>
    </i>
    <i r="1">
      <x v="790"/>
    </i>
    <i r="1">
      <x v="794"/>
    </i>
    <i r="1">
      <x v="797"/>
    </i>
    <i r="1">
      <x v="811"/>
    </i>
    <i r="1">
      <x v="813"/>
    </i>
    <i r="1">
      <x v="820"/>
    </i>
    <i r="1">
      <x v="826"/>
    </i>
    <i r="1">
      <x v="834"/>
    </i>
    <i r="1">
      <x v="863"/>
    </i>
    <i r="1">
      <x v="889"/>
    </i>
    <i r="1">
      <x v="900"/>
    </i>
    <i r="1">
      <x v="905"/>
    </i>
    <i r="1">
      <x v="917"/>
    </i>
    <i r="1">
      <x v="918"/>
    </i>
    <i r="1">
      <x v="920"/>
    </i>
    <i r="1">
      <x v="926"/>
    </i>
    <i r="1">
      <x v="931"/>
    </i>
    <i r="1">
      <x v="934"/>
    </i>
    <i r="1">
      <x v="941"/>
    </i>
    <i r="1">
      <x v="943"/>
    </i>
    <i r="1">
      <x v="950"/>
    </i>
    <i r="1">
      <x v="962"/>
    </i>
    <i r="1">
      <x v="964"/>
    </i>
    <i t="default">
      <x v="1"/>
    </i>
    <i>
      <x v="13"/>
      <x v="135"/>
    </i>
    <i r="1">
      <x v="255"/>
    </i>
    <i r="1">
      <x v="321"/>
    </i>
    <i r="1">
      <x v="336"/>
    </i>
    <i r="1">
      <x v="352"/>
    </i>
    <i r="1">
      <x v="385"/>
    </i>
    <i r="1">
      <x v="405"/>
    </i>
    <i r="1">
      <x v="406"/>
    </i>
    <i r="1">
      <x v="408"/>
    </i>
    <i r="1">
      <x v="446"/>
    </i>
    <i r="1">
      <x v="449"/>
    </i>
    <i r="1">
      <x v="466"/>
    </i>
    <i r="1">
      <x v="766"/>
    </i>
    <i r="1">
      <x v="780"/>
    </i>
    <i r="1">
      <x v="792"/>
    </i>
    <i r="1">
      <x v="845"/>
    </i>
    <i r="1">
      <x v="873"/>
    </i>
    <i r="1">
      <x v="878"/>
    </i>
    <i r="1">
      <x v="896"/>
    </i>
    <i r="1">
      <x v="909"/>
    </i>
    <i r="1">
      <x v="929"/>
    </i>
    <i r="1">
      <x v="932"/>
    </i>
    <i r="1">
      <x v="958"/>
    </i>
    <i r="1">
      <x v="961"/>
    </i>
    <i r="1">
      <x v="1066"/>
    </i>
    <i t="default">
      <x v="13"/>
    </i>
    <i>
      <x v="16"/>
      <x v="127"/>
    </i>
    <i r="1">
      <x v="243"/>
    </i>
    <i r="1">
      <x v="371"/>
    </i>
    <i r="1">
      <x v="613"/>
    </i>
    <i r="1">
      <x v="640"/>
    </i>
    <i r="1">
      <x v="838"/>
    </i>
    <i r="1">
      <x v="873"/>
    </i>
    <i r="1">
      <x v="946"/>
    </i>
    <i r="1">
      <x v="955"/>
    </i>
    <i r="1">
      <x v="961"/>
    </i>
    <i t="default">
      <x v="16"/>
    </i>
    <i>
      <x v="18"/>
      <x v="402"/>
    </i>
    <i t="default">
      <x v="18"/>
    </i>
    <i t="grand">
      <x/>
    </i>
  </rowItems>
  <colItems count="1">
    <i/>
  </colItems>
  <pageFields count="1">
    <pageField fld="39" hier="0"/>
  </pageFields>
  <dataFields count="1">
    <dataField name="Count of หมายเลขคำร้อง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 8" cacheId="112" applyNumberFormats="0" applyBorderFormats="0" applyFontFormats="0" applyPatternFormats="0" applyAlignmentFormats="0" applyWidthHeightFormats="0" dataCaption="" updatedVersion="6" compact="0" compactData="0" chartFormat="1">
  <location ref="BI3:BJ7" firstHeaderRow="1" firstDataRow="1" firstDataCol="1"/>
  <pivotFields count="43">
    <pivotField name="สถานะการอนุมัติ" compact="0" outline="0" multipleItemSelectionAllowed="1" showAll="0"/>
    <pivotField name="หมวดหมู่" compact="0" outline="0" multipleItemSelectionAllowed="1" showAll="0"/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compact="0" outline="0" multipleItemSelectionAllowed="1" showAll="0"/>
    <pivotField name="Leval" compact="0" outline="0" multipleItemSelectionAllowed="1" showAll="0"/>
    <pivotField name="Leval 2 " axis="axisRow" compact="0" outline="0" multipleItemSelectionAllowed="1" showAll="0" sortType="ascending">
      <items count="6">
        <item x="2"/>
        <item x="0"/>
        <item x="1"/>
        <item h="1" x="3"/>
        <item h="1" x="4"/>
        <item t="default"/>
      </items>
    </pivotField>
    <pivotField name="แหล่งที่มา" compact="0" outline="0" multipleItemSelectionAllowed="1" showAll="0"/>
    <pivotField name="สถานะ" compact="0" outline="0" multipleItemSelectionAllowed="1" showAll="0"/>
    <pivotField name="หมวดหมู่ย่อย" compact="0" outline="0" multipleItemSelectionAllowed="1" showAll="0"/>
    <pivotField name="หัวเรื่อง" compact="0" outline="0" multipleItemSelectionAllowed="1" showAll="0"/>
    <pivotField name="Support Location" compact="0" outline="0" multipleItemSelectionAllowed="1" showAll="0"/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compact="0" outline="0" multipleItemSelectionAllowed="1" showAll="0"/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1">
    <field x="3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หมายเลขคำร้อง" fld="10" subtotal="count" baseField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 7" cacheId="112" applyNumberFormats="0" applyBorderFormats="0" applyFontFormats="0" applyPatternFormats="0" applyAlignmentFormats="0" applyWidthHeightFormats="0" dataCaption="" updatedVersion="6" compact="0" compactData="0">
  <location ref="AI3:AJ7" firstHeaderRow="1" firstDataRow="1" firstDataCol="1"/>
  <pivotFields count="43">
    <pivotField name="สถานะการอนุมัติ" compact="0" outline="0" multipleItemSelectionAllowed="1" showAll="0"/>
    <pivotField name="หมวดหมู่" compact="0" outline="0" multipleItemSelectionAllowed="1" showAll="0"/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axis="axisRow" compact="0" outline="0" multipleItemSelectionAllowed="1" showAll="0" sortType="ascending">
      <items count="6">
        <item x="2"/>
        <item x="0"/>
        <item x="1"/>
        <item h="1" x="3"/>
        <item h="1" x="4"/>
        <item t="default"/>
      </items>
    </pivotField>
    <pivotField name="Leval" compact="0" outline="0" multipleItemSelectionAllowed="1" showAll="0"/>
    <pivotField name="Leval 2 " compact="0" outline="0" multipleItemSelectionAllowed="1" showAll="0"/>
    <pivotField name="แหล่งที่มา" compact="0" outline="0" multipleItemSelectionAllowed="1" showAll="0"/>
    <pivotField name="สถานะ" compact="0" outline="0" multipleItemSelectionAllowed="1" showAll="0"/>
    <pivotField name="หมวดหมู่ย่อย" compact="0" outline="0" multipleItemSelectionAllowed="1" showAll="0"/>
    <pivotField name="หัวเรื่อง" compact="0" outline="0" multipleItemSelectionAllowed="1" showAll="0"/>
    <pivotField name="Support Location" compact="0" outline="0" multipleItemSelectionAllowed="1" showAll="0"/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compact="0" outline="0" multipleItemSelectionAllowed="1" showAll="0"/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1">
    <field x="2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หมายเลขคำร้อง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 6" cacheId="112" applyNumberFormats="0" applyBorderFormats="0" applyFontFormats="0" applyPatternFormats="0" applyAlignmentFormats="0" applyWidthHeightFormats="0" dataCaption="" updatedVersion="6" compact="0" compactData="0">
  <location ref="AF3:AG157" firstHeaderRow="1" firstDataRow="1" firstDataCol="1" rowPageCount="1" colPageCount="1"/>
  <pivotFields count="43">
    <pivotField name="สถานะการอนุมัติ" compact="0" outline="0" multipleItemSelectionAllowed="1" showAll="0"/>
    <pivotField name="หมวดหมู่" compact="0" outline="0" multipleItemSelectionAllowed="1" showAll="0"/>
    <pivotField name="เวลาปิด" compact="0" outline="0" multipleItemSelectionAllowed="1" showAll="0"/>
    <pivotField name="เวลาที่สร้าง" compact="0" outline="0" multipleItemSelectionAllowed="1" showAll="0"/>
    <pivotField name="ปีที่สร้าง" compact="0" outline="0" multipleItemSelectionAllowed="1" showAll="0"/>
    <pivotField name="เดือนที่สร้าง" compact="0" outline="0" multipleItemSelectionAllowed="1" showAll="0"/>
    <pivotField name="วันที่สร้าง" compact="0" outline="0" multipleItemSelectionAllowed="1" showAll="0"/>
    <pivotField name="Time" compact="0" numFmtId="21" outline="0" multipleItemSelectionAllowed="1" showAll="0"/>
    <pivotField name="แผนก" compact="0" outline="0" multipleItemSelectionAllowed="1" showAll="0"/>
    <pivotField name="คำอธิบาย" compact="0" outline="0" multipleItemSelectionAllowed="1" showAll="0"/>
    <pivotField name="หมายเลขคำร้อง" dataField="1" compact="0" outline="0" multipleItemSelectionAllowed="1" showAll="0"/>
    <pivotField name="เวลาครบกำหนด" compact="0" outline="0" multipleItemSelectionAllowed="1" showAll="0"/>
    <pivotField name="เวลาที่ตอบกลับครั้งแรก (หน่วยเป็นชั่วโมง)" compact="0" outline="0" multipleItemSelectionAllowed="1" showAll="0"/>
    <pivotField name="สถานะของการตอบกลับครั้งแรก" compact="0" outline="0" multipleItemSelectionAllowed="1" showAll="0"/>
    <pivotField name="เวลาที่ตอบกลับครั้งแรก" compact="0" outline="0" multipleItemSelectionAllowed="1" showAll="0"/>
    <pivotField name="กลุ่ม" compact="0" outline="0" multipleItemSelectionAllowed="1" showAll="0"/>
    <pivotField name="ผลกระทบ" compact="0" outline="0" multipleItemSelectionAllowed="1" showAll="0"/>
    <pivotField name="การตอบสนองของลูกค้า" compact="0" outline="0" multipleItemSelectionAllowed="1" showAll="0"/>
    <pivotField name="ไอเท็ม" compact="0" outline="0" multipleItemSelectionAllowed="1" showAll="0"/>
    <pivotField name="การกระทำของเจ้าหน้าที่" compact="0" outline="0" multipleItemSelectionAllowed="1" showAll="0"/>
    <pivotField name="ลำดับความสำคัญ" compact="0" outline="0" multipleItemSelectionAllowed="1" showAll="0"/>
    <pivotField name="เบอร์ติดต่อ" compact="0" outline="0" multipleItemSelectionAllowed="1" showAll="0"/>
    <pivotField name="อีเมลผู้ขอ" compact="0" outline="0" multipleItemSelectionAllowed="1" showAll="0"/>
    <pivotField name="ชื่อผู้ขอ" compact="0" outline="0" multipleItemSelectionAllowed="1" showAll="0"/>
    <pivotField name="สถานะการแก้ไข" compact="0" outline="0" multipleItemSelectionAllowed="1" showAll="0"/>
    <pivotField name="เวลาที่ใช้ในการแก้ไขปัญหา (หน่วยเป็นชั่วโมง)" compact="0" outline="0" multipleItemSelectionAllowed="1" showAll="0"/>
    <pivotField name="เวลาที่แก้ไขปัญหาได้" compact="0" outline="0" multipleItemSelectionAllowed="1" showAll="0"/>
    <pivotField name="เจ้าหน้าที่" compact="0" outline="0" multipleItemSelectionAllowed="1" showAll="0"/>
    <pivotField name="ตำแหน่ง" compact="0" outline="0" multipleItemSelectionAllowed="1" showAll="0"/>
    <pivotField name="หน่วยงาน" compact="0" outline="0" multipleItemSelectionAllowed="1" showAll="0"/>
    <pivotField name="Leval" compact="0" outline="0" multipleItemSelectionAllowed="1" showAll="0"/>
    <pivotField name="Leval 2 " compact="0" outline="0" multipleItemSelectionAllowed="1" showAll="0"/>
    <pivotField name="แหล่งที่มา" compact="0" outline="0" multipleItemSelectionAllowed="1" showAll="0"/>
    <pivotField name="สถานะ" compact="0" outline="0" multipleItemSelectionAllowed="1" showAll="0"/>
    <pivotField name="หมวดหมู่ย่อย" compact="0" outline="0" multipleItemSelectionAllowed="1" showAll="0"/>
    <pivotField name="หัวเรื่อง" compact="0" outline="0" multipleItemSelectionAllowed="1" showAll="0"/>
    <pivotField name="Support Location" axis="axisRow" compact="0" outline="0" multipleItemSelectionAllowed="1" showAll="0" sortType="descending">
      <items count="332">
        <item m="1" x="327"/>
        <item m="1" x="160"/>
        <item m="1" x="311"/>
        <item m="1" x="217"/>
        <item m="1" x="166"/>
        <item m="1" x="203"/>
        <item m="1" x="279"/>
        <item m="1" x="153"/>
        <item m="1" x="243"/>
        <item m="1" x="257"/>
        <item m="1" x="291"/>
        <item m="1" x="163"/>
        <item x="1"/>
        <item m="1" x="256"/>
        <item m="1" x="254"/>
        <item m="1" x="293"/>
        <item m="1" x="330"/>
        <item m="1" x="277"/>
        <item x="13"/>
        <item m="1" x="180"/>
        <item x="130"/>
        <item x="17"/>
        <item m="1" x="310"/>
        <item x="5"/>
        <item x="63"/>
        <item x="91"/>
        <item x="62"/>
        <item x="33"/>
        <item m="1" x="288"/>
        <item x="10"/>
        <item x="50"/>
        <item x="25"/>
        <item x="40"/>
        <item x="23"/>
        <item m="1" x="179"/>
        <item m="1" x="303"/>
        <item x="75"/>
        <item m="1" x="164"/>
        <item m="1" x="175"/>
        <item m="1" x="216"/>
        <item m="1" x="207"/>
        <item x="113"/>
        <item x="99"/>
        <item m="1" x="259"/>
        <item x="43"/>
        <item m="1" x="193"/>
        <item x="8"/>
        <item x="84"/>
        <item m="1" x="240"/>
        <item x="88"/>
        <item x="92"/>
        <item m="1" x="272"/>
        <item m="1" x="205"/>
        <item m="1" x="260"/>
        <item x="147"/>
        <item x="37"/>
        <item m="1" x="170"/>
        <item m="1" x="215"/>
        <item m="1" x="308"/>
        <item m="1" x="169"/>
        <item m="1" x="287"/>
        <item m="1" x="325"/>
        <item m="1" x="317"/>
        <item m="1" x="186"/>
        <item m="1" x="200"/>
        <item m="1" x="319"/>
        <item m="1" x="275"/>
        <item m="1" x="156"/>
        <item m="1" x="171"/>
        <item x="11"/>
        <item x="71"/>
        <item m="1" x="189"/>
        <item x="80"/>
        <item m="1" x="235"/>
        <item x="64"/>
        <item x="105"/>
        <item x="65"/>
        <item m="1" x="239"/>
        <item x="100"/>
        <item x="74"/>
        <item x="29"/>
        <item x="123"/>
        <item x="38"/>
        <item m="1" x="229"/>
        <item x="6"/>
        <item x="110"/>
        <item x="97"/>
        <item x="48"/>
        <item x="28"/>
        <item m="1" x="195"/>
        <item m="1" x="296"/>
        <item m="1" x="312"/>
        <item m="1" x="281"/>
        <item m="1" x="209"/>
        <item x="70"/>
        <item m="1" x="307"/>
        <item x="66"/>
        <item x="150"/>
        <item x="143"/>
        <item m="1" x="155"/>
        <item m="1" x="276"/>
        <item x="83"/>
        <item m="1" x="255"/>
        <item m="1" x="213"/>
        <item m="1" x="252"/>
        <item m="1" x="283"/>
        <item m="1" x="261"/>
        <item m="1" x="234"/>
        <item m="1" x="233"/>
        <item m="1" x="320"/>
        <item m="1" x="199"/>
        <item m="1" x="249"/>
        <item x="93"/>
        <item x="21"/>
        <item m="1" x="158"/>
        <item x="104"/>
        <item x="30"/>
        <item x="52"/>
        <item x="58"/>
        <item m="1" x="190"/>
        <item x="79"/>
        <item x="7"/>
        <item m="1" x="196"/>
        <item x="137"/>
        <item x="106"/>
        <item x="120"/>
        <item x="36"/>
        <item m="1" x="265"/>
        <item m="1" x="162"/>
        <item m="1" x="301"/>
        <item m="1" x="197"/>
        <item x="51"/>
        <item x="3"/>
        <item x="14"/>
        <item m="1" x="321"/>
        <item m="1" x="182"/>
        <item x="54"/>
        <item x="107"/>
        <item x="12"/>
        <item x="115"/>
        <item m="1" x="273"/>
        <item m="1" x="264"/>
        <item x="96"/>
        <item m="1" x="214"/>
        <item m="1" x="268"/>
        <item m="1" x="328"/>
        <item m="1" x="294"/>
        <item m="1" x="244"/>
        <item x="56"/>
        <item m="1" x="242"/>
        <item x="102"/>
        <item x="85"/>
        <item x="112"/>
        <item m="1" x="304"/>
        <item m="1" x="245"/>
        <item m="1" x="231"/>
        <item m="1" x="187"/>
        <item m="1" x="299"/>
        <item m="1" x="271"/>
        <item m="1" x="324"/>
        <item x="42"/>
        <item m="1" x="192"/>
        <item m="1" x="208"/>
        <item m="1" x="201"/>
        <item x="126"/>
        <item x="119"/>
        <item x="121"/>
        <item x="59"/>
        <item m="1" x="285"/>
        <item m="1" x="168"/>
        <item m="1" x="263"/>
        <item m="1" x="167"/>
        <item m="1" x="222"/>
        <item m="1" x="226"/>
        <item x="61"/>
        <item m="1" x="223"/>
        <item x="18"/>
        <item x="136"/>
        <item x="15"/>
        <item x="144"/>
        <item m="1" x="237"/>
        <item m="1" x="154"/>
        <item m="1" x="292"/>
        <item m="1" x="313"/>
        <item m="1" x="270"/>
        <item m="1" x="258"/>
        <item m="1" x="248"/>
        <item m="1" x="236"/>
        <item x="89"/>
        <item x="46"/>
        <item x="94"/>
        <item x="95"/>
        <item m="1" x="282"/>
        <item m="1" x="161"/>
        <item x="76"/>
        <item m="1" x="297"/>
        <item m="1" x="300"/>
        <item x="98"/>
        <item m="1" x="305"/>
        <item m="1" x="218"/>
        <item m="1" x="221"/>
        <item x="101"/>
        <item x="140"/>
        <item m="1" x="230"/>
        <item m="1" x="225"/>
        <item m="1" x="314"/>
        <item m="1" x="181"/>
        <item m="1" x="241"/>
        <item m="1" x="188"/>
        <item m="1" x="250"/>
        <item m="1" x="220"/>
        <item m="1" x="309"/>
        <item m="1" x="262"/>
        <item m="1" x="280"/>
        <item m="1" x="177"/>
        <item m="1" x="176"/>
        <item m="1" x="198"/>
        <item m="1" x="212"/>
        <item m="1" x="315"/>
        <item m="1" x="298"/>
        <item x="135"/>
        <item x="73"/>
        <item x="114"/>
        <item m="1" x="157"/>
        <item x="68"/>
        <item m="1" x="173"/>
        <item m="1" x="228"/>
        <item m="1" x="206"/>
        <item m="1" x="165"/>
        <item m="1" x="326"/>
        <item m="1" x="306"/>
        <item m="1" x="267"/>
        <item m="1" x="295"/>
        <item m="1" x="278"/>
        <item x="133"/>
        <item m="1" x="204"/>
        <item m="1" x="211"/>
        <item m="1" x="185"/>
        <item m="1" x="302"/>
        <item x="122"/>
        <item m="1" x="238"/>
        <item m="1" x="247"/>
        <item m="1" x="174"/>
        <item x="149"/>
        <item m="1" x="286"/>
        <item m="1" x="269"/>
        <item m="1" x="178"/>
        <item m="1" x="202"/>
        <item m="1" x="318"/>
        <item m="1" x="274"/>
        <item m="1" x="159"/>
        <item m="1" x="253"/>
        <item m="1" x="219"/>
        <item m="1" x="227"/>
        <item m="1" x="191"/>
        <item m="1" x="316"/>
        <item m="1" x="329"/>
        <item m="1" x="184"/>
        <item m="1" x="232"/>
        <item m="1" x="172"/>
        <item m="1" x="183"/>
        <item m="1" x="210"/>
        <item x="131"/>
        <item m="1" x="323"/>
        <item m="1" x="246"/>
        <item x="35"/>
        <item m="1" x="251"/>
        <item m="1" x="290"/>
        <item m="1" x="194"/>
        <item x="142"/>
        <item x="2"/>
        <item m="1" x="322"/>
        <item m="1" x="289"/>
        <item m="1" x="266"/>
        <item m="1" x="284"/>
        <item m="1" x="224"/>
        <item x="34"/>
        <item x="152"/>
        <item x="0"/>
        <item x="4"/>
        <item x="9"/>
        <item x="16"/>
        <item x="19"/>
        <item x="20"/>
        <item x="22"/>
        <item x="24"/>
        <item x="26"/>
        <item x="27"/>
        <item x="31"/>
        <item x="32"/>
        <item x="39"/>
        <item x="41"/>
        <item x="44"/>
        <item x="45"/>
        <item x="47"/>
        <item x="49"/>
        <item x="53"/>
        <item x="55"/>
        <item x="57"/>
        <item x="60"/>
        <item x="67"/>
        <item x="69"/>
        <item x="72"/>
        <item x="77"/>
        <item x="78"/>
        <item x="81"/>
        <item x="82"/>
        <item x="86"/>
        <item x="87"/>
        <item x="90"/>
        <item x="103"/>
        <item x="108"/>
        <item x="109"/>
        <item x="111"/>
        <item x="116"/>
        <item x="117"/>
        <item x="118"/>
        <item x="124"/>
        <item x="125"/>
        <item x="127"/>
        <item x="128"/>
        <item x="129"/>
        <item x="132"/>
        <item x="134"/>
        <item x="138"/>
        <item x="139"/>
        <item x="141"/>
        <item x="145"/>
        <item x="146"/>
        <item x="148"/>
        <item x="151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ผลการสำรวจความคิดเห็น" compact="0" outline="0" multipleItemSelectionAllowed="1" showAll="0"/>
    <pivotField name="แท็ก" compact="0" outline="0" multipleItemSelectionAllowed="1" showAll="0"/>
    <pivotField name="ประเภท" axis="axisPage" compact="0" outline="0" multipleItemSelectionAllowed="1" showAll="0">
      <items count="4">
        <item x="0"/>
        <item x="1"/>
        <item x="2"/>
        <item t="default"/>
      </items>
    </pivotField>
    <pivotField name="ติดตามเวลาได้แล้ว" compact="0" outline="0" multipleItemSelectionAllowed="1" showAll="0"/>
    <pivotField name="เวลาอัปเดตครั้งล่าสุด" compact="0" outline="0" multipleItemSelectionAllowed="1" showAll="0"/>
    <pivotField name="ความเร่งด่วน" compact="0" outline="0" multipleItemSelectionAllowed="1" showAll="0"/>
  </pivotFields>
  <rowFields count="1">
    <field x="36"/>
  </rowFields>
  <rowItems count="154">
    <i>
      <x v="31"/>
    </i>
    <i>
      <x v="286"/>
    </i>
    <i>
      <x v="280"/>
    </i>
    <i>
      <x v="283"/>
    </i>
    <i>
      <x v="18"/>
    </i>
    <i>
      <x v="23"/>
    </i>
    <i>
      <x v="27"/>
    </i>
    <i>
      <x v="25"/>
    </i>
    <i>
      <x v="26"/>
    </i>
    <i>
      <x v="87"/>
    </i>
    <i>
      <x v="33"/>
    </i>
    <i>
      <x v="55"/>
    </i>
    <i>
      <x v="84"/>
    </i>
    <i>
      <x v="46"/>
    </i>
    <i>
      <x v="294"/>
    </i>
    <i>
      <x v="80"/>
    </i>
    <i>
      <x v="131"/>
    </i>
    <i>
      <x v="30"/>
    </i>
    <i>
      <x v="133"/>
    </i>
    <i>
      <x v="76"/>
    </i>
    <i>
      <x v="88"/>
    </i>
    <i>
      <x v="82"/>
    </i>
    <i>
      <x v="279"/>
    </i>
    <i>
      <x v="132"/>
    </i>
    <i>
      <x v="299"/>
    </i>
    <i>
      <x v="32"/>
    </i>
    <i>
      <x v="24"/>
    </i>
    <i>
      <x v="21"/>
    </i>
    <i>
      <x v="47"/>
    </i>
    <i>
      <x v="142"/>
    </i>
    <i>
      <x v="278"/>
    </i>
    <i>
      <x v="126"/>
    </i>
    <i>
      <x v="310"/>
    </i>
    <i>
      <x v="289"/>
    </i>
    <i>
      <x v="121"/>
    </i>
    <i>
      <x v="29"/>
    </i>
    <i>
      <x v="138"/>
    </i>
    <i>
      <x v="224"/>
    </i>
    <i>
      <x v="305"/>
    </i>
    <i>
      <x v="113"/>
    </i>
    <i>
      <x v="96"/>
    </i>
    <i>
      <x v="139"/>
    </i>
    <i>
      <x v="291"/>
    </i>
    <i>
      <x v="12"/>
    </i>
    <i>
      <x v="312"/>
    </i>
    <i>
      <x v="293"/>
    </i>
    <i>
      <x v="36"/>
    </i>
    <i>
      <x v="296"/>
    </i>
    <i>
      <x v="120"/>
    </i>
    <i>
      <x v="188"/>
    </i>
    <i>
      <x v="281"/>
    </i>
    <i>
      <x v="94"/>
    </i>
    <i>
      <x v="117"/>
    </i>
    <i>
      <x v="124"/>
    </i>
    <i>
      <x v="50"/>
    </i>
    <i>
      <x v="284"/>
    </i>
    <i>
      <x v="167"/>
    </i>
    <i>
      <x v="174"/>
    </i>
    <i>
      <x v="70"/>
    </i>
    <i>
      <x v="307"/>
    </i>
    <i>
      <x v="148"/>
    </i>
    <i>
      <x v="282"/>
    </i>
    <i>
      <x v="189"/>
    </i>
    <i>
      <x v="288"/>
    </i>
    <i>
      <x v="221"/>
    </i>
    <i>
      <x v="308"/>
    </i>
    <i>
      <x v="178"/>
    </i>
    <i>
      <x v="86"/>
    </i>
    <i>
      <x v="74"/>
    </i>
    <i>
      <x v="151"/>
    </i>
    <i>
      <x v="303"/>
    </i>
    <i>
      <x v="20"/>
    </i>
    <i>
      <x v="116"/>
    </i>
    <i>
      <x v="190"/>
    </i>
    <i>
      <x v="160"/>
    </i>
    <i>
      <x v="42"/>
    </i>
    <i>
      <x v="304"/>
    </i>
    <i>
      <x v="78"/>
    </i>
    <i>
      <x v="262"/>
    </i>
    <i>
      <x v="166"/>
    </i>
    <i>
      <x v="118"/>
    </i>
    <i>
      <x v="69"/>
    </i>
    <i>
      <x v="309"/>
    </i>
    <i>
      <x v="101"/>
    </i>
    <i>
      <x v="311"/>
    </i>
    <i>
      <x v="81"/>
    </i>
    <i>
      <x v="322"/>
    </i>
    <i>
      <x v="292"/>
    </i>
    <i>
      <x v="79"/>
    </i>
    <i>
      <x v="297"/>
    </i>
    <i>
      <x v="313"/>
    </i>
    <i>
      <x v="276"/>
    </i>
    <i>
      <x v="137"/>
    </i>
    <i>
      <x v="152"/>
    </i>
    <i>
      <x v="197"/>
    </i>
    <i>
      <x v="115"/>
    </i>
    <i>
      <x v="150"/>
    </i>
    <i>
      <x v="49"/>
    </i>
    <i>
      <x v="328"/>
    </i>
    <i>
      <x v="75"/>
    </i>
    <i>
      <x v="123"/>
    </i>
    <i>
      <x v="41"/>
    </i>
    <i>
      <x v="321"/>
    </i>
    <i>
      <x v="202"/>
    </i>
    <i>
      <x v="112"/>
    </i>
    <i>
      <x v="324"/>
    </i>
    <i>
      <x v="317"/>
    </i>
    <i>
      <x v="325"/>
    </i>
    <i>
      <x v="201"/>
    </i>
    <i>
      <x v="194"/>
    </i>
    <i>
      <x v="72"/>
    </i>
    <i>
      <x v="285"/>
    </i>
    <i>
      <x v="222"/>
    </i>
    <i>
      <x v="306"/>
    </i>
    <i>
      <x v="320"/>
    </i>
    <i>
      <x v="269"/>
    </i>
    <i>
      <x v="165"/>
    </i>
    <i>
      <x v="176"/>
    </i>
    <i>
      <x v="270"/>
    </i>
    <i>
      <x v="327"/>
    </i>
    <i>
      <x v="234"/>
    </i>
    <i>
      <x v="191"/>
    </i>
    <i>
      <x v="177"/>
    </i>
    <i>
      <x v="316"/>
    </i>
    <i>
      <x v="298"/>
    </i>
    <i>
      <x v="295"/>
    </i>
    <i>
      <x v="302"/>
    </i>
    <i>
      <x v="329"/>
    </i>
    <i>
      <x v="54"/>
    </i>
    <i>
      <x v="319"/>
    </i>
    <i>
      <x v="44"/>
    </i>
    <i>
      <x v="323"/>
    </i>
    <i>
      <x v="239"/>
    </i>
    <i>
      <x v="164"/>
    </i>
    <i>
      <x v="243"/>
    </i>
    <i>
      <x v="301"/>
    </i>
    <i>
      <x v="97"/>
    </i>
    <i>
      <x v="318"/>
    </i>
    <i>
      <x v="287"/>
    </i>
    <i>
      <x v="125"/>
    </i>
    <i>
      <x v="265"/>
    </i>
    <i>
      <x v="220"/>
    </i>
    <i>
      <x v="98"/>
    </i>
    <i>
      <x v="179"/>
    </i>
    <i>
      <x v="290"/>
    </i>
    <i>
      <x v="326"/>
    </i>
    <i>
      <x v="136"/>
    </i>
    <i>
      <x v="300"/>
    </i>
    <i>
      <x v="85"/>
    </i>
    <i>
      <x v="330"/>
    </i>
    <i>
      <x v="314"/>
    </i>
    <i>
      <x v="315"/>
    </i>
    <i>
      <x v="277"/>
    </i>
    <i t="grand">
      <x/>
    </i>
  </rowItems>
  <colItems count="1">
    <i/>
  </colItems>
  <pageFields count="1">
    <pageField fld="39" hier="0"/>
  </pageFields>
  <dataFields count="1">
    <dataField name="Count of หมายเลขคำร้อง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EC7211-01AC-4E13-AF01-2096F904E5BE}" autoFormatId="16" applyNumberFormats="0" applyBorderFormats="0" applyFontFormats="0" applyPatternFormats="0" applyAlignmentFormats="0" applyWidthHeightFormats="0">
  <queryTableRefresh nextId="36">
    <queryTableFields count="35">
      <queryTableField id="1" name="สถานะการอนุมัติ" tableColumnId="1"/>
      <queryTableField id="2" name="หมวดหมู่" tableColumnId="2"/>
      <queryTableField id="3" name="เวลาปิด" tableColumnId="3"/>
      <queryTableField id="4" name="เวลาที่สร้าง" tableColumnId="4"/>
      <queryTableField id="5" name="แผนก" tableColumnId="5"/>
      <queryTableField id="6" name="คำอธิบาย" tableColumnId="6"/>
      <queryTableField id="7" name="หมายเลขคำร้อง" tableColumnId="7"/>
      <queryTableField id="8" name="เวลาครบกำหนด" tableColumnId="8"/>
      <queryTableField id="9" name="เวลาที่ตอบกลับครั้งแรก (หน่วยเป็นชั่วโมง)" tableColumnId="9"/>
      <queryTableField id="10" name="สถานะของการตอบกลับครั้งแรก" tableColumnId="10"/>
      <queryTableField id="11" name="เวลาที่ตอบกลับครั้งแรก" tableColumnId="11"/>
      <queryTableField id="12" name="กลุ่ม" tableColumnId="12"/>
      <queryTableField id="13" name="ผลกระทบ" tableColumnId="13"/>
      <queryTableField id="14" name="การตอบสนองของลูกค้า" tableColumnId="14"/>
      <queryTableField id="15" name="ไอเท็ม" tableColumnId="15"/>
      <queryTableField id="16" name="การกระทำของเจ้าหน้าที่" tableColumnId="16"/>
      <queryTableField id="17" name="ลำดับความสำคัญ" tableColumnId="17"/>
      <queryTableField id="18" name="เบอร์ติดต่อ" tableColumnId="18"/>
      <queryTableField id="19" name="อีเมลผู้ขอ" tableColumnId="19"/>
      <queryTableField id="20" name="ชื่อผู้ขอ" tableColumnId="20"/>
      <queryTableField id="21" name="สถานะการแก้ไข" tableColumnId="21"/>
      <queryTableField id="22" name="เวลาที่ใช้ในการแก้ไขปัญหา (หน่วยเป็นชั่วโมง)" tableColumnId="22"/>
      <queryTableField id="23" name="เวลาที่แก้ไขปัญหาได้" tableColumnId="23"/>
      <queryTableField id="24" name="เจ้าหน้าที่" tableColumnId="24"/>
      <queryTableField id="25" name="แหล่งที่มา" tableColumnId="25"/>
      <queryTableField id="26" name="สถานะ" tableColumnId="26"/>
      <queryTableField id="27" name="หมวดหมู่ย่อย" tableColumnId="27"/>
      <queryTableField id="28" name="หัวเรื่อง" tableColumnId="28"/>
      <queryTableField id="29" name="Support Location" tableColumnId="29"/>
      <queryTableField id="30" name="ผลการสำรวจความคิดเห็น" tableColumnId="30"/>
      <queryTableField id="31" name="แท็ก" tableColumnId="31"/>
      <queryTableField id="32" name="ประเภท" tableColumnId="32"/>
      <queryTableField id="33" name="ติดตามเวลาได้แล้ว" tableColumnId="33"/>
      <queryTableField id="34" name="เวลาอัปเดตครั้งล่าสุด" tableColumnId="34"/>
      <queryTableField id="35" name="ความเร่งด่วน" tableColumnId="3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30F028-0733-4194-B9B8-EDC4FCF873E8}" autoFormatId="16" applyNumberFormats="0" applyBorderFormats="0" applyFontFormats="0" applyPatternFormats="0" applyAlignmentFormats="0" applyWidthHeightFormats="0">
  <queryTableRefresh nextId="36">
    <queryTableFields count="35">
      <queryTableField id="1" name="สถานะการอนุมัติ" tableColumnId="1"/>
      <queryTableField id="2" name="หมวดหมู่" tableColumnId="2"/>
      <queryTableField id="3" name="เวลาปิด" tableColumnId="3"/>
      <queryTableField id="4" name="เวลาที่สร้าง" tableColumnId="4"/>
      <queryTableField id="5" name="แผนก" tableColumnId="5"/>
      <queryTableField id="6" name="คำอธิบาย" tableColumnId="6"/>
      <queryTableField id="7" name="หมายเลขคำร้อง" tableColumnId="7"/>
      <queryTableField id="8" name="เวลาครบกำหนด" tableColumnId="8"/>
      <queryTableField id="9" name="เวลาที่ตอบกลับครั้งแรก (หน่วยเป็นชั่วโมง)" tableColumnId="9"/>
      <queryTableField id="10" name="สถานะของการตอบกลับครั้งแรก" tableColumnId="10"/>
      <queryTableField id="11" name="เวลาที่ตอบกลับครั้งแรก" tableColumnId="11"/>
      <queryTableField id="12" name="กลุ่ม" tableColumnId="12"/>
      <queryTableField id="13" name="ผลกระทบ" tableColumnId="13"/>
      <queryTableField id="14" name="การตอบสนองของลูกค้า" tableColumnId="14"/>
      <queryTableField id="15" name="ไอเท็ม" tableColumnId="15"/>
      <queryTableField id="16" name="การกระทำของเจ้าหน้าที่" tableColumnId="16"/>
      <queryTableField id="17" name="ลำดับความสำคัญ" tableColumnId="17"/>
      <queryTableField id="18" name="เบอร์ติดต่อ" tableColumnId="18"/>
      <queryTableField id="19" name="อีเมลผู้ขอ" tableColumnId="19"/>
      <queryTableField id="20" name="ชื่อผู้ขอ" tableColumnId="20"/>
      <queryTableField id="21" name="สถานะการแก้ไข" tableColumnId="21"/>
      <queryTableField id="22" name="เวลาที่ใช้ในการแก้ไขปัญหา (หน่วยเป็นชั่วโมง)" tableColumnId="22"/>
      <queryTableField id="23" name="เวลาที่แก้ไขปัญหาได้" tableColumnId="23"/>
      <queryTableField id="24" name="เจ้าหน้าที่" tableColumnId="24"/>
      <queryTableField id="25" name="แหล่งที่มา" tableColumnId="25"/>
      <queryTableField id="26" name="สถานะ" tableColumnId="26"/>
      <queryTableField id="27" name="หมวดหมู่ย่อย" tableColumnId="27"/>
      <queryTableField id="28" name="หัวเรื่อง" tableColumnId="28"/>
      <queryTableField id="29" name="Support Location" tableColumnId="29"/>
      <queryTableField id="30" name="ผลการสำรวจความคิดเห็น" tableColumnId="30"/>
      <queryTableField id="31" name="แท็ก" tableColumnId="31"/>
      <queryTableField id="32" name="ประเภท" tableColumnId="32"/>
      <queryTableField id="33" name="ติดตามเวลาได้แล้ว" tableColumnId="33"/>
      <queryTableField id="34" name="เวลาอัปเดตครั้งล่าสุด" tableColumnId="34"/>
      <queryTableField id="35" name="ความเร่งด่วน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673532-B93C-4802-9083-E88F1345D151}" name="tickets_October_04_2022_12_114" displayName="tickets_October_04_2022_12_114" ref="A1:AI1282" tableType="queryTable" totalsRowShown="0">
  <autoFilter ref="A1:AI1282" xr:uid="{9A89BADE-4265-4FCB-8F32-8C533A83A2BA}"/>
  <tableColumns count="35">
    <tableColumn id="1" xr3:uid="{9FAF2158-ACDE-423A-AF42-3C3F38771EDB}" uniqueName="1" name="สถานะการอนุมัติ" queryTableFieldId="1" dataDxfId="61"/>
    <tableColumn id="2" xr3:uid="{11746A35-C5F9-4AD9-8F9E-5B1E93FC31C3}" uniqueName="2" name="หมวดหมู่" queryTableFieldId="2" dataDxfId="60"/>
    <tableColumn id="3" xr3:uid="{6B5BCDFD-AE59-4B9F-BB13-F9BA02F0D909}" uniqueName="3" name="เวลาปิด" queryTableFieldId="3" dataDxfId="59"/>
    <tableColumn id="4" xr3:uid="{ACB296B1-D2F7-44CA-BA8D-82279DE12714}" uniqueName="4" name="เวลาที่สร้าง" queryTableFieldId="4" dataDxfId="58"/>
    <tableColumn id="5" xr3:uid="{3736BA13-C7BC-4146-8CBF-707995617CEB}" uniqueName="5" name="แผนก" queryTableFieldId="5" dataDxfId="57"/>
    <tableColumn id="6" xr3:uid="{5C385158-286A-4BE6-83CB-8DC3565669A5}" uniqueName="6" name="คำอธิบาย" queryTableFieldId="6" dataDxfId="56"/>
    <tableColumn id="7" xr3:uid="{CF10F9F5-6083-45AF-8BE2-87955FEE67BE}" uniqueName="7" name="หมายเลขคำร้อง" queryTableFieldId="7"/>
    <tableColumn id="8" xr3:uid="{D8CAF297-1A3D-4044-9903-0E335E6A719D}" uniqueName="8" name="เวลาครบกำหนด" queryTableFieldId="8" dataDxfId="55"/>
    <tableColumn id="9" xr3:uid="{F9C276E3-C762-4F4C-82AE-399B09F4DD48}" uniqueName="9" name="เวลาที่ตอบกลับครั้งแรก (หน่วยเป็นชั่วโมง)" queryTableFieldId="9" dataDxfId="54"/>
    <tableColumn id="10" xr3:uid="{9D9624BA-D4AE-4A8D-A020-EE819EB708AC}" uniqueName="10" name="สถานะของการตอบกลับครั้งแรก" queryTableFieldId="10" dataDxfId="53"/>
    <tableColumn id="11" xr3:uid="{73FC9022-B406-4F16-A682-B04372B87C07}" uniqueName="11" name="เวลาที่ตอบกลับครั้งแรก" queryTableFieldId="11" dataDxfId="52"/>
    <tableColumn id="12" xr3:uid="{9D5B30F8-6053-483D-871F-4EC1BA923A31}" uniqueName="12" name="กลุ่ม" queryTableFieldId="12" dataDxfId="51"/>
    <tableColumn id="13" xr3:uid="{BB27E8D6-E2A6-4B55-BD76-0F464187CE61}" uniqueName="13" name="ผลกระทบ" queryTableFieldId="13" dataDxfId="50"/>
    <tableColumn id="14" xr3:uid="{BACAA95A-F296-4C42-9349-C7C6E1AC90DB}" uniqueName="14" name="การตอบสนองของลูกค้า" queryTableFieldId="14"/>
    <tableColumn id="15" xr3:uid="{45A6E80D-5973-4DF7-9E64-0C2F74AAC63C}" uniqueName="15" name="ไอเท็ม" queryTableFieldId="15" dataDxfId="49"/>
    <tableColumn id="16" xr3:uid="{25F28847-5BC3-4EAF-9587-2D5BEC8E9751}" uniqueName="16" name="การกระทำของเจ้าหน้าที่" queryTableFieldId="16"/>
    <tableColumn id="17" xr3:uid="{25B7303D-52C9-4526-B9FB-98B7E0F133CD}" uniqueName="17" name="ลำดับความสำคัญ" queryTableFieldId="17" dataDxfId="48"/>
    <tableColumn id="18" xr3:uid="{9067C9E7-48E7-45F3-BAB7-6BAA2B56B996}" uniqueName="18" name="เบอร์ติดต่อ" queryTableFieldId="18"/>
    <tableColumn id="19" xr3:uid="{37FF4409-DD38-4964-BBC3-003A0CBC68F6}" uniqueName="19" name="อีเมลผู้ขอ" queryTableFieldId="19" dataDxfId="47"/>
    <tableColumn id="20" xr3:uid="{E5C1E597-FBB7-4A8B-A2A3-EE85CF5A9057}" uniqueName="20" name="ชื่อผู้ขอ" queryTableFieldId="20" dataDxfId="46"/>
    <tableColumn id="21" xr3:uid="{E0A2110A-6765-4D9A-8A79-A3E325BFC84B}" uniqueName="21" name="สถานะการแก้ไข" queryTableFieldId="21" dataDxfId="45"/>
    <tableColumn id="22" xr3:uid="{0596F2E0-2CA9-4721-B7C9-ACDEC408E8EE}" uniqueName="22" name="เวลาที่ใช้ในการแก้ไขปัญหา (หน่วยเป็นชั่วโมง)" queryTableFieldId="22" dataDxfId="44"/>
    <tableColumn id="23" xr3:uid="{FD751C47-7860-4EC2-A9DE-8CE0F4B76C3F}" uniqueName="23" name="เวลาที่แก้ไขปัญหาได้" queryTableFieldId="23" dataDxfId="43"/>
    <tableColumn id="24" xr3:uid="{241C0212-FB9D-4CA9-AB5F-9772DD33D7C8}" uniqueName="24" name="เจ้าหน้าที่" queryTableFieldId="24" dataDxfId="42"/>
    <tableColumn id="25" xr3:uid="{3ABD93CF-005F-4936-BC7E-DEE83C9D6F4A}" uniqueName="25" name="แหล่งที่มา" queryTableFieldId="25" dataDxfId="41"/>
    <tableColumn id="26" xr3:uid="{E9C9B5E8-650B-4881-9778-5706B7314E8E}" uniqueName="26" name="สถานะ" queryTableFieldId="26" dataDxfId="40"/>
    <tableColumn id="27" xr3:uid="{83D4E10F-1B73-498F-BDEE-C7829F6E68B9}" uniqueName="27" name="หมวดหมู่ย่อย" queryTableFieldId="27" dataDxfId="39"/>
    <tableColumn id="28" xr3:uid="{AC1BBE7F-A8E5-494E-BBA6-97C8F227F84A}" uniqueName="28" name="หัวเรื่อง" queryTableFieldId="28" dataDxfId="38"/>
    <tableColumn id="29" xr3:uid="{D066AF05-BA5F-44C2-A543-60E4F04395BF}" uniqueName="29" name="Support Location" queryTableFieldId="29" dataDxfId="37"/>
    <tableColumn id="30" xr3:uid="{CF06E6DE-08D3-49C7-B602-7CD9D2F86585}" uniqueName="30" name="ผลการสำรวจความคิดเห็น" queryTableFieldId="30" dataDxfId="36"/>
    <tableColumn id="31" xr3:uid="{73931E19-867A-4D9B-B15D-0765EE0A1155}" uniqueName="31" name="แท็ก" queryTableFieldId="31" dataDxfId="35"/>
    <tableColumn id="32" xr3:uid="{A7E798F0-9162-493E-A609-C0501497770E}" uniqueName="32" name="ประเภท" queryTableFieldId="32" dataDxfId="34"/>
    <tableColumn id="33" xr3:uid="{6C5DB0F7-DB28-461E-B50F-88F7FA9CE304}" uniqueName="33" name="ติดตามเวลาได้แล้ว" queryTableFieldId="33" dataDxfId="33"/>
    <tableColumn id="34" xr3:uid="{3A3AD487-23E0-44E0-BBAF-31359F247AFC}" uniqueName="34" name="เวลาอัปเดตครั้งล่าสุด" queryTableFieldId="34" dataDxfId="32"/>
    <tableColumn id="35" xr3:uid="{9939CDAF-12DE-4511-9A0F-838384777688}" uniqueName="35" name="ความเร่งด่วน" queryTableFieldId="35" dataDxf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0A7D16-8DA9-41FA-8B6D-647777E62874}" name="tickets_October_04_2022_12_11" displayName="tickets_October_04_2022_12_11" ref="A1:AI1282" tableType="queryTable" totalsRowShown="0">
  <autoFilter ref="A1:AI1282" xr:uid="{87BCD21D-E989-4CC6-B08A-AE27E18823C7}"/>
  <tableColumns count="35">
    <tableColumn id="1" xr3:uid="{B23BDAFC-16B8-467E-878D-E62B8D9885E3}" uniqueName="1" name="สถานะการอนุมัติ" queryTableFieldId="1" dataDxfId="30"/>
    <tableColumn id="2" xr3:uid="{E943D44F-A6A8-4147-A667-45D3DD9E25A5}" uniqueName="2" name="หมวดหมู่" queryTableFieldId="2" dataDxfId="29"/>
    <tableColumn id="3" xr3:uid="{D4660237-8BFB-412C-AFCB-DDEF48C972C3}" uniqueName="3" name="เวลาปิด" queryTableFieldId="3" dataDxfId="28"/>
    <tableColumn id="4" xr3:uid="{2330251E-878E-4D33-AF10-68444FC3BCE6}" uniqueName="4" name="เวลาที่สร้าง" queryTableFieldId="4" dataDxfId="27"/>
    <tableColumn id="5" xr3:uid="{19C7F5C9-36A6-42E5-A0DC-AF1FC2AB6C66}" uniqueName="5" name="แผนก" queryTableFieldId="5" dataDxfId="26"/>
    <tableColumn id="6" xr3:uid="{B9AE33CE-B73B-4656-9CC0-7E4C4DEEE47B}" uniqueName="6" name="คำอธิบาย" queryTableFieldId="6" dataDxfId="25"/>
    <tableColumn id="7" xr3:uid="{42807A05-5BE2-428C-A748-1E483FE1F3A6}" uniqueName="7" name="หมายเลขคำร้อง" queryTableFieldId="7"/>
    <tableColumn id="8" xr3:uid="{1856AEE8-656D-4B88-BFF3-A0967634BA7B}" uniqueName="8" name="เวลาครบกำหนด" queryTableFieldId="8" dataDxfId="24"/>
    <tableColumn id="9" xr3:uid="{E4F5E408-C071-48A5-A760-3F7B8309E2AD}" uniqueName="9" name="เวลาที่ตอบกลับครั้งแรก (หน่วยเป็นชั่วโมง)" queryTableFieldId="9" dataDxfId="23"/>
    <tableColumn id="10" xr3:uid="{90CFFAB5-5B6C-4417-99A4-EB6825FE12FB}" uniqueName="10" name="สถานะของการตอบกลับครั้งแรก" queryTableFieldId="10" dataDxfId="22"/>
    <tableColumn id="11" xr3:uid="{F1F3BB67-1594-47DD-85B7-963990B4E7E3}" uniqueName="11" name="เวลาที่ตอบกลับครั้งแรก" queryTableFieldId="11" dataDxfId="21"/>
    <tableColumn id="12" xr3:uid="{6584AF0D-4BA3-42A4-9626-85669899186A}" uniqueName="12" name="กลุ่ม" queryTableFieldId="12" dataDxfId="20"/>
    <tableColumn id="13" xr3:uid="{0DC6919E-7B6F-435D-80E9-D585D5220C79}" uniqueName="13" name="ผลกระทบ" queryTableFieldId="13" dataDxfId="19"/>
    <tableColumn id="14" xr3:uid="{45E4AECE-399F-4618-9EB1-ED7BFF8E7095}" uniqueName="14" name="การตอบสนองของลูกค้า" queryTableFieldId="14"/>
    <tableColumn id="15" xr3:uid="{D7347E3D-601F-4A10-9FEF-A341C282F027}" uniqueName="15" name="ไอเท็ม" queryTableFieldId="15" dataDxfId="18"/>
    <tableColumn id="16" xr3:uid="{C892476D-3E8D-4DDB-A0A0-2F58B1883098}" uniqueName="16" name="การกระทำของเจ้าหน้าที่" queryTableFieldId="16"/>
    <tableColumn id="17" xr3:uid="{45A83320-4217-4D86-9BD7-3AEA3D216B18}" uniqueName="17" name="ลำดับความสำคัญ" queryTableFieldId="17" dataDxfId="17"/>
    <tableColumn id="18" xr3:uid="{4641B72B-DB7B-4975-BB30-29D4208C6512}" uniqueName="18" name="เบอร์ติดต่อ" queryTableFieldId="18"/>
    <tableColumn id="19" xr3:uid="{A5704B4E-18A9-4EA6-B6E8-44AD0DD6A729}" uniqueName="19" name="อีเมลผู้ขอ" queryTableFieldId="19" dataDxfId="16"/>
    <tableColumn id="20" xr3:uid="{40596422-0010-44D7-B6C3-F8A4B4CF48FA}" uniqueName="20" name="ชื่อผู้ขอ" queryTableFieldId="20" dataDxfId="15"/>
    <tableColumn id="21" xr3:uid="{EAAF5622-3802-45B8-B971-D59013E5B7AB}" uniqueName="21" name="สถานะการแก้ไข" queryTableFieldId="21" dataDxfId="14"/>
    <tableColumn id="22" xr3:uid="{A4FBAB42-F452-4CAD-9A81-75FAF3EC90A0}" uniqueName="22" name="เวลาที่ใช้ในการแก้ไขปัญหา (หน่วยเป็นชั่วโมง)" queryTableFieldId="22" dataDxfId="13"/>
    <tableColumn id="23" xr3:uid="{1072DB2E-1DAB-40C1-A3B7-9CCD28C17EDD}" uniqueName="23" name="เวลาที่แก้ไขปัญหาได้" queryTableFieldId="23" dataDxfId="12"/>
    <tableColumn id="24" xr3:uid="{3D9E7C05-BD71-481F-8FF5-6EF27DF1047B}" uniqueName="24" name="เจ้าหน้าที่" queryTableFieldId="24" dataDxfId="11"/>
    <tableColumn id="25" xr3:uid="{58896B47-7062-4180-813D-5DB2E35971D2}" uniqueName="25" name="แหล่งที่มา" queryTableFieldId="25" dataDxfId="10"/>
    <tableColumn id="26" xr3:uid="{198EAC81-12A4-4FCA-A328-82B93CB3A448}" uniqueName="26" name="สถานะ" queryTableFieldId="26" dataDxfId="9"/>
    <tableColumn id="27" xr3:uid="{3663DA4F-D8DC-4ACA-B071-FF879FA5E342}" uniqueName="27" name="หมวดหมู่ย่อย" queryTableFieldId="27" dataDxfId="8"/>
    <tableColumn id="28" xr3:uid="{9AFA6B3C-7FAF-4A6F-8558-C9B436F4AB44}" uniqueName="28" name="หัวเรื่อง" queryTableFieldId="28" dataDxfId="7"/>
    <tableColumn id="29" xr3:uid="{ED062F21-7F66-4F3D-9D96-4022420F62D2}" uniqueName="29" name="Support Location" queryTableFieldId="29" dataDxfId="6"/>
    <tableColumn id="30" xr3:uid="{7861B73D-B7FE-49AC-B637-A32C709A559C}" uniqueName="30" name="ผลการสำรวจความคิดเห็น" queryTableFieldId="30" dataDxfId="5"/>
    <tableColumn id="31" xr3:uid="{F94703BB-FB7B-44B1-8024-2722570A7978}" uniqueName="31" name="แท็ก" queryTableFieldId="31" dataDxfId="4"/>
    <tableColumn id="32" xr3:uid="{AF40FD15-C06E-4FDD-A5BD-91FA1AF49EB2}" uniqueName="32" name="ประเภท" queryTableFieldId="32" dataDxfId="3"/>
    <tableColumn id="33" xr3:uid="{7D5D1A5D-FE63-48F4-9B3C-C332B52D1B9D}" uniqueName="33" name="ติดตามเวลาได้แล้ว" queryTableFieldId="33" dataDxfId="2"/>
    <tableColumn id="34" xr3:uid="{49598D2A-F0A7-4403-B609-0CA4BB21C5AA}" uniqueName="34" name="เวลาอัปเดตครั้งล่าสุด" queryTableFieldId="34" dataDxfId="1"/>
    <tableColumn id="35" xr3:uid="{5022216C-EAAF-4971-89D2-7137971031E8}" uniqueName="35" name="ความเร่งด่วน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16"/>
  <sheetViews>
    <sheetView topLeftCell="AC1254" workbookViewId="0">
      <selection activeCell="Y2" sqref="Y2:AI1282"/>
    </sheetView>
  </sheetViews>
  <sheetFormatPr defaultColWidth="12.625" defaultRowHeight="15" customHeight="1"/>
  <cols>
    <col min="1" max="1" width="16.875" bestFit="1" customWidth="1"/>
    <col min="2" max="2" width="35.625" bestFit="1" customWidth="1"/>
    <col min="3" max="4" width="14" bestFit="1" customWidth="1"/>
    <col min="5" max="5" width="38.25" bestFit="1" customWidth="1"/>
    <col min="6" max="6" width="81" bestFit="1" customWidth="1"/>
    <col min="7" max="8" width="16.5" bestFit="1" customWidth="1"/>
    <col min="9" max="9" width="38.25" bestFit="1" customWidth="1"/>
    <col min="10" max="10" width="29.875" bestFit="1" customWidth="1"/>
    <col min="11" max="11" width="22.5" bestFit="1" customWidth="1"/>
    <col min="12" max="12" width="8.625" bestFit="1" customWidth="1"/>
    <col min="13" max="13" width="11.25" bestFit="1" customWidth="1"/>
    <col min="14" max="14" width="23.25" bestFit="1" customWidth="1"/>
    <col min="15" max="15" width="20.875" bestFit="1" customWidth="1"/>
    <col min="16" max="16" width="23.25" bestFit="1" customWidth="1"/>
    <col min="17" max="17" width="17.5" bestFit="1" customWidth="1"/>
    <col min="18" max="18" width="12" bestFit="1" customWidth="1"/>
    <col min="19" max="19" width="28.375" bestFit="1" customWidth="1"/>
    <col min="20" max="20" width="32.5" bestFit="1" customWidth="1"/>
    <col min="21" max="21" width="16.5" bestFit="1" customWidth="1"/>
    <col min="22" max="22" width="41.875" bestFit="1" customWidth="1"/>
    <col min="23" max="23" width="20.625" bestFit="1" customWidth="1"/>
    <col min="24" max="24" width="24.75" bestFit="1" customWidth="1"/>
    <col min="25" max="25" width="11.25" bestFit="1" customWidth="1"/>
    <col min="26" max="26" width="13.25" bestFit="1" customWidth="1"/>
    <col min="27" max="27" width="38.25" bestFit="1" customWidth="1"/>
    <col min="28" max="29" width="81" bestFit="1" customWidth="1"/>
    <col min="30" max="30" width="24.75" bestFit="1" customWidth="1"/>
    <col min="31" max="31" width="6.625" bestFit="1" customWidth="1"/>
    <col min="32" max="32" width="14.5" bestFit="1" customWidth="1"/>
    <col min="33" max="33" width="18.5" bestFit="1" customWidth="1"/>
    <col min="34" max="34" width="20.625" bestFit="1" customWidth="1"/>
    <col min="35" max="35" width="13.5" bestFit="1" customWidth="1"/>
  </cols>
  <sheetData>
    <row r="1" spans="1:35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ht="14.25">
      <c r="A2" s="32" t="s">
        <v>35</v>
      </c>
      <c r="B2" s="32" t="s">
        <v>329</v>
      </c>
      <c r="C2" s="33">
        <v>44805.651932870373</v>
      </c>
      <c r="D2" s="33">
        <v>44805.351643518516</v>
      </c>
      <c r="E2" s="32" t="s">
        <v>37</v>
      </c>
      <c r="F2" s="32" t="s">
        <v>39</v>
      </c>
      <c r="G2">
        <v>11131</v>
      </c>
      <c r="H2" s="33">
        <v>44831.646469907406</v>
      </c>
      <c r="I2" s="32" t="s">
        <v>38</v>
      </c>
      <c r="J2" s="32" t="s">
        <v>39</v>
      </c>
      <c r="K2" s="33"/>
      <c r="L2" s="32" t="s">
        <v>40</v>
      </c>
      <c r="M2" s="32" t="s">
        <v>56</v>
      </c>
      <c r="N2">
        <v>1</v>
      </c>
      <c r="O2" s="32" t="s">
        <v>518</v>
      </c>
      <c r="P2">
        <v>0</v>
      </c>
      <c r="Q2" s="32" t="s">
        <v>41</v>
      </c>
      <c r="R2">
        <v>8190</v>
      </c>
      <c r="S2" s="32" t="s">
        <v>1223</v>
      </c>
      <c r="T2" s="32" t="s">
        <v>1224</v>
      </c>
      <c r="U2" s="32" t="s">
        <v>45</v>
      </c>
      <c r="V2" s="32" t="s">
        <v>1225</v>
      </c>
      <c r="W2" s="33">
        <v>44805.41333333333</v>
      </c>
      <c r="X2" s="32" t="s">
        <v>215</v>
      </c>
      <c r="Y2" s="32" t="s">
        <v>47</v>
      </c>
      <c r="Z2" s="32" t="s">
        <v>48</v>
      </c>
      <c r="AA2" s="32" t="s">
        <v>425</v>
      </c>
      <c r="AB2" s="32" t="s">
        <v>1226</v>
      </c>
      <c r="AC2" s="32" t="s">
        <v>1227</v>
      </c>
      <c r="AD2" s="34"/>
      <c r="AE2" s="32" t="s">
        <v>39</v>
      </c>
      <c r="AF2" s="32" t="s">
        <v>53</v>
      </c>
      <c r="AG2" s="35">
        <v>0</v>
      </c>
      <c r="AH2" s="33">
        <v>44827.45758101852</v>
      </c>
      <c r="AI2" s="32" t="s">
        <v>56</v>
      </c>
    </row>
    <row r="3" spans="1:35" ht="14.25">
      <c r="A3" s="32" t="s">
        <v>35</v>
      </c>
      <c r="B3" s="32" t="s">
        <v>92</v>
      </c>
      <c r="C3" s="33"/>
      <c r="D3" s="33">
        <v>44805.357314814813</v>
      </c>
      <c r="E3" s="32" t="s">
        <v>37</v>
      </c>
      <c r="F3" s="32" t="s">
        <v>1228</v>
      </c>
      <c r="G3">
        <v>11132</v>
      </c>
      <c r="H3" s="33">
        <v>44817.357534722221</v>
      </c>
      <c r="I3" s="32" t="s">
        <v>38</v>
      </c>
      <c r="J3" s="32" t="s">
        <v>39</v>
      </c>
      <c r="K3" s="33"/>
      <c r="L3" s="32" t="s">
        <v>40</v>
      </c>
      <c r="M3" s="32" t="s">
        <v>56</v>
      </c>
      <c r="N3">
        <v>1</v>
      </c>
      <c r="O3" s="32" t="s">
        <v>42</v>
      </c>
      <c r="P3">
        <v>0</v>
      </c>
      <c r="Q3" s="32" t="s">
        <v>56</v>
      </c>
      <c r="R3">
        <v>973439489</v>
      </c>
      <c r="S3" s="32" t="s">
        <v>1061</v>
      </c>
      <c r="T3" s="32" t="s">
        <v>1062</v>
      </c>
      <c r="U3" s="32" t="s">
        <v>39</v>
      </c>
      <c r="V3" s="32" t="s">
        <v>39</v>
      </c>
      <c r="W3" s="33"/>
      <c r="X3" s="32" t="s">
        <v>106</v>
      </c>
      <c r="Y3" s="32" t="s">
        <v>47</v>
      </c>
      <c r="Z3" s="32" t="s">
        <v>160</v>
      </c>
      <c r="AA3" s="32" t="s">
        <v>107</v>
      </c>
      <c r="AB3" s="32" t="s">
        <v>1229</v>
      </c>
      <c r="AC3" s="32" t="s">
        <v>291</v>
      </c>
      <c r="AD3" s="34"/>
      <c r="AE3" s="32" t="s">
        <v>39</v>
      </c>
      <c r="AF3" s="32" t="s">
        <v>50</v>
      </c>
      <c r="AG3" s="35">
        <v>0</v>
      </c>
      <c r="AH3" s="33">
        <v>44805.358229166668</v>
      </c>
      <c r="AI3" s="32" t="s">
        <v>56</v>
      </c>
    </row>
    <row r="4" spans="1:35" ht="14.25">
      <c r="A4" s="32" t="s">
        <v>35</v>
      </c>
      <c r="B4" s="32" t="s">
        <v>36</v>
      </c>
      <c r="C4" s="33">
        <v>44805.65353009259</v>
      </c>
      <c r="D4" s="33">
        <v>44805.369386574072</v>
      </c>
      <c r="E4" s="32" t="s">
        <v>37</v>
      </c>
      <c r="F4" s="32" t="s">
        <v>1230</v>
      </c>
      <c r="G4">
        <v>11133</v>
      </c>
      <c r="H4" s="33">
        <v>44817.427141203705</v>
      </c>
      <c r="I4" s="32" t="s">
        <v>38</v>
      </c>
      <c r="J4" s="32" t="s">
        <v>39</v>
      </c>
      <c r="K4" s="33"/>
      <c r="L4" s="32" t="s">
        <v>40</v>
      </c>
      <c r="M4" s="32" t="s">
        <v>56</v>
      </c>
      <c r="N4">
        <v>1</v>
      </c>
      <c r="O4" s="32" t="s">
        <v>60</v>
      </c>
      <c r="P4">
        <v>0</v>
      </c>
      <c r="Q4" s="32" t="s">
        <v>56</v>
      </c>
      <c r="R4">
        <v>6965</v>
      </c>
      <c r="S4" s="32" t="s">
        <v>939</v>
      </c>
      <c r="T4" s="32" t="s">
        <v>940</v>
      </c>
      <c r="U4" s="32" t="s">
        <v>45</v>
      </c>
      <c r="V4" s="32" t="s">
        <v>1231</v>
      </c>
      <c r="W4" s="33">
        <v>44805.608784722222</v>
      </c>
      <c r="X4" s="32" t="s">
        <v>58</v>
      </c>
      <c r="Y4" s="32" t="s">
        <v>47</v>
      </c>
      <c r="Z4" s="32" t="s">
        <v>48</v>
      </c>
      <c r="AA4" s="32" t="s">
        <v>314</v>
      </c>
      <c r="AB4" s="32" t="s">
        <v>1232</v>
      </c>
      <c r="AC4" s="32" t="s">
        <v>935</v>
      </c>
      <c r="AD4" s="34"/>
      <c r="AE4" s="32" t="s">
        <v>39</v>
      </c>
      <c r="AF4" s="32" t="s">
        <v>50</v>
      </c>
      <c r="AG4" s="35">
        <v>0</v>
      </c>
      <c r="AH4" s="33">
        <v>44805.65353009259</v>
      </c>
      <c r="AI4" s="32" t="s">
        <v>56</v>
      </c>
    </row>
    <row r="5" spans="1:35" ht="14.25">
      <c r="A5" s="32" t="s">
        <v>35</v>
      </c>
      <c r="B5" s="32" t="s">
        <v>36</v>
      </c>
      <c r="C5" s="33"/>
      <c r="D5" s="33">
        <v>44805.372175925928</v>
      </c>
      <c r="E5" s="32" t="s">
        <v>37</v>
      </c>
      <c r="F5" s="32" t="s">
        <v>1233</v>
      </c>
      <c r="G5">
        <v>11134</v>
      </c>
      <c r="H5" s="33">
        <v>44817.372314814813</v>
      </c>
      <c r="I5" s="32" t="s">
        <v>38</v>
      </c>
      <c r="J5" s="32" t="s">
        <v>39</v>
      </c>
      <c r="K5" s="33"/>
      <c r="L5" s="32" t="s">
        <v>40</v>
      </c>
      <c r="M5" s="32" t="s">
        <v>56</v>
      </c>
      <c r="N5">
        <v>1</v>
      </c>
      <c r="O5" s="32" t="s">
        <v>82</v>
      </c>
      <c r="P5">
        <v>0</v>
      </c>
      <c r="Q5" s="32" t="s">
        <v>56</v>
      </c>
      <c r="R5">
        <v>5708</v>
      </c>
      <c r="S5" s="32" t="s">
        <v>243</v>
      </c>
      <c r="T5" s="32" t="s">
        <v>244</v>
      </c>
      <c r="U5" s="32" t="s">
        <v>39</v>
      </c>
      <c r="V5" s="32" t="s">
        <v>39</v>
      </c>
      <c r="W5" s="33"/>
      <c r="X5" s="32" t="s">
        <v>151</v>
      </c>
      <c r="Y5" s="32" t="s">
        <v>47</v>
      </c>
      <c r="Z5" s="32" t="s">
        <v>160</v>
      </c>
      <c r="AA5" s="32" t="s">
        <v>49</v>
      </c>
      <c r="AB5" s="32" t="s">
        <v>1233</v>
      </c>
      <c r="AC5" s="32" t="s">
        <v>265</v>
      </c>
      <c r="AD5" s="34"/>
      <c r="AE5" s="32" t="s">
        <v>39</v>
      </c>
      <c r="AF5" s="32" t="s">
        <v>50</v>
      </c>
      <c r="AG5" s="35">
        <v>0</v>
      </c>
      <c r="AH5" s="33">
        <v>44805.702222222222</v>
      </c>
      <c r="AI5" s="32" t="s">
        <v>56</v>
      </c>
    </row>
    <row r="6" spans="1:35" ht="14.25">
      <c r="A6" s="32" t="s">
        <v>35</v>
      </c>
      <c r="B6" s="32" t="s">
        <v>178</v>
      </c>
      <c r="C6" s="33">
        <v>44805.685162037036</v>
      </c>
      <c r="D6" s="33">
        <v>44805.373391203706</v>
      </c>
      <c r="E6" s="32" t="s">
        <v>37</v>
      </c>
      <c r="F6" s="32" t="s">
        <v>1234</v>
      </c>
      <c r="G6">
        <v>11135</v>
      </c>
      <c r="H6" s="33">
        <v>44837.654467592591</v>
      </c>
      <c r="I6" s="32" t="s">
        <v>38</v>
      </c>
      <c r="J6" s="32" t="s">
        <v>39</v>
      </c>
      <c r="K6" s="33"/>
      <c r="L6" s="32" t="s">
        <v>40</v>
      </c>
      <c r="M6" s="32" t="s">
        <v>56</v>
      </c>
      <c r="N6">
        <v>1</v>
      </c>
      <c r="O6" s="32" t="s">
        <v>73</v>
      </c>
      <c r="P6">
        <v>0</v>
      </c>
      <c r="Q6" s="32" t="s">
        <v>56</v>
      </c>
      <c r="R6">
        <v>6737</v>
      </c>
      <c r="S6" s="32" t="s">
        <v>348</v>
      </c>
      <c r="T6" s="32" t="s">
        <v>349</v>
      </c>
      <c r="U6" s="32" t="s">
        <v>45</v>
      </c>
      <c r="V6" s="32" t="s">
        <v>1235</v>
      </c>
      <c r="W6" s="33">
        <v>44805.684386574074</v>
      </c>
      <c r="X6" s="32" t="s">
        <v>46</v>
      </c>
      <c r="Y6" s="32" t="s">
        <v>47</v>
      </c>
      <c r="Z6" s="32" t="s">
        <v>48</v>
      </c>
      <c r="AA6" s="32" t="s">
        <v>182</v>
      </c>
      <c r="AB6" s="32" t="s">
        <v>1236</v>
      </c>
      <c r="AC6" s="32" t="s">
        <v>1237</v>
      </c>
      <c r="AD6" s="34"/>
      <c r="AE6" s="32" t="s">
        <v>39</v>
      </c>
      <c r="AF6" s="32" t="s">
        <v>53</v>
      </c>
      <c r="AG6" s="35">
        <v>0</v>
      </c>
      <c r="AH6" s="33">
        <v>44826.589884259258</v>
      </c>
      <c r="AI6" s="32" t="s">
        <v>56</v>
      </c>
    </row>
    <row r="7" spans="1:35" ht="14.25">
      <c r="A7" s="32" t="s">
        <v>35</v>
      </c>
      <c r="B7" s="32" t="s">
        <v>36</v>
      </c>
      <c r="C7" s="33">
        <v>44805.68372685185</v>
      </c>
      <c r="D7" s="33">
        <v>44805.373993055553</v>
      </c>
      <c r="E7" s="32" t="s">
        <v>37</v>
      </c>
      <c r="F7" s="32" t="s">
        <v>1238</v>
      </c>
      <c r="G7">
        <v>11136</v>
      </c>
      <c r="H7" s="33">
        <v>44817.374699074076</v>
      </c>
      <c r="I7" s="32" t="s">
        <v>38</v>
      </c>
      <c r="J7" s="32" t="s">
        <v>39</v>
      </c>
      <c r="K7" s="33"/>
      <c r="L7" s="32" t="s">
        <v>40</v>
      </c>
      <c r="M7" s="32" t="s">
        <v>56</v>
      </c>
      <c r="N7">
        <v>1</v>
      </c>
      <c r="O7" s="32" t="s">
        <v>60</v>
      </c>
      <c r="P7">
        <v>0</v>
      </c>
      <c r="Q7" s="32" t="s">
        <v>56</v>
      </c>
      <c r="R7">
        <v>8454</v>
      </c>
      <c r="S7" s="32" t="s">
        <v>138</v>
      </c>
      <c r="T7" s="32" t="s">
        <v>139</v>
      </c>
      <c r="U7" s="32" t="s">
        <v>45</v>
      </c>
      <c r="V7" s="32" t="s">
        <v>1239</v>
      </c>
      <c r="W7" s="33">
        <v>44805.683368055557</v>
      </c>
      <c r="X7" s="32" t="s">
        <v>46</v>
      </c>
      <c r="Y7" s="32" t="s">
        <v>47</v>
      </c>
      <c r="Z7" s="32" t="s">
        <v>48</v>
      </c>
      <c r="AA7" s="32" t="s">
        <v>314</v>
      </c>
      <c r="AB7" s="32" t="s">
        <v>1240</v>
      </c>
      <c r="AC7" s="32" t="s">
        <v>517</v>
      </c>
      <c r="AD7" s="34"/>
      <c r="AE7" s="32" t="s">
        <v>39</v>
      </c>
      <c r="AF7" s="32" t="s">
        <v>50</v>
      </c>
      <c r="AG7" s="35">
        <v>0</v>
      </c>
      <c r="AH7" s="33">
        <v>44805.68372685185</v>
      </c>
      <c r="AI7" s="32" t="s">
        <v>41</v>
      </c>
    </row>
    <row r="8" spans="1:35" ht="14.25">
      <c r="A8" s="32" t="s">
        <v>35</v>
      </c>
      <c r="B8" s="32" t="s">
        <v>499</v>
      </c>
      <c r="C8" s="33"/>
      <c r="D8" s="33">
        <v>44805.374722222223</v>
      </c>
      <c r="E8" s="32" t="s">
        <v>37</v>
      </c>
      <c r="F8" s="32" t="s">
        <v>39</v>
      </c>
      <c r="G8">
        <v>11137</v>
      </c>
      <c r="H8" s="33">
        <v>44825.583333333336</v>
      </c>
      <c r="I8" s="32" t="s">
        <v>1241</v>
      </c>
      <c r="J8" s="32" t="s">
        <v>66</v>
      </c>
      <c r="K8" s="33">
        <v>44816.484791666669</v>
      </c>
      <c r="L8" s="32" t="s">
        <v>40</v>
      </c>
      <c r="M8" s="32" t="s">
        <v>56</v>
      </c>
      <c r="N8">
        <v>2</v>
      </c>
      <c r="O8" s="32" t="s">
        <v>452</v>
      </c>
      <c r="P8">
        <v>2</v>
      </c>
      <c r="Q8" s="32" t="s">
        <v>41</v>
      </c>
      <c r="R8">
        <v>6082</v>
      </c>
      <c r="S8" s="32" t="s">
        <v>1242</v>
      </c>
      <c r="T8" s="32" t="s">
        <v>1243</v>
      </c>
      <c r="U8" s="32" t="s">
        <v>39</v>
      </c>
      <c r="V8" s="32" t="s">
        <v>39</v>
      </c>
      <c r="W8" s="33"/>
      <c r="X8" s="32" t="s">
        <v>227</v>
      </c>
      <c r="Y8" s="32" t="s">
        <v>47</v>
      </c>
      <c r="Z8" s="32" t="s">
        <v>160</v>
      </c>
      <c r="AA8" s="32" t="s">
        <v>502</v>
      </c>
      <c r="AB8" s="32" t="s">
        <v>1244</v>
      </c>
      <c r="AC8" s="32" t="s">
        <v>557</v>
      </c>
      <c r="AD8" s="34"/>
      <c r="AE8" s="32" t="s">
        <v>39</v>
      </c>
      <c r="AF8" s="32" t="s">
        <v>53</v>
      </c>
      <c r="AG8" s="35">
        <v>0</v>
      </c>
      <c r="AH8" s="33">
        <v>44820.554722222223</v>
      </c>
      <c r="AI8" s="32" t="s">
        <v>56</v>
      </c>
    </row>
    <row r="9" spans="1:35" ht="14.25">
      <c r="A9" s="32" t="s">
        <v>35</v>
      </c>
      <c r="B9" s="32" t="s">
        <v>178</v>
      </c>
      <c r="C9" s="33">
        <v>44805.390439814815</v>
      </c>
      <c r="D9" s="33">
        <v>44805.38144675926</v>
      </c>
      <c r="E9" s="32" t="s">
        <v>37</v>
      </c>
      <c r="F9" s="32" t="s">
        <v>1245</v>
      </c>
      <c r="G9">
        <v>11138</v>
      </c>
      <c r="H9" s="33">
        <v>44838.582499999997</v>
      </c>
      <c r="I9" s="32" t="s">
        <v>38</v>
      </c>
      <c r="J9" s="32" t="s">
        <v>39</v>
      </c>
      <c r="K9" s="33"/>
      <c r="L9" s="32" t="s">
        <v>40</v>
      </c>
      <c r="M9" s="32" t="s">
        <v>56</v>
      </c>
      <c r="N9">
        <v>1</v>
      </c>
      <c r="O9" s="32" t="s">
        <v>73</v>
      </c>
      <c r="P9">
        <v>0</v>
      </c>
      <c r="Q9" s="32" t="s">
        <v>56</v>
      </c>
      <c r="R9">
        <v>6843</v>
      </c>
      <c r="S9" s="32" t="s">
        <v>1246</v>
      </c>
      <c r="T9" s="32" t="s">
        <v>1247</v>
      </c>
      <c r="U9" s="32" t="s">
        <v>45</v>
      </c>
      <c r="V9" s="32" t="s">
        <v>912</v>
      </c>
      <c r="W9" s="33">
        <v>44805.390439814815</v>
      </c>
      <c r="X9" s="32" t="s">
        <v>59</v>
      </c>
      <c r="Y9" s="32" t="s">
        <v>52</v>
      </c>
      <c r="Z9" s="32" t="s">
        <v>48</v>
      </c>
      <c r="AA9" s="32" t="s">
        <v>182</v>
      </c>
      <c r="AB9" s="32" t="s">
        <v>1248</v>
      </c>
      <c r="AC9" s="32" t="s">
        <v>461</v>
      </c>
      <c r="AD9" s="34"/>
      <c r="AE9" s="32" t="s">
        <v>39</v>
      </c>
      <c r="AF9" s="32" t="s">
        <v>53</v>
      </c>
      <c r="AG9" s="35">
        <v>0</v>
      </c>
      <c r="AH9" s="33">
        <v>44826.590833333335</v>
      </c>
      <c r="AI9" s="32" t="s">
        <v>203</v>
      </c>
    </row>
    <row r="10" spans="1:35" ht="14.25">
      <c r="A10" s="32" t="s">
        <v>35</v>
      </c>
      <c r="B10" s="32" t="s">
        <v>39</v>
      </c>
      <c r="C10" s="33"/>
      <c r="D10" s="33">
        <v>44805.385509259257</v>
      </c>
      <c r="E10" s="32" t="s">
        <v>37</v>
      </c>
      <c r="F10" s="32" t="s">
        <v>1249</v>
      </c>
      <c r="G10">
        <v>11139</v>
      </c>
      <c r="H10" s="33">
        <v>44820.635416666664</v>
      </c>
      <c r="I10" s="32" t="s">
        <v>38</v>
      </c>
      <c r="J10" s="32" t="s">
        <v>39</v>
      </c>
      <c r="K10" s="33"/>
      <c r="L10" s="32" t="s">
        <v>40</v>
      </c>
      <c r="M10" s="32" t="s">
        <v>56</v>
      </c>
      <c r="N10">
        <v>1</v>
      </c>
      <c r="O10" s="32" t="s">
        <v>39</v>
      </c>
      <c r="P10">
        <v>0</v>
      </c>
      <c r="Q10" s="32" t="s">
        <v>41</v>
      </c>
      <c r="R10">
        <v>6529</v>
      </c>
      <c r="S10" s="32" t="s">
        <v>201</v>
      </c>
      <c r="T10" s="32" t="s">
        <v>1250</v>
      </c>
      <c r="U10" s="32" t="s">
        <v>39</v>
      </c>
      <c r="V10" s="32" t="s">
        <v>39</v>
      </c>
      <c r="W10" s="33"/>
      <c r="X10" s="32" t="s">
        <v>159</v>
      </c>
      <c r="Y10" s="32" t="s">
        <v>47</v>
      </c>
      <c r="Z10" s="32" t="s">
        <v>160</v>
      </c>
      <c r="AA10" s="32" t="s">
        <v>39</v>
      </c>
      <c r="AB10" s="32" t="s">
        <v>1251</v>
      </c>
      <c r="AC10" s="32" t="s">
        <v>630</v>
      </c>
      <c r="AD10" s="34"/>
      <c r="AE10" s="32" t="s">
        <v>39</v>
      </c>
      <c r="AF10" s="32" t="s">
        <v>53</v>
      </c>
      <c r="AG10" s="35">
        <v>0</v>
      </c>
      <c r="AH10" s="33">
        <v>44817.424317129633</v>
      </c>
      <c r="AI10" s="32" t="s">
        <v>41</v>
      </c>
    </row>
    <row r="11" spans="1:35" ht="14.25">
      <c r="A11" s="32" t="s">
        <v>35</v>
      </c>
      <c r="B11" s="32" t="s">
        <v>737</v>
      </c>
      <c r="C11" s="33">
        <v>44826.493379629632</v>
      </c>
      <c r="D11" s="33">
        <v>44805.394421296296</v>
      </c>
      <c r="E11" s="32" t="s">
        <v>37</v>
      </c>
      <c r="F11" s="32" t="s">
        <v>1252</v>
      </c>
      <c r="G11">
        <v>11140</v>
      </c>
      <c r="H11" s="33">
        <v>44820.666666666664</v>
      </c>
      <c r="I11" s="32" t="s">
        <v>1253</v>
      </c>
      <c r="J11" s="32" t="s">
        <v>45</v>
      </c>
      <c r="K11" s="33">
        <v>44805.435972222222</v>
      </c>
      <c r="L11" s="32" t="s">
        <v>40</v>
      </c>
      <c r="M11" s="32" t="s">
        <v>56</v>
      </c>
      <c r="N11">
        <v>2</v>
      </c>
      <c r="O11" s="32" t="s">
        <v>39</v>
      </c>
      <c r="P11">
        <v>2</v>
      </c>
      <c r="Q11" s="32" t="s">
        <v>41</v>
      </c>
      <c r="R11">
        <v>8612</v>
      </c>
      <c r="S11" s="32" t="s">
        <v>364</v>
      </c>
      <c r="T11" s="32" t="s">
        <v>365</v>
      </c>
      <c r="U11" s="32" t="s">
        <v>66</v>
      </c>
      <c r="V11" s="32" t="s">
        <v>1254</v>
      </c>
      <c r="W11" s="33">
        <v>44826.493379629632</v>
      </c>
      <c r="X11" s="32" t="s">
        <v>268</v>
      </c>
      <c r="Y11" s="32" t="s">
        <v>47</v>
      </c>
      <c r="Z11" s="32" t="s">
        <v>48</v>
      </c>
      <c r="AA11" s="32" t="s">
        <v>950</v>
      </c>
      <c r="AB11" s="32" t="s">
        <v>1255</v>
      </c>
      <c r="AC11" s="32" t="s">
        <v>1256</v>
      </c>
      <c r="AD11" s="34"/>
      <c r="AE11" s="32" t="s">
        <v>39</v>
      </c>
      <c r="AF11" s="32" t="s">
        <v>53</v>
      </c>
      <c r="AG11" s="35">
        <v>0</v>
      </c>
      <c r="AH11" s="33">
        <v>44826.493379629632</v>
      </c>
      <c r="AI11" s="32" t="s">
        <v>56</v>
      </c>
    </row>
    <row r="12" spans="1:35" ht="14.25">
      <c r="A12" s="32" t="s">
        <v>35</v>
      </c>
      <c r="B12" s="32" t="s">
        <v>36</v>
      </c>
      <c r="C12" s="33">
        <v>44805.677106481482</v>
      </c>
      <c r="D12" s="33">
        <v>44805.397847222222</v>
      </c>
      <c r="E12" s="32" t="s">
        <v>37</v>
      </c>
      <c r="F12" s="32" t="s">
        <v>1257</v>
      </c>
      <c r="G12">
        <v>11141</v>
      </c>
      <c r="H12" s="33">
        <v>44806.533356481479</v>
      </c>
      <c r="I12" s="32" t="s">
        <v>38</v>
      </c>
      <c r="J12" s="32" t="s">
        <v>39</v>
      </c>
      <c r="K12" s="33"/>
      <c r="L12" s="32" t="s">
        <v>40</v>
      </c>
      <c r="M12" s="32" t="s">
        <v>41</v>
      </c>
      <c r="N12">
        <v>1</v>
      </c>
      <c r="O12" s="32" t="s">
        <v>82</v>
      </c>
      <c r="P12">
        <v>0</v>
      </c>
      <c r="Q12" s="32" t="s">
        <v>203</v>
      </c>
      <c r="R12">
        <v>6215</v>
      </c>
      <c r="S12" s="32" t="s">
        <v>1258</v>
      </c>
      <c r="T12" s="32" t="s">
        <v>1259</v>
      </c>
      <c r="U12" s="32" t="s">
        <v>45</v>
      </c>
      <c r="V12" s="32" t="s">
        <v>1260</v>
      </c>
      <c r="W12" s="33">
        <v>44805.667256944442</v>
      </c>
      <c r="X12" s="32" t="s">
        <v>51</v>
      </c>
      <c r="Y12" s="32" t="s">
        <v>47</v>
      </c>
      <c r="Z12" s="32" t="s">
        <v>48</v>
      </c>
      <c r="AA12" s="32" t="s">
        <v>674</v>
      </c>
      <c r="AB12" s="32" t="s">
        <v>1261</v>
      </c>
      <c r="AC12" s="32" t="s">
        <v>461</v>
      </c>
      <c r="AD12" s="34"/>
      <c r="AE12" s="32" t="s">
        <v>39</v>
      </c>
      <c r="AF12" s="32" t="s">
        <v>50</v>
      </c>
      <c r="AG12" s="35">
        <v>0</v>
      </c>
      <c r="AH12" s="33">
        <v>44805.677106481482</v>
      </c>
      <c r="AI12" s="32" t="s">
        <v>203</v>
      </c>
    </row>
    <row r="13" spans="1:35" ht="14.25">
      <c r="A13" s="32" t="s">
        <v>35</v>
      </c>
      <c r="B13" s="32" t="s">
        <v>54</v>
      </c>
      <c r="C13" s="33">
        <v>44806.517025462963</v>
      </c>
      <c r="D13" s="33">
        <v>44805.407025462962</v>
      </c>
      <c r="E13" s="32" t="s">
        <v>37</v>
      </c>
      <c r="F13" s="32" t="s">
        <v>1262</v>
      </c>
      <c r="G13">
        <v>11142</v>
      </c>
      <c r="H13" s="33">
        <v>44817.407650462963</v>
      </c>
      <c r="I13" s="32" t="s">
        <v>38</v>
      </c>
      <c r="J13" s="32" t="s">
        <v>39</v>
      </c>
      <c r="K13" s="33"/>
      <c r="L13" s="32" t="s">
        <v>40</v>
      </c>
      <c r="M13" s="32" t="s">
        <v>56</v>
      </c>
      <c r="N13">
        <v>1</v>
      </c>
      <c r="O13" s="32" t="s">
        <v>202</v>
      </c>
      <c r="P13">
        <v>0</v>
      </c>
      <c r="Q13" s="32" t="s">
        <v>56</v>
      </c>
      <c r="R13">
        <v>6121</v>
      </c>
      <c r="S13" s="32" t="s">
        <v>1085</v>
      </c>
      <c r="T13" s="32" t="s">
        <v>184</v>
      </c>
      <c r="U13" s="32" t="s">
        <v>45</v>
      </c>
      <c r="V13" s="32" t="s">
        <v>1263</v>
      </c>
      <c r="W13" s="33">
        <v>44806.517025462963</v>
      </c>
      <c r="X13" s="32" t="s">
        <v>189</v>
      </c>
      <c r="Y13" s="32" t="s">
        <v>52</v>
      </c>
      <c r="Z13" s="32" t="s">
        <v>48</v>
      </c>
      <c r="AA13" s="32" t="s">
        <v>478</v>
      </c>
      <c r="AB13" s="32" t="s">
        <v>1264</v>
      </c>
      <c r="AC13" s="32" t="s">
        <v>604</v>
      </c>
      <c r="AD13" s="34"/>
      <c r="AE13" s="32" t="s">
        <v>39</v>
      </c>
      <c r="AF13" s="32" t="s">
        <v>50</v>
      </c>
      <c r="AG13" s="35">
        <v>0</v>
      </c>
      <c r="AH13" s="33">
        <v>44806.517025462963</v>
      </c>
      <c r="AI13" s="32" t="s">
        <v>56</v>
      </c>
    </row>
    <row r="14" spans="1:35" ht="14.25">
      <c r="A14" s="32" t="s">
        <v>35</v>
      </c>
      <c r="B14" s="32" t="s">
        <v>54</v>
      </c>
      <c r="C14" s="33">
        <v>44823.382951388892</v>
      </c>
      <c r="D14" s="33">
        <v>44805.410208333335</v>
      </c>
      <c r="E14" s="32" t="s">
        <v>37</v>
      </c>
      <c r="F14" s="32" t="s">
        <v>1265</v>
      </c>
      <c r="G14">
        <v>11143</v>
      </c>
      <c r="H14" s="33">
        <v>44817.410208333335</v>
      </c>
      <c r="I14" s="32" t="s">
        <v>38</v>
      </c>
      <c r="J14" s="32" t="s">
        <v>39</v>
      </c>
      <c r="K14" s="33"/>
      <c r="L14" s="32" t="s">
        <v>40</v>
      </c>
      <c r="M14" s="32" t="s">
        <v>56</v>
      </c>
      <c r="N14">
        <v>1</v>
      </c>
      <c r="O14" s="32" t="s">
        <v>187</v>
      </c>
      <c r="P14">
        <v>0</v>
      </c>
      <c r="Q14" s="32" t="s">
        <v>56</v>
      </c>
      <c r="R14">
        <v>808150402</v>
      </c>
      <c r="S14" s="32" t="s">
        <v>805</v>
      </c>
      <c r="T14" s="32" t="s">
        <v>1266</v>
      </c>
      <c r="U14" s="32" t="s">
        <v>66</v>
      </c>
      <c r="V14" s="32" t="s">
        <v>1267</v>
      </c>
      <c r="W14" s="33">
        <v>44823.382951388892</v>
      </c>
      <c r="X14" s="32" t="s">
        <v>259</v>
      </c>
      <c r="Y14" s="32" t="s">
        <v>47</v>
      </c>
      <c r="Z14" s="32" t="s">
        <v>48</v>
      </c>
      <c r="AA14" s="32" t="s">
        <v>505</v>
      </c>
      <c r="AB14" s="32" t="s">
        <v>1268</v>
      </c>
      <c r="AC14" s="32" t="s">
        <v>168</v>
      </c>
      <c r="AD14" s="34"/>
      <c r="AE14" s="32" t="s">
        <v>39</v>
      </c>
      <c r="AF14" s="32" t="s">
        <v>53</v>
      </c>
      <c r="AG14" s="35">
        <v>0</v>
      </c>
      <c r="AH14" s="33">
        <v>44823.382951388892</v>
      </c>
      <c r="AI14" s="32" t="s">
        <v>41</v>
      </c>
    </row>
    <row r="15" spans="1:35" ht="14.25">
      <c r="A15" s="32" t="s">
        <v>35</v>
      </c>
      <c r="B15" s="32" t="s">
        <v>178</v>
      </c>
      <c r="C15" s="33">
        <v>44819.692743055559</v>
      </c>
      <c r="D15" s="33">
        <v>44805.417060185187</v>
      </c>
      <c r="E15" s="32" t="s">
        <v>37</v>
      </c>
      <c r="F15" s="32" t="s">
        <v>1269</v>
      </c>
      <c r="G15">
        <v>11144</v>
      </c>
      <c r="H15" s="33">
        <v>44827.452453703707</v>
      </c>
      <c r="I15" s="32" t="s">
        <v>38</v>
      </c>
      <c r="J15" s="32" t="s">
        <v>39</v>
      </c>
      <c r="K15" s="33"/>
      <c r="L15" s="32" t="s">
        <v>40</v>
      </c>
      <c r="M15" s="32" t="s">
        <v>56</v>
      </c>
      <c r="N15">
        <v>1</v>
      </c>
      <c r="O15" s="32" t="s">
        <v>54</v>
      </c>
      <c r="P15">
        <v>0</v>
      </c>
      <c r="Q15" s="32" t="s">
        <v>56</v>
      </c>
      <c r="R15">
        <v>851810515</v>
      </c>
      <c r="S15" s="32" t="s">
        <v>1270</v>
      </c>
      <c r="T15" s="32" t="s">
        <v>1271</v>
      </c>
      <c r="U15" s="32" t="s">
        <v>45</v>
      </c>
      <c r="V15" s="32" t="s">
        <v>1272</v>
      </c>
      <c r="W15" s="33">
        <v>44817.672210648147</v>
      </c>
      <c r="X15" s="32" t="s">
        <v>67</v>
      </c>
      <c r="Y15" s="32" t="s">
        <v>47</v>
      </c>
      <c r="Z15" s="32" t="s">
        <v>48</v>
      </c>
      <c r="AA15" s="32" t="s">
        <v>182</v>
      </c>
      <c r="AB15" s="32" t="s">
        <v>1273</v>
      </c>
      <c r="AC15" s="32" t="s">
        <v>712</v>
      </c>
      <c r="AD15" s="34"/>
      <c r="AE15" s="32" t="s">
        <v>39</v>
      </c>
      <c r="AF15" s="32" t="s">
        <v>53</v>
      </c>
      <c r="AG15" s="35">
        <v>0</v>
      </c>
      <c r="AH15" s="33">
        <v>44819.692731481482</v>
      </c>
      <c r="AI15" s="32" t="s">
        <v>56</v>
      </c>
    </row>
    <row r="16" spans="1:35" ht="14.25">
      <c r="A16" s="32" t="s">
        <v>35</v>
      </c>
      <c r="B16" s="32" t="s">
        <v>54</v>
      </c>
      <c r="C16" s="33"/>
      <c r="D16" s="33">
        <v>44805.422025462962</v>
      </c>
      <c r="E16" s="32" t="s">
        <v>37</v>
      </c>
      <c r="F16" s="32" t="s">
        <v>1274</v>
      </c>
      <c r="G16">
        <v>11145</v>
      </c>
      <c r="H16" s="33">
        <v>44817.422465277778</v>
      </c>
      <c r="I16" s="32" t="s">
        <v>38</v>
      </c>
      <c r="J16" s="32" t="s">
        <v>39</v>
      </c>
      <c r="K16" s="33"/>
      <c r="L16" s="32" t="s">
        <v>40</v>
      </c>
      <c r="M16" s="32" t="s">
        <v>56</v>
      </c>
      <c r="N16">
        <v>1</v>
      </c>
      <c r="O16" s="32" t="s">
        <v>187</v>
      </c>
      <c r="P16">
        <v>0</v>
      </c>
      <c r="Q16" s="32" t="s">
        <v>56</v>
      </c>
      <c r="R16">
        <v>6081</v>
      </c>
      <c r="S16" s="32" t="s">
        <v>816</v>
      </c>
      <c r="T16" s="32" t="s">
        <v>817</v>
      </c>
      <c r="U16" s="32" t="s">
        <v>39</v>
      </c>
      <c r="V16" s="32" t="s">
        <v>39</v>
      </c>
      <c r="W16" s="33"/>
      <c r="X16" s="32" t="s">
        <v>259</v>
      </c>
      <c r="Y16" s="32" t="s">
        <v>47</v>
      </c>
      <c r="Z16" s="32" t="s">
        <v>216</v>
      </c>
      <c r="AA16" s="32" t="s">
        <v>97</v>
      </c>
      <c r="AB16" s="32" t="s">
        <v>1275</v>
      </c>
      <c r="AC16" s="32" t="s">
        <v>557</v>
      </c>
      <c r="AD16" s="34"/>
      <c r="AE16" s="32" t="s">
        <v>39</v>
      </c>
      <c r="AF16" s="32" t="s">
        <v>50</v>
      </c>
      <c r="AG16" s="35">
        <v>0</v>
      </c>
      <c r="AH16" s="33">
        <v>44823.404699074075</v>
      </c>
      <c r="AI16" s="32" t="s">
        <v>56</v>
      </c>
    </row>
    <row r="17" spans="1:35" ht="14.25">
      <c r="A17" s="32" t="s">
        <v>35</v>
      </c>
      <c r="B17" s="32" t="s">
        <v>54</v>
      </c>
      <c r="C17" s="33">
        <v>44805.445416666669</v>
      </c>
      <c r="D17" s="33">
        <v>44805.426817129628</v>
      </c>
      <c r="E17" s="32" t="s">
        <v>37</v>
      </c>
      <c r="F17" s="32" t="s">
        <v>39</v>
      </c>
      <c r="G17">
        <v>11146</v>
      </c>
      <c r="H17" s="33">
        <v>44809.677118055559</v>
      </c>
      <c r="I17" s="32" t="s">
        <v>38</v>
      </c>
      <c r="J17" s="32" t="s">
        <v>39</v>
      </c>
      <c r="K17" s="33"/>
      <c r="L17" s="32" t="s">
        <v>40</v>
      </c>
      <c r="M17" s="32" t="s">
        <v>56</v>
      </c>
      <c r="N17">
        <v>1</v>
      </c>
      <c r="O17" s="32" t="s">
        <v>42</v>
      </c>
      <c r="P17">
        <v>0</v>
      </c>
      <c r="Q17" s="32" t="s">
        <v>41</v>
      </c>
      <c r="R17">
        <v>8759</v>
      </c>
      <c r="S17" s="32" t="s">
        <v>443</v>
      </c>
      <c r="T17" s="32" t="s">
        <v>444</v>
      </c>
      <c r="U17" s="32" t="s">
        <v>45</v>
      </c>
      <c r="V17" s="32" t="s">
        <v>1276</v>
      </c>
      <c r="W17" s="33">
        <v>44805.445416666669</v>
      </c>
      <c r="X17" s="32" t="s">
        <v>96</v>
      </c>
      <c r="Y17" s="32" t="s">
        <v>47</v>
      </c>
      <c r="Z17" s="32" t="s">
        <v>48</v>
      </c>
      <c r="AA17" s="32" t="s">
        <v>97</v>
      </c>
      <c r="AB17" s="32" t="s">
        <v>1277</v>
      </c>
      <c r="AC17" s="32" t="s">
        <v>328</v>
      </c>
      <c r="AD17" s="34"/>
      <c r="AE17" s="32" t="s">
        <v>39</v>
      </c>
      <c r="AF17" s="32" t="s">
        <v>53</v>
      </c>
      <c r="AG17" s="35">
        <v>0</v>
      </c>
      <c r="AH17" s="33">
        <v>44805.445416666669</v>
      </c>
      <c r="AI17" s="32" t="s">
        <v>56</v>
      </c>
    </row>
    <row r="18" spans="1:35" ht="14.25">
      <c r="A18" s="32" t="s">
        <v>35</v>
      </c>
      <c r="B18" s="32" t="s">
        <v>178</v>
      </c>
      <c r="C18" s="33">
        <v>44805.653784722221</v>
      </c>
      <c r="D18" s="33">
        <v>44805.428206018521</v>
      </c>
      <c r="E18" s="32" t="s">
        <v>37</v>
      </c>
      <c r="F18" s="32" t="s">
        <v>1278</v>
      </c>
      <c r="G18">
        <v>11147</v>
      </c>
      <c r="H18" s="33">
        <v>44838.583391203705</v>
      </c>
      <c r="I18" s="32" t="s">
        <v>38</v>
      </c>
      <c r="J18" s="32" t="s">
        <v>39</v>
      </c>
      <c r="K18" s="33"/>
      <c r="L18" s="32" t="s">
        <v>40</v>
      </c>
      <c r="M18" s="32" t="s">
        <v>56</v>
      </c>
      <c r="N18">
        <v>1</v>
      </c>
      <c r="O18" s="32" t="s">
        <v>73</v>
      </c>
      <c r="P18">
        <v>0</v>
      </c>
      <c r="Q18" s="32" t="s">
        <v>56</v>
      </c>
      <c r="R18">
        <v>6246</v>
      </c>
      <c r="S18" s="32" t="s">
        <v>61</v>
      </c>
      <c r="T18" s="32" t="s">
        <v>62</v>
      </c>
      <c r="U18" s="32" t="s">
        <v>45</v>
      </c>
      <c r="V18" s="32" t="s">
        <v>1279</v>
      </c>
      <c r="W18" s="33">
        <v>44805.438784722224</v>
      </c>
      <c r="X18" s="32" t="s">
        <v>51</v>
      </c>
      <c r="Y18" s="32" t="s">
        <v>47</v>
      </c>
      <c r="Z18" s="32" t="s">
        <v>48</v>
      </c>
      <c r="AA18" s="32" t="s">
        <v>182</v>
      </c>
      <c r="AB18" s="32" t="s">
        <v>1280</v>
      </c>
      <c r="AC18" s="32" t="s">
        <v>619</v>
      </c>
      <c r="AD18" s="34"/>
      <c r="AE18" s="32" t="s">
        <v>39</v>
      </c>
      <c r="AF18" s="32" t="s">
        <v>53</v>
      </c>
      <c r="AG18" s="35">
        <v>0</v>
      </c>
      <c r="AH18" s="33">
        <v>44826.593807870369</v>
      </c>
      <c r="AI18" s="32" t="s">
        <v>56</v>
      </c>
    </row>
    <row r="19" spans="1:35" ht="14.25">
      <c r="A19" s="32" t="s">
        <v>35</v>
      </c>
      <c r="B19" s="32" t="s">
        <v>92</v>
      </c>
      <c r="C19" s="33">
        <v>44810.375173611108</v>
      </c>
      <c r="D19" s="33">
        <v>44805.429490740738</v>
      </c>
      <c r="E19" s="32" t="s">
        <v>37</v>
      </c>
      <c r="F19" s="32" t="s">
        <v>1281</v>
      </c>
      <c r="G19">
        <v>11148</v>
      </c>
      <c r="H19" s="33">
        <v>44817.429965277777</v>
      </c>
      <c r="I19" s="32" t="s">
        <v>38</v>
      </c>
      <c r="J19" s="32" t="s">
        <v>39</v>
      </c>
      <c r="K19" s="33"/>
      <c r="L19" s="32" t="s">
        <v>40</v>
      </c>
      <c r="M19" s="32" t="s">
        <v>56</v>
      </c>
      <c r="N19">
        <v>1</v>
      </c>
      <c r="O19" s="32" t="s">
        <v>42</v>
      </c>
      <c r="P19">
        <v>0</v>
      </c>
      <c r="Q19" s="32" t="s">
        <v>56</v>
      </c>
      <c r="R19">
        <v>6803</v>
      </c>
      <c r="S19" s="32" t="s">
        <v>1282</v>
      </c>
      <c r="T19" s="32" t="s">
        <v>1283</v>
      </c>
      <c r="U19" s="32" t="s">
        <v>45</v>
      </c>
      <c r="V19" s="32" t="s">
        <v>1284</v>
      </c>
      <c r="W19" s="33">
        <v>44810.375173611108</v>
      </c>
      <c r="X19" s="32" t="s">
        <v>106</v>
      </c>
      <c r="Y19" s="32" t="s">
        <v>47</v>
      </c>
      <c r="Z19" s="32" t="s">
        <v>48</v>
      </c>
      <c r="AA19" s="32" t="s">
        <v>107</v>
      </c>
      <c r="AB19" s="32" t="s">
        <v>1285</v>
      </c>
      <c r="AC19" s="32" t="s">
        <v>813</v>
      </c>
      <c r="AD19" s="34"/>
      <c r="AE19" s="32" t="s">
        <v>39</v>
      </c>
      <c r="AF19" s="32" t="s">
        <v>50</v>
      </c>
      <c r="AG19" s="35">
        <v>0</v>
      </c>
      <c r="AH19" s="33">
        <v>44810.375173611108</v>
      </c>
      <c r="AI19" s="32" t="s">
        <v>56</v>
      </c>
    </row>
    <row r="20" spans="1:35" ht="14.25">
      <c r="A20" s="32" t="s">
        <v>35</v>
      </c>
      <c r="B20" s="32" t="s">
        <v>54</v>
      </c>
      <c r="C20" s="33">
        <v>44805.469189814816</v>
      </c>
      <c r="D20" s="33">
        <v>44805.432395833333</v>
      </c>
      <c r="E20" s="32" t="s">
        <v>37</v>
      </c>
      <c r="F20" s="32" t="s">
        <v>904</v>
      </c>
      <c r="G20">
        <v>11149</v>
      </c>
      <c r="H20" s="33">
        <v>44809.682696759257</v>
      </c>
      <c r="I20" s="32" t="s">
        <v>1286</v>
      </c>
      <c r="J20" s="32" t="s">
        <v>45</v>
      </c>
      <c r="K20" s="33">
        <v>44805.468634259261</v>
      </c>
      <c r="L20" s="32" t="s">
        <v>40</v>
      </c>
      <c r="M20" s="32" t="s">
        <v>56</v>
      </c>
      <c r="N20">
        <v>1</v>
      </c>
      <c r="O20" s="32" t="s">
        <v>135</v>
      </c>
      <c r="P20">
        <v>1</v>
      </c>
      <c r="Q20" s="32" t="s">
        <v>41</v>
      </c>
      <c r="R20">
        <v>8801</v>
      </c>
      <c r="S20" s="32" t="s">
        <v>436</v>
      </c>
      <c r="T20" s="32" t="s">
        <v>437</v>
      </c>
      <c r="U20" s="32" t="s">
        <v>45</v>
      </c>
      <c r="V20" s="32" t="s">
        <v>1287</v>
      </c>
      <c r="W20" s="33">
        <v>44805.469189814816</v>
      </c>
      <c r="X20" s="32" t="s">
        <v>110</v>
      </c>
      <c r="Y20" s="32" t="s">
        <v>47</v>
      </c>
      <c r="Z20" s="32" t="s">
        <v>48</v>
      </c>
      <c r="AA20" s="32" t="s">
        <v>97</v>
      </c>
      <c r="AB20" s="32" t="s">
        <v>904</v>
      </c>
      <c r="AC20" s="32" t="s">
        <v>1288</v>
      </c>
      <c r="AD20" s="34"/>
      <c r="AE20" s="32" t="s">
        <v>39</v>
      </c>
      <c r="AF20" s="32" t="s">
        <v>53</v>
      </c>
      <c r="AG20" s="35">
        <v>0</v>
      </c>
      <c r="AH20" s="33">
        <v>44805.469189814816</v>
      </c>
      <c r="AI20" s="32" t="s">
        <v>56</v>
      </c>
    </row>
    <row r="21" spans="1:35" ht="14.25">
      <c r="A21" s="32" t="s">
        <v>35</v>
      </c>
      <c r="B21" s="32" t="s">
        <v>178</v>
      </c>
      <c r="C21" s="33">
        <v>44805.654074074075</v>
      </c>
      <c r="D21" s="33">
        <v>44805.432523148149</v>
      </c>
      <c r="E21" s="32" t="s">
        <v>37</v>
      </c>
      <c r="F21" s="32" t="s">
        <v>1289</v>
      </c>
      <c r="G21">
        <v>11150</v>
      </c>
      <c r="H21" s="33">
        <v>44838.574386574073</v>
      </c>
      <c r="I21" s="32" t="s">
        <v>38</v>
      </c>
      <c r="J21" s="32" t="s">
        <v>39</v>
      </c>
      <c r="K21" s="33"/>
      <c r="L21" s="32" t="s">
        <v>40</v>
      </c>
      <c r="M21" s="32" t="s">
        <v>56</v>
      </c>
      <c r="N21">
        <v>1</v>
      </c>
      <c r="O21" s="32" t="s">
        <v>490</v>
      </c>
      <c r="P21">
        <v>0</v>
      </c>
      <c r="Q21" s="32" t="s">
        <v>56</v>
      </c>
      <c r="R21">
        <v>8126</v>
      </c>
      <c r="S21" s="32" t="s">
        <v>862</v>
      </c>
      <c r="T21" s="32" t="s">
        <v>863</v>
      </c>
      <c r="U21" s="32" t="s">
        <v>45</v>
      </c>
      <c r="V21" s="32" t="s">
        <v>1290</v>
      </c>
      <c r="W21" s="33">
        <v>44805.440891203703</v>
      </c>
      <c r="X21" s="32" t="s">
        <v>149</v>
      </c>
      <c r="Y21" s="32" t="s">
        <v>47</v>
      </c>
      <c r="Z21" s="32" t="s">
        <v>48</v>
      </c>
      <c r="AA21" s="32" t="s">
        <v>182</v>
      </c>
      <c r="AB21" s="32" t="s">
        <v>1291</v>
      </c>
      <c r="AC21" s="32" t="s">
        <v>670</v>
      </c>
      <c r="AD21" s="34"/>
      <c r="AE21" s="32" t="s">
        <v>39</v>
      </c>
      <c r="AF21" s="32" t="s">
        <v>53</v>
      </c>
      <c r="AG21" s="35">
        <v>0</v>
      </c>
      <c r="AH21" s="33">
        <v>44826.582719907405</v>
      </c>
      <c r="AI21" s="32" t="s">
        <v>56</v>
      </c>
    </row>
    <row r="22" spans="1:35" ht="14.25">
      <c r="A22" s="32" t="s">
        <v>35</v>
      </c>
      <c r="B22" s="32" t="s">
        <v>54</v>
      </c>
      <c r="C22" s="33">
        <v>44806.516296296293</v>
      </c>
      <c r="D22" s="33">
        <v>44805.441053240742</v>
      </c>
      <c r="E22" s="32" t="s">
        <v>37</v>
      </c>
      <c r="F22" s="32" t="s">
        <v>1292</v>
      </c>
      <c r="G22">
        <v>11151</v>
      </c>
      <c r="H22" s="33">
        <v>44817.441053240742</v>
      </c>
      <c r="I22" s="32" t="s">
        <v>38</v>
      </c>
      <c r="J22" s="32" t="s">
        <v>39</v>
      </c>
      <c r="K22" s="33"/>
      <c r="L22" s="32" t="s">
        <v>40</v>
      </c>
      <c r="M22" s="32" t="s">
        <v>56</v>
      </c>
      <c r="N22">
        <v>1</v>
      </c>
      <c r="O22" s="32" t="s">
        <v>152</v>
      </c>
      <c r="P22">
        <v>0</v>
      </c>
      <c r="Q22" s="32" t="s">
        <v>56</v>
      </c>
      <c r="R22">
        <v>843360534</v>
      </c>
      <c r="S22" s="32" t="s">
        <v>218</v>
      </c>
      <c r="T22" s="32" t="s">
        <v>219</v>
      </c>
      <c r="U22" s="32" t="s">
        <v>45</v>
      </c>
      <c r="V22" s="32" t="s">
        <v>1293</v>
      </c>
      <c r="W22" s="33">
        <v>44806.516296296293</v>
      </c>
      <c r="X22" s="32" t="s">
        <v>189</v>
      </c>
      <c r="Y22" s="32" t="s">
        <v>52</v>
      </c>
      <c r="Z22" s="32" t="s">
        <v>48</v>
      </c>
      <c r="AA22" s="32" t="s">
        <v>478</v>
      </c>
      <c r="AB22" s="32" t="s">
        <v>1294</v>
      </c>
      <c r="AC22" s="32" t="s">
        <v>923</v>
      </c>
      <c r="AD22" s="34"/>
      <c r="AE22" s="32" t="s">
        <v>39</v>
      </c>
      <c r="AF22" s="32" t="s">
        <v>50</v>
      </c>
      <c r="AG22" s="35">
        <v>0</v>
      </c>
      <c r="AH22" s="33">
        <v>44806.516296296293</v>
      </c>
      <c r="AI22" s="32" t="s">
        <v>56</v>
      </c>
    </row>
    <row r="23" spans="1:35" ht="14.25">
      <c r="A23" s="32" t="s">
        <v>35</v>
      </c>
      <c r="B23" s="32" t="s">
        <v>54</v>
      </c>
      <c r="C23" s="33">
        <v>44805.47960648148</v>
      </c>
      <c r="D23" s="33">
        <v>44805.441134259258</v>
      </c>
      <c r="E23" s="32" t="s">
        <v>37</v>
      </c>
      <c r="F23" s="32" t="s">
        <v>39</v>
      </c>
      <c r="G23">
        <v>11152</v>
      </c>
      <c r="H23" s="33">
        <v>44809.69153935185</v>
      </c>
      <c r="I23" s="32" t="s">
        <v>38</v>
      </c>
      <c r="J23" s="32" t="s">
        <v>39</v>
      </c>
      <c r="K23" s="33"/>
      <c r="L23" s="32" t="s">
        <v>40</v>
      </c>
      <c r="M23" s="32" t="s">
        <v>56</v>
      </c>
      <c r="N23">
        <v>1</v>
      </c>
      <c r="O23" s="32" t="s">
        <v>135</v>
      </c>
      <c r="P23">
        <v>0</v>
      </c>
      <c r="Q23" s="32" t="s">
        <v>41</v>
      </c>
      <c r="R23">
        <v>5910</v>
      </c>
      <c r="S23" s="32" t="s">
        <v>956</v>
      </c>
      <c r="T23" s="32" t="s">
        <v>957</v>
      </c>
      <c r="U23" s="32" t="s">
        <v>45</v>
      </c>
      <c r="V23" s="32" t="s">
        <v>1295</v>
      </c>
      <c r="W23" s="33">
        <v>44805.47960648148</v>
      </c>
      <c r="X23" s="32" t="s">
        <v>96</v>
      </c>
      <c r="Y23" s="32" t="s">
        <v>47</v>
      </c>
      <c r="Z23" s="32" t="s">
        <v>48</v>
      </c>
      <c r="AA23" s="32" t="s">
        <v>97</v>
      </c>
      <c r="AB23" s="32" t="s">
        <v>1296</v>
      </c>
      <c r="AC23" s="32" t="s">
        <v>1297</v>
      </c>
      <c r="AD23" s="34">
        <v>44686</v>
      </c>
      <c r="AE23" s="32" t="s">
        <v>39</v>
      </c>
      <c r="AF23" s="32" t="s">
        <v>53</v>
      </c>
      <c r="AG23" s="35">
        <v>0</v>
      </c>
      <c r="AH23" s="33">
        <v>44805.533460648148</v>
      </c>
      <c r="AI23" s="32" t="s">
        <v>56</v>
      </c>
    </row>
    <row r="24" spans="1:35" ht="14.25">
      <c r="A24" s="32" t="s">
        <v>35</v>
      </c>
      <c r="B24" s="32" t="s">
        <v>178</v>
      </c>
      <c r="C24" s="33">
        <v>44805.677361111113</v>
      </c>
      <c r="D24" s="33">
        <v>44805.441377314812</v>
      </c>
      <c r="E24" s="32" t="s">
        <v>37</v>
      </c>
      <c r="F24" s="32" t="s">
        <v>1298</v>
      </c>
      <c r="G24">
        <v>11153</v>
      </c>
      <c r="H24" s="33">
        <v>44817.451666666668</v>
      </c>
      <c r="I24" s="32" t="s">
        <v>38</v>
      </c>
      <c r="J24" s="32" t="s">
        <v>39</v>
      </c>
      <c r="K24" s="33"/>
      <c r="L24" s="32" t="s">
        <v>40</v>
      </c>
      <c r="M24" s="32" t="s">
        <v>56</v>
      </c>
      <c r="N24">
        <v>1</v>
      </c>
      <c r="O24" s="32" t="s">
        <v>73</v>
      </c>
      <c r="P24">
        <v>0</v>
      </c>
      <c r="Q24" s="32" t="s">
        <v>56</v>
      </c>
      <c r="R24">
        <v>6246</v>
      </c>
      <c r="S24" s="32" t="s">
        <v>61</v>
      </c>
      <c r="T24" s="32" t="s">
        <v>62</v>
      </c>
      <c r="U24" s="32" t="s">
        <v>45</v>
      </c>
      <c r="V24" s="32" t="s">
        <v>1299</v>
      </c>
      <c r="W24" s="33">
        <v>44805.667754629627</v>
      </c>
      <c r="X24" s="32" t="s">
        <v>51</v>
      </c>
      <c r="Y24" s="32" t="s">
        <v>47</v>
      </c>
      <c r="Z24" s="32" t="s">
        <v>48</v>
      </c>
      <c r="AA24" s="32" t="s">
        <v>230</v>
      </c>
      <c r="AB24" s="32" t="s">
        <v>1300</v>
      </c>
      <c r="AC24" s="32" t="s">
        <v>619</v>
      </c>
      <c r="AD24" s="34"/>
      <c r="AE24" s="32" t="s">
        <v>39</v>
      </c>
      <c r="AF24" s="32" t="s">
        <v>53</v>
      </c>
      <c r="AG24" s="35">
        <v>0</v>
      </c>
      <c r="AH24" s="33">
        <v>44805.677361111113</v>
      </c>
      <c r="AI24" s="32" t="s">
        <v>56</v>
      </c>
    </row>
    <row r="25" spans="1:35" ht="14.25">
      <c r="A25" s="32" t="s">
        <v>35</v>
      </c>
      <c r="B25" s="32" t="s">
        <v>178</v>
      </c>
      <c r="C25" s="33">
        <v>44805.685289351852</v>
      </c>
      <c r="D25" s="33">
        <v>44805.444791666669</v>
      </c>
      <c r="E25" s="32" t="s">
        <v>37</v>
      </c>
      <c r="F25" s="32" t="s">
        <v>1301</v>
      </c>
      <c r="G25">
        <v>11154</v>
      </c>
      <c r="H25" s="33">
        <v>44817.447094907409</v>
      </c>
      <c r="I25" s="32" t="s">
        <v>38</v>
      </c>
      <c r="J25" s="32" t="s">
        <v>39</v>
      </c>
      <c r="K25" s="33"/>
      <c r="L25" s="32" t="s">
        <v>40</v>
      </c>
      <c r="M25" s="32" t="s">
        <v>56</v>
      </c>
      <c r="N25">
        <v>1</v>
      </c>
      <c r="O25" s="32" t="s">
        <v>311</v>
      </c>
      <c r="P25">
        <v>0</v>
      </c>
      <c r="Q25" s="32" t="s">
        <v>56</v>
      </c>
      <c r="R25">
        <v>8645</v>
      </c>
      <c r="S25" s="32" t="s">
        <v>1083</v>
      </c>
      <c r="T25" s="32" t="s">
        <v>1084</v>
      </c>
      <c r="U25" s="32" t="s">
        <v>45</v>
      </c>
      <c r="V25" s="32" t="s">
        <v>1302</v>
      </c>
      <c r="W25" s="33">
        <v>44805.683472222219</v>
      </c>
      <c r="X25" s="32" t="s">
        <v>72</v>
      </c>
      <c r="Y25" s="32" t="s">
        <v>47</v>
      </c>
      <c r="Z25" s="32" t="s">
        <v>48</v>
      </c>
      <c r="AA25" s="32" t="s">
        <v>182</v>
      </c>
      <c r="AB25" s="32" t="s">
        <v>1303</v>
      </c>
      <c r="AC25" s="32" t="s">
        <v>1304</v>
      </c>
      <c r="AD25" s="34"/>
      <c r="AE25" s="32" t="s">
        <v>39</v>
      </c>
      <c r="AF25" s="32" t="s">
        <v>53</v>
      </c>
      <c r="AG25" s="35">
        <v>0</v>
      </c>
      <c r="AH25" s="33">
        <v>44805.685289351852</v>
      </c>
      <c r="AI25" s="32" t="s">
        <v>56</v>
      </c>
    </row>
    <row r="26" spans="1:35" ht="14.25">
      <c r="A26" s="32" t="s">
        <v>35</v>
      </c>
      <c r="B26" s="32" t="s">
        <v>54</v>
      </c>
      <c r="C26" s="33">
        <v>44806.515740740739</v>
      </c>
      <c r="D26" s="33">
        <v>44805.446550925924</v>
      </c>
      <c r="E26" s="32" t="s">
        <v>37</v>
      </c>
      <c r="F26" s="32" t="s">
        <v>1305</v>
      </c>
      <c r="G26">
        <v>11155</v>
      </c>
      <c r="H26" s="33">
        <v>44817.447233796294</v>
      </c>
      <c r="I26" s="32" t="s">
        <v>38</v>
      </c>
      <c r="J26" s="32" t="s">
        <v>39</v>
      </c>
      <c r="K26" s="33"/>
      <c r="L26" s="32" t="s">
        <v>40</v>
      </c>
      <c r="M26" s="32" t="s">
        <v>56</v>
      </c>
      <c r="N26">
        <v>1</v>
      </c>
      <c r="O26" s="32" t="s">
        <v>152</v>
      </c>
      <c r="P26">
        <v>0</v>
      </c>
      <c r="Q26" s="32" t="s">
        <v>56</v>
      </c>
      <c r="R26">
        <v>8608955645</v>
      </c>
      <c r="S26" s="32" t="s">
        <v>1306</v>
      </c>
      <c r="T26" s="32" t="s">
        <v>1307</v>
      </c>
      <c r="U26" s="32" t="s">
        <v>45</v>
      </c>
      <c r="V26" s="32" t="s">
        <v>1308</v>
      </c>
      <c r="W26" s="33">
        <v>44806.515740740739</v>
      </c>
      <c r="X26" s="32" t="s">
        <v>189</v>
      </c>
      <c r="Y26" s="32" t="s">
        <v>47</v>
      </c>
      <c r="Z26" s="32" t="s">
        <v>48</v>
      </c>
      <c r="AA26" s="32" t="s">
        <v>478</v>
      </c>
      <c r="AB26" s="32" t="s">
        <v>1309</v>
      </c>
      <c r="AC26" s="32" t="s">
        <v>1227</v>
      </c>
      <c r="AD26" s="34"/>
      <c r="AE26" s="32" t="s">
        <v>39</v>
      </c>
      <c r="AF26" s="32" t="s">
        <v>50</v>
      </c>
      <c r="AG26" s="35">
        <v>0</v>
      </c>
      <c r="AH26" s="33">
        <v>44806.515740740739</v>
      </c>
      <c r="AI26" s="32" t="s">
        <v>56</v>
      </c>
    </row>
    <row r="27" spans="1:35" ht="14.25">
      <c r="A27" s="32" t="s">
        <v>35</v>
      </c>
      <c r="B27" s="32" t="s">
        <v>452</v>
      </c>
      <c r="C27" s="33">
        <v>44805.654270833336</v>
      </c>
      <c r="D27" s="33">
        <v>44805.452638888892</v>
      </c>
      <c r="E27" s="32" t="s">
        <v>37</v>
      </c>
      <c r="F27" s="32" t="s">
        <v>1310</v>
      </c>
      <c r="G27">
        <v>11156</v>
      </c>
      <c r="H27" s="33">
        <v>44817.653564814813</v>
      </c>
      <c r="I27" s="32" t="s">
        <v>38</v>
      </c>
      <c r="J27" s="32" t="s">
        <v>39</v>
      </c>
      <c r="K27" s="33"/>
      <c r="L27" s="32" t="s">
        <v>40</v>
      </c>
      <c r="M27" s="32" t="s">
        <v>56</v>
      </c>
      <c r="N27">
        <v>1</v>
      </c>
      <c r="O27" s="32" t="s">
        <v>104</v>
      </c>
      <c r="P27">
        <v>0</v>
      </c>
      <c r="Q27" s="32" t="s">
        <v>56</v>
      </c>
      <c r="R27">
        <v>5631</v>
      </c>
      <c r="S27" s="32" t="s">
        <v>696</v>
      </c>
      <c r="T27" s="32" t="s">
        <v>697</v>
      </c>
      <c r="U27" s="32" t="s">
        <v>45</v>
      </c>
      <c r="V27" s="32" t="s">
        <v>1311</v>
      </c>
      <c r="W27" s="33">
        <v>44805.453449074077</v>
      </c>
      <c r="X27" s="32" t="s">
        <v>94</v>
      </c>
      <c r="Y27" s="32" t="s">
        <v>52</v>
      </c>
      <c r="Z27" s="32" t="s">
        <v>48</v>
      </c>
      <c r="AA27" s="32" t="s">
        <v>455</v>
      </c>
      <c r="AB27" s="32" t="s">
        <v>1312</v>
      </c>
      <c r="AC27" s="32" t="s">
        <v>467</v>
      </c>
      <c r="AD27" s="34"/>
      <c r="AE27" s="32" t="s">
        <v>39</v>
      </c>
      <c r="AF27" s="32" t="s">
        <v>50</v>
      </c>
      <c r="AG27" s="35">
        <v>0</v>
      </c>
      <c r="AH27" s="33">
        <v>44805.65425925926</v>
      </c>
      <c r="AI27" s="32" t="s">
        <v>56</v>
      </c>
    </row>
    <row r="28" spans="1:35" ht="14.25">
      <c r="A28" s="32" t="s">
        <v>35</v>
      </c>
      <c r="B28" s="32" t="s">
        <v>68</v>
      </c>
      <c r="C28" s="33">
        <v>44809.392453703702</v>
      </c>
      <c r="D28" s="33">
        <v>44805.475775462961</v>
      </c>
      <c r="E28" s="32" t="s">
        <v>37</v>
      </c>
      <c r="F28" s="32" t="s">
        <v>1313</v>
      </c>
      <c r="G28">
        <v>11157</v>
      </c>
      <c r="H28" s="33">
        <v>44806.600775462961</v>
      </c>
      <c r="I28" s="32" t="s">
        <v>38</v>
      </c>
      <c r="J28" s="32" t="s">
        <v>39</v>
      </c>
      <c r="K28" s="33"/>
      <c r="L28" s="32" t="s">
        <v>40</v>
      </c>
      <c r="M28" s="32" t="s">
        <v>41</v>
      </c>
      <c r="N28">
        <v>1</v>
      </c>
      <c r="O28" s="32" t="s">
        <v>39</v>
      </c>
      <c r="P28">
        <v>0</v>
      </c>
      <c r="Q28" s="32" t="s">
        <v>203</v>
      </c>
      <c r="R28">
        <v>5757</v>
      </c>
      <c r="S28" s="32" t="s">
        <v>218</v>
      </c>
      <c r="T28" s="32" t="s">
        <v>219</v>
      </c>
      <c r="U28" s="32" t="s">
        <v>66</v>
      </c>
      <c r="V28" s="32" t="s">
        <v>1314</v>
      </c>
      <c r="W28" s="33">
        <v>44809.392453703702</v>
      </c>
      <c r="X28" s="32" t="s">
        <v>433</v>
      </c>
      <c r="Y28" s="32" t="s">
        <v>52</v>
      </c>
      <c r="Z28" s="32" t="s">
        <v>48</v>
      </c>
      <c r="AA28" s="32" t="s">
        <v>39</v>
      </c>
      <c r="AB28" s="32" t="s">
        <v>1313</v>
      </c>
      <c r="AC28" s="32" t="s">
        <v>467</v>
      </c>
      <c r="AD28" s="34"/>
      <c r="AE28" s="32" t="s">
        <v>39</v>
      </c>
      <c r="AF28" s="32" t="s">
        <v>50</v>
      </c>
      <c r="AG28" s="35">
        <v>0</v>
      </c>
      <c r="AH28" s="33">
        <v>44809.392453703702</v>
      </c>
      <c r="AI28" s="32" t="s">
        <v>203</v>
      </c>
    </row>
    <row r="29" spans="1:35" ht="14.25">
      <c r="A29" s="32" t="s">
        <v>35</v>
      </c>
      <c r="B29" s="32" t="s">
        <v>36</v>
      </c>
      <c r="C29" s="33">
        <v>44805.670474537037</v>
      </c>
      <c r="D29" s="33">
        <v>44805.480358796296</v>
      </c>
      <c r="E29" s="32" t="s">
        <v>37</v>
      </c>
      <c r="F29" s="32" t="s">
        <v>1315</v>
      </c>
      <c r="G29">
        <v>11158</v>
      </c>
      <c r="H29" s="33">
        <v>44830.642916666664</v>
      </c>
      <c r="I29" s="32" t="s">
        <v>38</v>
      </c>
      <c r="J29" s="32" t="s">
        <v>39</v>
      </c>
      <c r="K29" s="33"/>
      <c r="L29" s="32" t="s">
        <v>40</v>
      </c>
      <c r="M29" s="32" t="s">
        <v>56</v>
      </c>
      <c r="N29">
        <v>1</v>
      </c>
      <c r="O29" s="32" t="s">
        <v>60</v>
      </c>
      <c r="P29">
        <v>0</v>
      </c>
      <c r="Q29" s="32" t="s">
        <v>41</v>
      </c>
      <c r="R29">
        <v>6739</v>
      </c>
      <c r="S29" s="32" t="s">
        <v>476</v>
      </c>
      <c r="T29" s="32" t="s">
        <v>477</v>
      </c>
      <c r="U29" s="32" t="s">
        <v>45</v>
      </c>
      <c r="V29" s="32" t="s">
        <v>1316</v>
      </c>
      <c r="W29" s="33">
        <v>44805.670474537037</v>
      </c>
      <c r="X29" s="32" t="s">
        <v>223</v>
      </c>
      <c r="Y29" s="32" t="s">
        <v>47</v>
      </c>
      <c r="Z29" s="32" t="s">
        <v>48</v>
      </c>
      <c r="AA29" s="32" t="s">
        <v>314</v>
      </c>
      <c r="AB29" s="32" t="s">
        <v>721</v>
      </c>
      <c r="AC29" s="32" t="s">
        <v>1256</v>
      </c>
      <c r="AD29" s="34"/>
      <c r="AE29" s="32" t="s">
        <v>39</v>
      </c>
      <c r="AF29" s="32" t="s">
        <v>50</v>
      </c>
      <c r="AG29" s="35">
        <v>0</v>
      </c>
      <c r="AH29" s="33">
        <v>44826.582499999997</v>
      </c>
      <c r="AI29" s="32" t="s">
        <v>56</v>
      </c>
    </row>
    <row r="30" spans="1:35" ht="14.25">
      <c r="A30" s="32" t="s">
        <v>35</v>
      </c>
      <c r="B30" s="32" t="s">
        <v>178</v>
      </c>
      <c r="C30" s="33">
        <v>44818.692511574074</v>
      </c>
      <c r="D30" s="33">
        <v>44805.490208333336</v>
      </c>
      <c r="E30" s="32" t="s">
        <v>37</v>
      </c>
      <c r="F30" s="32" t="s">
        <v>39</v>
      </c>
      <c r="G30">
        <v>11159</v>
      </c>
      <c r="H30" s="33">
        <v>44823.370289351849</v>
      </c>
      <c r="I30" s="32" t="s">
        <v>38</v>
      </c>
      <c r="J30" s="32" t="s">
        <v>39</v>
      </c>
      <c r="K30" s="33"/>
      <c r="L30" s="32" t="s">
        <v>40</v>
      </c>
      <c r="M30" s="32" t="s">
        <v>56</v>
      </c>
      <c r="N30">
        <v>1</v>
      </c>
      <c r="O30" s="32" t="s">
        <v>179</v>
      </c>
      <c r="P30">
        <v>0</v>
      </c>
      <c r="Q30" s="32" t="s">
        <v>41</v>
      </c>
      <c r="R30">
        <v>6570</v>
      </c>
      <c r="S30" s="32" t="s">
        <v>1317</v>
      </c>
      <c r="T30" s="32" t="s">
        <v>1318</v>
      </c>
      <c r="U30" s="32" t="s">
        <v>45</v>
      </c>
      <c r="V30" s="32" t="s">
        <v>1319</v>
      </c>
      <c r="W30" s="33">
        <v>44816.68849537037</v>
      </c>
      <c r="X30" s="32" t="s">
        <v>46</v>
      </c>
      <c r="Y30" s="32" t="s">
        <v>47</v>
      </c>
      <c r="Z30" s="32" t="s">
        <v>48</v>
      </c>
      <c r="AA30" s="32" t="s">
        <v>230</v>
      </c>
      <c r="AB30" s="32" t="s">
        <v>1320</v>
      </c>
      <c r="AC30" s="32" t="s">
        <v>1321</v>
      </c>
      <c r="AD30" s="34">
        <v>44686</v>
      </c>
      <c r="AE30" s="32" t="s">
        <v>39</v>
      </c>
      <c r="AF30" s="32" t="s">
        <v>53</v>
      </c>
      <c r="AG30" s="35">
        <v>0</v>
      </c>
      <c r="AH30" s="33">
        <v>44819.589780092596</v>
      </c>
      <c r="AI30" s="32" t="s">
        <v>56</v>
      </c>
    </row>
    <row r="31" spans="1:35" ht="14.25">
      <c r="A31" s="32" t="s">
        <v>35</v>
      </c>
      <c r="B31" s="32" t="s">
        <v>73</v>
      </c>
      <c r="C31" s="33">
        <v>44821.35832175926</v>
      </c>
      <c r="D31" s="33">
        <v>44805.502939814818</v>
      </c>
      <c r="E31" s="32" t="s">
        <v>37</v>
      </c>
      <c r="F31" s="32" t="s">
        <v>1322</v>
      </c>
      <c r="G31">
        <v>11160</v>
      </c>
      <c r="H31" s="33">
        <v>44832.616666666669</v>
      </c>
      <c r="I31" s="32" t="s">
        <v>38</v>
      </c>
      <c r="J31" s="32" t="s">
        <v>39</v>
      </c>
      <c r="K31" s="33"/>
      <c r="L31" s="32" t="s">
        <v>40</v>
      </c>
      <c r="M31" s="32" t="s">
        <v>56</v>
      </c>
      <c r="N31">
        <v>1</v>
      </c>
      <c r="O31" s="32" t="s">
        <v>42</v>
      </c>
      <c r="P31">
        <v>0</v>
      </c>
      <c r="Q31" s="32" t="s">
        <v>56</v>
      </c>
      <c r="R31">
        <v>5602</v>
      </c>
      <c r="S31" s="32" t="s">
        <v>1048</v>
      </c>
      <c r="T31" s="32" t="s">
        <v>1049</v>
      </c>
      <c r="U31" s="32" t="s">
        <v>45</v>
      </c>
      <c r="V31" s="32" t="s">
        <v>1323</v>
      </c>
      <c r="W31" s="33">
        <v>44819.325497685182</v>
      </c>
      <c r="X31" s="32" t="s">
        <v>72</v>
      </c>
      <c r="Y31" s="32" t="s">
        <v>52</v>
      </c>
      <c r="Z31" s="32" t="s">
        <v>48</v>
      </c>
      <c r="AA31" s="32" t="s">
        <v>77</v>
      </c>
      <c r="AB31" s="32" t="s">
        <v>1324</v>
      </c>
      <c r="AC31" s="32" t="s">
        <v>287</v>
      </c>
      <c r="AD31" s="34"/>
      <c r="AE31" s="32" t="s">
        <v>39</v>
      </c>
      <c r="AF31" s="32" t="s">
        <v>50</v>
      </c>
      <c r="AG31" s="35">
        <v>0</v>
      </c>
      <c r="AH31" s="33">
        <v>44821.358310185184</v>
      </c>
      <c r="AI31" s="32" t="s">
        <v>56</v>
      </c>
    </row>
    <row r="32" spans="1:35" ht="14.25">
      <c r="A32" s="32" t="s">
        <v>35</v>
      </c>
      <c r="B32" s="32" t="s">
        <v>452</v>
      </c>
      <c r="C32" s="33">
        <v>44805.671111111114</v>
      </c>
      <c r="D32" s="33">
        <v>44805.523252314815</v>
      </c>
      <c r="E32" s="32" t="s">
        <v>37</v>
      </c>
      <c r="F32" s="32" t="s">
        <v>1325</v>
      </c>
      <c r="G32">
        <v>11161</v>
      </c>
      <c r="H32" s="33">
        <v>44817.523668981485</v>
      </c>
      <c r="I32" s="32" t="s">
        <v>38</v>
      </c>
      <c r="J32" s="32" t="s">
        <v>39</v>
      </c>
      <c r="K32" s="33"/>
      <c r="L32" s="32" t="s">
        <v>40</v>
      </c>
      <c r="M32" s="32" t="s">
        <v>56</v>
      </c>
      <c r="N32">
        <v>1</v>
      </c>
      <c r="O32" s="32" t="s">
        <v>104</v>
      </c>
      <c r="P32">
        <v>0</v>
      </c>
      <c r="Q32" s="32" t="s">
        <v>56</v>
      </c>
      <c r="R32">
        <v>5817</v>
      </c>
      <c r="S32" s="32" t="s">
        <v>124</v>
      </c>
      <c r="T32" s="32" t="s">
        <v>125</v>
      </c>
      <c r="U32" s="32" t="s">
        <v>45</v>
      </c>
      <c r="V32" s="32" t="s">
        <v>1326</v>
      </c>
      <c r="W32" s="33">
        <v>44805.671111111114</v>
      </c>
      <c r="X32" s="32" t="s">
        <v>223</v>
      </c>
      <c r="Y32" s="32" t="s">
        <v>47</v>
      </c>
      <c r="Z32" s="32" t="s">
        <v>48</v>
      </c>
      <c r="AA32" s="32" t="s">
        <v>455</v>
      </c>
      <c r="AB32" s="32" t="s">
        <v>1327</v>
      </c>
      <c r="AC32" s="32" t="s">
        <v>287</v>
      </c>
      <c r="AD32" s="34"/>
      <c r="AE32" s="32" t="s">
        <v>39</v>
      </c>
      <c r="AF32" s="32" t="s">
        <v>50</v>
      </c>
      <c r="AG32" s="35">
        <v>0</v>
      </c>
      <c r="AH32" s="33">
        <v>44805.671099537038</v>
      </c>
      <c r="AI32" s="32" t="s">
        <v>56</v>
      </c>
    </row>
    <row r="33" spans="1:35" ht="14.25">
      <c r="A33" s="32" t="s">
        <v>35</v>
      </c>
      <c r="B33" s="32" t="s">
        <v>452</v>
      </c>
      <c r="C33" s="33">
        <v>44805.698414351849</v>
      </c>
      <c r="D33" s="33">
        <v>44805.555104166669</v>
      </c>
      <c r="E33" s="32" t="s">
        <v>37</v>
      </c>
      <c r="F33" s="32" t="s">
        <v>1328</v>
      </c>
      <c r="G33">
        <v>11162</v>
      </c>
      <c r="H33" s="33">
        <v>44817.55605324074</v>
      </c>
      <c r="I33" s="32" t="s">
        <v>38</v>
      </c>
      <c r="J33" s="32" t="s">
        <v>39</v>
      </c>
      <c r="K33" s="33"/>
      <c r="L33" s="32" t="s">
        <v>40</v>
      </c>
      <c r="M33" s="32" t="s">
        <v>56</v>
      </c>
      <c r="N33">
        <v>1</v>
      </c>
      <c r="O33" s="32" t="s">
        <v>453</v>
      </c>
      <c r="P33">
        <v>0</v>
      </c>
      <c r="Q33" s="32" t="s">
        <v>56</v>
      </c>
      <c r="R33">
        <v>6021</v>
      </c>
      <c r="S33" s="32" t="s">
        <v>438</v>
      </c>
      <c r="T33" s="32" t="s">
        <v>439</v>
      </c>
      <c r="U33" s="32" t="s">
        <v>45</v>
      </c>
      <c r="V33" s="32" t="s">
        <v>1329</v>
      </c>
      <c r="W33" s="33">
        <v>44805.697569444441</v>
      </c>
      <c r="X33" s="32" t="s">
        <v>94</v>
      </c>
      <c r="Y33" s="32" t="s">
        <v>47</v>
      </c>
      <c r="Z33" s="32" t="s">
        <v>48</v>
      </c>
      <c r="AA33" s="32" t="s">
        <v>455</v>
      </c>
      <c r="AB33" s="32" t="s">
        <v>1330</v>
      </c>
      <c r="AC33" s="32" t="s">
        <v>712</v>
      </c>
      <c r="AD33" s="34"/>
      <c r="AE33" s="32" t="s">
        <v>39</v>
      </c>
      <c r="AF33" s="32" t="s">
        <v>50</v>
      </c>
      <c r="AG33" s="35">
        <v>0</v>
      </c>
      <c r="AH33" s="33">
        <v>44805.698414351849</v>
      </c>
      <c r="AI33" s="32" t="s">
        <v>56</v>
      </c>
    </row>
    <row r="34" spans="1:35" ht="14.25">
      <c r="A34" s="32" t="s">
        <v>35</v>
      </c>
      <c r="B34" s="32" t="s">
        <v>178</v>
      </c>
      <c r="C34" s="33">
        <v>44808.400127314817</v>
      </c>
      <c r="D34" s="33">
        <v>44805.560034722221</v>
      </c>
      <c r="E34" s="32" t="s">
        <v>37</v>
      </c>
      <c r="F34" s="32" t="s">
        <v>1331</v>
      </c>
      <c r="G34">
        <v>11163</v>
      </c>
      <c r="H34" s="33">
        <v>44831.452511574076</v>
      </c>
      <c r="I34" s="32" t="s">
        <v>38</v>
      </c>
      <c r="J34" s="32" t="s">
        <v>39</v>
      </c>
      <c r="K34" s="33"/>
      <c r="L34" s="32" t="s">
        <v>40</v>
      </c>
      <c r="M34" s="32" t="s">
        <v>56</v>
      </c>
      <c r="N34">
        <v>1</v>
      </c>
      <c r="O34" s="32" t="s">
        <v>490</v>
      </c>
      <c r="P34">
        <v>0</v>
      </c>
      <c r="Q34" s="32" t="s">
        <v>41</v>
      </c>
      <c r="R34">
        <v>8645</v>
      </c>
      <c r="S34" s="32" t="s">
        <v>1083</v>
      </c>
      <c r="T34" s="32" t="s">
        <v>1084</v>
      </c>
      <c r="U34" s="32" t="s">
        <v>45</v>
      </c>
      <c r="V34" s="32" t="s">
        <v>1332</v>
      </c>
      <c r="W34" s="33">
        <v>44806.362256944441</v>
      </c>
      <c r="X34" s="32" t="s">
        <v>149</v>
      </c>
      <c r="Y34" s="32" t="s">
        <v>47</v>
      </c>
      <c r="Z34" s="32" t="s">
        <v>48</v>
      </c>
      <c r="AA34" s="32" t="s">
        <v>182</v>
      </c>
      <c r="AB34" s="32" t="s">
        <v>1331</v>
      </c>
      <c r="AC34" s="32" t="s">
        <v>1304</v>
      </c>
      <c r="AD34" s="34"/>
      <c r="AE34" s="32" t="s">
        <v>39</v>
      </c>
      <c r="AF34" s="32" t="s">
        <v>53</v>
      </c>
      <c r="AG34" s="35">
        <v>0</v>
      </c>
      <c r="AH34" s="33">
        <v>44826.581678240742</v>
      </c>
      <c r="AI34" s="32" t="s">
        <v>56</v>
      </c>
    </row>
    <row r="35" spans="1:35" ht="14.25">
      <c r="A35" s="32" t="s">
        <v>35</v>
      </c>
      <c r="B35" s="32" t="s">
        <v>178</v>
      </c>
      <c r="C35" s="33">
        <v>44805.686249999999</v>
      </c>
      <c r="D35" s="33">
        <v>44805.564247685186</v>
      </c>
      <c r="E35" s="32" t="s">
        <v>37</v>
      </c>
      <c r="F35" s="32" t="s">
        <v>1333</v>
      </c>
      <c r="G35">
        <v>11164</v>
      </c>
      <c r="H35" s="33">
        <v>44838.479675925926</v>
      </c>
      <c r="I35" s="32" t="s">
        <v>38</v>
      </c>
      <c r="J35" s="32" t="s">
        <v>39</v>
      </c>
      <c r="K35" s="33"/>
      <c r="L35" s="32" t="s">
        <v>40</v>
      </c>
      <c r="M35" s="32" t="s">
        <v>56</v>
      </c>
      <c r="N35">
        <v>2</v>
      </c>
      <c r="O35" s="32" t="s">
        <v>73</v>
      </c>
      <c r="P35">
        <v>0</v>
      </c>
      <c r="Q35" s="32" t="s">
        <v>56</v>
      </c>
      <c r="R35">
        <v>616159950</v>
      </c>
      <c r="S35" s="32" t="s">
        <v>1334</v>
      </c>
      <c r="T35" s="32" t="s">
        <v>1335</v>
      </c>
      <c r="U35" s="32" t="s">
        <v>45</v>
      </c>
      <c r="V35" s="32" t="s">
        <v>1336</v>
      </c>
      <c r="W35" s="33">
        <v>44805.678715277776</v>
      </c>
      <c r="X35" s="32" t="s">
        <v>72</v>
      </c>
      <c r="Y35" s="32" t="s">
        <v>47</v>
      </c>
      <c r="Z35" s="32" t="s">
        <v>48</v>
      </c>
      <c r="AA35" s="32" t="s">
        <v>182</v>
      </c>
      <c r="AB35" s="32" t="s">
        <v>1337</v>
      </c>
      <c r="AC35" s="32" t="s">
        <v>1338</v>
      </c>
      <c r="AD35" s="34"/>
      <c r="AE35" s="32" t="s">
        <v>39</v>
      </c>
      <c r="AF35" s="32" t="s">
        <v>53</v>
      </c>
      <c r="AG35" s="35">
        <v>0</v>
      </c>
      <c r="AH35" s="33">
        <v>44826.593564814815</v>
      </c>
      <c r="AI35" s="32" t="s">
        <v>56</v>
      </c>
    </row>
    <row r="36" spans="1:35" ht="14.25">
      <c r="A36" s="32" t="s">
        <v>35</v>
      </c>
      <c r="B36" s="32" t="s">
        <v>54</v>
      </c>
      <c r="C36" s="33">
        <v>44805.568229166667</v>
      </c>
      <c r="D36" s="33">
        <v>44805.56790509259</v>
      </c>
      <c r="E36" s="32" t="s">
        <v>37</v>
      </c>
      <c r="F36" s="32" t="s">
        <v>1339</v>
      </c>
      <c r="G36">
        <v>11165</v>
      </c>
      <c r="H36" s="33">
        <v>44818.701736111114</v>
      </c>
      <c r="I36" s="32" t="s">
        <v>38</v>
      </c>
      <c r="J36" s="32" t="s">
        <v>39</v>
      </c>
      <c r="K36" s="33"/>
      <c r="L36" s="32" t="s">
        <v>40</v>
      </c>
      <c r="M36" s="32" t="s">
        <v>41</v>
      </c>
      <c r="N36">
        <v>1</v>
      </c>
      <c r="O36" s="32" t="s">
        <v>198</v>
      </c>
      <c r="P36">
        <v>0</v>
      </c>
      <c r="Q36" s="32" t="s">
        <v>41</v>
      </c>
      <c r="R36">
        <v>642175520</v>
      </c>
      <c r="S36" s="32" t="s">
        <v>194</v>
      </c>
      <c r="T36" s="32" t="s">
        <v>195</v>
      </c>
      <c r="U36" s="32" t="s">
        <v>45</v>
      </c>
      <c r="V36" s="32" t="s">
        <v>1340</v>
      </c>
      <c r="W36" s="33">
        <v>44805.568229166667</v>
      </c>
      <c r="X36" s="32" t="s">
        <v>196</v>
      </c>
      <c r="Y36" s="32" t="s">
        <v>52</v>
      </c>
      <c r="Z36" s="32" t="s">
        <v>48</v>
      </c>
      <c r="AA36" s="32" t="s">
        <v>197</v>
      </c>
      <c r="AB36" s="32" t="s">
        <v>1341</v>
      </c>
      <c r="AC36" s="32" t="s">
        <v>538</v>
      </c>
      <c r="AD36" s="34"/>
      <c r="AE36" s="32" t="s">
        <v>39</v>
      </c>
      <c r="AF36" s="32" t="s">
        <v>50</v>
      </c>
      <c r="AG36" s="35">
        <v>0</v>
      </c>
      <c r="AH36" s="33">
        <v>44816.451736111114</v>
      </c>
      <c r="AI36" s="32" t="s">
        <v>41</v>
      </c>
    </row>
    <row r="37" spans="1:35" ht="14.25">
      <c r="A37" s="32" t="s">
        <v>35</v>
      </c>
      <c r="B37" s="32" t="s">
        <v>329</v>
      </c>
      <c r="C37" s="33">
        <v>44805.570532407408</v>
      </c>
      <c r="D37" s="33">
        <v>44805.570243055554</v>
      </c>
      <c r="E37" s="32" t="s">
        <v>37</v>
      </c>
      <c r="F37" s="32" t="s">
        <v>1342</v>
      </c>
      <c r="G37">
        <v>11166</v>
      </c>
      <c r="H37" s="33">
        <v>44841.34815972222</v>
      </c>
      <c r="I37" s="32" t="s">
        <v>38</v>
      </c>
      <c r="J37" s="32" t="s">
        <v>39</v>
      </c>
      <c r="K37" s="33"/>
      <c r="L37" s="32" t="s">
        <v>40</v>
      </c>
      <c r="M37" s="32" t="s">
        <v>41</v>
      </c>
      <c r="N37">
        <v>1</v>
      </c>
      <c r="O37" s="32" t="s">
        <v>39</v>
      </c>
      <c r="P37">
        <v>0</v>
      </c>
      <c r="Q37" s="32" t="s">
        <v>41</v>
      </c>
      <c r="R37">
        <v>642175520</v>
      </c>
      <c r="S37" s="32" t="s">
        <v>194</v>
      </c>
      <c r="T37" s="32" t="s">
        <v>195</v>
      </c>
      <c r="U37" s="32" t="s">
        <v>45</v>
      </c>
      <c r="V37" s="32" t="s">
        <v>835</v>
      </c>
      <c r="W37" s="33">
        <v>44805.570532407408</v>
      </c>
      <c r="X37" s="32" t="s">
        <v>196</v>
      </c>
      <c r="Y37" s="32" t="s">
        <v>235</v>
      </c>
      <c r="Z37" s="32" t="s">
        <v>48</v>
      </c>
      <c r="AA37" s="32" t="s">
        <v>39</v>
      </c>
      <c r="AB37" s="32" t="s">
        <v>469</v>
      </c>
      <c r="AC37" s="32" t="s">
        <v>538</v>
      </c>
      <c r="AD37" s="34"/>
      <c r="AE37" s="32" t="s">
        <v>39</v>
      </c>
      <c r="AF37" s="32" t="s">
        <v>50</v>
      </c>
      <c r="AG37" s="35">
        <v>0</v>
      </c>
      <c r="AH37" s="33">
        <v>44838.47315972222</v>
      </c>
      <c r="AI37" s="32" t="s">
        <v>41</v>
      </c>
    </row>
    <row r="38" spans="1:35" ht="14.25">
      <c r="A38" s="32" t="s">
        <v>35</v>
      </c>
      <c r="B38" s="32" t="s">
        <v>68</v>
      </c>
      <c r="C38" s="33">
        <v>44805.67765046296</v>
      </c>
      <c r="D38" s="33">
        <v>44805.572615740741</v>
      </c>
      <c r="E38" s="32" t="s">
        <v>37</v>
      </c>
      <c r="F38" s="32" t="s">
        <v>1343</v>
      </c>
      <c r="G38">
        <v>11167</v>
      </c>
      <c r="H38" s="33">
        <v>44817.592928240738</v>
      </c>
      <c r="I38" s="32" t="s">
        <v>38</v>
      </c>
      <c r="J38" s="32" t="s">
        <v>39</v>
      </c>
      <c r="K38" s="33"/>
      <c r="L38" s="32" t="s">
        <v>40</v>
      </c>
      <c r="M38" s="32" t="s">
        <v>56</v>
      </c>
      <c r="N38">
        <v>1</v>
      </c>
      <c r="O38" s="32" t="s">
        <v>39</v>
      </c>
      <c r="P38">
        <v>0</v>
      </c>
      <c r="Q38" s="32" t="s">
        <v>56</v>
      </c>
      <c r="R38">
        <v>5773</v>
      </c>
      <c r="S38" s="32" t="s">
        <v>1344</v>
      </c>
      <c r="T38" s="32" t="s">
        <v>1345</v>
      </c>
      <c r="U38" s="32" t="s">
        <v>45</v>
      </c>
      <c r="V38" s="32" t="s">
        <v>1346</v>
      </c>
      <c r="W38" s="33">
        <v>44805.657696759263</v>
      </c>
      <c r="X38" s="32" t="s">
        <v>67</v>
      </c>
      <c r="Y38" s="32" t="s">
        <v>47</v>
      </c>
      <c r="Z38" s="32" t="s">
        <v>48</v>
      </c>
      <c r="AA38" s="32" t="s">
        <v>39</v>
      </c>
      <c r="AB38" s="32" t="s">
        <v>1347</v>
      </c>
      <c r="AC38" s="32" t="s">
        <v>328</v>
      </c>
      <c r="AD38" s="34"/>
      <c r="AE38" s="32" t="s">
        <v>39</v>
      </c>
      <c r="AF38" s="32" t="s">
        <v>50</v>
      </c>
      <c r="AG38" s="35">
        <v>0</v>
      </c>
      <c r="AH38" s="33">
        <v>44805.67765046296</v>
      </c>
      <c r="AI38" s="32" t="s">
        <v>56</v>
      </c>
    </row>
    <row r="39" spans="1:35" ht="14.25">
      <c r="A39" s="32" t="s">
        <v>35</v>
      </c>
      <c r="B39" s="32" t="s">
        <v>329</v>
      </c>
      <c r="C39" s="33">
        <v>44805.573136574072</v>
      </c>
      <c r="D39" s="33">
        <v>44805.572893518518</v>
      </c>
      <c r="E39" s="32" t="s">
        <v>37</v>
      </c>
      <c r="F39" s="32" t="s">
        <v>1348</v>
      </c>
      <c r="G39">
        <v>11168</v>
      </c>
      <c r="H39" s="33">
        <v>44841.348067129627</v>
      </c>
      <c r="I39" s="32" t="s">
        <v>38</v>
      </c>
      <c r="J39" s="32" t="s">
        <v>39</v>
      </c>
      <c r="K39" s="33"/>
      <c r="L39" s="32" t="s">
        <v>40</v>
      </c>
      <c r="M39" s="32" t="s">
        <v>41</v>
      </c>
      <c r="N39">
        <v>1</v>
      </c>
      <c r="O39" s="32" t="s">
        <v>39</v>
      </c>
      <c r="P39">
        <v>0</v>
      </c>
      <c r="Q39" s="32" t="s">
        <v>41</v>
      </c>
      <c r="R39">
        <v>642175520</v>
      </c>
      <c r="S39" s="32" t="s">
        <v>194</v>
      </c>
      <c r="T39" s="32" t="s">
        <v>195</v>
      </c>
      <c r="U39" s="32" t="s">
        <v>45</v>
      </c>
      <c r="V39" s="32" t="s">
        <v>800</v>
      </c>
      <c r="W39" s="33">
        <v>44805.573136574072</v>
      </c>
      <c r="X39" s="32" t="s">
        <v>196</v>
      </c>
      <c r="Y39" s="32" t="s">
        <v>282</v>
      </c>
      <c r="Z39" s="32" t="s">
        <v>48</v>
      </c>
      <c r="AA39" s="32" t="s">
        <v>330</v>
      </c>
      <c r="AB39" s="32" t="s">
        <v>1063</v>
      </c>
      <c r="AC39" s="32" t="s">
        <v>1349</v>
      </c>
      <c r="AD39" s="34"/>
      <c r="AE39" s="32" t="s">
        <v>39</v>
      </c>
      <c r="AF39" s="32" t="s">
        <v>50</v>
      </c>
      <c r="AG39" s="35">
        <v>0</v>
      </c>
      <c r="AH39" s="33">
        <v>44838.473067129627</v>
      </c>
      <c r="AI39" s="32" t="s">
        <v>41</v>
      </c>
    </row>
    <row r="40" spans="1:35" ht="14.25">
      <c r="A40" s="32" t="s">
        <v>35</v>
      </c>
      <c r="B40" s="32" t="s">
        <v>499</v>
      </c>
      <c r="C40" s="33">
        <v>44805.575798611113</v>
      </c>
      <c r="D40" s="33">
        <v>44805.575590277775</v>
      </c>
      <c r="E40" s="32" t="s">
        <v>37</v>
      </c>
      <c r="F40" s="32" t="s">
        <v>1350</v>
      </c>
      <c r="G40">
        <v>11169</v>
      </c>
      <c r="H40" s="33">
        <v>44841.348020833335</v>
      </c>
      <c r="I40" s="32" t="s">
        <v>38</v>
      </c>
      <c r="J40" s="32" t="s">
        <v>39</v>
      </c>
      <c r="K40" s="33"/>
      <c r="L40" s="32" t="s">
        <v>40</v>
      </c>
      <c r="M40" s="32" t="s">
        <v>41</v>
      </c>
      <c r="N40">
        <v>1</v>
      </c>
      <c r="O40" s="32" t="s">
        <v>39</v>
      </c>
      <c r="P40">
        <v>0</v>
      </c>
      <c r="Q40" s="32" t="s">
        <v>41</v>
      </c>
      <c r="R40">
        <v>642175520</v>
      </c>
      <c r="S40" s="32" t="s">
        <v>194</v>
      </c>
      <c r="T40" s="32" t="s">
        <v>195</v>
      </c>
      <c r="U40" s="32" t="s">
        <v>45</v>
      </c>
      <c r="V40" s="32" t="s">
        <v>473</v>
      </c>
      <c r="W40" s="33">
        <v>44805.575798611113</v>
      </c>
      <c r="X40" s="32" t="s">
        <v>196</v>
      </c>
      <c r="Y40" s="32" t="s">
        <v>235</v>
      </c>
      <c r="Z40" s="32" t="s">
        <v>48</v>
      </c>
      <c r="AA40" s="32" t="s">
        <v>39</v>
      </c>
      <c r="AB40" s="32" t="s">
        <v>1010</v>
      </c>
      <c r="AC40" s="32" t="s">
        <v>1349</v>
      </c>
      <c r="AD40" s="34"/>
      <c r="AE40" s="32" t="s">
        <v>39</v>
      </c>
      <c r="AF40" s="32" t="s">
        <v>50</v>
      </c>
      <c r="AG40" s="35">
        <v>0</v>
      </c>
      <c r="AH40" s="33">
        <v>44838.473020833335</v>
      </c>
      <c r="AI40" s="32" t="s">
        <v>41</v>
      </c>
    </row>
    <row r="41" spans="1:35" ht="14.25">
      <c r="A41" s="32" t="s">
        <v>35</v>
      </c>
      <c r="B41" s="32" t="s">
        <v>68</v>
      </c>
      <c r="C41" s="33">
        <v>44814.525960648149</v>
      </c>
      <c r="D41" s="33">
        <v>44805.585509259261</v>
      </c>
      <c r="E41" s="32" t="s">
        <v>37</v>
      </c>
      <c r="F41" s="32" t="s">
        <v>1351</v>
      </c>
      <c r="G41">
        <v>11170</v>
      </c>
      <c r="H41" s="33">
        <v>44819.413888888892</v>
      </c>
      <c r="I41" s="32" t="s">
        <v>38</v>
      </c>
      <c r="J41" s="32" t="s">
        <v>39</v>
      </c>
      <c r="K41" s="33"/>
      <c r="L41" s="32" t="s">
        <v>40</v>
      </c>
      <c r="M41" s="32" t="s">
        <v>56</v>
      </c>
      <c r="N41">
        <v>1</v>
      </c>
      <c r="O41" s="32" t="s">
        <v>39</v>
      </c>
      <c r="P41">
        <v>0</v>
      </c>
      <c r="Q41" s="32" t="s">
        <v>56</v>
      </c>
      <c r="R41">
        <v>949891619</v>
      </c>
      <c r="S41" s="32" t="s">
        <v>833</v>
      </c>
      <c r="T41" s="32" t="s">
        <v>1352</v>
      </c>
      <c r="U41" s="32" t="s">
        <v>45</v>
      </c>
      <c r="V41" s="32" t="s">
        <v>1353</v>
      </c>
      <c r="W41" s="33">
        <v>44812.505532407406</v>
      </c>
      <c r="X41" s="32" t="s">
        <v>106</v>
      </c>
      <c r="Y41" s="32" t="s">
        <v>47</v>
      </c>
      <c r="Z41" s="32" t="s">
        <v>48</v>
      </c>
      <c r="AA41" s="32" t="s">
        <v>39</v>
      </c>
      <c r="AB41" s="32" t="s">
        <v>1354</v>
      </c>
      <c r="AC41" s="32" t="s">
        <v>328</v>
      </c>
      <c r="AD41" s="34"/>
      <c r="AE41" s="32" t="s">
        <v>39</v>
      </c>
      <c r="AF41" s="32" t="s">
        <v>50</v>
      </c>
      <c r="AG41" s="35">
        <v>0</v>
      </c>
      <c r="AH41" s="33">
        <v>44814.525949074072</v>
      </c>
      <c r="AI41" s="32" t="s">
        <v>56</v>
      </c>
    </row>
    <row r="42" spans="1:35" ht="14.25">
      <c r="A42" s="32" t="s">
        <v>35</v>
      </c>
      <c r="B42" s="32" t="s">
        <v>329</v>
      </c>
      <c r="C42" s="33">
        <v>44810.360289351855</v>
      </c>
      <c r="D42" s="33">
        <v>44805.593842592592</v>
      </c>
      <c r="E42" s="32" t="s">
        <v>37</v>
      </c>
      <c r="F42" s="32" t="s">
        <v>1355</v>
      </c>
      <c r="G42">
        <v>11171</v>
      </c>
      <c r="H42" s="33">
        <v>44834.470381944448</v>
      </c>
      <c r="I42" s="32" t="s">
        <v>1356</v>
      </c>
      <c r="J42" s="32" t="s">
        <v>45</v>
      </c>
      <c r="K42" s="33">
        <v>44805.640868055554</v>
      </c>
      <c r="L42" s="32" t="s">
        <v>40</v>
      </c>
      <c r="M42" s="32" t="s">
        <v>56</v>
      </c>
      <c r="N42">
        <v>1</v>
      </c>
      <c r="O42" s="32" t="s">
        <v>92</v>
      </c>
      <c r="P42">
        <v>1</v>
      </c>
      <c r="Q42" s="32" t="s">
        <v>56</v>
      </c>
      <c r="R42">
        <v>6634</v>
      </c>
      <c r="S42" s="32" t="s">
        <v>1357</v>
      </c>
      <c r="T42" s="32" t="s">
        <v>1358</v>
      </c>
      <c r="U42" s="32" t="s">
        <v>45</v>
      </c>
      <c r="V42" s="32" t="s">
        <v>1359</v>
      </c>
      <c r="W42" s="33">
        <v>44810.360289351855</v>
      </c>
      <c r="X42" s="32" t="s">
        <v>106</v>
      </c>
      <c r="Y42" s="32" t="s">
        <v>47</v>
      </c>
      <c r="Z42" s="32" t="s">
        <v>48</v>
      </c>
      <c r="AA42" s="32" t="s">
        <v>330</v>
      </c>
      <c r="AB42" s="32" t="s">
        <v>1360</v>
      </c>
      <c r="AC42" s="32" t="s">
        <v>1361</v>
      </c>
      <c r="AD42" s="34">
        <v>44625</v>
      </c>
      <c r="AE42" s="32" t="s">
        <v>39</v>
      </c>
      <c r="AF42" s="32" t="s">
        <v>53</v>
      </c>
      <c r="AG42" s="35">
        <v>0</v>
      </c>
      <c r="AH42" s="33">
        <v>44826.611354166664</v>
      </c>
      <c r="AI42" s="32" t="s">
        <v>56</v>
      </c>
    </row>
    <row r="43" spans="1:35" ht="14.25">
      <c r="A43" s="32" t="s">
        <v>35</v>
      </c>
      <c r="B43" s="32" t="s">
        <v>178</v>
      </c>
      <c r="C43" s="33"/>
      <c r="D43" s="33">
        <v>44805.605057870373</v>
      </c>
      <c r="E43" s="32" t="s">
        <v>37</v>
      </c>
      <c r="F43" s="32" t="s">
        <v>1362</v>
      </c>
      <c r="G43">
        <v>11172</v>
      </c>
      <c r="H43" s="33">
        <v>44818.583333333336</v>
      </c>
      <c r="I43" s="32" t="s">
        <v>1363</v>
      </c>
      <c r="J43" s="32" t="s">
        <v>45</v>
      </c>
      <c r="K43" s="33">
        <v>44805.607499999998</v>
      </c>
      <c r="L43" s="32" t="s">
        <v>40</v>
      </c>
      <c r="M43" s="32" t="s">
        <v>56</v>
      </c>
      <c r="N43">
        <v>2</v>
      </c>
      <c r="O43" s="32" t="s">
        <v>54</v>
      </c>
      <c r="P43">
        <v>2</v>
      </c>
      <c r="Q43" s="32" t="s">
        <v>56</v>
      </c>
      <c r="R43">
        <v>8524</v>
      </c>
      <c r="S43" s="32" t="s">
        <v>116</v>
      </c>
      <c r="T43" s="32" t="s">
        <v>117</v>
      </c>
      <c r="U43" s="32" t="s">
        <v>39</v>
      </c>
      <c r="V43" s="32" t="s">
        <v>39</v>
      </c>
      <c r="W43" s="33"/>
      <c r="X43" s="32" t="s">
        <v>535</v>
      </c>
      <c r="Y43" s="32" t="s">
        <v>47</v>
      </c>
      <c r="Z43" s="32" t="s">
        <v>160</v>
      </c>
      <c r="AA43" s="32" t="s">
        <v>182</v>
      </c>
      <c r="AB43" s="32" t="s">
        <v>1364</v>
      </c>
      <c r="AC43" s="32" t="s">
        <v>517</v>
      </c>
      <c r="AD43" s="34"/>
      <c r="AE43" s="32" t="s">
        <v>39</v>
      </c>
      <c r="AF43" s="32" t="s">
        <v>53</v>
      </c>
      <c r="AG43" s="35">
        <v>0</v>
      </c>
      <c r="AH43" s="33">
        <v>44826.606944444444</v>
      </c>
      <c r="AI43" s="32" t="s">
        <v>56</v>
      </c>
    </row>
    <row r="44" spans="1:35" ht="14.25">
      <c r="A44" s="32" t="s">
        <v>35</v>
      </c>
      <c r="B44" s="32" t="s">
        <v>178</v>
      </c>
      <c r="C44" s="33"/>
      <c r="D44" s="33">
        <v>44805.605231481481</v>
      </c>
      <c r="E44" s="32" t="s">
        <v>37</v>
      </c>
      <c r="F44" s="32" t="s">
        <v>39</v>
      </c>
      <c r="G44">
        <v>11173</v>
      </c>
      <c r="H44" s="33">
        <v>44810.480671296296</v>
      </c>
      <c r="I44" s="32" t="s">
        <v>38</v>
      </c>
      <c r="J44" s="32" t="s">
        <v>39</v>
      </c>
      <c r="K44" s="33"/>
      <c r="L44" s="32" t="s">
        <v>40</v>
      </c>
      <c r="M44" s="32" t="s">
        <v>56</v>
      </c>
      <c r="N44">
        <v>1</v>
      </c>
      <c r="O44" s="32" t="s">
        <v>179</v>
      </c>
      <c r="P44">
        <v>0</v>
      </c>
      <c r="Q44" s="32" t="s">
        <v>41</v>
      </c>
      <c r="R44">
        <v>8491</v>
      </c>
      <c r="S44" s="32" t="s">
        <v>1365</v>
      </c>
      <c r="T44" s="32" t="s">
        <v>1366</v>
      </c>
      <c r="U44" s="32" t="s">
        <v>39</v>
      </c>
      <c r="V44" s="32" t="s">
        <v>39</v>
      </c>
      <c r="W44" s="33"/>
      <c r="X44" s="32" t="s">
        <v>51</v>
      </c>
      <c r="Y44" s="32" t="s">
        <v>47</v>
      </c>
      <c r="Z44" s="32" t="s">
        <v>216</v>
      </c>
      <c r="AA44" s="32" t="s">
        <v>182</v>
      </c>
      <c r="AB44" s="32" t="s">
        <v>1367</v>
      </c>
      <c r="AC44" s="32" t="s">
        <v>517</v>
      </c>
      <c r="AD44" s="34"/>
      <c r="AE44" s="32" t="s">
        <v>39</v>
      </c>
      <c r="AF44" s="32" t="s">
        <v>53</v>
      </c>
      <c r="AG44" s="35">
        <v>0</v>
      </c>
      <c r="AH44" s="33">
        <v>44805.668587962966</v>
      </c>
      <c r="AI44" s="32" t="s">
        <v>56</v>
      </c>
    </row>
    <row r="45" spans="1:35" ht="14.25">
      <c r="A45" s="32" t="s">
        <v>35</v>
      </c>
      <c r="B45" s="32" t="s">
        <v>178</v>
      </c>
      <c r="C45" s="33">
        <v>44812.692430555559</v>
      </c>
      <c r="D45" s="33">
        <v>44805.616087962961</v>
      </c>
      <c r="E45" s="32" t="s">
        <v>37</v>
      </c>
      <c r="F45" s="32" t="s">
        <v>1368</v>
      </c>
      <c r="G45">
        <v>11174</v>
      </c>
      <c r="H45" s="33">
        <v>44838.54923611111</v>
      </c>
      <c r="I45" s="32" t="s">
        <v>1369</v>
      </c>
      <c r="J45" s="32" t="s">
        <v>45</v>
      </c>
      <c r="K45" s="33">
        <v>44805.620289351849</v>
      </c>
      <c r="L45" s="32" t="s">
        <v>40</v>
      </c>
      <c r="M45" s="32" t="s">
        <v>56</v>
      </c>
      <c r="N45">
        <v>1</v>
      </c>
      <c r="O45" s="32" t="s">
        <v>73</v>
      </c>
      <c r="P45">
        <v>1</v>
      </c>
      <c r="Q45" s="32" t="s">
        <v>56</v>
      </c>
      <c r="R45">
        <v>6416</v>
      </c>
      <c r="S45" s="32" t="s">
        <v>513</v>
      </c>
      <c r="T45" s="32" t="s">
        <v>514</v>
      </c>
      <c r="U45" s="32" t="s">
        <v>45</v>
      </c>
      <c r="V45" s="32" t="s">
        <v>1370</v>
      </c>
      <c r="W45" s="33">
        <v>44810.683310185188</v>
      </c>
      <c r="X45" s="32" t="s">
        <v>67</v>
      </c>
      <c r="Y45" s="32" t="s">
        <v>47</v>
      </c>
      <c r="Z45" s="32" t="s">
        <v>48</v>
      </c>
      <c r="AA45" s="32" t="s">
        <v>182</v>
      </c>
      <c r="AB45" s="32" t="s">
        <v>1371</v>
      </c>
      <c r="AC45" s="32" t="s">
        <v>515</v>
      </c>
      <c r="AD45" s="34"/>
      <c r="AE45" s="32" t="s">
        <v>39</v>
      </c>
      <c r="AF45" s="32" t="s">
        <v>53</v>
      </c>
      <c r="AG45" s="35">
        <v>0</v>
      </c>
      <c r="AH45" s="33">
        <v>44826.592986111114</v>
      </c>
      <c r="AI45" s="32" t="s">
        <v>56</v>
      </c>
    </row>
    <row r="46" spans="1:35" ht="14.25">
      <c r="A46" s="32" t="s">
        <v>35</v>
      </c>
      <c r="B46" s="32" t="s">
        <v>178</v>
      </c>
      <c r="C46" s="33"/>
      <c r="D46" s="33">
        <v>44805.617175925923</v>
      </c>
      <c r="E46" s="32" t="s">
        <v>37</v>
      </c>
      <c r="F46" s="32" t="s">
        <v>1372</v>
      </c>
      <c r="G46">
        <v>11175</v>
      </c>
      <c r="H46" s="33">
        <v>44810.492858796293</v>
      </c>
      <c r="I46" s="32" t="s">
        <v>38</v>
      </c>
      <c r="J46" s="32" t="s">
        <v>39</v>
      </c>
      <c r="K46" s="33"/>
      <c r="L46" s="32" t="s">
        <v>40</v>
      </c>
      <c r="M46" s="32" t="s">
        <v>56</v>
      </c>
      <c r="N46">
        <v>1</v>
      </c>
      <c r="O46" s="32" t="s">
        <v>179</v>
      </c>
      <c r="P46">
        <v>0</v>
      </c>
      <c r="Q46" s="32" t="s">
        <v>41</v>
      </c>
      <c r="R46">
        <v>6570</v>
      </c>
      <c r="S46" s="32" t="s">
        <v>1317</v>
      </c>
      <c r="T46" s="32" t="s">
        <v>1318</v>
      </c>
      <c r="U46" s="32" t="s">
        <v>39</v>
      </c>
      <c r="V46" s="32" t="s">
        <v>39</v>
      </c>
      <c r="W46" s="33"/>
      <c r="X46" s="32" t="s">
        <v>215</v>
      </c>
      <c r="Y46" s="32" t="s">
        <v>47</v>
      </c>
      <c r="Z46" s="32" t="s">
        <v>216</v>
      </c>
      <c r="AA46" s="32" t="s">
        <v>182</v>
      </c>
      <c r="AB46" s="32" t="s">
        <v>1372</v>
      </c>
      <c r="AC46" s="32" t="s">
        <v>1321</v>
      </c>
      <c r="AD46" s="34"/>
      <c r="AE46" s="32" t="s">
        <v>39</v>
      </c>
      <c r="AF46" s="32" t="s">
        <v>53</v>
      </c>
      <c r="AG46" s="35">
        <v>0</v>
      </c>
      <c r="AH46" s="33">
        <v>44812.479097222225</v>
      </c>
      <c r="AI46" s="32" t="s">
        <v>56</v>
      </c>
    </row>
    <row r="47" spans="1:35" ht="14.25">
      <c r="A47" s="32" t="s">
        <v>35</v>
      </c>
      <c r="B47" s="32" t="s">
        <v>178</v>
      </c>
      <c r="C47" s="33">
        <v>44808.691712962966</v>
      </c>
      <c r="D47" s="33">
        <v>44805.618310185186</v>
      </c>
      <c r="E47" s="32" t="s">
        <v>37</v>
      </c>
      <c r="F47" s="32" t="s">
        <v>39</v>
      </c>
      <c r="G47">
        <v>11176</v>
      </c>
      <c r="H47" s="33">
        <v>44810.533333333333</v>
      </c>
      <c r="I47" s="32" t="s">
        <v>38</v>
      </c>
      <c r="J47" s="32" t="s">
        <v>39</v>
      </c>
      <c r="K47" s="33"/>
      <c r="L47" s="32" t="s">
        <v>40</v>
      </c>
      <c r="M47" s="32" t="s">
        <v>56</v>
      </c>
      <c r="N47">
        <v>1</v>
      </c>
      <c r="O47" s="32" t="s">
        <v>54</v>
      </c>
      <c r="P47">
        <v>0</v>
      </c>
      <c r="Q47" s="32" t="s">
        <v>41</v>
      </c>
      <c r="R47">
        <v>5773</v>
      </c>
      <c r="S47" s="32" t="s">
        <v>1344</v>
      </c>
      <c r="T47" s="32" t="s">
        <v>1345</v>
      </c>
      <c r="U47" s="32" t="s">
        <v>45</v>
      </c>
      <c r="V47" s="32" t="s">
        <v>1373</v>
      </c>
      <c r="W47" s="33">
        <v>44806.66878472222</v>
      </c>
      <c r="X47" s="32" t="s">
        <v>58</v>
      </c>
      <c r="Y47" s="32" t="s">
        <v>47</v>
      </c>
      <c r="Z47" s="32" t="s">
        <v>48</v>
      </c>
      <c r="AA47" s="32" t="s">
        <v>182</v>
      </c>
      <c r="AB47" s="32" t="s">
        <v>1374</v>
      </c>
      <c r="AC47" s="32" t="s">
        <v>328</v>
      </c>
      <c r="AD47" s="34"/>
      <c r="AE47" s="32" t="s">
        <v>39</v>
      </c>
      <c r="AF47" s="32" t="s">
        <v>53</v>
      </c>
      <c r="AG47" s="35">
        <v>0</v>
      </c>
      <c r="AH47" s="33">
        <v>44808.691712962966</v>
      </c>
      <c r="AI47" s="32" t="s">
        <v>56</v>
      </c>
    </row>
    <row r="48" spans="1:35" ht="14.25">
      <c r="A48" s="32" t="s">
        <v>35</v>
      </c>
      <c r="B48" s="32" t="s">
        <v>452</v>
      </c>
      <c r="C48" s="33">
        <v>44805.654675925929</v>
      </c>
      <c r="D48" s="33">
        <v>44805.621793981481</v>
      </c>
      <c r="E48" s="32" t="s">
        <v>37</v>
      </c>
      <c r="F48" s="32" t="s">
        <v>1375</v>
      </c>
      <c r="G48">
        <v>11177</v>
      </c>
      <c r="H48" s="33">
        <v>44838.59778935185</v>
      </c>
      <c r="I48" s="32" t="s">
        <v>38</v>
      </c>
      <c r="J48" s="32" t="s">
        <v>39</v>
      </c>
      <c r="K48" s="33"/>
      <c r="L48" s="32" t="s">
        <v>40</v>
      </c>
      <c r="M48" s="32" t="s">
        <v>56</v>
      </c>
      <c r="N48">
        <v>1</v>
      </c>
      <c r="O48" s="32" t="s">
        <v>541</v>
      </c>
      <c r="P48">
        <v>0</v>
      </c>
      <c r="Q48" s="32" t="s">
        <v>56</v>
      </c>
      <c r="R48">
        <v>6110</v>
      </c>
      <c r="S48" s="32" t="s">
        <v>1065</v>
      </c>
      <c r="T48" s="32" t="s">
        <v>1066</v>
      </c>
      <c r="U48" s="32" t="s">
        <v>45</v>
      </c>
      <c r="V48" s="32" t="s">
        <v>1376</v>
      </c>
      <c r="W48" s="33">
        <v>44805.637962962966</v>
      </c>
      <c r="X48" s="32" t="s">
        <v>94</v>
      </c>
      <c r="Y48" s="32" t="s">
        <v>47</v>
      </c>
      <c r="Z48" s="32" t="s">
        <v>48</v>
      </c>
      <c r="AA48" s="32" t="s">
        <v>455</v>
      </c>
      <c r="AB48" s="32" t="s">
        <v>1377</v>
      </c>
      <c r="AC48" s="32" t="s">
        <v>613</v>
      </c>
      <c r="AD48" s="34"/>
      <c r="AE48" s="32" t="s">
        <v>39</v>
      </c>
      <c r="AF48" s="32" t="s">
        <v>50</v>
      </c>
      <c r="AG48" s="35">
        <v>0</v>
      </c>
      <c r="AH48" s="33">
        <v>44826.613761574074</v>
      </c>
      <c r="AI48" s="32" t="s">
        <v>56</v>
      </c>
    </row>
    <row r="49" spans="1:35" ht="14.25">
      <c r="A49" s="32" t="s">
        <v>35</v>
      </c>
      <c r="B49" s="32" t="s">
        <v>178</v>
      </c>
      <c r="C49" s="33">
        <v>44808.691724537035</v>
      </c>
      <c r="D49" s="33">
        <v>44805.626736111109</v>
      </c>
      <c r="E49" s="32" t="s">
        <v>37</v>
      </c>
      <c r="F49" s="32" t="s">
        <v>1378</v>
      </c>
      <c r="G49">
        <v>11178</v>
      </c>
      <c r="H49" s="33">
        <v>44820.657881944448</v>
      </c>
      <c r="I49" s="32" t="s">
        <v>38</v>
      </c>
      <c r="J49" s="32" t="s">
        <v>39</v>
      </c>
      <c r="K49" s="33"/>
      <c r="L49" s="32" t="s">
        <v>40</v>
      </c>
      <c r="M49" s="32" t="s">
        <v>56</v>
      </c>
      <c r="N49">
        <v>1</v>
      </c>
      <c r="O49" s="32" t="s">
        <v>311</v>
      </c>
      <c r="P49">
        <v>0</v>
      </c>
      <c r="Q49" s="32" t="s">
        <v>56</v>
      </c>
      <c r="R49">
        <v>8693</v>
      </c>
      <c r="S49" s="32" t="s">
        <v>133</v>
      </c>
      <c r="T49" s="32" t="s">
        <v>134</v>
      </c>
      <c r="U49" s="32" t="s">
        <v>45</v>
      </c>
      <c r="V49" s="32" t="s">
        <v>1379</v>
      </c>
      <c r="W49" s="33">
        <v>44806.664131944446</v>
      </c>
      <c r="X49" s="32" t="s">
        <v>58</v>
      </c>
      <c r="Y49" s="32" t="s">
        <v>47</v>
      </c>
      <c r="Z49" s="32" t="s">
        <v>48</v>
      </c>
      <c r="AA49" s="32" t="s">
        <v>182</v>
      </c>
      <c r="AB49" s="32" t="s">
        <v>1380</v>
      </c>
      <c r="AC49" s="32" t="s">
        <v>1237</v>
      </c>
      <c r="AD49" s="34"/>
      <c r="AE49" s="32" t="s">
        <v>39</v>
      </c>
      <c r="AF49" s="32" t="s">
        <v>53</v>
      </c>
      <c r="AG49" s="35">
        <v>0</v>
      </c>
      <c r="AH49" s="33">
        <v>44811.694687499999</v>
      </c>
      <c r="AI49" s="32" t="s">
        <v>56</v>
      </c>
    </row>
    <row r="50" spans="1:35" ht="14.25">
      <c r="A50" s="32" t="s">
        <v>35</v>
      </c>
      <c r="B50" s="32" t="s">
        <v>36</v>
      </c>
      <c r="C50" s="33">
        <v>44805.677974537037</v>
      </c>
      <c r="D50" s="33">
        <v>44805.638784722221</v>
      </c>
      <c r="E50" s="32" t="s">
        <v>37</v>
      </c>
      <c r="F50" s="32" t="s">
        <v>1381</v>
      </c>
      <c r="G50">
        <v>11179</v>
      </c>
      <c r="H50" s="33">
        <v>44817.657835648148</v>
      </c>
      <c r="I50" s="32" t="s">
        <v>38</v>
      </c>
      <c r="J50" s="32" t="s">
        <v>39</v>
      </c>
      <c r="K50" s="33"/>
      <c r="L50" s="32" t="s">
        <v>40</v>
      </c>
      <c r="M50" s="32" t="s">
        <v>56</v>
      </c>
      <c r="N50">
        <v>1</v>
      </c>
      <c r="O50" s="32" t="s">
        <v>60</v>
      </c>
      <c r="P50">
        <v>0</v>
      </c>
      <c r="Q50" s="32" t="s">
        <v>56</v>
      </c>
      <c r="R50">
        <v>623891475</v>
      </c>
      <c r="S50" s="32" t="s">
        <v>243</v>
      </c>
      <c r="T50" s="32" t="s">
        <v>244</v>
      </c>
      <c r="U50" s="32" t="s">
        <v>45</v>
      </c>
      <c r="V50" s="32" t="s">
        <v>1382</v>
      </c>
      <c r="W50" s="33">
        <v>44805.659050925926</v>
      </c>
      <c r="X50" s="32" t="s">
        <v>58</v>
      </c>
      <c r="Y50" s="32" t="s">
        <v>47</v>
      </c>
      <c r="Z50" s="32" t="s">
        <v>48</v>
      </c>
      <c r="AA50" s="32" t="s">
        <v>474</v>
      </c>
      <c r="AB50" s="32" t="s">
        <v>1383</v>
      </c>
      <c r="AC50" s="32" t="s">
        <v>598</v>
      </c>
      <c r="AD50" s="34"/>
      <c r="AE50" s="32" t="s">
        <v>39</v>
      </c>
      <c r="AF50" s="32" t="s">
        <v>50</v>
      </c>
      <c r="AG50" s="35">
        <v>0</v>
      </c>
      <c r="AH50" s="33">
        <v>44805.677974537037</v>
      </c>
      <c r="AI50" s="32" t="s">
        <v>56</v>
      </c>
    </row>
    <row r="51" spans="1:35" ht="14.25">
      <c r="A51" s="32" t="s">
        <v>35</v>
      </c>
      <c r="B51" s="32" t="s">
        <v>54</v>
      </c>
      <c r="C51" s="33">
        <v>44809.391412037039</v>
      </c>
      <c r="D51" s="33">
        <v>44805.649467592593</v>
      </c>
      <c r="E51" s="32" t="s">
        <v>37</v>
      </c>
      <c r="F51" s="32" t="s">
        <v>1384</v>
      </c>
      <c r="G51">
        <v>11180</v>
      </c>
      <c r="H51" s="33">
        <v>44817.649687500001</v>
      </c>
      <c r="I51" s="32" t="s">
        <v>38</v>
      </c>
      <c r="J51" s="32" t="s">
        <v>39</v>
      </c>
      <c r="K51" s="33"/>
      <c r="L51" s="32" t="s">
        <v>40</v>
      </c>
      <c r="M51" s="32" t="s">
        <v>56</v>
      </c>
      <c r="N51">
        <v>1</v>
      </c>
      <c r="O51" s="32" t="s">
        <v>42</v>
      </c>
      <c r="P51">
        <v>0</v>
      </c>
      <c r="Q51" s="32" t="s">
        <v>56</v>
      </c>
      <c r="R51">
        <v>881799718</v>
      </c>
      <c r="S51" s="32" t="s">
        <v>1385</v>
      </c>
      <c r="T51" s="32" t="s">
        <v>1386</v>
      </c>
      <c r="U51" s="32" t="s">
        <v>45</v>
      </c>
      <c r="V51" s="32" t="s">
        <v>1387</v>
      </c>
      <c r="W51" s="33">
        <v>44809.391412037039</v>
      </c>
      <c r="X51" s="32" t="s">
        <v>189</v>
      </c>
      <c r="Y51" s="32" t="s">
        <v>52</v>
      </c>
      <c r="Z51" s="32" t="s">
        <v>48</v>
      </c>
      <c r="AA51" s="32" t="s">
        <v>478</v>
      </c>
      <c r="AB51" s="32" t="s">
        <v>1388</v>
      </c>
      <c r="AC51" s="32" t="s">
        <v>1389</v>
      </c>
      <c r="AD51" s="34"/>
      <c r="AE51" s="32" t="s">
        <v>39</v>
      </c>
      <c r="AF51" s="32" t="s">
        <v>50</v>
      </c>
      <c r="AG51" s="35">
        <v>0</v>
      </c>
      <c r="AH51" s="33">
        <v>44809.391412037039</v>
      </c>
      <c r="AI51" s="32" t="s">
        <v>56</v>
      </c>
    </row>
    <row r="52" spans="1:35" ht="14.25">
      <c r="A52" s="32" t="s">
        <v>35</v>
      </c>
      <c r="B52" s="32" t="s">
        <v>92</v>
      </c>
      <c r="C52" s="33">
        <v>44806.570694444446</v>
      </c>
      <c r="D52" s="33">
        <v>44805.653680555559</v>
      </c>
      <c r="E52" s="32" t="s">
        <v>37</v>
      </c>
      <c r="F52" s="32" t="s">
        <v>1390</v>
      </c>
      <c r="G52">
        <v>11181</v>
      </c>
      <c r="H52" s="33">
        <v>44817.653749999998</v>
      </c>
      <c r="I52" s="32" t="s">
        <v>38</v>
      </c>
      <c r="J52" s="32" t="s">
        <v>39</v>
      </c>
      <c r="K52" s="33"/>
      <c r="L52" s="32" t="s">
        <v>40</v>
      </c>
      <c r="M52" s="32" t="s">
        <v>56</v>
      </c>
      <c r="N52">
        <v>1</v>
      </c>
      <c r="O52" s="32" t="s">
        <v>202</v>
      </c>
      <c r="P52">
        <v>0</v>
      </c>
      <c r="Q52" s="32" t="s">
        <v>56</v>
      </c>
      <c r="R52">
        <v>856778989</v>
      </c>
      <c r="S52" s="32" t="s">
        <v>1357</v>
      </c>
      <c r="T52" s="32" t="s">
        <v>1358</v>
      </c>
      <c r="U52" s="32" t="s">
        <v>45</v>
      </c>
      <c r="V52" s="32" t="s">
        <v>1391</v>
      </c>
      <c r="W52" s="33">
        <v>44806.570694444446</v>
      </c>
      <c r="X52" s="32" t="s">
        <v>106</v>
      </c>
      <c r="Y52" s="32" t="s">
        <v>282</v>
      </c>
      <c r="Z52" s="32" t="s">
        <v>48</v>
      </c>
      <c r="AA52" s="32" t="s">
        <v>456</v>
      </c>
      <c r="AB52" s="32" t="s">
        <v>1392</v>
      </c>
      <c r="AC52" s="32" t="s">
        <v>1393</v>
      </c>
      <c r="AD52" s="34"/>
      <c r="AE52" s="32" t="s">
        <v>39</v>
      </c>
      <c r="AF52" s="32" t="s">
        <v>50</v>
      </c>
      <c r="AG52" s="35">
        <v>0</v>
      </c>
      <c r="AH52" s="33">
        <v>44806.570706018516</v>
      </c>
      <c r="AI52" s="32" t="s">
        <v>56</v>
      </c>
    </row>
    <row r="53" spans="1:35" ht="14.25">
      <c r="A53" s="32" t="s">
        <v>35</v>
      </c>
      <c r="B53" s="32" t="s">
        <v>54</v>
      </c>
      <c r="C53" s="33">
        <v>44805.697835648149</v>
      </c>
      <c r="D53" s="33">
        <v>44805.665011574078</v>
      </c>
      <c r="E53" s="32" t="s">
        <v>37</v>
      </c>
      <c r="F53" s="32" t="s">
        <v>39</v>
      </c>
      <c r="G53">
        <v>11182</v>
      </c>
      <c r="H53" s="33">
        <v>44810.540497685186</v>
      </c>
      <c r="I53" s="32" t="s">
        <v>38</v>
      </c>
      <c r="J53" s="32" t="s">
        <v>39</v>
      </c>
      <c r="K53" s="33"/>
      <c r="L53" s="32" t="s">
        <v>40</v>
      </c>
      <c r="M53" s="32" t="s">
        <v>56</v>
      </c>
      <c r="N53">
        <v>1</v>
      </c>
      <c r="O53" s="32" t="s">
        <v>42</v>
      </c>
      <c r="P53">
        <v>0</v>
      </c>
      <c r="Q53" s="32" t="s">
        <v>41</v>
      </c>
      <c r="R53">
        <v>8480</v>
      </c>
      <c r="S53" s="32" t="s">
        <v>1394</v>
      </c>
      <c r="T53" s="32" t="s">
        <v>1395</v>
      </c>
      <c r="U53" s="32" t="s">
        <v>45</v>
      </c>
      <c r="V53" s="32" t="s">
        <v>1396</v>
      </c>
      <c r="W53" s="33">
        <v>44805.697835648149</v>
      </c>
      <c r="X53" s="32" t="s">
        <v>96</v>
      </c>
      <c r="Y53" s="32" t="s">
        <v>47</v>
      </c>
      <c r="Z53" s="32" t="s">
        <v>48</v>
      </c>
      <c r="AA53" s="32" t="s">
        <v>97</v>
      </c>
      <c r="AB53" s="32" t="s">
        <v>1397</v>
      </c>
      <c r="AC53" s="32" t="s">
        <v>517</v>
      </c>
      <c r="AD53" s="34"/>
      <c r="AE53" s="32" t="s">
        <v>39</v>
      </c>
      <c r="AF53" s="32" t="s">
        <v>53</v>
      </c>
      <c r="AG53" s="35">
        <v>0</v>
      </c>
      <c r="AH53" s="33">
        <v>44805.697835648149</v>
      </c>
      <c r="AI53" s="32" t="s">
        <v>56</v>
      </c>
    </row>
    <row r="54" spans="1:35" ht="14.25">
      <c r="A54" s="32" t="s">
        <v>35</v>
      </c>
      <c r="B54" s="32" t="s">
        <v>54</v>
      </c>
      <c r="C54" s="33">
        <v>44806.360405092593</v>
      </c>
      <c r="D54" s="33">
        <v>44806.350474537037</v>
      </c>
      <c r="E54" s="32" t="s">
        <v>37</v>
      </c>
      <c r="F54" s="32" t="s">
        <v>39</v>
      </c>
      <c r="G54">
        <v>11183</v>
      </c>
      <c r="H54" s="33">
        <v>44810.601076388892</v>
      </c>
      <c r="I54" s="32" t="s">
        <v>1398</v>
      </c>
      <c r="J54" s="32" t="s">
        <v>45</v>
      </c>
      <c r="K54" s="33">
        <v>44806.360208333332</v>
      </c>
      <c r="L54" s="32" t="s">
        <v>40</v>
      </c>
      <c r="M54" s="32" t="s">
        <v>41</v>
      </c>
      <c r="N54">
        <v>1</v>
      </c>
      <c r="O54" s="32" t="s">
        <v>135</v>
      </c>
      <c r="P54">
        <v>1</v>
      </c>
      <c r="Q54" s="32" t="s">
        <v>41</v>
      </c>
      <c r="R54">
        <v>8812</v>
      </c>
      <c r="S54" s="32" t="s">
        <v>251</v>
      </c>
      <c r="T54" s="32" t="s">
        <v>1399</v>
      </c>
      <c r="U54" s="32" t="s">
        <v>45</v>
      </c>
      <c r="V54" s="32" t="s">
        <v>1400</v>
      </c>
      <c r="W54" s="33">
        <v>44806.360405092593</v>
      </c>
      <c r="X54" s="32" t="s">
        <v>110</v>
      </c>
      <c r="Y54" s="32" t="s">
        <v>47</v>
      </c>
      <c r="Z54" s="32" t="s">
        <v>48</v>
      </c>
      <c r="AA54" s="32" t="s">
        <v>97</v>
      </c>
      <c r="AB54" s="32" t="s">
        <v>1401</v>
      </c>
      <c r="AC54" s="32" t="s">
        <v>561</v>
      </c>
      <c r="AD54" s="34"/>
      <c r="AE54" s="32" t="s">
        <v>39</v>
      </c>
      <c r="AF54" s="32" t="s">
        <v>53</v>
      </c>
      <c r="AG54" s="35">
        <v>0</v>
      </c>
      <c r="AH54" s="33">
        <v>44806.360405092593</v>
      </c>
      <c r="AI54" s="32" t="s">
        <v>41</v>
      </c>
    </row>
    <row r="55" spans="1:35" ht="14.25">
      <c r="A55" s="32" t="s">
        <v>35</v>
      </c>
      <c r="B55" s="32" t="s">
        <v>36</v>
      </c>
      <c r="C55" s="33">
        <v>44806.368530092594</v>
      </c>
      <c r="D55" s="33">
        <v>44806.367604166669</v>
      </c>
      <c r="E55" s="32" t="s">
        <v>37</v>
      </c>
      <c r="F55" s="32" t="s">
        <v>1402</v>
      </c>
      <c r="G55">
        <v>11184</v>
      </c>
      <c r="H55" s="33">
        <v>44818.367604166669</v>
      </c>
      <c r="I55" s="32" t="s">
        <v>38</v>
      </c>
      <c r="J55" s="32" t="s">
        <v>39</v>
      </c>
      <c r="K55" s="33"/>
      <c r="L55" s="32" t="s">
        <v>40</v>
      </c>
      <c r="M55" s="32" t="s">
        <v>56</v>
      </c>
      <c r="N55">
        <v>1</v>
      </c>
      <c r="O55" s="32" t="s">
        <v>60</v>
      </c>
      <c r="P55">
        <v>0</v>
      </c>
      <c r="Q55" s="32" t="s">
        <v>56</v>
      </c>
      <c r="R55">
        <v>6143</v>
      </c>
      <c r="S55" s="32" t="s">
        <v>1071</v>
      </c>
      <c r="T55" s="32" t="s">
        <v>1072</v>
      </c>
      <c r="U55" s="32" t="s">
        <v>45</v>
      </c>
      <c r="V55" s="32" t="s">
        <v>1403</v>
      </c>
      <c r="W55" s="33">
        <v>44806.368530092594</v>
      </c>
      <c r="X55" s="32" t="s">
        <v>184</v>
      </c>
      <c r="Y55" s="32" t="s">
        <v>52</v>
      </c>
      <c r="Z55" s="32" t="s">
        <v>48</v>
      </c>
      <c r="AA55" s="32" t="s">
        <v>474</v>
      </c>
      <c r="AB55" s="32" t="s">
        <v>1404</v>
      </c>
      <c r="AC55" s="32" t="s">
        <v>1073</v>
      </c>
      <c r="AD55" s="34"/>
      <c r="AE55" s="32" t="s">
        <v>39</v>
      </c>
      <c r="AF55" s="32" t="s">
        <v>50</v>
      </c>
      <c r="AG55" s="35">
        <v>0</v>
      </c>
      <c r="AH55" s="33">
        <v>44806.368530092594</v>
      </c>
      <c r="AI55" s="32" t="s">
        <v>56</v>
      </c>
    </row>
    <row r="56" spans="1:35" ht="14.25">
      <c r="A56" s="32" t="s">
        <v>35</v>
      </c>
      <c r="B56" s="32" t="s">
        <v>54</v>
      </c>
      <c r="C56" s="33">
        <v>44806.552210648151</v>
      </c>
      <c r="D56" s="33">
        <v>44806.374305555553</v>
      </c>
      <c r="E56" s="32" t="s">
        <v>37</v>
      </c>
      <c r="F56" s="32" t="s">
        <v>1405</v>
      </c>
      <c r="G56">
        <v>11185</v>
      </c>
      <c r="H56" s="33">
        <v>44818.547349537039</v>
      </c>
      <c r="I56" s="32" t="s">
        <v>38</v>
      </c>
      <c r="J56" s="32" t="s">
        <v>39</v>
      </c>
      <c r="K56" s="33"/>
      <c r="L56" s="32" t="s">
        <v>40</v>
      </c>
      <c r="M56" s="32" t="s">
        <v>56</v>
      </c>
      <c r="N56">
        <v>1</v>
      </c>
      <c r="O56" s="32" t="s">
        <v>42</v>
      </c>
      <c r="P56">
        <v>0</v>
      </c>
      <c r="Q56" s="32" t="s">
        <v>56</v>
      </c>
      <c r="R56">
        <v>6784</v>
      </c>
      <c r="S56" s="32" t="s">
        <v>763</v>
      </c>
      <c r="T56" s="32" t="s">
        <v>1406</v>
      </c>
      <c r="U56" s="32" t="s">
        <v>45</v>
      </c>
      <c r="V56" s="32" t="s">
        <v>508</v>
      </c>
      <c r="W56" s="33">
        <v>44806.379490740743</v>
      </c>
      <c r="X56" s="32" t="s">
        <v>103</v>
      </c>
      <c r="Y56" s="32" t="s">
        <v>52</v>
      </c>
      <c r="Z56" s="32" t="s">
        <v>48</v>
      </c>
      <c r="AA56" s="32" t="s">
        <v>475</v>
      </c>
      <c r="AB56" s="32" t="s">
        <v>1407</v>
      </c>
      <c r="AC56" s="32" t="s">
        <v>951</v>
      </c>
      <c r="AD56" s="34"/>
      <c r="AE56" s="32" t="s">
        <v>39</v>
      </c>
      <c r="AF56" s="32" t="s">
        <v>50</v>
      </c>
      <c r="AG56" s="35">
        <v>0</v>
      </c>
      <c r="AH56" s="33">
        <v>44806.552210648151</v>
      </c>
      <c r="AI56" s="32" t="s">
        <v>56</v>
      </c>
    </row>
    <row r="57" spans="1:35" ht="14.25">
      <c r="A57" s="32" t="s">
        <v>35</v>
      </c>
      <c r="B57" s="32" t="s">
        <v>499</v>
      </c>
      <c r="C57" s="33"/>
      <c r="D57" s="33">
        <v>44806.38208333333</v>
      </c>
      <c r="E57" s="32" t="s">
        <v>37</v>
      </c>
      <c r="F57" s="32" t="s">
        <v>1408</v>
      </c>
      <c r="G57">
        <v>11186</v>
      </c>
      <c r="H57" s="33">
        <v>44818</v>
      </c>
      <c r="I57" s="32" t="s">
        <v>1409</v>
      </c>
      <c r="J57" s="32" t="s">
        <v>45</v>
      </c>
      <c r="K57" s="33">
        <v>44806.383622685185</v>
      </c>
      <c r="L57" s="32" t="s">
        <v>40</v>
      </c>
      <c r="M57" s="32" t="s">
        <v>56</v>
      </c>
      <c r="N57">
        <v>4</v>
      </c>
      <c r="O57" s="32" t="s">
        <v>452</v>
      </c>
      <c r="P57">
        <v>1</v>
      </c>
      <c r="Q57" s="32" t="s">
        <v>56</v>
      </c>
      <c r="R57">
        <v>6589</v>
      </c>
      <c r="S57" s="32" t="s">
        <v>1410</v>
      </c>
      <c r="T57" s="32" t="s">
        <v>1411</v>
      </c>
      <c r="U57" s="32" t="s">
        <v>39</v>
      </c>
      <c r="V57" s="32" t="s">
        <v>39</v>
      </c>
      <c r="W57" s="33"/>
      <c r="X57" s="32" t="s">
        <v>227</v>
      </c>
      <c r="Y57" s="32" t="s">
        <v>47</v>
      </c>
      <c r="Z57" s="32" t="s">
        <v>160</v>
      </c>
      <c r="AA57" s="32" t="s">
        <v>502</v>
      </c>
      <c r="AB57" s="32" t="s">
        <v>1412</v>
      </c>
      <c r="AC57" s="32" t="s">
        <v>497</v>
      </c>
      <c r="AD57" s="34"/>
      <c r="AE57" s="32" t="s">
        <v>39</v>
      </c>
      <c r="AF57" s="32" t="s">
        <v>53</v>
      </c>
      <c r="AG57" s="35">
        <v>0</v>
      </c>
      <c r="AH57" s="33">
        <v>44816.536481481482</v>
      </c>
      <c r="AI57" s="32" t="s">
        <v>56</v>
      </c>
    </row>
    <row r="58" spans="1:35" ht="14.25">
      <c r="A58" s="32" t="s">
        <v>35</v>
      </c>
      <c r="B58" s="32" t="s">
        <v>499</v>
      </c>
      <c r="C58" s="33"/>
      <c r="D58" s="33">
        <v>44806.383425925924</v>
      </c>
      <c r="E58" s="32" t="s">
        <v>37</v>
      </c>
      <c r="F58" s="32" t="s">
        <v>39</v>
      </c>
      <c r="G58">
        <v>11187</v>
      </c>
      <c r="H58" s="33">
        <v>44814.333333333336</v>
      </c>
      <c r="I58" s="32" t="s">
        <v>38</v>
      </c>
      <c r="J58" s="32" t="s">
        <v>39</v>
      </c>
      <c r="K58" s="33"/>
      <c r="L58" s="32" t="s">
        <v>40</v>
      </c>
      <c r="M58" s="32" t="s">
        <v>56</v>
      </c>
      <c r="N58">
        <v>1</v>
      </c>
      <c r="O58" s="32" t="s">
        <v>39</v>
      </c>
      <c r="P58">
        <v>0</v>
      </c>
      <c r="Q58" s="32" t="s">
        <v>41</v>
      </c>
      <c r="R58">
        <v>8744</v>
      </c>
      <c r="S58" s="32" t="s">
        <v>553</v>
      </c>
      <c r="T58" s="32" t="s">
        <v>554</v>
      </c>
      <c r="U58" s="32" t="s">
        <v>39</v>
      </c>
      <c r="V58" s="32" t="s">
        <v>39</v>
      </c>
      <c r="W58" s="33"/>
      <c r="X58" s="32" t="s">
        <v>594</v>
      </c>
      <c r="Y58" s="32" t="s">
        <v>47</v>
      </c>
      <c r="Z58" s="32" t="s">
        <v>160</v>
      </c>
      <c r="AA58" s="32" t="s">
        <v>502</v>
      </c>
      <c r="AB58" s="32" t="s">
        <v>671</v>
      </c>
      <c r="AC58" s="32" t="s">
        <v>496</v>
      </c>
      <c r="AD58" s="34"/>
      <c r="AE58" s="32" t="s">
        <v>39</v>
      </c>
      <c r="AF58" s="32" t="s">
        <v>53</v>
      </c>
      <c r="AG58" s="35">
        <v>0</v>
      </c>
      <c r="AH58" s="33">
        <v>44813.635428240741</v>
      </c>
      <c r="AI58" s="32" t="s">
        <v>56</v>
      </c>
    </row>
    <row r="59" spans="1:35" ht="14.25">
      <c r="A59" s="32" t="s">
        <v>35</v>
      </c>
      <c r="B59" s="32" t="s">
        <v>36</v>
      </c>
      <c r="C59" s="33">
        <v>44806.404780092591</v>
      </c>
      <c r="D59" s="33">
        <v>44806.387453703705</v>
      </c>
      <c r="E59" s="32" t="s">
        <v>37</v>
      </c>
      <c r="F59" s="32" t="s">
        <v>39</v>
      </c>
      <c r="G59">
        <v>11188</v>
      </c>
      <c r="H59" s="33">
        <v>44810.638113425928</v>
      </c>
      <c r="I59" s="32" t="s">
        <v>38</v>
      </c>
      <c r="J59" s="32" t="s">
        <v>39</v>
      </c>
      <c r="K59" s="33"/>
      <c r="L59" s="32" t="s">
        <v>40</v>
      </c>
      <c r="M59" s="32" t="s">
        <v>56</v>
      </c>
      <c r="N59">
        <v>1</v>
      </c>
      <c r="O59" s="32" t="s">
        <v>60</v>
      </c>
      <c r="P59">
        <v>0</v>
      </c>
      <c r="Q59" s="32" t="s">
        <v>41</v>
      </c>
      <c r="R59">
        <v>6739</v>
      </c>
      <c r="S59" s="32" t="s">
        <v>476</v>
      </c>
      <c r="T59" s="32" t="s">
        <v>477</v>
      </c>
      <c r="U59" s="32" t="s">
        <v>45</v>
      </c>
      <c r="V59" s="32" t="s">
        <v>1413</v>
      </c>
      <c r="W59" s="33">
        <v>44806.404780092591</v>
      </c>
      <c r="X59" s="32" t="s">
        <v>223</v>
      </c>
      <c r="Y59" s="32" t="s">
        <v>47</v>
      </c>
      <c r="Z59" s="32" t="s">
        <v>48</v>
      </c>
      <c r="AA59" s="32" t="s">
        <v>314</v>
      </c>
      <c r="AB59" s="32" t="s">
        <v>721</v>
      </c>
      <c r="AC59" s="32" t="s">
        <v>1256</v>
      </c>
      <c r="AD59" s="34"/>
      <c r="AE59" s="32" t="s">
        <v>39</v>
      </c>
      <c r="AF59" s="32" t="s">
        <v>50</v>
      </c>
      <c r="AG59" s="35">
        <v>0</v>
      </c>
      <c r="AH59" s="33">
        <v>44806.404780092591</v>
      </c>
      <c r="AI59" s="32" t="s">
        <v>56</v>
      </c>
    </row>
    <row r="60" spans="1:35" ht="14.25">
      <c r="A60" s="32" t="s">
        <v>35</v>
      </c>
      <c r="B60" s="32" t="s">
        <v>178</v>
      </c>
      <c r="C60" s="33">
        <v>44806.705462962964</v>
      </c>
      <c r="D60" s="33">
        <v>44806.389328703706</v>
      </c>
      <c r="E60" s="32" t="s">
        <v>37</v>
      </c>
      <c r="F60" s="32" t="s">
        <v>1414</v>
      </c>
      <c r="G60">
        <v>11189</v>
      </c>
      <c r="H60" s="33">
        <v>44837.652395833335</v>
      </c>
      <c r="I60" s="32" t="s">
        <v>38</v>
      </c>
      <c r="J60" s="32" t="s">
        <v>39</v>
      </c>
      <c r="K60" s="33"/>
      <c r="L60" s="32" t="s">
        <v>40</v>
      </c>
      <c r="M60" s="32" t="s">
        <v>56</v>
      </c>
      <c r="N60">
        <v>1</v>
      </c>
      <c r="O60" s="32" t="s">
        <v>73</v>
      </c>
      <c r="P60">
        <v>0</v>
      </c>
      <c r="Q60" s="32" t="s">
        <v>56</v>
      </c>
      <c r="R60">
        <v>8126</v>
      </c>
      <c r="S60" s="32" t="s">
        <v>1415</v>
      </c>
      <c r="T60" s="32" t="s">
        <v>1416</v>
      </c>
      <c r="U60" s="32" t="s">
        <v>45</v>
      </c>
      <c r="V60" s="32" t="s">
        <v>1417</v>
      </c>
      <c r="W60" s="33">
        <v>44806.704918981479</v>
      </c>
      <c r="X60" s="32" t="s">
        <v>46</v>
      </c>
      <c r="Y60" s="32" t="s">
        <v>52</v>
      </c>
      <c r="Z60" s="32" t="s">
        <v>48</v>
      </c>
      <c r="AA60" s="32" t="s">
        <v>182</v>
      </c>
      <c r="AB60" s="32" t="s">
        <v>1418</v>
      </c>
      <c r="AC60" s="32" t="s">
        <v>670</v>
      </c>
      <c r="AD60" s="34"/>
      <c r="AE60" s="32" t="s">
        <v>39</v>
      </c>
      <c r="AF60" s="32" t="s">
        <v>53</v>
      </c>
      <c r="AG60" s="35">
        <v>0</v>
      </c>
      <c r="AH60" s="33">
        <v>44826.592673611114</v>
      </c>
      <c r="AI60" s="32" t="s">
        <v>56</v>
      </c>
    </row>
    <row r="61" spans="1:35" ht="14.25">
      <c r="A61" s="32" t="s">
        <v>35</v>
      </c>
      <c r="B61" s="32" t="s">
        <v>178</v>
      </c>
      <c r="C61" s="33">
        <v>44806.70453703704</v>
      </c>
      <c r="D61" s="33">
        <v>44806.391643518517</v>
      </c>
      <c r="E61" s="32" t="s">
        <v>37</v>
      </c>
      <c r="F61" s="32" t="s">
        <v>39</v>
      </c>
      <c r="G61">
        <v>11190</v>
      </c>
      <c r="H61" s="33">
        <v>44830.521944444445</v>
      </c>
      <c r="I61" s="32" t="s">
        <v>38</v>
      </c>
      <c r="J61" s="32" t="s">
        <v>39</v>
      </c>
      <c r="K61" s="33"/>
      <c r="L61" s="32" t="s">
        <v>40</v>
      </c>
      <c r="M61" s="32" t="s">
        <v>56</v>
      </c>
      <c r="N61">
        <v>1</v>
      </c>
      <c r="O61" s="32" t="s">
        <v>490</v>
      </c>
      <c r="P61">
        <v>0</v>
      </c>
      <c r="Q61" s="32" t="s">
        <v>41</v>
      </c>
      <c r="R61">
        <v>8645</v>
      </c>
      <c r="S61" s="32" t="s">
        <v>1083</v>
      </c>
      <c r="T61" s="32" t="s">
        <v>1084</v>
      </c>
      <c r="U61" s="32" t="s">
        <v>45</v>
      </c>
      <c r="V61" s="32" t="s">
        <v>1419</v>
      </c>
      <c r="W61" s="33">
        <v>44806.700775462959</v>
      </c>
      <c r="X61" s="32" t="s">
        <v>46</v>
      </c>
      <c r="Y61" s="32" t="s">
        <v>52</v>
      </c>
      <c r="Z61" s="32" t="s">
        <v>48</v>
      </c>
      <c r="AA61" s="32" t="s">
        <v>182</v>
      </c>
      <c r="AB61" s="32" t="s">
        <v>240</v>
      </c>
      <c r="AC61" s="32" t="s">
        <v>1304</v>
      </c>
      <c r="AD61" s="34"/>
      <c r="AE61" s="32" t="s">
        <v>39</v>
      </c>
      <c r="AF61" s="32" t="s">
        <v>53</v>
      </c>
      <c r="AG61" s="35">
        <v>0</v>
      </c>
      <c r="AH61" s="33">
        <v>44826.580972222226</v>
      </c>
      <c r="AI61" s="32" t="s">
        <v>56</v>
      </c>
    </row>
    <row r="62" spans="1:35" ht="14.25">
      <c r="A62" s="32" t="s">
        <v>35</v>
      </c>
      <c r="B62" s="32" t="s">
        <v>452</v>
      </c>
      <c r="C62" s="33">
        <v>44806.401435185187</v>
      </c>
      <c r="D62" s="33">
        <v>44806.396053240744</v>
      </c>
      <c r="E62" s="32" t="s">
        <v>37</v>
      </c>
      <c r="F62" s="32" t="s">
        <v>1420</v>
      </c>
      <c r="G62">
        <v>11191</v>
      </c>
      <c r="H62" s="33">
        <v>44818.396574074075</v>
      </c>
      <c r="I62" s="32" t="s">
        <v>38</v>
      </c>
      <c r="J62" s="32" t="s">
        <v>39</v>
      </c>
      <c r="K62" s="33"/>
      <c r="L62" s="32" t="s">
        <v>40</v>
      </c>
      <c r="M62" s="32" t="s">
        <v>56</v>
      </c>
      <c r="N62">
        <v>1</v>
      </c>
      <c r="O62" s="32" t="s">
        <v>104</v>
      </c>
      <c r="P62">
        <v>0</v>
      </c>
      <c r="Q62" s="32" t="s">
        <v>56</v>
      </c>
      <c r="R62">
        <v>8668</v>
      </c>
      <c r="S62" s="32" t="s">
        <v>225</v>
      </c>
      <c r="T62" s="32" t="s">
        <v>226</v>
      </c>
      <c r="U62" s="32" t="s">
        <v>45</v>
      </c>
      <c r="V62" s="32" t="s">
        <v>1421</v>
      </c>
      <c r="W62" s="33">
        <v>44806.401435185187</v>
      </c>
      <c r="X62" s="32" t="s">
        <v>223</v>
      </c>
      <c r="Y62" s="32" t="s">
        <v>47</v>
      </c>
      <c r="Z62" s="32" t="s">
        <v>48</v>
      </c>
      <c r="AA62" s="32" t="s">
        <v>455</v>
      </c>
      <c r="AB62" s="32" t="s">
        <v>1420</v>
      </c>
      <c r="AC62" s="32" t="s">
        <v>328</v>
      </c>
      <c r="AD62" s="34">
        <v>44686</v>
      </c>
      <c r="AE62" s="32" t="s">
        <v>39</v>
      </c>
      <c r="AF62" s="32" t="s">
        <v>50</v>
      </c>
      <c r="AG62" s="35">
        <v>0</v>
      </c>
      <c r="AH62" s="33">
        <v>44806.401655092595</v>
      </c>
      <c r="AI62" s="32" t="s">
        <v>56</v>
      </c>
    </row>
    <row r="63" spans="1:35" ht="14.25">
      <c r="A63" s="32" t="s">
        <v>35</v>
      </c>
      <c r="B63" s="32" t="s">
        <v>73</v>
      </c>
      <c r="C63" s="33">
        <v>44806.554097222222</v>
      </c>
      <c r="D63" s="33">
        <v>44806.407581018517</v>
      </c>
      <c r="E63" s="32" t="s">
        <v>37</v>
      </c>
      <c r="F63" s="32" t="s">
        <v>1422</v>
      </c>
      <c r="G63">
        <v>11192</v>
      </c>
      <c r="H63" s="33">
        <v>44818.541597222225</v>
      </c>
      <c r="I63" s="32" t="s">
        <v>38</v>
      </c>
      <c r="J63" s="32" t="s">
        <v>39</v>
      </c>
      <c r="K63" s="33"/>
      <c r="L63" s="32" t="s">
        <v>40</v>
      </c>
      <c r="M63" s="32" t="s">
        <v>56</v>
      </c>
      <c r="N63">
        <v>1</v>
      </c>
      <c r="O63" s="32" t="s">
        <v>42</v>
      </c>
      <c r="P63">
        <v>0</v>
      </c>
      <c r="Q63" s="32" t="s">
        <v>56</v>
      </c>
      <c r="R63">
        <v>5626</v>
      </c>
      <c r="S63" s="32" t="s">
        <v>392</v>
      </c>
      <c r="T63" s="32" t="s">
        <v>393</v>
      </c>
      <c r="U63" s="32" t="s">
        <v>45</v>
      </c>
      <c r="V63" s="32" t="s">
        <v>354</v>
      </c>
      <c r="W63" s="33">
        <v>44806.420717592591</v>
      </c>
      <c r="X63" s="32" t="s">
        <v>81</v>
      </c>
      <c r="Y63" s="32" t="s">
        <v>52</v>
      </c>
      <c r="Z63" s="32" t="s">
        <v>48</v>
      </c>
      <c r="AA63" s="32" t="s">
        <v>161</v>
      </c>
      <c r="AB63" s="32" t="s">
        <v>1422</v>
      </c>
      <c r="AC63" s="32" t="s">
        <v>451</v>
      </c>
      <c r="AD63" s="34"/>
      <c r="AE63" s="32" t="s">
        <v>39</v>
      </c>
      <c r="AF63" s="32" t="s">
        <v>50</v>
      </c>
      <c r="AG63" s="35">
        <v>0</v>
      </c>
      <c r="AH63" s="33">
        <v>44806.554097222222</v>
      </c>
      <c r="AI63" s="32" t="s">
        <v>56</v>
      </c>
    </row>
    <row r="64" spans="1:35" ht="14.25">
      <c r="A64" s="32" t="s">
        <v>35</v>
      </c>
      <c r="B64" s="32" t="s">
        <v>178</v>
      </c>
      <c r="C64" s="33">
        <v>44806.445069444446</v>
      </c>
      <c r="D64" s="33">
        <v>44806.408483796295</v>
      </c>
      <c r="E64" s="32" t="s">
        <v>37</v>
      </c>
      <c r="F64" s="32" t="s">
        <v>1423</v>
      </c>
      <c r="G64">
        <v>11193</v>
      </c>
      <c r="H64" s="33">
        <v>44838.579212962963</v>
      </c>
      <c r="I64" s="32" t="s">
        <v>38</v>
      </c>
      <c r="J64" s="32" t="s">
        <v>39</v>
      </c>
      <c r="K64" s="33"/>
      <c r="L64" s="32" t="s">
        <v>40</v>
      </c>
      <c r="M64" s="32" t="s">
        <v>56</v>
      </c>
      <c r="N64">
        <v>1</v>
      </c>
      <c r="O64" s="32" t="s">
        <v>73</v>
      </c>
      <c r="P64">
        <v>0</v>
      </c>
      <c r="Q64" s="32" t="s">
        <v>56</v>
      </c>
      <c r="R64">
        <v>626602536</v>
      </c>
      <c r="S64" s="32" t="s">
        <v>731</v>
      </c>
      <c r="T64" s="32" t="s">
        <v>1424</v>
      </c>
      <c r="U64" s="32" t="s">
        <v>45</v>
      </c>
      <c r="V64" s="32" t="s">
        <v>1425</v>
      </c>
      <c r="W64" s="33">
        <v>44806.422349537039</v>
      </c>
      <c r="X64" s="32" t="s">
        <v>81</v>
      </c>
      <c r="Y64" s="32" t="s">
        <v>47</v>
      </c>
      <c r="Z64" s="32" t="s">
        <v>48</v>
      </c>
      <c r="AA64" s="32" t="s">
        <v>182</v>
      </c>
      <c r="AB64" s="32" t="s">
        <v>1426</v>
      </c>
      <c r="AC64" s="32" t="s">
        <v>1427</v>
      </c>
      <c r="AD64" s="34"/>
      <c r="AE64" s="32" t="s">
        <v>39</v>
      </c>
      <c r="AF64" s="32" t="s">
        <v>53</v>
      </c>
      <c r="AG64" s="35">
        <v>0</v>
      </c>
      <c r="AH64" s="33">
        <v>44826.592407407406</v>
      </c>
      <c r="AI64" s="32" t="s">
        <v>41</v>
      </c>
    </row>
    <row r="65" spans="1:35" ht="14.25">
      <c r="A65" s="32" t="s">
        <v>35</v>
      </c>
      <c r="B65" s="32" t="s">
        <v>36</v>
      </c>
      <c r="C65" s="33">
        <v>44806.555567129632</v>
      </c>
      <c r="D65" s="33">
        <v>44806.408946759257</v>
      </c>
      <c r="E65" s="32" t="s">
        <v>37</v>
      </c>
      <c r="F65" s="32" t="s">
        <v>1428</v>
      </c>
      <c r="G65">
        <v>11194</v>
      </c>
      <c r="H65" s="33">
        <v>44818.518067129633</v>
      </c>
      <c r="I65" s="32" t="s">
        <v>38</v>
      </c>
      <c r="J65" s="32" t="s">
        <v>39</v>
      </c>
      <c r="K65" s="33"/>
      <c r="L65" s="32" t="s">
        <v>40</v>
      </c>
      <c r="M65" s="32" t="s">
        <v>56</v>
      </c>
      <c r="N65">
        <v>1</v>
      </c>
      <c r="O65" s="32" t="s">
        <v>82</v>
      </c>
      <c r="P65">
        <v>0</v>
      </c>
      <c r="Q65" s="32" t="s">
        <v>56</v>
      </c>
      <c r="R65">
        <v>5818</v>
      </c>
      <c r="S65" s="32" t="s">
        <v>1429</v>
      </c>
      <c r="T65" s="32" t="s">
        <v>1430</v>
      </c>
      <c r="U65" s="32" t="s">
        <v>45</v>
      </c>
      <c r="V65" s="32" t="s">
        <v>1431</v>
      </c>
      <c r="W65" s="33">
        <v>44806.446481481478</v>
      </c>
      <c r="X65" s="32" t="s">
        <v>81</v>
      </c>
      <c r="Y65" s="32" t="s">
        <v>47</v>
      </c>
      <c r="Z65" s="32" t="s">
        <v>48</v>
      </c>
      <c r="AA65" s="32" t="s">
        <v>336</v>
      </c>
      <c r="AB65" s="32" t="s">
        <v>1432</v>
      </c>
      <c r="AC65" s="32" t="s">
        <v>265</v>
      </c>
      <c r="AD65" s="34"/>
      <c r="AE65" s="32" t="s">
        <v>39</v>
      </c>
      <c r="AF65" s="32" t="s">
        <v>50</v>
      </c>
      <c r="AG65" s="35">
        <v>0</v>
      </c>
      <c r="AH65" s="33">
        <v>44806.555567129632</v>
      </c>
      <c r="AI65" s="32" t="s">
        <v>56</v>
      </c>
    </row>
    <row r="66" spans="1:35" ht="14.25">
      <c r="A66" s="32" t="s">
        <v>35</v>
      </c>
      <c r="B66" s="32" t="s">
        <v>178</v>
      </c>
      <c r="C66" s="33">
        <v>44806.556168981479</v>
      </c>
      <c r="D66" s="33">
        <v>44806.41847222222</v>
      </c>
      <c r="E66" s="32" t="s">
        <v>37</v>
      </c>
      <c r="F66" s="32" t="s">
        <v>1433</v>
      </c>
      <c r="G66">
        <v>11195</v>
      </c>
      <c r="H66" s="33">
        <v>44838.556701388887</v>
      </c>
      <c r="I66" s="32" t="s">
        <v>38</v>
      </c>
      <c r="J66" s="32" t="s">
        <v>39</v>
      </c>
      <c r="K66" s="33"/>
      <c r="L66" s="32" t="s">
        <v>40</v>
      </c>
      <c r="M66" s="32" t="s">
        <v>56</v>
      </c>
      <c r="N66">
        <v>1</v>
      </c>
      <c r="O66" s="32" t="s">
        <v>73</v>
      </c>
      <c r="P66">
        <v>0</v>
      </c>
      <c r="Q66" s="32" t="s">
        <v>56</v>
      </c>
      <c r="R66">
        <v>8633</v>
      </c>
      <c r="S66" s="32" t="s">
        <v>213</v>
      </c>
      <c r="T66" s="32" t="s">
        <v>214</v>
      </c>
      <c r="U66" s="32" t="s">
        <v>45</v>
      </c>
      <c r="V66" s="32" t="s">
        <v>1434</v>
      </c>
      <c r="W66" s="33">
        <v>44806.448645833334</v>
      </c>
      <c r="X66" s="32" t="s">
        <v>58</v>
      </c>
      <c r="Y66" s="32" t="s">
        <v>47</v>
      </c>
      <c r="Z66" s="32" t="s">
        <v>48</v>
      </c>
      <c r="AA66" s="32" t="s">
        <v>182</v>
      </c>
      <c r="AB66" s="32" t="s">
        <v>1435</v>
      </c>
      <c r="AC66" s="32" t="s">
        <v>786</v>
      </c>
      <c r="AD66" s="34">
        <v>44686</v>
      </c>
      <c r="AE66" s="32" t="s">
        <v>39</v>
      </c>
      <c r="AF66" s="32" t="s">
        <v>53</v>
      </c>
      <c r="AG66" s="35">
        <v>0</v>
      </c>
      <c r="AH66" s="33">
        <v>44826.586562500001</v>
      </c>
      <c r="AI66" s="32" t="s">
        <v>56</v>
      </c>
    </row>
    <row r="67" spans="1:35" ht="14.25">
      <c r="A67" s="32" t="s">
        <v>35</v>
      </c>
      <c r="B67" s="32" t="s">
        <v>329</v>
      </c>
      <c r="C67" s="33">
        <v>44818.609155092592</v>
      </c>
      <c r="D67" s="33">
        <v>44806.431527777779</v>
      </c>
      <c r="E67" s="32" t="s">
        <v>37</v>
      </c>
      <c r="F67" s="32" t="s">
        <v>39</v>
      </c>
      <c r="G67">
        <v>11196</v>
      </c>
      <c r="H67" s="33">
        <v>44817.666666666664</v>
      </c>
      <c r="I67" s="32" t="s">
        <v>38</v>
      </c>
      <c r="J67" s="32" t="s">
        <v>39</v>
      </c>
      <c r="K67" s="33"/>
      <c r="L67" s="32" t="s">
        <v>40</v>
      </c>
      <c r="M67" s="32" t="s">
        <v>56</v>
      </c>
      <c r="N67">
        <v>1</v>
      </c>
      <c r="O67" s="32" t="s">
        <v>518</v>
      </c>
      <c r="P67">
        <v>0</v>
      </c>
      <c r="Q67" s="32" t="s">
        <v>41</v>
      </c>
      <c r="R67">
        <v>8188</v>
      </c>
      <c r="S67" s="32" t="s">
        <v>331</v>
      </c>
      <c r="T67" s="32" t="s">
        <v>332</v>
      </c>
      <c r="U67" s="32" t="s">
        <v>45</v>
      </c>
      <c r="V67" s="32" t="s">
        <v>1436</v>
      </c>
      <c r="W67" s="33">
        <v>44816.600659722222</v>
      </c>
      <c r="X67" s="32" t="s">
        <v>215</v>
      </c>
      <c r="Y67" s="32" t="s">
        <v>47</v>
      </c>
      <c r="Z67" s="32" t="s">
        <v>48</v>
      </c>
      <c r="AA67" s="32" t="s">
        <v>330</v>
      </c>
      <c r="AB67" s="32" t="s">
        <v>333</v>
      </c>
      <c r="AC67" s="32" t="s">
        <v>1437</v>
      </c>
      <c r="AD67" s="34"/>
      <c r="AE67" s="32" t="s">
        <v>39</v>
      </c>
      <c r="AF67" s="32" t="s">
        <v>53</v>
      </c>
      <c r="AG67" s="35">
        <v>0</v>
      </c>
      <c r="AH67" s="33">
        <v>44818.609155092592</v>
      </c>
      <c r="AI67" s="32" t="s">
        <v>56</v>
      </c>
    </row>
    <row r="68" spans="1:35" ht="14.25">
      <c r="A68" s="32" t="s">
        <v>35</v>
      </c>
      <c r="B68" s="32" t="s">
        <v>178</v>
      </c>
      <c r="C68" s="33">
        <v>44812.399918981479</v>
      </c>
      <c r="D68" s="33">
        <v>44806.437326388892</v>
      </c>
      <c r="E68" s="32" t="s">
        <v>37</v>
      </c>
      <c r="F68" s="32" t="s">
        <v>1438</v>
      </c>
      <c r="G68">
        <v>11197</v>
      </c>
      <c r="H68" s="33">
        <v>44838.351631944446</v>
      </c>
      <c r="I68" s="32" t="s">
        <v>38</v>
      </c>
      <c r="J68" s="32" t="s">
        <v>39</v>
      </c>
      <c r="K68" s="33"/>
      <c r="L68" s="32" t="s">
        <v>40</v>
      </c>
      <c r="M68" s="32" t="s">
        <v>56</v>
      </c>
      <c r="N68">
        <v>1</v>
      </c>
      <c r="O68" s="32" t="s">
        <v>54</v>
      </c>
      <c r="P68">
        <v>0</v>
      </c>
      <c r="Q68" s="32" t="s">
        <v>56</v>
      </c>
      <c r="R68">
        <v>8437</v>
      </c>
      <c r="S68" s="32" t="s">
        <v>1029</v>
      </c>
      <c r="T68" s="32" t="s">
        <v>1030</v>
      </c>
      <c r="U68" s="32" t="s">
        <v>45</v>
      </c>
      <c r="V68" s="32" t="s">
        <v>1439</v>
      </c>
      <c r="W68" s="33">
        <v>44810.37222222222</v>
      </c>
      <c r="X68" s="32" t="s">
        <v>51</v>
      </c>
      <c r="Y68" s="32" t="s">
        <v>47</v>
      </c>
      <c r="Z68" s="32" t="s">
        <v>48</v>
      </c>
      <c r="AA68" s="32" t="s">
        <v>182</v>
      </c>
      <c r="AB68" s="32" t="s">
        <v>1440</v>
      </c>
      <c r="AC68" s="32" t="s">
        <v>1304</v>
      </c>
      <c r="AD68" s="34"/>
      <c r="AE68" s="32" t="s">
        <v>39</v>
      </c>
      <c r="AF68" s="32" t="s">
        <v>53</v>
      </c>
      <c r="AG68" s="35">
        <v>0</v>
      </c>
      <c r="AH68" s="33">
        <v>44826.616215277776</v>
      </c>
      <c r="AI68" s="32" t="s">
        <v>56</v>
      </c>
    </row>
    <row r="69" spans="1:35" ht="14.25">
      <c r="A69" s="32" t="s">
        <v>35</v>
      </c>
      <c r="B69" s="32" t="s">
        <v>178</v>
      </c>
      <c r="C69" s="33"/>
      <c r="D69" s="33">
        <v>44806.438483796293</v>
      </c>
      <c r="E69" s="32" t="s">
        <v>37</v>
      </c>
      <c r="F69" s="32" t="s">
        <v>39</v>
      </c>
      <c r="G69">
        <v>11198</v>
      </c>
      <c r="H69" s="33">
        <v>44810.688483796293</v>
      </c>
      <c r="I69" s="32" t="s">
        <v>1441</v>
      </c>
      <c r="J69" s="32" t="s">
        <v>66</v>
      </c>
      <c r="K69" s="33">
        <v>44837.452048611114</v>
      </c>
      <c r="L69" s="32" t="s">
        <v>40</v>
      </c>
      <c r="M69" s="32" t="s">
        <v>56</v>
      </c>
      <c r="N69">
        <v>1</v>
      </c>
      <c r="O69" s="32" t="s">
        <v>179</v>
      </c>
      <c r="P69">
        <v>1</v>
      </c>
      <c r="Q69" s="32" t="s">
        <v>41</v>
      </c>
      <c r="R69">
        <v>6270</v>
      </c>
      <c r="S69" s="32" t="s">
        <v>566</v>
      </c>
      <c r="T69" s="32" t="s">
        <v>567</v>
      </c>
      <c r="U69" s="32" t="s">
        <v>66</v>
      </c>
      <c r="V69" s="32" t="s">
        <v>1442</v>
      </c>
      <c r="W69" s="33">
        <v>44837.452476851853</v>
      </c>
      <c r="X69" s="32" t="s">
        <v>85</v>
      </c>
      <c r="Y69" s="32" t="s">
        <v>47</v>
      </c>
      <c r="Z69" s="32" t="s">
        <v>777</v>
      </c>
      <c r="AA69" s="32" t="s">
        <v>182</v>
      </c>
      <c r="AB69" s="32" t="s">
        <v>568</v>
      </c>
      <c r="AC69" s="32" t="s">
        <v>569</v>
      </c>
      <c r="AD69" s="34"/>
      <c r="AE69" s="32" t="s">
        <v>39</v>
      </c>
      <c r="AF69" s="32" t="s">
        <v>53</v>
      </c>
      <c r="AG69" s="35">
        <v>0</v>
      </c>
      <c r="AH69" s="33">
        <v>44837.452476851853</v>
      </c>
      <c r="AI69" s="32" t="s">
        <v>56</v>
      </c>
    </row>
    <row r="70" spans="1:35" ht="14.25">
      <c r="A70" s="32" t="s">
        <v>35</v>
      </c>
      <c r="B70" s="32" t="s">
        <v>178</v>
      </c>
      <c r="C70" s="33">
        <v>44826.567002314812</v>
      </c>
      <c r="D70" s="33">
        <v>44806.454039351855</v>
      </c>
      <c r="E70" s="32" t="s">
        <v>37</v>
      </c>
      <c r="F70" s="32" t="s">
        <v>1443</v>
      </c>
      <c r="G70">
        <v>11199</v>
      </c>
      <c r="H70" s="33">
        <v>44818.666666666664</v>
      </c>
      <c r="I70" s="32" t="s">
        <v>38</v>
      </c>
      <c r="J70" s="32" t="s">
        <v>39</v>
      </c>
      <c r="K70" s="33"/>
      <c r="L70" s="32" t="s">
        <v>40</v>
      </c>
      <c r="M70" s="32" t="s">
        <v>56</v>
      </c>
      <c r="N70">
        <v>1</v>
      </c>
      <c r="O70" s="32" t="s">
        <v>54</v>
      </c>
      <c r="P70">
        <v>0</v>
      </c>
      <c r="Q70" s="32" t="s">
        <v>41</v>
      </c>
      <c r="R70">
        <v>860019222</v>
      </c>
      <c r="S70" s="32" t="s">
        <v>1444</v>
      </c>
      <c r="T70" s="32" t="s">
        <v>1445</v>
      </c>
      <c r="U70" s="32" t="s">
        <v>66</v>
      </c>
      <c r="V70" s="32" t="s">
        <v>1446</v>
      </c>
      <c r="W70" s="33">
        <v>44824.53974537037</v>
      </c>
      <c r="X70" s="32" t="s">
        <v>58</v>
      </c>
      <c r="Y70" s="32" t="s">
        <v>47</v>
      </c>
      <c r="Z70" s="32" t="s">
        <v>48</v>
      </c>
      <c r="AA70" s="32" t="s">
        <v>283</v>
      </c>
      <c r="AB70" s="32" t="s">
        <v>1447</v>
      </c>
      <c r="AC70" s="32" t="s">
        <v>496</v>
      </c>
      <c r="AD70" s="34">
        <v>44686</v>
      </c>
      <c r="AE70" s="32" t="s">
        <v>39</v>
      </c>
      <c r="AF70" s="32" t="s">
        <v>53</v>
      </c>
      <c r="AG70" s="35">
        <v>0</v>
      </c>
      <c r="AH70" s="33">
        <v>44827.339120370372</v>
      </c>
      <c r="AI70" s="32" t="s">
        <v>56</v>
      </c>
    </row>
    <row r="71" spans="1:35" ht="14.25">
      <c r="A71" s="32" t="s">
        <v>35</v>
      </c>
      <c r="B71" s="32" t="s">
        <v>178</v>
      </c>
      <c r="C71" s="33">
        <v>44812.692453703705</v>
      </c>
      <c r="D71" s="33">
        <v>44806.465115740742</v>
      </c>
      <c r="E71" s="32" t="s">
        <v>37</v>
      </c>
      <c r="F71" s="32" t="s">
        <v>1448</v>
      </c>
      <c r="G71">
        <v>11200</v>
      </c>
      <c r="H71" s="33">
        <v>44813.357025462959</v>
      </c>
      <c r="I71" s="32" t="s">
        <v>38</v>
      </c>
      <c r="J71" s="32" t="s">
        <v>39</v>
      </c>
      <c r="K71" s="33"/>
      <c r="L71" s="32" t="s">
        <v>40</v>
      </c>
      <c r="M71" s="32" t="s">
        <v>41</v>
      </c>
      <c r="N71">
        <v>1</v>
      </c>
      <c r="O71" s="32" t="s">
        <v>179</v>
      </c>
      <c r="P71">
        <v>0</v>
      </c>
      <c r="Q71" s="32" t="s">
        <v>41</v>
      </c>
      <c r="R71">
        <v>646653551</v>
      </c>
      <c r="S71" s="32" t="s">
        <v>705</v>
      </c>
      <c r="T71" s="32" t="s">
        <v>706</v>
      </c>
      <c r="U71" s="32" t="s">
        <v>45</v>
      </c>
      <c r="V71" s="32" t="s">
        <v>1449</v>
      </c>
      <c r="W71" s="33">
        <v>44810.675995370373</v>
      </c>
      <c r="X71" s="32" t="s">
        <v>58</v>
      </c>
      <c r="Y71" s="32" t="s">
        <v>47</v>
      </c>
      <c r="Z71" s="32" t="s">
        <v>48</v>
      </c>
      <c r="AA71" s="32" t="s">
        <v>254</v>
      </c>
      <c r="AB71" s="32" t="s">
        <v>1450</v>
      </c>
      <c r="AC71" s="32" t="s">
        <v>959</v>
      </c>
      <c r="AD71" s="34">
        <v>44686</v>
      </c>
      <c r="AE71" s="32" t="s">
        <v>39</v>
      </c>
      <c r="AF71" s="32" t="s">
        <v>53</v>
      </c>
      <c r="AG71" s="35">
        <v>0</v>
      </c>
      <c r="AH71" s="33">
        <v>44813.3280787037</v>
      </c>
      <c r="AI71" s="32" t="s">
        <v>41</v>
      </c>
    </row>
    <row r="72" spans="1:35" ht="14.25">
      <c r="A72" s="32" t="s">
        <v>35</v>
      </c>
      <c r="B72" s="32" t="s">
        <v>329</v>
      </c>
      <c r="C72" s="33">
        <v>44819.483668981484</v>
      </c>
      <c r="D72" s="33">
        <v>44806.473599537036</v>
      </c>
      <c r="E72" s="32" t="s">
        <v>37</v>
      </c>
      <c r="F72" s="32" t="s">
        <v>39</v>
      </c>
      <c r="G72">
        <v>11201</v>
      </c>
      <c r="H72" s="33">
        <v>44818</v>
      </c>
      <c r="I72" s="32" t="s">
        <v>38</v>
      </c>
      <c r="J72" s="32" t="s">
        <v>39</v>
      </c>
      <c r="K72" s="33"/>
      <c r="L72" s="32" t="s">
        <v>40</v>
      </c>
      <c r="M72" s="32" t="s">
        <v>56</v>
      </c>
      <c r="N72">
        <v>1</v>
      </c>
      <c r="O72" s="32" t="s">
        <v>518</v>
      </c>
      <c r="P72">
        <v>0</v>
      </c>
      <c r="Q72" s="32" t="s">
        <v>41</v>
      </c>
      <c r="R72">
        <v>8151</v>
      </c>
      <c r="S72" s="32" t="s">
        <v>292</v>
      </c>
      <c r="T72" s="32" t="s">
        <v>293</v>
      </c>
      <c r="U72" s="32" t="s">
        <v>45</v>
      </c>
      <c r="V72" s="32" t="s">
        <v>1451</v>
      </c>
      <c r="W72" s="33">
        <v>44817.446932870371</v>
      </c>
      <c r="X72" s="32" t="s">
        <v>215</v>
      </c>
      <c r="Y72" s="32" t="s">
        <v>47</v>
      </c>
      <c r="Z72" s="32" t="s">
        <v>48</v>
      </c>
      <c r="AA72" s="32" t="s">
        <v>330</v>
      </c>
      <c r="AB72" s="32" t="s">
        <v>596</v>
      </c>
      <c r="AC72" s="32" t="s">
        <v>1452</v>
      </c>
      <c r="AD72" s="34"/>
      <c r="AE72" s="32" t="s">
        <v>39</v>
      </c>
      <c r="AF72" s="32" t="s">
        <v>53</v>
      </c>
      <c r="AG72" s="35">
        <v>0</v>
      </c>
      <c r="AH72" s="33">
        <v>44819.483657407407</v>
      </c>
      <c r="AI72" s="32" t="s">
        <v>41</v>
      </c>
    </row>
    <row r="73" spans="1:35" ht="14.25">
      <c r="A73" s="32" t="s">
        <v>35</v>
      </c>
      <c r="B73" s="32" t="s">
        <v>92</v>
      </c>
      <c r="C73" s="33"/>
      <c r="D73" s="33">
        <v>44806.4765625</v>
      </c>
      <c r="E73" s="32" t="s">
        <v>1453</v>
      </c>
      <c r="F73" s="32" t="s">
        <v>1454</v>
      </c>
      <c r="G73">
        <v>11202</v>
      </c>
      <c r="H73" s="33">
        <v>44809.602002314816</v>
      </c>
      <c r="I73" s="32" t="s">
        <v>38</v>
      </c>
      <c r="J73" s="32" t="s">
        <v>39</v>
      </c>
      <c r="K73" s="33"/>
      <c r="L73" s="32" t="s">
        <v>40</v>
      </c>
      <c r="M73" s="32" t="s">
        <v>203</v>
      </c>
      <c r="N73">
        <v>1</v>
      </c>
      <c r="O73" s="32" t="s">
        <v>42</v>
      </c>
      <c r="P73">
        <v>0</v>
      </c>
      <c r="Q73" s="32" t="s">
        <v>203</v>
      </c>
      <c r="R73">
        <v>625926947</v>
      </c>
      <c r="S73" s="32" t="s">
        <v>1455</v>
      </c>
      <c r="T73" s="32" t="s">
        <v>195</v>
      </c>
      <c r="U73" s="32" t="s">
        <v>39</v>
      </c>
      <c r="V73" s="32" t="s">
        <v>39</v>
      </c>
      <c r="W73" s="33"/>
      <c r="X73" s="32" t="s">
        <v>177</v>
      </c>
      <c r="Y73" s="32" t="s">
        <v>47</v>
      </c>
      <c r="Z73" s="32" t="s">
        <v>160</v>
      </c>
      <c r="AA73" s="32" t="s">
        <v>107</v>
      </c>
      <c r="AB73" s="32" t="s">
        <v>1456</v>
      </c>
      <c r="AC73" s="32" t="s">
        <v>39</v>
      </c>
      <c r="AD73" s="34"/>
      <c r="AE73" s="32" t="s">
        <v>39</v>
      </c>
      <c r="AF73" s="32" t="s">
        <v>50</v>
      </c>
      <c r="AG73" s="35">
        <v>0</v>
      </c>
      <c r="AH73" s="33">
        <v>44806.698530092595</v>
      </c>
      <c r="AI73" s="32" t="s">
        <v>41</v>
      </c>
    </row>
    <row r="74" spans="1:35" ht="14.25">
      <c r="A74" s="32" t="s">
        <v>35</v>
      </c>
      <c r="B74" s="32" t="s">
        <v>329</v>
      </c>
      <c r="C74" s="33">
        <v>44810.359479166669</v>
      </c>
      <c r="D74" s="33">
        <v>44806.479675925926</v>
      </c>
      <c r="E74" s="32" t="s">
        <v>37</v>
      </c>
      <c r="F74" s="32" t="s">
        <v>1457</v>
      </c>
      <c r="G74">
        <v>11203</v>
      </c>
      <c r="H74" s="33">
        <v>44837.356909722221</v>
      </c>
      <c r="I74" s="32" t="s">
        <v>38</v>
      </c>
      <c r="J74" s="32" t="s">
        <v>39</v>
      </c>
      <c r="K74" s="33"/>
      <c r="L74" s="32" t="s">
        <v>40</v>
      </c>
      <c r="M74" s="32" t="s">
        <v>56</v>
      </c>
      <c r="N74">
        <v>1</v>
      </c>
      <c r="O74" s="32" t="s">
        <v>92</v>
      </c>
      <c r="P74">
        <v>0</v>
      </c>
      <c r="Q74" s="32" t="s">
        <v>56</v>
      </c>
      <c r="R74">
        <v>25766088</v>
      </c>
      <c r="S74" s="32" t="s">
        <v>1458</v>
      </c>
      <c r="T74" s="32" t="s">
        <v>1459</v>
      </c>
      <c r="U74" s="32" t="s">
        <v>45</v>
      </c>
      <c r="V74" s="32" t="s">
        <v>1460</v>
      </c>
      <c r="W74" s="33">
        <v>44810.359479166669</v>
      </c>
      <c r="X74" s="32" t="s">
        <v>106</v>
      </c>
      <c r="Y74" s="32" t="s">
        <v>47</v>
      </c>
      <c r="Z74" s="32" t="s">
        <v>48</v>
      </c>
      <c r="AA74" s="32" t="s">
        <v>330</v>
      </c>
      <c r="AB74" s="32" t="s">
        <v>1461</v>
      </c>
      <c r="AC74" s="32" t="s">
        <v>686</v>
      </c>
      <c r="AD74" s="34"/>
      <c r="AE74" s="32" t="s">
        <v>39</v>
      </c>
      <c r="AF74" s="32" t="s">
        <v>53</v>
      </c>
      <c r="AG74" s="35">
        <v>0</v>
      </c>
      <c r="AH74" s="33">
        <v>44826.611076388886</v>
      </c>
      <c r="AI74" s="32" t="s">
        <v>56</v>
      </c>
    </row>
    <row r="75" spans="1:35" ht="14.25">
      <c r="A75" s="32" t="s">
        <v>35</v>
      </c>
      <c r="B75" s="32" t="s">
        <v>178</v>
      </c>
      <c r="C75" s="33">
        <v>44822.441469907404</v>
      </c>
      <c r="D75" s="33">
        <v>44806.543402777781</v>
      </c>
      <c r="E75" s="32" t="s">
        <v>37</v>
      </c>
      <c r="F75" s="32" t="s">
        <v>39</v>
      </c>
      <c r="G75">
        <v>11204</v>
      </c>
      <c r="H75" s="33">
        <v>44818.416666666664</v>
      </c>
      <c r="I75" s="32" t="s">
        <v>38</v>
      </c>
      <c r="J75" s="32" t="s">
        <v>39</v>
      </c>
      <c r="K75" s="33"/>
      <c r="L75" s="32" t="s">
        <v>40</v>
      </c>
      <c r="M75" s="32" t="s">
        <v>56</v>
      </c>
      <c r="N75">
        <v>1</v>
      </c>
      <c r="O75" s="32" t="s">
        <v>179</v>
      </c>
      <c r="P75">
        <v>0</v>
      </c>
      <c r="Q75" s="32" t="s">
        <v>41</v>
      </c>
      <c r="R75">
        <v>8185</v>
      </c>
      <c r="S75" s="32" t="s">
        <v>1462</v>
      </c>
      <c r="T75" s="32" t="s">
        <v>1463</v>
      </c>
      <c r="U75" s="32" t="s">
        <v>66</v>
      </c>
      <c r="V75" s="32" t="s">
        <v>1464</v>
      </c>
      <c r="W75" s="33">
        <v>44820.406770833331</v>
      </c>
      <c r="X75" s="32" t="s">
        <v>151</v>
      </c>
      <c r="Y75" s="32" t="s">
        <v>47</v>
      </c>
      <c r="Z75" s="32" t="s">
        <v>48</v>
      </c>
      <c r="AA75" s="32" t="s">
        <v>283</v>
      </c>
      <c r="AB75" s="32" t="s">
        <v>1465</v>
      </c>
      <c r="AC75" s="32" t="s">
        <v>1466</v>
      </c>
      <c r="AD75" s="34"/>
      <c r="AE75" s="32" t="s">
        <v>39</v>
      </c>
      <c r="AF75" s="32" t="s">
        <v>53</v>
      </c>
      <c r="AG75" s="35">
        <v>0</v>
      </c>
      <c r="AH75" s="33">
        <v>44822.441469907404</v>
      </c>
      <c r="AI75" s="32" t="s">
        <v>56</v>
      </c>
    </row>
    <row r="76" spans="1:35" ht="14.25">
      <c r="A76" s="32" t="s">
        <v>35</v>
      </c>
      <c r="B76" s="32" t="s">
        <v>73</v>
      </c>
      <c r="C76" s="33">
        <v>44806.556643518517</v>
      </c>
      <c r="D76" s="33">
        <v>44806.547488425924</v>
      </c>
      <c r="E76" s="32" t="s">
        <v>37</v>
      </c>
      <c r="F76" s="32" t="s">
        <v>1467</v>
      </c>
      <c r="G76">
        <v>11205</v>
      </c>
      <c r="H76" s="33">
        <v>44818.555254629631</v>
      </c>
      <c r="I76" s="32" t="s">
        <v>38</v>
      </c>
      <c r="J76" s="32" t="s">
        <v>39</v>
      </c>
      <c r="K76" s="33"/>
      <c r="L76" s="32" t="s">
        <v>40</v>
      </c>
      <c r="M76" s="32" t="s">
        <v>56</v>
      </c>
      <c r="N76">
        <v>1</v>
      </c>
      <c r="O76" s="32" t="s">
        <v>42</v>
      </c>
      <c r="P76">
        <v>0</v>
      </c>
      <c r="Q76" s="32" t="s">
        <v>56</v>
      </c>
      <c r="R76">
        <v>6300</v>
      </c>
      <c r="S76" s="32" t="s">
        <v>153</v>
      </c>
      <c r="T76" s="32" t="s">
        <v>154</v>
      </c>
      <c r="U76" s="32" t="s">
        <v>45</v>
      </c>
      <c r="V76" s="32" t="s">
        <v>987</v>
      </c>
      <c r="W76" s="33">
        <v>44806.548900462964</v>
      </c>
      <c r="X76" s="32" t="s">
        <v>103</v>
      </c>
      <c r="Y76" s="32" t="s">
        <v>52</v>
      </c>
      <c r="Z76" s="32" t="s">
        <v>48</v>
      </c>
      <c r="AA76" s="32" t="s">
        <v>77</v>
      </c>
      <c r="AB76" s="32" t="s">
        <v>1467</v>
      </c>
      <c r="AC76" s="32" t="s">
        <v>570</v>
      </c>
      <c r="AD76" s="34"/>
      <c r="AE76" s="32" t="s">
        <v>39</v>
      </c>
      <c r="AF76" s="32" t="s">
        <v>50</v>
      </c>
      <c r="AG76" s="35">
        <v>0</v>
      </c>
      <c r="AH76" s="33">
        <v>44806.556643518517</v>
      </c>
      <c r="AI76" s="32" t="s">
        <v>56</v>
      </c>
    </row>
    <row r="77" spans="1:35" ht="14.25">
      <c r="A77" s="32" t="s">
        <v>35</v>
      </c>
      <c r="B77" s="32" t="s">
        <v>54</v>
      </c>
      <c r="C77" s="33">
        <v>44806.567488425928</v>
      </c>
      <c r="D77" s="33">
        <v>44806.567280092589</v>
      </c>
      <c r="E77" s="32" t="s">
        <v>37</v>
      </c>
      <c r="F77" s="32" t="s">
        <v>1468</v>
      </c>
      <c r="G77">
        <v>11206</v>
      </c>
      <c r="H77" s="33">
        <v>44818.700601851851</v>
      </c>
      <c r="I77" s="32" t="s">
        <v>38</v>
      </c>
      <c r="J77" s="32" t="s">
        <v>39</v>
      </c>
      <c r="K77" s="33"/>
      <c r="L77" s="32" t="s">
        <v>40</v>
      </c>
      <c r="M77" s="32" t="s">
        <v>41</v>
      </c>
      <c r="N77">
        <v>1</v>
      </c>
      <c r="O77" s="32" t="s">
        <v>198</v>
      </c>
      <c r="P77">
        <v>0</v>
      </c>
      <c r="Q77" s="32" t="s">
        <v>41</v>
      </c>
      <c r="R77">
        <v>642175520</v>
      </c>
      <c r="S77" s="32" t="s">
        <v>194</v>
      </c>
      <c r="T77" s="32" t="s">
        <v>195</v>
      </c>
      <c r="U77" s="32" t="s">
        <v>45</v>
      </c>
      <c r="V77" s="32" t="s">
        <v>473</v>
      </c>
      <c r="W77" s="33">
        <v>44806.567488425928</v>
      </c>
      <c r="X77" s="32" t="s">
        <v>196</v>
      </c>
      <c r="Y77" s="32" t="s">
        <v>52</v>
      </c>
      <c r="Z77" s="32" t="s">
        <v>48</v>
      </c>
      <c r="AA77" s="32" t="s">
        <v>197</v>
      </c>
      <c r="AB77" s="32" t="s">
        <v>1469</v>
      </c>
      <c r="AC77" s="32" t="s">
        <v>1349</v>
      </c>
      <c r="AD77" s="34"/>
      <c r="AE77" s="32" t="s">
        <v>39</v>
      </c>
      <c r="AF77" s="32" t="s">
        <v>50</v>
      </c>
      <c r="AG77" s="35">
        <v>0</v>
      </c>
      <c r="AH77" s="33">
        <v>44816.450601851851</v>
      </c>
      <c r="AI77" s="32" t="s">
        <v>41</v>
      </c>
    </row>
    <row r="78" spans="1:35" ht="14.25">
      <c r="A78" s="32" t="s">
        <v>35</v>
      </c>
      <c r="B78" s="32" t="s">
        <v>54</v>
      </c>
      <c r="C78" s="33">
        <v>44806.570289351854</v>
      </c>
      <c r="D78" s="33">
        <v>44806.570081018515</v>
      </c>
      <c r="E78" s="32" t="s">
        <v>37</v>
      </c>
      <c r="F78" s="32" t="s">
        <v>1470</v>
      </c>
      <c r="G78">
        <v>11207</v>
      </c>
      <c r="H78" s="33">
        <v>44818.700254629628</v>
      </c>
      <c r="I78" s="32" t="s">
        <v>38</v>
      </c>
      <c r="J78" s="32" t="s">
        <v>39</v>
      </c>
      <c r="K78" s="33"/>
      <c r="L78" s="32" t="s">
        <v>40</v>
      </c>
      <c r="M78" s="32" t="s">
        <v>41</v>
      </c>
      <c r="N78">
        <v>1</v>
      </c>
      <c r="O78" s="32" t="s">
        <v>198</v>
      </c>
      <c r="P78">
        <v>0</v>
      </c>
      <c r="Q78" s="32" t="s">
        <v>41</v>
      </c>
      <c r="R78">
        <v>642175520</v>
      </c>
      <c r="S78" s="32" t="s">
        <v>194</v>
      </c>
      <c r="T78" s="32" t="s">
        <v>195</v>
      </c>
      <c r="U78" s="32" t="s">
        <v>45</v>
      </c>
      <c r="V78" s="32" t="s">
        <v>473</v>
      </c>
      <c r="W78" s="33">
        <v>44806.570289351854</v>
      </c>
      <c r="X78" s="32" t="s">
        <v>196</v>
      </c>
      <c r="Y78" s="32" t="s">
        <v>235</v>
      </c>
      <c r="Z78" s="32" t="s">
        <v>48</v>
      </c>
      <c r="AA78" s="32" t="s">
        <v>197</v>
      </c>
      <c r="AB78" s="32" t="s">
        <v>1469</v>
      </c>
      <c r="AC78" s="32" t="s">
        <v>1349</v>
      </c>
      <c r="AD78" s="34"/>
      <c r="AE78" s="32" t="s">
        <v>39</v>
      </c>
      <c r="AF78" s="32" t="s">
        <v>50</v>
      </c>
      <c r="AG78" s="35">
        <v>0</v>
      </c>
      <c r="AH78" s="33">
        <v>44816.450254629628</v>
      </c>
      <c r="AI78" s="32" t="s">
        <v>41</v>
      </c>
    </row>
    <row r="79" spans="1:35" ht="14.25">
      <c r="A79" s="32" t="s">
        <v>35</v>
      </c>
      <c r="B79" s="32" t="s">
        <v>499</v>
      </c>
      <c r="C79" s="33">
        <v>44806.572372685187</v>
      </c>
      <c r="D79" s="33">
        <v>44806.572129629632</v>
      </c>
      <c r="E79" s="32" t="s">
        <v>37</v>
      </c>
      <c r="F79" s="32" t="s">
        <v>1471</v>
      </c>
      <c r="G79">
        <v>11208</v>
      </c>
      <c r="H79" s="33">
        <v>44841.347974537035</v>
      </c>
      <c r="I79" s="32" t="s">
        <v>38</v>
      </c>
      <c r="J79" s="32" t="s">
        <v>39</v>
      </c>
      <c r="K79" s="33"/>
      <c r="L79" s="32" t="s">
        <v>40</v>
      </c>
      <c r="M79" s="32" t="s">
        <v>41</v>
      </c>
      <c r="N79">
        <v>1</v>
      </c>
      <c r="O79" s="32" t="s">
        <v>39</v>
      </c>
      <c r="P79">
        <v>0</v>
      </c>
      <c r="Q79" s="32" t="s">
        <v>41</v>
      </c>
      <c r="R79">
        <v>642175520</v>
      </c>
      <c r="S79" s="32" t="s">
        <v>194</v>
      </c>
      <c r="T79" s="32" t="s">
        <v>195</v>
      </c>
      <c r="U79" s="32" t="s">
        <v>45</v>
      </c>
      <c r="V79" s="32" t="s">
        <v>800</v>
      </c>
      <c r="W79" s="33">
        <v>44806.572372685187</v>
      </c>
      <c r="X79" s="32" t="s">
        <v>196</v>
      </c>
      <c r="Y79" s="32" t="s">
        <v>52</v>
      </c>
      <c r="Z79" s="32" t="s">
        <v>48</v>
      </c>
      <c r="AA79" s="32" t="s">
        <v>39</v>
      </c>
      <c r="AB79" s="32" t="s">
        <v>1472</v>
      </c>
      <c r="AC79" s="32" t="s">
        <v>1349</v>
      </c>
      <c r="AD79" s="34"/>
      <c r="AE79" s="32" t="s">
        <v>39</v>
      </c>
      <c r="AF79" s="32" t="s">
        <v>50</v>
      </c>
      <c r="AG79" s="35">
        <v>0</v>
      </c>
      <c r="AH79" s="33">
        <v>44838.472974537035</v>
      </c>
      <c r="AI79" s="32" t="s">
        <v>41</v>
      </c>
    </row>
    <row r="80" spans="1:35" ht="14.25">
      <c r="A80" s="32" t="s">
        <v>35</v>
      </c>
      <c r="B80" s="32" t="s">
        <v>499</v>
      </c>
      <c r="C80" s="33">
        <v>44806.574259259258</v>
      </c>
      <c r="D80" s="33">
        <v>44806.574074074073</v>
      </c>
      <c r="E80" s="32" t="s">
        <v>37</v>
      </c>
      <c r="F80" s="32" t="s">
        <v>1473</v>
      </c>
      <c r="G80">
        <v>11209</v>
      </c>
      <c r="H80" s="33">
        <v>44841.347928240742</v>
      </c>
      <c r="I80" s="32" t="s">
        <v>38</v>
      </c>
      <c r="J80" s="32" t="s">
        <v>39</v>
      </c>
      <c r="K80" s="33"/>
      <c r="L80" s="32" t="s">
        <v>40</v>
      </c>
      <c r="M80" s="32" t="s">
        <v>41</v>
      </c>
      <c r="N80">
        <v>1</v>
      </c>
      <c r="O80" s="32" t="s">
        <v>39</v>
      </c>
      <c r="P80">
        <v>0</v>
      </c>
      <c r="Q80" s="32" t="s">
        <v>41</v>
      </c>
      <c r="R80">
        <v>642175520</v>
      </c>
      <c r="S80" s="32" t="s">
        <v>194</v>
      </c>
      <c r="T80" s="32" t="s">
        <v>195</v>
      </c>
      <c r="U80" s="32" t="s">
        <v>45</v>
      </c>
      <c r="V80" s="32" t="s">
        <v>749</v>
      </c>
      <c r="W80" s="33">
        <v>44806.574259259258</v>
      </c>
      <c r="X80" s="32" t="s">
        <v>196</v>
      </c>
      <c r="Y80" s="32" t="s">
        <v>52</v>
      </c>
      <c r="Z80" s="32" t="s">
        <v>48</v>
      </c>
      <c r="AA80" s="32" t="s">
        <v>39</v>
      </c>
      <c r="AB80" s="32" t="s">
        <v>1028</v>
      </c>
      <c r="AC80" s="32" t="s">
        <v>1349</v>
      </c>
      <c r="AD80" s="34"/>
      <c r="AE80" s="32" t="s">
        <v>39</v>
      </c>
      <c r="AF80" s="32" t="s">
        <v>50</v>
      </c>
      <c r="AG80" s="35">
        <v>0</v>
      </c>
      <c r="AH80" s="33">
        <v>44838.472928240742</v>
      </c>
      <c r="AI80" s="32" t="s">
        <v>41</v>
      </c>
    </row>
    <row r="81" spans="1:35" ht="14.25">
      <c r="A81" s="32" t="s">
        <v>35</v>
      </c>
      <c r="B81" s="32" t="s">
        <v>329</v>
      </c>
      <c r="C81" s="33">
        <v>44806.576365740744</v>
      </c>
      <c r="D81" s="33">
        <v>44806.57613425926</v>
      </c>
      <c r="E81" s="32" t="s">
        <v>37</v>
      </c>
      <c r="F81" s="32" t="s">
        <v>1474</v>
      </c>
      <c r="G81">
        <v>11210</v>
      </c>
      <c r="H81" s="33">
        <v>44841.347870370373</v>
      </c>
      <c r="I81" s="32" t="s">
        <v>38</v>
      </c>
      <c r="J81" s="32" t="s">
        <v>39</v>
      </c>
      <c r="K81" s="33"/>
      <c r="L81" s="32" t="s">
        <v>40</v>
      </c>
      <c r="M81" s="32" t="s">
        <v>41</v>
      </c>
      <c r="N81">
        <v>1</v>
      </c>
      <c r="O81" s="32" t="s">
        <v>39</v>
      </c>
      <c r="P81">
        <v>0</v>
      </c>
      <c r="Q81" s="32" t="s">
        <v>41</v>
      </c>
      <c r="R81">
        <v>642175520</v>
      </c>
      <c r="S81" s="32" t="s">
        <v>194</v>
      </c>
      <c r="T81" s="32" t="s">
        <v>195</v>
      </c>
      <c r="U81" s="32" t="s">
        <v>45</v>
      </c>
      <c r="V81" s="32" t="s">
        <v>751</v>
      </c>
      <c r="W81" s="33">
        <v>44806.576365740744</v>
      </c>
      <c r="X81" s="32" t="s">
        <v>196</v>
      </c>
      <c r="Y81" s="32" t="s">
        <v>235</v>
      </c>
      <c r="Z81" s="32" t="s">
        <v>48</v>
      </c>
      <c r="AA81" s="32" t="s">
        <v>39</v>
      </c>
      <c r="AB81" s="32" t="s">
        <v>1475</v>
      </c>
      <c r="AC81" s="32" t="s">
        <v>1349</v>
      </c>
      <c r="AD81" s="34"/>
      <c r="AE81" s="32" t="s">
        <v>39</v>
      </c>
      <c r="AF81" s="32" t="s">
        <v>50</v>
      </c>
      <c r="AG81" s="35">
        <v>0</v>
      </c>
      <c r="AH81" s="33">
        <v>44838.472870370373</v>
      </c>
      <c r="AI81" s="32" t="s">
        <v>41</v>
      </c>
    </row>
    <row r="82" spans="1:35" ht="14.25">
      <c r="A82" s="32" t="s">
        <v>35</v>
      </c>
      <c r="B82" s="32" t="s">
        <v>329</v>
      </c>
      <c r="C82" s="33">
        <v>44806.577546296299</v>
      </c>
      <c r="D82" s="33">
        <v>44806.577303240738</v>
      </c>
      <c r="E82" s="32" t="s">
        <v>37</v>
      </c>
      <c r="F82" s="32" t="s">
        <v>1476</v>
      </c>
      <c r="G82">
        <v>11211</v>
      </c>
      <c r="H82" s="33">
        <v>44841.347824074073</v>
      </c>
      <c r="I82" s="32" t="s">
        <v>38</v>
      </c>
      <c r="J82" s="32" t="s">
        <v>39</v>
      </c>
      <c r="K82" s="33"/>
      <c r="L82" s="32" t="s">
        <v>40</v>
      </c>
      <c r="M82" s="32" t="s">
        <v>41</v>
      </c>
      <c r="N82">
        <v>1</v>
      </c>
      <c r="O82" s="32" t="s">
        <v>39</v>
      </c>
      <c r="P82">
        <v>0</v>
      </c>
      <c r="Q82" s="32" t="s">
        <v>41</v>
      </c>
      <c r="R82">
        <v>642175520</v>
      </c>
      <c r="S82" s="32" t="s">
        <v>194</v>
      </c>
      <c r="T82" s="32" t="s">
        <v>195</v>
      </c>
      <c r="U82" s="32" t="s">
        <v>45</v>
      </c>
      <c r="V82" s="32" t="s">
        <v>800</v>
      </c>
      <c r="W82" s="33">
        <v>44806.577546296299</v>
      </c>
      <c r="X82" s="32" t="s">
        <v>196</v>
      </c>
      <c r="Y82" s="32" t="s">
        <v>235</v>
      </c>
      <c r="Z82" s="32" t="s">
        <v>48</v>
      </c>
      <c r="AA82" s="32" t="s">
        <v>39</v>
      </c>
      <c r="AB82" s="32" t="s">
        <v>1475</v>
      </c>
      <c r="AC82" s="32" t="s">
        <v>1349</v>
      </c>
      <c r="AD82" s="34"/>
      <c r="AE82" s="32" t="s">
        <v>39</v>
      </c>
      <c r="AF82" s="32" t="s">
        <v>50</v>
      </c>
      <c r="AG82" s="35">
        <v>0</v>
      </c>
      <c r="AH82" s="33">
        <v>44838.472824074073</v>
      </c>
      <c r="AI82" s="32" t="s">
        <v>41</v>
      </c>
    </row>
    <row r="83" spans="1:35" ht="14.25">
      <c r="A83" s="32" t="s">
        <v>35</v>
      </c>
      <c r="B83" s="32" t="s">
        <v>36</v>
      </c>
      <c r="C83" s="33">
        <v>44837.486284722225</v>
      </c>
      <c r="D83" s="33">
        <v>44806.577870370369</v>
      </c>
      <c r="E83" s="32" t="s">
        <v>37</v>
      </c>
      <c r="F83" s="32" t="s">
        <v>1477</v>
      </c>
      <c r="G83">
        <v>11212</v>
      </c>
      <c r="H83" s="33">
        <v>44811.452870370369</v>
      </c>
      <c r="I83" s="32" t="s">
        <v>38</v>
      </c>
      <c r="J83" s="32" t="s">
        <v>39</v>
      </c>
      <c r="K83" s="33"/>
      <c r="L83" s="32" t="s">
        <v>40</v>
      </c>
      <c r="M83" s="32" t="s">
        <v>56</v>
      </c>
      <c r="N83">
        <v>1</v>
      </c>
      <c r="O83" s="32" t="s">
        <v>42</v>
      </c>
      <c r="P83">
        <v>0</v>
      </c>
      <c r="Q83" s="32" t="s">
        <v>41</v>
      </c>
      <c r="R83">
        <v>8770</v>
      </c>
      <c r="S83" s="32" t="s">
        <v>248</v>
      </c>
      <c r="T83" s="32" t="s">
        <v>249</v>
      </c>
      <c r="U83" s="32" t="s">
        <v>66</v>
      </c>
      <c r="V83" s="32" t="s">
        <v>1478</v>
      </c>
      <c r="W83" s="33">
        <v>44837.486284722225</v>
      </c>
      <c r="X83" s="32" t="s">
        <v>151</v>
      </c>
      <c r="Y83" s="32" t="s">
        <v>47</v>
      </c>
      <c r="Z83" s="32" t="s">
        <v>48</v>
      </c>
      <c r="AA83" s="32" t="s">
        <v>49</v>
      </c>
      <c r="AB83" s="32" t="s">
        <v>250</v>
      </c>
      <c r="AC83" s="32" t="s">
        <v>1466</v>
      </c>
      <c r="AD83" s="34">
        <v>44686</v>
      </c>
      <c r="AE83" s="32" t="s">
        <v>39</v>
      </c>
      <c r="AF83" s="32" t="s">
        <v>50</v>
      </c>
      <c r="AG83" s="35">
        <v>0</v>
      </c>
      <c r="AH83" s="33">
        <v>44837.564155092594</v>
      </c>
      <c r="AI83" s="32" t="s">
        <v>56</v>
      </c>
    </row>
    <row r="84" spans="1:35" ht="14.25">
      <c r="A84" s="32" t="s">
        <v>35</v>
      </c>
      <c r="B84" s="32" t="s">
        <v>73</v>
      </c>
      <c r="C84" s="33">
        <v>44806.675682870373</v>
      </c>
      <c r="D84" s="33">
        <v>44806.578287037039</v>
      </c>
      <c r="E84" s="32" t="s">
        <v>37</v>
      </c>
      <c r="F84" s="32" t="s">
        <v>1479</v>
      </c>
      <c r="G84">
        <v>11213</v>
      </c>
      <c r="H84" s="33">
        <v>44818.674293981479</v>
      </c>
      <c r="I84" s="32" t="s">
        <v>38</v>
      </c>
      <c r="J84" s="32" t="s">
        <v>39</v>
      </c>
      <c r="K84" s="33"/>
      <c r="L84" s="32" t="s">
        <v>40</v>
      </c>
      <c r="M84" s="32" t="s">
        <v>56</v>
      </c>
      <c r="N84">
        <v>1</v>
      </c>
      <c r="O84" s="32" t="s">
        <v>42</v>
      </c>
      <c r="P84">
        <v>0</v>
      </c>
      <c r="Q84" s="32" t="s">
        <v>56</v>
      </c>
      <c r="R84">
        <v>6094</v>
      </c>
      <c r="S84" s="32" t="s">
        <v>1480</v>
      </c>
      <c r="T84" s="32" t="s">
        <v>1481</v>
      </c>
      <c r="U84" s="32" t="s">
        <v>45</v>
      </c>
      <c r="V84" s="32" t="s">
        <v>1482</v>
      </c>
      <c r="W84" s="33">
        <v>44806.580312500002</v>
      </c>
      <c r="X84" s="32" t="s">
        <v>103</v>
      </c>
      <c r="Y84" s="32" t="s">
        <v>52</v>
      </c>
      <c r="Z84" s="32" t="s">
        <v>48</v>
      </c>
      <c r="AA84" s="32" t="s">
        <v>77</v>
      </c>
      <c r="AB84" s="32" t="s">
        <v>1479</v>
      </c>
      <c r="AC84" s="32" t="s">
        <v>1483</v>
      </c>
      <c r="AD84" s="34">
        <v>44686</v>
      </c>
      <c r="AE84" s="32" t="s">
        <v>39</v>
      </c>
      <c r="AF84" s="32" t="s">
        <v>50</v>
      </c>
      <c r="AG84" s="35">
        <v>0</v>
      </c>
      <c r="AH84" s="33">
        <v>44807.3984375</v>
      </c>
      <c r="AI84" s="32" t="s">
        <v>56</v>
      </c>
    </row>
    <row r="85" spans="1:35" ht="14.25">
      <c r="A85" s="32" t="s">
        <v>35</v>
      </c>
      <c r="B85" s="32" t="s">
        <v>178</v>
      </c>
      <c r="C85" s="33"/>
      <c r="D85" s="33">
        <v>44806.582094907404</v>
      </c>
      <c r="E85" s="32" t="s">
        <v>37</v>
      </c>
      <c r="F85" s="32" t="s">
        <v>39</v>
      </c>
      <c r="G85">
        <v>11214</v>
      </c>
      <c r="H85" s="33">
        <v>44820.416666666664</v>
      </c>
      <c r="I85" s="32" t="s">
        <v>38</v>
      </c>
      <c r="J85" s="32" t="s">
        <v>39</v>
      </c>
      <c r="K85" s="33"/>
      <c r="L85" s="32" t="s">
        <v>40</v>
      </c>
      <c r="M85" s="32" t="s">
        <v>56</v>
      </c>
      <c r="N85">
        <v>1</v>
      </c>
      <c r="O85" s="32" t="s">
        <v>179</v>
      </c>
      <c r="P85">
        <v>0</v>
      </c>
      <c r="Q85" s="32" t="s">
        <v>41</v>
      </c>
      <c r="R85">
        <v>8185</v>
      </c>
      <c r="S85" s="32" t="s">
        <v>1462</v>
      </c>
      <c r="T85" s="32" t="s">
        <v>1463</v>
      </c>
      <c r="U85" s="32" t="s">
        <v>39</v>
      </c>
      <c r="V85" s="32" t="s">
        <v>39</v>
      </c>
      <c r="W85" s="33"/>
      <c r="X85" s="32" t="s">
        <v>177</v>
      </c>
      <c r="Y85" s="32" t="s">
        <v>47</v>
      </c>
      <c r="Z85" s="32" t="s">
        <v>160</v>
      </c>
      <c r="AA85" s="32" t="s">
        <v>254</v>
      </c>
      <c r="AB85" s="32" t="s">
        <v>1465</v>
      </c>
      <c r="AC85" s="32" t="s">
        <v>1466</v>
      </c>
      <c r="AD85" s="34"/>
      <c r="AE85" s="32" t="s">
        <v>39</v>
      </c>
      <c r="AF85" s="32" t="s">
        <v>53</v>
      </c>
      <c r="AG85" s="35">
        <v>0</v>
      </c>
      <c r="AH85" s="33">
        <v>44816.564328703702</v>
      </c>
      <c r="AI85" s="32" t="s">
        <v>56</v>
      </c>
    </row>
    <row r="86" spans="1:35" ht="14.25">
      <c r="A86" s="32" t="s">
        <v>35</v>
      </c>
      <c r="B86" s="32" t="s">
        <v>329</v>
      </c>
      <c r="C86" s="33">
        <v>44817.355914351851</v>
      </c>
      <c r="D86" s="33">
        <v>44806.582673611112</v>
      </c>
      <c r="E86" s="32" t="s">
        <v>37</v>
      </c>
      <c r="F86" s="32" t="s">
        <v>39</v>
      </c>
      <c r="G86">
        <v>11215</v>
      </c>
      <c r="H86" s="33">
        <v>44818.458333333336</v>
      </c>
      <c r="I86" s="32" t="s">
        <v>38</v>
      </c>
      <c r="J86" s="32" t="s">
        <v>39</v>
      </c>
      <c r="K86" s="33"/>
      <c r="L86" s="32" t="s">
        <v>40</v>
      </c>
      <c r="M86" s="32" t="s">
        <v>56</v>
      </c>
      <c r="N86">
        <v>1</v>
      </c>
      <c r="O86" s="32" t="s">
        <v>732</v>
      </c>
      <c r="P86">
        <v>0</v>
      </c>
      <c r="Q86" s="32" t="s">
        <v>41</v>
      </c>
      <c r="R86">
        <v>5773</v>
      </c>
      <c r="S86" s="32" t="s">
        <v>1344</v>
      </c>
      <c r="T86" s="32" t="s">
        <v>1345</v>
      </c>
      <c r="U86" s="32" t="s">
        <v>45</v>
      </c>
      <c r="V86" s="32" t="s">
        <v>1484</v>
      </c>
      <c r="W86" s="33">
        <v>44817.355914351851</v>
      </c>
      <c r="X86" s="32" t="s">
        <v>189</v>
      </c>
      <c r="Y86" s="32" t="s">
        <v>47</v>
      </c>
      <c r="Z86" s="32" t="s">
        <v>48</v>
      </c>
      <c r="AA86" s="32" t="s">
        <v>330</v>
      </c>
      <c r="AB86" s="32" t="s">
        <v>1374</v>
      </c>
      <c r="AC86" s="32" t="s">
        <v>328</v>
      </c>
      <c r="AD86" s="34"/>
      <c r="AE86" s="32" t="s">
        <v>39</v>
      </c>
      <c r="AF86" s="32" t="s">
        <v>53</v>
      </c>
      <c r="AG86" s="35">
        <v>0</v>
      </c>
      <c r="AH86" s="33">
        <v>44817.355914351851</v>
      </c>
      <c r="AI86" s="32" t="s">
        <v>56</v>
      </c>
    </row>
    <row r="87" spans="1:35" ht="14.25">
      <c r="A87" s="32" t="s">
        <v>35</v>
      </c>
      <c r="B87" s="32" t="s">
        <v>92</v>
      </c>
      <c r="C87" s="33">
        <v>44806.67591435185</v>
      </c>
      <c r="D87" s="33">
        <v>44806.586851851855</v>
      </c>
      <c r="E87" s="32" t="s">
        <v>37</v>
      </c>
      <c r="F87" s="32" t="s">
        <v>1485</v>
      </c>
      <c r="G87">
        <v>11216</v>
      </c>
      <c r="H87" s="33">
        <v>44838.594849537039</v>
      </c>
      <c r="I87" s="32" t="s">
        <v>38</v>
      </c>
      <c r="J87" s="32" t="s">
        <v>39</v>
      </c>
      <c r="K87" s="33"/>
      <c r="L87" s="32" t="s">
        <v>40</v>
      </c>
      <c r="M87" s="32" t="s">
        <v>56</v>
      </c>
      <c r="N87">
        <v>2</v>
      </c>
      <c r="O87" s="32" t="s">
        <v>127</v>
      </c>
      <c r="P87">
        <v>0</v>
      </c>
      <c r="Q87" s="32" t="s">
        <v>56</v>
      </c>
      <c r="R87">
        <v>6021</v>
      </c>
      <c r="S87" s="32" t="s">
        <v>438</v>
      </c>
      <c r="T87" s="32" t="s">
        <v>439</v>
      </c>
      <c r="U87" s="32" t="s">
        <v>45</v>
      </c>
      <c r="V87" s="32" t="s">
        <v>1486</v>
      </c>
      <c r="W87" s="33">
        <v>44806.603333333333</v>
      </c>
      <c r="X87" s="32" t="s">
        <v>51</v>
      </c>
      <c r="Y87" s="32" t="s">
        <v>47</v>
      </c>
      <c r="Z87" s="32" t="s">
        <v>48</v>
      </c>
      <c r="AA87" s="32" t="s">
        <v>107</v>
      </c>
      <c r="AB87" s="32" t="s">
        <v>1487</v>
      </c>
      <c r="AC87" s="32" t="s">
        <v>712</v>
      </c>
      <c r="AD87" s="34"/>
      <c r="AE87" s="32" t="s">
        <v>39</v>
      </c>
      <c r="AF87" s="32" t="s">
        <v>50</v>
      </c>
      <c r="AG87" s="35">
        <v>0</v>
      </c>
      <c r="AH87" s="33">
        <v>44826.610821759263</v>
      </c>
      <c r="AI87" s="32" t="s">
        <v>56</v>
      </c>
    </row>
    <row r="88" spans="1:35" ht="14.25">
      <c r="A88" s="32" t="s">
        <v>35</v>
      </c>
      <c r="B88" s="32" t="s">
        <v>54</v>
      </c>
      <c r="C88" s="33">
        <v>44809.636111111111</v>
      </c>
      <c r="D88" s="33">
        <v>44806.588229166664</v>
      </c>
      <c r="E88" s="32" t="s">
        <v>37</v>
      </c>
      <c r="F88" s="32" t="s">
        <v>1488</v>
      </c>
      <c r="G88">
        <v>11217</v>
      </c>
      <c r="H88" s="33">
        <v>44818.58865740741</v>
      </c>
      <c r="I88" s="32" t="s">
        <v>887</v>
      </c>
      <c r="J88" s="32" t="s">
        <v>45</v>
      </c>
      <c r="K88" s="33">
        <v>44806.60496527778</v>
      </c>
      <c r="L88" s="32" t="s">
        <v>40</v>
      </c>
      <c r="M88" s="32" t="s">
        <v>56</v>
      </c>
      <c r="N88">
        <v>3</v>
      </c>
      <c r="O88" s="32" t="s">
        <v>135</v>
      </c>
      <c r="P88">
        <v>2</v>
      </c>
      <c r="Q88" s="32" t="s">
        <v>56</v>
      </c>
      <c r="R88">
        <v>6732</v>
      </c>
      <c r="S88" s="32" t="s">
        <v>322</v>
      </c>
      <c r="T88" s="32" t="s">
        <v>323</v>
      </c>
      <c r="U88" s="32" t="s">
        <v>45</v>
      </c>
      <c r="V88" s="32" t="s">
        <v>1489</v>
      </c>
      <c r="W88" s="33">
        <v>44809.636111111111</v>
      </c>
      <c r="X88" s="32" t="s">
        <v>110</v>
      </c>
      <c r="Y88" s="32" t="s">
        <v>47</v>
      </c>
      <c r="Z88" s="32" t="s">
        <v>48</v>
      </c>
      <c r="AA88" s="32" t="s">
        <v>97</v>
      </c>
      <c r="AB88" s="32" t="s">
        <v>662</v>
      </c>
      <c r="AC88" s="32" t="s">
        <v>485</v>
      </c>
      <c r="AD88" s="34"/>
      <c r="AE88" s="32" t="s">
        <v>39</v>
      </c>
      <c r="AF88" s="32" t="s">
        <v>53</v>
      </c>
      <c r="AG88" s="35">
        <v>0</v>
      </c>
      <c r="AH88" s="33">
        <v>44809.636111111111</v>
      </c>
      <c r="AI88" s="32" t="s">
        <v>56</v>
      </c>
    </row>
    <row r="89" spans="1:35" ht="14.25">
      <c r="A89" s="32" t="s">
        <v>35</v>
      </c>
      <c r="B89" s="32" t="s">
        <v>54</v>
      </c>
      <c r="C89" s="33">
        <v>44806.620370370372</v>
      </c>
      <c r="D89" s="33">
        <v>44806.595185185186</v>
      </c>
      <c r="E89" s="32" t="s">
        <v>37</v>
      </c>
      <c r="F89" s="32" t="s">
        <v>39</v>
      </c>
      <c r="G89">
        <v>11218</v>
      </c>
      <c r="H89" s="33">
        <v>44811.470462962963</v>
      </c>
      <c r="I89" s="32" t="s">
        <v>1490</v>
      </c>
      <c r="J89" s="32" t="s">
        <v>45</v>
      </c>
      <c r="K89" s="33">
        <v>44806.620011574072</v>
      </c>
      <c r="L89" s="32" t="s">
        <v>40</v>
      </c>
      <c r="M89" s="32" t="s">
        <v>56</v>
      </c>
      <c r="N89">
        <v>1</v>
      </c>
      <c r="O89" s="32" t="s">
        <v>135</v>
      </c>
      <c r="P89">
        <v>1</v>
      </c>
      <c r="Q89" s="32" t="s">
        <v>41</v>
      </c>
      <c r="R89">
        <v>8224</v>
      </c>
      <c r="S89" s="32" t="s">
        <v>893</v>
      </c>
      <c r="T89" s="32" t="s">
        <v>894</v>
      </c>
      <c r="U89" s="32" t="s">
        <v>45</v>
      </c>
      <c r="V89" s="32" t="s">
        <v>1491</v>
      </c>
      <c r="W89" s="33">
        <v>44806.620370370372</v>
      </c>
      <c r="X89" s="32" t="s">
        <v>110</v>
      </c>
      <c r="Y89" s="32" t="s">
        <v>47</v>
      </c>
      <c r="Z89" s="32" t="s">
        <v>48</v>
      </c>
      <c r="AA89" s="32" t="s">
        <v>97</v>
      </c>
      <c r="AB89" s="32" t="s">
        <v>895</v>
      </c>
      <c r="AC89" s="32" t="s">
        <v>1288</v>
      </c>
      <c r="AD89" s="34"/>
      <c r="AE89" s="32" t="s">
        <v>39</v>
      </c>
      <c r="AF89" s="32" t="s">
        <v>53</v>
      </c>
      <c r="AG89" s="35">
        <v>0</v>
      </c>
      <c r="AH89" s="33">
        <v>44806.620370370372</v>
      </c>
      <c r="AI89" s="32" t="s">
        <v>56</v>
      </c>
    </row>
    <row r="90" spans="1:35" ht="14.25">
      <c r="A90" s="32" t="s">
        <v>35</v>
      </c>
      <c r="B90" s="32" t="s">
        <v>178</v>
      </c>
      <c r="C90" s="33">
        <v>44806.704814814817</v>
      </c>
      <c r="D90" s="33">
        <v>44806.598715277774</v>
      </c>
      <c r="E90" s="32" t="s">
        <v>37</v>
      </c>
      <c r="F90" s="32" t="s">
        <v>1492</v>
      </c>
      <c r="G90">
        <v>11219</v>
      </c>
      <c r="H90" s="33">
        <v>44818.605509259258</v>
      </c>
      <c r="I90" s="32" t="s">
        <v>38</v>
      </c>
      <c r="J90" s="32" t="s">
        <v>39</v>
      </c>
      <c r="K90" s="33"/>
      <c r="L90" s="32" t="s">
        <v>40</v>
      </c>
      <c r="M90" s="32" t="s">
        <v>56</v>
      </c>
      <c r="N90">
        <v>1</v>
      </c>
      <c r="O90" s="32" t="s">
        <v>179</v>
      </c>
      <c r="P90">
        <v>0</v>
      </c>
      <c r="Q90" s="32" t="s">
        <v>56</v>
      </c>
      <c r="R90">
        <v>8633</v>
      </c>
      <c r="S90" s="32" t="s">
        <v>213</v>
      </c>
      <c r="T90" s="32" t="s">
        <v>214</v>
      </c>
      <c r="U90" s="32" t="s">
        <v>45</v>
      </c>
      <c r="V90" s="32" t="s">
        <v>1493</v>
      </c>
      <c r="W90" s="33">
        <v>44806.698414351849</v>
      </c>
      <c r="X90" s="32" t="s">
        <v>46</v>
      </c>
      <c r="Y90" s="32" t="s">
        <v>47</v>
      </c>
      <c r="Z90" s="32" t="s">
        <v>48</v>
      </c>
      <c r="AA90" s="32" t="s">
        <v>254</v>
      </c>
      <c r="AB90" s="32" t="s">
        <v>1494</v>
      </c>
      <c r="AC90" s="32" t="s">
        <v>786</v>
      </c>
      <c r="AD90" s="34">
        <v>44686</v>
      </c>
      <c r="AE90" s="32" t="s">
        <v>39</v>
      </c>
      <c r="AF90" s="32" t="s">
        <v>53</v>
      </c>
      <c r="AG90" s="35">
        <v>0</v>
      </c>
      <c r="AH90" s="33">
        <v>44806.849918981483</v>
      </c>
      <c r="AI90" s="32" t="s">
        <v>56</v>
      </c>
    </row>
    <row r="91" spans="1:35" ht="14.25">
      <c r="A91" s="32" t="s">
        <v>35</v>
      </c>
      <c r="B91" s="32" t="s">
        <v>73</v>
      </c>
      <c r="C91" s="33">
        <v>44811.69158564815</v>
      </c>
      <c r="D91" s="33">
        <v>44806.605046296296</v>
      </c>
      <c r="E91" s="32" t="s">
        <v>37</v>
      </c>
      <c r="F91" s="32" t="s">
        <v>1495</v>
      </c>
      <c r="G91">
        <v>11220</v>
      </c>
      <c r="H91" s="33">
        <v>44820.630474537036</v>
      </c>
      <c r="I91" s="32" t="s">
        <v>38</v>
      </c>
      <c r="J91" s="32" t="s">
        <v>39</v>
      </c>
      <c r="K91" s="33"/>
      <c r="L91" s="32" t="s">
        <v>40</v>
      </c>
      <c r="M91" s="32" t="s">
        <v>56</v>
      </c>
      <c r="N91">
        <v>1</v>
      </c>
      <c r="O91" s="32" t="s">
        <v>42</v>
      </c>
      <c r="P91">
        <v>0</v>
      </c>
      <c r="Q91" s="32" t="s">
        <v>56</v>
      </c>
      <c r="R91">
        <v>5734</v>
      </c>
      <c r="S91" s="32" t="s">
        <v>1496</v>
      </c>
      <c r="T91" s="32" t="s">
        <v>1497</v>
      </c>
      <c r="U91" s="32" t="s">
        <v>45</v>
      </c>
      <c r="V91" s="32" t="s">
        <v>1498</v>
      </c>
      <c r="W91" s="33">
        <v>44809.66678240741</v>
      </c>
      <c r="X91" s="32" t="s">
        <v>81</v>
      </c>
      <c r="Y91" s="32" t="s">
        <v>47</v>
      </c>
      <c r="Z91" s="32" t="s">
        <v>48</v>
      </c>
      <c r="AA91" s="32" t="s">
        <v>161</v>
      </c>
      <c r="AB91" s="32" t="s">
        <v>1499</v>
      </c>
      <c r="AC91" s="32" t="s">
        <v>527</v>
      </c>
      <c r="AD91" s="34"/>
      <c r="AE91" s="32" t="s">
        <v>39</v>
      </c>
      <c r="AF91" s="32" t="s">
        <v>50</v>
      </c>
      <c r="AG91" s="35">
        <v>0</v>
      </c>
      <c r="AH91" s="33">
        <v>44811.69158564815</v>
      </c>
      <c r="AI91" s="32" t="s">
        <v>56</v>
      </c>
    </row>
    <row r="92" spans="1:35" ht="14.25">
      <c r="A92" s="32" t="s">
        <v>35</v>
      </c>
      <c r="B92" s="32" t="s">
        <v>68</v>
      </c>
      <c r="C92" s="33">
        <v>44806.676099537035</v>
      </c>
      <c r="D92" s="33">
        <v>44806.607442129629</v>
      </c>
      <c r="E92" s="32" t="s">
        <v>37</v>
      </c>
      <c r="F92" s="32" t="s">
        <v>1500</v>
      </c>
      <c r="G92">
        <v>11221</v>
      </c>
      <c r="H92" s="33">
        <v>44818.674004629633</v>
      </c>
      <c r="I92" s="32" t="s">
        <v>38</v>
      </c>
      <c r="J92" s="32" t="s">
        <v>39</v>
      </c>
      <c r="K92" s="33"/>
      <c r="L92" s="32" t="s">
        <v>40</v>
      </c>
      <c r="M92" s="32" t="s">
        <v>56</v>
      </c>
      <c r="N92">
        <v>1</v>
      </c>
      <c r="O92" s="32" t="s">
        <v>39</v>
      </c>
      <c r="P92">
        <v>0</v>
      </c>
      <c r="Q92" s="32" t="s">
        <v>56</v>
      </c>
      <c r="R92">
        <v>8637</v>
      </c>
      <c r="S92" s="32" t="s">
        <v>845</v>
      </c>
      <c r="T92" s="32" t="s">
        <v>846</v>
      </c>
      <c r="U92" s="32" t="s">
        <v>45</v>
      </c>
      <c r="V92" s="32" t="s">
        <v>1501</v>
      </c>
      <c r="W92" s="33">
        <v>44806.610185185185</v>
      </c>
      <c r="X92" s="32" t="s">
        <v>51</v>
      </c>
      <c r="Y92" s="32" t="s">
        <v>47</v>
      </c>
      <c r="Z92" s="32" t="s">
        <v>48</v>
      </c>
      <c r="AA92" s="32" t="s">
        <v>39</v>
      </c>
      <c r="AB92" s="32" t="s">
        <v>1502</v>
      </c>
      <c r="AC92" s="32" t="s">
        <v>1256</v>
      </c>
      <c r="AD92" s="34"/>
      <c r="AE92" s="32" t="s">
        <v>39</v>
      </c>
      <c r="AF92" s="32" t="s">
        <v>50</v>
      </c>
      <c r="AG92" s="35">
        <v>0</v>
      </c>
      <c r="AH92" s="33">
        <v>44806.676087962966</v>
      </c>
      <c r="AI92" s="32" t="s">
        <v>56</v>
      </c>
    </row>
    <row r="93" spans="1:35" ht="14.25">
      <c r="A93" s="32" t="s">
        <v>35</v>
      </c>
      <c r="B93" s="32" t="s">
        <v>499</v>
      </c>
      <c r="C93" s="33"/>
      <c r="D93" s="33">
        <v>44806.609733796293</v>
      </c>
      <c r="E93" s="32" t="s">
        <v>37</v>
      </c>
      <c r="F93" s="32" t="s">
        <v>39</v>
      </c>
      <c r="G93">
        <v>11222</v>
      </c>
      <c r="H93" s="33">
        <v>44834.458333333336</v>
      </c>
      <c r="I93" s="32" t="s">
        <v>38</v>
      </c>
      <c r="J93" s="32" t="s">
        <v>39</v>
      </c>
      <c r="K93" s="33"/>
      <c r="L93" s="32" t="s">
        <v>40</v>
      </c>
      <c r="M93" s="32" t="s">
        <v>56</v>
      </c>
      <c r="N93">
        <v>1</v>
      </c>
      <c r="O93" s="32" t="s">
        <v>452</v>
      </c>
      <c r="P93">
        <v>0</v>
      </c>
      <c r="Q93" s="32" t="s">
        <v>41</v>
      </c>
      <c r="R93">
        <v>875630329</v>
      </c>
      <c r="S93" s="32" t="s">
        <v>322</v>
      </c>
      <c r="T93" s="32" t="s">
        <v>323</v>
      </c>
      <c r="U93" s="32" t="s">
        <v>39</v>
      </c>
      <c r="V93" s="32" t="s">
        <v>39</v>
      </c>
      <c r="W93" s="33"/>
      <c r="X93" s="32" t="s">
        <v>227</v>
      </c>
      <c r="Y93" s="32" t="s">
        <v>47</v>
      </c>
      <c r="Z93" s="32" t="s">
        <v>160</v>
      </c>
      <c r="AA93" s="32" t="s">
        <v>502</v>
      </c>
      <c r="AB93" s="32" t="s">
        <v>718</v>
      </c>
      <c r="AC93" s="32" t="s">
        <v>485</v>
      </c>
      <c r="AD93" s="34"/>
      <c r="AE93" s="32" t="s">
        <v>39</v>
      </c>
      <c r="AF93" s="32" t="s">
        <v>53</v>
      </c>
      <c r="AG93" s="35">
        <v>0</v>
      </c>
      <c r="AH93" s="33">
        <v>44820.562314814815</v>
      </c>
      <c r="AI93" s="32" t="s">
        <v>56</v>
      </c>
    </row>
    <row r="94" spans="1:35" ht="14.25">
      <c r="A94" s="32" t="s">
        <v>35</v>
      </c>
      <c r="B94" s="32" t="s">
        <v>54</v>
      </c>
      <c r="C94" s="33"/>
      <c r="D94" s="33">
        <v>44806.61178240741</v>
      </c>
      <c r="E94" s="32" t="s">
        <v>37</v>
      </c>
      <c r="F94" s="32" t="s">
        <v>1503</v>
      </c>
      <c r="G94">
        <v>11223</v>
      </c>
      <c r="H94" s="33">
        <v>44818.612025462964</v>
      </c>
      <c r="I94" s="32" t="s">
        <v>38</v>
      </c>
      <c r="J94" s="32" t="s">
        <v>39</v>
      </c>
      <c r="K94" s="33"/>
      <c r="L94" s="32" t="s">
        <v>40</v>
      </c>
      <c r="M94" s="32" t="s">
        <v>56</v>
      </c>
      <c r="N94">
        <v>1</v>
      </c>
      <c r="O94" s="32" t="s">
        <v>202</v>
      </c>
      <c r="P94">
        <v>0</v>
      </c>
      <c r="Q94" s="32" t="s">
        <v>56</v>
      </c>
      <c r="R94">
        <v>8420</v>
      </c>
      <c r="S94" s="32" t="s">
        <v>299</v>
      </c>
      <c r="T94" s="32" t="s">
        <v>300</v>
      </c>
      <c r="U94" s="32" t="s">
        <v>39</v>
      </c>
      <c r="V94" s="32" t="s">
        <v>39</v>
      </c>
      <c r="W94" s="33"/>
      <c r="X94" s="32" t="s">
        <v>780</v>
      </c>
      <c r="Y94" s="32" t="s">
        <v>47</v>
      </c>
      <c r="Z94" s="32" t="s">
        <v>160</v>
      </c>
      <c r="AA94" s="32" t="s">
        <v>1037</v>
      </c>
      <c r="AB94" s="32" t="s">
        <v>1504</v>
      </c>
      <c r="AC94" s="32" t="s">
        <v>1304</v>
      </c>
      <c r="AD94" s="34"/>
      <c r="AE94" s="32" t="s">
        <v>39</v>
      </c>
      <c r="AF94" s="32" t="s">
        <v>50</v>
      </c>
      <c r="AG94" s="35">
        <v>0</v>
      </c>
      <c r="AH94" s="33">
        <v>44806.614108796297</v>
      </c>
      <c r="AI94" s="32" t="s">
        <v>56</v>
      </c>
    </row>
    <row r="95" spans="1:35" ht="14.25">
      <c r="A95" s="32" t="s">
        <v>35</v>
      </c>
      <c r="B95" s="32" t="s">
        <v>36</v>
      </c>
      <c r="C95" s="33">
        <v>44806.676307870373</v>
      </c>
      <c r="D95" s="33">
        <v>44806.613020833334</v>
      </c>
      <c r="E95" s="32" t="s">
        <v>37</v>
      </c>
      <c r="F95" s="32" t="s">
        <v>1505</v>
      </c>
      <c r="G95">
        <v>11224</v>
      </c>
      <c r="H95" s="33">
        <v>44818.620046296295</v>
      </c>
      <c r="I95" s="32" t="s">
        <v>38</v>
      </c>
      <c r="J95" s="32" t="s">
        <v>39</v>
      </c>
      <c r="K95" s="33"/>
      <c r="L95" s="32" t="s">
        <v>40</v>
      </c>
      <c r="M95" s="32" t="s">
        <v>56</v>
      </c>
      <c r="N95">
        <v>1</v>
      </c>
      <c r="O95" s="32" t="s">
        <v>42</v>
      </c>
      <c r="P95">
        <v>0</v>
      </c>
      <c r="Q95" s="32" t="s">
        <v>56</v>
      </c>
      <c r="R95">
        <v>6969</v>
      </c>
      <c r="S95" s="32" t="s">
        <v>201</v>
      </c>
      <c r="T95" s="32" t="s">
        <v>1250</v>
      </c>
      <c r="U95" s="32" t="s">
        <v>45</v>
      </c>
      <c r="V95" s="32" t="s">
        <v>395</v>
      </c>
      <c r="W95" s="33">
        <v>44806.66983796296</v>
      </c>
      <c r="X95" s="32" t="s">
        <v>89</v>
      </c>
      <c r="Y95" s="32" t="s">
        <v>47</v>
      </c>
      <c r="Z95" s="32" t="s">
        <v>48</v>
      </c>
      <c r="AA95" s="32" t="s">
        <v>128</v>
      </c>
      <c r="AB95" s="32" t="s">
        <v>1506</v>
      </c>
      <c r="AC95" s="32" t="s">
        <v>630</v>
      </c>
      <c r="AD95" s="34"/>
      <c r="AE95" s="32" t="s">
        <v>39</v>
      </c>
      <c r="AF95" s="32" t="s">
        <v>50</v>
      </c>
      <c r="AG95" s="35">
        <v>0</v>
      </c>
      <c r="AH95" s="33">
        <v>44806.676296296297</v>
      </c>
      <c r="AI95" s="32" t="s">
        <v>56</v>
      </c>
    </row>
    <row r="96" spans="1:35" ht="14.25">
      <c r="A96" s="32" t="s">
        <v>35</v>
      </c>
      <c r="B96" s="32" t="s">
        <v>171</v>
      </c>
      <c r="C96" s="33">
        <v>44811.400266203702</v>
      </c>
      <c r="D96" s="33">
        <v>44806.627372685187</v>
      </c>
      <c r="E96" s="32" t="s">
        <v>37</v>
      </c>
      <c r="F96" s="32" t="s">
        <v>1507</v>
      </c>
      <c r="G96">
        <v>11225</v>
      </c>
      <c r="H96" s="33">
        <v>44823.348877314813</v>
      </c>
      <c r="I96" s="32" t="s">
        <v>38</v>
      </c>
      <c r="J96" s="32" t="s">
        <v>39</v>
      </c>
      <c r="K96" s="33"/>
      <c r="L96" s="32" t="s">
        <v>40</v>
      </c>
      <c r="M96" s="32" t="s">
        <v>56</v>
      </c>
      <c r="N96">
        <v>1</v>
      </c>
      <c r="O96" s="32" t="s">
        <v>42</v>
      </c>
      <c r="P96">
        <v>0</v>
      </c>
      <c r="Q96" s="32" t="s">
        <v>56</v>
      </c>
      <c r="R96">
        <v>6070</v>
      </c>
      <c r="S96" s="32" t="s">
        <v>1508</v>
      </c>
      <c r="T96" s="32" t="s">
        <v>1509</v>
      </c>
      <c r="U96" s="32" t="s">
        <v>45</v>
      </c>
      <c r="V96" s="32" t="s">
        <v>1510</v>
      </c>
      <c r="W96" s="33">
        <v>44809.384050925924</v>
      </c>
      <c r="X96" s="32" t="s">
        <v>149</v>
      </c>
      <c r="Y96" s="32" t="s">
        <v>47</v>
      </c>
      <c r="Z96" s="32" t="s">
        <v>48</v>
      </c>
      <c r="AA96" s="32" t="s">
        <v>190</v>
      </c>
      <c r="AB96" s="32" t="s">
        <v>1511</v>
      </c>
      <c r="AC96" s="32" t="s">
        <v>599</v>
      </c>
      <c r="AD96" s="34"/>
      <c r="AE96" s="32" t="s">
        <v>39</v>
      </c>
      <c r="AF96" s="32" t="s">
        <v>50</v>
      </c>
      <c r="AG96" s="35">
        <v>0</v>
      </c>
      <c r="AH96" s="33">
        <v>44811.400266203702</v>
      </c>
      <c r="AI96" s="32" t="s">
        <v>56</v>
      </c>
    </row>
    <row r="97" spans="1:35" ht="14.25">
      <c r="A97" s="32" t="s">
        <v>35</v>
      </c>
      <c r="B97" s="32" t="s">
        <v>92</v>
      </c>
      <c r="C97" s="33">
        <v>44810.371851851851</v>
      </c>
      <c r="D97" s="33">
        <v>44806.629317129627</v>
      </c>
      <c r="E97" s="32" t="s">
        <v>37</v>
      </c>
      <c r="F97" s="32" t="s">
        <v>1512</v>
      </c>
      <c r="G97">
        <v>11226</v>
      </c>
      <c r="H97" s="33">
        <v>44818.629872685182</v>
      </c>
      <c r="I97" s="32" t="s">
        <v>38</v>
      </c>
      <c r="J97" s="32" t="s">
        <v>39</v>
      </c>
      <c r="K97" s="33"/>
      <c r="L97" s="32" t="s">
        <v>40</v>
      </c>
      <c r="M97" s="32" t="s">
        <v>41</v>
      </c>
      <c r="N97">
        <v>1</v>
      </c>
      <c r="O97" s="32" t="s">
        <v>42</v>
      </c>
      <c r="P97">
        <v>0</v>
      </c>
      <c r="Q97" s="32" t="s">
        <v>56</v>
      </c>
      <c r="R97">
        <v>844500768</v>
      </c>
      <c r="S97" s="32" t="s">
        <v>408</v>
      </c>
      <c r="T97" s="32" t="s">
        <v>409</v>
      </c>
      <c r="U97" s="32" t="s">
        <v>45</v>
      </c>
      <c r="V97" s="32" t="s">
        <v>1513</v>
      </c>
      <c r="W97" s="33">
        <v>44810.371851851851</v>
      </c>
      <c r="X97" s="32" t="s">
        <v>106</v>
      </c>
      <c r="Y97" s="32" t="s">
        <v>47</v>
      </c>
      <c r="Z97" s="32" t="s">
        <v>48</v>
      </c>
      <c r="AA97" s="32" t="s">
        <v>107</v>
      </c>
      <c r="AB97" s="32" t="s">
        <v>1514</v>
      </c>
      <c r="AC97" s="32" t="s">
        <v>570</v>
      </c>
      <c r="AD97" s="34"/>
      <c r="AE97" s="32" t="s">
        <v>39</v>
      </c>
      <c r="AF97" s="32" t="s">
        <v>50</v>
      </c>
      <c r="AG97" s="35">
        <v>0</v>
      </c>
      <c r="AH97" s="33">
        <v>44810.371840277781</v>
      </c>
      <c r="AI97" s="32" t="s">
        <v>56</v>
      </c>
    </row>
    <row r="98" spans="1:35" ht="14.25">
      <c r="A98" s="32" t="s">
        <v>35</v>
      </c>
      <c r="B98" s="32" t="s">
        <v>329</v>
      </c>
      <c r="C98" s="33">
        <v>44806.629699074074</v>
      </c>
      <c r="D98" s="33">
        <v>44806.629351851851</v>
      </c>
      <c r="E98" s="32" t="s">
        <v>37</v>
      </c>
      <c r="F98" s="32" t="s">
        <v>1515</v>
      </c>
      <c r="G98">
        <v>11227</v>
      </c>
      <c r="H98" s="33">
        <v>44841.347766203704</v>
      </c>
      <c r="I98" s="32" t="s">
        <v>38</v>
      </c>
      <c r="J98" s="32" t="s">
        <v>39</v>
      </c>
      <c r="K98" s="33"/>
      <c r="L98" s="32" t="s">
        <v>40</v>
      </c>
      <c r="M98" s="32" t="s">
        <v>41</v>
      </c>
      <c r="N98">
        <v>1</v>
      </c>
      <c r="O98" s="32" t="s">
        <v>39</v>
      </c>
      <c r="P98">
        <v>0</v>
      </c>
      <c r="Q98" s="32" t="s">
        <v>41</v>
      </c>
      <c r="R98">
        <v>642175520</v>
      </c>
      <c r="S98" s="32" t="s">
        <v>194</v>
      </c>
      <c r="T98" s="32" t="s">
        <v>195</v>
      </c>
      <c r="U98" s="32" t="s">
        <v>45</v>
      </c>
      <c r="V98" s="32" t="s">
        <v>750</v>
      </c>
      <c r="W98" s="33">
        <v>44806.629699074074</v>
      </c>
      <c r="X98" s="32" t="s">
        <v>196</v>
      </c>
      <c r="Y98" s="32" t="s">
        <v>52</v>
      </c>
      <c r="Z98" s="32" t="s">
        <v>48</v>
      </c>
      <c r="AA98" s="32" t="s">
        <v>425</v>
      </c>
      <c r="AB98" s="32" t="s">
        <v>1516</v>
      </c>
      <c r="AC98" s="32" t="s">
        <v>1349</v>
      </c>
      <c r="AD98" s="34"/>
      <c r="AE98" s="32" t="s">
        <v>39</v>
      </c>
      <c r="AF98" s="32" t="s">
        <v>50</v>
      </c>
      <c r="AG98" s="35">
        <v>0</v>
      </c>
      <c r="AH98" s="33">
        <v>44838.472766203704</v>
      </c>
      <c r="AI98" s="32" t="s">
        <v>41</v>
      </c>
    </row>
    <row r="99" spans="1:35" ht="14.25">
      <c r="A99" s="32" t="s">
        <v>35</v>
      </c>
      <c r="B99" s="32" t="s">
        <v>54</v>
      </c>
      <c r="C99" s="33">
        <v>44806.638738425929</v>
      </c>
      <c r="D99" s="33">
        <v>44806.629594907405</v>
      </c>
      <c r="E99" s="32" t="s">
        <v>39</v>
      </c>
      <c r="F99" s="32" t="s">
        <v>39</v>
      </c>
      <c r="G99">
        <v>11228</v>
      </c>
      <c r="H99" s="33">
        <v>44811.505254629628</v>
      </c>
      <c r="I99" s="32" t="s">
        <v>1517</v>
      </c>
      <c r="J99" s="32" t="s">
        <v>45</v>
      </c>
      <c r="K99" s="33">
        <v>44806.638368055559</v>
      </c>
      <c r="L99" s="32" t="s">
        <v>40</v>
      </c>
      <c r="M99" s="32" t="s">
        <v>56</v>
      </c>
      <c r="N99">
        <v>1</v>
      </c>
      <c r="O99" s="32" t="s">
        <v>135</v>
      </c>
      <c r="P99">
        <v>1</v>
      </c>
      <c r="Q99" s="32" t="s">
        <v>41</v>
      </c>
      <c r="R99">
        <v>6315</v>
      </c>
      <c r="S99" s="32" t="s">
        <v>194</v>
      </c>
      <c r="T99" s="32" t="s">
        <v>195</v>
      </c>
      <c r="U99" s="32" t="s">
        <v>45</v>
      </c>
      <c r="V99" s="32" t="s">
        <v>1518</v>
      </c>
      <c r="W99" s="33">
        <v>44806.638738425929</v>
      </c>
      <c r="X99" s="32" t="s">
        <v>110</v>
      </c>
      <c r="Y99" s="32" t="s">
        <v>47</v>
      </c>
      <c r="Z99" s="32" t="s">
        <v>48</v>
      </c>
      <c r="AA99" s="32" t="s">
        <v>97</v>
      </c>
      <c r="AB99" s="32" t="s">
        <v>1519</v>
      </c>
      <c r="AC99" s="32" t="s">
        <v>1349</v>
      </c>
      <c r="AD99" s="34"/>
      <c r="AE99" s="32" t="s">
        <v>39</v>
      </c>
      <c r="AF99" s="32" t="s">
        <v>53</v>
      </c>
      <c r="AG99" s="35">
        <v>0</v>
      </c>
      <c r="AH99" s="33">
        <v>44806.638738425929</v>
      </c>
      <c r="AI99" s="32" t="s">
        <v>56</v>
      </c>
    </row>
    <row r="100" spans="1:35" ht="14.25">
      <c r="A100" s="32" t="s">
        <v>35</v>
      </c>
      <c r="B100" s="32" t="s">
        <v>329</v>
      </c>
      <c r="C100" s="33">
        <v>44806.632835648146</v>
      </c>
      <c r="D100" s="33">
        <v>44806.632638888892</v>
      </c>
      <c r="E100" s="32" t="s">
        <v>37</v>
      </c>
      <c r="F100" s="32" t="s">
        <v>1520</v>
      </c>
      <c r="G100">
        <v>11229</v>
      </c>
      <c r="H100" s="33">
        <v>44841.34648148148</v>
      </c>
      <c r="I100" s="32" t="s">
        <v>38</v>
      </c>
      <c r="J100" s="32" t="s">
        <v>39</v>
      </c>
      <c r="K100" s="33"/>
      <c r="L100" s="32" t="s">
        <v>40</v>
      </c>
      <c r="M100" s="32" t="s">
        <v>41</v>
      </c>
      <c r="N100">
        <v>1</v>
      </c>
      <c r="O100" s="32" t="s">
        <v>39</v>
      </c>
      <c r="P100">
        <v>0</v>
      </c>
      <c r="Q100" s="32" t="s">
        <v>41</v>
      </c>
      <c r="R100">
        <v>642175520</v>
      </c>
      <c r="S100" s="32" t="s">
        <v>194</v>
      </c>
      <c r="T100" s="32" t="s">
        <v>195</v>
      </c>
      <c r="U100" s="32" t="s">
        <v>45</v>
      </c>
      <c r="V100" s="32" t="s">
        <v>753</v>
      </c>
      <c r="W100" s="33">
        <v>44806.632835648146</v>
      </c>
      <c r="X100" s="32" t="s">
        <v>196</v>
      </c>
      <c r="Y100" s="32" t="s">
        <v>52</v>
      </c>
      <c r="Z100" s="32" t="s">
        <v>48</v>
      </c>
      <c r="AA100" s="32" t="s">
        <v>330</v>
      </c>
      <c r="AB100" s="32" t="s">
        <v>1521</v>
      </c>
      <c r="AC100" s="32" t="s">
        <v>1349</v>
      </c>
      <c r="AD100" s="34"/>
      <c r="AE100" s="32" t="s">
        <v>39</v>
      </c>
      <c r="AF100" s="32" t="s">
        <v>50</v>
      </c>
      <c r="AG100" s="35">
        <v>0</v>
      </c>
      <c r="AH100" s="33">
        <v>44838.47148148148</v>
      </c>
      <c r="AI100" s="32" t="s">
        <v>41</v>
      </c>
    </row>
    <row r="101" spans="1:35" ht="14.25">
      <c r="A101" s="32" t="s">
        <v>35</v>
      </c>
      <c r="B101" s="32" t="s">
        <v>499</v>
      </c>
      <c r="C101" s="33">
        <v>44811.597905092596</v>
      </c>
      <c r="D101" s="33">
        <v>44806.63453703704</v>
      </c>
      <c r="E101" s="32" t="s">
        <v>37</v>
      </c>
      <c r="F101" s="32" t="s">
        <v>1522</v>
      </c>
      <c r="G101">
        <v>11230</v>
      </c>
      <c r="H101" s="33">
        <v>44811.50953703704</v>
      </c>
      <c r="I101" s="32" t="s">
        <v>38</v>
      </c>
      <c r="J101" s="32" t="s">
        <v>39</v>
      </c>
      <c r="K101" s="33"/>
      <c r="L101" s="32" t="s">
        <v>40</v>
      </c>
      <c r="M101" s="32" t="s">
        <v>41</v>
      </c>
      <c r="N101">
        <v>1</v>
      </c>
      <c r="O101" s="32" t="s">
        <v>39</v>
      </c>
      <c r="P101">
        <v>0</v>
      </c>
      <c r="Q101" s="32" t="s">
        <v>41</v>
      </c>
      <c r="R101">
        <v>642175520</v>
      </c>
      <c r="S101" s="32" t="s">
        <v>194</v>
      </c>
      <c r="T101" s="32" t="s">
        <v>195</v>
      </c>
      <c r="U101" s="32" t="s">
        <v>66</v>
      </c>
      <c r="V101" s="32" t="s">
        <v>1523</v>
      </c>
      <c r="W101" s="33">
        <v>44811.597905092596</v>
      </c>
      <c r="X101" s="32" t="s">
        <v>196</v>
      </c>
      <c r="Y101" s="32" t="s">
        <v>47</v>
      </c>
      <c r="Z101" s="32" t="s">
        <v>48</v>
      </c>
      <c r="AA101" s="32" t="s">
        <v>39</v>
      </c>
      <c r="AB101" s="32" t="s">
        <v>1524</v>
      </c>
      <c r="AC101" s="32" t="s">
        <v>1349</v>
      </c>
      <c r="AD101" s="34"/>
      <c r="AE101" s="32" t="s">
        <v>39</v>
      </c>
      <c r="AF101" s="32" t="s">
        <v>50</v>
      </c>
      <c r="AG101" s="35">
        <v>0</v>
      </c>
      <c r="AH101" s="33">
        <v>44838.47142361111</v>
      </c>
      <c r="AI101" s="32" t="s">
        <v>41</v>
      </c>
    </row>
    <row r="102" spans="1:35" ht="14.25">
      <c r="A102" s="32" t="s">
        <v>35</v>
      </c>
      <c r="B102" s="32" t="s">
        <v>452</v>
      </c>
      <c r="C102" s="33">
        <v>44806.640787037039</v>
      </c>
      <c r="D102" s="33">
        <v>44806.636284722219</v>
      </c>
      <c r="E102" s="32" t="s">
        <v>37</v>
      </c>
      <c r="F102" s="32" t="s">
        <v>1525</v>
      </c>
      <c r="G102">
        <v>11231</v>
      </c>
      <c r="H102" s="33">
        <v>44818.636493055557</v>
      </c>
      <c r="I102" s="32" t="s">
        <v>38</v>
      </c>
      <c r="J102" s="32" t="s">
        <v>39</v>
      </c>
      <c r="K102" s="33"/>
      <c r="L102" s="32" t="s">
        <v>40</v>
      </c>
      <c r="M102" s="32" t="s">
        <v>56</v>
      </c>
      <c r="N102">
        <v>1</v>
      </c>
      <c r="O102" s="32" t="s">
        <v>104</v>
      </c>
      <c r="P102">
        <v>0</v>
      </c>
      <c r="Q102" s="32" t="s">
        <v>56</v>
      </c>
      <c r="R102">
        <v>6827</v>
      </c>
      <c r="S102" s="32" t="s">
        <v>824</v>
      </c>
      <c r="T102" s="32" t="s">
        <v>825</v>
      </c>
      <c r="U102" s="32" t="s">
        <v>45</v>
      </c>
      <c r="V102" s="32" t="s">
        <v>1526</v>
      </c>
      <c r="W102" s="33">
        <v>44806.640787037039</v>
      </c>
      <c r="X102" s="32" t="s">
        <v>184</v>
      </c>
      <c r="Y102" s="32" t="s">
        <v>47</v>
      </c>
      <c r="Z102" s="32" t="s">
        <v>48</v>
      </c>
      <c r="AA102" s="32" t="s">
        <v>455</v>
      </c>
      <c r="AB102" s="32" t="s">
        <v>1525</v>
      </c>
      <c r="AC102" s="32" t="s">
        <v>328</v>
      </c>
      <c r="AD102" s="34"/>
      <c r="AE102" s="32" t="s">
        <v>39</v>
      </c>
      <c r="AF102" s="32" t="s">
        <v>50</v>
      </c>
      <c r="AG102" s="35">
        <v>0</v>
      </c>
      <c r="AH102" s="33">
        <v>44806.640787037039</v>
      </c>
      <c r="AI102" s="32" t="s">
        <v>56</v>
      </c>
    </row>
    <row r="103" spans="1:35" ht="14.25">
      <c r="A103" s="32" t="s">
        <v>35</v>
      </c>
      <c r="B103" s="32" t="s">
        <v>1527</v>
      </c>
      <c r="C103" s="33">
        <v>44827.400046296294</v>
      </c>
      <c r="D103" s="33">
        <v>44806.643969907411</v>
      </c>
      <c r="E103" s="32" t="s">
        <v>37</v>
      </c>
      <c r="F103" s="32" t="s">
        <v>1528</v>
      </c>
      <c r="G103">
        <v>11232</v>
      </c>
      <c r="H103" s="33">
        <v>44839.34170138889</v>
      </c>
      <c r="I103" s="32" t="s">
        <v>38</v>
      </c>
      <c r="J103" s="32" t="s">
        <v>39</v>
      </c>
      <c r="K103" s="33"/>
      <c r="L103" s="32" t="s">
        <v>40</v>
      </c>
      <c r="M103" s="32" t="s">
        <v>56</v>
      </c>
      <c r="N103">
        <v>1</v>
      </c>
      <c r="O103" s="32" t="s">
        <v>104</v>
      </c>
      <c r="P103">
        <v>0</v>
      </c>
      <c r="Q103" s="32" t="s">
        <v>56</v>
      </c>
      <c r="R103">
        <v>619251642</v>
      </c>
      <c r="S103" s="32" t="s">
        <v>1529</v>
      </c>
      <c r="T103" s="32" t="s">
        <v>1530</v>
      </c>
      <c r="U103" s="32" t="s">
        <v>45</v>
      </c>
      <c r="V103" s="32" t="s">
        <v>1531</v>
      </c>
      <c r="W103" s="33">
        <v>44825.375011574077</v>
      </c>
      <c r="X103" s="32" t="s">
        <v>51</v>
      </c>
      <c r="Y103" s="32" t="s">
        <v>47</v>
      </c>
      <c r="Z103" s="32" t="s">
        <v>48</v>
      </c>
      <c r="AA103" s="32" t="s">
        <v>455</v>
      </c>
      <c r="AB103" s="32" t="s">
        <v>1532</v>
      </c>
      <c r="AC103" s="32" t="s">
        <v>630</v>
      </c>
      <c r="AD103" s="34"/>
      <c r="AE103" s="32" t="s">
        <v>39</v>
      </c>
      <c r="AF103" s="32" t="s">
        <v>50</v>
      </c>
      <c r="AG103" s="35">
        <v>0</v>
      </c>
      <c r="AH103" s="33">
        <v>44827.400034722225</v>
      </c>
      <c r="AI103" s="32" t="s">
        <v>56</v>
      </c>
    </row>
    <row r="104" spans="1:35" ht="14.25">
      <c r="A104" s="32" t="s">
        <v>35</v>
      </c>
      <c r="B104" s="32" t="s">
        <v>178</v>
      </c>
      <c r="C104" s="33">
        <v>44806.676527777781</v>
      </c>
      <c r="D104" s="33">
        <v>44806.649988425925</v>
      </c>
      <c r="E104" s="32" t="s">
        <v>37</v>
      </c>
      <c r="F104" s="32" t="s">
        <v>39</v>
      </c>
      <c r="G104">
        <v>11233</v>
      </c>
      <c r="H104" s="33">
        <v>44831.454652777778</v>
      </c>
      <c r="I104" s="32" t="s">
        <v>38</v>
      </c>
      <c r="J104" s="32" t="s">
        <v>39</v>
      </c>
      <c r="K104" s="33"/>
      <c r="L104" s="32" t="s">
        <v>40</v>
      </c>
      <c r="M104" s="32" t="s">
        <v>56</v>
      </c>
      <c r="N104">
        <v>1</v>
      </c>
      <c r="O104" s="32" t="s">
        <v>73</v>
      </c>
      <c r="P104">
        <v>0</v>
      </c>
      <c r="Q104" s="32" t="s">
        <v>41</v>
      </c>
      <c r="R104">
        <v>6587</v>
      </c>
      <c r="S104" s="32" t="s">
        <v>914</v>
      </c>
      <c r="T104" s="32" t="s">
        <v>1533</v>
      </c>
      <c r="U104" s="32" t="s">
        <v>45</v>
      </c>
      <c r="V104" s="32" t="s">
        <v>1534</v>
      </c>
      <c r="W104" s="33">
        <v>44806.662939814814</v>
      </c>
      <c r="X104" s="32" t="s">
        <v>58</v>
      </c>
      <c r="Y104" s="32" t="s">
        <v>47</v>
      </c>
      <c r="Z104" s="32" t="s">
        <v>48</v>
      </c>
      <c r="AA104" s="32" t="s">
        <v>182</v>
      </c>
      <c r="AB104" s="32" t="s">
        <v>945</v>
      </c>
      <c r="AC104" s="32" t="s">
        <v>1535</v>
      </c>
      <c r="AD104" s="34"/>
      <c r="AE104" s="32" t="s">
        <v>39</v>
      </c>
      <c r="AF104" s="32" t="s">
        <v>53</v>
      </c>
      <c r="AG104" s="35">
        <v>0</v>
      </c>
      <c r="AH104" s="33">
        <v>44826.592152777775</v>
      </c>
      <c r="AI104" s="32" t="s">
        <v>56</v>
      </c>
    </row>
    <row r="105" spans="1:35" ht="14.25">
      <c r="A105" s="32" t="s">
        <v>35</v>
      </c>
      <c r="B105" s="32" t="s">
        <v>54</v>
      </c>
      <c r="C105" s="33">
        <v>44806.705046296294</v>
      </c>
      <c r="D105" s="33">
        <v>44806.661886574075</v>
      </c>
      <c r="E105" s="32" t="s">
        <v>37</v>
      </c>
      <c r="F105" s="32" t="s">
        <v>1536</v>
      </c>
      <c r="G105">
        <v>11234</v>
      </c>
      <c r="H105" s="33">
        <v>44818.683518518519</v>
      </c>
      <c r="I105" s="32" t="s">
        <v>38</v>
      </c>
      <c r="J105" s="32" t="s">
        <v>39</v>
      </c>
      <c r="K105" s="33"/>
      <c r="L105" s="32" t="s">
        <v>40</v>
      </c>
      <c r="M105" s="32" t="s">
        <v>56</v>
      </c>
      <c r="N105">
        <v>1</v>
      </c>
      <c r="O105" s="32" t="s">
        <v>42</v>
      </c>
      <c r="P105">
        <v>0</v>
      </c>
      <c r="Q105" s="32" t="s">
        <v>56</v>
      </c>
      <c r="R105">
        <v>6224</v>
      </c>
      <c r="S105" s="32" t="s">
        <v>1069</v>
      </c>
      <c r="T105" s="32" t="s">
        <v>1070</v>
      </c>
      <c r="U105" s="32" t="s">
        <v>45</v>
      </c>
      <c r="V105" s="32" t="s">
        <v>1537</v>
      </c>
      <c r="W105" s="33">
        <v>44806.683749999997</v>
      </c>
      <c r="X105" s="32" t="s">
        <v>103</v>
      </c>
      <c r="Y105" s="32" t="s">
        <v>47</v>
      </c>
      <c r="Z105" s="32" t="s">
        <v>48</v>
      </c>
      <c r="AA105" s="32" t="s">
        <v>1538</v>
      </c>
      <c r="AB105" s="32" t="s">
        <v>1539</v>
      </c>
      <c r="AC105" s="32" t="s">
        <v>619</v>
      </c>
      <c r="AD105" s="34"/>
      <c r="AE105" s="32" t="s">
        <v>39</v>
      </c>
      <c r="AF105" s="32" t="s">
        <v>50</v>
      </c>
      <c r="AG105" s="35">
        <v>0</v>
      </c>
      <c r="AH105" s="33">
        <v>44806.705046296294</v>
      </c>
      <c r="AI105" s="32" t="s">
        <v>56</v>
      </c>
    </row>
    <row r="106" spans="1:35" ht="14.25">
      <c r="A106" s="32" t="s">
        <v>35</v>
      </c>
      <c r="B106" s="32" t="s">
        <v>499</v>
      </c>
      <c r="C106" s="33">
        <v>44806.663472222222</v>
      </c>
      <c r="D106" s="33">
        <v>44806.663298611114</v>
      </c>
      <c r="E106" s="32" t="s">
        <v>37</v>
      </c>
      <c r="F106" s="32" t="s">
        <v>1540</v>
      </c>
      <c r="G106">
        <v>11235</v>
      </c>
      <c r="H106" s="33">
        <v>44841.346377314818</v>
      </c>
      <c r="I106" s="32" t="s">
        <v>38</v>
      </c>
      <c r="J106" s="32" t="s">
        <v>39</v>
      </c>
      <c r="K106" s="33"/>
      <c r="L106" s="32" t="s">
        <v>40</v>
      </c>
      <c r="M106" s="32" t="s">
        <v>41</v>
      </c>
      <c r="N106">
        <v>1</v>
      </c>
      <c r="O106" s="32" t="s">
        <v>39</v>
      </c>
      <c r="P106">
        <v>0</v>
      </c>
      <c r="Q106" s="32" t="s">
        <v>41</v>
      </c>
      <c r="R106">
        <v>642175520</v>
      </c>
      <c r="S106" s="32" t="s">
        <v>194</v>
      </c>
      <c r="T106" s="32" t="s">
        <v>195</v>
      </c>
      <c r="U106" s="32" t="s">
        <v>45</v>
      </c>
      <c r="V106" s="32" t="s">
        <v>838</v>
      </c>
      <c r="W106" s="33">
        <v>44806.663472222222</v>
      </c>
      <c r="X106" s="32" t="s">
        <v>196</v>
      </c>
      <c r="Y106" s="32" t="s">
        <v>52</v>
      </c>
      <c r="Z106" s="32" t="s">
        <v>48</v>
      </c>
      <c r="AA106" s="32" t="s">
        <v>39</v>
      </c>
      <c r="AB106" s="32" t="s">
        <v>1028</v>
      </c>
      <c r="AC106" s="32" t="s">
        <v>1349</v>
      </c>
      <c r="AD106" s="34"/>
      <c r="AE106" s="32" t="s">
        <v>39</v>
      </c>
      <c r="AF106" s="32" t="s">
        <v>50</v>
      </c>
      <c r="AG106" s="35">
        <v>0</v>
      </c>
      <c r="AH106" s="33">
        <v>44838.471377314818</v>
      </c>
      <c r="AI106" s="32" t="s">
        <v>41</v>
      </c>
    </row>
    <row r="107" spans="1:35" ht="14.25">
      <c r="A107" s="32" t="s">
        <v>35</v>
      </c>
      <c r="B107" s="32" t="s">
        <v>329</v>
      </c>
      <c r="C107" s="33">
        <v>44818.692557870374</v>
      </c>
      <c r="D107" s="33">
        <v>44806.664895833332</v>
      </c>
      <c r="E107" s="32" t="s">
        <v>37</v>
      </c>
      <c r="F107" s="32" t="s">
        <v>1541</v>
      </c>
      <c r="G107">
        <v>11236</v>
      </c>
      <c r="H107" s="33">
        <v>44818.625</v>
      </c>
      <c r="I107" s="32" t="s">
        <v>38</v>
      </c>
      <c r="J107" s="32" t="s">
        <v>39</v>
      </c>
      <c r="K107" s="33"/>
      <c r="L107" s="32" t="s">
        <v>40</v>
      </c>
      <c r="M107" s="32" t="s">
        <v>56</v>
      </c>
      <c r="N107">
        <v>1</v>
      </c>
      <c r="O107" s="32" t="s">
        <v>518</v>
      </c>
      <c r="P107">
        <v>0</v>
      </c>
      <c r="Q107" s="32" t="s">
        <v>56</v>
      </c>
      <c r="R107">
        <v>6520</v>
      </c>
      <c r="S107" s="32" t="s">
        <v>75</v>
      </c>
      <c r="T107" s="32" t="s">
        <v>76</v>
      </c>
      <c r="U107" s="32" t="s">
        <v>45</v>
      </c>
      <c r="V107" s="32" t="s">
        <v>1542</v>
      </c>
      <c r="W107" s="33">
        <v>44816.671157407407</v>
      </c>
      <c r="X107" s="32" t="s">
        <v>215</v>
      </c>
      <c r="Y107" s="32" t="s">
        <v>47</v>
      </c>
      <c r="Z107" s="32" t="s">
        <v>48</v>
      </c>
      <c r="AA107" s="32" t="s">
        <v>330</v>
      </c>
      <c r="AB107" s="32" t="s">
        <v>1543</v>
      </c>
      <c r="AC107" s="32" t="s">
        <v>573</v>
      </c>
      <c r="AD107" s="34">
        <v>44686</v>
      </c>
      <c r="AE107" s="32" t="s">
        <v>39</v>
      </c>
      <c r="AF107" s="32" t="s">
        <v>53</v>
      </c>
      <c r="AG107" s="35">
        <v>0</v>
      </c>
      <c r="AH107" s="33">
        <v>44820.416435185187</v>
      </c>
      <c r="AI107" s="32" t="s">
        <v>56</v>
      </c>
    </row>
    <row r="108" spans="1:35" ht="14.25">
      <c r="A108" s="32" t="s">
        <v>35</v>
      </c>
      <c r="B108" s="32" t="s">
        <v>499</v>
      </c>
      <c r="C108" s="33">
        <v>44806.665162037039</v>
      </c>
      <c r="D108" s="33">
        <v>44806.664976851855</v>
      </c>
      <c r="E108" s="32" t="s">
        <v>37</v>
      </c>
      <c r="F108" s="32" t="s">
        <v>1544</v>
      </c>
      <c r="G108">
        <v>11237</v>
      </c>
      <c r="H108" s="33">
        <v>44841.346331018518</v>
      </c>
      <c r="I108" s="32" t="s">
        <v>38</v>
      </c>
      <c r="J108" s="32" t="s">
        <v>39</v>
      </c>
      <c r="K108" s="33"/>
      <c r="L108" s="32" t="s">
        <v>40</v>
      </c>
      <c r="M108" s="32" t="s">
        <v>41</v>
      </c>
      <c r="N108">
        <v>1</v>
      </c>
      <c r="O108" s="32" t="s">
        <v>39</v>
      </c>
      <c r="P108">
        <v>0</v>
      </c>
      <c r="Q108" s="32" t="s">
        <v>41</v>
      </c>
      <c r="R108">
        <v>642175520</v>
      </c>
      <c r="S108" s="32" t="s">
        <v>194</v>
      </c>
      <c r="T108" s="32" t="s">
        <v>195</v>
      </c>
      <c r="U108" s="32" t="s">
        <v>45</v>
      </c>
      <c r="V108" s="32" t="s">
        <v>749</v>
      </c>
      <c r="W108" s="33">
        <v>44806.665162037039</v>
      </c>
      <c r="X108" s="32" t="s">
        <v>196</v>
      </c>
      <c r="Y108" s="32" t="s">
        <v>235</v>
      </c>
      <c r="Z108" s="32" t="s">
        <v>48</v>
      </c>
      <c r="AA108" s="32" t="s">
        <v>39</v>
      </c>
      <c r="AB108" s="32" t="s">
        <v>1028</v>
      </c>
      <c r="AC108" s="32" t="s">
        <v>1349</v>
      </c>
      <c r="AD108" s="34"/>
      <c r="AE108" s="32" t="s">
        <v>39</v>
      </c>
      <c r="AF108" s="32" t="s">
        <v>50</v>
      </c>
      <c r="AG108" s="35">
        <v>0</v>
      </c>
      <c r="AH108" s="33">
        <v>44838.471331018518</v>
      </c>
      <c r="AI108" s="32" t="s">
        <v>41</v>
      </c>
    </row>
    <row r="109" spans="1:35" ht="14.25">
      <c r="A109" s="32" t="s">
        <v>35</v>
      </c>
      <c r="B109" s="32" t="s">
        <v>73</v>
      </c>
      <c r="C109" s="33">
        <v>44807.494826388887</v>
      </c>
      <c r="D109" s="33">
        <v>44807.346851851849</v>
      </c>
      <c r="E109" s="32" t="s">
        <v>37</v>
      </c>
      <c r="F109" s="32" t="s">
        <v>1545</v>
      </c>
      <c r="G109">
        <v>11238</v>
      </c>
      <c r="H109" s="33">
        <v>44818.708333333336</v>
      </c>
      <c r="I109" s="32" t="s">
        <v>38</v>
      </c>
      <c r="J109" s="32" t="s">
        <v>39</v>
      </c>
      <c r="K109" s="33"/>
      <c r="L109" s="32" t="s">
        <v>40</v>
      </c>
      <c r="M109" s="32" t="s">
        <v>56</v>
      </c>
      <c r="N109">
        <v>1</v>
      </c>
      <c r="O109" s="32" t="s">
        <v>42</v>
      </c>
      <c r="P109">
        <v>0</v>
      </c>
      <c r="Q109" s="32" t="s">
        <v>56</v>
      </c>
      <c r="R109">
        <v>6163</v>
      </c>
      <c r="S109" s="32" t="s">
        <v>699</v>
      </c>
      <c r="T109" s="32" t="s">
        <v>700</v>
      </c>
      <c r="U109" s="32" t="s">
        <v>45</v>
      </c>
      <c r="V109" s="32" t="s">
        <v>38</v>
      </c>
      <c r="W109" s="33">
        <v>44807.494826388887</v>
      </c>
      <c r="X109" s="32" t="s">
        <v>223</v>
      </c>
      <c r="Y109" s="32" t="s">
        <v>47</v>
      </c>
      <c r="Z109" s="32" t="s">
        <v>48</v>
      </c>
      <c r="AA109" s="32" t="s">
        <v>161</v>
      </c>
      <c r="AB109" s="32" t="s">
        <v>1546</v>
      </c>
      <c r="AC109" s="32" t="s">
        <v>1547</v>
      </c>
      <c r="AD109" s="34"/>
      <c r="AE109" s="32" t="s">
        <v>39</v>
      </c>
      <c r="AF109" s="32" t="s">
        <v>50</v>
      </c>
      <c r="AG109" s="35">
        <v>0</v>
      </c>
      <c r="AH109" s="33">
        <v>44807.494814814818</v>
      </c>
      <c r="AI109" s="32" t="s">
        <v>56</v>
      </c>
    </row>
    <row r="110" spans="1:35" ht="14.25">
      <c r="A110" s="32" t="s">
        <v>35</v>
      </c>
      <c r="B110" s="32" t="s">
        <v>54</v>
      </c>
      <c r="C110" s="33">
        <v>44807.495335648149</v>
      </c>
      <c r="D110" s="33">
        <v>44807.354502314818</v>
      </c>
      <c r="E110" s="32" t="s">
        <v>37</v>
      </c>
      <c r="F110" s="32" t="s">
        <v>1548</v>
      </c>
      <c r="G110">
        <v>11239</v>
      </c>
      <c r="H110" s="33">
        <v>44818.708333333336</v>
      </c>
      <c r="I110" s="32" t="s">
        <v>38</v>
      </c>
      <c r="J110" s="32" t="s">
        <v>39</v>
      </c>
      <c r="K110" s="33"/>
      <c r="L110" s="32" t="s">
        <v>40</v>
      </c>
      <c r="M110" s="32" t="s">
        <v>56</v>
      </c>
      <c r="N110">
        <v>1</v>
      </c>
      <c r="O110" s="32" t="s">
        <v>42</v>
      </c>
      <c r="P110">
        <v>0</v>
      </c>
      <c r="Q110" s="32" t="s">
        <v>56</v>
      </c>
      <c r="R110">
        <v>6241</v>
      </c>
      <c r="S110" s="32" t="s">
        <v>410</v>
      </c>
      <c r="T110" s="32" t="s">
        <v>411</v>
      </c>
      <c r="U110" s="32" t="s">
        <v>45</v>
      </c>
      <c r="V110" s="32" t="s">
        <v>38</v>
      </c>
      <c r="W110" s="33">
        <v>44807.381782407407</v>
      </c>
      <c r="X110" s="32" t="s">
        <v>51</v>
      </c>
      <c r="Y110" s="32" t="s">
        <v>47</v>
      </c>
      <c r="Z110" s="32" t="s">
        <v>48</v>
      </c>
      <c r="AA110" s="32" t="s">
        <v>505</v>
      </c>
      <c r="AB110" s="32" t="s">
        <v>1549</v>
      </c>
      <c r="AC110" s="32" t="s">
        <v>599</v>
      </c>
      <c r="AD110" s="34"/>
      <c r="AE110" s="32" t="s">
        <v>39</v>
      </c>
      <c r="AF110" s="32" t="s">
        <v>50</v>
      </c>
      <c r="AG110" s="35">
        <v>0</v>
      </c>
      <c r="AH110" s="33">
        <v>44807.495335648149</v>
      </c>
      <c r="AI110" s="32" t="s">
        <v>56</v>
      </c>
    </row>
    <row r="111" spans="1:35" ht="14.25">
      <c r="A111" s="32" t="s">
        <v>35</v>
      </c>
      <c r="B111" s="32" t="s">
        <v>452</v>
      </c>
      <c r="C111" s="33">
        <v>44807.49359953704</v>
      </c>
      <c r="D111" s="33">
        <v>44807.374664351853</v>
      </c>
      <c r="E111" s="32" t="s">
        <v>37</v>
      </c>
      <c r="F111" s="32" t="s">
        <v>1550</v>
      </c>
      <c r="G111">
        <v>11240</v>
      </c>
      <c r="H111" s="33">
        <v>44818.708333333336</v>
      </c>
      <c r="I111" s="32" t="s">
        <v>38</v>
      </c>
      <c r="J111" s="32" t="s">
        <v>39</v>
      </c>
      <c r="K111" s="33"/>
      <c r="L111" s="32" t="s">
        <v>40</v>
      </c>
      <c r="M111" s="32" t="s">
        <v>56</v>
      </c>
      <c r="N111">
        <v>1</v>
      </c>
      <c r="O111" s="32" t="s">
        <v>104</v>
      </c>
      <c r="P111">
        <v>0</v>
      </c>
      <c r="Q111" s="32" t="s">
        <v>56</v>
      </c>
      <c r="R111">
        <v>6482</v>
      </c>
      <c r="S111" s="32" t="s">
        <v>402</v>
      </c>
      <c r="T111" s="32" t="s">
        <v>403</v>
      </c>
      <c r="U111" s="32" t="s">
        <v>45</v>
      </c>
      <c r="V111" s="32" t="s">
        <v>38</v>
      </c>
      <c r="W111" s="33">
        <v>44807.49359953704</v>
      </c>
      <c r="X111" s="32" t="s">
        <v>223</v>
      </c>
      <c r="Y111" s="32" t="s">
        <v>47</v>
      </c>
      <c r="Z111" s="32" t="s">
        <v>48</v>
      </c>
      <c r="AA111" s="32" t="s">
        <v>455</v>
      </c>
      <c r="AB111" s="32" t="s">
        <v>1551</v>
      </c>
      <c r="AC111" s="32" t="s">
        <v>564</v>
      </c>
      <c r="AD111" s="34"/>
      <c r="AE111" s="32" t="s">
        <v>39</v>
      </c>
      <c r="AF111" s="32" t="s">
        <v>50</v>
      </c>
      <c r="AG111" s="35">
        <v>0</v>
      </c>
      <c r="AH111" s="33">
        <v>44807.49359953704</v>
      </c>
      <c r="AI111" s="32" t="s">
        <v>56</v>
      </c>
    </row>
    <row r="112" spans="1:35" ht="14.25">
      <c r="A112" s="32" t="s">
        <v>35</v>
      </c>
      <c r="B112" s="32" t="s">
        <v>171</v>
      </c>
      <c r="C112" s="33">
        <v>44827.400057870371</v>
      </c>
      <c r="D112" s="33">
        <v>44807.678935185184</v>
      </c>
      <c r="E112" s="32" t="s">
        <v>37</v>
      </c>
      <c r="F112" s="32" t="s">
        <v>1552</v>
      </c>
      <c r="G112">
        <v>11241</v>
      </c>
      <c r="H112" s="33">
        <v>44838.355613425927</v>
      </c>
      <c r="I112" s="32" t="s">
        <v>38</v>
      </c>
      <c r="J112" s="32" t="s">
        <v>39</v>
      </c>
      <c r="K112" s="33"/>
      <c r="L112" s="32" t="s">
        <v>40</v>
      </c>
      <c r="M112" s="32" t="s">
        <v>56</v>
      </c>
      <c r="N112">
        <v>1</v>
      </c>
      <c r="O112" s="32" t="s">
        <v>127</v>
      </c>
      <c r="P112">
        <v>0</v>
      </c>
      <c r="Q112" s="32" t="s">
        <v>56</v>
      </c>
      <c r="R112">
        <v>6235</v>
      </c>
      <c r="S112" s="32" t="s">
        <v>1553</v>
      </c>
      <c r="T112" s="32" t="s">
        <v>1554</v>
      </c>
      <c r="U112" s="32" t="s">
        <v>45</v>
      </c>
      <c r="V112" s="32" t="s">
        <v>1555</v>
      </c>
      <c r="W112" s="33">
        <v>44825.377129629633</v>
      </c>
      <c r="X112" s="32" t="s">
        <v>51</v>
      </c>
      <c r="Y112" s="32" t="s">
        <v>47</v>
      </c>
      <c r="Z112" s="32" t="s">
        <v>48</v>
      </c>
      <c r="AA112" s="32" t="s">
        <v>190</v>
      </c>
      <c r="AB112" s="32" t="s">
        <v>1556</v>
      </c>
      <c r="AC112" s="32" t="s">
        <v>613</v>
      </c>
      <c r="AD112" s="34"/>
      <c r="AE112" s="32" t="s">
        <v>39</v>
      </c>
      <c r="AF112" s="32" t="s">
        <v>50</v>
      </c>
      <c r="AG112" s="35">
        <v>0</v>
      </c>
      <c r="AH112" s="33">
        <v>44827.400057870371</v>
      </c>
      <c r="AI112" s="32" t="s">
        <v>56</v>
      </c>
    </row>
    <row r="113" spans="1:35" ht="14.25">
      <c r="A113" s="32" t="s">
        <v>35</v>
      </c>
      <c r="B113" s="32" t="s">
        <v>54</v>
      </c>
      <c r="C113" s="33">
        <v>44808.438703703701</v>
      </c>
      <c r="D113" s="33">
        <v>44808.433344907404</v>
      </c>
      <c r="E113" s="32" t="s">
        <v>37</v>
      </c>
      <c r="F113" s="32" t="s">
        <v>1557</v>
      </c>
      <c r="G113">
        <v>11242</v>
      </c>
      <c r="H113" s="33">
        <v>44818.708333333336</v>
      </c>
      <c r="I113" s="32" t="s">
        <v>38</v>
      </c>
      <c r="J113" s="32" t="s">
        <v>39</v>
      </c>
      <c r="K113" s="33"/>
      <c r="L113" s="32" t="s">
        <v>40</v>
      </c>
      <c r="M113" s="32" t="s">
        <v>56</v>
      </c>
      <c r="N113">
        <v>1</v>
      </c>
      <c r="O113" s="32" t="s">
        <v>42</v>
      </c>
      <c r="P113">
        <v>0</v>
      </c>
      <c r="Q113" s="32" t="s">
        <v>56</v>
      </c>
      <c r="R113">
        <v>8682</v>
      </c>
      <c r="S113" s="32" t="s">
        <v>370</v>
      </c>
      <c r="T113" s="32" t="s">
        <v>371</v>
      </c>
      <c r="U113" s="32" t="s">
        <v>45</v>
      </c>
      <c r="V113" s="32" t="s">
        <v>38</v>
      </c>
      <c r="W113" s="33">
        <v>44808.439641203702</v>
      </c>
      <c r="X113" s="32" t="s">
        <v>58</v>
      </c>
      <c r="Y113" s="32" t="s">
        <v>47</v>
      </c>
      <c r="Z113" s="32" t="s">
        <v>48</v>
      </c>
      <c r="AA113" s="32" t="s">
        <v>475</v>
      </c>
      <c r="AB113" s="32" t="s">
        <v>1558</v>
      </c>
      <c r="AC113" s="32" t="s">
        <v>461</v>
      </c>
      <c r="AD113" s="34"/>
      <c r="AE113" s="32" t="s">
        <v>39</v>
      </c>
      <c r="AF113" s="32" t="s">
        <v>50</v>
      </c>
      <c r="AG113" s="35">
        <v>0</v>
      </c>
      <c r="AH113" s="33">
        <v>44808.440289351849</v>
      </c>
      <c r="AI113" s="32" t="s">
        <v>56</v>
      </c>
    </row>
    <row r="114" spans="1:35" ht="14.25">
      <c r="A114" s="32" t="s">
        <v>35</v>
      </c>
      <c r="B114" s="32" t="s">
        <v>452</v>
      </c>
      <c r="C114" s="33"/>
      <c r="D114" s="33">
        <v>44808.434733796297</v>
      </c>
      <c r="E114" s="32" t="s">
        <v>37</v>
      </c>
      <c r="F114" s="32" t="s">
        <v>1559</v>
      </c>
      <c r="G114">
        <v>11243</v>
      </c>
      <c r="H114" s="33">
        <v>44811.583333333336</v>
      </c>
      <c r="I114" s="32" t="s">
        <v>38</v>
      </c>
      <c r="J114" s="32" t="s">
        <v>39</v>
      </c>
      <c r="K114" s="33"/>
      <c r="L114" s="32" t="s">
        <v>40</v>
      </c>
      <c r="M114" s="32" t="s">
        <v>41</v>
      </c>
      <c r="N114">
        <v>1</v>
      </c>
      <c r="O114" s="32" t="s">
        <v>453</v>
      </c>
      <c r="P114">
        <v>0</v>
      </c>
      <c r="Q114" s="32" t="s">
        <v>41</v>
      </c>
      <c r="R114">
        <v>8682</v>
      </c>
      <c r="S114" s="32" t="s">
        <v>370</v>
      </c>
      <c r="T114" s="32" t="s">
        <v>371</v>
      </c>
      <c r="U114" s="32" t="s">
        <v>39</v>
      </c>
      <c r="V114" s="32" t="s">
        <v>39</v>
      </c>
      <c r="W114" s="33"/>
      <c r="X114" s="32" t="s">
        <v>321</v>
      </c>
      <c r="Y114" s="32" t="s">
        <v>47</v>
      </c>
      <c r="Z114" s="32" t="s">
        <v>160</v>
      </c>
      <c r="AA114" s="32" t="s">
        <v>455</v>
      </c>
      <c r="AB114" s="32" t="s">
        <v>1560</v>
      </c>
      <c r="AC114" s="32" t="s">
        <v>461</v>
      </c>
      <c r="AD114" s="34"/>
      <c r="AE114" s="32" t="s">
        <v>39</v>
      </c>
      <c r="AF114" s="32" t="s">
        <v>50</v>
      </c>
      <c r="AG114" s="35">
        <v>0</v>
      </c>
      <c r="AH114" s="33">
        <v>44809.298356481479</v>
      </c>
      <c r="AI114" s="32" t="s">
        <v>41</v>
      </c>
    </row>
    <row r="115" spans="1:35" ht="14.25">
      <c r="A115" s="32" t="s">
        <v>35</v>
      </c>
      <c r="B115" s="32" t="s">
        <v>452</v>
      </c>
      <c r="C115" s="33"/>
      <c r="D115" s="33">
        <v>44808.48269675926</v>
      </c>
      <c r="E115" s="32" t="s">
        <v>37</v>
      </c>
      <c r="F115" s="32" t="s">
        <v>1561</v>
      </c>
      <c r="G115">
        <v>11244</v>
      </c>
      <c r="H115" s="33">
        <v>44811.583333333336</v>
      </c>
      <c r="I115" s="32" t="s">
        <v>38</v>
      </c>
      <c r="J115" s="32" t="s">
        <v>39</v>
      </c>
      <c r="K115" s="33"/>
      <c r="L115" s="32" t="s">
        <v>40</v>
      </c>
      <c r="M115" s="32" t="s">
        <v>56</v>
      </c>
      <c r="N115">
        <v>1</v>
      </c>
      <c r="O115" s="32" t="s">
        <v>453</v>
      </c>
      <c r="P115">
        <v>0</v>
      </c>
      <c r="Q115" s="32" t="s">
        <v>41</v>
      </c>
      <c r="R115">
        <v>8682</v>
      </c>
      <c r="S115" s="32" t="s">
        <v>370</v>
      </c>
      <c r="T115" s="32" t="s">
        <v>371</v>
      </c>
      <c r="U115" s="32" t="s">
        <v>39</v>
      </c>
      <c r="V115" s="32" t="s">
        <v>39</v>
      </c>
      <c r="W115" s="33"/>
      <c r="X115" s="32" t="s">
        <v>321</v>
      </c>
      <c r="Y115" s="32" t="s">
        <v>47</v>
      </c>
      <c r="Z115" s="32" t="s">
        <v>160</v>
      </c>
      <c r="AA115" s="32" t="s">
        <v>455</v>
      </c>
      <c r="AB115" s="32" t="s">
        <v>1562</v>
      </c>
      <c r="AC115" s="32" t="s">
        <v>461</v>
      </c>
      <c r="AD115" s="34"/>
      <c r="AE115" s="32" t="s">
        <v>39</v>
      </c>
      <c r="AF115" s="32" t="s">
        <v>50</v>
      </c>
      <c r="AG115" s="35">
        <v>0</v>
      </c>
      <c r="AH115" s="33">
        <v>44809.297222222223</v>
      </c>
      <c r="AI115" s="32" t="s">
        <v>41</v>
      </c>
    </row>
    <row r="116" spans="1:35" ht="14.25">
      <c r="A116" s="32" t="s">
        <v>35</v>
      </c>
      <c r="B116" s="32" t="s">
        <v>54</v>
      </c>
      <c r="C116" s="33">
        <v>44809.350960648146</v>
      </c>
      <c r="D116" s="33">
        <v>44808.723657407405</v>
      </c>
      <c r="E116" s="32" t="s">
        <v>37</v>
      </c>
      <c r="F116" s="32" t="s">
        <v>1563</v>
      </c>
      <c r="G116">
        <v>11245</v>
      </c>
      <c r="H116" s="33">
        <v>44811.583333333336</v>
      </c>
      <c r="I116" s="32" t="s">
        <v>38</v>
      </c>
      <c r="J116" s="32" t="s">
        <v>39</v>
      </c>
      <c r="K116" s="33"/>
      <c r="L116" s="32" t="s">
        <v>40</v>
      </c>
      <c r="M116" s="32" t="s">
        <v>56</v>
      </c>
      <c r="N116">
        <v>1</v>
      </c>
      <c r="O116" s="32" t="s">
        <v>135</v>
      </c>
      <c r="P116">
        <v>0</v>
      </c>
      <c r="Q116" s="32" t="s">
        <v>41</v>
      </c>
      <c r="R116">
        <v>872026990</v>
      </c>
      <c r="S116" s="32" t="s">
        <v>954</v>
      </c>
      <c r="T116" s="32" t="s">
        <v>1564</v>
      </c>
      <c r="U116" s="32" t="s">
        <v>45</v>
      </c>
      <c r="V116" s="32" t="s">
        <v>771</v>
      </c>
      <c r="W116" s="33">
        <v>44809.350960648146</v>
      </c>
      <c r="X116" s="32" t="s">
        <v>96</v>
      </c>
      <c r="Y116" s="32" t="s">
        <v>47</v>
      </c>
      <c r="Z116" s="32" t="s">
        <v>48</v>
      </c>
      <c r="AA116" s="32" t="s">
        <v>97</v>
      </c>
      <c r="AB116" s="32" t="s">
        <v>1565</v>
      </c>
      <c r="AC116" s="32" t="s">
        <v>291</v>
      </c>
      <c r="AD116" s="34"/>
      <c r="AE116" s="32" t="s">
        <v>39</v>
      </c>
      <c r="AF116" s="32" t="s">
        <v>50</v>
      </c>
      <c r="AG116" s="35">
        <v>0</v>
      </c>
      <c r="AH116" s="33">
        <v>44809.350960648146</v>
      </c>
      <c r="AI116" s="32" t="s">
        <v>41</v>
      </c>
    </row>
    <row r="117" spans="1:35" ht="14.25">
      <c r="A117" s="32" t="s">
        <v>35</v>
      </c>
      <c r="B117" s="32" t="s">
        <v>171</v>
      </c>
      <c r="C117" s="33">
        <v>44809.370104166665</v>
      </c>
      <c r="D117" s="33">
        <v>44809.332916666666</v>
      </c>
      <c r="E117" s="32" t="s">
        <v>37</v>
      </c>
      <c r="F117" s="32" t="s">
        <v>1566</v>
      </c>
      <c r="G117">
        <v>11246</v>
      </c>
      <c r="H117" s="33">
        <v>44812.456030092595</v>
      </c>
      <c r="I117" s="32" t="s">
        <v>38</v>
      </c>
      <c r="J117" s="32" t="s">
        <v>39</v>
      </c>
      <c r="K117" s="33"/>
      <c r="L117" s="32" t="s">
        <v>40</v>
      </c>
      <c r="M117" s="32" t="s">
        <v>41</v>
      </c>
      <c r="N117">
        <v>1</v>
      </c>
      <c r="O117" s="32" t="s">
        <v>42</v>
      </c>
      <c r="P117">
        <v>0</v>
      </c>
      <c r="Q117" s="32" t="s">
        <v>41</v>
      </c>
      <c r="R117">
        <v>868316675</v>
      </c>
      <c r="S117" s="32" t="s">
        <v>208</v>
      </c>
      <c r="T117" s="32" t="s">
        <v>209</v>
      </c>
      <c r="U117" s="32" t="s">
        <v>45</v>
      </c>
      <c r="V117" s="32" t="s">
        <v>1567</v>
      </c>
      <c r="W117" s="33">
        <v>44809.370104166665</v>
      </c>
      <c r="X117" s="32" t="s">
        <v>223</v>
      </c>
      <c r="Y117" s="32" t="s">
        <v>47</v>
      </c>
      <c r="Z117" s="32" t="s">
        <v>48</v>
      </c>
      <c r="AA117" s="32" t="s">
        <v>210</v>
      </c>
      <c r="AB117" s="32" t="s">
        <v>1568</v>
      </c>
      <c r="AC117" s="32" t="s">
        <v>265</v>
      </c>
      <c r="AD117" s="34"/>
      <c r="AE117" s="32" t="s">
        <v>39</v>
      </c>
      <c r="AF117" s="32" t="s">
        <v>50</v>
      </c>
      <c r="AG117" s="35">
        <v>0</v>
      </c>
      <c r="AH117" s="33">
        <v>44809.6171412037</v>
      </c>
      <c r="AI117" s="32" t="s">
        <v>41</v>
      </c>
    </row>
    <row r="118" spans="1:35" ht="14.25">
      <c r="A118" s="32" t="s">
        <v>35</v>
      </c>
      <c r="B118" s="32" t="s">
        <v>36</v>
      </c>
      <c r="C118" s="33">
        <v>44809.611620370371</v>
      </c>
      <c r="D118" s="33">
        <v>44809.343645833331</v>
      </c>
      <c r="E118" s="32" t="s">
        <v>37</v>
      </c>
      <c r="F118" s="32" t="s">
        <v>1569</v>
      </c>
      <c r="G118">
        <v>11247</v>
      </c>
      <c r="H118" s="33">
        <v>44819.383275462962</v>
      </c>
      <c r="I118" s="32" t="s">
        <v>38</v>
      </c>
      <c r="J118" s="32" t="s">
        <v>39</v>
      </c>
      <c r="K118" s="33"/>
      <c r="L118" s="32" t="s">
        <v>40</v>
      </c>
      <c r="M118" s="32" t="s">
        <v>56</v>
      </c>
      <c r="N118">
        <v>1</v>
      </c>
      <c r="O118" s="32" t="s">
        <v>60</v>
      </c>
      <c r="P118">
        <v>0</v>
      </c>
      <c r="Q118" s="32" t="s">
        <v>56</v>
      </c>
      <c r="R118">
        <v>8677</v>
      </c>
      <c r="S118" s="32" t="s">
        <v>1570</v>
      </c>
      <c r="T118" s="32" t="s">
        <v>1571</v>
      </c>
      <c r="U118" s="32" t="s">
        <v>45</v>
      </c>
      <c r="V118" s="32" t="s">
        <v>1572</v>
      </c>
      <c r="W118" s="33">
        <v>44809.578333333331</v>
      </c>
      <c r="X118" s="32" t="s">
        <v>46</v>
      </c>
      <c r="Y118" s="32" t="s">
        <v>52</v>
      </c>
      <c r="Z118" s="32" t="s">
        <v>48</v>
      </c>
      <c r="AA118" s="32" t="s">
        <v>314</v>
      </c>
      <c r="AB118" s="32" t="s">
        <v>1573</v>
      </c>
      <c r="AC118" s="32" t="s">
        <v>328</v>
      </c>
      <c r="AD118" s="34"/>
      <c r="AE118" s="32" t="s">
        <v>39</v>
      </c>
      <c r="AF118" s="32" t="s">
        <v>50</v>
      </c>
      <c r="AG118" s="35">
        <v>0</v>
      </c>
      <c r="AH118" s="33">
        <v>44809.617303240739</v>
      </c>
      <c r="AI118" s="32" t="s">
        <v>41</v>
      </c>
    </row>
    <row r="119" spans="1:35" ht="14.25">
      <c r="A119" s="32" t="s">
        <v>35</v>
      </c>
      <c r="B119" s="32" t="s">
        <v>452</v>
      </c>
      <c r="C119" s="33">
        <v>44809.612071759257</v>
      </c>
      <c r="D119" s="33">
        <v>44809.350358796299</v>
      </c>
      <c r="E119" s="32" t="s">
        <v>37</v>
      </c>
      <c r="F119" s="32" t="s">
        <v>1574</v>
      </c>
      <c r="G119">
        <v>11248</v>
      </c>
      <c r="H119" s="33">
        <v>44812.440393518518</v>
      </c>
      <c r="I119" s="32" t="s">
        <v>38</v>
      </c>
      <c r="J119" s="32" t="s">
        <v>39</v>
      </c>
      <c r="K119" s="33"/>
      <c r="L119" s="32" t="s">
        <v>40</v>
      </c>
      <c r="M119" s="32" t="s">
        <v>41</v>
      </c>
      <c r="N119">
        <v>1</v>
      </c>
      <c r="O119" s="32" t="s">
        <v>104</v>
      </c>
      <c r="P119">
        <v>0</v>
      </c>
      <c r="Q119" s="32" t="s">
        <v>41</v>
      </c>
      <c r="R119">
        <v>5817</v>
      </c>
      <c r="S119" s="32" t="s">
        <v>124</v>
      </c>
      <c r="T119" s="32" t="s">
        <v>125</v>
      </c>
      <c r="U119" s="32" t="s">
        <v>45</v>
      </c>
      <c r="V119" s="32" t="s">
        <v>1090</v>
      </c>
      <c r="W119" s="33">
        <v>44809.402754629627</v>
      </c>
      <c r="X119" s="32" t="s">
        <v>94</v>
      </c>
      <c r="Y119" s="32" t="s">
        <v>47</v>
      </c>
      <c r="Z119" s="32" t="s">
        <v>48</v>
      </c>
      <c r="AA119" s="32" t="s">
        <v>455</v>
      </c>
      <c r="AB119" s="32" t="s">
        <v>1575</v>
      </c>
      <c r="AC119" s="32" t="s">
        <v>265</v>
      </c>
      <c r="AD119" s="34"/>
      <c r="AE119" s="32" t="s">
        <v>39</v>
      </c>
      <c r="AF119" s="32" t="s">
        <v>50</v>
      </c>
      <c r="AG119" s="35">
        <v>0</v>
      </c>
      <c r="AH119" s="33">
        <v>44809.617465277777</v>
      </c>
      <c r="AI119" s="32" t="s">
        <v>41</v>
      </c>
    </row>
    <row r="120" spans="1:35" ht="14.25">
      <c r="A120" s="32" t="s">
        <v>35</v>
      </c>
      <c r="B120" s="32" t="s">
        <v>36</v>
      </c>
      <c r="C120" s="33">
        <v>44809.367858796293</v>
      </c>
      <c r="D120" s="33">
        <v>44809.351759259262</v>
      </c>
      <c r="E120" s="32" t="s">
        <v>37</v>
      </c>
      <c r="F120" s="32" t="s">
        <v>1576</v>
      </c>
      <c r="G120">
        <v>11249</v>
      </c>
      <c r="H120" s="33">
        <v>44819.351886574077</v>
      </c>
      <c r="I120" s="32" t="s">
        <v>38</v>
      </c>
      <c r="J120" s="32" t="s">
        <v>39</v>
      </c>
      <c r="K120" s="33"/>
      <c r="L120" s="32" t="s">
        <v>40</v>
      </c>
      <c r="M120" s="32" t="s">
        <v>56</v>
      </c>
      <c r="N120">
        <v>1</v>
      </c>
      <c r="O120" s="32" t="s">
        <v>60</v>
      </c>
      <c r="P120">
        <v>0</v>
      </c>
      <c r="Q120" s="32" t="s">
        <v>56</v>
      </c>
      <c r="R120">
        <v>8615</v>
      </c>
      <c r="S120" s="32" t="s">
        <v>608</v>
      </c>
      <c r="T120" s="32" t="s">
        <v>609</v>
      </c>
      <c r="U120" s="32" t="s">
        <v>45</v>
      </c>
      <c r="V120" s="32" t="s">
        <v>1577</v>
      </c>
      <c r="W120" s="33">
        <v>44809.367858796293</v>
      </c>
      <c r="X120" s="32" t="s">
        <v>223</v>
      </c>
      <c r="Y120" s="32" t="s">
        <v>47</v>
      </c>
      <c r="Z120" s="32" t="s">
        <v>48</v>
      </c>
      <c r="AA120" s="32" t="s">
        <v>314</v>
      </c>
      <c r="AB120" s="32" t="s">
        <v>1578</v>
      </c>
      <c r="AC120" s="32" t="s">
        <v>1256</v>
      </c>
      <c r="AD120" s="34"/>
      <c r="AE120" s="32" t="s">
        <v>39</v>
      </c>
      <c r="AF120" s="32" t="s">
        <v>50</v>
      </c>
      <c r="AG120" s="35">
        <v>0</v>
      </c>
      <c r="AH120" s="33">
        <v>44809.367858796293</v>
      </c>
      <c r="AI120" s="32" t="s">
        <v>56</v>
      </c>
    </row>
    <row r="121" spans="1:35" ht="14.25">
      <c r="A121" s="32" t="s">
        <v>35</v>
      </c>
      <c r="B121" s="32" t="s">
        <v>73</v>
      </c>
      <c r="C121" s="33">
        <v>44809.656631944446</v>
      </c>
      <c r="D121" s="33">
        <v>44809.355081018519</v>
      </c>
      <c r="E121" s="32" t="s">
        <v>37</v>
      </c>
      <c r="F121" s="32" t="s">
        <v>1579</v>
      </c>
      <c r="G121">
        <v>11250</v>
      </c>
      <c r="H121" s="33">
        <v>44819.355243055557</v>
      </c>
      <c r="I121" s="32" t="s">
        <v>38</v>
      </c>
      <c r="J121" s="32" t="s">
        <v>39</v>
      </c>
      <c r="K121" s="33"/>
      <c r="L121" s="32" t="s">
        <v>40</v>
      </c>
      <c r="M121" s="32" t="s">
        <v>56</v>
      </c>
      <c r="N121">
        <v>1</v>
      </c>
      <c r="O121" s="32" t="s">
        <v>82</v>
      </c>
      <c r="P121">
        <v>0</v>
      </c>
      <c r="Q121" s="32" t="s">
        <v>56</v>
      </c>
      <c r="R121">
        <v>920131928</v>
      </c>
      <c r="S121" s="32" t="s">
        <v>1580</v>
      </c>
      <c r="T121" s="32" t="s">
        <v>1581</v>
      </c>
      <c r="U121" s="32" t="s">
        <v>45</v>
      </c>
      <c r="V121" s="32" t="s">
        <v>1582</v>
      </c>
      <c r="W121" s="33">
        <v>44809.656631944446</v>
      </c>
      <c r="X121" s="32" t="s">
        <v>59</v>
      </c>
      <c r="Y121" s="32" t="s">
        <v>52</v>
      </c>
      <c r="Z121" s="32" t="s">
        <v>48</v>
      </c>
      <c r="AA121" s="32" t="s">
        <v>161</v>
      </c>
      <c r="AB121" s="32" t="s">
        <v>1583</v>
      </c>
      <c r="AC121" s="32" t="s">
        <v>527</v>
      </c>
      <c r="AD121" s="34"/>
      <c r="AE121" s="32" t="s">
        <v>39</v>
      </c>
      <c r="AF121" s="32" t="s">
        <v>50</v>
      </c>
      <c r="AG121" s="35">
        <v>0</v>
      </c>
      <c r="AH121" s="33">
        <v>44809.656631944446</v>
      </c>
      <c r="AI121" s="32" t="s">
        <v>56</v>
      </c>
    </row>
    <row r="122" spans="1:35" ht="14.25">
      <c r="A122" s="32" t="s">
        <v>35</v>
      </c>
      <c r="B122" s="32" t="s">
        <v>36</v>
      </c>
      <c r="C122" s="33">
        <v>44812.399942129632</v>
      </c>
      <c r="D122" s="33">
        <v>44809.358368055553</v>
      </c>
      <c r="E122" s="32" t="s">
        <v>37</v>
      </c>
      <c r="F122" s="32" t="s">
        <v>1584</v>
      </c>
      <c r="G122">
        <v>11251</v>
      </c>
      <c r="H122" s="33">
        <v>44823.37909722222</v>
      </c>
      <c r="I122" s="32" t="s">
        <v>38</v>
      </c>
      <c r="J122" s="32" t="s">
        <v>39</v>
      </c>
      <c r="K122" s="33"/>
      <c r="L122" s="32" t="s">
        <v>40</v>
      </c>
      <c r="M122" s="32" t="s">
        <v>56</v>
      </c>
      <c r="N122">
        <v>1</v>
      </c>
      <c r="O122" s="32" t="s">
        <v>82</v>
      </c>
      <c r="P122">
        <v>0</v>
      </c>
      <c r="Q122" s="32" t="s">
        <v>56</v>
      </c>
      <c r="R122">
        <v>5727</v>
      </c>
      <c r="S122" s="32" t="s">
        <v>1585</v>
      </c>
      <c r="T122" s="32" t="s">
        <v>1586</v>
      </c>
      <c r="U122" s="32" t="s">
        <v>45</v>
      </c>
      <c r="V122" s="32" t="s">
        <v>1587</v>
      </c>
      <c r="W122" s="33">
        <v>44810.379328703704</v>
      </c>
      <c r="X122" s="32" t="s">
        <v>51</v>
      </c>
      <c r="Y122" s="32" t="s">
        <v>52</v>
      </c>
      <c r="Z122" s="32" t="s">
        <v>48</v>
      </c>
      <c r="AA122" s="32" t="s">
        <v>314</v>
      </c>
      <c r="AB122" s="32" t="s">
        <v>1588</v>
      </c>
      <c r="AC122" s="32" t="s">
        <v>1589</v>
      </c>
      <c r="AD122" s="34"/>
      <c r="AE122" s="32" t="s">
        <v>39</v>
      </c>
      <c r="AF122" s="32" t="s">
        <v>50</v>
      </c>
      <c r="AG122" s="35">
        <v>0</v>
      </c>
      <c r="AH122" s="33">
        <v>44812.399930555555</v>
      </c>
      <c r="AI122" s="32" t="s">
        <v>56</v>
      </c>
    </row>
    <row r="123" spans="1:35" ht="14.25">
      <c r="A123" s="32" t="s">
        <v>35</v>
      </c>
      <c r="B123" s="32" t="s">
        <v>54</v>
      </c>
      <c r="C123" s="33">
        <v>44809.612534722219</v>
      </c>
      <c r="D123" s="33">
        <v>44809.358576388891</v>
      </c>
      <c r="E123" s="32" t="s">
        <v>37</v>
      </c>
      <c r="F123" s="32" t="s">
        <v>1590</v>
      </c>
      <c r="G123">
        <v>11252</v>
      </c>
      <c r="H123" s="33">
        <v>44819.603506944448</v>
      </c>
      <c r="I123" s="32" t="s">
        <v>38</v>
      </c>
      <c r="J123" s="32" t="s">
        <v>39</v>
      </c>
      <c r="K123" s="33"/>
      <c r="L123" s="32" t="s">
        <v>40</v>
      </c>
      <c r="M123" s="32" t="s">
        <v>56</v>
      </c>
      <c r="N123">
        <v>1</v>
      </c>
      <c r="O123" s="32" t="s">
        <v>42</v>
      </c>
      <c r="P123">
        <v>0</v>
      </c>
      <c r="Q123" s="32" t="s">
        <v>56</v>
      </c>
      <c r="R123">
        <v>5766</v>
      </c>
      <c r="S123" s="32" t="s">
        <v>510</v>
      </c>
      <c r="T123" s="32" t="s">
        <v>1591</v>
      </c>
      <c r="U123" s="32" t="s">
        <v>45</v>
      </c>
      <c r="V123" s="32" t="s">
        <v>1592</v>
      </c>
      <c r="W123" s="33">
        <v>44809.367789351854</v>
      </c>
      <c r="X123" s="32" t="s">
        <v>51</v>
      </c>
      <c r="Y123" s="32" t="s">
        <v>47</v>
      </c>
      <c r="Z123" s="32" t="s">
        <v>48</v>
      </c>
      <c r="AA123" s="32" t="s">
        <v>475</v>
      </c>
      <c r="AB123" s="32" t="s">
        <v>1593</v>
      </c>
      <c r="AC123" s="32" t="s">
        <v>511</v>
      </c>
      <c r="AD123" s="34"/>
      <c r="AE123" s="32" t="s">
        <v>39</v>
      </c>
      <c r="AF123" s="32" t="s">
        <v>50</v>
      </c>
      <c r="AG123" s="35">
        <v>0</v>
      </c>
      <c r="AH123" s="33">
        <v>44809.612534722219</v>
      </c>
      <c r="AI123" s="32" t="s">
        <v>56</v>
      </c>
    </row>
    <row r="124" spans="1:35" ht="14.25">
      <c r="A124" s="32" t="s">
        <v>35</v>
      </c>
      <c r="B124" s="32" t="s">
        <v>36</v>
      </c>
      <c r="C124" s="33">
        <v>44809.612800925926</v>
      </c>
      <c r="D124" s="33">
        <v>44809.363379629627</v>
      </c>
      <c r="E124" s="32" t="s">
        <v>37</v>
      </c>
      <c r="F124" s="32" t="s">
        <v>1594</v>
      </c>
      <c r="G124">
        <v>11253</v>
      </c>
      <c r="H124" s="33">
        <v>44819.400300925925</v>
      </c>
      <c r="I124" s="32" t="s">
        <v>38</v>
      </c>
      <c r="J124" s="32" t="s">
        <v>39</v>
      </c>
      <c r="K124" s="33"/>
      <c r="L124" s="32" t="s">
        <v>40</v>
      </c>
      <c r="M124" s="32" t="s">
        <v>56</v>
      </c>
      <c r="N124">
        <v>1</v>
      </c>
      <c r="O124" s="32" t="s">
        <v>42</v>
      </c>
      <c r="P124">
        <v>0</v>
      </c>
      <c r="Q124" s="32" t="s">
        <v>56</v>
      </c>
      <c r="R124">
        <v>808584525</v>
      </c>
      <c r="S124" s="32" t="s">
        <v>1595</v>
      </c>
      <c r="T124" s="32" t="s">
        <v>1596</v>
      </c>
      <c r="U124" s="32" t="s">
        <v>45</v>
      </c>
      <c r="V124" s="32" t="s">
        <v>312</v>
      </c>
      <c r="W124" s="33">
        <v>44809.576111111113</v>
      </c>
      <c r="X124" s="32" t="s">
        <v>46</v>
      </c>
      <c r="Y124" s="32" t="s">
        <v>47</v>
      </c>
      <c r="Z124" s="32" t="s">
        <v>48</v>
      </c>
      <c r="AA124" s="32" t="s">
        <v>128</v>
      </c>
      <c r="AB124" s="32" t="s">
        <v>888</v>
      </c>
      <c r="AC124" s="32" t="s">
        <v>387</v>
      </c>
      <c r="AD124" s="34"/>
      <c r="AE124" s="32" t="s">
        <v>39</v>
      </c>
      <c r="AF124" s="32" t="s">
        <v>50</v>
      </c>
      <c r="AG124" s="35">
        <v>0</v>
      </c>
      <c r="AH124" s="33">
        <v>44809.612800925926</v>
      </c>
      <c r="AI124" s="32" t="s">
        <v>56</v>
      </c>
    </row>
    <row r="125" spans="1:35" ht="14.25">
      <c r="A125" s="32" t="s">
        <v>35</v>
      </c>
      <c r="B125" s="32" t="s">
        <v>54</v>
      </c>
      <c r="C125" s="33">
        <v>44809.376122685186</v>
      </c>
      <c r="D125" s="33">
        <v>44809.364120370374</v>
      </c>
      <c r="E125" s="32" t="s">
        <v>37</v>
      </c>
      <c r="F125" s="32" t="s">
        <v>39</v>
      </c>
      <c r="G125">
        <v>11254</v>
      </c>
      <c r="H125" s="33">
        <v>44811.614687499998</v>
      </c>
      <c r="I125" s="32" t="s">
        <v>38</v>
      </c>
      <c r="J125" s="32" t="s">
        <v>39</v>
      </c>
      <c r="K125" s="33"/>
      <c r="L125" s="32" t="s">
        <v>40</v>
      </c>
      <c r="M125" s="32" t="s">
        <v>56</v>
      </c>
      <c r="N125">
        <v>1</v>
      </c>
      <c r="O125" s="32" t="s">
        <v>135</v>
      </c>
      <c r="P125">
        <v>0</v>
      </c>
      <c r="Q125" s="32" t="s">
        <v>41</v>
      </c>
      <c r="R125">
        <v>8651</v>
      </c>
      <c r="S125" s="32" t="s">
        <v>853</v>
      </c>
      <c r="T125" s="32" t="s">
        <v>1597</v>
      </c>
      <c r="U125" s="32" t="s">
        <v>45</v>
      </c>
      <c r="V125" s="32" t="s">
        <v>871</v>
      </c>
      <c r="W125" s="33">
        <v>44809.376122685186</v>
      </c>
      <c r="X125" s="32" t="s">
        <v>96</v>
      </c>
      <c r="Y125" s="32" t="s">
        <v>47</v>
      </c>
      <c r="Z125" s="32" t="s">
        <v>48</v>
      </c>
      <c r="AA125" s="32" t="s">
        <v>97</v>
      </c>
      <c r="AB125" s="32" t="s">
        <v>854</v>
      </c>
      <c r="AC125" s="32" t="s">
        <v>1598</v>
      </c>
      <c r="AD125" s="34"/>
      <c r="AE125" s="32" t="s">
        <v>39</v>
      </c>
      <c r="AF125" s="32" t="s">
        <v>53</v>
      </c>
      <c r="AG125" s="35">
        <v>0</v>
      </c>
      <c r="AH125" s="33">
        <v>44809.376122685186</v>
      </c>
      <c r="AI125" s="32" t="s">
        <v>56</v>
      </c>
    </row>
    <row r="126" spans="1:35" ht="14.25">
      <c r="A126" s="32" t="s">
        <v>35</v>
      </c>
      <c r="B126" s="32" t="s">
        <v>36</v>
      </c>
      <c r="C126" s="33">
        <v>44809.700011574074</v>
      </c>
      <c r="D126" s="33">
        <v>44809.365763888891</v>
      </c>
      <c r="E126" s="32" t="s">
        <v>37</v>
      </c>
      <c r="F126" s="32" t="s">
        <v>1599</v>
      </c>
      <c r="G126">
        <v>11255</v>
      </c>
      <c r="H126" s="33">
        <v>44819.382650462961</v>
      </c>
      <c r="I126" s="32" t="s">
        <v>38</v>
      </c>
      <c r="J126" s="32" t="s">
        <v>39</v>
      </c>
      <c r="K126" s="33"/>
      <c r="L126" s="32" t="s">
        <v>40</v>
      </c>
      <c r="M126" s="32" t="s">
        <v>56</v>
      </c>
      <c r="N126">
        <v>1</v>
      </c>
      <c r="O126" s="32" t="s">
        <v>82</v>
      </c>
      <c r="P126">
        <v>0</v>
      </c>
      <c r="Q126" s="32" t="s">
        <v>56</v>
      </c>
      <c r="R126">
        <v>5775</v>
      </c>
      <c r="S126" s="32" t="s">
        <v>542</v>
      </c>
      <c r="T126" s="32" t="s">
        <v>543</v>
      </c>
      <c r="U126" s="32" t="s">
        <v>45</v>
      </c>
      <c r="V126" s="32" t="s">
        <v>1600</v>
      </c>
      <c r="W126" s="33">
        <v>44809.683553240742</v>
      </c>
      <c r="X126" s="32" t="s">
        <v>72</v>
      </c>
      <c r="Y126" s="32" t="s">
        <v>47</v>
      </c>
      <c r="Z126" s="32" t="s">
        <v>48</v>
      </c>
      <c r="AA126" s="32" t="s">
        <v>86</v>
      </c>
      <c r="AB126" s="32" t="s">
        <v>1601</v>
      </c>
      <c r="AC126" s="32" t="s">
        <v>532</v>
      </c>
      <c r="AD126" s="34"/>
      <c r="AE126" s="32" t="s">
        <v>39</v>
      </c>
      <c r="AF126" s="32" t="s">
        <v>50</v>
      </c>
      <c r="AG126" s="35">
        <v>0</v>
      </c>
      <c r="AH126" s="33">
        <v>44809.700011574074</v>
      </c>
      <c r="AI126" s="32" t="s">
        <v>56</v>
      </c>
    </row>
    <row r="127" spans="1:35" ht="14.25">
      <c r="A127" s="32" t="s">
        <v>35</v>
      </c>
      <c r="B127" s="32" t="s">
        <v>73</v>
      </c>
      <c r="C127" s="33">
        <v>44809.679039351853</v>
      </c>
      <c r="D127" s="33">
        <v>44809.367210648146</v>
      </c>
      <c r="E127" s="32" t="s">
        <v>37</v>
      </c>
      <c r="F127" s="32" t="s">
        <v>1602</v>
      </c>
      <c r="G127">
        <v>11256</v>
      </c>
      <c r="H127" s="33">
        <v>44837.666851851849</v>
      </c>
      <c r="I127" s="32" t="s">
        <v>38</v>
      </c>
      <c r="J127" s="32" t="s">
        <v>39</v>
      </c>
      <c r="K127" s="33"/>
      <c r="L127" s="32" t="s">
        <v>40</v>
      </c>
      <c r="M127" s="32" t="s">
        <v>56</v>
      </c>
      <c r="N127">
        <v>1</v>
      </c>
      <c r="O127" s="32" t="s">
        <v>488</v>
      </c>
      <c r="P127">
        <v>0</v>
      </c>
      <c r="Q127" s="32" t="s">
        <v>56</v>
      </c>
      <c r="R127">
        <v>5751</v>
      </c>
      <c r="S127" s="32" t="s">
        <v>694</v>
      </c>
      <c r="T127" s="32" t="s">
        <v>695</v>
      </c>
      <c r="U127" s="32" t="s">
        <v>45</v>
      </c>
      <c r="V127" s="32" t="s">
        <v>1603</v>
      </c>
      <c r="W127" s="33">
        <v>44809.667349537034</v>
      </c>
      <c r="X127" s="32" t="s">
        <v>72</v>
      </c>
      <c r="Y127" s="32" t="s">
        <v>47</v>
      </c>
      <c r="Z127" s="32" t="s">
        <v>48</v>
      </c>
      <c r="AA127" s="32" t="s">
        <v>77</v>
      </c>
      <c r="AB127" s="32" t="s">
        <v>1604</v>
      </c>
      <c r="AC127" s="32" t="s">
        <v>451</v>
      </c>
      <c r="AD127" s="34"/>
      <c r="AE127" s="32" t="s">
        <v>39</v>
      </c>
      <c r="AF127" s="32" t="s">
        <v>50</v>
      </c>
      <c r="AG127" s="35">
        <v>0</v>
      </c>
      <c r="AH127" s="33">
        <v>44826.591851851852</v>
      </c>
      <c r="AI127" s="32" t="s">
        <v>56</v>
      </c>
    </row>
    <row r="128" spans="1:35" ht="14.25">
      <c r="A128" s="32" t="s">
        <v>35</v>
      </c>
      <c r="B128" s="32" t="s">
        <v>171</v>
      </c>
      <c r="C128" s="33">
        <v>44812.399953703702</v>
      </c>
      <c r="D128" s="33">
        <v>44809.383657407408</v>
      </c>
      <c r="E128" s="32" t="s">
        <v>37</v>
      </c>
      <c r="F128" s="32" t="s">
        <v>1605</v>
      </c>
      <c r="G128">
        <v>11257</v>
      </c>
      <c r="H128" s="33">
        <v>44837.584907407407</v>
      </c>
      <c r="I128" s="32" t="s">
        <v>38</v>
      </c>
      <c r="J128" s="32" t="s">
        <v>39</v>
      </c>
      <c r="K128" s="33"/>
      <c r="L128" s="32" t="s">
        <v>40</v>
      </c>
      <c r="M128" s="32" t="s">
        <v>56</v>
      </c>
      <c r="N128">
        <v>1</v>
      </c>
      <c r="O128" s="32" t="s">
        <v>965</v>
      </c>
      <c r="P128">
        <v>0</v>
      </c>
      <c r="Q128" s="32" t="s">
        <v>56</v>
      </c>
      <c r="R128">
        <v>6588</v>
      </c>
      <c r="S128" s="32" t="s">
        <v>1606</v>
      </c>
      <c r="T128" s="32" t="s">
        <v>1607</v>
      </c>
      <c r="U128" s="32" t="s">
        <v>45</v>
      </c>
      <c r="V128" s="32" t="s">
        <v>1608</v>
      </c>
      <c r="W128" s="33">
        <v>44810.38554398148</v>
      </c>
      <c r="X128" s="32" t="s">
        <v>51</v>
      </c>
      <c r="Y128" s="32" t="s">
        <v>52</v>
      </c>
      <c r="Z128" s="32" t="s">
        <v>48</v>
      </c>
      <c r="AA128" s="32" t="s">
        <v>220</v>
      </c>
      <c r="AB128" s="32" t="s">
        <v>1609</v>
      </c>
      <c r="AC128" s="32" t="s">
        <v>630</v>
      </c>
      <c r="AD128" s="34"/>
      <c r="AE128" s="32" t="s">
        <v>39</v>
      </c>
      <c r="AF128" s="32" t="s">
        <v>50</v>
      </c>
      <c r="AG128" s="35">
        <v>0</v>
      </c>
      <c r="AH128" s="33">
        <v>44826.586296296293</v>
      </c>
      <c r="AI128" s="32" t="s">
        <v>56</v>
      </c>
    </row>
    <row r="129" spans="1:35" ht="14.25">
      <c r="A129" s="32" t="s">
        <v>35</v>
      </c>
      <c r="B129" s="32" t="s">
        <v>178</v>
      </c>
      <c r="C129" s="33">
        <v>44809.613692129627</v>
      </c>
      <c r="D129" s="33">
        <v>44809.383819444447</v>
      </c>
      <c r="E129" s="32" t="s">
        <v>37</v>
      </c>
      <c r="F129" s="32" t="s">
        <v>1610</v>
      </c>
      <c r="G129">
        <v>11258</v>
      </c>
      <c r="H129" s="33">
        <v>44819.419247685182</v>
      </c>
      <c r="I129" s="32" t="s">
        <v>38</v>
      </c>
      <c r="J129" s="32" t="s">
        <v>39</v>
      </c>
      <c r="K129" s="33"/>
      <c r="L129" s="32" t="s">
        <v>40</v>
      </c>
      <c r="M129" s="32" t="s">
        <v>56</v>
      </c>
      <c r="N129">
        <v>1</v>
      </c>
      <c r="O129" s="32" t="s">
        <v>73</v>
      </c>
      <c r="P129">
        <v>0</v>
      </c>
      <c r="Q129" s="32" t="s">
        <v>56</v>
      </c>
      <c r="R129">
        <v>8426</v>
      </c>
      <c r="S129" s="32" t="s">
        <v>960</v>
      </c>
      <c r="T129" s="32" t="s">
        <v>961</v>
      </c>
      <c r="U129" s="32" t="s">
        <v>45</v>
      </c>
      <c r="V129" s="32" t="s">
        <v>1611</v>
      </c>
      <c r="W129" s="33">
        <v>44809.578298611108</v>
      </c>
      <c r="X129" s="32" t="s">
        <v>58</v>
      </c>
      <c r="Y129" s="32" t="s">
        <v>47</v>
      </c>
      <c r="Z129" s="32" t="s">
        <v>48</v>
      </c>
      <c r="AA129" s="32" t="s">
        <v>182</v>
      </c>
      <c r="AB129" s="32" t="s">
        <v>1612</v>
      </c>
      <c r="AC129" s="32" t="s">
        <v>1304</v>
      </c>
      <c r="AD129" s="34">
        <v>44686</v>
      </c>
      <c r="AE129" s="32" t="s">
        <v>39</v>
      </c>
      <c r="AF129" s="32" t="s">
        <v>53</v>
      </c>
      <c r="AG129" s="35">
        <v>0</v>
      </c>
      <c r="AH129" s="33">
        <v>44810.390208333331</v>
      </c>
      <c r="AI129" s="32" t="s">
        <v>56</v>
      </c>
    </row>
    <row r="130" spans="1:35" ht="14.25">
      <c r="A130" s="32" t="s">
        <v>35</v>
      </c>
      <c r="B130" s="32" t="s">
        <v>54</v>
      </c>
      <c r="C130" s="33">
        <v>44809.613981481481</v>
      </c>
      <c r="D130" s="33">
        <v>44809.386956018519</v>
      </c>
      <c r="E130" s="32" t="s">
        <v>37</v>
      </c>
      <c r="F130" s="32" t="s">
        <v>1613</v>
      </c>
      <c r="G130">
        <v>11259</v>
      </c>
      <c r="H130" s="33">
        <v>44819.419537037036</v>
      </c>
      <c r="I130" s="32" t="s">
        <v>38</v>
      </c>
      <c r="J130" s="32" t="s">
        <v>39</v>
      </c>
      <c r="K130" s="33"/>
      <c r="L130" s="32" t="s">
        <v>40</v>
      </c>
      <c r="M130" s="32" t="s">
        <v>56</v>
      </c>
      <c r="N130">
        <v>1</v>
      </c>
      <c r="O130" s="32" t="s">
        <v>42</v>
      </c>
      <c r="P130">
        <v>0</v>
      </c>
      <c r="Q130" s="32" t="s">
        <v>56</v>
      </c>
      <c r="R130">
        <v>623285599</v>
      </c>
      <c r="S130" s="32" t="s">
        <v>590</v>
      </c>
      <c r="T130" s="32" t="s">
        <v>591</v>
      </c>
      <c r="U130" s="32" t="s">
        <v>45</v>
      </c>
      <c r="V130" s="32" t="s">
        <v>1611</v>
      </c>
      <c r="W130" s="33">
        <v>44809.581435185188</v>
      </c>
      <c r="X130" s="32" t="s">
        <v>58</v>
      </c>
      <c r="Y130" s="32" t="s">
        <v>47</v>
      </c>
      <c r="Z130" s="32" t="s">
        <v>48</v>
      </c>
      <c r="AA130" s="32" t="s">
        <v>475</v>
      </c>
      <c r="AB130" s="32" t="s">
        <v>1614</v>
      </c>
      <c r="AC130" s="32" t="s">
        <v>1256</v>
      </c>
      <c r="AD130" s="34"/>
      <c r="AE130" s="32" t="s">
        <v>39</v>
      </c>
      <c r="AF130" s="32" t="s">
        <v>50</v>
      </c>
      <c r="AG130" s="35">
        <v>0</v>
      </c>
      <c r="AH130" s="33">
        <v>44809.613981481481</v>
      </c>
      <c r="AI130" s="32" t="s">
        <v>56</v>
      </c>
    </row>
    <row r="131" spans="1:35" ht="14.25">
      <c r="A131" s="32" t="s">
        <v>35</v>
      </c>
      <c r="B131" s="32" t="s">
        <v>54</v>
      </c>
      <c r="C131" s="33">
        <v>44809.408726851849</v>
      </c>
      <c r="D131" s="33">
        <v>44809.393460648149</v>
      </c>
      <c r="E131" s="32" t="s">
        <v>37</v>
      </c>
      <c r="F131" s="32" t="s">
        <v>39</v>
      </c>
      <c r="G131">
        <v>11260</v>
      </c>
      <c r="H131" s="33">
        <v>44811.644131944442</v>
      </c>
      <c r="I131" s="32" t="s">
        <v>1615</v>
      </c>
      <c r="J131" s="32" t="s">
        <v>45</v>
      </c>
      <c r="K131" s="33">
        <v>44809.408622685187</v>
      </c>
      <c r="L131" s="32" t="s">
        <v>40</v>
      </c>
      <c r="M131" s="32" t="s">
        <v>56</v>
      </c>
      <c r="N131">
        <v>1</v>
      </c>
      <c r="O131" s="32" t="s">
        <v>135</v>
      </c>
      <c r="P131">
        <v>1</v>
      </c>
      <c r="Q131" s="32" t="s">
        <v>41</v>
      </c>
      <c r="R131">
        <v>8126</v>
      </c>
      <c r="S131" s="32" t="s">
        <v>784</v>
      </c>
      <c r="T131" s="32" t="s">
        <v>1616</v>
      </c>
      <c r="U131" s="32" t="s">
        <v>45</v>
      </c>
      <c r="V131" s="32" t="s">
        <v>673</v>
      </c>
      <c r="W131" s="33">
        <v>44809.408726851849</v>
      </c>
      <c r="X131" s="32" t="s">
        <v>110</v>
      </c>
      <c r="Y131" s="32" t="s">
        <v>47</v>
      </c>
      <c r="Z131" s="32" t="s">
        <v>48</v>
      </c>
      <c r="AA131" s="32" t="s">
        <v>97</v>
      </c>
      <c r="AB131" s="32" t="s">
        <v>1617</v>
      </c>
      <c r="AC131" s="32" t="s">
        <v>670</v>
      </c>
      <c r="AD131" s="34">
        <v>44686</v>
      </c>
      <c r="AE131" s="32" t="s">
        <v>39</v>
      </c>
      <c r="AF131" s="32" t="s">
        <v>53</v>
      </c>
      <c r="AG131" s="35">
        <v>0</v>
      </c>
      <c r="AH131" s="33">
        <v>44809.442604166667</v>
      </c>
      <c r="AI131" s="32" t="s">
        <v>56</v>
      </c>
    </row>
    <row r="132" spans="1:35" ht="14.25">
      <c r="A132" s="32" t="s">
        <v>35</v>
      </c>
      <c r="B132" s="32" t="s">
        <v>178</v>
      </c>
      <c r="C132" s="33">
        <v>44819.442129629628</v>
      </c>
      <c r="D132" s="33">
        <v>44809.396851851852</v>
      </c>
      <c r="E132" s="32" t="s">
        <v>37</v>
      </c>
      <c r="F132" s="32" t="s">
        <v>39</v>
      </c>
      <c r="G132">
        <v>11261</v>
      </c>
      <c r="H132" s="33">
        <v>44820.625</v>
      </c>
      <c r="I132" s="32" t="s">
        <v>38</v>
      </c>
      <c r="J132" s="32" t="s">
        <v>39</v>
      </c>
      <c r="K132" s="33"/>
      <c r="L132" s="32" t="s">
        <v>40</v>
      </c>
      <c r="M132" s="32" t="s">
        <v>56</v>
      </c>
      <c r="N132">
        <v>1</v>
      </c>
      <c r="O132" s="32" t="s">
        <v>490</v>
      </c>
      <c r="P132">
        <v>0</v>
      </c>
      <c r="Q132" s="32" t="s">
        <v>41</v>
      </c>
      <c r="R132">
        <v>8719</v>
      </c>
      <c r="S132" s="32" t="s">
        <v>185</v>
      </c>
      <c r="T132" s="32" t="s">
        <v>186</v>
      </c>
      <c r="U132" s="32" t="s">
        <v>45</v>
      </c>
      <c r="V132" s="32" t="s">
        <v>1618</v>
      </c>
      <c r="W132" s="33">
        <v>44817.432314814818</v>
      </c>
      <c r="X132" s="32" t="s">
        <v>46</v>
      </c>
      <c r="Y132" s="32" t="s">
        <v>47</v>
      </c>
      <c r="Z132" s="32" t="s">
        <v>48</v>
      </c>
      <c r="AA132" s="32" t="s">
        <v>182</v>
      </c>
      <c r="AB132" s="32" t="s">
        <v>1619</v>
      </c>
      <c r="AC132" s="32" t="s">
        <v>464</v>
      </c>
      <c r="AD132" s="34"/>
      <c r="AE132" s="32" t="s">
        <v>39</v>
      </c>
      <c r="AF132" s="32" t="s">
        <v>53</v>
      </c>
      <c r="AG132" s="35">
        <v>0</v>
      </c>
      <c r="AH132" s="33">
        <v>44819.442129629628</v>
      </c>
      <c r="AI132" s="32" t="s">
        <v>56</v>
      </c>
    </row>
    <row r="133" spans="1:35" ht="14.25">
      <c r="A133" s="32" t="s">
        <v>35</v>
      </c>
      <c r="B133" s="32" t="s">
        <v>54</v>
      </c>
      <c r="C133" s="33">
        <v>44809.614282407405</v>
      </c>
      <c r="D133" s="33">
        <v>44809.400659722225</v>
      </c>
      <c r="E133" s="32" t="s">
        <v>37</v>
      </c>
      <c r="F133" s="32" t="s">
        <v>1614</v>
      </c>
      <c r="G133">
        <v>11262</v>
      </c>
      <c r="H133" s="33">
        <v>44819.611504629633</v>
      </c>
      <c r="I133" s="32" t="s">
        <v>38</v>
      </c>
      <c r="J133" s="32" t="s">
        <v>39</v>
      </c>
      <c r="K133" s="33"/>
      <c r="L133" s="32" t="s">
        <v>40</v>
      </c>
      <c r="M133" s="32" t="s">
        <v>56</v>
      </c>
      <c r="N133">
        <v>1</v>
      </c>
      <c r="O133" s="32" t="s">
        <v>42</v>
      </c>
      <c r="P133">
        <v>0</v>
      </c>
      <c r="Q133" s="32" t="s">
        <v>56</v>
      </c>
      <c r="R133">
        <v>8188</v>
      </c>
      <c r="S133" s="32" t="s">
        <v>331</v>
      </c>
      <c r="T133" s="32" t="s">
        <v>332</v>
      </c>
      <c r="U133" s="32" t="s">
        <v>45</v>
      </c>
      <c r="V133" s="32" t="s">
        <v>489</v>
      </c>
      <c r="W133" s="33">
        <v>44809.403981481482</v>
      </c>
      <c r="X133" s="32" t="s">
        <v>103</v>
      </c>
      <c r="Y133" s="32" t="s">
        <v>52</v>
      </c>
      <c r="Z133" s="32" t="s">
        <v>48</v>
      </c>
      <c r="AA133" s="32" t="s">
        <v>475</v>
      </c>
      <c r="AB133" s="32" t="s">
        <v>1614</v>
      </c>
      <c r="AC133" s="32" t="s">
        <v>1437</v>
      </c>
      <c r="AD133" s="34"/>
      <c r="AE133" s="32" t="s">
        <v>39</v>
      </c>
      <c r="AF133" s="32" t="s">
        <v>50</v>
      </c>
      <c r="AG133" s="35">
        <v>0</v>
      </c>
      <c r="AH133" s="33">
        <v>44809.614282407405</v>
      </c>
      <c r="AI133" s="32" t="s">
        <v>56</v>
      </c>
    </row>
    <row r="134" spans="1:35" ht="14.25">
      <c r="A134" s="32" t="s">
        <v>35</v>
      </c>
      <c r="B134" s="32" t="s">
        <v>54</v>
      </c>
      <c r="C134" s="33">
        <v>44809.420185185183</v>
      </c>
      <c r="D134" s="33">
        <v>44809.403229166666</v>
      </c>
      <c r="E134" s="32" t="s">
        <v>37</v>
      </c>
      <c r="F134" s="32" t="s">
        <v>39</v>
      </c>
      <c r="G134">
        <v>11263</v>
      </c>
      <c r="H134" s="33">
        <v>44811.653287037036</v>
      </c>
      <c r="I134" s="32" t="s">
        <v>1620</v>
      </c>
      <c r="J134" s="32" t="s">
        <v>45</v>
      </c>
      <c r="K134" s="33">
        <v>44809.419768518521</v>
      </c>
      <c r="L134" s="32" t="s">
        <v>40</v>
      </c>
      <c r="M134" s="32" t="s">
        <v>56</v>
      </c>
      <c r="N134">
        <v>1</v>
      </c>
      <c r="O134" s="32" t="s">
        <v>135</v>
      </c>
      <c r="P134">
        <v>1</v>
      </c>
      <c r="Q134" s="32" t="s">
        <v>41</v>
      </c>
      <c r="R134">
        <v>8444</v>
      </c>
      <c r="S134" s="32" t="s">
        <v>772</v>
      </c>
      <c r="T134" s="32" t="s">
        <v>773</v>
      </c>
      <c r="U134" s="32" t="s">
        <v>45</v>
      </c>
      <c r="V134" s="32" t="s">
        <v>1621</v>
      </c>
      <c r="W134" s="33">
        <v>44809.420185185183</v>
      </c>
      <c r="X134" s="32" t="s">
        <v>110</v>
      </c>
      <c r="Y134" s="32" t="s">
        <v>47</v>
      </c>
      <c r="Z134" s="32" t="s">
        <v>48</v>
      </c>
      <c r="AA134" s="32" t="s">
        <v>97</v>
      </c>
      <c r="AB134" s="32" t="s">
        <v>1107</v>
      </c>
      <c r="AC134" s="32" t="s">
        <v>1304</v>
      </c>
      <c r="AD134" s="34"/>
      <c r="AE134" s="32" t="s">
        <v>39</v>
      </c>
      <c r="AF134" s="32" t="s">
        <v>53</v>
      </c>
      <c r="AG134" s="35">
        <v>0</v>
      </c>
      <c r="AH134" s="33">
        <v>44809.420173611114</v>
      </c>
      <c r="AI134" s="32" t="s">
        <v>56</v>
      </c>
    </row>
    <row r="135" spans="1:35" ht="14.25">
      <c r="A135" s="32" t="s">
        <v>35</v>
      </c>
      <c r="B135" s="32" t="s">
        <v>92</v>
      </c>
      <c r="C135" s="33">
        <v>44809.614583333336</v>
      </c>
      <c r="D135" s="33">
        <v>44809.403796296298</v>
      </c>
      <c r="E135" s="32" t="s">
        <v>37</v>
      </c>
      <c r="F135" s="32" t="s">
        <v>1622</v>
      </c>
      <c r="G135">
        <v>11264</v>
      </c>
      <c r="H135" s="33">
        <v>44819.609027777777</v>
      </c>
      <c r="I135" s="32" t="s">
        <v>38</v>
      </c>
      <c r="J135" s="32" t="s">
        <v>39</v>
      </c>
      <c r="K135" s="33"/>
      <c r="L135" s="32" t="s">
        <v>40</v>
      </c>
      <c r="M135" s="32" t="s">
        <v>56</v>
      </c>
      <c r="N135">
        <v>1</v>
      </c>
      <c r="O135" s="32" t="s">
        <v>42</v>
      </c>
      <c r="P135">
        <v>0</v>
      </c>
      <c r="Q135" s="32" t="s">
        <v>56</v>
      </c>
      <c r="R135">
        <v>6149</v>
      </c>
      <c r="S135" s="32" t="s">
        <v>90</v>
      </c>
      <c r="T135" s="32" t="s">
        <v>91</v>
      </c>
      <c r="U135" s="32" t="s">
        <v>45</v>
      </c>
      <c r="V135" s="32" t="s">
        <v>1623</v>
      </c>
      <c r="W135" s="33">
        <v>44809.409872685188</v>
      </c>
      <c r="X135" s="32" t="s">
        <v>94</v>
      </c>
      <c r="Y135" s="32" t="s">
        <v>47</v>
      </c>
      <c r="Z135" s="32" t="s">
        <v>48</v>
      </c>
      <c r="AA135" s="32" t="s">
        <v>107</v>
      </c>
      <c r="AB135" s="32" t="s">
        <v>1624</v>
      </c>
      <c r="AC135" s="32" t="s">
        <v>688</v>
      </c>
      <c r="AD135" s="34"/>
      <c r="AE135" s="32" t="s">
        <v>39</v>
      </c>
      <c r="AF135" s="32" t="s">
        <v>50</v>
      </c>
      <c r="AG135" s="35">
        <v>0</v>
      </c>
      <c r="AH135" s="33">
        <v>44809.614583333336</v>
      </c>
      <c r="AI135" s="32" t="s">
        <v>56</v>
      </c>
    </row>
    <row r="136" spans="1:35" ht="14.25">
      <c r="A136" s="32" t="s">
        <v>35</v>
      </c>
      <c r="B136" s="32" t="s">
        <v>36</v>
      </c>
      <c r="C136" s="33">
        <v>44809.61509259259</v>
      </c>
      <c r="D136" s="33">
        <v>44809.415613425925</v>
      </c>
      <c r="E136" s="32" t="s">
        <v>37</v>
      </c>
      <c r="F136" s="32" t="s">
        <v>1625</v>
      </c>
      <c r="G136">
        <v>11265</v>
      </c>
      <c r="H136" s="33">
        <v>44819.479675925926</v>
      </c>
      <c r="I136" s="32" t="s">
        <v>38</v>
      </c>
      <c r="J136" s="32" t="s">
        <v>39</v>
      </c>
      <c r="K136" s="33"/>
      <c r="L136" s="32" t="s">
        <v>40</v>
      </c>
      <c r="M136" s="32" t="s">
        <v>56</v>
      </c>
      <c r="N136">
        <v>1</v>
      </c>
      <c r="O136" s="32" t="s">
        <v>60</v>
      </c>
      <c r="P136">
        <v>0</v>
      </c>
      <c r="Q136" s="32" t="s">
        <v>56</v>
      </c>
      <c r="R136">
        <v>5601</v>
      </c>
      <c r="S136" s="32" t="s">
        <v>124</v>
      </c>
      <c r="T136" s="32" t="s">
        <v>125</v>
      </c>
      <c r="U136" s="32" t="s">
        <v>45</v>
      </c>
      <c r="V136" s="32" t="s">
        <v>1626</v>
      </c>
      <c r="W136" s="33">
        <v>44809.551516203705</v>
      </c>
      <c r="X136" s="32" t="s">
        <v>72</v>
      </c>
      <c r="Y136" s="32" t="s">
        <v>47</v>
      </c>
      <c r="Z136" s="32" t="s">
        <v>48</v>
      </c>
      <c r="AA136" s="32" t="s">
        <v>474</v>
      </c>
      <c r="AB136" s="32" t="s">
        <v>1627</v>
      </c>
      <c r="AC136" s="32" t="s">
        <v>287</v>
      </c>
      <c r="AD136" s="34"/>
      <c r="AE136" s="32" t="s">
        <v>39</v>
      </c>
      <c r="AF136" s="32" t="s">
        <v>50</v>
      </c>
      <c r="AG136" s="35">
        <v>0</v>
      </c>
      <c r="AH136" s="33">
        <v>44809.61509259259</v>
      </c>
      <c r="AI136" s="32" t="s">
        <v>56</v>
      </c>
    </row>
    <row r="137" spans="1:35" ht="14.25">
      <c r="A137" s="32" t="s">
        <v>35</v>
      </c>
      <c r="B137" s="32" t="s">
        <v>171</v>
      </c>
      <c r="C137" s="33">
        <v>44809.700416666667</v>
      </c>
      <c r="D137" s="33">
        <v>44809.422083333331</v>
      </c>
      <c r="E137" s="32" t="s">
        <v>37</v>
      </c>
      <c r="F137" s="32" t="s">
        <v>1628</v>
      </c>
      <c r="G137">
        <v>11266</v>
      </c>
      <c r="H137" s="33">
        <v>44819.691388888888</v>
      </c>
      <c r="I137" s="32" t="s">
        <v>38</v>
      </c>
      <c r="J137" s="32" t="s">
        <v>39</v>
      </c>
      <c r="K137" s="33"/>
      <c r="L137" s="32" t="s">
        <v>40</v>
      </c>
      <c r="M137" s="32" t="s">
        <v>56</v>
      </c>
      <c r="N137">
        <v>1</v>
      </c>
      <c r="O137" s="32" t="s">
        <v>42</v>
      </c>
      <c r="P137">
        <v>0</v>
      </c>
      <c r="Q137" s="32" t="s">
        <v>56</v>
      </c>
      <c r="R137">
        <v>8428</v>
      </c>
      <c r="S137" s="32" t="s">
        <v>1057</v>
      </c>
      <c r="T137" s="32" t="s">
        <v>1058</v>
      </c>
      <c r="U137" s="32" t="s">
        <v>45</v>
      </c>
      <c r="V137" s="32" t="s">
        <v>964</v>
      </c>
      <c r="W137" s="33">
        <v>44809.69736111111</v>
      </c>
      <c r="X137" s="32" t="s">
        <v>149</v>
      </c>
      <c r="Y137" s="32" t="s">
        <v>47</v>
      </c>
      <c r="Z137" s="32" t="s">
        <v>48</v>
      </c>
      <c r="AA137" s="32" t="s">
        <v>190</v>
      </c>
      <c r="AB137" s="32" t="s">
        <v>1629</v>
      </c>
      <c r="AC137" s="32" t="s">
        <v>1304</v>
      </c>
      <c r="AD137" s="34"/>
      <c r="AE137" s="32" t="s">
        <v>39</v>
      </c>
      <c r="AF137" s="32" t="s">
        <v>50</v>
      </c>
      <c r="AG137" s="35">
        <v>0</v>
      </c>
      <c r="AH137" s="33">
        <v>44809.700416666667</v>
      </c>
      <c r="AI137" s="32" t="s">
        <v>56</v>
      </c>
    </row>
    <row r="138" spans="1:35" ht="14.25">
      <c r="A138" s="32" t="s">
        <v>35</v>
      </c>
      <c r="B138" s="32" t="s">
        <v>54</v>
      </c>
      <c r="C138" s="33">
        <v>44809.439826388887</v>
      </c>
      <c r="D138" s="33">
        <v>44809.425925925927</v>
      </c>
      <c r="E138" s="32" t="s">
        <v>37</v>
      </c>
      <c r="F138" s="32" t="s">
        <v>39</v>
      </c>
      <c r="G138">
        <v>11267</v>
      </c>
      <c r="H138" s="33">
        <v>44811.675937499997</v>
      </c>
      <c r="I138" s="32" t="s">
        <v>1630</v>
      </c>
      <c r="J138" s="32" t="s">
        <v>45</v>
      </c>
      <c r="K138" s="33">
        <v>44809.438483796293</v>
      </c>
      <c r="L138" s="32" t="s">
        <v>40</v>
      </c>
      <c r="M138" s="32" t="s">
        <v>56</v>
      </c>
      <c r="N138">
        <v>1</v>
      </c>
      <c r="O138" s="32" t="s">
        <v>42</v>
      </c>
      <c r="P138">
        <v>1</v>
      </c>
      <c r="Q138" s="32" t="s">
        <v>41</v>
      </c>
      <c r="R138">
        <v>6791</v>
      </c>
      <c r="S138" s="32" t="s">
        <v>760</v>
      </c>
      <c r="T138" s="32" t="s">
        <v>761</v>
      </c>
      <c r="U138" s="32" t="s">
        <v>45</v>
      </c>
      <c r="V138" s="32" t="s">
        <v>1631</v>
      </c>
      <c r="W138" s="33">
        <v>44809.439826388887</v>
      </c>
      <c r="X138" s="32" t="s">
        <v>110</v>
      </c>
      <c r="Y138" s="32" t="s">
        <v>47</v>
      </c>
      <c r="Z138" s="32" t="s">
        <v>48</v>
      </c>
      <c r="AA138" s="32" t="s">
        <v>97</v>
      </c>
      <c r="AB138" s="32" t="s">
        <v>1632</v>
      </c>
      <c r="AC138" s="32" t="s">
        <v>604</v>
      </c>
      <c r="AD138" s="34"/>
      <c r="AE138" s="32" t="s">
        <v>39</v>
      </c>
      <c r="AF138" s="32" t="s">
        <v>53</v>
      </c>
      <c r="AG138" s="35">
        <v>0</v>
      </c>
      <c r="AH138" s="33">
        <v>44809.439826388887</v>
      </c>
      <c r="AI138" s="32" t="s">
        <v>56</v>
      </c>
    </row>
    <row r="139" spans="1:35" ht="14.25">
      <c r="A139" s="32" t="s">
        <v>35</v>
      </c>
      <c r="B139" s="32" t="s">
        <v>54</v>
      </c>
      <c r="C139" s="33">
        <v>44809.450416666667</v>
      </c>
      <c r="D139" s="33">
        <v>44809.442986111113</v>
      </c>
      <c r="E139" s="32" t="s">
        <v>37</v>
      </c>
      <c r="F139" s="32" t="s">
        <v>39</v>
      </c>
      <c r="G139">
        <v>11268</v>
      </c>
      <c r="H139" s="33">
        <v>44811.692986111113</v>
      </c>
      <c r="I139" s="32" t="s">
        <v>1633</v>
      </c>
      <c r="J139" s="32" t="s">
        <v>45</v>
      </c>
      <c r="K139" s="33">
        <v>44809.450138888889</v>
      </c>
      <c r="L139" s="32" t="s">
        <v>40</v>
      </c>
      <c r="M139" s="32" t="s">
        <v>56</v>
      </c>
      <c r="N139">
        <v>1</v>
      </c>
      <c r="O139" s="32" t="s">
        <v>135</v>
      </c>
      <c r="P139">
        <v>1</v>
      </c>
      <c r="Q139" s="32" t="s">
        <v>41</v>
      </c>
      <c r="R139">
        <v>8805</v>
      </c>
      <c r="S139" s="32" t="s">
        <v>388</v>
      </c>
      <c r="T139" s="32" t="s">
        <v>389</v>
      </c>
      <c r="U139" s="32" t="s">
        <v>45</v>
      </c>
      <c r="V139" s="32" t="s">
        <v>1634</v>
      </c>
      <c r="W139" s="33">
        <v>44809.450416666667</v>
      </c>
      <c r="X139" s="32" t="s">
        <v>110</v>
      </c>
      <c r="Y139" s="32" t="s">
        <v>47</v>
      </c>
      <c r="Z139" s="32" t="s">
        <v>48</v>
      </c>
      <c r="AA139" s="32" t="s">
        <v>97</v>
      </c>
      <c r="AB139" s="32" t="s">
        <v>581</v>
      </c>
      <c r="AC139" s="32" t="s">
        <v>1288</v>
      </c>
      <c r="AD139" s="34"/>
      <c r="AE139" s="32" t="s">
        <v>39</v>
      </c>
      <c r="AF139" s="32" t="s">
        <v>53</v>
      </c>
      <c r="AG139" s="35">
        <v>0</v>
      </c>
      <c r="AH139" s="33">
        <v>44809.450416666667</v>
      </c>
      <c r="AI139" s="32" t="s">
        <v>56</v>
      </c>
    </row>
    <row r="140" spans="1:35" ht="14.25">
      <c r="A140" s="32" t="s">
        <v>35</v>
      </c>
      <c r="B140" s="32" t="s">
        <v>329</v>
      </c>
      <c r="C140" s="33">
        <v>44811.61314814815</v>
      </c>
      <c r="D140" s="33">
        <v>44809.443993055553</v>
      </c>
      <c r="E140" s="32" t="s">
        <v>37</v>
      </c>
      <c r="F140" s="32" t="s">
        <v>1635</v>
      </c>
      <c r="G140">
        <v>11269</v>
      </c>
      <c r="H140" s="33">
        <v>44834.43949074074</v>
      </c>
      <c r="I140" s="32" t="s">
        <v>38</v>
      </c>
      <c r="J140" s="32" t="s">
        <v>39</v>
      </c>
      <c r="K140" s="33"/>
      <c r="L140" s="32" t="s">
        <v>40</v>
      </c>
      <c r="M140" s="32" t="s">
        <v>56</v>
      </c>
      <c r="N140">
        <v>2</v>
      </c>
      <c r="O140" s="32" t="s">
        <v>732</v>
      </c>
      <c r="P140">
        <v>0</v>
      </c>
      <c r="Q140" s="32" t="s">
        <v>56</v>
      </c>
      <c r="R140">
        <v>8482</v>
      </c>
      <c r="S140" s="32" t="s">
        <v>726</v>
      </c>
      <c r="T140" s="32" t="s">
        <v>727</v>
      </c>
      <c r="U140" s="32" t="s">
        <v>45</v>
      </c>
      <c r="V140" s="32" t="s">
        <v>1636</v>
      </c>
      <c r="W140" s="33">
        <v>44811.61314814815</v>
      </c>
      <c r="X140" s="32" t="s">
        <v>189</v>
      </c>
      <c r="Y140" s="32" t="s">
        <v>47</v>
      </c>
      <c r="Z140" s="32" t="s">
        <v>48</v>
      </c>
      <c r="AA140" s="32" t="s">
        <v>330</v>
      </c>
      <c r="AB140" s="32" t="s">
        <v>1637</v>
      </c>
      <c r="AC140" s="32" t="s">
        <v>717</v>
      </c>
      <c r="AD140" s="34"/>
      <c r="AE140" s="32" t="s">
        <v>39</v>
      </c>
      <c r="AF140" s="32" t="s">
        <v>53</v>
      </c>
      <c r="AG140" s="35">
        <v>0</v>
      </c>
      <c r="AH140" s="33">
        <v>44826.608240740738</v>
      </c>
      <c r="AI140" s="32" t="s">
        <v>56</v>
      </c>
    </row>
    <row r="141" spans="1:35" ht="14.25">
      <c r="A141" s="32" t="s">
        <v>35</v>
      </c>
      <c r="B141" s="32" t="s">
        <v>178</v>
      </c>
      <c r="C141" s="33">
        <v>44809.615520833337</v>
      </c>
      <c r="D141" s="33">
        <v>44809.445289351854</v>
      </c>
      <c r="E141" s="32" t="s">
        <v>37</v>
      </c>
      <c r="F141" s="32" t="s">
        <v>1638</v>
      </c>
      <c r="G141">
        <v>11270</v>
      </c>
      <c r="H141" s="33">
        <v>44819.605798611112</v>
      </c>
      <c r="I141" s="32" t="s">
        <v>38</v>
      </c>
      <c r="J141" s="32" t="s">
        <v>39</v>
      </c>
      <c r="K141" s="33"/>
      <c r="L141" s="32" t="s">
        <v>40</v>
      </c>
      <c r="M141" s="32" t="s">
        <v>56</v>
      </c>
      <c r="N141">
        <v>1</v>
      </c>
      <c r="O141" s="32" t="s">
        <v>73</v>
      </c>
      <c r="P141">
        <v>0</v>
      </c>
      <c r="Q141" s="32" t="s">
        <v>56</v>
      </c>
      <c r="R141">
        <v>8605</v>
      </c>
      <c r="S141" s="32" t="s">
        <v>1639</v>
      </c>
      <c r="T141" s="32" t="s">
        <v>1640</v>
      </c>
      <c r="U141" s="32" t="s">
        <v>45</v>
      </c>
      <c r="V141" s="32" t="s">
        <v>1641</v>
      </c>
      <c r="W141" s="33">
        <v>44809.455462962964</v>
      </c>
      <c r="X141" s="32" t="s">
        <v>94</v>
      </c>
      <c r="Y141" s="32" t="s">
        <v>47</v>
      </c>
      <c r="Z141" s="32" t="s">
        <v>48</v>
      </c>
      <c r="AA141" s="32" t="s">
        <v>182</v>
      </c>
      <c r="AB141" s="32" t="s">
        <v>897</v>
      </c>
      <c r="AC141" s="32" t="s">
        <v>1598</v>
      </c>
      <c r="AD141" s="34"/>
      <c r="AE141" s="32" t="s">
        <v>39</v>
      </c>
      <c r="AF141" s="32" t="s">
        <v>53</v>
      </c>
      <c r="AG141" s="35">
        <v>0</v>
      </c>
      <c r="AH141" s="33">
        <v>44809.615520833337</v>
      </c>
      <c r="AI141" s="32" t="s">
        <v>56</v>
      </c>
    </row>
    <row r="142" spans="1:35" ht="14.25">
      <c r="A142" s="32" t="s">
        <v>35</v>
      </c>
      <c r="B142" s="32" t="s">
        <v>54</v>
      </c>
      <c r="C142" s="33">
        <v>44809.458009259259</v>
      </c>
      <c r="D142" s="33">
        <v>44809.445798611108</v>
      </c>
      <c r="E142" s="32" t="s">
        <v>37</v>
      </c>
      <c r="F142" s="32" t="s">
        <v>1642</v>
      </c>
      <c r="G142">
        <v>11271</v>
      </c>
      <c r="H142" s="33">
        <v>44811.696145833332</v>
      </c>
      <c r="I142" s="32" t="s">
        <v>38</v>
      </c>
      <c r="J142" s="32" t="s">
        <v>39</v>
      </c>
      <c r="K142" s="33"/>
      <c r="L142" s="32" t="s">
        <v>40</v>
      </c>
      <c r="M142" s="32" t="s">
        <v>56</v>
      </c>
      <c r="N142">
        <v>1</v>
      </c>
      <c r="O142" s="32" t="s">
        <v>135</v>
      </c>
      <c r="P142">
        <v>0</v>
      </c>
      <c r="Q142" s="32" t="s">
        <v>41</v>
      </c>
      <c r="R142">
        <v>8630</v>
      </c>
      <c r="S142" s="32" t="s">
        <v>992</v>
      </c>
      <c r="T142" s="32" t="s">
        <v>993</v>
      </c>
      <c r="U142" s="32" t="s">
        <v>45</v>
      </c>
      <c r="V142" s="32" t="s">
        <v>1643</v>
      </c>
      <c r="W142" s="33">
        <v>44809.458009259259</v>
      </c>
      <c r="X142" s="32" t="s">
        <v>96</v>
      </c>
      <c r="Y142" s="32" t="s">
        <v>47</v>
      </c>
      <c r="Z142" s="32" t="s">
        <v>48</v>
      </c>
      <c r="AA142" s="32" t="s">
        <v>97</v>
      </c>
      <c r="AB142" s="32" t="s">
        <v>1642</v>
      </c>
      <c r="AC142" s="32" t="s">
        <v>1288</v>
      </c>
      <c r="AD142" s="34"/>
      <c r="AE142" s="32" t="s">
        <v>39</v>
      </c>
      <c r="AF142" s="32" t="s">
        <v>53</v>
      </c>
      <c r="AG142" s="35">
        <v>0</v>
      </c>
      <c r="AH142" s="33">
        <v>44809.458009259259</v>
      </c>
      <c r="AI142" s="32" t="s">
        <v>56</v>
      </c>
    </row>
    <row r="143" spans="1:35" ht="14.25">
      <c r="A143" s="32" t="s">
        <v>35</v>
      </c>
      <c r="B143" s="32" t="s">
        <v>329</v>
      </c>
      <c r="C143" s="33"/>
      <c r="D143" s="33">
        <v>44809.449525462966</v>
      </c>
      <c r="E143" s="32" t="s">
        <v>37</v>
      </c>
      <c r="F143" s="32" t="s">
        <v>39</v>
      </c>
      <c r="G143">
        <v>11272</v>
      </c>
      <c r="H143" s="33">
        <v>44811.699525462966</v>
      </c>
      <c r="I143" s="32" t="s">
        <v>38</v>
      </c>
      <c r="J143" s="32" t="s">
        <v>39</v>
      </c>
      <c r="K143" s="33"/>
      <c r="L143" s="32" t="s">
        <v>40</v>
      </c>
      <c r="M143" s="32" t="s">
        <v>56</v>
      </c>
      <c r="N143">
        <v>2</v>
      </c>
      <c r="O143" s="32" t="s">
        <v>732</v>
      </c>
      <c r="P143">
        <v>0</v>
      </c>
      <c r="Q143" s="32" t="s">
        <v>41</v>
      </c>
      <c r="R143">
        <v>8482</v>
      </c>
      <c r="S143" s="32" t="s">
        <v>726</v>
      </c>
      <c r="T143" s="32" t="s">
        <v>727</v>
      </c>
      <c r="U143" s="32" t="s">
        <v>39</v>
      </c>
      <c r="V143" s="32" t="s">
        <v>39</v>
      </c>
      <c r="W143" s="33"/>
      <c r="X143" s="32" t="s">
        <v>780</v>
      </c>
      <c r="Y143" s="32" t="s">
        <v>52</v>
      </c>
      <c r="Z143" s="32" t="s">
        <v>160</v>
      </c>
      <c r="AA143" s="32" t="s">
        <v>425</v>
      </c>
      <c r="AB143" s="32" t="s">
        <v>728</v>
      </c>
      <c r="AC143" s="32" t="s">
        <v>1389</v>
      </c>
      <c r="AD143" s="34"/>
      <c r="AE143" s="32" t="s">
        <v>39</v>
      </c>
      <c r="AF143" s="32" t="s">
        <v>53</v>
      </c>
      <c r="AG143" s="35">
        <v>0</v>
      </c>
      <c r="AH143" s="33">
        <v>44826.607847222222</v>
      </c>
      <c r="AI143" s="32" t="s">
        <v>56</v>
      </c>
    </row>
    <row r="144" spans="1:35" ht="14.25">
      <c r="A144" s="32" t="s">
        <v>35</v>
      </c>
      <c r="B144" s="32" t="s">
        <v>36</v>
      </c>
      <c r="C144" s="33">
        <v>44828.441689814812</v>
      </c>
      <c r="D144" s="33">
        <v>44809.452986111108</v>
      </c>
      <c r="E144" s="32" t="s">
        <v>37</v>
      </c>
      <c r="F144" s="32" t="s">
        <v>1644</v>
      </c>
      <c r="G144">
        <v>11273</v>
      </c>
      <c r="H144" s="33">
        <v>44839.701388888891</v>
      </c>
      <c r="I144" s="32" t="s">
        <v>38</v>
      </c>
      <c r="J144" s="32" t="s">
        <v>39</v>
      </c>
      <c r="K144" s="33"/>
      <c r="L144" s="32" t="s">
        <v>40</v>
      </c>
      <c r="M144" s="32" t="s">
        <v>56</v>
      </c>
      <c r="N144">
        <v>1</v>
      </c>
      <c r="O144" s="32" t="s">
        <v>42</v>
      </c>
      <c r="P144">
        <v>0</v>
      </c>
      <c r="Q144" s="32" t="s">
        <v>56</v>
      </c>
      <c r="R144">
        <v>8715</v>
      </c>
      <c r="S144" s="32" t="s">
        <v>1645</v>
      </c>
      <c r="T144" s="32" t="s">
        <v>1646</v>
      </c>
      <c r="U144" s="32" t="s">
        <v>45</v>
      </c>
      <c r="V144" s="32" t="s">
        <v>1647</v>
      </c>
      <c r="W144" s="33">
        <v>44826.413935185185</v>
      </c>
      <c r="X144" s="32" t="s">
        <v>149</v>
      </c>
      <c r="Y144" s="32" t="s">
        <v>47</v>
      </c>
      <c r="Z144" s="32" t="s">
        <v>48</v>
      </c>
      <c r="AA144" s="32" t="s">
        <v>128</v>
      </c>
      <c r="AB144" s="32" t="s">
        <v>1648</v>
      </c>
      <c r="AC144" s="32" t="s">
        <v>464</v>
      </c>
      <c r="AD144" s="34">
        <v>44625</v>
      </c>
      <c r="AE144" s="32" t="s">
        <v>39</v>
      </c>
      <c r="AF144" s="32" t="s">
        <v>50</v>
      </c>
      <c r="AG144" s="35">
        <v>0</v>
      </c>
      <c r="AH144" s="33">
        <v>44828.442395833335</v>
      </c>
      <c r="AI144" s="32" t="s">
        <v>56</v>
      </c>
    </row>
    <row r="145" spans="1:35" ht="14.25">
      <c r="A145" s="32" t="s">
        <v>35</v>
      </c>
      <c r="B145" s="32" t="s">
        <v>737</v>
      </c>
      <c r="C145" s="33"/>
      <c r="D145" s="33">
        <v>44809.461226851854</v>
      </c>
      <c r="E145" s="32" t="s">
        <v>985</v>
      </c>
      <c r="F145" s="32" t="s">
        <v>1649</v>
      </c>
      <c r="G145">
        <v>11274</v>
      </c>
      <c r="H145" s="33">
        <v>44835</v>
      </c>
      <c r="I145" s="32" t="s">
        <v>38</v>
      </c>
      <c r="J145" s="32" t="s">
        <v>39</v>
      </c>
      <c r="K145" s="33"/>
      <c r="L145" s="32" t="s">
        <v>40</v>
      </c>
      <c r="M145" s="32" t="s">
        <v>41</v>
      </c>
      <c r="N145">
        <v>1</v>
      </c>
      <c r="O145" s="32" t="s">
        <v>39</v>
      </c>
      <c r="P145">
        <v>0</v>
      </c>
      <c r="Q145" s="32" t="s">
        <v>41</v>
      </c>
      <c r="R145">
        <v>8370</v>
      </c>
      <c r="S145" s="32" t="s">
        <v>986</v>
      </c>
      <c r="T145" s="32" t="s">
        <v>535</v>
      </c>
      <c r="U145" s="32" t="s">
        <v>39</v>
      </c>
      <c r="V145" s="32" t="s">
        <v>39</v>
      </c>
      <c r="W145" s="33"/>
      <c r="X145" s="32" t="s">
        <v>535</v>
      </c>
      <c r="Y145" s="32" t="s">
        <v>282</v>
      </c>
      <c r="Z145" s="32" t="s">
        <v>160</v>
      </c>
      <c r="AA145" s="32" t="s">
        <v>920</v>
      </c>
      <c r="AB145" s="32" t="s">
        <v>1650</v>
      </c>
      <c r="AC145" s="32" t="s">
        <v>1349</v>
      </c>
      <c r="AD145" s="34"/>
      <c r="AE145" s="32" t="s">
        <v>39</v>
      </c>
      <c r="AF145" s="32" t="s">
        <v>53</v>
      </c>
      <c r="AG145" s="35">
        <v>0</v>
      </c>
      <c r="AH145" s="33">
        <v>44816.594652777778</v>
      </c>
      <c r="AI145" s="32" t="s">
        <v>41</v>
      </c>
    </row>
    <row r="146" spans="1:35" ht="14.25">
      <c r="A146" s="32" t="s">
        <v>35</v>
      </c>
      <c r="B146" s="32" t="s">
        <v>178</v>
      </c>
      <c r="C146" s="33">
        <v>44809.615937499999</v>
      </c>
      <c r="D146" s="33">
        <v>44809.465428240743</v>
      </c>
      <c r="E146" s="32" t="s">
        <v>37</v>
      </c>
      <c r="F146" s="32" t="s">
        <v>1651</v>
      </c>
      <c r="G146">
        <v>11275</v>
      </c>
      <c r="H146" s="33">
        <v>44819.608298611114</v>
      </c>
      <c r="I146" s="32" t="s">
        <v>38</v>
      </c>
      <c r="J146" s="32" t="s">
        <v>39</v>
      </c>
      <c r="K146" s="33"/>
      <c r="L146" s="32" t="s">
        <v>40</v>
      </c>
      <c r="M146" s="32" t="s">
        <v>56</v>
      </c>
      <c r="N146">
        <v>1</v>
      </c>
      <c r="O146" s="32" t="s">
        <v>54</v>
      </c>
      <c r="P146">
        <v>0</v>
      </c>
      <c r="Q146" s="32" t="s">
        <v>56</v>
      </c>
      <c r="R146">
        <v>6570</v>
      </c>
      <c r="S146" s="32" t="s">
        <v>889</v>
      </c>
      <c r="T146" s="32" t="s">
        <v>890</v>
      </c>
      <c r="U146" s="32" t="s">
        <v>45</v>
      </c>
      <c r="V146" s="32" t="s">
        <v>1652</v>
      </c>
      <c r="W146" s="33">
        <v>44809.473298611112</v>
      </c>
      <c r="X146" s="32" t="s">
        <v>103</v>
      </c>
      <c r="Y146" s="32" t="s">
        <v>47</v>
      </c>
      <c r="Z146" s="32" t="s">
        <v>48</v>
      </c>
      <c r="AA146" s="32" t="s">
        <v>182</v>
      </c>
      <c r="AB146" s="32" t="s">
        <v>1653</v>
      </c>
      <c r="AC146" s="32" t="s">
        <v>1321</v>
      </c>
      <c r="AD146" s="34"/>
      <c r="AE146" s="32" t="s">
        <v>39</v>
      </c>
      <c r="AF146" s="32" t="s">
        <v>53</v>
      </c>
      <c r="AG146" s="35">
        <v>0</v>
      </c>
      <c r="AH146" s="33">
        <v>44809.615937499999</v>
      </c>
      <c r="AI146" s="32" t="s">
        <v>56</v>
      </c>
    </row>
    <row r="147" spans="1:35" ht="14.25">
      <c r="A147" s="32" t="s">
        <v>35</v>
      </c>
      <c r="B147" s="32" t="s">
        <v>54</v>
      </c>
      <c r="C147" s="33">
        <v>44809.46974537037</v>
      </c>
      <c r="D147" s="33">
        <v>44809.466516203705</v>
      </c>
      <c r="E147" s="32" t="s">
        <v>37</v>
      </c>
      <c r="F147" s="32" t="s">
        <v>1654</v>
      </c>
      <c r="G147">
        <v>11276</v>
      </c>
      <c r="H147" s="33">
        <v>44819.466886574075</v>
      </c>
      <c r="I147" s="32" t="s">
        <v>38</v>
      </c>
      <c r="J147" s="32" t="s">
        <v>39</v>
      </c>
      <c r="K147" s="33"/>
      <c r="L147" s="32" t="s">
        <v>40</v>
      </c>
      <c r="M147" s="32" t="s">
        <v>56</v>
      </c>
      <c r="N147">
        <v>1</v>
      </c>
      <c r="O147" s="32" t="s">
        <v>42</v>
      </c>
      <c r="P147">
        <v>0</v>
      </c>
      <c r="Q147" s="32" t="s">
        <v>56</v>
      </c>
      <c r="R147">
        <v>6452</v>
      </c>
      <c r="S147" s="32" t="s">
        <v>296</v>
      </c>
      <c r="T147" s="32" t="s">
        <v>297</v>
      </c>
      <c r="U147" s="32" t="s">
        <v>45</v>
      </c>
      <c r="V147" s="32" t="s">
        <v>765</v>
      </c>
      <c r="W147" s="33">
        <v>44809.46974537037</v>
      </c>
      <c r="X147" s="32" t="s">
        <v>184</v>
      </c>
      <c r="Y147" s="32" t="s">
        <v>47</v>
      </c>
      <c r="Z147" s="32" t="s">
        <v>48</v>
      </c>
      <c r="AA147" s="32" t="s">
        <v>1538</v>
      </c>
      <c r="AB147" s="32" t="s">
        <v>1655</v>
      </c>
      <c r="AC147" s="32" t="s">
        <v>587</v>
      </c>
      <c r="AD147" s="34"/>
      <c r="AE147" s="32" t="s">
        <v>39</v>
      </c>
      <c r="AF147" s="32" t="s">
        <v>50</v>
      </c>
      <c r="AG147" s="35">
        <v>0</v>
      </c>
      <c r="AH147" s="33">
        <v>44809.46974537037</v>
      </c>
      <c r="AI147" s="32" t="s">
        <v>56</v>
      </c>
    </row>
    <row r="148" spans="1:35" ht="14.25">
      <c r="A148" s="32" t="s">
        <v>35</v>
      </c>
      <c r="B148" s="32" t="s">
        <v>54</v>
      </c>
      <c r="C148" s="33">
        <v>44826.691793981481</v>
      </c>
      <c r="D148" s="33">
        <v>44809.467905092592</v>
      </c>
      <c r="E148" s="32" t="s">
        <v>37</v>
      </c>
      <c r="F148" s="32" t="s">
        <v>1656</v>
      </c>
      <c r="G148">
        <v>11277</v>
      </c>
      <c r="H148" s="33">
        <v>44819.467905092592</v>
      </c>
      <c r="I148" s="32" t="s">
        <v>38</v>
      </c>
      <c r="J148" s="32" t="s">
        <v>39</v>
      </c>
      <c r="K148" s="33"/>
      <c r="L148" s="32" t="s">
        <v>40</v>
      </c>
      <c r="M148" s="32" t="s">
        <v>56</v>
      </c>
      <c r="N148">
        <v>2</v>
      </c>
      <c r="O148" s="32" t="s">
        <v>42</v>
      </c>
      <c r="P148">
        <v>0</v>
      </c>
      <c r="Q148" s="32" t="s">
        <v>56</v>
      </c>
      <c r="R148">
        <v>6452</v>
      </c>
      <c r="S148" s="32" t="s">
        <v>296</v>
      </c>
      <c r="T148" s="32" t="s">
        <v>297</v>
      </c>
      <c r="U148" s="32" t="s">
        <v>66</v>
      </c>
      <c r="V148" s="32" t="s">
        <v>1657</v>
      </c>
      <c r="W148" s="33">
        <v>44824.683136574073</v>
      </c>
      <c r="X148" s="32" t="s">
        <v>89</v>
      </c>
      <c r="Y148" s="32" t="s">
        <v>47</v>
      </c>
      <c r="Z148" s="32" t="s">
        <v>48</v>
      </c>
      <c r="AA148" s="32" t="s">
        <v>1538</v>
      </c>
      <c r="AB148" s="32" t="s">
        <v>1658</v>
      </c>
      <c r="AC148" s="32" t="s">
        <v>587</v>
      </c>
      <c r="AD148" s="34"/>
      <c r="AE148" s="32" t="s">
        <v>39</v>
      </c>
      <c r="AF148" s="32" t="s">
        <v>50</v>
      </c>
      <c r="AG148" s="35">
        <v>0</v>
      </c>
      <c r="AH148" s="33">
        <v>44826.691793981481</v>
      </c>
      <c r="AI148" s="32" t="s">
        <v>56</v>
      </c>
    </row>
    <row r="149" spans="1:35" ht="14.25">
      <c r="A149" s="32" t="s">
        <v>35</v>
      </c>
      <c r="B149" s="32" t="s">
        <v>73</v>
      </c>
      <c r="C149" s="33">
        <v>44809.679328703707</v>
      </c>
      <c r="D149" s="33">
        <v>44809.477476851855</v>
      </c>
      <c r="E149" s="32" t="s">
        <v>37</v>
      </c>
      <c r="F149" s="32" t="s">
        <v>1659</v>
      </c>
      <c r="G149">
        <v>11278</v>
      </c>
      <c r="H149" s="33">
        <v>44812.368275462963</v>
      </c>
      <c r="I149" s="32" t="s">
        <v>38</v>
      </c>
      <c r="J149" s="32" t="s">
        <v>39</v>
      </c>
      <c r="K149" s="33"/>
      <c r="L149" s="32" t="s">
        <v>40</v>
      </c>
      <c r="M149" s="32" t="s">
        <v>41</v>
      </c>
      <c r="N149">
        <v>1</v>
      </c>
      <c r="O149" s="32" t="s">
        <v>618</v>
      </c>
      <c r="P149">
        <v>0</v>
      </c>
      <c r="Q149" s="32" t="s">
        <v>41</v>
      </c>
      <c r="R149">
        <v>6706</v>
      </c>
      <c r="S149" s="32" t="s">
        <v>400</v>
      </c>
      <c r="T149" s="32" t="s">
        <v>401</v>
      </c>
      <c r="U149" s="32" t="s">
        <v>45</v>
      </c>
      <c r="V149" s="32" t="s">
        <v>1660</v>
      </c>
      <c r="W149" s="33">
        <v>44809.663807870369</v>
      </c>
      <c r="X149" s="32" t="s">
        <v>81</v>
      </c>
      <c r="Y149" s="32" t="s">
        <v>47</v>
      </c>
      <c r="Z149" s="32" t="s">
        <v>48</v>
      </c>
      <c r="AA149" s="32" t="s">
        <v>77</v>
      </c>
      <c r="AB149" s="32" t="s">
        <v>1661</v>
      </c>
      <c r="AC149" s="32" t="s">
        <v>534</v>
      </c>
      <c r="AD149" s="34"/>
      <c r="AE149" s="32" t="s">
        <v>39</v>
      </c>
      <c r="AF149" s="32" t="s">
        <v>50</v>
      </c>
      <c r="AG149" s="35">
        <v>0</v>
      </c>
      <c r="AH149" s="33">
        <v>44809.679386574076</v>
      </c>
      <c r="AI149" s="32" t="s">
        <v>41</v>
      </c>
    </row>
    <row r="150" spans="1:35" ht="14.25">
      <c r="A150" s="32" t="s">
        <v>35</v>
      </c>
      <c r="B150" s="32" t="s">
        <v>54</v>
      </c>
      <c r="C150" s="33">
        <v>44809.570555555554</v>
      </c>
      <c r="D150" s="33">
        <v>44809.484490740739</v>
      </c>
      <c r="E150" s="32" t="s">
        <v>37</v>
      </c>
      <c r="F150" s="32" t="s">
        <v>39</v>
      </c>
      <c r="G150">
        <v>11279</v>
      </c>
      <c r="H150" s="33">
        <v>44812.359699074077</v>
      </c>
      <c r="I150" s="32" t="s">
        <v>1662</v>
      </c>
      <c r="J150" s="32" t="s">
        <v>45</v>
      </c>
      <c r="K150" s="33">
        <v>44809.569432870368</v>
      </c>
      <c r="L150" s="32" t="s">
        <v>40</v>
      </c>
      <c r="M150" s="32" t="s">
        <v>56</v>
      </c>
      <c r="N150">
        <v>1</v>
      </c>
      <c r="O150" s="32" t="s">
        <v>42</v>
      </c>
      <c r="P150">
        <v>1</v>
      </c>
      <c r="Q150" s="32" t="s">
        <v>41</v>
      </c>
      <c r="R150">
        <v>859040406</v>
      </c>
      <c r="S150" s="32" t="s">
        <v>1663</v>
      </c>
      <c r="T150" s="32" t="s">
        <v>1664</v>
      </c>
      <c r="U150" s="32" t="s">
        <v>45</v>
      </c>
      <c r="V150" s="32" t="s">
        <v>1665</v>
      </c>
      <c r="W150" s="33">
        <v>44809.570555555554</v>
      </c>
      <c r="X150" s="32" t="s">
        <v>96</v>
      </c>
      <c r="Y150" s="32" t="s">
        <v>47</v>
      </c>
      <c r="Z150" s="32" t="s">
        <v>48</v>
      </c>
      <c r="AA150" s="32" t="s">
        <v>97</v>
      </c>
      <c r="AB150" s="32" t="s">
        <v>1666</v>
      </c>
      <c r="AC150" s="32" t="s">
        <v>1667</v>
      </c>
      <c r="AD150" s="34">
        <v>44686</v>
      </c>
      <c r="AE150" s="32" t="s">
        <v>39</v>
      </c>
      <c r="AF150" s="32" t="s">
        <v>53</v>
      </c>
      <c r="AG150" s="35">
        <v>0</v>
      </c>
      <c r="AH150" s="33">
        <v>44809.630567129629</v>
      </c>
      <c r="AI150" s="32" t="s">
        <v>56</v>
      </c>
    </row>
    <row r="151" spans="1:35" ht="14.25">
      <c r="A151" s="32" t="s">
        <v>35</v>
      </c>
      <c r="B151" s="32" t="s">
        <v>36</v>
      </c>
      <c r="C151" s="33">
        <v>44821.691863425927</v>
      </c>
      <c r="D151" s="33">
        <v>44809.489224537036</v>
      </c>
      <c r="E151" s="32" t="s">
        <v>37</v>
      </c>
      <c r="F151" s="32" t="s">
        <v>1668</v>
      </c>
      <c r="G151">
        <v>11280</v>
      </c>
      <c r="H151" s="33">
        <v>44819.489224537036</v>
      </c>
      <c r="I151" s="32" t="s">
        <v>1669</v>
      </c>
      <c r="J151" s="32" t="s">
        <v>45</v>
      </c>
      <c r="K151" s="33">
        <v>44811.410960648151</v>
      </c>
      <c r="L151" s="32" t="s">
        <v>40</v>
      </c>
      <c r="M151" s="32" t="s">
        <v>56</v>
      </c>
      <c r="N151">
        <v>1</v>
      </c>
      <c r="O151" s="32" t="s">
        <v>82</v>
      </c>
      <c r="P151">
        <v>1</v>
      </c>
      <c r="Q151" s="32" t="s">
        <v>56</v>
      </c>
      <c r="R151">
        <v>869739989</v>
      </c>
      <c r="S151" s="32" t="s">
        <v>108</v>
      </c>
      <c r="T151" s="32" t="s">
        <v>106</v>
      </c>
      <c r="U151" s="32" t="s">
        <v>66</v>
      </c>
      <c r="V151" s="32" t="s">
        <v>1670</v>
      </c>
      <c r="W151" s="33">
        <v>44819.67291666667</v>
      </c>
      <c r="X151" s="32" t="s">
        <v>151</v>
      </c>
      <c r="Y151" s="32" t="s">
        <v>47</v>
      </c>
      <c r="Z151" s="32" t="s">
        <v>48</v>
      </c>
      <c r="AA151" s="32" t="s">
        <v>49</v>
      </c>
      <c r="AB151" s="32" t="s">
        <v>1671</v>
      </c>
      <c r="AC151" s="32" t="s">
        <v>496</v>
      </c>
      <c r="AD151" s="34"/>
      <c r="AE151" s="32" t="s">
        <v>39</v>
      </c>
      <c r="AF151" s="32" t="s">
        <v>50</v>
      </c>
      <c r="AG151" s="35">
        <v>0</v>
      </c>
      <c r="AH151" s="33">
        <v>44837.423634259256</v>
      </c>
      <c r="AI151" s="32" t="s">
        <v>56</v>
      </c>
    </row>
    <row r="152" spans="1:35" ht="14.25">
      <c r="A152" s="32" t="s">
        <v>35</v>
      </c>
      <c r="B152" s="32" t="s">
        <v>54</v>
      </c>
      <c r="C152" s="33">
        <v>44809.627175925925</v>
      </c>
      <c r="D152" s="33">
        <v>44809.49895833333</v>
      </c>
      <c r="E152" s="32" t="s">
        <v>37</v>
      </c>
      <c r="F152" s="32" t="s">
        <v>39</v>
      </c>
      <c r="G152">
        <v>11281</v>
      </c>
      <c r="H152" s="33">
        <v>44812.374641203707</v>
      </c>
      <c r="I152" s="32" t="s">
        <v>1672</v>
      </c>
      <c r="J152" s="32" t="s">
        <v>45</v>
      </c>
      <c r="K152" s="33">
        <v>44809.626597222225</v>
      </c>
      <c r="L152" s="32" t="s">
        <v>40</v>
      </c>
      <c r="M152" s="32" t="s">
        <v>56</v>
      </c>
      <c r="N152">
        <v>1</v>
      </c>
      <c r="O152" s="32" t="s">
        <v>42</v>
      </c>
      <c r="P152">
        <v>1</v>
      </c>
      <c r="Q152" s="32" t="s">
        <v>41</v>
      </c>
      <c r="R152">
        <v>8170</v>
      </c>
      <c r="S152" s="32" t="s">
        <v>169</v>
      </c>
      <c r="T152" s="32" t="s">
        <v>170</v>
      </c>
      <c r="U152" s="32" t="s">
        <v>45</v>
      </c>
      <c r="V152" s="32" t="s">
        <v>1673</v>
      </c>
      <c r="W152" s="33">
        <v>44809.627175925925</v>
      </c>
      <c r="X152" s="32" t="s">
        <v>96</v>
      </c>
      <c r="Y152" s="32" t="s">
        <v>47</v>
      </c>
      <c r="Z152" s="32" t="s">
        <v>48</v>
      </c>
      <c r="AA152" s="32" t="s">
        <v>97</v>
      </c>
      <c r="AB152" s="32" t="s">
        <v>1674</v>
      </c>
      <c r="AC152" s="32" t="s">
        <v>621</v>
      </c>
      <c r="AD152" s="34"/>
      <c r="AE152" s="32" t="s">
        <v>39</v>
      </c>
      <c r="AF152" s="32" t="s">
        <v>53</v>
      </c>
      <c r="AG152" s="35">
        <v>0</v>
      </c>
      <c r="AH152" s="33">
        <v>44809.627175925925</v>
      </c>
      <c r="AI152" s="32" t="s">
        <v>56</v>
      </c>
    </row>
    <row r="153" spans="1:35" ht="14.25">
      <c r="A153" s="32" t="s">
        <v>35</v>
      </c>
      <c r="B153" s="32" t="s">
        <v>54</v>
      </c>
      <c r="C153" s="33">
        <v>44811.655393518522</v>
      </c>
      <c r="D153" s="33">
        <v>44809.499849537038</v>
      </c>
      <c r="E153" s="32" t="s">
        <v>37</v>
      </c>
      <c r="F153" s="32" t="s">
        <v>1675</v>
      </c>
      <c r="G153">
        <v>11282</v>
      </c>
      <c r="H153" s="33">
        <v>44819.500532407408</v>
      </c>
      <c r="I153" s="32" t="s">
        <v>38</v>
      </c>
      <c r="J153" s="32" t="s">
        <v>39</v>
      </c>
      <c r="K153" s="33"/>
      <c r="L153" s="32" t="s">
        <v>40</v>
      </c>
      <c r="M153" s="32" t="s">
        <v>56</v>
      </c>
      <c r="N153">
        <v>1</v>
      </c>
      <c r="O153" s="32" t="s">
        <v>42</v>
      </c>
      <c r="P153">
        <v>0</v>
      </c>
      <c r="Q153" s="32" t="s">
        <v>56</v>
      </c>
      <c r="R153">
        <v>8403</v>
      </c>
      <c r="S153" s="32" t="s">
        <v>1676</v>
      </c>
      <c r="T153" s="32" t="s">
        <v>1677</v>
      </c>
      <c r="U153" s="32" t="s">
        <v>45</v>
      </c>
      <c r="V153" s="32" t="s">
        <v>1678</v>
      </c>
      <c r="W153" s="33">
        <v>44811.655393518522</v>
      </c>
      <c r="X153" s="32" t="s">
        <v>223</v>
      </c>
      <c r="Y153" s="32" t="s">
        <v>47</v>
      </c>
      <c r="Z153" s="32" t="s">
        <v>48</v>
      </c>
      <c r="AA153" s="32" t="s">
        <v>478</v>
      </c>
      <c r="AB153" s="32" t="s">
        <v>1679</v>
      </c>
      <c r="AC153" s="32" t="s">
        <v>1389</v>
      </c>
      <c r="AD153" s="34"/>
      <c r="AE153" s="32" t="s">
        <v>39</v>
      </c>
      <c r="AF153" s="32" t="s">
        <v>50</v>
      </c>
      <c r="AG153" s="35">
        <v>0</v>
      </c>
      <c r="AH153" s="33">
        <v>44811.655393518522</v>
      </c>
      <c r="AI153" s="32" t="s">
        <v>56</v>
      </c>
    </row>
    <row r="154" spans="1:35" ht="14.25">
      <c r="A154" s="32" t="s">
        <v>35</v>
      </c>
      <c r="B154" s="32" t="s">
        <v>171</v>
      </c>
      <c r="C154" s="33">
        <v>44809.616168981483</v>
      </c>
      <c r="D154" s="33">
        <v>44809.512546296297</v>
      </c>
      <c r="E154" s="32" t="s">
        <v>37</v>
      </c>
      <c r="F154" s="32" t="s">
        <v>1680</v>
      </c>
      <c r="G154">
        <v>11283</v>
      </c>
      <c r="H154" s="33">
        <v>44819.555752314816</v>
      </c>
      <c r="I154" s="32" t="s">
        <v>38</v>
      </c>
      <c r="J154" s="32" t="s">
        <v>39</v>
      </c>
      <c r="K154" s="33"/>
      <c r="L154" s="32" t="s">
        <v>40</v>
      </c>
      <c r="M154" s="32" t="s">
        <v>56</v>
      </c>
      <c r="N154">
        <v>1</v>
      </c>
      <c r="O154" s="32" t="s">
        <v>42</v>
      </c>
      <c r="P154">
        <v>0</v>
      </c>
      <c r="Q154" s="32" t="s">
        <v>56</v>
      </c>
      <c r="R154">
        <v>5725</v>
      </c>
      <c r="S154" s="32" t="s">
        <v>1585</v>
      </c>
      <c r="T154" s="32" t="s">
        <v>1586</v>
      </c>
      <c r="U154" s="32" t="s">
        <v>45</v>
      </c>
      <c r="V154" s="32" t="s">
        <v>1681</v>
      </c>
      <c r="W154" s="33">
        <v>44809.58320601852</v>
      </c>
      <c r="X154" s="32" t="s">
        <v>149</v>
      </c>
      <c r="Y154" s="32" t="s">
        <v>47</v>
      </c>
      <c r="Z154" s="32" t="s">
        <v>48</v>
      </c>
      <c r="AA154" s="32" t="s">
        <v>220</v>
      </c>
      <c r="AB154" s="32" t="s">
        <v>1682</v>
      </c>
      <c r="AC154" s="32" t="s">
        <v>287</v>
      </c>
      <c r="AD154" s="34"/>
      <c r="AE154" s="32" t="s">
        <v>39</v>
      </c>
      <c r="AF154" s="32" t="s">
        <v>50</v>
      </c>
      <c r="AG154" s="35">
        <v>0</v>
      </c>
      <c r="AH154" s="33">
        <v>44809.616168981483</v>
      </c>
      <c r="AI154" s="32" t="s">
        <v>56</v>
      </c>
    </row>
    <row r="155" spans="1:35" ht="14.25">
      <c r="A155" s="32" t="s">
        <v>35</v>
      </c>
      <c r="B155" s="32" t="s">
        <v>178</v>
      </c>
      <c r="C155" s="33">
        <v>44809.680312500001</v>
      </c>
      <c r="D155" s="33">
        <v>44809.539629629631</v>
      </c>
      <c r="E155" s="32" t="s">
        <v>37</v>
      </c>
      <c r="F155" s="32" t="s">
        <v>39</v>
      </c>
      <c r="G155">
        <v>11284</v>
      </c>
      <c r="H155" s="33">
        <v>44831.427662037036</v>
      </c>
      <c r="I155" s="32" t="s">
        <v>38</v>
      </c>
      <c r="J155" s="32" t="s">
        <v>39</v>
      </c>
      <c r="K155" s="33"/>
      <c r="L155" s="32" t="s">
        <v>40</v>
      </c>
      <c r="M155" s="32" t="s">
        <v>56</v>
      </c>
      <c r="N155">
        <v>1</v>
      </c>
      <c r="O155" s="32" t="s">
        <v>311</v>
      </c>
      <c r="P155">
        <v>0</v>
      </c>
      <c r="Q155" s="32" t="s">
        <v>41</v>
      </c>
      <c r="R155">
        <v>5725</v>
      </c>
      <c r="S155" s="32" t="s">
        <v>1105</v>
      </c>
      <c r="T155" s="32" t="s">
        <v>1106</v>
      </c>
      <c r="U155" s="32" t="s">
        <v>45</v>
      </c>
      <c r="V155" s="32" t="s">
        <v>1683</v>
      </c>
      <c r="W155" s="33">
        <v>44809.582627314812</v>
      </c>
      <c r="X155" s="32" t="s">
        <v>149</v>
      </c>
      <c r="Y155" s="32" t="s">
        <v>47</v>
      </c>
      <c r="Z155" s="32" t="s">
        <v>48</v>
      </c>
      <c r="AA155" s="32" t="s">
        <v>182</v>
      </c>
      <c r="AB155" s="32" t="s">
        <v>1684</v>
      </c>
      <c r="AC155" s="32" t="s">
        <v>287</v>
      </c>
      <c r="AD155" s="34"/>
      <c r="AE155" s="32" t="s">
        <v>39</v>
      </c>
      <c r="AF155" s="32" t="s">
        <v>53</v>
      </c>
      <c r="AG155" s="35">
        <v>0</v>
      </c>
      <c r="AH155" s="33">
        <v>44826.585995370369</v>
      </c>
      <c r="AI155" s="32" t="s">
        <v>56</v>
      </c>
    </row>
    <row r="156" spans="1:35" ht="14.25">
      <c r="A156" s="32" t="s">
        <v>35</v>
      </c>
      <c r="B156" s="32" t="s">
        <v>178</v>
      </c>
      <c r="C156" s="33"/>
      <c r="D156" s="33">
        <v>44809.553287037037</v>
      </c>
      <c r="E156" s="32" t="s">
        <v>37</v>
      </c>
      <c r="F156" s="32" t="s">
        <v>39</v>
      </c>
      <c r="G156">
        <v>11285</v>
      </c>
      <c r="H156" s="33">
        <v>44820.416666666664</v>
      </c>
      <c r="I156" s="32" t="s">
        <v>38</v>
      </c>
      <c r="J156" s="32" t="s">
        <v>39</v>
      </c>
      <c r="K156" s="33"/>
      <c r="L156" s="32" t="s">
        <v>40</v>
      </c>
      <c r="M156" s="32" t="s">
        <v>56</v>
      </c>
      <c r="N156">
        <v>1</v>
      </c>
      <c r="O156" s="32" t="s">
        <v>179</v>
      </c>
      <c r="P156">
        <v>0</v>
      </c>
      <c r="Q156" s="32" t="s">
        <v>41</v>
      </c>
      <c r="R156">
        <v>8709</v>
      </c>
      <c r="S156" s="32" t="s">
        <v>1685</v>
      </c>
      <c r="T156" s="32" t="s">
        <v>1686</v>
      </c>
      <c r="U156" s="32" t="s">
        <v>39</v>
      </c>
      <c r="V156" s="32" t="s">
        <v>39</v>
      </c>
      <c r="W156" s="33"/>
      <c r="X156" s="32" t="s">
        <v>215</v>
      </c>
      <c r="Y156" s="32" t="s">
        <v>47</v>
      </c>
      <c r="Z156" s="32" t="s">
        <v>216</v>
      </c>
      <c r="AA156" s="32" t="s">
        <v>283</v>
      </c>
      <c r="AB156" s="32" t="s">
        <v>1687</v>
      </c>
      <c r="AC156" s="32" t="s">
        <v>1688</v>
      </c>
      <c r="AD156" s="34"/>
      <c r="AE156" s="32" t="s">
        <v>39</v>
      </c>
      <c r="AF156" s="32" t="s">
        <v>53</v>
      </c>
      <c r="AG156" s="35">
        <v>0</v>
      </c>
      <c r="AH156" s="33">
        <v>44817.406967592593</v>
      </c>
      <c r="AI156" s="32" t="s">
        <v>56</v>
      </c>
    </row>
    <row r="157" spans="1:35" ht="14.25">
      <c r="A157" s="32" t="s">
        <v>35</v>
      </c>
      <c r="B157" s="32" t="s">
        <v>92</v>
      </c>
      <c r="C157" s="33">
        <v>44809.616377314815</v>
      </c>
      <c r="D157" s="33">
        <v>44809.562349537038</v>
      </c>
      <c r="E157" s="32" t="s">
        <v>37</v>
      </c>
      <c r="F157" s="32" t="s">
        <v>1689</v>
      </c>
      <c r="G157">
        <v>11286</v>
      </c>
      <c r="H157" s="33">
        <v>44812.485810185186</v>
      </c>
      <c r="I157" s="32" t="s">
        <v>38</v>
      </c>
      <c r="J157" s="32" t="s">
        <v>39</v>
      </c>
      <c r="K157" s="33"/>
      <c r="L157" s="32" t="s">
        <v>40</v>
      </c>
      <c r="M157" s="32" t="s">
        <v>41</v>
      </c>
      <c r="N157">
        <v>1</v>
      </c>
      <c r="O157" s="32" t="s">
        <v>42</v>
      </c>
      <c r="P157">
        <v>0</v>
      </c>
      <c r="Q157" s="32" t="s">
        <v>41</v>
      </c>
      <c r="R157">
        <v>6044</v>
      </c>
      <c r="S157" s="32" t="s">
        <v>440</v>
      </c>
      <c r="T157" s="32" t="s">
        <v>441</v>
      </c>
      <c r="U157" s="32" t="s">
        <v>45</v>
      </c>
      <c r="V157" s="32" t="s">
        <v>1690</v>
      </c>
      <c r="W157" s="33">
        <v>44809.568009259259</v>
      </c>
      <c r="X157" s="32" t="s">
        <v>85</v>
      </c>
      <c r="Y157" s="32" t="s">
        <v>47</v>
      </c>
      <c r="Z157" s="32" t="s">
        <v>48</v>
      </c>
      <c r="AA157" s="32" t="s">
        <v>107</v>
      </c>
      <c r="AB157" s="32" t="s">
        <v>1691</v>
      </c>
      <c r="AC157" s="32" t="s">
        <v>794</v>
      </c>
      <c r="AD157" s="34"/>
      <c r="AE157" s="32" t="s">
        <v>39</v>
      </c>
      <c r="AF157" s="32" t="s">
        <v>50</v>
      </c>
      <c r="AG157" s="35">
        <v>0</v>
      </c>
      <c r="AH157" s="33">
        <v>44809.616365740738</v>
      </c>
      <c r="AI157" s="32" t="s">
        <v>41</v>
      </c>
    </row>
    <row r="158" spans="1:35" ht="14.25">
      <c r="A158" s="32" t="s">
        <v>35</v>
      </c>
      <c r="B158" s="32" t="s">
        <v>178</v>
      </c>
      <c r="C158" s="33">
        <v>44809.575046296297</v>
      </c>
      <c r="D158" s="33">
        <v>44809.574016203704</v>
      </c>
      <c r="E158" s="32" t="s">
        <v>37</v>
      </c>
      <c r="F158" s="32" t="s">
        <v>1692</v>
      </c>
      <c r="G158">
        <v>11287</v>
      </c>
      <c r="H158" s="33">
        <v>44838.606516203705</v>
      </c>
      <c r="I158" s="32" t="s">
        <v>38</v>
      </c>
      <c r="J158" s="32" t="s">
        <v>39</v>
      </c>
      <c r="K158" s="33"/>
      <c r="L158" s="32" t="s">
        <v>40</v>
      </c>
      <c r="M158" s="32" t="s">
        <v>56</v>
      </c>
      <c r="N158">
        <v>1</v>
      </c>
      <c r="O158" s="32" t="s">
        <v>54</v>
      </c>
      <c r="P158">
        <v>0</v>
      </c>
      <c r="Q158" s="32" t="s">
        <v>56</v>
      </c>
      <c r="R158">
        <v>6370</v>
      </c>
      <c r="S158" s="32" t="s">
        <v>1068</v>
      </c>
      <c r="T158" s="32" t="s">
        <v>1693</v>
      </c>
      <c r="U158" s="32" t="s">
        <v>45</v>
      </c>
      <c r="V158" s="32" t="s">
        <v>498</v>
      </c>
      <c r="W158" s="33">
        <v>44809.575046296297</v>
      </c>
      <c r="X158" s="32" t="s">
        <v>184</v>
      </c>
      <c r="Y158" s="32" t="s">
        <v>52</v>
      </c>
      <c r="Z158" s="32" t="s">
        <v>48</v>
      </c>
      <c r="AA158" s="32" t="s">
        <v>182</v>
      </c>
      <c r="AB158" s="32" t="s">
        <v>1694</v>
      </c>
      <c r="AC158" s="32" t="s">
        <v>539</v>
      </c>
      <c r="AD158" s="34"/>
      <c r="AE158" s="32" t="s">
        <v>39</v>
      </c>
      <c r="AF158" s="32" t="s">
        <v>53</v>
      </c>
      <c r="AG158" s="35">
        <v>0</v>
      </c>
      <c r="AH158" s="33">
        <v>44826.607210648152</v>
      </c>
      <c r="AI158" s="32" t="s">
        <v>56</v>
      </c>
    </row>
    <row r="159" spans="1:35" ht="14.25">
      <c r="A159" s="32" t="s">
        <v>35</v>
      </c>
      <c r="B159" s="32" t="s">
        <v>36</v>
      </c>
      <c r="C159" s="33">
        <v>44810.687685185185</v>
      </c>
      <c r="D159" s="33">
        <v>44809.578576388885</v>
      </c>
      <c r="E159" s="32" t="s">
        <v>37</v>
      </c>
      <c r="F159" s="32" t="s">
        <v>1695</v>
      </c>
      <c r="G159">
        <v>11288</v>
      </c>
      <c r="H159" s="33">
        <v>44820.620324074072</v>
      </c>
      <c r="I159" s="32" t="s">
        <v>38</v>
      </c>
      <c r="J159" s="32" t="s">
        <v>39</v>
      </c>
      <c r="K159" s="33"/>
      <c r="L159" s="32" t="s">
        <v>40</v>
      </c>
      <c r="M159" s="32" t="s">
        <v>56</v>
      </c>
      <c r="N159">
        <v>2</v>
      </c>
      <c r="O159" s="32" t="s">
        <v>82</v>
      </c>
      <c r="P159">
        <v>0</v>
      </c>
      <c r="Q159" s="32" t="s">
        <v>56</v>
      </c>
      <c r="R159">
        <v>6246</v>
      </c>
      <c r="S159" s="32" t="s">
        <v>61</v>
      </c>
      <c r="T159" s="32" t="s">
        <v>62</v>
      </c>
      <c r="U159" s="32" t="s">
        <v>45</v>
      </c>
      <c r="V159" s="32" t="s">
        <v>1696</v>
      </c>
      <c r="W159" s="33">
        <v>44810.428761574076</v>
      </c>
      <c r="X159" s="32" t="s">
        <v>149</v>
      </c>
      <c r="Y159" s="32" t="s">
        <v>47</v>
      </c>
      <c r="Z159" s="32" t="s">
        <v>48</v>
      </c>
      <c r="AA159" s="32" t="s">
        <v>128</v>
      </c>
      <c r="AB159" s="32" t="s">
        <v>1697</v>
      </c>
      <c r="AC159" s="32" t="s">
        <v>619</v>
      </c>
      <c r="AD159" s="34"/>
      <c r="AE159" s="32" t="s">
        <v>39</v>
      </c>
      <c r="AF159" s="32" t="s">
        <v>50</v>
      </c>
      <c r="AG159" s="35">
        <v>0</v>
      </c>
      <c r="AH159" s="33">
        <v>44810.687685185185</v>
      </c>
      <c r="AI159" s="32" t="s">
        <v>56</v>
      </c>
    </row>
    <row r="160" spans="1:35" ht="14.25">
      <c r="A160" s="32" t="s">
        <v>35</v>
      </c>
      <c r="B160" s="32" t="s">
        <v>171</v>
      </c>
      <c r="C160" s="33">
        <v>44809.616631944446</v>
      </c>
      <c r="D160" s="33">
        <v>44809.579525462963</v>
      </c>
      <c r="E160" s="32" t="s">
        <v>37</v>
      </c>
      <c r="F160" s="32" t="s">
        <v>1698</v>
      </c>
      <c r="G160">
        <v>11289</v>
      </c>
      <c r="H160" s="33">
        <v>44819.616631944446</v>
      </c>
      <c r="I160" s="32" t="s">
        <v>38</v>
      </c>
      <c r="J160" s="32" t="s">
        <v>39</v>
      </c>
      <c r="K160" s="33"/>
      <c r="L160" s="32" t="s">
        <v>40</v>
      </c>
      <c r="M160" s="32" t="s">
        <v>56</v>
      </c>
      <c r="N160">
        <v>1</v>
      </c>
      <c r="O160" s="32" t="s">
        <v>42</v>
      </c>
      <c r="P160">
        <v>0</v>
      </c>
      <c r="Q160" s="32" t="s">
        <v>56</v>
      </c>
      <c r="R160">
        <v>6683</v>
      </c>
      <c r="S160" s="32" t="s">
        <v>1699</v>
      </c>
      <c r="T160" s="32" t="s">
        <v>1700</v>
      </c>
      <c r="U160" s="32" t="s">
        <v>45</v>
      </c>
      <c r="V160" s="32" t="s">
        <v>1340</v>
      </c>
      <c r="W160" s="33">
        <v>44809.587557870371</v>
      </c>
      <c r="X160" s="32" t="s">
        <v>149</v>
      </c>
      <c r="Y160" s="32" t="s">
        <v>52</v>
      </c>
      <c r="Z160" s="32" t="s">
        <v>48</v>
      </c>
      <c r="AA160" s="32" t="s">
        <v>190</v>
      </c>
      <c r="AB160" s="32" t="s">
        <v>1701</v>
      </c>
      <c r="AC160" s="32" t="s">
        <v>1702</v>
      </c>
      <c r="AD160" s="34">
        <v>44686</v>
      </c>
      <c r="AE160" s="32" t="s">
        <v>39</v>
      </c>
      <c r="AF160" s="32" t="s">
        <v>50</v>
      </c>
      <c r="AG160" s="35">
        <v>0</v>
      </c>
      <c r="AH160" s="33">
        <v>44809.635081018518</v>
      </c>
      <c r="AI160" s="32" t="s">
        <v>56</v>
      </c>
    </row>
    <row r="161" spans="1:35" ht="14.25">
      <c r="A161" s="32" t="s">
        <v>35</v>
      </c>
      <c r="B161" s="32" t="s">
        <v>54</v>
      </c>
      <c r="C161" s="33">
        <v>44809.631666666668</v>
      </c>
      <c r="D161" s="33">
        <v>44809.584317129629</v>
      </c>
      <c r="E161" s="32" t="s">
        <v>37</v>
      </c>
      <c r="F161" s="32" t="s">
        <v>39</v>
      </c>
      <c r="G161">
        <v>11290</v>
      </c>
      <c r="H161" s="33">
        <v>44812.459502314814</v>
      </c>
      <c r="I161" s="32" t="s">
        <v>38</v>
      </c>
      <c r="J161" s="32" t="s">
        <v>39</v>
      </c>
      <c r="K161" s="33"/>
      <c r="L161" s="32" t="s">
        <v>40</v>
      </c>
      <c r="M161" s="32" t="s">
        <v>56</v>
      </c>
      <c r="N161">
        <v>1</v>
      </c>
      <c r="O161" s="32" t="s">
        <v>202</v>
      </c>
      <c r="P161">
        <v>0</v>
      </c>
      <c r="Q161" s="32" t="s">
        <v>41</v>
      </c>
      <c r="R161">
        <v>8139</v>
      </c>
      <c r="S161" s="32" t="s">
        <v>1703</v>
      </c>
      <c r="T161" s="32" t="s">
        <v>1704</v>
      </c>
      <c r="U161" s="32" t="s">
        <v>45</v>
      </c>
      <c r="V161" s="32" t="s">
        <v>1705</v>
      </c>
      <c r="W161" s="33">
        <v>44809.631666666668</v>
      </c>
      <c r="X161" s="32" t="s">
        <v>96</v>
      </c>
      <c r="Y161" s="32" t="s">
        <v>47</v>
      </c>
      <c r="Z161" s="32" t="s">
        <v>48</v>
      </c>
      <c r="AA161" s="32" t="s">
        <v>97</v>
      </c>
      <c r="AB161" s="32" t="s">
        <v>1706</v>
      </c>
      <c r="AC161" s="32" t="s">
        <v>464</v>
      </c>
      <c r="AD161" s="34"/>
      <c r="AE161" s="32" t="s">
        <v>39</v>
      </c>
      <c r="AF161" s="32" t="s">
        <v>53</v>
      </c>
      <c r="AG161" s="35">
        <v>0</v>
      </c>
      <c r="AH161" s="33">
        <v>44809.631666666668</v>
      </c>
      <c r="AI161" s="32" t="s">
        <v>56</v>
      </c>
    </row>
    <row r="162" spans="1:35" ht="14.25">
      <c r="A162" s="32" t="s">
        <v>35</v>
      </c>
      <c r="B162" s="32" t="s">
        <v>178</v>
      </c>
      <c r="C162" s="33">
        <v>44809.680706018517</v>
      </c>
      <c r="D162" s="33">
        <v>44809.585370370369</v>
      </c>
      <c r="E162" s="32" t="s">
        <v>37</v>
      </c>
      <c r="F162" s="32" t="s">
        <v>1707</v>
      </c>
      <c r="G162">
        <v>11291</v>
      </c>
      <c r="H162" s="33">
        <v>44819.605694444443</v>
      </c>
      <c r="I162" s="32" t="s">
        <v>1708</v>
      </c>
      <c r="J162" s="32" t="s">
        <v>45</v>
      </c>
      <c r="K162" s="33">
        <v>44809.586851851855</v>
      </c>
      <c r="L162" s="32" t="s">
        <v>40</v>
      </c>
      <c r="M162" s="32" t="s">
        <v>56</v>
      </c>
      <c r="N162">
        <v>2</v>
      </c>
      <c r="O162" s="32" t="s">
        <v>179</v>
      </c>
      <c r="P162">
        <v>1</v>
      </c>
      <c r="Q162" s="32" t="s">
        <v>56</v>
      </c>
      <c r="R162">
        <v>982795048</v>
      </c>
      <c r="S162" s="32" t="s">
        <v>357</v>
      </c>
      <c r="T162" s="32" t="s">
        <v>358</v>
      </c>
      <c r="U162" s="32" t="s">
        <v>45</v>
      </c>
      <c r="V162" s="32" t="s">
        <v>1709</v>
      </c>
      <c r="W162" s="33">
        <v>44809.660451388889</v>
      </c>
      <c r="X162" s="32" t="s">
        <v>72</v>
      </c>
      <c r="Y162" s="32" t="s">
        <v>47</v>
      </c>
      <c r="Z162" s="32" t="s">
        <v>48</v>
      </c>
      <c r="AA162" s="32" t="s">
        <v>230</v>
      </c>
      <c r="AB162" s="32" t="s">
        <v>693</v>
      </c>
      <c r="AC162" s="32" t="s">
        <v>691</v>
      </c>
      <c r="AD162" s="34"/>
      <c r="AE162" s="32" t="s">
        <v>39</v>
      </c>
      <c r="AF162" s="32" t="s">
        <v>53</v>
      </c>
      <c r="AG162" s="35">
        <v>0</v>
      </c>
      <c r="AH162" s="33">
        <v>44809.680694444447</v>
      </c>
      <c r="AI162" s="32" t="s">
        <v>56</v>
      </c>
    </row>
    <row r="163" spans="1:35" ht="14.25">
      <c r="A163" s="32" t="s">
        <v>35</v>
      </c>
      <c r="B163" s="32" t="s">
        <v>329</v>
      </c>
      <c r="C163" s="33"/>
      <c r="D163" s="33">
        <v>44809.58662037037</v>
      </c>
      <c r="E163" s="32" t="s">
        <v>37</v>
      </c>
      <c r="F163" s="32" t="s">
        <v>1710</v>
      </c>
      <c r="G163">
        <v>11292</v>
      </c>
      <c r="H163" s="33">
        <v>44820.458333333336</v>
      </c>
      <c r="I163" s="32" t="s">
        <v>38</v>
      </c>
      <c r="J163" s="32" t="s">
        <v>39</v>
      </c>
      <c r="K163" s="33"/>
      <c r="L163" s="32" t="s">
        <v>40</v>
      </c>
      <c r="M163" s="32" t="s">
        <v>56</v>
      </c>
      <c r="N163">
        <v>1</v>
      </c>
      <c r="O163" s="32" t="s">
        <v>102</v>
      </c>
      <c r="P163">
        <v>0</v>
      </c>
      <c r="Q163" s="32" t="s">
        <v>41</v>
      </c>
      <c r="R163">
        <v>6529</v>
      </c>
      <c r="S163" s="32" t="s">
        <v>201</v>
      </c>
      <c r="T163" s="32" t="s">
        <v>1250</v>
      </c>
      <c r="U163" s="32" t="s">
        <v>39</v>
      </c>
      <c r="V163" s="32" t="s">
        <v>39</v>
      </c>
      <c r="W163" s="33"/>
      <c r="X163" s="32" t="s">
        <v>227</v>
      </c>
      <c r="Y163" s="32" t="s">
        <v>52</v>
      </c>
      <c r="Z163" s="32" t="s">
        <v>160</v>
      </c>
      <c r="AA163" s="32" t="s">
        <v>330</v>
      </c>
      <c r="AB163" s="32" t="s">
        <v>1711</v>
      </c>
      <c r="AC163" s="32" t="s">
        <v>630</v>
      </c>
      <c r="AD163" s="34"/>
      <c r="AE163" s="32" t="s">
        <v>39</v>
      </c>
      <c r="AF163" s="32" t="s">
        <v>53</v>
      </c>
      <c r="AG163" s="35">
        <v>0</v>
      </c>
      <c r="AH163" s="33">
        <v>44817.458275462966</v>
      </c>
      <c r="AI163" s="32" t="s">
        <v>56</v>
      </c>
    </row>
    <row r="164" spans="1:35" ht="14.25">
      <c r="A164" s="32" t="s">
        <v>35</v>
      </c>
      <c r="B164" s="32" t="s">
        <v>73</v>
      </c>
      <c r="C164" s="33">
        <v>44809.616932870369</v>
      </c>
      <c r="D164" s="33">
        <v>44809.587638888886</v>
      </c>
      <c r="E164" s="32" t="s">
        <v>37</v>
      </c>
      <c r="F164" s="32" t="s">
        <v>1712</v>
      </c>
      <c r="G164">
        <v>11293</v>
      </c>
      <c r="H164" s="33">
        <v>44819.614155092589</v>
      </c>
      <c r="I164" s="32" t="s">
        <v>38</v>
      </c>
      <c r="J164" s="32" t="s">
        <v>39</v>
      </c>
      <c r="K164" s="33"/>
      <c r="L164" s="32" t="s">
        <v>40</v>
      </c>
      <c r="M164" s="32" t="s">
        <v>56</v>
      </c>
      <c r="N164">
        <v>1</v>
      </c>
      <c r="O164" s="32" t="s">
        <v>42</v>
      </c>
      <c r="P164">
        <v>0</v>
      </c>
      <c r="Q164" s="32" t="s">
        <v>56</v>
      </c>
      <c r="R164">
        <v>6143</v>
      </c>
      <c r="S164" s="32" t="s">
        <v>1713</v>
      </c>
      <c r="T164" s="32" t="s">
        <v>1714</v>
      </c>
      <c r="U164" s="32" t="s">
        <v>45</v>
      </c>
      <c r="V164" s="32" t="s">
        <v>1715</v>
      </c>
      <c r="W164" s="33">
        <v>44809.590439814812</v>
      </c>
      <c r="X164" s="32" t="s">
        <v>103</v>
      </c>
      <c r="Y164" s="32" t="s">
        <v>52</v>
      </c>
      <c r="Z164" s="32" t="s">
        <v>48</v>
      </c>
      <c r="AA164" s="32" t="s">
        <v>206</v>
      </c>
      <c r="AB164" s="32" t="s">
        <v>1716</v>
      </c>
      <c r="AC164" s="32" t="s">
        <v>711</v>
      </c>
      <c r="AD164" s="34"/>
      <c r="AE164" s="32" t="s">
        <v>39</v>
      </c>
      <c r="AF164" s="32" t="s">
        <v>50</v>
      </c>
      <c r="AG164" s="35">
        <v>0</v>
      </c>
      <c r="AH164" s="33">
        <v>44809.616932870369</v>
      </c>
      <c r="AI164" s="32" t="s">
        <v>41</v>
      </c>
    </row>
    <row r="165" spans="1:35" ht="14.25">
      <c r="A165" s="32" t="s">
        <v>35</v>
      </c>
      <c r="B165" s="32" t="s">
        <v>54</v>
      </c>
      <c r="C165" s="33">
        <v>44809.665162037039</v>
      </c>
      <c r="D165" s="33">
        <v>44809.601076388892</v>
      </c>
      <c r="E165" s="32" t="s">
        <v>37</v>
      </c>
      <c r="F165" s="32" t="s">
        <v>39</v>
      </c>
      <c r="G165">
        <v>11294</v>
      </c>
      <c r="H165" s="33">
        <v>44812.4765625</v>
      </c>
      <c r="I165" s="32" t="s">
        <v>38</v>
      </c>
      <c r="J165" s="32" t="s">
        <v>39</v>
      </c>
      <c r="K165" s="33"/>
      <c r="L165" s="32" t="s">
        <v>40</v>
      </c>
      <c r="M165" s="32" t="s">
        <v>56</v>
      </c>
      <c r="N165">
        <v>1</v>
      </c>
      <c r="O165" s="32" t="s">
        <v>202</v>
      </c>
      <c r="P165">
        <v>0</v>
      </c>
      <c r="Q165" s="32" t="s">
        <v>41</v>
      </c>
      <c r="R165">
        <v>6401</v>
      </c>
      <c r="S165" s="32" t="s">
        <v>458</v>
      </c>
      <c r="T165" s="32" t="s">
        <v>459</v>
      </c>
      <c r="U165" s="32" t="s">
        <v>45</v>
      </c>
      <c r="V165" s="32" t="s">
        <v>1717</v>
      </c>
      <c r="W165" s="33">
        <v>44809.665162037039</v>
      </c>
      <c r="X165" s="32" t="s">
        <v>96</v>
      </c>
      <c r="Y165" s="32" t="s">
        <v>47</v>
      </c>
      <c r="Z165" s="32" t="s">
        <v>48</v>
      </c>
      <c r="AA165" s="32" t="s">
        <v>97</v>
      </c>
      <c r="AB165" s="32" t="s">
        <v>1718</v>
      </c>
      <c r="AC165" s="32" t="s">
        <v>1304</v>
      </c>
      <c r="AD165" s="34"/>
      <c r="AE165" s="32" t="s">
        <v>39</v>
      </c>
      <c r="AF165" s="32" t="s">
        <v>53</v>
      </c>
      <c r="AG165" s="35">
        <v>0</v>
      </c>
      <c r="AH165" s="33">
        <v>44809.665162037039</v>
      </c>
      <c r="AI165" s="32" t="s">
        <v>56</v>
      </c>
    </row>
    <row r="166" spans="1:35" ht="14.25">
      <c r="A166" s="32" t="s">
        <v>35</v>
      </c>
      <c r="B166" s="32" t="s">
        <v>452</v>
      </c>
      <c r="C166" s="33"/>
      <c r="D166" s="33">
        <v>44809.603229166663</v>
      </c>
      <c r="E166" s="32" t="s">
        <v>37</v>
      </c>
      <c r="F166" s="32" t="s">
        <v>1719</v>
      </c>
      <c r="G166">
        <v>11295</v>
      </c>
      <c r="H166" s="33">
        <v>44819.603761574072</v>
      </c>
      <c r="I166" s="32" t="s">
        <v>38</v>
      </c>
      <c r="J166" s="32" t="s">
        <v>39</v>
      </c>
      <c r="K166" s="33"/>
      <c r="L166" s="32" t="s">
        <v>40</v>
      </c>
      <c r="M166" s="32" t="s">
        <v>56</v>
      </c>
      <c r="N166">
        <v>1</v>
      </c>
      <c r="O166" s="32" t="s">
        <v>453</v>
      </c>
      <c r="P166">
        <v>0</v>
      </c>
      <c r="Q166" s="32" t="s">
        <v>56</v>
      </c>
      <c r="R166">
        <v>5773</v>
      </c>
      <c r="S166" s="32" t="s">
        <v>1344</v>
      </c>
      <c r="T166" s="32" t="s">
        <v>1345</v>
      </c>
      <c r="U166" s="32" t="s">
        <v>39</v>
      </c>
      <c r="V166" s="32" t="s">
        <v>39</v>
      </c>
      <c r="W166" s="33"/>
      <c r="X166" s="32" t="s">
        <v>337</v>
      </c>
      <c r="Y166" s="32" t="s">
        <v>47</v>
      </c>
      <c r="Z166" s="32" t="s">
        <v>160</v>
      </c>
      <c r="AA166" s="32" t="s">
        <v>455</v>
      </c>
      <c r="AB166" s="32" t="s">
        <v>1720</v>
      </c>
      <c r="AC166" s="32" t="s">
        <v>686</v>
      </c>
      <c r="AD166" s="34"/>
      <c r="AE166" s="32" t="s">
        <v>39</v>
      </c>
      <c r="AF166" s="32" t="s">
        <v>50</v>
      </c>
      <c r="AG166" s="35">
        <v>0</v>
      </c>
      <c r="AH166" s="33">
        <v>44809.625983796293</v>
      </c>
      <c r="AI166" s="32" t="s">
        <v>41</v>
      </c>
    </row>
    <row r="167" spans="1:35" ht="14.25">
      <c r="A167" s="32" t="s">
        <v>35</v>
      </c>
      <c r="B167" s="32" t="s">
        <v>54</v>
      </c>
      <c r="C167" s="33">
        <v>44809.635162037041</v>
      </c>
      <c r="D167" s="33">
        <v>44809.615358796298</v>
      </c>
      <c r="E167" s="32" t="s">
        <v>37</v>
      </c>
      <c r="F167" s="32" t="s">
        <v>39</v>
      </c>
      <c r="G167">
        <v>11296</v>
      </c>
      <c r="H167" s="33">
        <v>44812.491041666668</v>
      </c>
      <c r="I167" s="32" t="s">
        <v>38</v>
      </c>
      <c r="J167" s="32" t="s">
        <v>39</v>
      </c>
      <c r="K167" s="33"/>
      <c r="L167" s="32" t="s">
        <v>40</v>
      </c>
      <c r="M167" s="32" t="s">
        <v>56</v>
      </c>
      <c r="N167">
        <v>1</v>
      </c>
      <c r="O167" s="32" t="s">
        <v>42</v>
      </c>
      <c r="P167">
        <v>0</v>
      </c>
      <c r="Q167" s="32" t="s">
        <v>41</v>
      </c>
      <c r="R167">
        <v>6711</v>
      </c>
      <c r="S167" s="32" t="s">
        <v>266</v>
      </c>
      <c r="T167" s="32" t="s">
        <v>267</v>
      </c>
      <c r="U167" s="32" t="s">
        <v>45</v>
      </c>
      <c r="V167" s="32" t="s">
        <v>867</v>
      </c>
      <c r="W167" s="33">
        <v>44809.635162037041</v>
      </c>
      <c r="X167" s="32" t="s">
        <v>96</v>
      </c>
      <c r="Y167" s="32" t="s">
        <v>47</v>
      </c>
      <c r="Z167" s="32" t="s">
        <v>48</v>
      </c>
      <c r="AA167" s="32" t="s">
        <v>97</v>
      </c>
      <c r="AB167" s="32" t="s">
        <v>1721</v>
      </c>
      <c r="AC167" s="32" t="s">
        <v>480</v>
      </c>
      <c r="AD167" s="34"/>
      <c r="AE167" s="32" t="s">
        <v>39</v>
      </c>
      <c r="AF167" s="32" t="s">
        <v>53</v>
      </c>
      <c r="AG167" s="35">
        <v>0</v>
      </c>
      <c r="AH167" s="33">
        <v>44809.635162037041</v>
      </c>
      <c r="AI167" s="32" t="s">
        <v>56</v>
      </c>
    </row>
    <row r="168" spans="1:35" ht="14.25">
      <c r="A168" s="32" t="s">
        <v>35</v>
      </c>
      <c r="B168" s="32" t="s">
        <v>178</v>
      </c>
      <c r="C168" s="33">
        <v>44809.701331018521</v>
      </c>
      <c r="D168" s="33">
        <v>44809.626064814816</v>
      </c>
      <c r="E168" s="32" t="s">
        <v>37</v>
      </c>
      <c r="F168" s="32" t="s">
        <v>1722</v>
      </c>
      <c r="G168">
        <v>11297</v>
      </c>
      <c r="H168" s="33">
        <v>44819.627025462964</v>
      </c>
      <c r="I168" s="32" t="s">
        <v>38</v>
      </c>
      <c r="J168" s="32" t="s">
        <v>39</v>
      </c>
      <c r="K168" s="33"/>
      <c r="L168" s="32" t="s">
        <v>40</v>
      </c>
      <c r="M168" s="32" t="s">
        <v>56</v>
      </c>
      <c r="N168">
        <v>1</v>
      </c>
      <c r="O168" s="32" t="s">
        <v>311</v>
      </c>
      <c r="P168">
        <v>0</v>
      </c>
      <c r="Q168" s="32" t="s">
        <v>56</v>
      </c>
      <c r="R168">
        <v>8759</v>
      </c>
      <c r="S168" s="32" t="s">
        <v>443</v>
      </c>
      <c r="T168" s="32" t="s">
        <v>444</v>
      </c>
      <c r="U168" s="32" t="s">
        <v>45</v>
      </c>
      <c r="V168" s="32" t="s">
        <v>1723</v>
      </c>
      <c r="W168" s="33">
        <v>44809.700694444444</v>
      </c>
      <c r="X168" s="32" t="s">
        <v>58</v>
      </c>
      <c r="Y168" s="32" t="s">
        <v>47</v>
      </c>
      <c r="Z168" s="32" t="s">
        <v>48</v>
      </c>
      <c r="AA168" s="32" t="s">
        <v>182</v>
      </c>
      <c r="AB168" s="32" t="s">
        <v>1724</v>
      </c>
      <c r="AC168" s="32" t="s">
        <v>328</v>
      </c>
      <c r="AD168" s="34"/>
      <c r="AE168" s="32" t="s">
        <v>39</v>
      </c>
      <c r="AF168" s="32" t="s">
        <v>53</v>
      </c>
      <c r="AG168" s="35">
        <v>0</v>
      </c>
      <c r="AH168" s="33">
        <v>44809.701331018521</v>
      </c>
      <c r="AI168" s="32" t="s">
        <v>56</v>
      </c>
    </row>
    <row r="169" spans="1:35" ht="14.25">
      <c r="A169" s="32" t="s">
        <v>35</v>
      </c>
      <c r="B169" s="32" t="s">
        <v>54</v>
      </c>
      <c r="C169" s="33"/>
      <c r="D169" s="33">
        <v>44809.627465277779</v>
      </c>
      <c r="E169" s="32" t="s">
        <v>37</v>
      </c>
      <c r="F169" s="32" t="s">
        <v>39</v>
      </c>
      <c r="G169">
        <v>11298</v>
      </c>
      <c r="H169" s="33">
        <v>44820.416666666664</v>
      </c>
      <c r="I169" s="32" t="s">
        <v>38</v>
      </c>
      <c r="J169" s="32" t="s">
        <v>39</v>
      </c>
      <c r="K169" s="33"/>
      <c r="L169" s="32" t="s">
        <v>40</v>
      </c>
      <c r="M169" s="32" t="s">
        <v>56</v>
      </c>
      <c r="N169">
        <v>1</v>
      </c>
      <c r="O169" s="32" t="s">
        <v>119</v>
      </c>
      <c r="P169">
        <v>0</v>
      </c>
      <c r="Q169" s="32" t="s">
        <v>205</v>
      </c>
      <c r="R169">
        <v>6711</v>
      </c>
      <c r="S169" s="32" t="s">
        <v>266</v>
      </c>
      <c r="T169" s="32" t="s">
        <v>267</v>
      </c>
      <c r="U169" s="32" t="s">
        <v>39</v>
      </c>
      <c r="V169" s="32" t="s">
        <v>39</v>
      </c>
      <c r="W169" s="33"/>
      <c r="X169" s="32" t="s">
        <v>268</v>
      </c>
      <c r="Y169" s="32" t="s">
        <v>47</v>
      </c>
      <c r="Z169" s="32" t="s">
        <v>160</v>
      </c>
      <c r="AA169" s="32" t="s">
        <v>97</v>
      </c>
      <c r="AB169" s="32" t="s">
        <v>1721</v>
      </c>
      <c r="AC169" s="32" t="s">
        <v>480</v>
      </c>
      <c r="AD169" s="34"/>
      <c r="AE169" s="32" t="s">
        <v>39</v>
      </c>
      <c r="AF169" s="32" t="s">
        <v>53</v>
      </c>
      <c r="AG169" s="35">
        <v>0</v>
      </c>
      <c r="AH169" s="33">
        <v>44816.648530092592</v>
      </c>
      <c r="AI169" s="32" t="s">
        <v>56</v>
      </c>
    </row>
    <row r="170" spans="1:35" ht="14.25">
      <c r="A170" s="32" t="s">
        <v>35</v>
      </c>
      <c r="B170" s="32" t="s">
        <v>54</v>
      </c>
      <c r="C170" s="33">
        <v>44809.660439814812</v>
      </c>
      <c r="D170" s="33">
        <v>44809.629027777781</v>
      </c>
      <c r="E170" s="32" t="s">
        <v>37</v>
      </c>
      <c r="F170" s="32" t="s">
        <v>1725</v>
      </c>
      <c r="G170">
        <v>11299</v>
      </c>
      <c r="H170" s="33">
        <v>44819.629733796297</v>
      </c>
      <c r="I170" s="32" t="s">
        <v>38</v>
      </c>
      <c r="J170" s="32" t="s">
        <v>39</v>
      </c>
      <c r="K170" s="33"/>
      <c r="L170" s="32" t="s">
        <v>40</v>
      </c>
      <c r="M170" s="32" t="s">
        <v>56</v>
      </c>
      <c r="N170">
        <v>1</v>
      </c>
      <c r="O170" s="32" t="s">
        <v>965</v>
      </c>
      <c r="P170">
        <v>0</v>
      </c>
      <c r="Q170" s="32" t="s">
        <v>56</v>
      </c>
      <c r="R170">
        <v>6709</v>
      </c>
      <c r="S170" s="32" t="s">
        <v>1726</v>
      </c>
      <c r="T170" s="32" t="s">
        <v>1727</v>
      </c>
      <c r="U170" s="32" t="s">
        <v>45</v>
      </c>
      <c r="V170" s="32" t="s">
        <v>1728</v>
      </c>
      <c r="W170" s="33">
        <v>44809.660486111112</v>
      </c>
      <c r="X170" s="32" t="s">
        <v>184</v>
      </c>
      <c r="Y170" s="32" t="s">
        <v>52</v>
      </c>
      <c r="Z170" s="32" t="s">
        <v>48</v>
      </c>
      <c r="AA170" s="32" t="s">
        <v>478</v>
      </c>
      <c r="AB170" s="32" t="s">
        <v>1729</v>
      </c>
      <c r="AC170" s="32" t="s">
        <v>534</v>
      </c>
      <c r="AD170" s="34"/>
      <c r="AE170" s="32" t="s">
        <v>39</v>
      </c>
      <c r="AF170" s="32" t="s">
        <v>50</v>
      </c>
      <c r="AG170" s="35">
        <v>0</v>
      </c>
      <c r="AH170" s="33">
        <v>44809.660983796297</v>
      </c>
      <c r="AI170" s="32" t="s">
        <v>56</v>
      </c>
    </row>
    <row r="171" spans="1:35" ht="14.25">
      <c r="A171" s="32" t="s">
        <v>35</v>
      </c>
      <c r="B171" s="32" t="s">
        <v>54</v>
      </c>
      <c r="C171" s="33">
        <v>44809.638321759259</v>
      </c>
      <c r="D171" s="33">
        <v>44809.629733796297</v>
      </c>
      <c r="E171" s="32" t="s">
        <v>37</v>
      </c>
      <c r="F171" s="32" t="s">
        <v>1730</v>
      </c>
      <c r="G171">
        <v>11300</v>
      </c>
      <c r="H171" s="33">
        <v>44819.630046296297</v>
      </c>
      <c r="I171" s="32" t="s">
        <v>38</v>
      </c>
      <c r="J171" s="32" t="s">
        <v>39</v>
      </c>
      <c r="K171" s="33"/>
      <c r="L171" s="32" t="s">
        <v>40</v>
      </c>
      <c r="M171" s="32" t="s">
        <v>56</v>
      </c>
      <c r="N171">
        <v>1</v>
      </c>
      <c r="O171" s="32" t="s">
        <v>135</v>
      </c>
      <c r="P171">
        <v>0</v>
      </c>
      <c r="Q171" s="32" t="s">
        <v>56</v>
      </c>
      <c r="R171">
        <v>6732</v>
      </c>
      <c r="S171" s="32" t="s">
        <v>322</v>
      </c>
      <c r="T171" s="32" t="s">
        <v>323</v>
      </c>
      <c r="U171" s="32" t="s">
        <v>45</v>
      </c>
      <c r="V171" s="32" t="s">
        <v>1731</v>
      </c>
      <c r="W171" s="33">
        <v>44809.638321759259</v>
      </c>
      <c r="X171" s="32" t="s">
        <v>96</v>
      </c>
      <c r="Y171" s="32" t="s">
        <v>47</v>
      </c>
      <c r="Z171" s="32" t="s">
        <v>48</v>
      </c>
      <c r="AA171" s="32" t="s">
        <v>97</v>
      </c>
      <c r="AB171" s="32" t="s">
        <v>662</v>
      </c>
      <c r="AC171" s="32" t="s">
        <v>485</v>
      </c>
      <c r="AD171" s="34"/>
      <c r="AE171" s="32" t="s">
        <v>39</v>
      </c>
      <c r="AF171" s="32" t="s">
        <v>50</v>
      </c>
      <c r="AG171" s="35">
        <v>0</v>
      </c>
      <c r="AH171" s="33">
        <v>44809.638321759259</v>
      </c>
      <c r="AI171" s="32" t="s">
        <v>56</v>
      </c>
    </row>
    <row r="172" spans="1:35" ht="14.25">
      <c r="A172" s="32" t="s">
        <v>35</v>
      </c>
      <c r="B172" s="32" t="s">
        <v>178</v>
      </c>
      <c r="C172" s="33">
        <v>44813.733715277776</v>
      </c>
      <c r="D172" s="33">
        <v>44809.63013888889</v>
      </c>
      <c r="E172" s="32" t="s">
        <v>37</v>
      </c>
      <c r="F172" s="32" t="s">
        <v>1732</v>
      </c>
      <c r="G172">
        <v>11301</v>
      </c>
      <c r="H172" s="33">
        <v>44823.632638888892</v>
      </c>
      <c r="I172" s="32" t="s">
        <v>38</v>
      </c>
      <c r="J172" s="32" t="s">
        <v>39</v>
      </c>
      <c r="K172" s="33"/>
      <c r="L172" s="32" t="s">
        <v>40</v>
      </c>
      <c r="M172" s="32" t="s">
        <v>56</v>
      </c>
      <c r="N172">
        <v>1</v>
      </c>
      <c r="O172" s="32" t="s">
        <v>73</v>
      </c>
      <c r="P172">
        <v>0</v>
      </c>
      <c r="Q172" s="32" t="s">
        <v>56</v>
      </c>
      <c r="R172">
        <v>6085</v>
      </c>
      <c r="S172" s="32" t="s">
        <v>650</v>
      </c>
      <c r="T172" s="32" t="s">
        <v>1733</v>
      </c>
      <c r="U172" s="32" t="s">
        <v>45</v>
      </c>
      <c r="V172" s="32" t="s">
        <v>1734</v>
      </c>
      <c r="W172" s="33">
        <v>44811.706458333334</v>
      </c>
      <c r="X172" s="32" t="s">
        <v>89</v>
      </c>
      <c r="Y172" s="32" t="s">
        <v>47</v>
      </c>
      <c r="Z172" s="32" t="s">
        <v>48</v>
      </c>
      <c r="AA172" s="32" t="s">
        <v>182</v>
      </c>
      <c r="AB172" s="32" t="s">
        <v>1735</v>
      </c>
      <c r="AC172" s="32" t="s">
        <v>652</v>
      </c>
      <c r="AD172" s="34"/>
      <c r="AE172" s="32" t="s">
        <v>39</v>
      </c>
      <c r="AF172" s="32" t="s">
        <v>53</v>
      </c>
      <c r="AG172" s="35">
        <v>0</v>
      </c>
      <c r="AH172" s="33">
        <v>44813.733715277776</v>
      </c>
      <c r="AI172" s="32" t="s">
        <v>56</v>
      </c>
    </row>
    <row r="173" spans="1:35" ht="14.25">
      <c r="A173" s="32" t="s">
        <v>35</v>
      </c>
      <c r="B173" s="32" t="s">
        <v>54</v>
      </c>
      <c r="C173" s="33">
        <v>44809.640381944446</v>
      </c>
      <c r="D173" s="33">
        <v>44809.630960648145</v>
      </c>
      <c r="E173" s="32" t="s">
        <v>37</v>
      </c>
      <c r="F173" s="32" t="s">
        <v>1730</v>
      </c>
      <c r="G173">
        <v>11302</v>
      </c>
      <c r="H173" s="33">
        <v>44819.631226851852</v>
      </c>
      <c r="I173" s="32" t="s">
        <v>38</v>
      </c>
      <c r="J173" s="32" t="s">
        <v>39</v>
      </c>
      <c r="K173" s="33"/>
      <c r="L173" s="32" t="s">
        <v>40</v>
      </c>
      <c r="M173" s="32" t="s">
        <v>56</v>
      </c>
      <c r="N173">
        <v>1</v>
      </c>
      <c r="O173" s="32" t="s">
        <v>135</v>
      </c>
      <c r="P173">
        <v>0</v>
      </c>
      <c r="Q173" s="32" t="s">
        <v>56</v>
      </c>
      <c r="R173">
        <v>6732</v>
      </c>
      <c r="S173" s="32" t="s">
        <v>322</v>
      </c>
      <c r="T173" s="32" t="s">
        <v>323</v>
      </c>
      <c r="U173" s="32" t="s">
        <v>45</v>
      </c>
      <c r="V173" s="32" t="s">
        <v>1736</v>
      </c>
      <c r="W173" s="33">
        <v>44809.640381944446</v>
      </c>
      <c r="X173" s="32" t="s">
        <v>96</v>
      </c>
      <c r="Y173" s="32" t="s">
        <v>47</v>
      </c>
      <c r="Z173" s="32" t="s">
        <v>48</v>
      </c>
      <c r="AA173" s="32" t="s">
        <v>97</v>
      </c>
      <c r="AB173" s="32" t="s">
        <v>662</v>
      </c>
      <c r="AC173" s="32" t="s">
        <v>485</v>
      </c>
      <c r="AD173" s="34"/>
      <c r="AE173" s="32" t="s">
        <v>39</v>
      </c>
      <c r="AF173" s="32" t="s">
        <v>50</v>
      </c>
      <c r="AG173" s="35">
        <v>0</v>
      </c>
      <c r="AH173" s="33">
        <v>44809.640381944446</v>
      </c>
      <c r="AI173" s="32" t="s">
        <v>56</v>
      </c>
    </row>
    <row r="174" spans="1:35" ht="14.25">
      <c r="A174" s="32" t="s">
        <v>35</v>
      </c>
      <c r="B174" s="32" t="s">
        <v>178</v>
      </c>
      <c r="C174" s="33"/>
      <c r="D174" s="33">
        <v>44809.631319444445</v>
      </c>
      <c r="E174" s="32" t="s">
        <v>37</v>
      </c>
      <c r="F174" s="32" t="s">
        <v>39</v>
      </c>
      <c r="G174">
        <v>11303</v>
      </c>
      <c r="H174" s="33">
        <v>44812.506851851853</v>
      </c>
      <c r="I174" s="32" t="s">
        <v>38</v>
      </c>
      <c r="J174" s="32" t="s">
        <v>39</v>
      </c>
      <c r="K174" s="33"/>
      <c r="L174" s="32" t="s">
        <v>40</v>
      </c>
      <c r="M174" s="32" t="s">
        <v>56</v>
      </c>
      <c r="N174">
        <v>1</v>
      </c>
      <c r="O174" s="32" t="s">
        <v>179</v>
      </c>
      <c r="P174">
        <v>0</v>
      </c>
      <c r="Q174" s="32" t="s">
        <v>41</v>
      </c>
      <c r="R174">
        <v>909838512</v>
      </c>
      <c r="S174" s="32" t="s">
        <v>1737</v>
      </c>
      <c r="T174" s="32" t="s">
        <v>1738</v>
      </c>
      <c r="U174" s="32" t="s">
        <v>39</v>
      </c>
      <c r="V174" s="32" t="s">
        <v>39</v>
      </c>
      <c r="W174" s="33"/>
      <c r="X174" s="32" t="s">
        <v>85</v>
      </c>
      <c r="Y174" s="32" t="s">
        <v>47</v>
      </c>
      <c r="Z174" s="32" t="s">
        <v>216</v>
      </c>
      <c r="AA174" s="32" t="s">
        <v>182</v>
      </c>
      <c r="AB174" s="32" t="s">
        <v>1739</v>
      </c>
      <c r="AC174" s="32" t="s">
        <v>1297</v>
      </c>
      <c r="AD174" s="34"/>
      <c r="AE174" s="32" t="s">
        <v>39</v>
      </c>
      <c r="AF174" s="32" t="s">
        <v>53</v>
      </c>
      <c r="AG174" s="35">
        <v>0</v>
      </c>
      <c r="AH174" s="33">
        <v>44811.519363425927</v>
      </c>
      <c r="AI174" s="32" t="s">
        <v>56</v>
      </c>
    </row>
    <row r="175" spans="1:35" ht="14.25">
      <c r="A175" s="32" t="s">
        <v>35</v>
      </c>
      <c r="B175" s="32" t="s">
        <v>54</v>
      </c>
      <c r="C175" s="33">
        <v>44809.680914351855</v>
      </c>
      <c r="D175" s="33">
        <v>44809.636122685188</v>
      </c>
      <c r="E175" s="32" t="s">
        <v>37</v>
      </c>
      <c r="F175" s="32" t="s">
        <v>1740</v>
      </c>
      <c r="G175">
        <v>11304</v>
      </c>
      <c r="H175" s="33">
        <v>44831.458749999998</v>
      </c>
      <c r="I175" s="32" t="s">
        <v>38</v>
      </c>
      <c r="J175" s="32" t="s">
        <v>39</v>
      </c>
      <c r="K175" s="33"/>
      <c r="L175" s="32" t="s">
        <v>40</v>
      </c>
      <c r="M175" s="32" t="s">
        <v>56</v>
      </c>
      <c r="N175">
        <v>1</v>
      </c>
      <c r="O175" s="32" t="s">
        <v>42</v>
      </c>
      <c r="P175">
        <v>0</v>
      </c>
      <c r="Q175" s="32" t="s">
        <v>41</v>
      </c>
      <c r="R175">
        <v>6739</v>
      </c>
      <c r="S175" s="32" t="s">
        <v>476</v>
      </c>
      <c r="T175" s="32" t="s">
        <v>477</v>
      </c>
      <c r="U175" s="32" t="s">
        <v>45</v>
      </c>
      <c r="V175" s="32" t="s">
        <v>1741</v>
      </c>
      <c r="W175" s="33">
        <v>44809.659502314818</v>
      </c>
      <c r="X175" s="32" t="s">
        <v>103</v>
      </c>
      <c r="Y175" s="32" t="s">
        <v>47</v>
      </c>
      <c r="Z175" s="32" t="s">
        <v>48</v>
      </c>
      <c r="AA175" s="32" t="s">
        <v>475</v>
      </c>
      <c r="AB175" s="32" t="s">
        <v>1740</v>
      </c>
      <c r="AC175" s="32" t="s">
        <v>1256</v>
      </c>
      <c r="AD175" s="34"/>
      <c r="AE175" s="32" t="s">
        <v>39</v>
      </c>
      <c r="AF175" s="32" t="s">
        <v>50</v>
      </c>
      <c r="AG175" s="35">
        <v>0</v>
      </c>
      <c r="AH175" s="33">
        <v>44826.606666666667</v>
      </c>
      <c r="AI175" s="32" t="s">
        <v>56</v>
      </c>
    </row>
    <row r="176" spans="1:35" ht="14.25">
      <c r="A176" s="32" t="s">
        <v>35</v>
      </c>
      <c r="B176" s="32" t="s">
        <v>329</v>
      </c>
      <c r="C176" s="33">
        <v>44809.64508101852</v>
      </c>
      <c r="D176" s="33">
        <v>44809.644062500003</v>
      </c>
      <c r="E176" s="32" t="s">
        <v>37</v>
      </c>
      <c r="F176" s="32" t="s">
        <v>1742</v>
      </c>
      <c r="G176">
        <v>11305</v>
      </c>
      <c r="H176" s="33">
        <v>44841.345590277779</v>
      </c>
      <c r="I176" s="32" t="s">
        <v>38</v>
      </c>
      <c r="J176" s="32" t="s">
        <v>39</v>
      </c>
      <c r="K176" s="33"/>
      <c r="L176" s="32" t="s">
        <v>40</v>
      </c>
      <c r="M176" s="32" t="s">
        <v>41</v>
      </c>
      <c r="N176">
        <v>1</v>
      </c>
      <c r="O176" s="32" t="s">
        <v>39</v>
      </c>
      <c r="P176">
        <v>0</v>
      </c>
      <c r="Q176" s="32" t="s">
        <v>41</v>
      </c>
      <c r="R176">
        <v>642175520</v>
      </c>
      <c r="S176" s="32" t="s">
        <v>194</v>
      </c>
      <c r="T176" s="32" t="s">
        <v>195</v>
      </c>
      <c r="U176" s="32" t="s">
        <v>45</v>
      </c>
      <c r="V176" s="32" t="s">
        <v>1743</v>
      </c>
      <c r="W176" s="33">
        <v>44809.64508101852</v>
      </c>
      <c r="X176" s="32" t="s">
        <v>196</v>
      </c>
      <c r="Y176" s="32" t="s">
        <v>282</v>
      </c>
      <c r="Z176" s="32" t="s">
        <v>48</v>
      </c>
      <c r="AA176" s="32" t="s">
        <v>330</v>
      </c>
      <c r="AB176" s="32" t="s">
        <v>1063</v>
      </c>
      <c r="AC176" s="32" t="s">
        <v>1349</v>
      </c>
      <c r="AD176" s="34"/>
      <c r="AE176" s="32" t="s">
        <v>39</v>
      </c>
      <c r="AF176" s="32" t="s">
        <v>50</v>
      </c>
      <c r="AG176" s="35">
        <v>0</v>
      </c>
      <c r="AH176" s="33">
        <v>44838.471284722225</v>
      </c>
      <c r="AI176" s="32" t="s">
        <v>41</v>
      </c>
    </row>
    <row r="177" spans="1:35" ht="14.25">
      <c r="A177" s="32" t="s">
        <v>35</v>
      </c>
      <c r="B177" s="32" t="s">
        <v>54</v>
      </c>
      <c r="C177" s="33"/>
      <c r="D177" s="33">
        <v>44809.644178240742</v>
      </c>
      <c r="E177" s="32" t="s">
        <v>37</v>
      </c>
      <c r="F177" s="32" t="s">
        <v>1744</v>
      </c>
      <c r="G177">
        <v>11306</v>
      </c>
      <c r="H177" s="33">
        <v>44819.644328703704</v>
      </c>
      <c r="I177" s="32" t="s">
        <v>38</v>
      </c>
      <c r="J177" s="32" t="s">
        <v>39</v>
      </c>
      <c r="K177" s="33"/>
      <c r="L177" s="32" t="s">
        <v>40</v>
      </c>
      <c r="M177" s="32" t="s">
        <v>56</v>
      </c>
      <c r="N177">
        <v>1</v>
      </c>
      <c r="O177" s="32" t="s">
        <v>42</v>
      </c>
      <c r="P177">
        <v>0</v>
      </c>
      <c r="Q177" s="32" t="s">
        <v>56</v>
      </c>
      <c r="R177">
        <v>3201</v>
      </c>
      <c r="S177" s="32" t="s">
        <v>1022</v>
      </c>
      <c r="T177" s="32" t="s">
        <v>1023</v>
      </c>
      <c r="U177" s="32" t="s">
        <v>39</v>
      </c>
      <c r="V177" s="32" t="s">
        <v>39</v>
      </c>
      <c r="W177" s="33"/>
      <c r="X177" s="32" t="s">
        <v>259</v>
      </c>
      <c r="Y177" s="32" t="s">
        <v>47</v>
      </c>
      <c r="Z177" s="32" t="s">
        <v>216</v>
      </c>
      <c r="AA177" s="32" t="s">
        <v>97</v>
      </c>
      <c r="AB177" s="32" t="s">
        <v>1745</v>
      </c>
      <c r="AC177" s="32" t="s">
        <v>1746</v>
      </c>
      <c r="AD177" s="34"/>
      <c r="AE177" s="32" t="s">
        <v>39</v>
      </c>
      <c r="AF177" s="32" t="s">
        <v>53</v>
      </c>
      <c r="AG177" s="35">
        <v>0</v>
      </c>
      <c r="AH177" s="33">
        <v>44823.381782407407</v>
      </c>
      <c r="AI177" s="32" t="s">
        <v>56</v>
      </c>
    </row>
    <row r="178" spans="1:35" ht="14.25">
      <c r="A178" s="32" t="s">
        <v>35</v>
      </c>
      <c r="B178" s="32" t="s">
        <v>329</v>
      </c>
      <c r="C178" s="33">
        <v>44809.647106481483</v>
      </c>
      <c r="D178" s="33">
        <v>44809.646481481483</v>
      </c>
      <c r="E178" s="32" t="s">
        <v>37</v>
      </c>
      <c r="F178" s="32" t="s">
        <v>1747</v>
      </c>
      <c r="G178">
        <v>11307</v>
      </c>
      <c r="H178" s="33">
        <v>44841.346238425926</v>
      </c>
      <c r="I178" s="32" t="s">
        <v>38</v>
      </c>
      <c r="J178" s="32" t="s">
        <v>39</v>
      </c>
      <c r="K178" s="33"/>
      <c r="L178" s="32" t="s">
        <v>40</v>
      </c>
      <c r="M178" s="32" t="s">
        <v>41</v>
      </c>
      <c r="N178">
        <v>1</v>
      </c>
      <c r="O178" s="32" t="s">
        <v>39</v>
      </c>
      <c r="P178">
        <v>0</v>
      </c>
      <c r="Q178" s="32" t="s">
        <v>41</v>
      </c>
      <c r="R178">
        <v>642175520</v>
      </c>
      <c r="S178" s="32" t="s">
        <v>194</v>
      </c>
      <c r="T178" s="32" t="s">
        <v>195</v>
      </c>
      <c r="U178" s="32" t="s">
        <v>45</v>
      </c>
      <c r="V178" s="32" t="s">
        <v>1748</v>
      </c>
      <c r="W178" s="33">
        <v>44809.647106481483</v>
      </c>
      <c r="X178" s="32" t="s">
        <v>196</v>
      </c>
      <c r="Y178" s="32" t="s">
        <v>235</v>
      </c>
      <c r="Z178" s="32" t="s">
        <v>48</v>
      </c>
      <c r="AA178" s="32" t="s">
        <v>39</v>
      </c>
      <c r="AB178" s="32" t="s">
        <v>469</v>
      </c>
      <c r="AC178" s="32" t="s">
        <v>1349</v>
      </c>
      <c r="AD178" s="34"/>
      <c r="AE178" s="32" t="s">
        <v>39</v>
      </c>
      <c r="AF178" s="32" t="s">
        <v>50</v>
      </c>
      <c r="AG178" s="35">
        <v>0</v>
      </c>
      <c r="AH178" s="33">
        <v>44838.471238425926</v>
      </c>
      <c r="AI178" s="32" t="s">
        <v>41</v>
      </c>
    </row>
    <row r="179" spans="1:35" ht="14.25">
      <c r="A179" s="32" t="s">
        <v>35</v>
      </c>
      <c r="B179" s="32" t="s">
        <v>329</v>
      </c>
      <c r="C179" s="33">
        <v>44809.64916666667</v>
      </c>
      <c r="D179" s="33">
        <v>44809.648553240739</v>
      </c>
      <c r="E179" s="32" t="s">
        <v>37</v>
      </c>
      <c r="F179" s="32" t="s">
        <v>1749</v>
      </c>
      <c r="G179">
        <v>11308</v>
      </c>
      <c r="H179" s="33">
        <v>44841.34615740741</v>
      </c>
      <c r="I179" s="32" t="s">
        <v>38</v>
      </c>
      <c r="J179" s="32" t="s">
        <v>39</v>
      </c>
      <c r="K179" s="33"/>
      <c r="L179" s="32" t="s">
        <v>40</v>
      </c>
      <c r="M179" s="32" t="s">
        <v>41</v>
      </c>
      <c r="N179">
        <v>1</v>
      </c>
      <c r="O179" s="32" t="s">
        <v>39</v>
      </c>
      <c r="P179">
        <v>0</v>
      </c>
      <c r="Q179" s="32" t="s">
        <v>41</v>
      </c>
      <c r="R179">
        <v>642175520</v>
      </c>
      <c r="S179" s="32" t="s">
        <v>194</v>
      </c>
      <c r="T179" s="32" t="s">
        <v>195</v>
      </c>
      <c r="U179" s="32" t="s">
        <v>45</v>
      </c>
      <c r="V179" s="32" t="s">
        <v>1750</v>
      </c>
      <c r="W179" s="33">
        <v>44809.64916666667</v>
      </c>
      <c r="X179" s="32" t="s">
        <v>196</v>
      </c>
      <c r="Y179" s="32" t="s">
        <v>235</v>
      </c>
      <c r="Z179" s="32" t="s">
        <v>48</v>
      </c>
      <c r="AA179" s="32" t="s">
        <v>330</v>
      </c>
      <c r="AB179" s="32" t="s">
        <v>1751</v>
      </c>
      <c r="AC179" s="32" t="s">
        <v>1349</v>
      </c>
      <c r="AD179" s="34"/>
      <c r="AE179" s="32" t="s">
        <v>39</v>
      </c>
      <c r="AF179" s="32" t="s">
        <v>50</v>
      </c>
      <c r="AG179" s="35">
        <v>0</v>
      </c>
      <c r="AH179" s="33">
        <v>44838.47115740741</v>
      </c>
      <c r="AI179" s="32" t="s">
        <v>41</v>
      </c>
    </row>
    <row r="180" spans="1:35" ht="14.25">
      <c r="A180" s="32" t="s">
        <v>35</v>
      </c>
      <c r="B180" s="32" t="s">
        <v>329</v>
      </c>
      <c r="C180" s="33">
        <v>44809.650833333333</v>
      </c>
      <c r="D180" s="33">
        <v>44809.650451388887</v>
      </c>
      <c r="E180" s="32" t="s">
        <v>37</v>
      </c>
      <c r="F180" s="32" t="s">
        <v>1752</v>
      </c>
      <c r="G180">
        <v>11309</v>
      </c>
      <c r="H180" s="33">
        <v>44841.346064814818</v>
      </c>
      <c r="I180" s="32" t="s">
        <v>38</v>
      </c>
      <c r="J180" s="32" t="s">
        <v>39</v>
      </c>
      <c r="K180" s="33"/>
      <c r="L180" s="32" t="s">
        <v>40</v>
      </c>
      <c r="M180" s="32" t="s">
        <v>41</v>
      </c>
      <c r="N180">
        <v>1</v>
      </c>
      <c r="O180" s="32" t="s">
        <v>39</v>
      </c>
      <c r="P180">
        <v>0</v>
      </c>
      <c r="Q180" s="32" t="s">
        <v>41</v>
      </c>
      <c r="R180">
        <v>642175520</v>
      </c>
      <c r="S180" s="32" t="s">
        <v>194</v>
      </c>
      <c r="T180" s="32" t="s">
        <v>195</v>
      </c>
      <c r="U180" s="32" t="s">
        <v>45</v>
      </c>
      <c r="V180" s="32" t="s">
        <v>1753</v>
      </c>
      <c r="W180" s="33">
        <v>44809.650833333333</v>
      </c>
      <c r="X180" s="32" t="s">
        <v>196</v>
      </c>
      <c r="Y180" s="32" t="s">
        <v>282</v>
      </c>
      <c r="Z180" s="32" t="s">
        <v>48</v>
      </c>
      <c r="AA180" s="32" t="s">
        <v>330</v>
      </c>
      <c r="AB180" s="32" t="s">
        <v>1754</v>
      </c>
      <c r="AC180" s="32" t="s">
        <v>1349</v>
      </c>
      <c r="AD180" s="34"/>
      <c r="AE180" s="32" t="s">
        <v>39</v>
      </c>
      <c r="AF180" s="32" t="s">
        <v>50</v>
      </c>
      <c r="AG180" s="35">
        <v>0</v>
      </c>
      <c r="AH180" s="33">
        <v>44838.471064814818</v>
      </c>
      <c r="AI180" s="32" t="s">
        <v>41</v>
      </c>
    </row>
    <row r="181" spans="1:35" ht="14.25">
      <c r="A181" s="32" t="s">
        <v>35</v>
      </c>
      <c r="B181" s="32" t="s">
        <v>329</v>
      </c>
      <c r="C181" s="33">
        <v>44809.651898148149</v>
      </c>
      <c r="D181" s="33">
        <v>44809.651562500003</v>
      </c>
      <c r="E181" s="32" t="s">
        <v>37</v>
      </c>
      <c r="F181" s="32" t="s">
        <v>1755</v>
      </c>
      <c r="G181">
        <v>11310</v>
      </c>
      <c r="H181" s="33">
        <v>44841.345891203702</v>
      </c>
      <c r="I181" s="32" t="s">
        <v>38</v>
      </c>
      <c r="J181" s="32" t="s">
        <v>39</v>
      </c>
      <c r="K181" s="33"/>
      <c r="L181" s="32" t="s">
        <v>40</v>
      </c>
      <c r="M181" s="32" t="s">
        <v>41</v>
      </c>
      <c r="N181">
        <v>1</v>
      </c>
      <c r="O181" s="32" t="s">
        <v>39</v>
      </c>
      <c r="P181">
        <v>0</v>
      </c>
      <c r="Q181" s="32" t="s">
        <v>41</v>
      </c>
      <c r="R181">
        <v>642175520</v>
      </c>
      <c r="S181" s="32" t="s">
        <v>194</v>
      </c>
      <c r="T181" s="32" t="s">
        <v>195</v>
      </c>
      <c r="U181" s="32" t="s">
        <v>45</v>
      </c>
      <c r="V181" s="32" t="s">
        <v>1091</v>
      </c>
      <c r="W181" s="33">
        <v>44809.651898148149</v>
      </c>
      <c r="X181" s="32" t="s">
        <v>196</v>
      </c>
      <c r="Y181" s="32" t="s">
        <v>282</v>
      </c>
      <c r="Z181" s="32" t="s">
        <v>48</v>
      </c>
      <c r="AA181" s="32" t="s">
        <v>330</v>
      </c>
      <c r="AB181" s="32" t="s">
        <v>1756</v>
      </c>
      <c r="AC181" s="32" t="s">
        <v>1349</v>
      </c>
      <c r="AD181" s="34"/>
      <c r="AE181" s="32" t="s">
        <v>39</v>
      </c>
      <c r="AF181" s="32" t="s">
        <v>50</v>
      </c>
      <c r="AG181" s="35">
        <v>0</v>
      </c>
      <c r="AH181" s="33">
        <v>44838.470891203702</v>
      </c>
      <c r="AI181" s="32" t="s">
        <v>41</v>
      </c>
    </row>
    <row r="182" spans="1:35" ht="14.25">
      <c r="A182" s="32" t="s">
        <v>35</v>
      </c>
      <c r="B182" s="32" t="s">
        <v>54</v>
      </c>
      <c r="C182" s="33">
        <v>44809.65357638889</v>
      </c>
      <c r="D182" s="33">
        <v>44809.653067129628</v>
      </c>
      <c r="E182" s="32" t="s">
        <v>37</v>
      </c>
      <c r="F182" s="32" t="s">
        <v>1757</v>
      </c>
      <c r="G182">
        <v>11311</v>
      </c>
      <c r="H182" s="33">
        <v>44818.694212962961</v>
      </c>
      <c r="I182" s="32" t="s">
        <v>38</v>
      </c>
      <c r="J182" s="32" t="s">
        <v>39</v>
      </c>
      <c r="K182" s="33"/>
      <c r="L182" s="32" t="s">
        <v>40</v>
      </c>
      <c r="M182" s="32" t="s">
        <v>41</v>
      </c>
      <c r="N182">
        <v>1</v>
      </c>
      <c r="O182" s="32" t="s">
        <v>198</v>
      </c>
      <c r="P182">
        <v>0</v>
      </c>
      <c r="Q182" s="32" t="s">
        <v>41</v>
      </c>
      <c r="R182">
        <v>642175520</v>
      </c>
      <c r="S182" s="32" t="s">
        <v>194</v>
      </c>
      <c r="T182" s="32" t="s">
        <v>195</v>
      </c>
      <c r="U182" s="32" t="s">
        <v>45</v>
      </c>
      <c r="V182" s="32" t="s">
        <v>1064</v>
      </c>
      <c r="W182" s="33">
        <v>44809.65357638889</v>
      </c>
      <c r="X182" s="32" t="s">
        <v>196</v>
      </c>
      <c r="Y182" s="32" t="s">
        <v>52</v>
      </c>
      <c r="Z182" s="32" t="s">
        <v>48</v>
      </c>
      <c r="AA182" s="32" t="s">
        <v>197</v>
      </c>
      <c r="AB182" s="32" t="s">
        <v>1758</v>
      </c>
      <c r="AC182" s="32" t="s">
        <v>1349</v>
      </c>
      <c r="AD182" s="34"/>
      <c r="AE182" s="32" t="s">
        <v>39</v>
      </c>
      <c r="AF182" s="32" t="s">
        <v>50</v>
      </c>
      <c r="AG182" s="35">
        <v>0</v>
      </c>
      <c r="AH182" s="33">
        <v>44816.444212962961</v>
      </c>
      <c r="AI182" s="32" t="s">
        <v>41</v>
      </c>
    </row>
    <row r="183" spans="1:35" ht="14.25">
      <c r="A183" s="32" t="s">
        <v>35</v>
      </c>
      <c r="B183" s="32" t="s">
        <v>54</v>
      </c>
      <c r="C183" s="33">
        <v>44810.440787037034</v>
      </c>
      <c r="D183" s="33">
        <v>44809.654363425929</v>
      </c>
      <c r="E183" s="32" t="s">
        <v>37</v>
      </c>
      <c r="F183" s="32" t="s">
        <v>1759</v>
      </c>
      <c r="G183">
        <v>11312</v>
      </c>
      <c r="H183" s="33">
        <v>44819.661145833335</v>
      </c>
      <c r="I183" s="32" t="s">
        <v>38</v>
      </c>
      <c r="J183" s="32" t="s">
        <v>39</v>
      </c>
      <c r="K183" s="33"/>
      <c r="L183" s="32" t="s">
        <v>40</v>
      </c>
      <c r="M183" s="32" t="s">
        <v>56</v>
      </c>
      <c r="N183">
        <v>1</v>
      </c>
      <c r="O183" s="32" t="s">
        <v>42</v>
      </c>
      <c r="P183">
        <v>0</v>
      </c>
      <c r="Q183" s="32" t="s">
        <v>56</v>
      </c>
      <c r="R183">
        <v>6706</v>
      </c>
      <c r="S183" s="32" t="s">
        <v>400</v>
      </c>
      <c r="T183" s="32" t="s">
        <v>401</v>
      </c>
      <c r="U183" s="32" t="s">
        <v>45</v>
      </c>
      <c r="V183" s="32" t="s">
        <v>1760</v>
      </c>
      <c r="W183" s="33">
        <v>44810.446747685186</v>
      </c>
      <c r="X183" s="32" t="s">
        <v>184</v>
      </c>
      <c r="Y183" s="32" t="s">
        <v>47</v>
      </c>
      <c r="Z183" s="32" t="s">
        <v>48</v>
      </c>
      <c r="AA183" s="32" t="s">
        <v>478</v>
      </c>
      <c r="AB183" s="32" t="s">
        <v>1761</v>
      </c>
      <c r="AC183" s="32" t="s">
        <v>534</v>
      </c>
      <c r="AD183" s="34"/>
      <c r="AE183" s="32" t="s">
        <v>39</v>
      </c>
      <c r="AF183" s="32" t="s">
        <v>50</v>
      </c>
      <c r="AG183" s="35">
        <v>0</v>
      </c>
      <c r="AH183" s="33">
        <v>44810.447256944448</v>
      </c>
      <c r="AI183" s="32" t="s">
        <v>56</v>
      </c>
    </row>
    <row r="184" spans="1:35" ht="14.25">
      <c r="A184" s="32" t="s">
        <v>35</v>
      </c>
      <c r="B184" s="32" t="s">
        <v>54</v>
      </c>
      <c r="C184" s="33">
        <v>44809.654988425929</v>
      </c>
      <c r="D184" s="33">
        <v>44809.654583333337</v>
      </c>
      <c r="E184" s="32" t="s">
        <v>37</v>
      </c>
      <c r="F184" s="32" t="s">
        <v>1762</v>
      </c>
      <c r="G184">
        <v>11313</v>
      </c>
      <c r="H184" s="33">
        <v>44818.693576388891</v>
      </c>
      <c r="I184" s="32" t="s">
        <v>38</v>
      </c>
      <c r="J184" s="32" t="s">
        <v>39</v>
      </c>
      <c r="K184" s="33"/>
      <c r="L184" s="32" t="s">
        <v>40</v>
      </c>
      <c r="M184" s="32" t="s">
        <v>41</v>
      </c>
      <c r="N184">
        <v>1</v>
      </c>
      <c r="O184" s="32" t="s">
        <v>198</v>
      </c>
      <c r="P184">
        <v>0</v>
      </c>
      <c r="Q184" s="32" t="s">
        <v>41</v>
      </c>
      <c r="R184">
        <v>642175520</v>
      </c>
      <c r="S184" s="32" t="s">
        <v>194</v>
      </c>
      <c r="T184" s="32" t="s">
        <v>195</v>
      </c>
      <c r="U184" s="32" t="s">
        <v>45</v>
      </c>
      <c r="V184" s="32" t="s">
        <v>359</v>
      </c>
      <c r="W184" s="33">
        <v>44809.654988425929</v>
      </c>
      <c r="X184" s="32" t="s">
        <v>196</v>
      </c>
      <c r="Y184" s="32" t="s">
        <v>52</v>
      </c>
      <c r="Z184" s="32" t="s">
        <v>48</v>
      </c>
      <c r="AA184" s="32" t="s">
        <v>197</v>
      </c>
      <c r="AB184" s="32" t="s">
        <v>1763</v>
      </c>
      <c r="AC184" s="32" t="s">
        <v>1349</v>
      </c>
      <c r="AD184" s="34"/>
      <c r="AE184" s="32" t="s">
        <v>39</v>
      </c>
      <c r="AF184" s="32" t="s">
        <v>50</v>
      </c>
      <c r="AG184" s="35">
        <v>0</v>
      </c>
      <c r="AH184" s="33">
        <v>44816.443576388891</v>
      </c>
      <c r="AI184" s="32" t="s">
        <v>41</v>
      </c>
    </row>
    <row r="185" spans="1:35" ht="14.25">
      <c r="A185" s="32" t="s">
        <v>35</v>
      </c>
      <c r="B185" s="32" t="s">
        <v>329</v>
      </c>
      <c r="C185" s="33">
        <v>44809.656585648147</v>
      </c>
      <c r="D185" s="33">
        <v>44809.656099537038</v>
      </c>
      <c r="E185" s="32" t="s">
        <v>37</v>
      </c>
      <c r="F185" s="32" t="s">
        <v>1764</v>
      </c>
      <c r="G185">
        <v>11314</v>
      </c>
      <c r="H185" s="33">
        <v>44841.345659722225</v>
      </c>
      <c r="I185" s="32" t="s">
        <v>38</v>
      </c>
      <c r="J185" s="32" t="s">
        <v>39</v>
      </c>
      <c r="K185" s="33"/>
      <c r="L185" s="32" t="s">
        <v>40</v>
      </c>
      <c r="M185" s="32" t="s">
        <v>41</v>
      </c>
      <c r="N185">
        <v>1</v>
      </c>
      <c r="O185" s="32" t="s">
        <v>39</v>
      </c>
      <c r="P185">
        <v>0</v>
      </c>
      <c r="Q185" s="32" t="s">
        <v>41</v>
      </c>
      <c r="R185">
        <v>642175520</v>
      </c>
      <c r="S185" s="32" t="s">
        <v>194</v>
      </c>
      <c r="T185" s="32" t="s">
        <v>195</v>
      </c>
      <c r="U185" s="32" t="s">
        <v>45</v>
      </c>
      <c r="V185" s="32" t="s">
        <v>1765</v>
      </c>
      <c r="W185" s="33">
        <v>44809.656585648147</v>
      </c>
      <c r="X185" s="32" t="s">
        <v>196</v>
      </c>
      <c r="Y185" s="32" t="s">
        <v>282</v>
      </c>
      <c r="Z185" s="32" t="s">
        <v>48</v>
      </c>
      <c r="AA185" s="32" t="s">
        <v>330</v>
      </c>
      <c r="AB185" s="32" t="s">
        <v>1104</v>
      </c>
      <c r="AC185" s="32" t="s">
        <v>1349</v>
      </c>
      <c r="AD185" s="34"/>
      <c r="AE185" s="32" t="s">
        <v>39</v>
      </c>
      <c r="AF185" s="32" t="s">
        <v>50</v>
      </c>
      <c r="AG185" s="35">
        <v>0</v>
      </c>
      <c r="AH185" s="33">
        <v>44838.470659722225</v>
      </c>
      <c r="AI185" s="32" t="s">
        <v>41</v>
      </c>
    </row>
    <row r="186" spans="1:35" ht="14.25">
      <c r="A186" s="32" t="s">
        <v>35</v>
      </c>
      <c r="B186" s="32" t="s">
        <v>329</v>
      </c>
      <c r="C186" s="33">
        <v>44809.658750000002</v>
      </c>
      <c r="D186" s="33">
        <v>44809.65824074074</v>
      </c>
      <c r="E186" s="32" t="s">
        <v>37</v>
      </c>
      <c r="F186" s="32" t="s">
        <v>1766</v>
      </c>
      <c r="G186">
        <v>11315</v>
      </c>
      <c r="H186" s="33">
        <v>44841.345497685186</v>
      </c>
      <c r="I186" s="32" t="s">
        <v>38</v>
      </c>
      <c r="J186" s="32" t="s">
        <v>39</v>
      </c>
      <c r="K186" s="33"/>
      <c r="L186" s="32" t="s">
        <v>40</v>
      </c>
      <c r="M186" s="32" t="s">
        <v>41</v>
      </c>
      <c r="N186">
        <v>1</v>
      </c>
      <c r="O186" s="32" t="s">
        <v>39</v>
      </c>
      <c r="P186">
        <v>0</v>
      </c>
      <c r="Q186" s="32" t="s">
        <v>41</v>
      </c>
      <c r="R186">
        <v>642175520</v>
      </c>
      <c r="S186" s="32" t="s">
        <v>194</v>
      </c>
      <c r="T186" s="32" t="s">
        <v>195</v>
      </c>
      <c r="U186" s="32" t="s">
        <v>45</v>
      </c>
      <c r="V186" s="32" t="s">
        <v>1064</v>
      </c>
      <c r="W186" s="33">
        <v>44809.658750000002</v>
      </c>
      <c r="X186" s="32" t="s">
        <v>196</v>
      </c>
      <c r="Y186" s="32" t="s">
        <v>52</v>
      </c>
      <c r="Z186" s="32" t="s">
        <v>48</v>
      </c>
      <c r="AA186" s="32" t="s">
        <v>330</v>
      </c>
      <c r="AB186" s="32" t="s">
        <v>1767</v>
      </c>
      <c r="AC186" s="32" t="s">
        <v>1349</v>
      </c>
      <c r="AD186" s="34"/>
      <c r="AE186" s="32" t="s">
        <v>39</v>
      </c>
      <c r="AF186" s="32" t="s">
        <v>50</v>
      </c>
      <c r="AG186" s="35">
        <v>0</v>
      </c>
      <c r="AH186" s="33">
        <v>44838.470497685186</v>
      </c>
      <c r="AI186" s="32" t="s">
        <v>41</v>
      </c>
    </row>
    <row r="187" spans="1:35" ht="14.25">
      <c r="A187" s="32" t="s">
        <v>35</v>
      </c>
      <c r="B187" s="32" t="s">
        <v>54</v>
      </c>
      <c r="C187" s="33">
        <v>44809.661064814813</v>
      </c>
      <c r="D187" s="33">
        <v>44809.660312499997</v>
      </c>
      <c r="E187" s="32" t="s">
        <v>37</v>
      </c>
      <c r="F187" s="32" t="s">
        <v>1768</v>
      </c>
      <c r="G187">
        <v>11316</v>
      </c>
      <c r="H187" s="33">
        <v>44841.343807870369</v>
      </c>
      <c r="I187" s="32" t="s">
        <v>38</v>
      </c>
      <c r="J187" s="32" t="s">
        <v>39</v>
      </c>
      <c r="K187" s="33"/>
      <c r="L187" s="32" t="s">
        <v>40</v>
      </c>
      <c r="M187" s="32" t="s">
        <v>41</v>
      </c>
      <c r="N187">
        <v>1</v>
      </c>
      <c r="O187" s="32" t="s">
        <v>198</v>
      </c>
      <c r="P187">
        <v>0</v>
      </c>
      <c r="Q187" s="32" t="s">
        <v>41</v>
      </c>
      <c r="R187">
        <v>642175520</v>
      </c>
      <c r="S187" s="32" t="s">
        <v>194</v>
      </c>
      <c r="T187" s="32" t="s">
        <v>195</v>
      </c>
      <c r="U187" s="32" t="s">
        <v>45</v>
      </c>
      <c r="V187" s="32" t="s">
        <v>924</v>
      </c>
      <c r="W187" s="33">
        <v>44809.661064814813</v>
      </c>
      <c r="X187" s="32" t="s">
        <v>196</v>
      </c>
      <c r="Y187" s="32" t="s">
        <v>282</v>
      </c>
      <c r="Z187" s="32" t="s">
        <v>48</v>
      </c>
      <c r="AA187" s="32" t="s">
        <v>197</v>
      </c>
      <c r="AB187" s="32" t="s">
        <v>1769</v>
      </c>
      <c r="AC187" s="32" t="s">
        <v>1349</v>
      </c>
      <c r="AD187" s="34"/>
      <c r="AE187" s="32" t="s">
        <v>39</v>
      </c>
      <c r="AF187" s="32" t="s">
        <v>50</v>
      </c>
      <c r="AG187" s="35">
        <v>0</v>
      </c>
      <c r="AH187" s="33">
        <v>44838.469502314816</v>
      </c>
      <c r="AI187" s="32" t="s">
        <v>41</v>
      </c>
    </row>
    <row r="188" spans="1:35" ht="14.25">
      <c r="A188" s="32" t="s">
        <v>35</v>
      </c>
      <c r="B188" s="32" t="s">
        <v>178</v>
      </c>
      <c r="C188" s="33">
        <v>44821.48300925926</v>
      </c>
      <c r="D188" s="33">
        <v>44809.675266203703</v>
      </c>
      <c r="E188" s="32" t="s">
        <v>37</v>
      </c>
      <c r="F188" s="32" t="s">
        <v>1770</v>
      </c>
      <c r="G188">
        <v>11317</v>
      </c>
      <c r="H188" s="33">
        <v>44831.444710648146</v>
      </c>
      <c r="I188" s="32" t="s">
        <v>38</v>
      </c>
      <c r="J188" s="32" t="s">
        <v>39</v>
      </c>
      <c r="K188" s="33"/>
      <c r="L188" s="32" t="s">
        <v>40</v>
      </c>
      <c r="M188" s="32" t="s">
        <v>56</v>
      </c>
      <c r="N188">
        <v>1</v>
      </c>
      <c r="O188" s="32" t="s">
        <v>311</v>
      </c>
      <c r="P188">
        <v>0</v>
      </c>
      <c r="Q188" s="32" t="s">
        <v>41</v>
      </c>
      <c r="R188">
        <v>6570</v>
      </c>
      <c r="S188" s="32" t="s">
        <v>889</v>
      </c>
      <c r="T188" s="32" t="s">
        <v>890</v>
      </c>
      <c r="U188" s="32" t="s">
        <v>45</v>
      </c>
      <c r="V188" s="32" t="s">
        <v>1771</v>
      </c>
      <c r="W188" s="33">
        <v>44819.460601851853</v>
      </c>
      <c r="X188" s="32" t="s">
        <v>149</v>
      </c>
      <c r="Y188" s="32" t="s">
        <v>47</v>
      </c>
      <c r="Z188" s="32" t="s">
        <v>48</v>
      </c>
      <c r="AA188" s="32" t="s">
        <v>182</v>
      </c>
      <c r="AB188" s="32" t="s">
        <v>1770</v>
      </c>
      <c r="AC188" s="32" t="s">
        <v>1321</v>
      </c>
      <c r="AD188" s="34"/>
      <c r="AE188" s="32" t="s">
        <v>39</v>
      </c>
      <c r="AF188" s="32" t="s">
        <v>53</v>
      </c>
      <c r="AG188" s="35">
        <v>0</v>
      </c>
      <c r="AH188" s="33">
        <v>44826.585682870369</v>
      </c>
      <c r="AI188" s="32" t="s">
        <v>56</v>
      </c>
    </row>
    <row r="189" spans="1:35" ht="14.25">
      <c r="A189" s="32" t="s">
        <v>35</v>
      </c>
      <c r="B189" s="32" t="s">
        <v>92</v>
      </c>
      <c r="C189" s="33">
        <v>44809.700995370367</v>
      </c>
      <c r="D189" s="33">
        <v>44809.685439814813</v>
      </c>
      <c r="E189" s="32" t="s">
        <v>37</v>
      </c>
      <c r="F189" s="32" t="s">
        <v>1772</v>
      </c>
      <c r="G189">
        <v>11318</v>
      </c>
      <c r="H189" s="33">
        <v>44819.69127314815</v>
      </c>
      <c r="I189" s="32" t="s">
        <v>38</v>
      </c>
      <c r="J189" s="32" t="s">
        <v>39</v>
      </c>
      <c r="K189" s="33"/>
      <c r="L189" s="32" t="s">
        <v>40</v>
      </c>
      <c r="M189" s="32" t="s">
        <v>56</v>
      </c>
      <c r="N189">
        <v>1</v>
      </c>
      <c r="O189" s="32" t="s">
        <v>42</v>
      </c>
      <c r="P189">
        <v>0</v>
      </c>
      <c r="Q189" s="32" t="s">
        <v>56</v>
      </c>
      <c r="R189">
        <v>5775</v>
      </c>
      <c r="S189" s="32" t="s">
        <v>542</v>
      </c>
      <c r="T189" s="32" t="s">
        <v>543</v>
      </c>
      <c r="U189" s="32" t="s">
        <v>45</v>
      </c>
      <c r="V189" s="32" t="s">
        <v>63</v>
      </c>
      <c r="W189" s="33">
        <v>44809.695555555554</v>
      </c>
      <c r="X189" s="32" t="s">
        <v>81</v>
      </c>
      <c r="Y189" s="32" t="s">
        <v>47</v>
      </c>
      <c r="Z189" s="32" t="s">
        <v>48</v>
      </c>
      <c r="AA189" s="32" t="s">
        <v>107</v>
      </c>
      <c r="AB189" s="32" t="s">
        <v>1773</v>
      </c>
      <c r="AC189" s="32" t="s">
        <v>532</v>
      </c>
      <c r="AD189" s="34"/>
      <c r="AE189" s="32" t="s">
        <v>39</v>
      </c>
      <c r="AF189" s="32" t="s">
        <v>50</v>
      </c>
      <c r="AG189" s="35">
        <v>0</v>
      </c>
      <c r="AH189" s="33">
        <v>44809.700995370367</v>
      </c>
      <c r="AI189" s="32" t="s">
        <v>56</v>
      </c>
    </row>
    <row r="190" spans="1:35" ht="14.25">
      <c r="A190" s="32" t="s">
        <v>35</v>
      </c>
      <c r="B190" s="32" t="s">
        <v>54</v>
      </c>
      <c r="C190" s="33">
        <v>44809.754976851851</v>
      </c>
      <c r="D190" s="33">
        <v>44809.697106481479</v>
      </c>
      <c r="E190" s="32" t="s">
        <v>37</v>
      </c>
      <c r="F190" s="32" t="s">
        <v>1774</v>
      </c>
      <c r="G190">
        <v>11319</v>
      </c>
      <c r="H190" s="33">
        <v>44819.697326388887</v>
      </c>
      <c r="I190" s="32" t="s">
        <v>38</v>
      </c>
      <c r="J190" s="32" t="s">
        <v>39</v>
      </c>
      <c r="K190" s="33"/>
      <c r="L190" s="32" t="s">
        <v>40</v>
      </c>
      <c r="M190" s="32" t="s">
        <v>56</v>
      </c>
      <c r="N190">
        <v>1</v>
      </c>
      <c r="O190" s="32" t="s">
        <v>135</v>
      </c>
      <c r="P190">
        <v>0</v>
      </c>
      <c r="Q190" s="32" t="s">
        <v>56</v>
      </c>
      <c r="R190">
        <v>8595</v>
      </c>
      <c r="S190" s="32" t="s">
        <v>1026</v>
      </c>
      <c r="T190" s="32" t="s">
        <v>1027</v>
      </c>
      <c r="U190" s="32" t="s">
        <v>45</v>
      </c>
      <c r="V190" s="32" t="s">
        <v>1775</v>
      </c>
      <c r="W190" s="33">
        <v>44809.754976851851</v>
      </c>
      <c r="X190" s="32" t="s">
        <v>96</v>
      </c>
      <c r="Y190" s="32" t="s">
        <v>47</v>
      </c>
      <c r="Z190" s="32" t="s">
        <v>48</v>
      </c>
      <c r="AA190" s="32" t="s">
        <v>97</v>
      </c>
      <c r="AB190" s="32" t="s">
        <v>1080</v>
      </c>
      <c r="AC190" s="32" t="s">
        <v>1776</v>
      </c>
      <c r="AD190" s="34">
        <v>44686</v>
      </c>
      <c r="AE190" s="32" t="s">
        <v>39</v>
      </c>
      <c r="AF190" s="32" t="s">
        <v>53</v>
      </c>
      <c r="AG190" s="35">
        <v>0</v>
      </c>
      <c r="AH190" s="33">
        <v>44809.757233796299</v>
      </c>
      <c r="AI190" s="32" t="s">
        <v>56</v>
      </c>
    </row>
    <row r="191" spans="1:35" ht="14.25">
      <c r="A191" s="32" t="s">
        <v>35</v>
      </c>
      <c r="B191" s="32" t="s">
        <v>54</v>
      </c>
      <c r="C191" s="33">
        <v>44810.688356481478</v>
      </c>
      <c r="D191" s="33">
        <v>44809.739282407405</v>
      </c>
      <c r="E191" s="32" t="s">
        <v>37</v>
      </c>
      <c r="F191" s="32" t="s">
        <v>1777</v>
      </c>
      <c r="G191">
        <v>11320</v>
      </c>
      <c r="H191" s="33">
        <v>44820.458495370367</v>
      </c>
      <c r="I191" s="32" t="s">
        <v>38</v>
      </c>
      <c r="J191" s="32" t="s">
        <v>39</v>
      </c>
      <c r="K191" s="33"/>
      <c r="L191" s="32" t="s">
        <v>40</v>
      </c>
      <c r="M191" s="32" t="s">
        <v>56</v>
      </c>
      <c r="N191">
        <v>1</v>
      </c>
      <c r="O191" s="32" t="s">
        <v>42</v>
      </c>
      <c r="P191">
        <v>0</v>
      </c>
      <c r="Q191" s="32" t="s">
        <v>56</v>
      </c>
      <c r="R191">
        <v>912799724</v>
      </c>
      <c r="S191" s="32" t="s">
        <v>408</v>
      </c>
      <c r="T191" s="32" t="s">
        <v>409</v>
      </c>
      <c r="U191" s="32" t="s">
        <v>45</v>
      </c>
      <c r="V191" s="32" t="s">
        <v>1778</v>
      </c>
      <c r="W191" s="33">
        <v>44810.563611111109</v>
      </c>
      <c r="X191" s="32" t="s">
        <v>94</v>
      </c>
      <c r="Y191" s="32" t="s">
        <v>47</v>
      </c>
      <c r="Z191" s="32" t="s">
        <v>48</v>
      </c>
      <c r="AA191" s="32" t="s">
        <v>505</v>
      </c>
      <c r="AB191" s="32" t="s">
        <v>1779</v>
      </c>
      <c r="AC191" s="32" t="s">
        <v>570</v>
      </c>
      <c r="AD191" s="34"/>
      <c r="AE191" s="32" t="s">
        <v>39</v>
      </c>
      <c r="AF191" s="32" t="s">
        <v>50</v>
      </c>
      <c r="AG191" s="35">
        <v>0</v>
      </c>
      <c r="AH191" s="33">
        <v>44810.688344907408</v>
      </c>
      <c r="AI191" s="32" t="s">
        <v>56</v>
      </c>
    </row>
    <row r="192" spans="1:35" ht="14.25">
      <c r="A192" s="32" t="s">
        <v>35</v>
      </c>
      <c r="B192" s="32" t="s">
        <v>54</v>
      </c>
      <c r="C192" s="33">
        <v>44810.68854166667</v>
      </c>
      <c r="D192" s="33">
        <v>44809.77134259259</v>
      </c>
      <c r="E192" s="32" t="s">
        <v>37</v>
      </c>
      <c r="F192" s="32" t="s">
        <v>1780</v>
      </c>
      <c r="G192">
        <v>11321</v>
      </c>
      <c r="H192" s="33">
        <v>44820.687847222223</v>
      </c>
      <c r="I192" s="32" t="s">
        <v>38</v>
      </c>
      <c r="J192" s="32" t="s">
        <v>39</v>
      </c>
      <c r="K192" s="33"/>
      <c r="L192" s="32" t="s">
        <v>40</v>
      </c>
      <c r="M192" s="32" t="s">
        <v>56</v>
      </c>
      <c r="N192">
        <v>1</v>
      </c>
      <c r="O192" s="32" t="s">
        <v>42</v>
      </c>
      <c r="P192">
        <v>0</v>
      </c>
      <c r="Q192" s="32" t="s">
        <v>56</v>
      </c>
      <c r="R192">
        <v>5735</v>
      </c>
      <c r="S192" s="32" t="s">
        <v>392</v>
      </c>
      <c r="T192" s="32" t="s">
        <v>393</v>
      </c>
      <c r="U192" s="32" t="s">
        <v>45</v>
      </c>
      <c r="V192" s="32" t="s">
        <v>1781</v>
      </c>
      <c r="W192" s="33">
        <v>44810.334629629629</v>
      </c>
      <c r="X192" s="32" t="s">
        <v>94</v>
      </c>
      <c r="Y192" s="32" t="s">
        <v>47</v>
      </c>
      <c r="Z192" s="32" t="s">
        <v>48</v>
      </c>
      <c r="AA192" s="32" t="s">
        <v>505</v>
      </c>
      <c r="AB192" s="32" t="s">
        <v>1782</v>
      </c>
      <c r="AC192" s="32" t="s">
        <v>691</v>
      </c>
      <c r="AD192" s="34"/>
      <c r="AE192" s="32" t="s">
        <v>39</v>
      </c>
      <c r="AF192" s="32" t="s">
        <v>50</v>
      </c>
      <c r="AG192" s="35">
        <v>0</v>
      </c>
      <c r="AH192" s="33">
        <v>44810.68854166667</v>
      </c>
      <c r="AI192" s="32" t="s">
        <v>56</v>
      </c>
    </row>
    <row r="193" spans="1:35" ht="14.25">
      <c r="A193" s="32" t="s">
        <v>35</v>
      </c>
      <c r="B193" s="32" t="s">
        <v>54</v>
      </c>
      <c r="C193" s="33">
        <v>44810.583541666667</v>
      </c>
      <c r="D193" s="33">
        <v>44810.33222222222</v>
      </c>
      <c r="E193" s="32" t="s">
        <v>37</v>
      </c>
      <c r="F193" s="32" t="s">
        <v>1783</v>
      </c>
      <c r="G193">
        <v>11322</v>
      </c>
      <c r="H193" s="33">
        <v>44820.570347222223</v>
      </c>
      <c r="I193" s="32" t="s">
        <v>38</v>
      </c>
      <c r="J193" s="32" t="s">
        <v>39</v>
      </c>
      <c r="K193" s="33"/>
      <c r="L193" s="32" t="s">
        <v>40</v>
      </c>
      <c r="M193" s="32" t="s">
        <v>56</v>
      </c>
      <c r="N193">
        <v>1</v>
      </c>
      <c r="O193" s="32" t="s">
        <v>42</v>
      </c>
      <c r="P193">
        <v>0</v>
      </c>
      <c r="Q193" s="32" t="s">
        <v>56</v>
      </c>
      <c r="R193">
        <v>5708</v>
      </c>
      <c r="S193" s="32" t="s">
        <v>435</v>
      </c>
      <c r="T193" s="32" t="s">
        <v>428</v>
      </c>
      <c r="U193" s="32" t="s">
        <v>45</v>
      </c>
      <c r="V193" s="32" t="s">
        <v>1784</v>
      </c>
      <c r="W193" s="33">
        <v>44810.346990740742</v>
      </c>
      <c r="X193" s="32" t="s">
        <v>103</v>
      </c>
      <c r="Y193" s="32" t="s">
        <v>47</v>
      </c>
      <c r="Z193" s="32" t="s">
        <v>48</v>
      </c>
      <c r="AA193" s="32" t="s">
        <v>505</v>
      </c>
      <c r="AB193" s="32" t="s">
        <v>1785</v>
      </c>
      <c r="AC193" s="32" t="s">
        <v>600</v>
      </c>
      <c r="AD193" s="34"/>
      <c r="AE193" s="32" t="s">
        <v>39</v>
      </c>
      <c r="AF193" s="32" t="s">
        <v>50</v>
      </c>
      <c r="AG193" s="35">
        <v>0</v>
      </c>
      <c r="AH193" s="33">
        <v>44810.583541666667</v>
      </c>
      <c r="AI193" s="32" t="s">
        <v>56</v>
      </c>
    </row>
    <row r="194" spans="1:35" ht="14.25">
      <c r="A194" s="32" t="s">
        <v>35</v>
      </c>
      <c r="B194" s="32" t="s">
        <v>36</v>
      </c>
      <c r="C194" s="33">
        <v>44810.58421296296</v>
      </c>
      <c r="D194" s="33">
        <v>44810.335706018515</v>
      </c>
      <c r="E194" s="32" t="s">
        <v>37</v>
      </c>
      <c r="F194" s="32" t="s">
        <v>1786</v>
      </c>
      <c r="G194">
        <v>11323</v>
      </c>
      <c r="H194" s="33">
        <v>44820.540462962963</v>
      </c>
      <c r="I194" s="32" t="s">
        <v>38</v>
      </c>
      <c r="J194" s="32" t="s">
        <v>39</v>
      </c>
      <c r="K194" s="33"/>
      <c r="L194" s="32" t="s">
        <v>40</v>
      </c>
      <c r="M194" s="32" t="s">
        <v>56</v>
      </c>
      <c r="N194">
        <v>1</v>
      </c>
      <c r="O194" s="32" t="s">
        <v>42</v>
      </c>
      <c r="P194">
        <v>0</v>
      </c>
      <c r="Q194" s="32" t="s">
        <v>56</v>
      </c>
      <c r="R194">
        <v>8455</v>
      </c>
      <c r="S194" s="32" t="s">
        <v>70</v>
      </c>
      <c r="T194" s="32" t="s">
        <v>71</v>
      </c>
      <c r="U194" s="32" t="s">
        <v>45</v>
      </c>
      <c r="V194" s="32" t="s">
        <v>1787</v>
      </c>
      <c r="W194" s="33">
        <v>44810.379652777781</v>
      </c>
      <c r="X194" s="32" t="s">
        <v>58</v>
      </c>
      <c r="Y194" s="32" t="s">
        <v>47</v>
      </c>
      <c r="Z194" s="32" t="s">
        <v>48</v>
      </c>
      <c r="AA194" s="32" t="s">
        <v>86</v>
      </c>
      <c r="AB194" s="32" t="s">
        <v>1788</v>
      </c>
      <c r="AC194" s="32" t="s">
        <v>1389</v>
      </c>
      <c r="AD194" s="34">
        <v>44686</v>
      </c>
      <c r="AE194" s="32" t="s">
        <v>39</v>
      </c>
      <c r="AF194" s="32" t="s">
        <v>50</v>
      </c>
      <c r="AG194" s="35">
        <v>0</v>
      </c>
      <c r="AH194" s="33">
        <v>44810.741956018515</v>
      </c>
      <c r="AI194" s="32" t="s">
        <v>56</v>
      </c>
    </row>
    <row r="195" spans="1:35" ht="14.25">
      <c r="A195" s="32" t="s">
        <v>35</v>
      </c>
      <c r="B195" s="32" t="s">
        <v>178</v>
      </c>
      <c r="C195" s="33">
        <v>44810.584548611114</v>
      </c>
      <c r="D195" s="33">
        <v>44810.337916666664</v>
      </c>
      <c r="E195" s="32" t="s">
        <v>37</v>
      </c>
      <c r="F195" s="32" t="s">
        <v>1789</v>
      </c>
      <c r="G195">
        <v>11324</v>
      </c>
      <c r="H195" s="33">
        <v>44838.572222222225</v>
      </c>
      <c r="I195" s="32" t="s">
        <v>38</v>
      </c>
      <c r="J195" s="32" t="s">
        <v>39</v>
      </c>
      <c r="K195" s="33"/>
      <c r="L195" s="32" t="s">
        <v>40</v>
      </c>
      <c r="M195" s="32" t="s">
        <v>56</v>
      </c>
      <c r="N195">
        <v>1</v>
      </c>
      <c r="O195" s="32" t="s">
        <v>54</v>
      </c>
      <c r="P195">
        <v>0</v>
      </c>
      <c r="Q195" s="32" t="s">
        <v>56</v>
      </c>
      <c r="R195">
        <v>8547</v>
      </c>
      <c r="S195" s="32" t="s">
        <v>973</v>
      </c>
      <c r="T195" s="32" t="s">
        <v>974</v>
      </c>
      <c r="U195" s="32" t="s">
        <v>45</v>
      </c>
      <c r="V195" s="32" t="s">
        <v>1790</v>
      </c>
      <c r="W195" s="33">
        <v>44810.380995370368</v>
      </c>
      <c r="X195" s="32" t="s">
        <v>58</v>
      </c>
      <c r="Y195" s="32" t="s">
        <v>47</v>
      </c>
      <c r="Z195" s="32" t="s">
        <v>48</v>
      </c>
      <c r="AA195" s="32" t="s">
        <v>182</v>
      </c>
      <c r="AB195" s="32" t="s">
        <v>1791</v>
      </c>
      <c r="AC195" s="32" t="s">
        <v>464</v>
      </c>
      <c r="AD195" s="34"/>
      <c r="AE195" s="32" t="s">
        <v>39</v>
      </c>
      <c r="AF195" s="32" t="s">
        <v>53</v>
      </c>
      <c r="AG195" s="35">
        <v>0</v>
      </c>
      <c r="AH195" s="33">
        <v>44826.615277777775</v>
      </c>
      <c r="AI195" s="32" t="s">
        <v>56</v>
      </c>
    </row>
    <row r="196" spans="1:35" ht="14.25">
      <c r="A196" s="32" t="s">
        <v>35</v>
      </c>
      <c r="B196" s="32" t="s">
        <v>36</v>
      </c>
      <c r="C196" s="33">
        <v>44810.588368055556</v>
      </c>
      <c r="D196" s="33">
        <v>44810.342638888891</v>
      </c>
      <c r="E196" s="32" t="s">
        <v>37</v>
      </c>
      <c r="F196" s="32" t="s">
        <v>1792</v>
      </c>
      <c r="G196">
        <v>11325</v>
      </c>
      <c r="H196" s="33">
        <v>44820.559895833336</v>
      </c>
      <c r="I196" s="32" t="s">
        <v>38</v>
      </c>
      <c r="J196" s="32" t="s">
        <v>39</v>
      </c>
      <c r="K196" s="33"/>
      <c r="L196" s="32" t="s">
        <v>40</v>
      </c>
      <c r="M196" s="32" t="s">
        <v>56</v>
      </c>
      <c r="N196">
        <v>1</v>
      </c>
      <c r="O196" s="32" t="s">
        <v>42</v>
      </c>
      <c r="P196">
        <v>0</v>
      </c>
      <c r="Q196" s="32" t="s">
        <v>56</v>
      </c>
      <c r="R196">
        <v>8656</v>
      </c>
      <c r="S196" s="32" t="s">
        <v>1793</v>
      </c>
      <c r="T196" s="32" t="s">
        <v>1794</v>
      </c>
      <c r="U196" s="32" t="s">
        <v>45</v>
      </c>
      <c r="V196" s="32" t="s">
        <v>1795</v>
      </c>
      <c r="W196" s="33">
        <v>44810.371782407405</v>
      </c>
      <c r="X196" s="32" t="s">
        <v>72</v>
      </c>
      <c r="Y196" s="32" t="s">
        <v>47</v>
      </c>
      <c r="Z196" s="32" t="s">
        <v>48</v>
      </c>
      <c r="AA196" s="32" t="s">
        <v>179</v>
      </c>
      <c r="AB196" s="32" t="s">
        <v>1796</v>
      </c>
      <c r="AC196" s="32" t="s">
        <v>575</v>
      </c>
      <c r="AD196" s="34"/>
      <c r="AE196" s="32" t="s">
        <v>39</v>
      </c>
      <c r="AF196" s="32" t="s">
        <v>50</v>
      </c>
      <c r="AG196" s="35">
        <v>0</v>
      </c>
      <c r="AH196" s="33">
        <v>44810.588368055556</v>
      </c>
      <c r="AI196" s="32" t="s">
        <v>56</v>
      </c>
    </row>
    <row r="197" spans="1:35" ht="14.25">
      <c r="A197" s="32" t="s">
        <v>35</v>
      </c>
      <c r="B197" s="32" t="s">
        <v>54</v>
      </c>
      <c r="C197" s="33">
        <v>44826.625057870369</v>
      </c>
      <c r="D197" s="33">
        <v>44810.343078703707</v>
      </c>
      <c r="E197" s="32" t="s">
        <v>37</v>
      </c>
      <c r="F197" s="32" t="s">
        <v>39</v>
      </c>
      <c r="G197">
        <v>11326</v>
      </c>
      <c r="H197" s="33">
        <v>44812.593078703707</v>
      </c>
      <c r="I197" s="32" t="s">
        <v>722</v>
      </c>
      <c r="J197" s="32" t="s">
        <v>45</v>
      </c>
      <c r="K197" s="33">
        <v>44810.347754629627</v>
      </c>
      <c r="L197" s="32" t="s">
        <v>40</v>
      </c>
      <c r="M197" s="32" t="s">
        <v>56</v>
      </c>
      <c r="N197">
        <v>3</v>
      </c>
      <c r="O197" s="32" t="s">
        <v>135</v>
      </c>
      <c r="P197">
        <v>2</v>
      </c>
      <c r="Q197" s="32" t="s">
        <v>41</v>
      </c>
      <c r="R197">
        <v>898990024</v>
      </c>
      <c r="S197" s="32" t="s">
        <v>830</v>
      </c>
      <c r="T197" s="32" t="s">
        <v>831</v>
      </c>
      <c r="U197" s="32" t="s">
        <v>66</v>
      </c>
      <c r="V197" s="32" t="s">
        <v>1797</v>
      </c>
      <c r="W197" s="33">
        <v>44826.625057870369</v>
      </c>
      <c r="X197" s="32" t="s">
        <v>110</v>
      </c>
      <c r="Y197" s="32" t="s">
        <v>47</v>
      </c>
      <c r="Z197" s="32" t="s">
        <v>48</v>
      </c>
      <c r="AA197" s="32" t="s">
        <v>97</v>
      </c>
      <c r="AB197" s="32" t="s">
        <v>832</v>
      </c>
      <c r="AC197" s="32" t="s">
        <v>786</v>
      </c>
      <c r="AD197" s="34"/>
      <c r="AE197" s="32" t="s">
        <v>39</v>
      </c>
      <c r="AF197" s="32" t="s">
        <v>53</v>
      </c>
      <c r="AG197" s="35">
        <v>0</v>
      </c>
      <c r="AH197" s="33">
        <v>44826.625057870369</v>
      </c>
      <c r="AI197" s="32" t="s">
        <v>56</v>
      </c>
    </row>
    <row r="198" spans="1:35" ht="14.25">
      <c r="A198" s="32" t="s">
        <v>35</v>
      </c>
      <c r="B198" s="32" t="s">
        <v>329</v>
      </c>
      <c r="C198" s="33">
        <v>44818.567881944444</v>
      </c>
      <c r="D198" s="33">
        <v>44810.354456018518</v>
      </c>
      <c r="E198" s="32" t="s">
        <v>37</v>
      </c>
      <c r="F198" s="32" t="s">
        <v>1798</v>
      </c>
      <c r="G198">
        <v>11327</v>
      </c>
      <c r="H198" s="33">
        <v>44824.367881944447</v>
      </c>
      <c r="I198" s="32" t="s">
        <v>1799</v>
      </c>
      <c r="J198" s="32" t="s">
        <v>45</v>
      </c>
      <c r="K198" s="33">
        <v>44810.35796296296</v>
      </c>
      <c r="L198" s="32" t="s">
        <v>40</v>
      </c>
      <c r="M198" s="32" t="s">
        <v>56</v>
      </c>
      <c r="N198">
        <v>2</v>
      </c>
      <c r="O198" s="32" t="s">
        <v>518</v>
      </c>
      <c r="P198">
        <v>1</v>
      </c>
      <c r="Q198" s="32" t="s">
        <v>56</v>
      </c>
      <c r="R198">
        <v>8170</v>
      </c>
      <c r="S198" s="32" t="s">
        <v>169</v>
      </c>
      <c r="T198" s="32" t="s">
        <v>170</v>
      </c>
      <c r="U198" s="32" t="s">
        <v>45</v>
      </c>
      <c r="V198" s="32" t="s">
        <v>1800</v>
      </c>
      <c r="W198" s="33">
        <v>44816.554513888892</v>
      </c>
      <c r="X198" s="32" t="s">
        <v>215</v>
      </c>
      <c r="Y198" s="32" t="s">
        <v>47</v>
      </c>
      <c r="Z198" s="32" t="s">
        <v>48</v>
      </c>
      <c r="AA198" s="32" t="s">
        <v>330</v>
      </c>
      <c r="AB198" s="32" t="s">
        <v>1801</v>
      </c>
      <c r="AC198" s="32" t="s">
        <v>621</v>
      </c>
      <c r="AD198" s="34"/>
      <c r="AE198" s="32" t="s">
        <v>39</v>
      </c>
      <c r="AF198" s="32" t="s">
        <v>53</v>
      </c>
      <c r="AG198" s="35">
        <v>0</v>
      </c>
      <c r="AH198" s="33">
        <v>44818.567881944444</v>
      </c>
      <c r="AI198" s="32" t="s">
        <v>56</v>
      </c>
    </row>
    <row r="199" spans="1:35" ht="14.25">
      <c r="A199" s="32" t="s">
        <v>35</v>
      </c>
      <c r="B199" s="32" t="s">
        <v>92</v>
      </c>
      <c r="C199" s="33">
        <v>44810.588692129626</v>
      </c>
      <c r="D199" s="33">
        <v>44810.365787037037</v>
      </c>
      <c r="E199" s="32" t="s">
        <v>37</v>
      </c>
      <c r="F199" s="32" t="s">
        <v>1802</v>
      </c>
      <c r="G199">
        <v>11328</v>
      </c>
      <c r="H199" s="33">
        <v>44820.512997685182</v>
      </c>
      <c r="I199" s="32" t="s">
        <v>38</v>
      </c>
      <c r="J199" s="32" t="s">
        <v>39</v>
      </c>
      <c r="K199" s="33"/>
      <c r="L199" s="32" t="s">
        <v>40</v>
      </c>
      <c r="M199" s="32" t="s">
        <v>56</v>
      </c>
      <c r="N199">
        <v>1</v>
      </c>
      <c r="O199" s="32" t="s">
        <v>42</v>
      </c>
      <c r="P199">
        <v>0</v>
      </c>
      <c r="Q199" s="32" t="s">
        <v>56</v>
      </c>
      <c r="R199">
        <v>818108684</v>
      </c>
      <c r="S199" s="32" t="s">
        <v>645</v>
      </c>
      <c r="T199" s="32" t="s">
        <v>646</v>
      </c>
      <c r="U199" s="32" t="s">
        <v>45</v>
      </c>
      <c r="V199" s="32" t="s">
        <v>1803</v>
      </c>
      <c r="W199" s="33">
        <v>44810.441817129627</v>
      </c>
      <c r="X199" s="32" t="s">
        <v>81</v>
      </c>
      <c r="Y199" s="32" t="s">
        <v>47</v>
      </c>
      <c r="Z199" s="32" t="s">
        <v>48</v>
      </c>
      <c r="AA199" s="32" t="s">
        <v>107</v>
      </c>
      <c r="AB199" s="32" t="s">
        <v>1804</v>
      </c>
      <c r="AC199" s="32" t="s">
        <v>1805</v>
      </c>
      <c r="AD199" s="34"/>
      <c r="AE199" s="32" t="s">
        <v>39</v>
      </c>
      <c r="AF199" s="32" t="s">
        <v>50</v>
      </c>
      <c r="AG199" s="35">
        <v>0</v>
      </c>
      <c r="AH199" s="33">
        <v>44810.588692129626</v>
      </c>
      <c r="AI199" s="32" t="s">
        <v>56</v>
      </c>
    </row>
    <row r="200" spans="1:35" ht="14.25">
      <c r="A200" s="32" t="s">
        <v>35</v>
      </c>
      <c r="B200" s="32" t="s">
        <v>329</v>
      </c>
      <c r="C200" s="33">
        <v>44818.405833333331</v>
      </c>
      <c r="D200" s="33">
        <v>44810.368900462963</v>
      </c>
      <c r="E200" s="32" t="s">
        <v>37</v>
      </c>
      <c r="F200" s="32" t="s">
        <v>1806</v>
      </c>
      <c r="G200">
        <v>11329</v>
      </c>
      <c r="H200" s="33">
        <v>44830.569513888891</v>
      </c>
      <c r="I200" s="32" t="s">
        <v>1807</v>
      </c>
      <c r="J200" s="32" t="s">
        <v>45</v>
      </c>
      <c r="K200" s="33">
        <v>44810.386006944442</v>
      </c>
      <c r="L200" s="32" t="s">
        <v>40</v>
      </c>
      <c r="M200" s="32" t="s">
        <v>56</v>
      </c>
      <c r="N200">
        <v>1</v>
      </c>
      <c r="O200" s="32" t="s">
        <v>732</v>
      </c>
      <c r="P200">
        <v>1</v>
      </c>
      <c r="Q200" s="32" t="s">
        <v>56</v>
      </c>
      <c r="R200">
        <v>5751</v>
      </c>
      <c r="S200" s="32" t="s">
        <v>416</v>
      </c>
      <c r="T200" s="32" t="s">
        <v>417</v>
      </c>
      <c r="U200" s="32" t="s">
        <v>45</v>
      </c>
      <c r="V200" s="32" t="s">
        <v>1808</v>
      </c>
      <c r="W200" s="33">
        <v>44818.405833333331</v>
      </c>
      <c r="X200" s="32" t="s">
        <v>184</v>
      </c>
      <c r="Y200" s="32" t="s">
        <v>47</v>
      </c>
      <c r="Z200" s="32" t="s">
        <v>48</v>
      </c>
      <c r="AA200" s="32" t="s">
        <v>330</v>
      </c>
      <c r="AB200" s="32" t="s">
        <v>1809</v>
      </c>
      <c r="AC200" s="32" t="s">
        <v>451</v>
      </c>
      <c r="AD200" s="34"/>
      <c r="AE200" s="32" t="s">
        <v>39</v>
      </c>
      <c r="AF200" s="32" t="s">
        <v>53</v>
      </c>
      <c r="AG200" s="35">
        <v>0</v>
      </c>
      <c r="AH200" s="33">
        <v>44826.606319444443</v>
      </c>
      <c r="AI200" s="32" t="s">
        <v>56</v>
      </c>
    </row>
    <row r="201" spans="1:35" ht="14.25">
      <c r="A201" s="32" t="s">
        <v>35</v>
      </c>
      <c r="B201" s="32" t="s">
        <v>73</v>
      </c>
      <c r="C201" s="33">
        <v>44813.483958333331</v>
      </c>
      <c r="D201" s="33">
        <v>44810.375914351855</v>
      </c>
      <c r="E201" s="32" t="s">
        <v>37</v>
      </c>
      <c r="F201" s="32" t="s">
        <v>528</v>
      </c>
      <c r="G201">
        <v>11330</v>
      </c>
      <c r="H201" s="33">
        <v>44824.407557870371</v>
      </c>
      <c r="I201" s="32" t="s">
        <v>38</v>
      </c>
      <c r="J201" s="32" t="s">
        <v>39</v>
      </c>
      <c r="K201" s="33"/>
      <c r="L201" s="32" t="s">
        <v>40</v>
      </c>
      <c r="M201" s="32" t="s">
        <v>56</v>
      </c>
      <c r="N201">
        <v>1</v>
      </c>
      <c r="O201" s="32" t="s">
        <v>42</v>
      </c>
      <c r="P201">
        <v>0</v>
      </c>
      <c r="Q201" s="32" t="s">
        <v>56</v>
      </c>
      <c r="R201">
        <v>642055716</v>
      </c>
      <c r="S201" s="32" t="s">
        <v>529</v>
      </c>
      <c r="T201" s="32" t="s">
        <v>1810</v>
      </c>
      <c r="U201" s="32" t="s">
        <v>45</v>
      </c>
      <c r="V201" s="32" t="s">
        <v>1811</v>
      </c>
      <c r="W201" s="33">
        <v>44811.452638888892</v>
      </c>
      <c r="X201" s="32" t="s">
        <v>72</v>
      </c>
      <c r="Y201" s="32" t="s">
        <v>47</v>
      </c>
      <c r="Z201" s="32" t="s">
        <v>48</v>
      </c>
      <c r="AA201" s="32" t="s">
        <v>161</v>
      </c>
      <c r="AB201" s="32" t="s">
        <v>1812</v>
      </c>
      <c r="AC201" s="32" t="s">
        <v>532</v>
      </c>
      <c r="AD201" s="34"/>
      <c r="AE201" s="32" t="s">
        <v>39</v>
      </c>
      <c r="AF201" s="32" t="s">
        <v>50</v>
      </c>
      <c r="AG201" s="35">
        <v>0</v>
      </c>
      <c r="AH201" s="33">
        <v>44813.483946759261</v>
      </c>
      <c r="AI201" s="32" t="s">
        <v>56</v>
      </c>
    </row>
    <row r="202" spans="1:35" ht="14.25">
      <c r="A202" s="32" t="s">
        <v>35</v>
      </c>
      <c r="B202" s="32" t="s">
        <v>178</v>
      </c>
      <c r="C202" s="33">
        <v>44810.684016203704</v>
      </c>
      <c r="D202" s="33">
        <v>44810.376527777778</v>
      </c>
      <c r="E202" s="32" t="s">
        <v>37</v>
      </c>
      <c r="F202" s="32" t="s">
        <v>1813</v>
      </c>
      <c r="G202">
        <v>11331</v>
      </c>
      <c r="H202" s="33">
        <v>44820.383321759262</v>
      </c>
      <c r="I202" s="32" t="s">
        <v>38</v>
      </c>
      <c r="J202" s="32" t="s">
        <v>39</v>
      </c>
      <c r="K202" s="33"/>
      <c r="L202" s="32" t="s">
        <v>40</v>
      </c>
      <c r="M202" s="32" t="s">
        <v>56</v>
      </c>
      <c r="N202">
        <v>1</v>
      </c>
      <c r="O202" s="32" t="s">
        <v>54</v>
      </c>
      <c r="P202">
        <v>0</v>
      </c>
      <c r="Q202" s="32" t="s">
        <v>56</v>
      </c>
      <c r="R202">
        <v>6802</v>
      </c>
      <c r="S202" s="32" t="s">
        <v>1282</v>
      </c>
      <c r="T202" s="32" t="s">
        <v>1283</v>
      </c>
      <c r="U202" s="32" t="s">
        <v>45</v>
      </c>
      <c r="V202" s="32" t="s">
        <v>1814</v>
      </c>
      <c r="W202" s="33">
        <v>44810.677384259259</v>
      </c>
      <c r="X202" s="32" t="s">
        <v>51</v>
      </c>
      <c r="Y202" s="32" t="s">
        <v>47</v>
      </c>
      <c r="Z202" s="32" t="s">
        <v>48</v>
      </c>
      <c r="AA202" s="32" t="s">
        <v>182</v>
      </c>
      <c r="AB202" s="32" t="s">
        <v>1815</v>
      </c>
      <c r="AC202" s="32" t="s">
        <v>813</v>
      </c>
      <c r="AD202" s="34"/>
      <c r="AE202" s="32" t="s">
        <v>39</v>
      </c>
      <c r="AF202" s="32" t="s">
        <v>53</v>
      </c>
      <c r="AG202" s="35">
        <v>0</v>
      </c>
      <c r="AH202" s="33">
        <v>44810.684016203704</v>
      </c>
      <c r="AI202" s="32" t="s">
        <v>56</v>
      </c>
    </row>
    <row r="203" spans="1:35" ht="14.25">
      <c r="A203" s="32" t="s">
        <v>35</v>
      </c>
      <c r="B203" s="32" t="s">
        <v>36</v>
      </c>
      <c r="C203" s="33">
        <v>44810.413993055554</v>
      </c>
      <c r="D203" s="33">
        <v>44810.380162037036</v>
      </c>
      <c r="E203" s="32" t="s">
        <v>37</v>
      </c>
      <c r="F203" s="32" t="s">
        <v>1816</v>
      </c>
      <c r="G203">
        <v>11332</v>
      </c>
      <c r="H203" s="33">
        <v>44838.546678240738</v>
      </c>
      <c r="I203" s="32" t="s">
        <v>38</v>
      </c>
      <c r="J203" s="32" t="s">
        <v>39</v>
      </c>
      <c r="K203" s="33"/>
      <c r="L203" s="32" t="s">
        <v>40</v>
      </c>
      <c r="M203" s="32" t="s">
        <v>56</v>
      </c>
      <c r="N203">
        <v>1</v>
      </c>
      <c r="O203" s="32" t="s">
        <v>60</v>
      </c>
      <c r="P203">
        <v>0</v>
      </c>
      <c r="Q203" s="32" t="s">
        <v>56</v>
      </c>
      <c r="R203">
        <v>5601</v>
      </c>
      <c r="S203" s="32" t="s">
        <v>124</v>
      </c>
      <c r="T203" s="32" t="s">
        <v>125</v>
      </c>
      <c r="U203" s="32" t="s">
        <v>45</v>
      </c>
      <c r="V203" s="32" t="s">
        <v>1817</v>
      </c>
      <c r="W203" s="33">
        <v>44810.413993055554</v>
      </c>
      <c r="X203" s="32" t="s">
        <v>59</v>
      </c>
      <c r="Y203" s="32" t="s">
        <v>47</v>
      </c>
      <c r="Z203" s="32" t="s">
        <v>48</v>
      </c>
      <c r="AA203" s="32" t="s">
        <v>314</v>
      </c>
      <c r="AB203" s="32" t="s">
        <v>1818</v>
      </c>
      <c r="AC203" s="32" t="s">
        <v>287</v>
      </c>
      <c r="AD203" s="34"/>
      <c r="AE203" s="32" t="s">
        <v>39</v>
      </c>
      <c r="AF203" s="32" t="s">
        <v>50</v>
      </c>
      <c r="AG203" s="35">
        <v>0</v>
      </c>
      <c r="AH203" s="33">
        <v>44826.580011574071</v>
      </c>
      <c r="AI203" s="32" t="s">
        <v>41</v>
      </c>
    </row>
    <row r="204" spans="1:35" ht="14.25">
      <c r="A204" s="32" t="s">
        <v>35</v>
      </c>
      <c r="B204" s="32" t="s">
        <v>171</v>
      </c>
      <c r="C204" s="33">
        <v>44813.733726851853</v>
      </c>
      <c r="D204" s="33">
        <v>44810.383877314816</v>
      </c>
      <c r="E204" s="32" t="s">
        <v>37</v>
      </c>
      <c r="F204" s="32" t="s">
        <v>1819</v>
      </c>
      <c r="G204">
        <v>11333</v>
      </c>
      <c r="H204" s="33">
        <v>44830.541678240741</v>
      </c>
      <c r="I204" s="32" t="s">
        <v>38</v>
      </c>
      <c r="J204" s="32" t="s">
        <v>39</v>
      </c>
      <c r="K204" s="33"/>
      <c r="L204" s="32" t="s">
        <v>40</v>
      </c>
      <c r="M204" s="32" t="s">
        <v>56</v>
      </c>
      <c r="N204">
        <v>1</v>
      </c>
      <c r="O204" s="32" t="s">
        <v>42</v>
      </c>
      <c r="P204">
        <v>0</v>
      </c>
      <c r="Q204" s="32" t="s">
        <v>41</v>
      </c>
      <c r="R204">
        <v>1105</v>
      </c>
      <c r="S204" s="32" t="s">
        <v>1820</v>
      </c>
      <c r="T204" s="32" t="s">
        <v>1821</v>
      </c>
      <c r="U204" s="32" t="s">
        <v>45</v>
      </c>
      <c r="V204" s="32" t="s">
        <v>1822</v>
      </c>
      <c r="W204" s="33">
        <v>44811.706875000003</v>
      </c>
      <c r="X204" s="32" t="s">
        <v>51</v>
      </c>
      <c r="Y204" s="32" t="s">
        <v>47</v>
      </c>
      <c r="Z204" s="32" t="s">
        <v>48</v>
      </c>
      <c r="AA204" s="32" t="s">
        <v>173</v>
      </c>
      <c r="AB204" s="32" t="s">
        <v>1823</v>
      </c>
      <c r="AC204" s="32" t="s">
        <v>1824</v>
      </c>
      <c r="AD204" s="34"/>
      <c r="AE204" s="32" t="s">
        <v>39</v>
      </c>
      <c r="AF204" s="32" t="s">
        <v>50</v>
      </c>
      <c r="AG204" s="35">
        <v>0</v>
      </c>
      <c r="AH204" s="33">
        <v>44826.585428240738</v>
      </c>
      <c r="AI204" s="32" t="s">
        <v>56</v>
      </c>
    </row>
    <row r="205" spans="1:35" ht="14.25">
      <c r="A205" s="32" t="s">
        <v>35</v>
      </c>
      <c r="B205" s="32" t="s">
        <v>178</v>
      </c>
      <c r="C205" s="33"/>
      <c r="D205" s="33">
        <v>44810.384467592594</v>
      </c>
      <c r="E205" s="32" t="s">
        <v>37</v>
      </c>
      <c r="F205" s="32" t="s">
        <v>39</v>
      </c>
      <c r="G205">
        <v>11334</v>
      </c>
      <c r="H205" s="33">
        <v>44812.635115740741</v>
      </c>
      <c r="I205" s="32" t="s">
        <v>38</v>
      </c>
      <c r="J205" s="32" t="s">
        <v>39</v>
      </c>
      <c r="K205" s="33"/>
      <c r="L205" s="32" t="s">
        <v>40</v>
      </c>
      <c r="M205" s="32" t="s">
        <v>56</v>
      </c>
      <c r="N205">
        <v>1</v>
      </c>
      <c r="O205" s="32" t="s">
        <v>179</v>
      </c>
      <c r="P205">
        <v>0</v>
      </c>
      <c r="Q205" s="32" t="s">
        <v>41</v>
      </c>
      <c r="R205">
        <v>6101</v>
      </c>
      <c r="S205" s="32" t="s">
        <v>610</v>
      </c>
      <c r="T205" s="32" t="s">
        <v>611</v>
      </c>
      <c r="U205" s="32" t="s">
        <v>39</v>
      </c>
      <c r="V205" s="32" t="s">
        <v>39</v>
      </c>
      <c r="W205" s="33"/>
      <c r="X205" s="32" t="s">
        <v>85</v>
      </c>
      <c r="Y205" s="32" t="s">
        <v>47</v>
      </c>
      <c r="Z205" s="32" t="s">
        <v>216</v>
      </c>
      <c r="AA205" s="32" t="s">
        <v>283</v>
      </c>
      <c r="AB205" s="32" t="s">
        <v>1825</v>
      </c>
      <c r="AC205" s="32" t="s">
        <v>612</v>
      </c>
      <c r="AD205" s="34"/>
      <c r="AE205" s="32" t="s">
        <v>39</v>
      </c>
      <c r="AF205" s="32" t="s">
        <v>53</v>
      </c>
      <c r="AG205" s="35">
        <v>0</v>
      </c>
      <c r="AH205" s="33">
        <v>44811.361886574072</v>
      </c>
      <c r="AI205" s="32" t="s">
        <v>56</v>
      </c>
    </row>
    <row r="206" spans="1:35" ht="14.25">
      <c r="A206" s="32" t="s">
        <v>35</v>
      </c>
      <c r="B206" s="32" t="s">
        <v>68</v>
      </c>
      <c r="C206" s="33">
        <v>44810.589224537034</v>
      </c>
      <c r="D206" s="33">
        <v>44810.384756944448</v>
      </c>
      <c r="E206" s="32" t="s">
        <v>37</v>
      </c>
      <c r="F206" s="32" t="s">
        <v>1826</v>
      </c>
      <c r="G206">
        <v>11335</v>
      </c>
      <c r="H206" s="33">
        <v>44820.544768518521</v>
      </c>
      <c r="I206" s="32" t="s">
        <v>38</v>
      </c>
      <c r="J206" s="32" t="s">
        <v>39</v>
      </c>
      <c r="K206" s="33"/>
      <c r="L206" s="32" t="s">
        <v>40</v>
      </c>
      <c r="M206" s="32" t="s">
        <v>56</v>
      </c>
      <c r="N206">
        <v>1</v>
      </c>
      <c r="O206" s="32" t="s">
        <v>39</v>
      </c>
      <c r="P206">
        <v>0</v>
      </c>
      <c r="Q206" s="32" t="s">
        <v>56</v>
      </c>
      <c r="R206">
        <v>6275</v>
      </c>
      <c r="S206" s="32" t="s">
        <v>868</v>
      </c>
      <c r="T206" s="32" t="s">
        <v>869</v>
      </c>
      <c r="U206" s="32" t="s">
        <v>45</v>
      </c>
      <c r="V206" s="32" t="s">
        <v>840</v>
      </c>
      <c r="W206" s="33">
        <v>44810.429745370369</v>
      </c>
      <c r="X206" s="32" t="s">
        <v>103</v>
      </c>
      <c r="Y206" s="32" t="s">
        <v>47</v>
      </c>
      <c r="Z206" s="32" t="s">
        <v>48</v>
      </c>
      <c r="AA206" s="32" t="s">
        <v>39</v>
      </c>
      <c r="AB206" s="32" t="s">
        <v>1827</v>
      </c>
      <c r="AC206" s="32" t="s">
        <v>464</v>
      </c>
      <c r="AD206" s="34"/>
      <c r="AE206" s="32" t="s">
        <v>39</v>
      </c>
      <c r="AF206" s="32" t="s">
        <v>50</v>
      </c>
      <c r="AG206" s="35">
        <v>0</v>
      </c>
      <c r="AH206" s="33">
        <v>44810.589212962965</v>
      </c>
      <c r="AI206" s="32" t="s">
        <v>56</v>
      </c>
    </row>
    <row r="207" spans="1:35" ht="14.25">
      <c r="A207" s="32" t="s">
        <v>35</v>
      </c>
      <c r="B207" s="32" t="s">
        <v>36</v>
      </c>
      <c r="C207" s="33">
        <v>44811.610555555555</v>
      </c>
      <c r="D207" s="33">
        <v>44810.385312500002</v>
      </c>
      <c r="E207" s="32" t="s">
        <v>37</v>
      </c>
      <c r="F207" s="32" t="s">
        <v>1828</v>
      </c>
      <c r="G207">
        <v>11336</v>
      </c>
      <c r="H207" s="33">
        <v>44827.604525462964</v>
      </c>
      <c r="I207" s="32" t="s">
        <v>38</v>
      </c>
      <c r="J207" s="32" t="s">
        <v>39</v>
      </c>
      <c r="K207" s="33"/>
      <c r="L207" s="32" t="s">
        <v>40</v>
      </c>
      <c r="M207" s="32" t="s">
        <v>41</v>
      </c>
      <c r="N207">
        <v>1</v>
      </c>
      <c r="O207" s="32" t="s">
        <v>60</v>
      </c>
      <c r="P207">
        <v>0</v>
      </c>
      <c r="Q207" s="32" t="s">
        <v>41</v>
      </c>
      <c r="R207">
        <v>8615</v>
      </c>
      <c r="S207" s="32" t="s">
        <v>608</v>
      </c>
      <c r="T207" s="32" t="s">
        <v>609</v>
      </c>
      <c r="U207" s="32" t="s">
        <v>45</v>
      </c>
      <c r="V207" s="32" t="s">
        <v>1829</v>
      </c>
      <c r="W207" s="33">
        <v>44811.610555555555</v>
      </c>
      <c r="X207" s="32" t="s">
        <v>189</v>
      </c>
      <c r="Y207" s="32" t="s">
        <v>47</v>
      </c>
      <c r="Z207" s="32" t="s">
        <v>48</v>
      </c>
      <c r="AA207" s="32" t="s">
        <v>314</v>
      </c>
      <c r="AB207" s="32" t="s">
        <v>1578</v>
      </c>
      <c r="AC207" s="32" t="s">
        <v>1256</v>
      </c>
      <c r="AD207" s="34"/>
      <c r="AE207" s="32" t="s">
        <v>39</v>
      </c>
      <c r="AF207" s="32" t="s">
        <v>50</v>
      </c>
      <c r="AG207" s="35">
        <v>0</v>
      </c>
      <c r="AH207" s="33">
        <v>44826.579525462963</v>
      </c>
      <c r="AI207" s="32" t="s">
        <v>41</v>
      </c>
    </row>
    <row r="208" spans="1:35" ht="14.25">
      <c r="A208" s="32" t="s">
        <v>35</v>
      </c>
      <c r="B208" s="32" t="s">
        <v>54</v>
      </c>
      <c r="C208" s="33">
        <v>44810.403009259258</v>
      </c>
      <c r="D208" s="33">
        <v>44810.393136574072</v>
      </c>
      <c r="E208" s="32" t="s">
        <v>37</v>
      </c>
      <c r="F208" s="32" t="s">
        <v>1830</v>
      </c>
      <c r="G208">
        <v>11337</v>
      </c>
      <c r="H208" s="33">
        <v>44838.596215277779</v>
      </c>
      <c r="I208" s="32" t="s">
        <v>38</v>
      </c>
      <c r="J208" s="32" t="s">
        <v>39</v>
      </c>
      <c r="K208" s="33"/>
      <c r="L208" s="32" t="s">
        <v>40</v>
      </c>
      <c r="M208" s="32" t="s">
        <v>56</v>
      </c>
      <c r="N208">
        <v>1</v>
      </c>
      <c r="O208" s="32" t="s">
        <v>965</v>
      </c>
      <c r="P208">
        <v>0</v>
      </c>
      <c r="Q208" s="32" t="s">
        <v>56</v>
      </c>
      <c r="R208">
        <v>6044</v>
      </c>
      <c r="S208" s="32" t="s">
        <v>440</v>
      </c>
      <c r="T208" s="32" t="s">
        <v>441</v>
      </c>
      <c r="U208" s="32" t="s">
        <v>45</v>
      </c>
      <c r="V208" s="32" t="s">
        <v>663</v>
      </c>
      <c r="W208" s="33">
        <v>44810.403113425928</v>
      </c>
      <c r="X208" s="32" t="s">
        <v>184</v>
      </c>
      <c r="Y208" s="32" t="s">
        <v>47</v>
      </c>
      <c r="Z208" s="32" t="s">
        <v>48</v>
      </c>
      <c r="AA208" s="32" t="s">
        <v>701</v>
      </c>
      <c r="AB208" s="32" t="s">
        <v>1830</v>
      </c>
      <c r="AC208" s="32" t="s">
        <v>794</v>
      </c>
      <c r="AD208" s="34"/>
      <c r="AE208" s="32" t="s">
        <v>39</v>
      </c>
      <c r="AF208" s="32" t="s">
        <v>50</v>
      </c>
      <c r="AG208" s="35">
        <v>0</v>
      </c>
      <c r="AH208" s="33">
        <v>44826.605937499997</v>
      </c>
      <c r="AI208" s="32" t="s">
        <v>56</v>
      </c>
    </row>
    <row r="209" spans="1:35" ht="14.25">
      <c r="A209" s="32" t="s">
        <v>35</v>
      </c>
      <c r="B209" s="32" t="s">
        <v>73</v>
      </c>
      <c r="C209" s="33">
        <v>44810.589537037034</v>
      </c>
      <c r="D209" s="33">
        <v>44810.400000000001</v>
      </c>
      <c r="E209" s="32" t="s">
        <v>37</v>
      </c>
      <c r="F209" s="32" t="s">
        <v>1831</v>
      </c>
      <c r="G209">
        <v>11338</v>
      </c>
      <c r="H209" s="33">
        <v>44820.525648148148</v>
      </c>
      <c r="I209" s="32" t="s">
        <v>38</v>
      </c>
      <c r="J209" s="32" t="s">
        <v>39</v>
      </c>
      <c r="K209" s="33"/>
      <c r="L209" s="32" t="s">
        <v>40</v>
      </c>
      <c r="M209" s="32" t="s">
        <v>56</v>
      </c>
      <c r="N209">
        <v>1</v>
      </c>
      <c r="O209" s="32" t="s">
        <v>42</v>
      </c>
      <c r="P209">
        <v>0</v>
      </c>
      <c r="Q209" s="32" t="s">
        <v>56</v>
      </c>
      <c r="R209">
        <v>8656</v>
      </c>
      <c r="S209" s="32" t="s">
        <v>1793</v>
      </c>
      <c r="T209" s="32" t="s">
        <v>1794</v>
      </c>
      <c r="U209" s="32" t="s">
        <v>45</v>
      </c>
      <c r="V209" s="32" t="s">
        <v>1832</v>
      </c>
      <c r="W209" s="33">
        <v>44810.464166666665</v>
      </c>
      <c r="X209" s="32" t="s">
        <v>72</v>
      </c>
      <c r="Y209" s="32" t="s">
        <v>47</v>
      </c>
      <c r="Z209" s="32" t="s">
        <v>48</v>
      </c>
      <c r="AA209" s="32" t="s">
        <v>77</v>
      </c>
      <c r="AB209" s="32" t="s">
        <v>1833</v>
      </c>
      <c r="AC209" s="32" t="s">
        <v>575</v>
      </c>
      <c r="AD209" s="34"/>
      <c r="AE209" s="32" t="s">
        <v>39</v>
      </c>
      <c r="AF209" s="32" t="s">
        <v>50</v>
      </c>
      <c r="AG209" s="35">
        <v>0</v>
      </c>
      <c r="AH209" s="33">
        <v>44810.589537037034</v>
      </c>
      <c r="AI209" s="32" t="s">
        <v>56</v>
      </c>
    </row>
    <row r="210" spans="1:35" ht="14.25">
      <c r="A210" s="32" t="s">
        <v>35</v>
      </c>
      <c r="B210" s="32" t="s">
        <v>329</v>
      </c>
      <c r="C210" s="33">
        <v>44810.407523148147</v>
      </c>
      <c r="D210" s="33">
        <v>44810.402071759258</v>
      </c>
      <c r="E210" s="32" t="s">
        <v>37</v>
      </c>
      <c r="F210" s="32" t="s">
        <v>1834</v>
      </c>
      <c r="G210">
        <v>11339</v>
      </c>
      <c r="H210" s="33">
        <v>44838.599143518521</v>
      </c>
      <c r="I210" s="32" t="s">
        <v>38</v>
      </c>
      <c r="J210" s="32" t="s">
        <v>39</v>
      </c>
      <c r="K210" s="33"/>
      <c r="L210" s="32" t="s">
        <v>40</v>
      </c>
      <c r="M210" s="32" t="s">
        <v>56</v>
      </c>
      <c r="N210">
        <v>1</v>
      </c>
      <c r="O210" s="32" t="s">
        <v>732</v>
      </c>
      <c r="P210">
        <v>0</v>
      </c>
      <c r="Q210" s="32" t="s">
        <v>56</v>
      </c>
      <c r="R210">
        <v>5751</v>
      </c>
      <c r="S210" s="32" t="s">
        <v>416</v>
      </c>
      <c r="T210" s="32" t="s">
        <v>417</v>
      </c>
      <c r="U210" s="32" t="s">
        <v>45</v>
      </c>
      <c r="V210" s="32" t="s">
        <v>661</v>
      </c>
      <c r="W210" s="33">
        <v>44810.407523148147</v>
      </c>
      <c r="X210" s="32" t="s">
        <v>184</v>
      </c>
      <c r="Y210" s="32" t="s">
        <v>282</v>
      </c>
      <c r="Z210" s="32" t="s">
        <v>48</v>
      </c>
      <c r="AA210" s="32" t="s">
        <v>330</v>
      </c>
      <c r="AB210" s="32" t="s">
        <v>1835</v>
      </c>
      <c r="AC210" s="32" t="s">
        <v>451</v>
      </c>
      <c r="AD210" s="34"/>
      <c r="AE210" s="32" t="s">
        <v>39</v>
      </c>
      <c r="AF210" s="32" t="s">
        <v>53</v>
      </c>
      <c r="AG210" s="35">
        <v>0</v>
      </c>
      <c r="AH210" s="33">
        <v>44826.604004629633</v>
      </c>
      <c r="AI210" s="32" t="s">
        <v>56</v>
      </c>
    </row>
    <row r="211" spans="1:35" ht="14.25">
      <c r="A211" s="32" t="s">
        <v>35</v>
      </c>
      <c r="B211" s="32" t="s">
        <v>36</v>
      </c>
      <c r="C211" s="33">
        <v>44810.589768518519</v>
      </c>
      <c r="D211" s="33">
        <v>44810.40457175926</v>
      </c>
      <c r="E211" s="32" t="s">
        <v>37</v>
      </c>
      <c r="F211" s="32" t="s">
        <v>1836</v>
      </c>
      <c r="G211">
        <v>11340</v>
      </c>
      <c r="H211" s="33">
        <v>44820.584907407407</v>
      </c>
      <c r="I211" s="32" t="s">
        <v>38</v>
      </c>
      <c r="J211" s="32" t="s">
        <v>39</v>
      </c>
      <c r="K211" s="33"/>
      <c r="L211" s="32" t="s">
        <v>40</v>
      </c>
      <c r="M211" s="32" t="s">
        <v>56</v>
      </c>
      <c r="N211">
        <v>1</v>
      </c>
      <c r="O211" s="32" t="s">
        <v>127</v>
      </c>
      <c r="P211">
        <v>0</v>
      </c>
      <c r="Q211" s="32" t="s">
        <v>56</v>
      </c>
      <c r="R211">
        <v>6059</v>
      </c>
      <c r="S211" s="32" t="s">
        <v>338</v>
      </c>
      <c r="T211" s="32" t="s">
        <v>339</v>
      </c>
      <c r="U211" s="32" t="s">
        <v>45</v>
      </c>
      <c r="V211" s="32" t="s">
        <v>1837</v>
      </c>
      <c r="W211" s="33">
        <v>44810.409560185188</v>
      </c>
      <c r="X211" s="32" t="s">
        <v>81</v>
      </c>
      <c r="Y211" s="32" t="s">
        <v>47</v>
      </c>
      <c r="Z211" s="32" t="s">
        <v>48</v>
      </c>
      <c r="AA211" s="32" t="s">
        <v>118</v>
      </c>
      <c r="AB211" s="32" t="s">
        <v>1836</v>
      </c>
      <c r="AC211" s="32" t="s">
        <v>712</v>
      </c>
      <c r="AD211" s="34"/>
      <c r="AE211" s="32" t="s">
        <v>39</v>
      </c>
      <c r="AF211" s="32" t="s">
        <v>50</v>
      </c>
      <c r="AG211" s="35">
        <v>0</v>
      </c>
      <c r="AH211" s="33">
        <v>44810.589768518519</v>
      </c>
      <c r="AI211" s="32" t="s">
        <v>56</v>
      </c>
    </row>
    <row r="212" spans="1:35" ht="14.25">
      <c r="A212" s="32" t="s">
        <v>35</v>
      </c>
      <c r="B212" s="32" t="s">
        <v>329</v>
      </c>
      <c r="C212" s="33">
        <v>44810.409594907411</v>
      </c>
      <c r="D212" s="33">
        <v>44810.404872685183</v>
      </c>
      <c r="E212" s="32" t="s">
        <v>37</v>
      </c>
      <c r="F212" s="32" t="s">
        <v>1838</v>
      </c>
      <c r="G212">
        <v>11341</v>
      </c>
      <c r="H212" s="33">
        <v>44838.599398148152</v>
      </c>
      <c r="I212" s="32" t="s">
        <v>38</v>
      </c>
      <c r="J212" s="32" t="s">
        <v>39</v>
      </c>
      <c r="K212" s="33"/>
      <c r="L212" s="32" t="s">
        <v>40</v>
      </c>
      <c r="M212" s="32" t="s">
        <v>56</v>
      </c>
      <c r="N212">
        <v>1</v>
      </c>
      <c r="O212" s="32" t="s">
        <v>732</v>
      </c>
      <c r="P212">
        <v>0</v>
      </c>
      <c r="Q212" s="32" t="s">
        <v>56</v>
      </c>
      <c r="R212">
        <v>5751</v>
      </c>
      <c r="S212" s="32" t="s">
        <v>416</v>
      </c>
      <c r="T212" s="32" t="s">
        <v>417</v>
      </c>
      <c r="U212" s="32" t="s">
        <v>45</v>
      </c>
      <c r="V212" s="32" t="s">
        <v>1839</v>
      </c>
      <c r="W212" s="33">
        <v>44810.409594907411</v>
      </c>
      <c r="X212" s="32" t="s">
        <v>184</v>
      </c>
      <c r="Y212" s="32" t="s">
        <v>282</v>
      </c>
      <c r="Z212" s="32" t="s">
        <v>48</v>
      </c>
      <c r="AA212" s="32" t="s">
        <v>330</v>
      </c>
      <c r="AB212" s="32" t="s">
        <v>1840</v>
      </c>
      <c r="AC212" s="32" t="s">
        <v>451</v>
      </c>
      <c r="AD212" s="34"/>
      <c r="AE212" s="32" t="s">
        <v>39</v>
      </c>
      <c r="AF212" s="32" t="s">
        <v>53</v>
      </c>
      <c r="AG212" s="35">
        <v>0</v>
      </c>
      <c r="AH212" s="33">
        <v>44826.603564814817</v>
      </c>
      <c r="AI212" s="32" t="s">
        <v>56</v>
      </c>
    </row>
    <row r="213" spans="1:35" ht="14.25">
      <c r="A213" s="32" t="s">
        <v>35</v>
      </c>
      <c r="B213" s="32" t="s">
        <v>178</v>
      </c>
      <c r="C213" s="33">
        <v>44811.638321759259</v>
      </c>
      <c r="D213" s="33">
        <v>44810.407476851855</v>
      </c>
      <c r="E213" s="32" t="s">
        <v>37</v>
      </c>
      <c r="F213" s="32" t="s">
        <v>1841</v>
      </c>
      <c r="G213">
        <v>11342</v>
      </c>
      <c r="H213" s="33">
        <v>44830.527083333334</v>
      </c>
      <c r="I213" s="32" t="s">
        <v>38</v>
      </c>
      <c r="J213" s="32" t="s">
        <v>39</v>
      </c>
      <c r="K213" s="33"/>
      <c r="L213" s="32" t="s">
        <v>40</v>
      </c>
      <c r="M213" s="32" t="s">
        <v>56</v>
      </c>
      <c r="N213">
        <v>1</v>
      </c>
      <c r="O213" s="32" t="s">
        <v>253</v>
      </c>
      <c r="P213">
        <v>0</v>
      </c>
      <c r="Q213" s="32" t="s">
        <v>41</v>
      </c>
      <c r="R213">
        <v>6569</v>
      </c>
      <c r="S213" s="32" t="s">
        <v>201</v>
      </c>
      <c r="T213" s="32" t="s">
        <v>1250</v>
      </c>
      <c r="U213" s="32" t="s">
        <v>45</v>
      </c>
      <c r="V213" s="32" t="s">
        <v>1814</v>
      </c>
      <c r="W213" s="33">
        <v>44810.709618055553</v>
      </c>
      <c r="X213" s="32" t="s">
        <v>59</v>
      </c>
      <c r="Y213" s="32" t="s">
        <v>47</v>
      </c>
      <c r="Z213" s="32" t="s">
        <v>48</v>
      </c>
      <c r="AA213" s="32" t="s">
        <v>182</v>
      </c>
      <c r="AB213" s="32" t="s">
        <v>1842</v>
      </c>
      <c r="AC213" s="32" t="s">
        <v>630</v>
      </c>
      <c r="AD213" s="34"/>
      <c r="AE213" s="32" t="s">
        <v>39</v>
      </c>
      <c r="AF213" s="32" t="s">
        <v>53</v>
      </c>
      <c r="AG213" s="35">
        <v>0</v>
      </c>
      <c r="AH213" s="33">
        <v>44826.577777777777</v>
      </c>
      <c r="AI213" s="32" t="s">
        <v>56</v>
      </c>
    </row>
    <row r="214" spans="1:35" ht="14.25">
      <c r="A214" s="32" t="s">
        <v>35</v>
      </c>
      <c r="B214" s="32" t="s">
        <v>54</v>
      </c>
      <c r="C214" s="33">
        <v>44810.467766203707</v>
      </c>
      <c r="D214" s="33">
        <v>44810.446250000001</v>
      </c>
      <c r="E214" s="32" t="s">
        <v>37</v>
      </c>
      <c r="F214" s="32" t="s">
        <v>39</v>
      </c>
      <c r="G214">
        <v>11343</v>
      </c>
      <c r="H214" s="33">
        <v>44812.696643518517</v>
      </c>
      <c r="I214" s="32" t="s">
        <v>1843</v>
      </c>
      <c r="J214" s="32" t="s">
        <v>45</v>
      </c>
      <c r="K214" s="33">
        <v>44810.467430555553</v>
      </c>
      <c r="L214" s="32" t="s">
        <v>40</v>
      </c>
      <c r="M214" s="32" t="s">
        <v>56</v>
      </c>
      <c r="N214">
        <v>1</v>
      </c>
      <c r="O214" s="32" t="s">
        <v>119</v>
      </c>
      <c r="P214">
        <v>1</v>
      </c>
      <c r="Q214" s="32" t="s">
        <v>41</v>
      </c>
      <c r="R214">
        <v>8753</v>
      </c>
      <c r="S214" s="32" t="s">
        <v>109</v>
      </c>
      <c r="T214" s="32" t="s">
        <v>1844</v>
      </c>
      <c r="U214" s="32" t="s">
        <v>45</v>
      </c>
      <c r="V214" s="32" t="s">
        <v>1845</v>
      </c>
      <c r="W214" s="33">
        <v>44810.467766203707</v>
      </c>
      <c r="X214" s="32" t="s">
        <v>110</v>
      </c>
      <c r="Y214" s="32" t="s">
        <v>47</v>
      </c>
      <c r="Z214" s="32" t="s">
        <v>48</v>
      </c>
      <c r="AA214" s="32" t="s">
        <v>97</v>
      </c>
      <c r="AB214" s="32" t="s">
        <v>111</v>
      </c>
      <c r="AC214" s="32" t="s">
        <v>1535</v>
      </c>
      <c r="AD214" s="34"/>
      <c r="AE214" s="32" t="s">
        <v>39</v>
      </c>
      <c r="AF214" s="32" t="s">
        <v>53</v>
      </c>
      <c r="AG214" s="35">
        <v>0</v>
      </c>
      <c r="AH214" s="33">
        <v>44810.467766203707</v>
      </c>
      <c r="AI214" s="32" t="s">
        <v>56</v>
      </c>
    </row>
    <row r="215" spans="1:35" ht="14.25">
      <c r="A215" s="32" t="s">
        <v>35</v>
      </c>
      <c r="B215" s="32" t="s">
        <v>452</v>
      </c>
      <c r="C215" s="33">
        <v>44810.451064814813</v>
      </c>
      <c r="D215" s="33">
        <v>44810.446400462963</v>
      </c>
      <c r="E215" s="32" t="s">
        <v>37</v>
      </c>
      <c r="F215" s="32" t="s">
        <v>1846</v>
      </c>
      <c r="G215">
        <v>11344</v>
      </c>
      <c r="H215" s="33">
        <v>44820.446805555555</v>
      </c>
      <c r="I215" s="32" t="s">
        <v>38</v>
      </c>
      <c r="J215" s="32" t="s">
        <v>39</v>
      </c>
      <c r="K215" s="33"/>
      <c r="L215" s="32" t="s">
        <v>40</v>
      </c>
      <c r="M215" s="32" t="s">
        <v>56</v>
      </c>
      <c r="N215">
        <v>1</v>
      </c>
      <c r="O215" s="32" t="s">
        <v>104</v>
      </c>
      <c r="P215">
        <v>0</v>
      </c>
      <c r="Q215" s="32" t="s">
        <v>56</v>
      </c>
      <c r="R215">
        <v>6181</v>
      </c>
      <c r="S215" s="32" t="s">
        <v>342</v>
      </c>
      <c r="T215" s="32" t="s">
        <v>343</v>
      </c>
      <c r="U215" s="32" t="s">
        <v>45</v>
      </c>
      <c r="V215" s="32" t="s">
        <v>690</v>
      </c>
      <c r="W215" s="33">
        <v>44810.451064814813</v>
      </c>
      <c r="X215" s="32" t="s">
        <v>184</v>
      </c>
      <c r="Y215" s="32" t="s">
        <v>47</v>
      </c>
      <c r="Z215" s="32" t="s">
        <v>48</v>
      </c>
      <c r="AA215" s="32" t="s">
        <v>455</v>
      </c>
      <c r="AB215" s="32" t="s">
        <v>1847</v>
      </c>
      <c r="AC215" s="32" t="s">
        <v>688</v>
      </c>
      <c r="AD215" s="34"/>
      <c r="AE215" s="32" t="s">
        <v>39</v>
      </c>
      <c r="AF215" s="32" t="s">
        <v>50</v>
      </c>
      <c r="AG215" s="35">
        <v>0</v>
      </c>
      <c r="AH215" s="33">
        <v>44810.451064814813</v>
      </c>
      <c r="AI215" s="32" t="s">
        <v>56</v>
      </c>
    </row>
    <row r="216" spans="1:35" ht="14.25">
      <c r="A216" s="32" t="s">
        <v>35</v>
      </c>
      <c r="B216" s="32" t="s">
        <v>36</v>
      </c>
      <c r="C216" s="33">
        <v>44814.691724537035</v>
      </c>
      <c r="D216" s="33">
        <v>44810.452326388891</v>
      </c>
      <c r="E216" s="32" t="s">
        <v>37</v>
      </c>
      <c r="F216" s="32" t="s">
        <v>1848</v>
      </c>
      <c r="G216">
        <v>11345</v>
      </c>
      <c r="H216" s="33">
        <v>44826.592638888891</v>
      </c>
      <c r="I216" s="32" t="s">
        <v>38</v>
      </c>
      <c r="J216" s="32" t="s">
        <v>39</v>
      </c>
      <c r="K216" s="33"/>
      <c r="L216" s="32" t="s">
        <v>40</v>
      </c>
      <c r="M216" s="32" t="s">
        <v>56</v>
      </c>
      <c r="N216">
        <v>1</v>
      </c>
      <c r="O216" s="32" t="s">
        <v>82</v>
      </c>
      <c r="P216">
        <v>0</v>
      </c>
      <c r="Q216" s="32" t="s">
        <v>41</v>
      </c>
      <c r="R216">
        <v>8429</v>
      </c>
      <c r="S216" s="32" t="s">
        <v>236</v>
      </c>
      <c r="T216" s="32" t="s">
        <v>237</v>
      </c>
      <c r="U216" s="32" t="s">
        <v>45</v>
      </c>
      <c r="V216" s="32" t="s">
        <v>1849</v>
      </c>
      <c r="W216" s="33">
        <v>44812.687685185185</v>
      </c>
      <c r="X216" s="32" t="s">
        <v>46</v>
      </c>
      <c r="Y216" s="32" t="s">
        <v>47</v>
      </c>
      <c r="Z216" s="32" t="s">
        <v>48</v>
      </c>
      <c r="AA216" s="32" t="s">
        <v>234</v>
      </c>
      <c r="AB216" s="32" t="s">
        <v>1036</v>
      </c>
      <c r="AC216" s="32" t="s">
        <v>1304</v>
      </c>
      <c r="AD216" s="34"/>
      <c r="AE216" s="32" t="s">
        <v>39</v>
      </c>
      <c r="AF216" s="32" t="s">
        <v>50</v>
      </c>
      <c r="AG216" s="35">
        <v>0</v>
      </c>
      <c r="AH216" s="33">
        <v>44826.577361111114</v>
      </c>
      <c r="AI216" s="32" t="s">
        <v>56</v>
      </c>
    </row>
    <row r="217" spans="1:35" ht="14.25">
      <c r="A217" s="32" t="s">
        <v>35</v>
      </c>
      <c r="B217" s="32" t="s">
        <v>171</v>
      </c>
      <c r="C217" s="33">
        <v>44810.684930555559</v>
      </c>
      <c r="D217" s="33">
        <v>44810.46329861111</v>
      </c>
      <c r="E217" s="32" t="s">
        <v>37</v>
      </c>
      <c r="F217" s="32" t="s">
        <v>1850</v>
      </c>
      <c r="G217">
        <v>11346</v>
      </c>
      <c r="H217" s="33">
        <v>44820.471041666664</v>
      </c>
      <c r="I217" s="32" t="s">
        <v>38</v>
      </c>
      <c r="J217" s="32" t="s">
        <v>39</v>
      </c>
      <c r="K217" s="33"/>
      <c r="L217" s="32" t="s">
        <v>40</v>
      </c>
      <c r="M217" s="32" t="s">
        <v>56</v>
      </c>
      <c r="N217">
        <v>1</v>
      </c>
      <c r="O217" s="32" t="s">
        <v>42</v>
      </c>
      <c r="P217">
        <v>0</v>
      </c>
      <c r="Q217" s="32" t="s">
        <v>56</v>
      </c>
      <c r="R217">
        <v>865118559</v>
      </c>
      <c r="S217" s="32" t="s">
        <v>1851</v>
      </c>
      <c r="T217" s="32" t="s">
        <v>1852</v>
      </c>
      <c r="U217" s="32" t="s">
        <v>45</v>
      </c>
      <c r="V217" s="32" t="s">
        <v>1853</v>
      </c>
      <c r="W217" s="33">
        <v>44810.677523148152</v>
      </c>
      <c r="X217" s="32" t="s">
        <v>58</v>
      </c>
      <c r="Y217" s="32" t="s">
        <v>47</v>
      </c>
      <c r="Z217" s="32" t="s">
        <v>48</v>
      </c>
      <c r="AA217" s="32" t="s">
        <v>190</v>
      </c>
      <c r="AB217" s="32" t="s">
        <v>1854</v>
      </c>
      <c r="AC217" s="32" t="s">
        <v>1227</v>
      </c>
      <c r="AD217" s="34"/>
      <c r="AE217" s="32" t="s">
        <v>39</v>
      </c>
      <c r="AF217" s="32" t="s">
        <v>50</v>
      </c>
      <c r="AG217" s="35">
        <v>0</v>
      </c>
      <c r="AH217" s="33">
        <v>44810.684930555559</v>
      </c>
      <c r="AI217" s="32" t="s">
        <v>56</v>
      </c>
    </row>
    <row r="218" spans="1:35" ht="14.25">
      <c r="A218" s="32" t="s">
        <v>35</v>
      </c>
      <c r="B218" s="32" t="s">
        <v>54</v>
      </c>
      <c r="C218" s="33">
        <v>44810.590185185189</v>
      </c>
      <c r="D218" s="33">
        <v>44810.474942129629</v>
      </c>
      <c r="E218" s="32" t="s">
        <v>37</v>
      </c>
      <c r="F218" s="32" t="s">
        <v>1855</v>
      </c>
      <c r="G218">
        <v>11347</v>
      </c>
      <c r="H218" s="33">
        <v>44820.581157407411</v>
      </c>
      <c r="I218" s="32" t="s">
        <v>38</v>
      </c>
      <c r="J218" s="32" t="s">
        <v>39</v>
      </c>
      <c r="K218" s="33"/>
      <c r="L218" s="32" t="s">
        <v>40</v>
      </c>
      <c r="M218" s="32" t="s">
        <v>56</v>
      </c>
      <c r="N218">
        <v>1</v>
      </c>
      <c r="O218" s="32" t="s">
        <v>42</v>
      </c>
      <c r="P218">
        <v>0</v>
      </c>
      <c r="Q218" s="32" t="s">
        <v>56</v>
      </c>
      <c r="R218">
        <v>6784</v>
      </c>
      <c r="S218" s="32" t="s">
        <v>763</v>
      </c>
      <c r="T218" s="32" t="s">
        <v>1406</v>
      </c>
      <c r="U218" s="32" t="s">
        <v>45</v>
      </c>
      <c r="V218" s="32" t="s">
        <v>1856</v>
      </c>
      <c r="W218" s="33">
        <v>44810.484375</v>
      </c>
      <c r="X218" s="32" t="s">
        <v>94</v>
      </c>
      <c r="Y218" s="32" t="s">
        <v>47</v>
      </c>
      <c r="Z218" s="32" t="s">
        <v>48</v>
      </c>
      <c r="AA218" s="32" t="s">
        <v>475</v>
      </c>
      <c r="AB218" s="32" t="s">
        <v>1857</v>
      </c>
      <c r="AC218" s="32" t="s">
        <v>764</v>
      </c>
      <c r="AD218" s="34"/>
      <c r="AE218" s="32" t="s">
        <v>39</v>
      </c>
      <c r="AF218" s="32" t="s">
        <v>50</v>
      </c>
      <c r="AG218" s="35">
        <v>0</v>
      </c>
      <c r="AH218" s="33">
        <v>44810.590185185189</v>
      </c>
      <c r="AI218" s="32" t="s">
        <v>56</v>
      </c>
    </row>
    <row r="219" spans="1:35" ht="14.25">
      <c r="A219" s="32" t="s">
        <v>35</v>
      </c>
      <c r="B219" s="32" t="s">
        <v>54</v>
      </c>
      <c r="C219" s="33">
        <v>44810.558819444443</v>
      </c>
      <c r="D219" s="33">
        <v>44810.495995370373</v>
      </c>
      <c r="E219" s="32" t="s">
        <v>37</v>
      </c>
      <c r="F219" s="32" t="s">
        <v>1858</v>
      </c>
      <c r="G219">
        <v>11348</v>
      </c>
      <c r="H219" s="33">
        <v>44820.49627314815</v>
      </c>
      <c r="I219" s="32" t="s">
        <v>1859</v>
      </c>
      <c r="J219" s="32" t="s">
        <v>45</v>
      </c>
      <c r="K219" s="33">
        <v>44810.558356481481</v>
      </c>
      <c r="L219" s="32" t="s">
        <v>40</v>
      </c>
      <c r="M219" s="32" t="s">
        <v>56</v>
      </c>
      <c r="N219">
        <v>1</v>
      </c>
      <c r="O219" s="32" t="s">
        <v>135</v>
      </c>
      <c r="P219">
        <v>1</v>
      </c>
      <c r="Q219" s="32" t="s">
        <v>56</v>
      </c>
      <c r="R219">
        <v>8487</v>
      </c>
      <c r="S219" s="32" t="s">
        <v>881</v>
      </c>
      <c r="T219" s="32" t="s">
        <v>882</v>
      </c>
      <c r="U219" s="32" t="s">
        <v>45</v>
      </c>
      <c r="V219" s="32" t="s">
        <v>1860</v>
      </c>
      <c r="W219" s="33">
        <v>44810.558819444443</v>
      </c>
      <c r="X219" s="32" t="s">
        <v>110</v>
      </c>
      <c r="Y219" s="32" t="s">
        <v>47</v>
      </c>
      <c r="Z219" s="32" t="s">
        <v>48</v>
      </c>
      <c r="AA219" s="32" t="s">
        <v>97</v>
      </c>
      <c r="AB219" s="32" t="s">
        <v>1861</v>
      </c>
      <c r="AC219" s="32" t="s">
        <v>517</v>
      </c>
      <c r="AD219" s="34"/>
      <c r="AE219" s="32" t="s">
        <v>39</v>
      </c>
      <c r="AF219" s="32" t="s">
        <v>53</v>
      </c>
      <c r="AG219" s="35">
        <v>0</v>
      </c>
      <c r="AH219" s="33">
        <v>44810.558819444443</v>
      </c>
      <c r="AI219" s="32" t="s">
        <v>56</v>
      </c>
    </row>
    <row r="220" spans="1:35" ht="14.25">
      <c r="A220" s="32" t="s">
        <v>35</v>
      </c>
      <c r="B220" s="32" t="s">
        <v>36</v>
      </c>
      <c r="C220" s="33">
        <v>44810.685231481482</v>
      </c>
      <c r="D220" s="33">
        <v>44810.503935185188</v>
      </c>
      <c r="E220" s="32" t="s">
        <v>37</v>
      </c>
      <c r="F220" s="32" t="s">
        <v>447</v>
      </c>
      <c r="G220">
        <v>11349</v>
      </c>
      <c r="H220" s="33">
        <v>44813.386678240742</v>
      </c>
      <c r="I220" s="32" t="s">
        <v>38</v>
      </c>
      <c r="J220" s="32" t="s">
        <v>39</v>
      </c>
      <c r="K220" s="33"/>
      <c r="L220" s="32" t="s">
        <v>40</v>
      </c>
      <c r="M220" s="32" t="s">
        <v>41</v>
      </c>
      <c r="N220">
        <v>1</v>
      </c>
      <c r="O220" s="32" t="s">
        <v>42</v>
      </c>
      <c r="P220">
        <v>0</v>
      </c>
      <c r="Q220" s="32" t="s">
        <v>41</v>
      </c>
      <c r="R220">
        <v>6424</v>
      </c>
      <c r="S220" s="32" t="s">
        <v>635</v>
      </c>
      <c r="T220" s="32" t="s">
        <v>636</v>
      </c>
      <c r="U220" s="32" t="s">
        <v>45</v>
      </c>
      <c r="V220" s="32" t="s">
        <v>1862</v>
      </c>
      <c r="W220" s="33">
        <v>44810.677928240744</v>
      </c>
      <c r="X220" s="32" t="s">
        <v>51</v>
      </c>
      <c r="Y220" s="32" t="s">
        <v>47</v>
      </c>
      <c r="Z220" s="32" t="s">
        <v>48</v>
      </c>
      <c r="AA220" s="32" t="s">
        <v>179</v>
      </c>
      <c r="AB220" s="32" t="s">
        <v>447</v>
      </c>
      <c r="AC220" s="32" t="s">
        <v>637</v>
      </c>
      <c r="AD220" s="34"/>
      <c r="AE220" s="32" t="s">
        <v>39</v>
      </c>
      <c r="AF220" s="32" t="s">
        <v>50</v>
      </c>
      <c r="AG220" s="35">
        <v>0</v>
      </c>
      <c r="AH220" s="33">
        <v>44810.685289351852</v>
      </c>
      <c r="AI220" s="32" t="s">
        <v>41</v>
      </c>
    </row>
    <row r="221" spans="1:35" ht="14.25">
      <c r="A221" s="32" t="s">
        <v>35</v>
      </c>
      <c r="B221" s="32" t="s">
        <v>329</v>
      </c>
      <c r="C221" s="33">
        <v>44825.609131944446</v>
      </c>
      <c r="D221" s="33">
        <v>44810.525636574072</v>
      </c>
      <c r="E221" s="32" t="s">
        <v>37</v>
      </c>
      <c r="F221" s="32" t="s">
        <v>39</v>
      </c>
      <c r="G221">
        <v>11350</v>
      </c>
      <c r="H221" s="33">
        <v>44823</v>
      </c>
      <c r="I221" s="32" t="s">
        <v>38</v>
      </c>
      <c r="J221" s="32" t="s">
        <v>39</v>
      </c>
      <c r="K221" s="33"/>
      <c r="L221" s="32" t="s">
        <v>40</v>
      </c>
      <c r="M221" s="32" t="s">
        <v>56</v>
      </c>
      <c r="N221">
        <v>1</v>
      </c>
      <c r="O221" s="32" t="s">
        <v>518</v>
      </c>
      <c r="P221">
        <v>0</v>
      </c>
      <c r="Q221" s="32" t="s">
        <v>41</v>
      </c>
      <c r="R221">
        <v>8187</v>
      </c>
      <c r="S221" s="32" t="s">
        <v>260</v>
      </c>
      <c r="T221" s="32" t="s">
        <v>261</v>
      </c>
      <c r="U221" s="32" t="s">
        <v>66</v>
      </c>
      <c r="V221" s="32" t="s">
        <v>1863</v>
      </c>
      <c r="W221" s="33">
        <v>44823.596956018519</v>
      </c>
      <c r="X221" s="32" t="s">
        <v>215</v>
      </c>
      <c r="Y221" s="32" t="s">
        <v>47</v>
      </c>
      <c r="Z221" s="32" t="s">
        <v>48</v>
      </c>
      <c r="AA221" s="32" t="s">
        <v>330</v>
      </c>
      <c r="AB221" s="32" t="s">
        <v>262</v>
      </c>
      <c r="AC221" s="32" t="s">
        <v>670</v>
      </c>
      <c r="AD221" s="34"/>
      <c r="AE221" s="32" t="s">
        <v>39</v>
      </c>
      <c r="AF221" s="32" t="s">
        <v>53</v>
      </c>
      <c r="AG221" s="35">
        <v>0</v>
      </c>
      <c r="AH221" s="33">
        <v>44825.609131944446</v>
      </c>
      <c r="AI221" s="32" t="s">
        <v>56</v>
      </c>
    </row>
    <row r="222" spans="1:35" ht="14.25">
      <c r="A222" s="32" t="s">
        <v>35</v>
      </c>
      <c r="B222" s="32" t="s">
        <v>452</v>
      </c>
      <c r="C222" s="33">
        <v>44810.683182870373</v>
      </c>
      <c r="D222" s="33">
        <v>44810.530289351853</v>
      </c>
      <c r="E222" s="32" t="s">
        <v>37</v>
      </c>
      <c r="F222" s="32" t="s">
        <v>1864</v>
      </c>
      <c r="G222">
        <v>11351</v>
      </c>
      <c r="H222" s="33">
        <v>44820.561655092592</v>
      </c>
      <c r="I222" s="32" t="s">
        <v>38</v>
      </c>
      <c r="J222" s="32" t="s">
        <v>39</v>
      </c>
      <c r="K222" s="33"/>
      <c r="L222" s="32" t="s">
        <v>40</v>
      </c>
      <c r="M222" s="32" t="s">
        <v>56</v>
      </c>
      <c r="N222">
        <v>1</v>
      </c>
      <c r="O222" s="32" t="s">
        <v>453</v>
      </c>
      <c r="P222">
        <v>0</v>
      </c>
      <c r="Q222" s="32" t="s">
        <v>56</v>
      </c>
      <c r="R222">
        <v>5725</v>
      </c>
      <c r="S222" s="32" t="s">
        <v>1585</v>
      </c>
      <c r="T222" s="32" t="s">
        <v>1586</v>
      </c>
      <c r="U222" s="32" t="s">
        <v>45</v>
      </c>
      <c r="V222" s="32" t="s">
        <v>1865</v>
      </c>
      <c r="W222" s="33">
        <v>44810.652071759258</v>
      </c>
      <c r="X222" s="32" t="s">
        <v>72</v>
      </c>
      <c r="Y222" s="32" t="s">
        <v>47</v>
      </c>
      <c r="Z222" s="32" t="s">
        <v>48</v>
      </c>
      <c r="AA222" s="32" t="s">
        <v>455</v>
      </c>
      <c r="AB222" s="32" t="s">
        <v>1864</v>
      </c>
      <c r="AC222" s="32" t="s">
        <v>287</v>
      </c>
      <c r="AD222" s="34"/>
      <c r="AE222" s="32" t="s">
        <v>39</v>
      </c>
      <c r="AF222" s="32" t="s">
        <v>50</v>
      </c>
      <c r="AG222" s="35">
        <v>0</v>
      </c>
      <c r="AH222" s="33">
        <v>44810.683182870373</v>
      </c>
      <c r="AI222" s="32" t="s">
        <v>56</v>
      </c>
    </row>
    <row r="223" spans="1:35" ht="14.25">
      <c r="A223" s="32" t="s">
        <v>35</v>
      </c>
      <c r="B223" s="32" t="s">
        <v>452</v>
      </c>
      <c r="C223" s="33">
        <v>44810.590486111112</v>
      </c>
      <c r="D223" s="33">
        <v>44810.549317129633</v>
      </c>
      <c r="E223" s="32" t="s">
        <v>37</v>
      </c>
      <c r="F223" s="32" t="s">
        <v>1866</v>
      </c>
      <c r="G223">
        <v>11352</v>
      </c>
      <c r="H223" s="33">
        <v>44838.575300925928</v>
      </c>
      <c r="I223" s="32" t="s">
        <v>38</v>
      </c>
      <c r="J223" s="32" t="s">
        <v>39</v>
      </c>
      <c r="K223" s="33"/>
      <c r="L223" s="32" t="s">
        <v>40</v>
      </c>
      <c r="M223" s="32" t="s">
        <v>56</v>
      </c>
      <c r="N223">
        <v>1</v>
      </c>
      <c r="O223" s="32" t="s">
        <v>541</v>
      </c>
      <c r="P223">
        <v>0</v>
      </c>
      <c r="Q223" s="32" t="s">
        <v>56</v>
      </c>
      <c r="R223">
        <v>6258</v>
      </c>
      <c r="S223" s="32" t="s">
        <v>1246</v>
      </c>
      <c r="T223" s="32" t="s">
        <v>1247</v>
      </c>
      <c r="U223" s="32" t="s">
        <v>45</v>
      </c>
      <c r="V223" s="32" t="s">
        <v>1867</v>
      </c>
      <c r="W223" s="33">
        <v>44810.587638888886</v>
      </c>
      <c r="X223" s="32" t="s">
        <v>94</v>
      </c>
      <c r="Y223" s="32" t="s">
        <v>47</v>
      </c>
      <c r="Z223" s="32" t="s">
        <v>48</v>
      </c>
      <c r="AA223" s="32" t="s">
        <v>455</v>
      </c>
      <c r="AB223" s="32" t="s">
        <v>1868</v>
      </c>
      <c r="AC223" s="32" t="s">
        <v>328</v>
      </c>
      <c r="AD223" s="34"/>
      <c r="AE223" s="32" t="s">
        <v>39</v>
      </c>
      <c r="AF223" s="32" t="s">
        <v>50</v>
      </c>
      <c r="AG223" s="35">
        <v>0</v>
      </c>
      <c r="AH223" s="33">
        <v>44826.613495370373</v>
      </c>
      <c r="AI223" s="32" t="s">
        <v>56</v>
      </c>
    </row>
    <row r="224" spans="1:35" ht="14.25">
      <c r="A224" s="32" t="s">
        <v>35</v>
      </c>
      <c r="B224" s="32" t="s">
        <v>54</v>
      </c>
      <c r="C224" s="33">
        <v>44810.575983796298</v>
      </c>
      <c r="D224" s="33">
        <v>44810.573078703703</v>
      </c>
      <c r="E224" s="32" t="s">
        <v>37</v>
      </c>
      <c r="F224" s="32" t="s">
        <v>1869</v>
      </c>
      <c r="G224">
        <v>11353</v>
      </c>
      <c r="H224" s="33">
        <v>44820.573645833334</v>
      </c>
      <c r="I224" s="32" t="s">
        <v>1870</v>
      </c>
      <c r="J224" s="32" t="s">
        <v>45</v>
      </c>
      <c r="K224" s="33">
        <v>44810.580937500003</v>
      </c>
      <c r="L224" s="32" t="s">
        <v>40</v>
      </c>
      <c r="M224" s="32" t="s">
        <v>56</v>
      </c>
      <c r="N224">
        <v>1</v>
      </c>
      <c r="O224" s="32" t="s">
        <v>135</v>
      </c>
      <c r="P224">
        <v>1</v>
      </c>
      <c r="Q224" s="32" t="s">
        <v>56</v>
      </c>
      <c r="R224">
        <v>8244</v>
      </c>
      <c r="S224" s="32" t="s">
        <v>1871</v>
      </c>
      <c r="T224" s="32" t="s">
        <v>1872</v>
      </c>
      <c r="U224" s="32" t="s">
        <v>45</v>
      </c>
      <c r="V224" s="32" t="s">
        <v>1873</v>
      </c>
      <c r="W224" s="33">
        <v>44810.575983796298</v>
      </c>
      <c r="X224" s="32" t="s">
        <v>110</v>
      </c>
      <c r="Y224" s="32" t="s">
        <v>47</v>
      </c>
      <c r="Z224" s="32" t="s">
        <v>48</v>
      </c>
      <c r="AA224" s="32" t="s">
        <v>97</v>
      </c>
      <c r="AB224" s="32" t="s">
        <v>1874</v>
      </c>
      <c r="AC224" s="32" t="s">
        <v>1227</v>
      </c>
      <c r="AD224" s="34"/>
      <c r="AE224" s="32" t="s">
        <v>39</v>
      </c>
      <c r="AF224" s="32" t="s">
        <v>50</v>
      </c>
      <c r="AG224" s="35">
        <v>0</v>
      </c>
      <c r="AH224" s="33">
        <v>44810.580937500003</v>
      </c>
      <c r="AI224" s="32" t="s">
        <v>56</v>
      </c>
    </row>
    <row r="225" spans="1:35" ht="14.25">
      <c r="A225" s="32" t="s">
        <v>35</v>
      </c>
      <c r="B225" s="32" t="s">
        <v>54</v>
      </c>
      <c r="C225" s="33">
        <v>44810.682800925926</v>
      </c>
      <c r="D225" s="33">
        <v>44810.574733796297</v>
      </c>
      <c r="E225" s="32" t="s">
        <v>37</v>
      </c>
      <c r="F225" s="32" t="s">
        <v>1875</v>
      </c>
      <c r="G225">
        <v>11354</v>
      </c>
      <c r="H225" s="33">
        <v>44820.606412037036</v>
      </c>
      <c r="I225" s="32" t="s">
        <v>38</v>
      </c>
      <c r="J225" s="32" t="s">
        <v>39</v>
      </c>
      <c r="K225" s="33"/>
      <c r="L225" s="32" t="s">
        <v>40</v>
      </c>
      <c r="M225" s="32" t="s">
        <v>56</v>
      </c>
      <c r="N225">
        <v>1</v>
      </c>
      <c r="O225" s="32" t="s">
        <v>42</v>
      </c>
      <c r="P225">
        <v>0</v>
      </c>
      <c r="Q225" s="32" t="s">
        <v>56</v>
      </c>
      <c r="R225">
        <v>5735</v>
      </c>
      <c r="S225" s="32" t="s">
        <v>873</v>
      </c>
      <c r="T225" s="32" t="s">
        <v>874</v>
      </c>
      <c r="U225" s="32" t="s">
        <v>45</v>
      </c>
      <c r="V225" s="32" t="s">
        <v>1876</v>
      </c>
      <c r="W225" s="33">
        <v>44810.651261574072</v>
      </c>
      <c r="X225" s="32" t="s">
        <v>72</v>
      </c>
      <c r="Y225" s="32" t="s">
        <v>47</v>
      </c>
      <c r="Z225" s="32" t="s">
        <v>48</v>
      </c>
      <c r="AA225" s="32" t="s">
        <v>713</v>
      </c>
      <c r="AB225" s="32" t="s">
        <v>1877</v>
      </c>
      <c r="AC225" s="32" t="s">
        <v>691</v>
      </c>
      <c r="AD225" s="34"/>
      <c r="AE225" s="32" t="s">
        <v>39</v>
      </c>
      <c r="AF225" s="32" t="s">
        <v>50</v>
      </c>
      <c r="AG225" s="35">
        <v>0</v>
      </c>
      <c r="AH225" s="33">
        <v>44810.682800925926</v>
      </c>
      <c r="AI225" s="32" t="s">
        <v>56</v>
      </c>
    </row>
    <row r="226" spans="1:35" ht="14.25">
      <c r="A226" s="32" t="s">
        <v>35</v>
      </c>
      <c r="B226" s="32" t="s">
        <v>54</v>
      </c>
      <c r="C226" s="33">
        <v>44810.586446759262</v>
      </c>
      <c r="D226" s="33">
        <v>44810.576921296299</v>
      </c>
      <c r="E226" s="32" t="s">
        <v>37</v>
      </c>
      <c r="F226" s="32" t="s">
        <v>39</v>
      </c>
      <c r="G226">
        <v>11355</v>
      </c>
      <c r="H226" s="33">
        <v>44813.452349537038</v>
      </c>
      <c r="I226" s="32" t="s">
        <v>38</v>
      </c>
      <c r="J226" s="32" t="s">
        <v>39</v>
      </c>
      <c r="K226" s="33"/>
      <c r="L226" s="32" t="s">
        <v>40</v>
      </c>
      <c r="M226" s="32" t="s">
        <v>56</v>
      </c>
      <c r="N226">
        <v>1</v>
      </c>
      <c r="O226" s="32" t="s">
        <v>42</v>
      </c>
      <c r="P226">
        <v>0</v>
      </c>
      <c r="Q226" s="32" t="s">
        <v>41</v>
      </c>
      <c r="R226">
        <v>8244</v>
      </c>
      <c r="S226" s="32" t="s">
        <v>1871</v>
      </c>
      <c r="T226" s="32" t="s">
        <v>1872</v>
      </c>
      <c r="U226" s="32" t="s">
        <v>45</v>
      </c>
      <c r="V226" s="32" t="s">
        <v>709</v>
      </c>
      <c r="W226" s="33">
        <v>44810.586446759262</v>
      </c>
      <c r="X226" s="32" t="s">
        <v>96</v>
      </c>
      <c r="Y226" s="32" t="s">
        <v>47</v>
      </c>
      <c r="Z226" s="32" t="s">
        <v>48</v>
      </c>
      <c r="AA226" s="32" t="s">
        <v>97</v>
      </c>
      <c r="AB226" s="32" t="s">
        <v>1878</v>
      </c>
      <c r="AC226" s="32" t="s">
        <v>1227</v>
      </c>
      <c r="AD226" s="34"/>
      <c r="AE226" s="32" t="s">
        <v>39</v>
      </c>
      <c r="AF226" s="32" t="s">
        <v>53</v>
      </c>
      <c r="AG226" s="35">
        <v>0</v>
      </c>
      <c r="AH226" s="33">
        <v>44810.586446759262</v>
      </c>
      <c r="AI226" s="32" t="s">
        <v>56</v>
      </c>
    </row>
    <row r="227" spans="1:35" ht="14.25">
      <c r="A227" s="32" t="s">
        <v>35</v>
      </c>
      <c r="B227" s="32" t="s">
        <v>178</v>
      </c>
      <c r="C227" s="33">
        <v>44811.638344907406</v>
      </c>
      <c r="D227" s="33">
        <v>44810.582685185182</v>
      </c>
      <c r="E227" s="32" t="s">
        <v>37</v>
      </c>
      <c r="F227" s="32" t="s">
        <v>39</v>
      </c>
      <c r="G227">
        <v>11356</v>
      </c>
      <c r="H227" s="33">
        <v>44816.388344907406</v>
      </c>
      <c r="I227" s="32" t="s">
        <v>38</v>
      </c>
      <c r="J227" s="32" t="s">
        <v>39</v>
      </c>
      <c r="K227" s="33"/>
      <c r="L227" s="32" t="s">
        <v>40</v>
      </c>
      <c r="M227" s="32" t="s">
        <v>56</v>
      </c>
      <c r="N227">
        <v>1</v>
      </c>
      <c r="O227" s="32" t="s">
        <v>54</v>
      </c>
      <c r="P227">
        <v>0</v>
      </c>
      <c r="Q227" s="32" t="s">
        <v>41</v>
      </c>
      <c r="R227">
        <v>8414</v>
      </c>
      <c r="S227" s="32" t="s">
        <v>675</v>
      </c>
      <c r="T227" s="32" t="s">
        <v>676</v>
      </c>
      <c r="U227" s="32" t="s">
        <v>45</v>
      </c>
      <c r="V227" s="32" t="s">
        <v>1879</v>
      </c>
      <c r="W227" s="33">
        <v>44810.709293981483</v>
      </c>
      <c r="X227" s="32" t="s">
        <v>59</v>
      </c>
      <c r="Y227" s="32" t="s">
        <v>47</v>
      </c>
      <c r="Z227" s="32" t="s">
        <v>48</v>
      </c>
      <c r="AA227" s="32" t="s">
        <v>182</v>
      </c>
      <c r="AB227" s="32" t="s">
        <v>677</v>
      </c>
      <c r="AC227" s="32" t="s">
        <v>1304</v>
      </c>
      <c r="AD227" s="34">
        <v>44686</v>
      </c>
      <c r="AE227" s="32" t="s">
        <v>39</v>
      </c>
      <c r="AF227" s="32" t="s">
        <v>53</v>
      </c>
      <c r="AG227" s="35">
        <v>0</v>
      </c>
      <c r="AH227" s="33">
        <v>44811.793252314812</v>
      </c>
      <c r="AI227" s="32" t="s">
        <v>56</v>
      </c>
    </row>
    <row r="228" spans="1:35" ht="14.25">
      <c r="A228" s="32" t="s">
        <v>35</v>
      </c>
      <c r="B228" s="32" t="s">
        <v>54</v>
      </c>
      <c r="C228" s="33">
        <v>44810.68550925926</v>
      </c>
      <c r="D228" s="33">
        <v>44810.601180555554</v>
      </c>
      <c r="E228" s="32" t="s">
        <v>37</v>
      </c>
      <c r="F228" s="32" t="s">
        <v>1880</v>
      </c>
      <c r="G228">
        <v>11357</v>
      </c>
      <c r="H228" s="33">
        <v>44838.527395833335</v>
      </c>
      <c r="I228" s="32" t="s">
        <v>38</v>
      </c>
      <c r="J228" s="32" t="s">
        <v>39</v>
      </c>
      <c r="K228" s="33"/>
      <c r="L228" s="32" t="s">
        <v>40</v>
      </c>
      <c r="M228" s="32" t="s">
        <v>56</v>
      </c>
      <c r="N228">
        <v>1</v>
      </c>
      <c r="O228" s="32" t="s">
        <v>42</v>
      </c>
      <c r="P228">
        <v>0</v>
      </c>
      <c r="Q228" s="32" t="s">
        <v>56</v>
      </c>
      <c r="R228">
        <v>894508038</v>
      </c>
      <c r="S228" s="32" t="s">
        <v>601</v>
      </c>
      <c r="T228" s="32" t="s">
        <v>602</v>
      </c>
      <c r="U228" s="32" t="s">
        <v>45</v>
      </c>
      <c r="V228" s="32" t="s">
        <v>1881</v>
      </c>
      <c r="W228" s="33">
        <v>44810.676504629628</v>
      </c>
      <c r="X228" s="32" t="s">
        <v>67</v>
      </c>
      <c r="Y228" s="32" t="s">
        <v>47</v>
      </c>
      <c r="Z228" s="32" t="s">
        <v>48</v>
      </c>
      <c r="AA228" s="32" t="s">
        <v>792</v>
      </c>
      <c r="AB228" s="32" t="s">
        <v>1882</v>
      </c>
      <c r="AC228" s="32" t="s">
        <v>1883</v>
      </c>
      <c r="AD228" s="34"/>
      <c r="AE228" s="32" t="s">
        <v>39</v>
      </c>
      <c r="AF228" s="32" t="s">
        <v>50</v>
      </c>
      <c r="AG228" s="35">
        <v>0</v>
      </c>
      <c r="AH228" s="33">
        <v>44826.602395833332</v>
      </c>
      <c r="AI228" s="32" t="s">
        <v>41</v>
      </c>
    </row>
    <row r="229" spans="1:35" ht="14.25">
      <c r="A229" s="32" t="s">
        <v>35</v>
      </c>
      <c r="B229" s="32" t="s">
        <v>982</v>
      </c>
      <c r="C229" s="33"/>
      <c r="D229" s="33">
        <v>44810.606666666667</v>
      </c>
      <c r="E229" s="32" t="s">
        <v>37</v>
      </c>
      <c r="F229" s="32" t="s">
        <v>39</v>
      </c>
      <c r="G229">
        <v>11358</v>
      </c>
      <c r="H229" s="33">
        <v>44820.458333333336</v>
      </c>
      <c r="I229" s="32" t="s">
        <v>38</v>
      </c>
      <c r="J229" s="32" t="s">
        <v>39</v>
      </c>
      <c r="K229" s="33"/>
      <c r="L229" s="32" t="s">
        <v>40</v>
      </c>
      <c r="M229" s="32" t="s">
        <v>56</v>
      </c>
      <c r="N229">
        <v>1</v>
      </c>
      <c r="O229" s="32" t="s">
        <v>39</v>
      </c>
      <c r="P229">
        <v>0</v>
      </c>
      <c r="Q229" s="32" t="s">
        <v>41</v>
      </c>
      <c r="R229">
        <v>8760</v>
      </c>
      <c r="S229" s="32" t="s">
        <v>1884</v>
      </c>
      <c r="T229" s="32" t="s">
        <v>1885</v>
      </c>
      <c r="U229" s="32" t="s">
        <v>39</v>
      </c>
      <c r="V229" s="32" t="s">
        <v>39</v>
      </c>
      <c r="W229" s="33"/>
      <c r="X229" s="32" t="s">
        <v>1886</v>
      </c>
      <c r="Y229" s="32" t="s">
        <v>47</v>
      </c>
      <c r="Z229" s="32" t="s">
        <v>160</v>
      </c>
      <c r="AA229" s="32" t="s">
        <v>983</v>
      </c>
      <c r="AB229" s="32" t="s">
        <v>1887</v>
      </c>
      <c r="AC229" s="32" t="s">
        <v>569</v>
      </c>
      <c r="AD229" s="34"/>
      <c r="AE229" s="32" t="s">
        <v>39</v>
      </c>
      <c r="AF229" s="32" t="s">
        <v>53</v>
      </c>
      <c r="AG229" s="35">
        <v>0</v>
      </c>
      <c r="AH229" s="33">
        <v>44813.617488425924</v>
      </c>
      <c r="AI229" s="32" t="s">
        <v>56</v>
      </c>
    </row>
    <row r="230" spans="1:35" ht="14.25">
      <c r="A230" s="32" t="s">
        <v>35</v>
      </c>
      <c r="B230" s="32" t="s">
        <v>36</v>
      </c>
      <c r="C230" s="33">
        <v>44810.685856481483</v>
      </c>
      <c r="D230" s="33">
        <v>44810.608865740738</v>
      </c>
      <c r="E230" s="32" t="s">
        <v>37</v>
      </c>
      <c r="F230" s="32" t="s">
        <v>1888</v>
      </c>
      <c r="G230">
        <v>11359</v>
      </c>
      <c r="H230" s="33">
        <v>44820.615023148152</v>
      </c>
      <c r="I230" s="32" t="s">
        <v>38</v>
      </c>
      <c r="J230" s="32" t="s">
        <v>39</v>
      </c>
      <c r="K230" s="33"/>
      <c r="L230" s="32" t="s">
        <v>40</v>
      </c>
      <c r="M230" s="32" t="s">
        <v>56</v>
      </c>
      <c r="N230">
        <v>1</v>
      </c>
      <c r="O230" s="32" t="s">
        <v>42</v>
      </c>
      <c r="P230">
        <v>0</v>
      </c>
      <c r="Q230" s="32" t="s">
        <v>56</v>
      </c>
      <c r="R230">
        <v>8633</v>
      </c>
      <c r="S230" s="32" t="s">
        <v>1889</v>
      </c>
      <c r="T230" s="32" t="s">
        <v>1890</v>
      </c>
      <c r="U230" s="32" t="s">
        <v>45</v>
      </c>
      <c r="V230" s="32" t="s">
        <v>1891</v>
      </c>
      <c r="W230" s="33">
        <v>44810.679699074077</v>
      </c>
      <c r="X230" s="32" t="s">
        <v>58</v>
      </c>
      <c r="Y230" s="32" t="s">
        <v>47</v>
      </c>
      <c r="Z230" s="32" t="s">
        <v>48</v>
      </c>
      <c r="AA230" s="32" t="s">
        <v>49</v>
      </c>
      <c r="AB230" s="32" t="s">
        <v>1892</v>
      </c>
      <c r="AC230" s="32" t="s">
        <v>1893</v>
      </c>
      <c r="AD230" s="34"/>
      <c r="AE230" s="32" t="s">
        <v>39</v>
      </c>
      <c r="AF230" s="32" t="s">
        <v>50</v>
      </c>
      <c r="AG230" s="35">
        <v>0</v>
      </c>
      <c r="AH230" s="33">
        <v>44810.685856481483</v>
      </c>
      <c r="AI230" s="32" t="s">
        <v>56</v>
      </c>
    </row>
    <row r="231" spans="1:35" ht="14.25">
      <c r="A231" s="32" t="s">
        <v>35</v>
      </c>
      <c r="B231" s="32" t="s">
        <v>54</v>
      </c>
      <c r="C231" s="33">
        <v>44810.626643518517</v>
      </c>
      <c r="D231" s="33">
        <v>44810.620763888888</v>
      </c>
      <c r="E231" s="32" t="s">
        <v>37</v>
      </c>
      <c r="F231" s="32" t="s">
        <v>1894</v>
      </c>
      <c r="G231">
        <v>11360</v>
      </c>
      <c r="H231" s="33">
        <v>44820.621087962965</v>
      </c>
      <c r="I231" s="32" t="s">
        <v>38</v>
      </c>
      <c r="J231" s="32" t="s">
        <v>39</v>
      </c>
      <c r="K231" s="33"/>
      <c r="L231" s="32" t="s">
        <v>40</v>
      </c>
      <c r="M231" s="32" t="s">
        <v>56</v>
      </c>
      <c r="N231">
        <v>1</v>
      </c>
      <c r="O231" s="32" t="s">
        <v>42</v>
      </c>
      <c r="P231">
        <v>0</v>
      </c>
      <c r="Q231" s="32" t="s">
        <v>56</v>
      </c>
      <c r="R231">
        <v>6482</v>
      </c>
      <c r="S231" s="32" t="s">
        <v>114</v>
      </c>
      <c r="T231" s="32" t="s">
        <v>115</v>
      </c>
      <c r="U231" s="32" t="s">
        <v>45</v>
      </c>
      <c r="V231" s="32" t="s">
        <v>1895</v>
      </c>
      <c r="W231" s="33">
        <v>44810.626643518517</v>
      </c>
      <c r="X231" s="32" t="s">
        <v>223</v>
      </c>
      <c r="Y231" s="32" t="s">
        <v>47</v>
      </c>
      <c r="Z231" s="32" t="s">
        <v>48</v>
      </c>
      <c r="AA231" s="32" t="s">
        <v>475</v>
      </c>
      <c r="AB231" s="32" t="s">
        <v>1896</v>
      </c>
      <c r="AC231" s="32" t="s">
        <v>564</v>
      </c>
      <c r="AD231" s="34"/>
      <c r="AE231" s="32" t="s">
        <v>39</v>
      </c>
      <c r="AF231" s="32" t="s">
        <v>50</v>
      </c>
      <c r="AG231" s="35">
        <v>0</v>
      </c>
      <c r="AH231" s="33">
        <v>44810.626643518517</v>
      </c>
      <c r="AI231" s="32" t="s">
        <v>56</v>
      </c>
    </row>
    <row r="232" spans="1:35" ht="14.25">
      <c r="A232" s="32" t="s">
        <v>35</v>
      </c>
      <c r="B232" s="32" t="s">
        <v>982</v>
      </c>
      <c r="C232" s="33"/>
      <c r="D232" s="33">
        <v>44810.62222222222</v>
      </c>
      <c r="E232" s="32" t="s">
        <v>37</v>
      </c>
      <c r="F232" s="32" t="s">
        <v>39</v>
      </c>
      <c r="G232">
        <v>11361</v>
      </c>
      <c r="H232" s="33">
        <v>44834.458333333336</v>
      </c>
      <c r="I232" s="32" t="s">
        <v>38</v>
      </c>
      <c r="J232" s="32" t="s">
        <v>39</v>
      </c>
      <c r="K232" s="33"/>
      <c r="L232" s="32" t="s">
        <v>40</v>
      </c>
      <c r="M232" s="32" t="s">
        <v>56</v>
      </c>
      <c r="N232">
        <v>2</v>
      </c>
      <c r="O232" s="32" t="s">
        <v>39</v>
      </c>
      <c r="P232">
        <v>0</v>
      </c>
      <c r="Q232" s="32" t="s">
        <v>41</v>
      </c>
      <c r="R232">
        <v>8414</v>
      </c>
      <c r="S232" s="32" t="s">
        <v>675</v>
      </c>
      <c r="T232" s="32" t="s">
        <v>676</v>
      </c>
      <c r="U232" s="32" t="s">
        <v>39</v>
      </c>
      <c r="V232" s="32" t="s">
        <v>39</v>
      </c>
      <c r="W232" s="33"/>
      <c r="X232" s="32" t="s">
        <v>1886</v>
      </c>
      <c r="Y232" s="32" t="s">
        <v>47</v>
      </c>
      <c r="Z232" s="32" t="s">
        <v>160</v>
      </c>
      <c r="AA232" s="32" t="s">
        <v>983</v>
      </c>
      <c r="AB232" s="32" t="s">
        <v>677</v>
      </c>
      <c r="AC232" s="32" t="s">
        <v>1304</v>
      </c>
      <c r="AD232" s="34"/>
      <c r="AE232" s="32" t="s">
        <v>39</v>
      </c>
      <c r="AF232" s="32" t="s">
        <v>53</v>
      </c>
      <c r="AG232" s="35">
        <v>0</v>
      </c>
      <c r="AH232" s="33">
        <v>44818.412986111114</v>
      </c>
      <c r="AI232" s="32" t="s">
        <v>56</v>
      </c>
    </row>
    <row r="233" spans="1:35" ht="14.25">
      <c r="A233" s="32" t="s">
        <v>35</v>
      </c>
      <c r="B233" s="32" t="s">
        <v>73</v>
      </c>
      <c r="C233" s="33">
        <v>44810.682557870372</v>
      </c>
      <c r="D233" s="33">
        <v>44810.625254629631</v>
      </c>
      <c r="E233" s="32" t="s">
        <v>37</v>
      </c>
      <c r="F233" s="32" t="s">
        <v>1897</v>
      </c>
      <c r="G233">
        <v>11362</v>
      </c>
      <c r="H233" s="33">
        <v>44831.458912037036</v>
      </c>
      <c r="I233" s="32" t="s">
        <v>38</v>
      </c>
      <c r="J233" s="32" t="s">
        <v>39</v>
      </c>
      <c r="K233" s="33"/>
      <c r="L233" s="32" t="s">
        <v>40</v>
      </c>
      <c r="M233" s="32" t="s">
        <v>56</v>
      </c>
      <c r="N233">
        <v>1</v>
      </c>
      <c r="O233" s="32" t="s">
        <v>42</v>
      </c>
      <c r="P233">
        <v>0</v>
      </c>
      <c r="Q233" s="32" t="s">
        <v>41</v>
      </c>
      <c r="R233">
        <v>8130</v>
      </c>
      <c r="S233" s="32" t="s">
        <v>879</v>
      </c>
      <c r="T233" s="32" t="s">
        <v>880</v>
      </c>
      <c r="U233" s="32" t="s">
        <v>45</v>
      </c>
      <c r="V233" s="32" t="s">
        <v>762</v>
      </c>
      <c r="W233" s="33">
        <v>44810.632997685185</v>
      </c>
      <c r="X233" s="32" t="s">
        <v>94</v>
      </c>
      <c r="Y233" s="32" t="s">
        <v>47</v>
      </c>
      <c r="Z233" s="32" t="s">
        <v>48</v>
      </c>
      <c r="AA233" s="32" t="s">
        <v>105</v>
      </c>
      <c r="AB233" s="32" t="s">
        <v>1898</v>
      </c>
      <c r="AC233" s="32" t="s">
        <v>480</v>
      </c>
      <c r="AD233" s="34"/>
      <c r="AE233" s="32" t="s">
        <v>39</v>
      </c>
      <c r="AF233" s="32" t="s">
        <v>50</v>
      </c>
      <c r="AG233" s="35">
        <v>0</v>
      </c>
      <c r="AH233" s="33">
        <v>44826.591550925928</v>
      </c>
      <c r="AI233" s="32" t="s">
        <v>56</v>
      </c>
    </row>
    <row r="234" spans="1:35" ht="14.25">
      <c r="A234" s="32" t="s">
        <v>35</v>
      </c>
      <c r="B234" s="32" t="s">
        <v>54</v>
      </c>
      <c r="C234" s="33">
        <v>44810.66510416667</v>
      </c>
      <c r="D234" s="33">
        <v>44810.630462962959</v>
      </c>
      <c r="E234" s="32" t="s">
        <v>37</v>
      </c>
      <c r="F234" s="32" t="s">
        <v>1899</v>
      </c>
      <c r="G234">
        <v>11363</v>
      </c>
      <c r="H234" s="33">
        <v>44820.630729166667</v>
      </c>
      <c r="I234" s="32" t="s">
        <v>597</v>
      </c>
      <c r="J234" s="32" t="s">
        <v>45</v>
      </c>
      <c r="K234" s="33">
        <v>44810.638437499998</v>
      </c>
      <c r="L234" s="32" t="s">
        <v>40</v>
      </c>
      <c r="M234" s="32" t="s">
        <v>56</v>
      </c>
      <c r="N234">
        <v>3</v>
      </c>
      <c r="O234" s="32" t="s">
        <v>135</v>
      </c>
      <c r="P234">
        <v>1</v>
      </c>
      <c r="Q234" s="32" t="s">
        <v>56</v>
      </c>
      <c r="R234">
        <v>6252</v>
      </c>
      <c r="S234" s="32" t="s">
        <v>1900</v>
      </c>
      <c r="T234" s="32" t="s">
        <v>1901</v>
      </c>
      <c r="U234" s="32" t="s">
        <v>45</v>
      </c>
      <c r="V234" s="32" t="s">
        <v>126</v>
      </c>
      <c r="W234" s="33">
        <v>44810.66510416667</v>
      </c>
      <c r="X234" s="32" t="s">
        <v>96</v>
      </c>
      <c r="Y234" s="32" t="s">
        <v>47</v>
      </c>
      <c r="Z234" s="32" t="s">
        <v>48</v>
      </c>
      <c r="AA234" s="32" t="s">
        <v>97</v>
      </c>
      <c r="AB234" s="32" t="s">
        <v>1902</v>
      </c>
      <c r="AC234" s="32" t="s">
        <v>756</v>
      </c>
      <c r="AD234" s="34"/>
      <c r="AE234" s="32" t="s">
        <v>39</v>
      </c>
      <c r="AF234" s="32" t="s">
        <v>53</v>
      </c>
      <c r="AG234" s="35">
        <v>0</v>
      </c>
      <c r="AH234" s="33">
        <v>44810.66510416667</v>
      </c>
      <c r="AI234" s="32" t="s">
        <v>56</v>
      </c>
    </row>
    <row r="235" spans="1:35" ht="14.25">
      <c r="A235" s="32" t="s">
        <v>35</v>
      </c>
      <c r="B235" s="32" t="s">
        <v>171</v>
      </c>
      <c r="C235" s="33">
        <v>44810.686122685183</v>
      </c>
      <c r="D235" s="33">
        <v>44810.632974537039</v>
      </c>
      <c r="E235" s="32" t="s">
        <v>37</v>
      </c>
      <c r="F235" s="32" t="s">
        <v>1903</v>
      </c>
      <c r="G235">
        <v>11364</v>
      </c>
      <c r="H235" s="33">
        <v>44820.63890046296</v>
      </c>
      <c r="I235" s="32" t="s">
        <v>38</v>
      </c>
      <c r="J235" s="32" t="s">
        <v>39</v>
      </c>
      <c r="K235" s="33"/>
      <c r="L235" s="32" t="s">
        <v>40</v>
      </c>
      <c r="M235" s="32" t="s">
        <v>56</v>
      </c>
      <c r="N235">
        <v>1</v>
      </c>
      <c r="O235" s="32" t="s">
        <v>42</v>
      </c>
      <c r="P235">
        <v>0</v>
      </c>
      <c r="Q235" s="32" t="s">
        <v>56</v>
      </c>
      <c r="R235">
        <v>8242</v>
      </c>
      <c r="S235" s="32" t="s">
        <v>422</v>
      </c>
      <c r="T235" s="32" t="s">
        <v>423</v>
      </c>
      <c r="U235" s="32" t="s">
        <v>45</v>
      </c>
      <c r="V235" s="32" t="s">
        <v>1904</v>
      </c>
      <c r="W235" s="33">
        <v>44810.680868055555</v>
      </c>
      <c r="X235" s="32" t="s">
        <v>58</v>
      </c>
      <c r="Y235" s="32" t="s">
        <v>47</v>
      </c>
      <c r="Z235" s="32" t="s">
        <v>48</v>
      </c>
      <c r="AA235" s="32" t="s">
        <v>190</v>
      </c>
      <c r="AB235" s="32" t="s">
        <v>1905</v>
      </c>
      <c r="AC235" s="32" t="s">
        <v>1227</v>
      </c>
      <c r="AD235" s="34"/>
      <c r="AE235" s="32" t="s">
        <v>39</v>
      </c>
      <c r="AF235" s="32" t="s">
        <v>50</v>
      </c>
      <c r="AG235" s="35">
        <v>0</v>
      </c>
      <c r="AH235" s="33">
        <v>44810.686122685183</v>
      </c>
      <c r="AI235" s="32" t="s">
        <v>56</v>
      </c>
    </row>
    <row r="236" spans="1:35" ht="14.25">
      <c r="A236" s="32" t="s">
        <v>35</v>
      </c>
      <c r="B236" s="32" t="s">
        <v>499</v>
      </c>
      <c r="C236" s="33">
        <v>44810.676666666666</v>
      </c>
      <c r="D236" s="33">
        <v>44810.63484953704</v>
      </c>
      <c r="E236" s="32" t="s">
        <v>37</v>
      </c>
      <c r="F236" s="32" t="s">
        <v>1906</v>
      </c>
      <c r="G236">
        <v>11365</v>
      </c>
      <c r="H236" s="33">
        <v>44838.594108796293</v>
      </c>
      <c r="I236" s="32" t="s">
        <v>38</v>
      </c>
      <c r="J236" s="32" t="s">
        <v>39</v>
      </c>
      <c r="K236" s="33"/>
      <c r="L236" s="32" t="s">
        <v>40</v>
      </c>
      <c r="M236" s="32" t="s">
        <v>56</v>
      </c>
      <c r="N236">
        <v>1</v>
      </c>
      <c r="O236" s="32" t="s">
        <v>452</v>
      </c>
      <c r="P236">
        <v>0</v>
      </c>
      <c r="Q236" s="32" t="s">
        <v>56</v>
      </c>
      <c r="R236">
        <v>6482</v>
      </c>
      <c r="S236" s="32" t="s">
        <v>114</v>
      </c>
      <c r="T236" s="32" t="s">
        <v>115</v>
      </c>
      <c r="U236" s="32" t="s">
        <v>45</v>
      </c>
      <c r="V236" s="32" t="s">
        <v>1907</v>
      </c>
      <c r="W236" s="33">
        <v>44810.653819444444</v>
      </c>
      <c r="X236" s="32" t="s">
        <v>94</v>
      </c>
      <c r="Y236" s="32" t="s">
        <v>47</v>
      </c>
      <c r="Z236" s="32" t="s">
        <v>48</v>
      </c>
      <c r="AA236" s="32" t="s">
        <v>502</v>
      </c>
      <c r="AB236" s="32" t="s">
        <v>1908</v>
      </c>
      <c r="AC236" s="32" t="s">
        <v>564</v>
      </c>
      <c r="AD236" s="34"/>
      <c r="AE236" s="32" t="s">
        <v>39</v>
      </c>
      <c r="AF236" s="32" t="s">
        <v>53</v>
      </c>
      <c r="AG236" s="35">
        <v>0</v>
      </c>
      <c r="AH236" s="33">
        <v>44826.612858796296</v>
      </c>
      <c r="AI236" s="32" t="s">
        <v>56</v>
      </c>
    </row>
    <row r="237" spans="1:35" ht="14.25">
      <c r="A237" s="32" t="s">
        <v>35</v>
      </c>
      <c r="B237" s="32" t="s">
        <v>36</v>
      </c>
      <c r="C237" s="33">
        <v>44810.676192129627</v>
      </c>
      <c r="D237" s="33">
        <v>44810.637569444443</v>
      </c>
      <c r="E237" s="32" t="s">
        <v>37</v>
      </c>
      <c r="F237" s="32" t="s">
        <v>1909</v>
      </c>
      <c r="G237">
        <v>11366</v>
      </c>
      <c r="H237" s="33">
        <v>44820.66369212963</v>
      </c>
      <c r="I237" s="32" t="s">
        <v>38</v>
      </c>
      <c r="J237" s="32" t="s">
        <v>39</v>
      </c>
      <c r="K237" s="33"/>
      <c r="L237" s="32" t="s">
        <v>40</v>
      </c>
      <c r="M237" s="32" t="s">
        <v>56</v>
      </c>
      <c r="N237">
        <v>1</v>
      </c>
      <c r="O237" s="32" t="s">
        <v>60</v>
      </c>
      <c r="P237">
        <v>0</v>
      </c>
      <c r="Q237" s="32" t="s">
        <v>56</v>
      </c>
      <c r="R237">
        <v>5630</v>
      </c>
      <c r="S237" s="32" t="s">
        <v>1910</v>
      </c>
      <c r="T237" s="32" t="s">
        <v>1911</v>
      </c>
      <c r="U237" s="32" t="s">
        <v>45</v>
      </c>
      <c r="V237" s="32" t="s">
        <v>1534</v>
      </c>
      <c r="W237" s="33">
        <v>44810.650509259256</v>
      </c>
      <c r="X237" s="32" t="s">
        <v>72</v>
      </c>
      <c r="Y237" s="32" t="s">
        <v>47</v>
      </c>
      <c r="Z237" s="32" t="s">
        <v>48</v>
      </c>
      <c r="AA237" s="32" t="s">
        <v>314</v>
      </c>
      <c r="AB237" s="32" t="s">
        <v>1912</v>
      </c>
      <c r="AC237" s="32" t="s">
        <v>616</v>
      </c>
      <c r="AD237" s="34"/>
      <c r="AE237" s="32" t="s">
        <v>39</v>
      </c>
      <c r="AF237" s="32" t="s">
        <v>50</v>
      </c>
      <c r="AG237" s="35">
        <v>0</v>
      </c>
      <c r="AH237" s="33">
        <v>44810.676192129627</v>
      </c>
      <c r="AI237" s="32" t="s">
        <v>56</v>
      </c>
    </row>
    <row r="238" spans="1:35" ht="14.25">
      <c r="A238" s="32" t="s">
        <v>35</v>
      </c>
      <c r="B238" s="32" t="s">
        <v>452</v>
      </c>
      <c r="C238" s="33">
        <v>44811.638402777775</v>
      </c>
      <c r="D238" s="33">
        <v>44810.638287037036</v>
      </c>
      <c r="E238" s="32" t="s">
        <v>37</v>
      </c>
      <c r="F238" s="32" t="s">
        <v>1913</v>
      </c>
      <c r="G238">
        <v>11367</v>
      </c>
      <c r="H238" s="33">
        <v>44823.568958333337</v>
      </c>
      <c r="I238" s="32" t="s">
        <v>38</v>
      </c>
      <c r="J238" s="32" t="s">
        <v>39</v>
      </c>
      <c r="K238" s="33"/>
      <c r="L238" s="32" t="s">
        <v>40</v>
      </c>
      <c r="M238" s="32" t="s">
        <v>56</v>
      </c>
      <c r="N238">
        <v>1</v>
      </c>
      <c r="O238" s="32" t="s">
        <v>224</v>
      </c>
      <c r="P238">
        <v>0</v>
      </c>
      <c r="Q238" s="32" t="s">
        <v>56</v>
      </c>
      <c r="R238">
        <v>7034</v>
      </c>
      <c r="S238" s="32" t="s">
        <v>525</v>
      </c>
      <c r="T238" s="32" t="s">
        <v>526</v>
      </c>
      <c r="U238" s="32" t="s">
        <v>45</v>
      </c>
      <c r="V238" s="32" t="s">
        <v>1914</v>
      </c>
      <c r="W238" s="33">
        <v>44810.709108796298</v>
      </c>
      <c r="X238" s="32" t="s">
        <v>59</v>
      </c>
      <c r="Y238" s="32" t="s">
        <v>47</v>
      </c>
      <c r="Z238" s="32" t="s">
        <v>48</v>
      </c>
      <c r="AA238" s="32" t="s">
        <v>455</v>
      </c>
      <c r="AB238" s="32" t="s">
        <v>1915</v>
      </c>
      <c r="AC238" s="32" t="s">
        <v>527</v>
      </c>
      <c r="AD238" s="34"/>
      <c r="AE238" s="32" t="s">
        <v>39</v>
      </c>
      <c r="AF238" s="32" t="s">
        <v>50</v>
      </c>
      <c r="AG238" s="35">
        <v>0</v>
      </c>
      <c r="AH238" s="33">
        <v>44811.638402777775</v>
      </c>
      <c r="AI238" s="32" t="s">
        <v>56</v>
      </c>
    </row>
    <row r="239" spans="1:35" ht="14.25">
      <c r="A239" s="32" t="s">
        <v>35</v>
      </c>
      <c r="B239" s="32" t="s">
        <v>178</v>
      </c>
      <c r="C239" s="33">
        <v>44813.400810185187</v>
      </c>
      <c r="D239" s="33">
        <v>44810.64</v>
      </c>
      <c r="E239" s="32" t="s">
        <v>37</v>
      </c>
      <c r="F239" s="32" t="s">
        <v>39</v>
      </c>
      <c r="G239">
        <v>11368</v>
      </c>
      <c r="H239" s="33">
        <v>44817.535532407404</v>
      </c>
      <c r="I239" s="32" t="s">
        <v>38</v>
      </c>
      <c r="J239" s="32" t="s">
        <v>39</v>
      </c>
      <c r="K239" s="33"/>
      <c r="L239" s="32" t="s">
        <v>40</v>
      </c>
      <c r="M239" s="32" t="s">
        <v>56</v>
      </c>
      <c r="N239">
        <v>1</v>
      </c>
      <c r="O239" s="32" t="s">
        <v>253</v>
      </c>
      <c r="P239">
        <v>0</v>
      </c>
      <c r="Q239" s="32" t="s">
        <v>41</v>
      </c>
      <c r="R239">
        <v>8135</v>
      </c>
      <c r="S239" s="32" t="s">
        <v>334</v>
      </c>
      <c r="T239" s="32" t="s">
        <v>335</v>
      </c>
      <c r="U239" s="32" t="s">
        <v>45</v>
      </c>
      <c r="V239" s="32" t="s">
        <v>1916</v>
      </c>
      <c r="W239" s="33">
        <v>44811.380335648151</v>
      </c>
      <c r="X239" s="32" t="s">
        <v>46</v>
      </c>
      <c r="Y239" s="32" t="s">
        <v>47</v>
      </c>
      <c r="Z239" s="32" t="s">
        <v>48</v>
      </c>
      <c r="AA239" s="32" t="s">
        <v>182</v>
      </c>
      <c r="AB239" s="32" t="s">
        <v>1917</v>
      </c>
      <c r="AC239" s="32" t="s">
        <v>496</v>
      </c>
      <c r="AD239" s="34"/>
      <c r="AE239" s="32" t="s">
        <v>39</v>
      </c>
      <c r="AF239" s="32" t="s">
        <v>53</v>
      </c>
      <c r="AG239" s="35">
        <v>0</v>
      </c>
      <c r="AH239" s="33">
        <v>44813.40079861111</v>
      </c>
      <c r="AI239" s="32" t="s">
        <v>56</v>
      </c>
    </row>
    <row r="240" spans="1:35" ht="14.25">
      <c r="A240" s="32" t="s">
        <v>35</v>
      </c>
      <c r="B240" s="32" t="s">
        <v>329</v>
      </c>
      <c r="C240" s="33">
        <v>44810.642418981479</v>
      </c>
      <c r="D240" s="33">
        <v>44810.641701388886</v>
      </c>
      <c r="E240" s="32" t="s">
        <v>37</v>
      </c>
      <c r="F240" s="32" t="s">
        <v>1918</v>
      </c>
      <c r="G240">
        <v>11369</v>
      </c>
      <c r="H240" s="33">
        <v>44841.34375</v>
      </c>
      <c r="I240" s="32" t="s">
        <v>38</v>
      </c>
      <c r="J240" s="32" t="s">
        <v>39</v>
      </c>
      <c r="K240" s="33"/>
      <c r="L240" s="32" t="s">
        <v>40</v>
      </c>
      <c r="M240" s="32" t="s">
        <v>41</v>
      </c>
      <c r="N240">
        <v>1</v>
      </c>
      <c r="O240" s="32" t="s">
        <v>39</v>
      </c>
      <c r="P240">
        <v>0</v>
      </c>
      <c r="Q240" s="32" t="s">
        <v>41</v>
      </c>
      <c r="R240">
        <v>642175520</v>
      </c>
      <c r="S240" s="32" t="s">
        <v>194</v>
      </c>
      <c r="T240" s="32" t="s">
        <v>195</v>
      </c>
      <c r="U240" s="32" t="s">
        <v>45</v>
      </c>
      <c r="V240" s="32" t="s">
        <v>1919</v>
      </c>
      <c r="W240" s="33">
        <v>44810.642418981479</v>
      </c>
      <c r="X240" s="32" t="s">
        <v>196</v>
      </c>
      <c r="Y240" s="32" t="s">
        <v>282</v>
      </c>
      <c r="Z240" s="32" t="s">
        <v>48</v>
      </c>
      <c r="AA240" s="32" t="s">
        <v>330</v>
      </c>
      <c r="AB240" s="32" t="s">
        <v>1063</v>
      </c>
      <c r="AC240" s="32" t="s">
        <v>1349</v>
      </c>
      <c r="AD240" s="34"/>
      <c r="AE240" s="32" t="s">
        <v>39</v>
      </c>
      <c r="AF240" s="32" t="s">
        <v>50</v>
      </c>
      <c r="AG240" s="35">
        <v>0</v>
      </c>
      <c r="AH240" s="33">
        <v>44838.469444444447</v>
      </c>
      <c r="AI240" s="32" t="s">
        <v>41</v>
      </c>
    </row>
    <row r="241" spans="1:35" ht="14.25">
      <c r="A241" s="32" t="s">
        <v>35</v>
      </c>
      <c r="B241" s="32" t="s">
        <v>499</v>
      </c>
      <c r="C241" s="33">
        <v>44810.644733796296</v>
      </c>
      <c r="D241" s="33">
        <v>44810.644502314812</v>
      </c>
      <c r="E241" s="32" t="s">
        <v>37</v>
      </c>
      <c r="F241" s="32" t="s">
        <v>1920</v>
      </c>
      <c r="G241">
        <v>11370</v>
      </c>
      <c r="H241" s="33">
        <v>44841.344398148147</v>
      </c>
      <c r="I241" s="32" t="s">
        <v>38</v>
      </c>
      <c r="J241" s="32" t="s">
        <v>39</v>
      </c>
      <c r="K241" s="33"/>
      <c r="L241" s="32" t="s">
        <v>40</v>
      </c>
      <c r="M241" s="32" t="s">
        <v>41</v>
      </c>
      <c r="N241">
        <v>1</v>
      </c>
      <c r="O241" s="32" t="s">
        <v>39</v>
      </c>
      <c r="P241">
        <v>0</v>
      </c>
      <c r="Q241" s="32" t="s">
        <v>41</v>
      </c>
      <c r="R241">
        <v>642175520</v>
      </c>
      <c r="S241" s="32" t="s">
        <v>194</v>
      </c>
      <c r="T241" s="32" t="s">
        <v>195</v>
      </c>
      <c r="U241" s="32" t="s">
        <v>45</v>
      </c>
      <c r="V241" s="32" t="s">
        <v>801</v>
      </c>
      <c r="W241" s="33">
        <v>44810.644733796296</v>
      </c>
      <c r="X241" s="32" t="s">
        <v>196</v>
      </c>
      <c r="Y241" s="32" t="s">
        <v>235</v>
      </c>
      <c r="Z241" s="32" t="s">
        <v>48</v>
      </c>
      <c r="AA241" s="32" t="s">
        <v>39</v>
      </c>
      <c r="AB241" s="32" t="s">
        <v>837</v>
      </c>
      <c r="AC241" s="32" t="s">
        <v>1349</v>
      </c>
      <c r="AD241" s="34"/>
      <c r="AE241" s="32" t="s">
        <v>39</v>
      </c>
      <c r="AF241" s="32" t="s">
        <v>50</v>
      </c>
      <c r="AG241" s="35">
        <v>0</v>
      </c>
      <c r="AH241" s="33">
        <v>44838.469398148147</v>
      </c>
      <c r="AI241" s="32" t="s">
        <v>41</v>
      </c>
    </row>
    <row r="242" spans="1:35" ht="14.25">
      <c r="A242" s="32" t="s">
        <v>35</v>
      </c>
      <c r="B242" s="32" t="s">
        <v>499</v>
      </c>
      <c r="C242" s="33">
        <v>44810.646539351852</v>
      </c>
      <c r="D242" s="33">
        <v>44810.646307870367</v>
      </c>
      <c r="E242" s="32" t="s">
        <v>37</v>
      </c>
      <c r="F242" s="32" t="s">
        <v>1921</v>
      </c>
      <c r="G242">
        <v>11371</v>
      </c>
      <c r="H242" s="33">
        <v>44841.344340277778</v>
      </c>
      <c r="I242" s="32" t="s">
        <v>38</v>
      </c>
      <c r="J242" s="32" t="s">
        <v>39</v>
      </c>
      <c r="K242" s="33"/>
      <c r="L242" s="32" t="s">
        <v>40</v>
      </c>
      <c r="M242" s="32" t="s">
        <v>41</v>
      </c>
      <c r="N242">
        <v>1</v>
      </c>
      <c r="O242" s="32" t="s">
        <v>39</v>
      </c>
      <c r="P242">
        <v>0</v>
      </c>
      <c r="Q242" s="32" t="s">
        <v>41</v>
      </c>
      <c r="R242">
        <v>642175520</v>
      </c>
      <c r="S242" s="32" t="s">
        <v>194</v>
      </c>
      <c r="T242" s="32" t="s">
        <v>195</v>
      </c>
      <c r="U242" s="32" t="s">
        <v>45</v>
      </c>
      <c r="V242" s="32" t="s">
        <v>801</v>
      </c>
      <c r="W242" s="33">
        <v>44810.646539351852</v>
      </c>
      <c r="X242" s="32" t="s">
        <v>196</v>
      </c>
      <c r="Y242" s="32" t="s">
        <v>52</v>
      </c>
      <c r="Z242" s="32" t="s">
        <v>48</v>
      </c>
      <c r="AA242" s="32" t="s">
        <v>39</v>
      </c>
      <c r="AB242" s="32" t="s">
        <v>1010</v>
      </c>
      <c r="AC242" s="32" t="s">
        <v>1349</v>
      </c>
      <c r="AD242" s="34"/>
      <c r="AE242" s="32" t="s">
        <v>39</v>
      </c>
      <c r="AF242" s="32" t="s">
        <v>50</v>
      </c>
      <c r="AG242" s="35">
        <v>0</v>
      </c>
      <c r="AH242" s="33">
        <v>44838.469340277778</v>
      </c>
      <c r="AI242" s="32" t="s">
        <v>41</v>
      </c>
    </row>
    <row r="243" spans="1:35" ht="14.25">
      <c r="A243" s="32" t="s">
        <v>35</v>
      </c>
      <c r="B243" s="32" t="s">
        <v>54</v>
      </c>
      <c r="C243" s="33">
        <v>44810.649016203701</v>
      </c>
      <c r="D243" s="33">
        <v>44810.648657407408</v>
      </c>
      <c r="E243" s="32" t="s">
        <v>37</v>
      </c>
      <c r="F243" s="32" t="s">
        <v>1922</v>
      </c>
      <c r="G243">
        <v>11372</v>
      </c>
      <c r="H243" s="33">
        <v>44818.691064814811</v>
      </c>
      <c r="I243" s="32" t="s">
        <v>38</v>
      </c>
      <c r="J243" s="32" t="s">
        <v>39</v>
      </c>
      <c r="K243" s="33"/>
      <c r="L243" s="32" t="s">
        <v>40</v>
      </c>
      <c r="M243" s="32" t="s">
        <v>41</v>
      </c>
      <c r="N243">
        <v>1</v>
      </c>
      <c r="O243" s="32" t="s">
        <v>198</v>
      </c>
      <c r="P243">
        <v>0</v>
      </c>
      <c r="Q243" s="32" t="s">
        <v>41</v>
      </c>
      <c r="R243">
        <v>642175520</v>
      </c>
      <c r="S243" s="32" t="s">
        <v>194</v>
      </c>
      <c r="T243" s="32" t="s">
        <v>195</v>
      </c>
      <c r="U243" s="32" t="s">
        <v>45</v>
      </c>
      <c r="V243" s="32" t="s">
        <v>1923</v>
      </c>
      <c r="W243" s="33">
        <v>44810.649016203701</v>
      </c>
      <c r="X243" s="32" t="s">
        <v>196</v>
      </c>
      <c r="Y243" s="32" t="s">
        <v>52</v>
      </c>
      <c r="Z243" s="32" t="s">
        <v>48</v>
      </c>
      <c r="AA243" s="32" t="s">
        <v>197</v>
      </c>
      <c r="AB243" s="32" t="s">
        <v>1924</v>
      </c>
      <c r="AC243" s="32" t="s">
        <v>1349</v>
      </c>
      <c r="AD243" s="34"/>
      <c r="AE243" s="32" t="s">
        <v>39</v>
      </c>
      <c r="AF243" s="32" t="s">
        <v>50</v>
      </c>
      <c r="AG243" s="35">
        <v>0</v>
      </c>
      <c r="AH243" s="33">
        <v>44816.441064814811</v>
      </c>
      <c r="AI243" s="32" t="s">
        <v>41</v>
      </c>
    </row>
    <row r="244" spans="1:35" ht="14.25">
      <c r="A244" s="32" t="s">
        <v>35</v>
      </c>
      <c r="B244" s="32" t="s">
        <v>54</v>
      </c>
      <c r="C244" s="33">
        <v>44810.668773148151</v>
      </c>
      <c r="D244" s="33">
        <v>44810.649305555555</v>
      </c>
      <c r="E244" s="32" t="s">
        <v>37</v>
      </c>
      <c r="F244" s="32" t="s">
        <v>1925</v>
      </c>
      <c r="G244">
        <v>11373</v>
      </c>
      <c r="H244" s="33">
        <v>44820.649780092594</v>
      </c>
      <c r="I244" s="32" t="s">
        <v>1926</v>
      </c>
      <c r="J244" s="32" t="s">
        <v>45</v>
      </c>
      <c r="K244" s="33">
        <v>44810.667986111112</v>
      </c>
      <c r="L244" s="32" t="s">
        <v>40</v>
      </c>
      <c r="M244" s="32" t="s">
        <v>56</v>
      </c>
      <c r="N244">
        <v>1</v>
      </c>
      <c r="O244" s="32" t="s">
        <v>119</v>
      </c>
      <c r="P244">
        <v>1</v>
      </c>
      <c r="Q244" s="32" t="s">
        <v>56</v>
      </c>
      <c r="R244">
        <v>910245074</v>
      </c>
      <c r="S244" s="32" t="s">
        <v>1927</v>
      </c>
      <c r="T244" s="32" t="s">
        <v>1928</v>
      </c>
      <c r="U244" s="32" t="s">
        <v>45</v>
      </c>
      <c r="V244" s="32" t="s">
        <v>1929</v>
      </c>
      <c r="W244" s="33">
        <v>44810.668773148151</v>
      </c>
      <c r="X244" s="32" t="s">
        <v>96</v>
      </c>
      <c r="Y244" s="32" t="s">
        <v>47</v>
      </c>
      <c r="Z244" s="32" t="s">
        <v>48</v>
      </c>
      <c r="AA244" s="32" t="s">
        <v>97</v>
      </c>
      <c r="AB244" s="32" t="s">
        <v>1930</v>
      </c>
      <c r="AC244" s="32" t="s">
        <v>517</v>
      </c>
      <c r="AD244" s="34"/>
      <c r="AE244" s="32" t="s">
        <v>39</v>
      </c>
      <c r="AF244" s="32" t="s">
        <v>50</v>
      </c>
      <c r="AG244" s="35">
        <v>0</v>
      </c>
      <c r="AH244" s="33">
        <v>44810.668773148151</v>
      </c>
      <c r="AI244" s="32" t="s">
        <v>56</v>
      </c>
    </row>
    <row r="245" spans="1:35" ht="14.25">
      <c r="A245" s="32" t="s">
        <v>35</v>
      </c>
      <c r="B245" s="32" t="s">
        <v>499</v>
      </c>
      <c r="C245" s="33">
        <v>44810.650335648148</v>
      </c>
      <c r="D245" s="33">
        <v>44810.650127314817</v>
      </c>
      <c r="E245" s="32" t="s">
        <v>37</v>
      </c>
      <c r="F245" s="32" t="s">
        <v>1931</v>
      </c>
      <c r="G245">
        <v>11374</v>
      </c>
      <c r="H245" s="33">
        <v>44841.344293981485</v>
      </c>
      <c r="I245" s="32" t="s">
        <v>38</v>
      </c>
      <c r="J245" s="32" t="s">
        <v>39</v>
      </c>
      <c r="K245" s="33"/>
      <c r="L245" s="32" t="s">
        <v>40</v>
      </c>
      <c r="M245" s="32" t="s">
        <v>41</v>
      </c>
      <c r="N245">
        <v>1</v>
      </c>
      <c r="O245" s="32" t="s">
        <v>39</v>
      </c>
      <c r="P245">
        <v>0</v>
      </c>
      <c r="Q245" s="32" t="s">
        <v>41</v>
      </c>
      <c r="R245">
        <v>642175520</v>
      </c>
      <c r="S245" s="32" t="s">
        <v>194</v>
      </c>
      <c r="T245" s="32" t="s">
        <v>195</v>
      </c>
      <c r="U245" s="32" t="s">
        <v>45</v>
      </c>
      <c r="V245" s="32" t="s">
        <v>753</v>
      </c>
      <c r="W245" s="33">
        <v>44810.650335648148</v>
      </c>
      <c r="X245" s="32" t="s">
        <v>196</v>
      </c>
      <c r="Y245" s="32" t="s">
        <v>235</v>
      </c>
      <c r="Z245" s="32" t="s">
        <v>48</v>
      </c>
      <c r="AA245" s="32" t="s">
        <v>39</v>
      </c>
      <c r="AB245" s="32" t="s">
        <v>837</v>
      </c>
      <c r="AC245" s="32" t="s">
        <v>1349</v>
      </c>
      <c r="AD245" s="34"/>
      <c r="AE245" s="32" t="s">
        <v>39</v>
      </c>
      <c r="AF245" s="32" t="s">
        <v>50</v>
      </c>
      <c r="AG245" s="35">
        <v>0</v>
      </c>
      <c r="AH245" s="33">
        <v>44838.469293981485</v>
      </c>
      <c r="AI245" s="32" t="s">
        <v>41</v>
      </c>
    </row>
    <row r="246" spans="1:35" ht="14.25">
      <c r="A246" s="32" t="s">
        <v>35</v>
      </c>
      <c r="B246" s="32" t="s">
        <v>329</v>
      </c>
      <c r="C246" s="33">
        <v>44810.652465277781</v>
      </c>
      <c r="D246" s="33">
        <v>44810.652280092596</v>
      </c>
      <c r="E246" s="32" t="s">
        <v>37</v>
      </c>
      <c r="F246" s="32" t="s">
        <v>1932</v>
      </c>
      <c r="G246">
        <v>11375</v>
      </c>
      <c r="H246" s="33">
        <v>44841.344236111108</v>
      </c>
      <c r="I246" s="32" t="s">
        <v>38</v>
      </c>
      <c r="J246" s="32" t="s">
        <v>39</v>
      </c>
      <c r="K246" s="33"/>
      <c r="L246" s="32" t="s">
        <v>40</v>
      </c>
      <c r="M246" s="32" t="s">
        <v>41</v>
      </c>
      <c r="N246">
        <v>1</v>
      </c>
      <c r="O246" s="32" t="s">
        <v>39</v>
      </c>
      <c r="P246">
        <v>0</v>
      </c>
      <c r="Q246" s="32" t="s">
        <v>41</v>
      </c>
      <c r="R246">
        <v>642175520</v>
      </c>
      <c r="S246" s="32" t="s">
        <v>194</v>
      </c>
      <c r="T246" s="32" t="s">
        <v>195</v>
      </c>
      <c r="U246" s="32" t="s">
        <v>45</v>
      </c>
      <c r="V246" s="32" t="s">
        <v>749</v>
      </c>
      <c r="W246" s="33">
        <v>44810.652465277781</v>
      </c>
      <c r="X246" s="32" t="s">
        <v>196</v>
      </c>
      <c r="Y246" s="32" t="s">
        <v>235</v>
      </c>
      <c r="Z246" s="32" t="s">
        <v>48</v>
      </c>
      <c r="AA246" s="32" t="s">
        <v>425</v>
      </c>
      <c r="AB246" s="32" t="s">
        <v>1933</v>
      </c>
      <c r="AC246" s="32" t="s">
        <v>1349</v>
      </c>
      <c r="AD246" s="34"/>
      <c r="AE246" s="32" t="s">
        <v>39</v>
      </c>
      <c r="AF246" s="32" t="s">
        <v>50</v>
      </c>
      <c r="AG246" s="35">
        <v>0</v>
      </c>
      <c r="AH246" s="33">
        <v>44838.469236111108</v>
      </c>
      <c r="AI246" s="32" t="s">
        <v>41</v>
      </c>
    </row>
    <row r="247" spans="1:35" ht="14.25">
      <c r="A247" s="32" t="s">
        <v>35</v>
      </c>
      <c r="B247" s="32" t="s">
        <v>92</v>
      </c>
      <c r="C247" s="33"/>
      <c r="D247" s="33">
        <v>44810.657581018517</v>
      </c>
      <c r="E247" s="32" t="s">
        <v>37</v>
      </c>
      <c r="F247" s="32" t="s">
        <v>1934</v>
      </c>
      <c r="G247">
        <v>11376</v>
      </c>
      <c r="H247" s="33">
        <v>44820.657986111109</v>
      </c>
      <c r="I247" s="32" t="s">
        <v>38</v>
      </c>
      <c r="J247" s="32" t="s">
        <v>39</v>
      </c>
      <c r="K247" s="33"/>
      <c r="L247" s="32" t="s">
        <v>40</v>
      </c>
      <c r="M247" s="32" t="s">
        <v>56</v>
      </c>
      <c r="N247">
        <v>1</v>
      </c>
      <c r="O247" s="32" t="s">
        <v>42</v>
      </c>
      <c r="P247">
        <v>0</v>
      </c>
      <c r="Q247" s="32" t="s">
        <v>56</v>
      </c>
      <c r="R247">
        <v>8744</v>
      </c>
      <c r="S247" s="32" t="s">
        <v>553</v>
      </c>
      <c r="T247" s="32" t="s">
        <v>554</v>
      </c>
      <c r="U247" s="32" t="s">
        <v>39</v>
      </c>
      <c r="V247" s="32" t="s">
        <v>39</v>
      </c>
      <c r="W247" s="33"/>
      <c r="X247" s="32" t="s">
        <v>106</v>
      </c>
      <c r="Y247" s="32" t="s">
        <v>47</v>
      </c>
      <c r="Z247" s="32" t="s">
        <v>160</v>
      </c>
      <c r="AA247" s="32" t="s">
        <v>456</v>
      </c>
      <c r="AB247" s="32" t="s">
        <v>1935</v>
      </c>
      <c r="AC247" s="32" t="s">
        <v>496</v>
      </c>
      <c r="AD247" s="34"/>
      <c r="AE247" s="32" t="s">
        <v>39</v>
      </c>
      <c r="AF247" s="32" t="s">
        <v>50</v>
      </c>
      <c r="AG247" s="35">
        <v>0</v>
      </c>
      <c r="AH247" s="33">
        <v>44810.670486111114</v>
      </c>
      <c r="AI247" s="32" t="s">
        <v>56</v>
      </c>
    </row>
    <row r="248" spans="1:35" ht="14.25">
      <c r="A248" s="32" t="s">
        <v>35</v>
      </c>
      <c r="B248" s="32" t="s">
        <v>178</v>
      </c>
      <c r="C248" s="33">
        <v>44811.631331018521</v>
      </c>
      <c r="D248" s="33">
        <v>44811.31113425926</v>
      </c>
      <c r="E248" s="32" t="s">
        <v>37</v>
      </c>
      <c r="F248" s="32" t="s">
        <v>1936</v>
      </c>
      <c r="G248">
        <v>11377</v>
      </c>
      <c r="H248" s="33">
        <v>44838.545289351852</v>
      </c>
      <c r="I248" s="32" t="s">
        <v>38</v>
      </c>
      <c r="J248" s="32" t="s">
        <v>39</v>
      </c>
      <c r="K248" s="33"/>
      <c r="L248" s="32" t="s">
        <v>40</v>
      </c>
      <c r="M248" s="32" t="s">
        <v>56</v>
      </c>
      <c r="N248">
        <v>1</v>
      </c>
      <c r="O248" s="32" t="s">
        <v>73</v>
      </c>
      <c r="P248">
        <v>0</v>
      </c>
      <c r="Q248" s="32" t="s">
        <v>56</v>
      </c>
      <c r="R248">
        <v>8617</v>
      </c>
      <c r="S248" s="32" t="s">
        <v>1937</v>
      </c>
      <c r="T248" s="32" t="s">
        <v>1938</v>
      </c>
      <c r="U248" s="32" t="s">
        <v>45</v>
      </c>
      <c r="V248" s="32" t="s">
        <v>1939</v>
      </c>
      <c r="W248" s="33">
        <v>44811.379733796297</v>
      </c>
      <c r="X248" s="32" t="s">
        <v>67</v>
      </c>
      <c r="Y248" s="32" t="s">
        <v>47</v>
      </c>
      <c r="Z248" s="32" t="s">
        <v>48</v>
      </c>
      <c r="AA248" s="32" t="s">
        <v>182</v>
      </c>
      <c r="AB248" s="32" t="s">
        <v>1940</v>
      </c>
      <c r="AC248" s="32" t="s">
        <v>1256</v>
      </c>
      <c r="AD248" s="34"/>
      <c r="AE248" s="32" t="s">
        <v>39</v>
      </c>
      <c r="AF248" s="32" t="s">
        <v>53</v>
      </c>
      <c r="AG248" s="35">
        <v>0</v>
      </c>
      <c r="AH248" s="33">
        <v>44826.591122685182</v>
      </c>
      <c r="AI248" s="32" t="s">
        <v>56</v>
      </c>
    </row>
    <row r="249" spans="1:35" ht="14.25">
      <c r="A249" s="32" t="s">
        <v>35</v>
      </c>
      <c r="B249" s="32" t="s">
        <v>36</v>
      </c>
      <c r="C249" s="33">
        <v>44811.324861111112</v>
      </c>
      <c r="D249" s="33">
        <v>44811.312002314815</v>
      </c>
      <c r="E249" s="32" t="s">
        <v>37</v>
      </c>
      <c r="F249" s="32" t="s">
        <v>1941</v>
      </c>
      <c r="G249">
        <v>11378</v>
      </c>
      <c r="H249" s="33">
        <v>44838.576111111113</v>
      </c>
      <c r="I249" s="32" t="s">
        <v>38</v>
      </c>
      <c r="J249" s="32" t="s">
        <v>39</v>
      </c>
      <c r="K249" s="33"/>
      <c r="L249" s="32" t="s">
        <v>40</v>
      </c>
      <c r="M249" s="32" t="s">
        <v>56</v>
      </c>
      <c r="N249">
        <v>1</v>
      </c>
      <c r="O249" s="32" t="s">
        <v>127</v>
      </c>
      <c r="P249">
        <v>0</v>
      </c>
      <c r="Q249" s="32" t="s">
        <v>56</v>
      </c>
      <c r="R249">
        <v>6134</v>
      </c>
      <c r="S249" s="32" t="s">
        <v>1092</v>
      </c>
      <c r="T249" s="32" t="s">
        <v>1093</v>
      </c>
      <c r="U249" s="32" t="s">
        <v>45</v>
      </c>
      <c r="V249" s="32" t="s">
        <v>38</v>
      </c>
      <c r="W249" s="33">
        <v>44811.324861111112</v>
      </c>
      <c r="X249" s="32" t="s">
        <v>51</v>
      </c>
      <c r="Y249" s="32" t="s">
        <v>52</v>
      </c>
      <c r="Z249" s="32" t="s">
        <v>48</v>
      </c>
      <c r="AA249" s="32" t="s">
        <v>179</v>
      </c>
      <c r="AB249" s="32" t="s">
        <v>269</v>
      </c>
      <c r="AC249" s="32" t="s">
        <v>1393</v>
      </c>
      <c r="AD249" s="34"/>
      <c r="AE249" s="32" t="s">
        <v>39</v>
      </c>
      <c r="AF249" s="32" t="s">
        <v>50</v>
      </c>
      <c r="AG249" s="35">
        <v>0</v>
      </c>
      <c r="AH249" s="33">
        <v>44826.576111111113</v>
      </c>
      <c r="AI249" s="32" t="s">
        <v>56</v>
      </c>
    </row>
    <row r="250" spans="1:35" ht="14.25">
      <c r="A250" s="32" t="s">
        <v>35</v>
      </c>
      <c r="B250" s="32" t="s">
        <v>329</v>
      </c>
      <c r="C250" s="33">
        <v>44820.563750000001</v>
      </c>
      <c r="D250" s="33">
        <v>44811.328159722223</v>
      </c>
      <c r="E250" s="32" t="s">
        <v>37</v>
      </c>
      <c r="F250" s="32" t="s">
        <v>1942</v>
      </c>
      <c r="G250">
        <v>11379</v>
      </c>
      <c r="H250" s="33">
        <v>44827.38077546296</v>
      </c>
      <c r="I250" s="32" t="s">
        <v>1943</v>
      </c>
      <c r="J250" s="32" t="s">
        <v>45</v>
      </c>
      <c r="K250" s="33">
        <v>44812.58090277778</v>
      </c>
      <c r="L250" s="32" t="s">
        <v>40</v>
      </c>
      <c r="M250" s="32" t="s">
        <v>56</v>
      </c>
      <c r="N250">
        <v>3</v>
      </c>
      <c r="O250" s="32" t="s">
        <v>92</v>
      </c>
      <c r="P250">
        <v>1</v>
      </c>
      <c r="Q250" s="32" t="s">
        <v>56</v>
      </c>
      <c r="R250">
        <v>8817</v>
      </c>
      <c r="S250" s="32" t="s">
        <v>1944</v>
      </c>
      <c r="T250" s="32" t="s">
        <v>1945</v>
      </c>
      <c r="U250" s="32" t="s">
        <v>45</v>
      </c>
      <c r="V250" s="32" t="s">
        <v>1946</v>
      </c>
      <c r="W250" s="33">
        <v>44820.563750000001</v>
      </c>
      <c r="X250" s="32" t="s">
        <v>106</v>
      </c>
      <c r="Y250" s="32" t="s">
        <v>47</v>
      </c>
      <c r="Z250" s="32" t="s">
        <v>48</v>
      </c>
      <c r="AA250" s="32" t="s">
        <v>330</v>
      </c>
      <c r="AB250" s="32" t="s">
        <v>1947</v>
      </c>
      <c r="AC250" s="32" t="s">
        <v>561</v>
      </c>
      <c r="AD250" s="34"/>
      <c r="AE250" s="32" t="s">
        <v>39</v>
      </c>
      <c r="AF250" s="32" t="s">
        <v>53</v>
      </c>
      <c r="AG250" s="35">
        <v>0</v>
      </c>
      <c r="AH250" s="33">
        <v>44826.610625000001</v>
      </c>
      <c r="AI250" s="32" t="s">
        <v>56</v>
      </c>
    </row>
    <row r="251" spans="1:35" ht="14.25">
      <c r="A251" s="32" t="s">
        <v>35</v>
      </c>
      <c r="B251" s="32" t="s">
        <v>68</v>
      </c>
      <c r="C251" s="33">
        <v>44811.633553240739</v>
      </c>
      <c r="D251" s="33">
        <v>44811.342673611114</v>
      </c>
      <c r="E251" s="32" t="s">
        <v>37</v>
      </c>
      <c r="F251" s="32" t="s">
        <v>1948</v>
      </c>
      <c r="G251">
        <v>11380</v>
      </c>
      <c r="H251" s="33">
        <v>44823.426608796297</v>
      </c>
      <c r="I251" s="32" t="s">
        <v>38</v>
      </c>
      <c r="J251" s="32" t="s">
        <v>39</v>
      </c>
      <c r="K251" s="33"/>
      <c r="L251" s="32" t="s">
        <v>40</v>
      </c>
      <c r="M251" s="32" t="s">
        <v>56</v>
      </c>
      <c r="N251">
        <v>1</v>
      </c>
      <c r="O251" s="32" t="s">
        <v>39</v>
      </c>
      <c r="P251">
        <v>0</v>
      </c>
      <c r="Q251" s="32" t="s">
        <v>56</v>
      </c>
      <c r="R251">
        <v>5773</v>
      </c>
      <c r="S251" s="32" t="s">
        <v>1344</v>
      </c>
      <c r="T251" s="32" t="s">
        <v>1345</v>
      </c>
      <c r="U251" s="32" t="s">
        <v>45</v>
      </c>
      <c r="V251" s="32" t="s">
        <v>1949</v>
      </c>
      <c r="W251" s="33">
        <v>44811.550138888888</v>
      </c>
      <c r="X251" s="32" t="s">
        <v>94</v>
      </c>
      <c r="Y251" s="32" t="s">
        <v>47</v>
      </c>
      <c r="Z251" s="32" t="s">
        <v>48</v>
      </c>
      <c r="AA251" s="32" t="s">
        <v>39</v>
      </c>
      <c r="AB251" s="32" t="s">
        <v>1950</v>
      </c>
      <c r="AC251" s="32" t="s">
        <v>328</v>
      </c>
      <c r="AD251" s="34"/>
      <c r="AE251" s="32" t="s">
        <v>39</v>
      </c>
      <c r="AF251" s="32" t="s">
        <v>50</v>
      </c>
      <c r="AG251" s="35">
        <v>0</v>
      </c>
      <c r="AH251" s="33">
        <v>44811.633553240739</v>
      </c>
      <c r="AI251" s="32" t="s">
        <v>56</v>
      </c>
    </row>
    <row r="252" spans="1:35" ht="14.25">
      <c r="A252" s="32" t="s">
        <v>35</v>
      </c>
      <c r="B252" s="32" t="s">
        <v>36</v>
      </c>
      <c r="C252" s="33">
        <v>44812.354201388887</v>
      </c>
      <c r="D252" s="33">
        <v>44811.352476851855</v>
      </c>
      <c r="E252" s="32" t="s">
        <v>37</v>
      </c>
      <c r="F252" s="32" t="s">
        <v>1951</v>
      </c>
      <c r="G252">
        <v>11381</v>
      </c>
      <c r="H252" s="33">
        <v>44823.403275462966</v>
      </c>
      <c r="I252" s="32" t="s">
        <v>38</v>
      </c>
      <c r="J252" s="32" t="s">
        <v>39</v>
      </c>
      <c r="K252" s="33"/>
      <c r="L252" s="32" t="s">
        <v>40</v>
      </c>
      <c r="M252" s="32" t="s">
        <v>56</v>
      </c>
      <c r="N252">
        <v>1</v>
      </c>
      <c r="O252" s="32" t="s">
        <v>82</v>
      </c>
      <c r="P252">
        <v>0</v>
      </c>
      <c r="Q252" s="32" t="s">
        <v>56</v>
      </c>
      <c r="R252">
        <v>6794</v>
      </c>
      <c r="S252" s="32" t="s">
        <v>1952</v>
      </c>
      <c r="T252" s="32" t="s">
        <v>1953</v>
      </c>
      <c r="U252" s="32" t="s">
        <v>45</v>
      </c>
      <c r="V252" s="32" t="s">
        <v>1954</v>
      </c>
      <c r="W252" s="33">
        <v>44812.354201388887</v>
      </c>
      <c r="X252" s="32" t="s">
        <v>59</v>
      </c>
      <c r="Y252" s="32" t="s">
        <v>47</v>
      </c>
      <c r="Z252" s="32" t="s">
        <v>48</v>
      </c>
      <c r="AA252" s="32" t="s">
        <v>474</v>
      </c>
      <c r="AB252" s="32" t="s">
        <v>1955</v>
      </c>
      <c r="AC252" s="32" t="s">
        <v>1956</v>
      </c>
      <c r="AD252" s="34"/>
      <c r="AE252" s="32" t="s">
        <v>39</v>
      </c>
      <c r="AF252" s="32" t="s">
        <v>50</v>
      </c>
      <c r="AG252" s="35">
        <v>0</v>
      </c>
      <c r="AH252" s="33">
        <v>44812.354201388887</v>
      </c>
      <c r="AI252" s="32" t="s">
        <v>41</v>
      </c>
    </row>
    <row r="253" spans="1:35" ht="14.25">
      <c r="A253" s="32" t="s">
        <v>35</v>
      </c>
      <c r="B253" s="32" t="s">
        <v>178</v>
      </c>
      <c r="C253" s="33">
        <v>44811.642199074071</v>
      </c>
      <c r="D253" s="33">
        <v>44811.374652777777</v>
      </c>
      <c r="E253" s="32" t="s">
        <v>37</v>
      </c>
      <c r="F253" s="32" t="s">
        <v>39</v>
      </c>
      <c r="G253">
        <v>11382</v>
      </c>
      <c r="H253" s="33">
        <v>44813.625532407408</v>
      </c>
      <c r="I253" s="32" t="s">
        <v>38</v>
      </c>
      <c r="J253" s="32" t="s">
        <v>39</v>
      </c>
      <c r="K253" s="33"/>
      <c r="L253" s="32" t="s">
        <v>40</v>
      </c>
      <c r="M253" s="32" t="s">
        <v>56</v>
      </c>
      <c r="N253">
        <v>1</v>
      </c>
      <c r="O253" s="32" t="s">
        <v>179</v>
      </c>
      <c r="P253">
        <v>0</v>
      </c>
      <c r="Q253" s="32" t="s">
        <v>41</v>
      </c>
      <c r="R253">
        <v>8426</v>
      </c>
      <c r="S253" s="32" t="s">
        <v>960</v>
      </c>
      <c r="T253" s="32" t="s">
        <v>961</v>
      </c>
      <c r="U253" s="32" t="s">
        <v>45</v>
      </c>
      <c r="V253" s="32" t="s">
        <v>1957</v>
      </c>
      <c r="W253" s="33">
        <v>44811.641342592593</v>
      </c>
      <c r="X253" s="32" t="s">
        <v>46</v>
      </c>
      <c r="Y253" s="32" t="s">
        <v>47</v>
      </c>
      <c r="Z253" s="32" t="s">
        <v>48</v>
      </c>
      <c r="AA253" s="32" t="s">
        <v>182</v>
      </c>
      <c r="AB253" s="32" t="s">
        <v>1958</v>
      </c>
      <c r="AC253" s="32" t="s">
        <v>1304</v>
      </c>
      <c r="AD253" s="34"/>
      <c r="AE253" s="32" t="s">
        <v>39</v>
      </c>
      <c r="AF253" s="32" t="s">
        <v>53</v>
      </c>
      <c r="AG253" s="35">
        <v>0</v>
      </c>
      <c r="AH253" s="33">
        <v>44811.642199074071</v>
      </c>
      <c r="AI253" s="32" t="s">
        <v>56</v>
      </c>
    </row>
    <row r="254" spans="1:35" ht="14.25">
      <c r="A254" s="32" t="s">
        <v>35</v>
      </c>
      <c r="B254" s="32" t="s">
        <v>178</v>
      </c>
      <c r="C254" s="33"/>
      <c r="D254" s="33">
        <v>44811.375474537039</v>
      </c>
      <c r="E254" s="32" t="s">
        <v>37</v>
      </c>
      <c r="F254" s="32" t="s">
        <v>39</v>
      </c>
      <c r="G254">
        <v>11383</v>
      </c>
      <c r="H254" s="33">
        <v>44813.625567129631</v>
      </c>
      <c r="I254" s="32" t="s">
        <v>38</v>
      </c>
      <c r="J254" s="32" t="s">
        <v>39</v>
      </c>
      <c r="K254" s="33"/>
      <c r="L254" s="32" t="s">
        <v>40</v>
      </c>
      <c r="M254" s="32" t="s">
        <v>56</v>
      </c>
      <c r="N254">
        <v>1</v>
      </c>
      <c r="O254" s="32" t="s">
        <v>73</v>
      </c>
      <c r="P254">
        <v>0</v>
      </c>
      <c r="Q254" s="32" t="s">
        <v>41</v>
      </c>
      <c r="R254">
        <v>982795359</v>
      </c>
      <c r="S254" s="32" t="s">
        <v>932</v>
      </c>
      <c r="T254" s="32" t="s">
        <v>933</v>
      </c>
      <c r="U254" s="32" t="s">
        <v>39</v>
      </c>
      <c r="V254" s="32" t="s">
        <v>39</v>
      </c>
      <c r="W254" s="33"/>
      <c r="X254" s="32" t="s">
        <v>85</v>
      </c>
      <c r="Y254" s="32" t="s">
        <v>47</v>
      </c>
      <c r="Z254" s="32" t="s">
        <v>160</v>
      </c>
      <c r="AA254" s="32" t="s">
        <v>182</v>
      </c>
      <c r="AB254" s="32" t="s">
        <v>1959</v>
      </c>
      <c r="AC254" s="32" t="s">
        <v>1237</v>
      </c>
      <c r="AD254" s="34"/>
      <c r="AE254" s="32" t="s">
        <v>39</v>
      </c>
      <c r="AF254" s="32" t="s">
        <v>53</v>
      </c>
      <c r="AG254" s="35">
        <v>0</v>
      </c>
      <c r="AH254" s="33">
        <v>44811.422789351855</v>
      </c>
      <c r="AI254" s="32" t="s">
        <v>56</v>
      </c>
    </row>
    <row r="255" spans="1:35" ht="14.25">
      <c r="A255" s="32" t="s">
        <v>35</v>
      </c>
      <c r="B255" s="32" t="s">
        <v>452</v>
      </c>
      <c r="C255" s="33">
        <v>44812.510254629633</v>
      </c>
      <c r="D255" s="33">
        <v>44811.37908564815</v>
      </c>
      <c r="E255" s="32" t="s">
        <v>37</v>
      </c>
      <c r="F255" s="32" t="s">
        <v>1960</v>
      </c>
      <c r="G255">
        <v>11384</v>
      </c>
      <c r="H255" s="33">
        <v>44813.629444444443</v>
      </c>
      <c r="I255" s="32" t="s">
        <v>38</v>
      </c>
      <c r="J255" s="32" t="s">
        <v>39</v>
      </c>
      <c r="K255" s="33"/>
      <c r="L255" s="32" t="s">
        <v>40</v>
      </c>
      <c r="M255" s="32" t="s">
        <v>56</v>
      </c>
      <c r="N255">
        <v>1</v>
      </c>
      <c r="O255" s="32" t="s">
        <v>453</v>
      </c>
      <c r="P255">
        <v>0</v>
      </c>
      <c r="Q255" s="32" t="s">
        <v>41</v>
      </c>
      <c r="R255">
        <v>25766355</v>
      </c>
      <c r="S255" s="32" t="s">
        <v>377</v>
      </c>
      <c r="T255" s="32" t="s">
        <v>378</v>
      </c>
      <c r="U255" s="32" t="s">
        <v>45</v>
      </c>
      <c r="V255" s="32" t="s">
        <v>1961</v>
      </c>
      <c r="W255" s="33">
        <v>44812.510254629633</v>
      </c>
      <c r="X255" s="32" t="s">
        <v>321</v>
      </c>
      <c r="Y255" s="32" t="s">
        <v>47</v>
      </c>
      <c r="Z255" s="32" t="s">
        <v>48</v>
      </c>
      <c r="AA255" s="32" t="s">
        <v>455</v>
      </c>
      <c r="AB255" s="32" t="s">
        <v>1962</v>
      </c>
      <c r="AC255" s="32" t="s">
        <v>521</v>
      </c>
      <c r="AD255" s="34"/>
      <c r="AE255" s="32" t="s">
        <v>39</v>
      </c>
      <c r="AF255" s="32" t="s">
        <v>50</v>
      </c>
      <c r="AG255" s="35">
        <v>0</v>
      </c>
      <c r="AH255" s="33">
        <v>44812.510254629633</v>
      </c>
      <c r="AI255" s="32" t="s">
        <v>203</v>
      </c>
    </row>
    <row r="256" spans="1:35" ht="14.25">
      <c r="A256" s="32" t="s">
        <v>35</v>
      </c>
      <c r="B256" s="32" t="s">
        <v>452</v>
      </c>
      <c r="C256" s="33">
        <v>44812.510370370372</v>
      </c>
      <c r="D256" s="33">
        <v>44811.382696759261</v>
      </c>
      <c r="E256" s="32" t="s">
        <v>37</v>
      </c>
      <c r="F256" s="32" t="s">
        <v>1963</v>
      </c>
      <c r="G256">
        <v>11385</v>
      </c>
      <c r="H256" s="33">
        <v>44823.382777777777</v>
      </c>
      <c r="I256" s="32" t="s">
        <v>38</v>
      </c>
      <c r="J256" s="32" t="s">
        <v>39</v>
      </c>
      <c r="K256" s="33"/>
      <c r="L256" s="32" t="s">
        <v>40</v>
      </c>
      <c r="M256" s="32" t="s">
        <v>56</v>
      </c>
      <c r="N256">
        <v>1</v>
      </c>
      <c r="O256" s="32" t="s">
        <v>453</v>
      </c>
      <c r="P256">
        <v>0</v>
      </c>
      <c r="Q256" s="32" t="s">
        <v>56</v>
      </c>
      <c r="R256">
        <v>25766355</v>
      </c>
      <c r="S256" s="32" t="s">
        <v>377</v>
      </c>
      <c r="T256" s="32" t="s">
        <v>378</v>
      </c>
      <c r="U256" s="32" t="s">
        <v>45</v>
      </c>
      <c r="V256" s="32" t="s">
        <v>1964</v>
      </c>
      <c r="W256" s="33">
        <v>44812.510370370372</v>
      </c>
      <c r="X256" s="32" t="s">
        <v>321</v>
      </c>
      <c r="Y256" s="32" t="s">
        <v>47</v>
      </c>
      <c r="Z256" s="32" t="s">
        <v>48</v>
      </c>
      <c r="AA256" s="32" t="s">
        <v>455</v>
      </c>
      <c r="AB256" s="32" t="s">
        <v>1962</v>
      </c>
      <c r="AC256" s="32" t="s">
        <v>521</v>
      </c>
      <c r="AD256" s="34"/>
      <c r="AE256" s="32" t="s">
        <v>39</v>
      </c>
      <c r="AF256" s="32" t="s">
        <v>50</v>
      </c>
      <c r="AG256" s="35">
        <v>0</v>
      </c>
      <c r="AH256" s="33">
        <v>44812.510370370372</v>
      </c>
      <c r="AI256" s="32" t="s">
        <v>56</v>
      </c>
    </row>
    <row r="257" spans="1:35" ht="14.25">
      <c r="A257" s="32" t="s">
        <v>35</v>
      </c>
      <c r="B257" s="32" t="s">
        <v>36</v>
      </c>
      <c r="C257" s="33">
        <v>44811.634166666663</v>
      </c>
      <c r="D257" s="33">
        <v>44811.383194444446</v>
      </c>
      <c r="E257" s="32" t="s">
        <v>37</v>
      </c>
      <c r="F257" s="32" t="s">
        <v>1965</v>
      </c>
      <c r="G257">
        <v>11386</v>
      </c>
      <c r="H257" s="33">
        <v>44823.60083333333</v>
      </c>
      <c r="I257" s="32" t="s">
        <v>38</v>
      </c>
      <c r="J257" s="32" t="s">
        <v>39</v>
      </c>
      <c r="K257" s="33"/>
      <c r="L257" s="32" t="s">
        <v>40</v>
      </c>
      <c r="M257" s="32" t="s">
        <v>56</v>
      </c>
      <c r="N257">
        <v>1</v>
      </c>
      <c r="O257" s="32" t="s">
        <v>42</v>
      </c>
      <c r="P257">
        <v>0</v>
      </c>
      <c r="Q257" s="32" t="s">
        <v>56</v>
      </c>
      <c r="R257">
        <v>5725</v>
      </c>
      <c r="S257" s="32" t="s">
        <v>1585</v>
      </c>
      <c r="T257" s="32" t="s">
        <v>1586</v>
      </c>
      <c r="U257" s="32" t="s">
        <v>45</v>
      </c>
      <c r="V257" s="32" t="s">
        <v>1966</v>
      </c>
      <c r="W257" s="33">
        <v>44811.416944444441</v>
      </c>
      <c r="X257" s="32" t="s">
        <v>72</v>
      </c>
      <c r="Y257" s="32" t="s">
        <v>47</v>
      </c>
      <c r="Z257" s="32" t="s">
        <v>48</v>
      </c>
      <c r="AA257" s="32" t="s">
        <v>131</v>
      </c>
      <c r="AB257" s="32" t="s">
        <v>1967</v>
      </c>
      <c r="AC257" s="32" t="s">
        <v>451</v>
      </c>
      <c r="AD257" s="34"/>
      <c r="AE257" s="32" t="s">
        <v>39</v>
      </c>
      <c r="AF257" s="32" t="s">
        <v>50</v>
      </c>
      <c r="AG257" s="35">
        <v>0</v>
      </c>
      <c r="AH257" s="33">
        <v>44811.634166666663</v>
      </c>
      <c r="AI257" s="32" t="s">
        <v>56</v>
      </c>
    </row>
    <row r="258" spans="1:35" ht="14.25">
      <c r="A258" s="32" t="s">
        <v>35</v>
      </c>
      <c r="B258" s="32" t="s">
        <v>178</v>
      </c>
      <c r="C258" s="33">
        <v>44811.641226851854</v>
      </c>
      <c r="D258" s="33">
        <v>44811.38449074074</v>
      </c>
      <c r="E258" s="32" t="s">
        <v>37</v>
      </c>
      <c r="F258" s="32" t="s">
        <v>1968</v>
      </c>
      <c r="G258">
        <v>11387</v>
      </c>
      <c r="H258" s="33">
        <v>44838.33488425926</v>
      </c>
      <c r="I258" s="32" t="s">
        <v>38</v>
      </c>
      <c r="J258" s="32" t="s">
        <v>39</v>
      </c>
      <c r="K258" s="33"/>
      <c r="L258" s="32" t="s">
        <v>40</v>
      </c>
      <c r="M258" s="32" t="s">
        <v>56</v>
      </c>
      <c r="N258">
        <v>1</v>
      </c>
      <c r="O258" s="32" t="s">
        <v>73</v>
      </c>
      <c r="P258">
        <v>0</v>
      </c>
      <c r="Q258" s="32" t="s">
        <v>56</v>
      </c>
      <c r="R258">
        <v>8719</v>
      </c>
      <c r="S258" s="32" t="s">
        <v>185</v>
      </c>
      <c r="T258" s="32" t="s">
        <v>186</v>
      </c>
      <c r="U258" s="32" t="s">
        <v>45</v>
      </c>
      <c r="V258" s="32" t="s">
        <v>1969</v>
      </c>
      <c r="W258" s="33">
        <v>44811.640138888892</v>
      </c>
      <c r="X258" s="32" t="s">
        <v>46</v>
      </c>
      <c r="Y258" s="32" t="s">
        <v>47</v>
      </c>
      <c r="Z258" s="32" t="s">
        <v>48</v>
      </c>
      <c r="AA258" s="32" t="s">
        <v>182</v>
      </c>
      <c r="AB258" s="32" t="s">
        <v>1970</v>
      </c>
      <c r="AC258" s="32" t="s">
        <v>464</v>
      </c>
      <c r="AD258" s="34"/>
      <c r="AE258" s="32" t="s">
        <v>39</v>
      </c>
      <c r="AF258" s="32" t="s">
        <v>53</v>
      </c>
      <c r="AG258" s="35">
        <v>0</v>
      </c>
      <c r="AH258" s="33">
        <v>44826.590439814812</v>
      </c>
      <c r="AI258" s="32" t="s">
        <v>56</v>
      </c>
    </row>
    <row r="259" spans="1:35" ht="14.25">
      <c r="A259" s="32" t="s">
        <v>35</v>
      </c>
      <c r="B259" s="32" t="s">
        <v>54</v>
      </c>
      <c r="C259" s="33">
        <v>44811.607685185183</v>
      </c>
      <c r="D259" s="33">
        <v>44811.38826388889</v>
      </c>
      <c r="E259" s="32" t="s">
        <v>37</v>
      </c>
      <c r="F259" s="32" t="s">
        <v>1971</v>
      </c>
      <c r="G259">
        <v>11388</v>
      </c>
      <c r="H259" s="33">
        <v>44823.388738425929</v>
      </c>
      <c r="I259" s="32" t="s">
        <v>38</v>
      </c>
      <c r="J259" s="32" t="s">
        <v>39</v>
      </c>
      <c r="K259" s="33"/>
      <c r="L259" s="32" t="s">
        <v>40</v>
      </c>
      <c r="M259" s="32" t="s">
        <v>56</v>
      </c>
      <c r="N259">
        <v>1</v>
      </c>
      <c r="O259" s="32" t="s">
        <v>202</v>
      </c>
      <c r="P259">
        <v>0</v>
      </c>
      <c r="Q259" s="32" t="s">
        <v>56</v>
      </c>
      <c r="R259">
        <v>8404</v>
      </c>
      <c r="S259" s="32" t="s">
        <v>808</v>
      </c>
      <c r="T259" s="32" t="s">
        <v>809</v>
      </c>
      <c r="U259" s="32" t="s">
        <v>45</v>
      </c>
      <c r="V259" s="32" t="s">
        <v>1972</v>
      </c>
      <c r="W259" s="33">
        <v>44811.607685185183</v>
      </c>
      <c r="X259" s="32" t="s">
        <v>189</v>
      </c>
      <c r="Y259" s="32" t="s">
        <v>47</v>
      </c>
      <c r="Z259" s="32" t="s">
        <v>48</v>
      </c>
      <c r="AA259" s="32" t="s">
        <v>478</v>
      </c>
      <c r="AB259" s="32" t="s">
        <v>1973</v>
      </c>
      <c r="AC259" s="32" t="s">
        <v>1304</v>
      </c>
      <c r="AD259" s="34"/>
      <c r="AE259" s="32" t="s">
        <v>39</v>
      </c>
      <c r="AF259" s="32" t="s">
        <v>50</v>
      </c>
      <c r="AG259" s="35">
        <v>0</v>
      </c>
      <c r="AH259" s="33">
        <v>44811.607685185183</v>
      </c>
      <c r="AI259" s="32" t="s">
        <v>56</v>
      </c>
    </row>
    <row r="260" spans="1:35" ht="14.25">
      <c r="A260" s="32" t="s">
        <v>35</v>
      </c>
      <c r="B260" s="32" t="s">
        <v>171</v>
      </c>
      <c r="C260" s="33">
        <v>44811.634791666664</v>
      </c>
      <c r="D260" s="33">
        <v>44811.399178240739</v>
      </c>
      <c r="E260" s="32" t="s">
        <v>37</v>
      </c>
      <c r="F260" s="32" t="s">
        <v>1974</v>
      </c>
      <c r="G260">
        <v>11389</v>
      </c>
      <c r="H260" s="33">
        <v>44823.602141203701</v>
      </c>
      <c r="I260" s="32" t="s">
        <v>38</v>
      </c>
      <c r="J260" s="32" t="s">
        <v>39</v>
      </c>
      <c r="K260" s="33"/>
      <c r="L260" s="32" t="s">
        <v>40</v>
      </c>
      <c r="M260" s="32" t="s">
        <v>56</v>
      </c>
      <c r="N260">
        <v>1</v>
      </c>
      <c r="O260" s="32" t="s">
        <v>42</v>
      </c>
      <c r="P260">
        <v>0</v>
      </c>
      <c r="Q260" s="32" t="s">
        <v>56</v>
      </c>
      <c r="R260">
        <v>897741185</v>
      </c>
      <c r="S260" s="32" t="s">
        <v>1975</v>
      </c>
      <c r="T260" s="32" t="s">
        <v>1976</v>
      </c>
      <c r="U260" s="32" t="s">
        <v>45</v>
      </c>
      <c r="V260" s="32" t="s">
        <v>1977</v>
      </c>
      <c r="W260" s="33">
        <v>44811.431979166664</v>
      </c>
      <c r="X260" s="32" t="s">
        <v>103</v>
      </c>
      <c r="Y260" s="32" t="s">
        <v>282</v>
      </c>
      <c r="Z260" s="32" t="s">
        <v>48</v>
      </c>
      <c r="AA260" s="32" t="s">
        <v>173</v>
      </c>
      <c r="AB260" s="32" t="s">
        <v>1978</v>
      </c>
      <c r="AC260" s="32" t="s">
        <v>291</v>
      </c>
      <c r="AD260" s="34"/>
      <c r="AE260" s="32" t="s">
        <v>39</v>
      </c>
      <c r="AF260" s="32" t="s">
        <v>50</v>
      </c>
      <c r="AG260" s="35">
        <v>0</v>
      </c>
      <c r="AH260" s="33">
        <v>44811.634780092594</v>
      </c>
      <c r="AI260" s="32" t="s">
        <v>56</v>
      </c>
    </row>
    <row r="261" spans="1:35" ht="14.25">
      <c r="A261" s="32" t="s">
        <v>35</v>
      </c>
      <c r="B261" s="32" t="s">
        <v>178</v>
      </c>
      <c r="C261" s="33">
        <v>44811.635046296295</v>
      </c>
      <c r="D261" s="33">
        <v>44811.400451388887</v>
      </c>
      <c r="E261" s="32" t="s">
        <v>37</v>
      </c>
      <c r="F261" s="32" t="s">
        <v>1979</v>
      </c>
      <c r="G261">
        <v>11390</v>
      </c>
      <c r="H261" s="33">
        <v>44816.438518518517</v>
      </c>
      <c r="I261" s="32" t="s">
        <v>38</v>
      </c>
      <c r="J261" s="32" t="s">
        <v>39</v>
      </c>
      <c r="K261" s="33"/>
      <c r="L261" s="32" t="s">
        <v>40</v>
      </c>
      <c r="M261" s="32" t="s">
        <v>56</v>
      </c>
      <c r="N261">
        <v>1</v>
      </c>
      <c r="O261" s="32" t="s">
        <v>73</v>
      </c>
      <c r="P261">
        <v>0</v>
      </c>
      <c r="Q261" s="32" t="s">
        <v>41</v>
      </c>
      <c r="R261">
        <v>6456</v>
      </c>
      <c r="S261" s="32" t="s">
        <v>296</v>
      </c>
      <c r="T261" s="32" t="s">
        <v>297</v>
      </c>
      <c r="U261" s="32" t="s">
        <v>45</v>
      </c>
      <c r="V261" s="32" t="s">
        <v>1980</v>
      </c>
      <c r="W261" s="33">
        <v>44811.472407407404</v>
      </c>
      <c r="X261" s="32" t="s">
        <v>85</v>
      </c>
      <c r="Y261" s="32" t="s">
        <v>47</v>
      </c>
      <c r="Z261" s="32" t="s">
        <v>48</v>
      </c>
      <c r="AA261" s="32" t="s">
        <v>182</v>
      </c>
      <c r="AB261" s="32" t="s">
        <v>1981</v>
      </c>
      <c r="AC261" s="32" t="s">
        <v>587</v>
      </c>
      <c r="AD261" s="34"/>
      <c r="AE261" s="32" t="s">
        <v>39</v>
      </c>
      <c r="AF261" s="32" t="s">
        <v>53</v>
      </c>
      <c r="AG261" s="35">
        <v>0</v>
      </c>
      <c r="AH261" s="33">
        <v>44811.635046296295</v>
      </c>
      <c r="AI261" s="32" t="s">
        <v>41</v>
      </c>
    </row>
    <row r="262" spans="1:35" ht="14.25">
      <c r="A262" s="32" t="s">
        <v>35</v>
      </c>
      <c r="B262" s="32" t="s">
        <v>54</v>
      </c>
      <c r="C262" s="33">
        <v>44811.602106481485</v>
      </c>
      <c r="D262" s="33">
        <v>44811.405451388891</v>
      </c>
      <c r="E262" s="32" t="s">
        <v>37</v>
      </c>
      <c r="F262" s="32" t="s">
        <v>1982</v>
      </c>
      <c r="G262">
        <v>11391</v>
      </c>
      <c r="H262" s="33">
        <v>44838.400914351849</v>
      </c>
      <c r="I262" s="32" t="s">
        <v>38</v>
      </c>
      <c r="J262" s="32" t="s">
        <v>39</v>
      </c>
      <c r="K262" s="33"/>
      <c r="L262" s="32" t="s">
        <v>40</v>
      </c>
      <c r="M262" s="32" t="s">
        <v>56</v>
      </c>
      <c r="N262">
        <v>1</v>
      </c>
      <c r="O262" s="32" t="s">
        <v>127</v>
      </c>
      <c r="P262">
        <v>0</v>
      </c>
      <c r="Q262" s="32" t="s">
        <v>56</v>
      </c>
      <c r="R262">
        <v>8717</v>
      </c>
      <c r="S262" s="32" t="s">
        <v>500</v>
      </c>
      <c r="T262" s="32" t="s">
        <v>501</v>
      </c>
      <c r="U262" s="32" t="s">
        <v>45</v>
      </c>
      <c r="V262" s="32" t="s">
        <v>1983</v>
      </c>
      <c r="W262" s="33">
        <v>44811.602106481485</v>
      </c>
      <c r="X262" s="32" t="s">
        <v>223</v>
      </c>
      <c r="Y262" s="32" t="s">
        <v>47</v>
      </c>
      <c r="Z262" s="32" t="s">
        <v>48</v>
      </c>
      <c r="AA262" s="32" t="s">
        <v>475</v>
      </c>
      <c r="AB262" s="32" t="s">
        <v>1984</v>
      </c>
      <c r="AC262" s="32" t="s">
        <v>464</v>
      </c>
      <c r="AD262" s="34"/>
      <c r="AE262" s="32" t="s">
        <v>39</v>
      </c>
      <c r="AF262" s="32" t="s">
        <v>50</v>
      </c>
      <c r="AG262" s="35">
        <v>0</v>
      </c>
      <c r="AH262" s="33">
        <v>44826.597442129627</v>
      </c>
      <c r="AI262" s="32" t="s">
        <v>56</v>
      </c>
    </row>
    <row r="263" spans="1:35" ht="14.25">
      <c r="A263" s="32" t="s">
        <v>35</v>
      </c>
      <c r="B263" s="32" t="s">
        <v>36</v>
      </c>
      <c r="C263" s="33">
        <v>44813.733738425923</v>
      </c>
      <c r="D263" s="33">
        <v>44811.409918981481</v>
      </c>
      <c r="E263" s="32" t="s">
        <v>37</v>
      </c>
      <c r="F263" s="32" t="s">
        <v>1985</v>
      </c>
      <c r="G263">
        <v>11392</v>
      </c>
      <c r="H263" s="33">
        <v>44825.410416666666</v>
      </c>
      <c r="I263" s="32" t="s">
        <v>38</v>
      </c>
      <c r="J263" s="32" t="s">
        <v>39</v>
      </c>
      <c r="K263" s="33"/>
      <c r="L263" s="32" t="s">
        <v>40</v>
      </c>
      <c r="M263" s="32" t="s">
        <v>56</v>
      </c>
      <c r="N263">
        <v>1</v>
      </c>
      <c r="O263" s="32" t="s">
        <v>60</v>
      </c>
      <c r="P263">
        <v>0</v>
      </c>
      <c r="Q263" s="32" t="s">
        <v>56</v>
      </c>
      <c r="R263">
        <v>6501</v>
      </c>
      <c r="S263" s="32" t="s">
        <v>390</v>
      </c>
      <c r="T263" s="32" t="s">
        <v>391</v>
      </c>
      <c r="U263" s="32" t="s">
        <v>45</v>
      </c>
      <c r="V263" s="32" t="s">
        <v>1986</v>
      </c>
      <c r="W263" s="33">
        <v>44811.709004629629</v>
      </c>
      <c r="X263" s="32" t="s">
        <v>89</v>
      </c>
      <c r="Y263" s="32" t="s">
        <v>47</v>
      </c>
      <c r="Z263" s="32" t="s">
        <v>48</v>
      </c>
      <c r="AA263" s="32" t="s">
        <v>474</v>
      </c>
      <c r="AB263" s="32" t="s">
        <v>1987</v>
      </c>
      <c r="AC263" s="32" t="s">
        <v>481</v>
      </c>
      <c r="AD263" s="34"/>
      <c r="AE263" s="32" t="s">
        <v>39</v>
      </c>
      <c r="AF263" s="32" t="s">
        <v>50</v>
      </c>
      <c r="AG263" s="35">
        <v>0</v>
      </c>
      <c r="AH263" s="33">
        <v>44813.733738425923</v>
      </c>
      <c r="AI263" s="32" t="s">
        <v>56</v>
      </c>
    </row>
    <row r="264" spans="1:35" ht="14.25">
      <c r="A264" s="32" t="s">
        <v>35</v>
      </c>
      <c r="B264" s="32" t="s">
        <v>171</v>
      </c>
      <c r="C264" s="33">
        <v>44811.636180555557</v>
      </c>
      <c r="D264" s="33">
        <v>44811.414456018516</v>
      </c>
      <c r="E264" s="32" t="s">
        <v>37</v>
      </c>
      <c r="F264" s="32" t="s">
        <v>1988</v>
      </c>
      <c r="G264">
        <v>11393</v>
      </c>
      <c r="H264" s="33">
        <v>44838.548460648148</v>
      </c>
      <c r="I264" s="32" t="s">
        <v>38</v>
      </c>
      <c r="J264" s="32" t="s">
        <v>39</v>
      </c>
      <c r="K264" s="33"/>
      <c r="L264" s="32" t="s">
        <v>40</v>
      </c>
      <c r="M264" s="32" t="s">
        <v>56</v>
      </c>
      <c r="N264">
        <v>1</v>
      </c>
      <c r="O264" s="32" t="s">
        <v>42</v>
      </c>
      <c r="P264">
        <v>0</v>
      </c>
      <c r="Q264" s="32" t="s">
        <v>56</v>
      </c>
      <c r="R264">
        <v>973133290</v>
      </c>
      <c r="S264" s="32" t="s">
        <v>449</v>
      </c>
      <c r="T264" s="32" t="s">
        <v>450</v>
      </c>
      <c r="U264" s="32" t="s">
        <v>45</v>
      </c>
      <c r="V264" s="32" t="s">
        <v>1989</v>
      </c>
      <c r="W264" s="33">
        <v>44811.450879629629</v>
      </c>
      <c r="X264" s="32" t="s">
        <v>72</v>
      </c>
      <c r="Y264" s="32" t="s">
        <v>47</v>
      </c>
      <c r="Z264" s="32" t="s">
        <v>48</v>
      </c>
      <c r="AA264" s="32" t="s">
        <v>190</v>
      </c>
      <c r="AB264" s="32" t="s">
        <v>1990</v>
      </c>
      <c r="AC264" s="32" t="s">
        <v>451</v>
      </c>
      <c r="AD264" s="34"/>
      <c r="AE264" s="32" t="s">
        <v>39</v>
      </c>
      <c r="AF264" s="32" t="s">
        <v>50</v>
      </c>
      <c r="AG264" s="35">
        <v>0</v>
      </c>
      <c r="AH264" s="33">
        <v>44826.58457175926</v>
      </c>
      <c r="AI264" s="32" t="s">
        <v>56</v>
      </c>
    </row>
    <row r="265" spans="1:35" ht="14.25">
      <c r="A265" s="32" t="s">
        <v>35</v>
      </c>
      <c r="B265" s="32" t="s">
        <v>54</v>
      </c>
      <c r="C265" s="33">
        <v>44811.440115740741</v>
      </c>
      <c r="D265" s="33">
        <v>44811.423634259256</v>
      </c>
      <c r="E265" s="32" t="s">
        <v>37</v>
      </c>
      <c r="F265" s="32" t="s">
        <v>39</v>
      </c>
      <c r="G265">
        <v>11394</v>
      </c>
      <c r="H265" s="33">
        <v>44813.67392361111</v>
      </c>
      <c r="I265" s="32" t="s">
        <v>38</v>
      </c>
      <c r="J265" s="32" t="s">
        <v>39</v>
      </c>
      <c r="K265" s="33"/>
      <c r="L265" s="32" t="s">
        <v>40</v>
      </c>
      <c r="M265" s="32" t="s">
        <v>56</v>
      </c>
      <c r="N265">
        <v>1</v>
      </c>
      <c r="O265" s="32" t="s">
        <v>42</v>
      </c>
      <c r="P265">
        <v>0</v>
      </c>
      <c r="Q265" s="32" t="s">
        <v>41</v>
      </c>
      <c r="R265">
        <v>6459</v>
      </c>
      <c r="S265" s="32" t="s">
        <v>1991</v>
      </c>
      <c r="T265" s="32" t="s">
        <v>1992</v>
      </c>
      <c r="U265" s="32" t="s">
        <v>45</v>
      </c>
      <c r="V265" s="32" t="s">
        <v>1486</v>
      </c>
      <c r="W265" s="33">
        <v>44811.440115740741</v>
      </c>
      <c r="X265" s="32" t="s">
        <v>96</v>
      </c>
      <c r="Y265" s="32" t="s">
        <v>47</v>
      </c>
      <c r="Z265" s="32" t="s">
        <v>48</v>
      </c>
      <c r="AA265" s="32" t="s">
        <v>97</v>
      </c>
      <c r="AB265" s="32" t="s">
        <v>1993</v>
      </c>
      <c r="AC265" s="32" t="s">
        <v>1393</v>
      </c>
      <c r="AD265" s="34">
        <v>44686</v>
      </c>
      <c r="AE265" s="32" t="s">
        <v>39</v>
      </c>
      <c r="AF265" s="32" t="s">
        <v>53</v>
      </c>
      <c r="AG265" s="35">
        <v>0</v>
      </c>
      <c r="AH265" s="33">
        <v>44811.490208333336</v>
      </c>
      <c r="AI265" s="32" t="s">
        <v>56</v>
      </c>
    </row>
    <row r="266" spans="1:35" ht="14.25">
      <c r="A266" s="32" t="s">
        <v>35</v>
      </c>
      <c r="B266" s="32" t="s">
        <v>452</v>
      </c>
      <c r="C266" s="33">
        <v>44811.602951388886</v>
      </c>
      <c r="D266" s="33">
        <v>44811.434363425928</v>
      </c>
      <c r="E266" s="32" t="s">
        <v>37</v>
      </c>
      <c r="F266" s="32" t="s">
        <v>1994</v>
      </c>
      <c r="G266">
        <v>11395</v>
      </c>
      <c r="H266" s="33">
        <v>44823.435011574074</v>
      </c>
      <c r="I266" s="32" t="s">
        <v>38</v>
      </c>
      <c r="J266" s="32" t="s">
        <v>39</v>
      </c>
      <c r="K266" s="33"/>
      <c r="L266" s="32" t="s">
        <v>40</v>
      </c>
      <c r="M266" s="32" t="s">
        <v>56</v>
      </c>
      <c r="N266">
        <v>1</v>
      </c>
      <c r="O266" s="32" t="s">
        <v>104</v>
      </c>
      <c r="P266">
        <v>0</v>
      </c>
      <c r="Q266" s="32" t="s">
        <v>56</v>
      </c>
      <c r="R266">
        <v>6706</v>
      </c>
      <c r="S266" s="32" t="s">
        <v>400</v>
      </c>
      <c r="T266" s="32" t="s">
        <v>401</v>
      </c>
      <c r="U266" s="32" t="s">
        <v>45</v>
      </c>
      <c r="V266" s="32" t="s">
        <v>1995</v>
      </c>
      <c r="W266" s="33">
        <v>44811.602951388886</v>
      </c>
      <c r="X266" s="32" t="s">
        <v>223</v>
      </c>
      <c r="Y266" s="32" t="s">
        <v>47</v>
      </c>
      <c r="Z266" s="32" t="s">
        <v>48</v>
      </c>
      <c r="AA266" s="32" t="s">
        <v>455</v>
      </c>
      <c r="AB266" s="32" t="s">
        <v>1996</v>
      </c>
      <c r="AC266" s="32" t="s">
        <v>534</v>
      </c>
      <c r="AD266" s="34"/>
      <c r="AE266" s="32" t="s">
        <v>39</v>
      </c>
      <c r="AF266" s="32" t="s">
        <v>50</v>
      </c>
      <c r="AG266" s="35">
        <v>0</v>
      </c>
      <c r="AH266" s="33">
        <v>44811.602951388886</v>
      </c>
      <c r="AI266" s="32" t="s">
        <v>56</v>
      </c>
    </row>
    <row r="267" spans="1:35" ht="14.25">
      <c r="A267" s="32" t="s">
        <v>35</v>
      </c>
      <c r="B267" s="32" t="s">
        <v>54</v>
      </c>
      <c r="C267" s="33">
        <v>44811.636886574073</v>
      </c>
      <c r="D267" s="33">
        <v>44811.440671296295</v>
      </c>
      <c r="E267" s="32" t="s">
        <v>37</v>
      </c>
      <c r="F267" s="32" t="s">
        <v>1997</v>
      </c>
      <c r="G267">
        <v>11396</v>
      </c>
      <c r="H267" s="33">
        <v>44823.631331018521</v>
      </c>
      <c r="I267" s="32" t="s">
        <v>38</v>
      </c>
      <c r="J267" s="32" t="s">
        <v>39</v>
      </c>
      <c r="K267" s="33"/>
      <c r="L267" s="32" t="s">
        <v>40</v>
      </c>
      <c r="M267" s="32" t="s">
        <v>56</v>
      </c>
      <c r="N267">
        <v>1</v>
      </c>
      <c r="O267" s="32" t="s">
        <v>42</v>
      </c>
      <c r="P267">
        <v>0</v>
      </c>
      <c r="Q267" s="32" t="s">
        <v>56</v>
      </c>
      <c r="R267">
        <v>6456</v>
      </c>
      <c r="S267" s="32" t="s">
        <v>296</v>
      </c>
      <c r="T267" s="32" t="s">
        <v>297</v>
      </c>
      <c r="U267" s="32" t="s">
        <v>45</v>
      </c>
      <c r="V267" s="32" t="s">
        <v>530</v>
      </c>
      <c r="W267" s="33">
        <v>44811.446585648147</v>
      </c>
      <c r="X267" s="32" t="s">
        <v>94</v>
      </c>
      <c r="Y267" s="32" t="s">
        <v>47</v>
      </c>
      <c r="Z267" s="32" t="s">
        <v>48</v>
      </c>
      <c r="AA267" s="32" t="s">
        <v>1538</v>
      </c>
      <c r="AB267" s="32" t="s">
        <v>1998</v>
      </c>
      <c r="AC267" s="32" t="s">
        <v>587</v>
      </c>
      <c r="AD267" s="34"/>
      <c r="AE267" s="32" t="s">
        <v>39</v>
      </c>
      <c r="AF267" s="32" t="s">
        <v>50</v>
      </c>
      <c r="AG267" s="35">
        <v>0</v>
      </c>
      <c r="AH267" s="33">
        <v>44811.636886574073</v>
      </c>
      <c r="AI267" s="32" t="s">
        <v>56</v>
      </c>
    </row>
    <row r="268" spans="1:35" ht="14.25">
      <c r="A268" s="32" t="s">
        <v>35</v>
      </c>
      <c r="B268" s="32" t="s">
        <v>178</v>
      </c>
      <c r="C268" s="33">
        <v>44818.401412037034</v>
      </c>
      <c r="D268" s="33">
        <v>44811.447210648148</v>
      </c>
      <c r="E268" s="32" t="s">
        <v>37</v>
      </c>
      <c r="F268" s="32" t="s">
        <v>1999</v>
      </c>
      <c r="G268">
        <v>11397</v>
      </c>
      <c r="H268" s="33">
        <v>44827.519467592596</v>
      </c>
      <c r="I268" s="32" t="s">
        <v>38</v>
      </c>
      <c r="J268" s="32" t="s">
        <v>39</v>
      </c>
      <c r="K268" s="33"/>
      <c r="L268" s="32" t="s">
        <v>40</v>
      </c>
      <c r="M268" s="32" t="s">
        <v>56</v>
      </c>
      <c r="N268">
        <v>1</v>
      </c>
      <c r="O268" s="32" t="s">
        <v>179</v>
      </c>
      <c r="P268">
        <v>0</v>
      </c>
      <c r="Q268" s="32" t="s">
        <v>56</v>
      </c>
      <c r="R268">
        <v>648575354</v>
      </c>
      <c r="S268" s="32" t="s">
        <v>78</v>
      </c>
      <c r="T268" s="32" t="s">
        <v>79</v>
      </c>
      <c r="U268" s="32" t="s">
        <v>45</v>
      </c>
      <c r="V268" s="32" t="s">
        <v>2000</v>
      </c>
      <c r="W268" s="33">
        <v>44816.391087962962</v>
      </c>
      <c r="X268" s="32" t="s">
        <v>89</v>
      </c>
      <c r="Y268" s="32" t="s">
        <v>47</v>
      </c>
      <c r="Z268" s="32" t="s">
        <v>48</v>
      </c>
      <c r="AA268" s="32" t="s">
        <v>230</v>
      </c>
      <c r="AB268" s="32" t="s">
        <v>2001</v>
      </c>
      <c r="AC268" s="32" t="s">
        <v>557</v>
      </c>
      <c r="AD268" s="34">
        <v>44686</v>
      </c>
      <c r="AE268" s="32" t="s">
        <v>39</v>
      </c>
      <c r="AF268" s="32" t="s">
        <v>53</v>
      </c>
      <c r="AG268" s="35">
        <v>0</v>
      </c>
      <c r="AH268" s="33">
        <v>44818.432372685187</v>
      </c>
      <c r="AI268" s="32" t="s">
        <v>56</v>
      </c>
    </row>
    <row r="269" spans="1:35" ht="14.25">
      <c r="A269" s="32" t="s">
        <v>35</v>
      </c>
      <c r="B269" s="32" t="s">
        <v>36</v>
      </c>
      <c r="C269" s="33">
        <v>44811.655555555553</v>
      </c>
      <c r="D269" s="33">
        <v>44811.452951388892</v>
      </c>
      <c r="E269" s="32" t="s">
        <v>37</v>
      </c>
      <c r="F269" s="32" t="s">
        <v>2002</v>
      </c>
      <c r="G269">
        <v>11398</v>
      </c>
      <c r="H269" s="33">
        <v>44823.45416666667</v>
      </c>
      <c r="I269" s="32" t="s">
        <v>38</v>
      </c>
      <c r="J269" s="32" t="s">
        <v>39</v>
      </c>
      <c r="K269" s="33"/>
      <c r="L269" s="32" t="s">
        <v>40</v>
      </c>
      <c r="M269" s="32" t="s">
        <v>56</v>
      </c>
      <c r="N269">
        <v>1</v>
      </c>
      <c r="O269" s="32" t="s">
        <v>42</v>
      </c>
      <c r="P269">
        <v>0</v>
      </c>
      <c r="Q269" s="32" t="s">
        <v>56</v>
      </c>
      <c r="R269">
        <v>5817</v>
      </c>
      <c r="S269" s="32" t="s">
        <v>124</v>
      </c>
      <c r="T269" s="32" t="s">
        <v>125</v>
      </c>
      <c r="U269" s="32" t="s">
        <v>45</v>
      </c>
      <c r="V269" s="32" t="s">
        <v>2003</v>
      </c>
      <c r="W269" s="33">
        <v>44811.654548611114</v>
      </c>
      <c r="X269" s="32" t="s">
        <v>72</v>
      </c>
      <c r="Y269" s="32" t="s">
        <v>47</v>
      </c>
      <c r="Z269" s="32" t="s">
        <v>48</v>
      </c>
      <c r="AA269" s="32" t="s">
        <v>179</v>
      </c>
      <c r="AB269" s="32" t="s">
        <v>2004</v>
      </c>
      <c r="AC269" s="32" t="s">
        <v>265</v>
      </c>
      <c r="AD269" s="34"/>
      <c r="AE269" s="32" t="s">
        <v>39</v>
      </c>
      <c r="AF269" s="32" t="s">
        <v>50</v>
      </c>
      <c r="AG269" s="35">
        <v>0</v>
      </c>
      <c r="AH269" s="33">
        <v>44811.655555555553</v>
      </c>
      <c r="AI269" s="32" t="s">
        <v>56</v>
      </c>
    </row>
    <row r="270" spans="1:35" ht="14.25">
      <c r="A270" s="32" t="s">
        <v>35</v>
      </c>
      <c r="B270" s="32" t="s">
        <v>54</v>
      </c>
      <c r="C270" s="33">
        <v>44819.42359953704</v>
      </c>
      <c r="D270" s="33">
        <v>44811.455196759256</v>
      </c>
      <c r="E270" s="32" t="s">
        <v>37</v>
      </c>
      <c r="F270" s="32" t="s">
        <v>39</v>
      </c>
      <c r="G270">
        <v>11399</v>
      </c>
      <c r="H270" s="33">
        <v>44813.705810185187</v>
      </c>
      <c r="I270" s="32" t="s">
        <v>38</v>
      </c>
      <c r="J270" s="32" t="s">
        <v>39</v>
      </c>
      <c r="K270" s="33"/>
      <c r="L270" s="32" t="s">
        <v>40</v>
      </c>
      <c r="M270" s="32" t="s">
        <v>203</v>
      </c>
      <c r="N270">
        <v>1</v>
      </c>
      <c r="O270" s="32" t="s">
        <v>369</v>
      </c>
      <c r="P270">
        <v>0</v>
      </c>
      <c r="Q270" s="32" t="s">
        <v>41</v>
      </c>
      <c r="R270">
        <v>8445</v>
      </c>
      <c r="S270" s="32" t="s">
        <v>2005</v>
      </c>
      <c r="T270" s="32" t="s">
        <v>2006</v>
      </c>
      <c r="U270" s="32" t="s">
        <v>66</v>
      </c>
      <c r="V270" s="32" t="s">
        <v>2007</v>
      </c>
      <c r="W270" s="33">
        <v>44819.42359953704</v>
      </c>
      <c r="X270" s="32" t="s">
        <v>259</v>
      </c>
      <c r="Y270" s="32" t="s">
        <v>47</v>
      </c>
      <c r="Z270" s="32" t="s">
        <v>48</v>
      </c>
      <c r="AA270" s="32" t="s">
        <v>97</v>
      </c>
      <c r="AB270" s="32" t="s">
        <v>2008</v>
      </c>
      <c r="AC270" s="32" t="s">
        <v>1304</v>
      </c>
      <c r="AD270" s="34"/>
      <c r="AE270" s="32" t="s">
        <v>39</v>
      </c>
      <c r="AF270" s="32" t="s">
        <v>53</v>
      </c>
      <c r="AG270" s="35">
        <v>0</v>
      </c>
      <c r="AH270" s="33">
        <v>44819.42359953704</v>
      </c>
      <c r="AI270" s="32" t="s">
        <v>203</v>
      </c>
    </row>
    <row r="271" spans="1:35" ht="14.25">
      <c r="A271" s="32" t="s">
        <v>35</v>
      </c>
      <c r="B271" s="32" t="s">
        <v>54</v>
      </c>
      <c r="C271" s="33">
        <v>44819.423449074071</v>
      </c>
      <c r="D271" s="33">
        <v>44811.456504629627</v>
      </c>
      <c r="E271" s="32" t="s">
        <v>37</v>
      </c>
      <c r="F271" s="32" t="s">
        <v>2009</v>
      </c>
      <c r="G271">
        <v>11400</v>
      </c>
      <c r="H271" s="33">
        <v>44823.457037037035</v>
      </c>
      <c r="I271" s="32" t="s">
        <v>38</v>
      </c>
      <c r="J271" s="32" t="s">
        <v>39</v>
      </c>
      <c r="K271" s="33"/>
      <c r="L271" s="32" t="s">
        <v>40</v>
      </c>
      <c r="M271" s="32" t="s">
        <v>56</v>
      </c>
      <c r="N271">
        <v>1</v>
      </c>
      <c r="O271" s="32" t="s">
        <v>42</v>
      </c>
      <c r="P271">
        <v>0</v>
      </c>
      <c r="Q271" s="32" t="s">
        <v>56</v>
      </c>
      <c r="R271">
        <v>8418</v>
      </c>
      <c r="S271" s="32" t="s">
        <v>2010</v>
      </c>
      <c r="T271" s="32" t="s">
        <v>2011</v>
      </c>
      <c r="U271" s="32" t="s">
        <v>45</v>
      </c>
      <c r="V271" s="32" t="s">
        <v>2012</v>
      </c>
      <c r="W271" s="33">
        <v>44819.423449074071</v>
      </c>
      <c r="X271" s="32" t="s">
        <v>259</v>
      </c>
      <c r="Y271" s="32" t="s">
        <v>47</v>
      </c>
      <c r="Z271" s="32" t="s">
        <v>48</v>
      </c>
      <c r="AA271" s="32" t="s">
        <v>97</v>
      </c>
      <c r="AB271" s="32" t="s">
        <v>2013</v>
      </c>
      <c r="AC271" s="32" t="s">
        <v>39</v>
      </c>
      <c r="AD271" s="34"/>
      <c r="AE271" s="32" t="s">
        <v>39</v>
      </c>
      <c r="AF271" s="32" t="s">
        <v>50</v>
      </c>
      <c r="AG271" s="35">
        <v>0</v>
      </c>
      <c r="AH271" s="33">
        <v>44819.423449074071</v>
      </c>
      <c r="AI271" s="32" t="s">
        <v>56</v>
      </c>
    </row>
    <row r="272" spans="1:35" ht="14.25">
      <c r="A272" s="32" t="s">
        <v>35</v>
      </c>
      <c r="B272" s="32" t="s">
        <v>54</v>
      </c>
      <c r="C272" s="33">
        <v>44819.423368055555</v>
      </c>
      <c r="D272" s="33">
        <v>44811.458518518521</v>
      </c>
      <c r="E272" s="32" t="s">
        <v>37</v>
      </c>
      <c r="F272" s="32" t="s">
        <v>2014</v>
      </c>
      <c r="G272">
        <v>11401</v>
      </c>
      <c r="H272" s="33">
        <v>44816.333518518521</v>
      </c>
      <c r="I272" s="32" t="s">
        <v>38</v>
      </c>
      <c r="J272" s="32" t="s">
        <v>39</v>
      </c>
      <c r="K272" s="33"/>
      <c r="L272" s="32" t="s">
        <v>40</v>
      </c>
      <c r="M272" s="32" t="s">
        <v>41</v>
      </c>
      <c r="N272">
        <v>1</v>
      </c>
      <c r="O272" s="32" t="s">
        <v>369</v>
      </c>
      <c r="P272">
        <v>0</v>
      </c>
      <c r="Q272" s="32" t="s">
        <v>41</v>
      </c>
      <c r="R272">
        <v>8417</v>
      </c>
      <c r="S272" s="32" t="s">
        <v>2015</v>
      </c>
      <c r="T272" s="32" t="s">
        <v>2016</v>
      </c>
      <c r="U272" s="32" t="s">
        <v>66</v>
      </c>
      <c r="V272" s="32" t="s">
        <v>2017</v>
      </c>
      <c r="W272" s="33">
        <v>44819.423368055555</v>
      </c>
      <c r="X272" s="32" t="s">
        <v>259</v>
      </c>
      <c r="Y272" s="32" t="s">
        <v>47</v>
      </c>
      <c r="Z272" s="32" t="s">
        <v>48</v>
      </c>
      <c r="AA272" s="32" t="s">
        <v>97</v>
      </c>
      <c r="AB272" s="32" t="s">
        <v>2018</v>
      </c>
      <c r="AC272" s="32" t="s">
        <v>1304</v>
      </c>
      <c r="AD272" s="34"/>
      <c r="AE272" s="32" t="s">
        <v>39</v>
      </c>
      <c r="AF272" s="32" t="s">
        <v>50</v>
      </c>
      <c r="AG272" s="35">
        <v>0</v>
      </c>
      <c r="AH272" s="33">
        <v>44819.423368055555</v>
      </c>
      <c r="AI272" s="32" t="s">
        <v>41</v>
      </c>
    </row>
    <row r="273" spans="1:35" ht="14.25">
      <c r="A273" s="32" t="s">
        <v>35</v>
      </c>
      <c r="B273" s="32" t="s">
        <v>36</v>
      </c>
      <c r="C273" s="33">
        <v>44837.417916666665</v>
      </c>
      <c r="D273" s="33">
        <v>44811.459479166668</v>
      </c>
      <c r="E273" s="32" t="s">
        <v>37</v>
      </c>
      <c r="F273" s="32" t="s">
        <v>2019</v>
      </c>
      <c r="G273">
        <v>11402</v>
      </c>
      <c r="H273" s="33">
        <v>44823.459722222222</v>
      </c>
      <c r="I273" s="32" t="s">
        <v>38</v>
      </c>
      <c r="J273" s="32" t="s">
        <v>39</v>
      </c>
      <c r="K273" s="33"/>
      <c r="L273" s="32" t="s">
        <v>40</v>
      </c>
      <c r="M273" s="32" t="s">
        <v>56</v>
      </c>
      <c r="N273">
        <v>1</v>
      </c>
      <c r="O273" s="32" t="s">
        <v>82</v>
      </c>
      <c r="P273">
        <v>0</v>
      </c>
      <c r="Q273" s="32" t="s">
        <v>56</v>
      </c>
      <c r="R273">
        <v>8684</v>
      </c>
      <c r="S273" s="32" t="s">
        <v>2020</v>
      </c>
      <c r="T273" s="32" t="s">
        <v>2021</v>
      </c>
      <c r="U273" s="32" t="s">
        <v>66</v>
      </c>
      <c r="V273" s="32" t="s">
        <v>2022</v>
      </c>
      <c r="W273" s="33">
        <v>44837.417916666665</v>
      </c>
      <c r="X273" s="32" t="s">
        <v>151</v>
      </c>
      <c r="Y273" s="32" t="s">
        <v>52</v>
      </c>
      <c r="Z273" s="32" t="s">
        <v>48</v>
      </c>
      <c r="AA273" s="32" t="s">
        <v>49</v>
      </c>
      <c r="AB273" s="32" t="s">
        <v>2019</v>
      </c>
      <c r="AC273" s="32" t="s">
        <v>328</v>
      </c>
      <c r="AD273" s="34"/>
      <c r="AE273" s="32" t="s">
        <v>39</v>
      </c>
      <c r="AF273" s="32" t="s">
        <v>50</v>
      </c>
      <c r="AG273" s="35">
        <v>0</v>
      </c>
      <c r="AH273" s="33">
        <v>44837.417905092596</v>
      </c>
      <c r="AI273" s="32" t="s">
        <v>56</v>
      </c>
    </row>
    <row r="274" spans="1:35" ht="14.25">
      <c r="A274" s="32" t="s">
        <v>35</v>
      </c>
      <c r="B274" s="32" t="s">
        <v>499</v>
      </c>
      <c r="C274" s="33">
        <v>44823.44636574074</v>
      </c>
      <c r="D274" s="33">
        <v>44811.466458333336</v>
      </c>
      <c r="E274" s="32" t="s">
        <v>37</v>
      </c>
      <c r="F274" s="32" t="s">
        <v>2023</v>
      </c>
      <c r="G274">
        <v>11403</v>
      </c>
      <c r="H274" s="33">
        <v>44823.466516203705</v>
      </c>
      <c r="I274" s="32" t="s">
        <v>607</v>
      </c>
      <c r="J274" s="32" t="s">
        <v>45</v>
      </c>
      <c r="K274" s="33">
        <v>44811.469884259262</v>
      </c>
      <c r="L274" s="32" t="s">
        <v>40</v>
      </c>
      <c r="M274" s="32" t="s">
        <v>56</v>
      </c>
      <c r="N274">
        <v>3</v>
      </c>
      <c r="O274" s="32" t="s">
        <v>452</v>
      </c>
      <c r="P274">
        <v>5</v>
      </c>
      <c r="Q274" s="32" t="s">
        <v>56</v>
      </c>
      <c r="R274">
        <v>6816</v>
      </c>
      <c r="S274" s="32" t="s">
        <v>304</v>
      </c>
      <c r="T274" s="32" t="s">
        <v>2024</v>
      </c>
      <c r="U274" s="32" t="s">
        <v>45</v>
      </c>
      <c r="V274" s="32" t="s">
        <v>2025</v>
      </c>
      <c r="W274" s="33">
        <v>44823.44636574074</v>
      </c>
      <c r="X274" s="32" t="s">
        <v>614</v>
      </c>
      <c r="Y274" s="32" t="s">
        <v>47</v>
      </c>
      <c r="Z274" s="32" t="s">
        <v>48</v>
      </c>
      <c r="AA274" s="32" t="s">
        <v>502</v>
      </c>
      <c r="AB274" s="32" t="s">
        <v>2026</v>
      </c>
      <c r="AC274" s="32" t="s">
        <v>448</v>
      </c>
      <c r="AD274" s="34"/>
      <c r="AE274" s="32" t="s">
        <v>39</v>
      </c>
      <c r="AF274" s="32" t="s">
        <v>53</v>
      </c>
      <c r="AG274" s="35">
        <v>0</v>
      </c>
      <c r="AH274" s="33">
        <v>44825.398020833331</v>
      </c>
      <c r="AI274" s="32" t="s">
        <v>56</v>
      </c>
    </row>
    <row r="275" spans="1:35" ht="14.25">
      <c r="A275" s="32" t="s">
        <v>35</v>
      </c>
      <c r="B275" s="32" t="s">
        <v>329</v>
      </c>
      <c r="C275" s="33">
        <v>44812.576979166668</v>
      </c>
      <c r="D275" s="33">
        <v>44811.4687037037</v>
      </c>
      <c r="E275" s="32" t="s">
        <v>37</v>
      </c>
      <c r="F275" s="32" t="s">
        <v>39</v>
      </c>
      <c r="G275">
        <v>11404</v>
      </c>
      <c r="H275" s="33">
        <v>44830.377766203703</v>
      </c>
      <c r="I275" s="32" t="s">
        <v>38</v>
      </c>
      <c r="J275" s="32" t="s">
        <v>39</v>
      </c>
      <c r="K275" s="33"/>
      <c r="L275" s="32" t="s">
        <v>40</v>
      </c>
      <c r="M275" s="32" t="s">
        <v>56</v>
      </c>
      <c r="N275">
        <v>2</v>
      </c>
      <c r="O275" s="32" t="s">
        <v>92</v>
      </c>
      <c r="P275">
        <v>0</v>
      </c>
      <c r="Q275" s="32" t="s">
        <v>41</v>
      </c>
      <c r="R275">
        <v>5722</v>
      </c>
      <c r="S275" s="32" t="s">
        <v>435</v>
      </c>
      <c r="T275" s="32" t="s">
        <v>428</v>
      </c>
      <c r="U275" s="32" t="s">
        <v>45</v>
      </c>
      <c r="V275" s="32" t="s">
        <v>2027</v>
      </c>
      <c r="W275" s="33">
        <v>44812.576979166668</v>
      </c>
      <c r="X275" s="32" t="s">
        <v>106</v>
      </c>
      <c r="Y275" s="32" t="s">
        <v>47</v>
      </c>
      <c r="Z275" s="32" t="s">
        <v>48</v>
      </c>
      <c r="AA275" s="32" t="s">
        <v>330</v>
      </c>
      <c r="AB275" s="32" t="s">
        <v>318</v>
      </c>
      <c r="AC275" s="32" t="s">
        <v>841</v>
      </c>
      <c r="AD275" s="34"/>
      <c r="AE275" s="32" t="s">
        <v>39</v>
      </c>
      <c r="AF275" s="32" t="s">
        <v>53</v>
      </c>
      <c r="AG275" s="35">
        <v>0</v>
      </c>
      <c r="AH275" s="33">
        <v>44826.610405092593</v>
      </c>
      <c r="AI275" s="32" t="s">
        <v>56</v>
      </c>
    </row>
    <row r="276" spans="1:35" ht="14.25">
      <c r="A276" s="32" t="s">
        <v>35</v>
      </c>
      <c r="B276" s="32" t="s">
        <v>54</v>
      </c>
      <c r="C276" s="33">
        <v>44811.476423611108</v>
      </c>
      <c r="D276" s="33">
        <v>44811.472129629627</v>
      </c>
      <c r="E276" s="32" t="s">
        <v>37</v>
      </c>
      <c r="F276" s="32" t="s">
        <v>2028</v>
      </c>
      <c r="G276">
        <v>11405</v>
      </c>
      <c r="H276" s="33">
        <v>44823.472256944442</v>
      </c>
      <c r="I276" s="32" t="s">
        <v>38</v>
      </c>
      <c r="J276" s="32" t="s">
        <v>39</v>
      </c>
      <c r="K276" s="33"/>
      <c r="L276" s="32" t="s">
        <v>40</v>
      </c>
      <c r="M276" s="32" t="s">
        <v>56</v>
      </c>
      <c r="N276">
        <v>1</v>
      </c>
      <c r="O276" s="32" t="s">
        <v>152</v>
      </c>
      <c r="P276">
        <v>0</v>
      </c>
      <c r="Q276" s="32" t="s">
        <v>56</v>
      </c>
      <c r="R276">
        <v>6060</v>
      </c>
      <c r="S276" s="32" t="s">
        <v>285</v>
      </c>
      <c r="T276" s="32" t="s">
        <v>286</v>
      </c>
      <c r="U276" s="32" t="s">
        <v>45</v>
      </c>
      <c r="V276" s="32" t="s">
        <v>2029</v>
      </c>
      <c r="W276" s="33">
        <v>44811.476423611108</v>
      </c>
      <c r="X276" s="32" t="s">
        <v>184</v>
      </c>
      <c r="Y276" s="32" t="s">
        <v>47</v>
      </c>
      <c r="Z276" s="32" t="s">
        <v>48</v>
      </c>
      <c r="AA276" s="32" t="s">
        <v>505</v>
      </c>
      <c r="AB276" s="32" t="s">
        <v>2030</v>
      </c>
      <c r="AC276" s="32" t="s">
        <v>864</v>
      </c>
      <c r="AD276" s="34"/>
      <c r="AE276" s="32" t="s">
        <v>39</v>
      </c>
      <c r="AF276" s="32" t="s">
        <v>53</v>
      </c>
      <c r="AG276" s="35">
        <v>0</v>
      </c>
      <c r="AH276" s="33">
        <v>44811.476423611108</v>
      </c>
      <c r="AI276" s="32" t="s">
        <v>56</v>
      </c>
    </row>
    <row r="277" spans="1:35" ht="14.25">
      <c r="A277" s="32" t="s">
        <v>35</v>
      </c>
      <c r="B277" s="32" t="s">
        <v>329</v>
      </c>
      <c r="C277" s="33">
        <v>44820.562430555554</v>
      </c>
      <c r="D277" s="33">
        <v>44811.474710648145</v>
      </c>
      <c r="E277" s="32" t="s">
        <v>37</v>
      </c>
      <c r="F277" s="32" t="s">
        <v>2031</v>
      </c>
      <c r="G277">
        <v>11406</v>
      </c>
      <c r="H277" s="33">
        <v>44827.522662037038</v>
      </c>
      <c r="I277" s="32" t="s">
        <v>2032</v>
      </c>
      <c r="J277" s="32" t="s">
        <v>45</v>
      </c>
      <c r="K277" s="33">
        <v>44812.559965277775</v>
      </c>
      <c r="L277" s="32" t="s">
        <v>40</v>
      </c>
      <c r="M277" s="32" t="s">
        <v>56</v>
      </c>
      <c r="N277">
        <v>2</v>
      </c>
      <c r="O277" s="32" t="s">
        <v>92</v>
      </c>
      <c r="P277">
        <v>1</v>
      </c>
      <c r="Q277" s="32" t="s">
        <v>56</v>
      </c>
      <c r="R277">
        <v>6784</v>
      </c>
      <c r="S277" s="32" t="s">
        <v>763</v>
      </c>
      <c r="T277" s="32" t="s">
        <v>1406</v>
      </c>
      <c r="U277" s="32" t="s">
        <v>45</v>
      </c>
      <c r="V277" s="32" t="s">
        <v>2033</v>
      </c>
      <c r="W277" s="33">
        <v>44820.562430555554</v>
      </c>
      <c r="X277" s="32" t="s">
        <v>106</v>
      </c>
      <c r="Y277" s="32" t="s">
        <v>47</v>
      </c>
      <c r="Z277" s="32" t="s">
        <v>48</v>
      </c>
      <c r="AA277" s="32" t="s">
        <v>330</v>
      </c>
      <c r="AB277" s="32" t="s">
        <v>2034</v>
      </c>
      <c r="AC277" s="32" t="s">
        <v>764</v>
      </c>
      <c r="AD277" s="34"/>
      <c r="AE277" s="32" t="s">
        <v>39</v>
      </c>
      <c r="AF277" s="32" t="s">
        <v>53</v>
      </c>
      <c r="AG277" s="35">
        <v>0</v>
      </c>
      <c r="AH277" s="33">
        <v>44826.610162037039</v>
      </c>
      <c r="AI277" s="32" t="s">
        <v>56</v>
      </c>
    </row>
    <row r="278" spans="1:35" ht="14.25">
      <c r="A278" s="32" t="s">
        <v>35</v>
      </c>
      <c r="B278" s="32" t="s">
        <v>171</v>
      </c>
      <c r="C278" s="33">
        <v>44811.6559375</v>
      </c>
      <c r="D278" s="33">
        <v>44811.481666666667</v>
      </c>
      <c r="E278" s="32" t="s">
        <v>37</v>
      </c>
      <c r="F278" s="32" t="s">
        <v>2035</v>
      </c>
      <c r="G278">
        <v>11407</v>
      </c>
      <c r="H278" s="33">
        <v>44823.494826388887</v>
      </c>
      <c r="I278" s="32" t="s">
        <v>38</v>
      </c>
      <c r="J278" s="32" t="s">
        <v>39</v>
      </c>
      <c r="K278" s="33"/>
      <c r="L278" s="32" t="s">
        <v>40</v>
      </c>
      <c r="M278" s="32" t="s">
        <v>56</v>
      </c>
      <c r="N278">
        <v>1</v>
      </c>
      <c r="O278" s="32" t="s">
        <v>42</v>
      </c>
      <c r="P278">
        <v>0</v>
      </c>
      <c r="Q278" s="32" t="s">
        <v>56</v>
      </c>
      <c r="R278">
        <v>8154</v>
      </c>
      <c r="S278" s="32" t="s">
        <v>805</v>
      </c>
      <c r="T278" s="32" t="s">
        <v>1266</v>
      </c>
      <c r="U278" s="32" t="s">
        <v>45</v>
      </c>
      <c r="V278" s="32" t="s">
        <v>2036</v>
      </c>
      <c r="W278" s="33">
        <v>44811.643101851849</v>
      </c>
      <c r="X278" s="32" t="s">
        <v>46</v>
      </c>
      <c r="Y278" s="32" t="s">
        <v>52</v>
      </c>
      <c r="Z278" s="32" t="s">
        <v>48</v>
      </c>
      <c r="AA278" s="32" t="s">
        <v>190</v>
      </c>
      <c r="AB278" s="32" t="s">
        <v>2037</v>
      </c>
      <c r="AC278" s="32" t="s">
        <v>168</v>
      </c>
      <c r="AD278" s="34"/>
      <c r="AE278" s="32" t="s">
        <v>39</v>
      </c>
      <c r="AF278" s="32" t="s">
        <v>50</v>
      </c>
      <c r="AG278" s="35">
        <v>0</v>
      </c>
      <c r="AH278" s="33">
        <v>44811.6559375</v>
      </c>
      <c r="AI278" s="32" t="s">
        <v>56</v>
      </c>
    </row>
    <row r="279" spans="1:35" ht="14.25">
      <c r="A279" s="32" t="s">
        <v>35</v>
      </c>
      <c r="B279" s="32" t="s">
        <v>54</v>
      </c>
      <c r="C279" s="33">
        <v>44811.586168981485</v>
      </c>
      <c r="D279" s="33">
        <v>44811.482037037036</v>
      </c>
      <c r="E279" s="32" t="s">
        <v>37</v>
      </c>
      <c r="F279" s="32" t="s">
        <v>340</v>
      </c>
      <c r="G279">
        <v>11408</v>
      </c>
      <c r="H279" s="33">
        <v>44823.533750000002</v>
      </c>
      <c r="I279" s="32" t="s">
        <v>38</v>
      </c>
      <c r="J279" s="32" t="s">
        <v>39</v>
      </c>
      <c r="K279" s="33"/>
      <c r="L279" s="32" t="s">
        <v>40</v>
      </c>
      <c r="M279" s="32" t="s">
        <v>56</v>
      </c>
      <c r="N279">
        <v>1</v>
      </c>
      <c r="O279" s="32" t="s">
        <v>127</v>
      </c>
      <c r="P279">
        <v>0</v>
      </c>
      <c r="Q279" s="32" t="s">
        <v>56</v>
      </c>
      <c r="R279">
        <v>5708</v>
      </c>
      <c r="S279" s="32" t="s">
        <v>243</v>
      </c>
      <c r="T279" s="32" t="s">
        <v>244</v>
      </c>
      <c r="U279" s="32" t="s">
        <v>45</v>
      </c>
      <c r="V279" s="32" t="s">
        <v>2038</v>
      </c>
      <c r="W279" s="33">
        <v>44811.586168981485</v>
      </c>
      <c r="X279" s="32" t="s">
        <v>223</v>
      </c>
      <c r="Y279" s="32" t="s">
        <v>47</v>
      </c>
      <c r="Z279" s="32" t="s">
        <v>48</v>
      </c>
      <c r="AA279" s="32" t="s">
        <v>505</v>
      </c>
      <c r="AB279" s="32" t="s">
        <v>536</v>
      </c>
      <c r="AC279" s="32" t="s">
        <v>841</v>
      </c>
      <c r="AD279" s="34"/>
      <c r="AE279" s="32" t="s">
        <v>39</v>
      </c>
      <c r="AF279" s="32" t="s">
        <v>53</v>
      </c>
      <c r="AG279" s="35">
        <v>0</v>
      </c>
      <c r="AH279" s="33">
        <v>44811.63722222222</v>
      </c>
      <c r="AI279" s="32" t="s">
        <v>56</v>
      </c>
    </row>
    <row r="280" spans="1:35" ht="14.25">
      <c r="A280" s="32" t="s">
        <v>35</v>
      </c>
      <c r="B280" s="32" t="s">
        <v>329</v>
      </c>
      <c r="C280" s="33">
        <v>44820.559872685182</v>
      </c>
      <c r="D280" s="33">
        <v>44811.493043981478</v>
      </c>
      <c r="E280" s="32" t="s">
        <v>37</v>
      </c>
      <c r="F280" s="32" t="s">
        <v>2039</v>
      </c>
      <c r="G280">
        <v>11409</v>
      </c>
      <c r="H280" s="33">
        <v>44823.493541666663</v>
      </c>
      <c r="I280" s="32" t="s">
        <v>2040</v>
      </c>
      <c r="J280" s="32" t="s">
        <v>45</v>
      </c>
      <c r="K280" s="33">
        <v>44812.540254629632</v>
      </c>
      <c r="L280" s="32" t="s">
        <v>40</v>
      </c>
      <c r="M280" s="32" t="s">
        <v>56</v>
      </c>
      <c r="N280">
        <v>2</v>
      </c>
      <c r="O280" s="32" t="s">
        <v>92</v>
      </c>
      <c r="P280">
        <v>1</v>
      </c>
      <c r="Q280" s="32" t="s">
        <v>56</v>
      </c>
      <c r="R280">
        <v>842362829</v>
      </c>
      <c r="S280" s="32" t="s">
        <v>211</v>
      </c>
      <c r="T280" s="32" t="s">
        <v>2041</v>
      </c>
      <c r="U280" s="32" t="s">
        <v>45</v>
      </c>
      <c r="V280" s="32" t="s">
        <v>2042</v>
      </c>
      <c r="W280" s="33">
        <v>44820.559872685182</v>
      </c>
      <c r="X280" s="32" t="s">
        <v>106</v>
      </c>
      <c r="Y280" s="32" t="s">
        <v>47</v>
      </c>
      <c r="Z280" s="32" t="s">
        <v>48</v>
      </c>
      <c r="AA280" s="32" t="s">
        <v>330</v>
      </c>
      <c r="AB280" s="32" t="s">
        <v>2043</v>
      </c>
      <c r="AC280" s="32" t="s">
        <v>1256</v>
      </c>
      <c r="AD280" s="34"/>
      <c r="AE280" s="32" t="s">
        <v>39</v>
      </c>
      <c r="AF280" s="32" t="s">
        <v>53</v>
      </c>
      <c r="AG280" s="35">
        <v>0</v>
      </c>
      <c r="AH280" s="33">
        <v>44820.559872685182</v>
      </c>
      <c r="AI280" s="32" t="s">
        <v>56</v>
      </c>
    </row>
    <row r="281" spans="1:35" ht="14.25">
      <c r="A281" s="32" t="s">
        <v>35</v>
      </c>
      <c r="B281" s="32" t="s">
        <v>178</v>
      </c>
      <c r="C281" s="33">
        <v>44811.641516203701</v>
      </c>
      <c r="D281" s="33">
        <v>44811.508009259262</v>
      </c>
      <c r="E281" s="32" t="s">
        <v>37</v>
      </c>
      <c r="F281" s="32" t="s">
        <v>39</v>
      </c>
      <c r="G281">
        <v>11410</v>
      </c>
      <c r="H281" s="33">
        <v>44830.703703703701</v>
      </c>
      <c r="I281" s="32" t="s">
        <v>38</v>
      </c>
      <c r="J281" s="32" t="s">
        <v>39</v>
      </c>
      <c r="K281" s="33"/>
      <c r="L281" s="32" t="s">
        <v>40</v>
      </c>
      <c r="M281" s="32" t="s">
        <v>56</v>
      </c>
      <c r="N281">
        <v>2</v>
      </c>
      <c r="O281" s="32" t="s">
        <v>311</v>
      </c>
      <c r="P281">
        <v>0</v>
      </c>
      <c r="Q281" s="32" t="s">
        <v>41</v>
      </c>
      <c r="R281">
        <v>814395159</v>
      </c>
      <c r="S281" s="32" t="s">
        <v>1078</v>
      </c>
      <c r="T281" s="32" t="s">
        <v>1079</v>
      </c>
      <c r="U281" s="32" t="s">
        <v>45</v>
      </c>
      <c r="V281" s="32" t="s">
        <v>2044</v>
      </c>
      <c r="W281" s="33">
        <v>44811.639224537037</v>
      </c>
      <c r="X281" s="32" t="s">
        <v>46</v>
      </c>
      <c r="Y281" s="32" t="s">
        <v>47</v>
      </c>
      <c r="Z281" s="32" t="s">
        <v>48</v>
      </c>
      <c r="AA281" s="32" t="s">
        <v>182</v>
      </c>
      <c r="AB281" s="32" t="s">
        <v>2045</v>
      </c>
      <c r="AC281" s="32" t="s">
        <v>291</v>
      </c>
      <c r="AD281" s="34">
        <v>44686</v>
      </c>
      <c r="AE281" s="32" t="s">
        <v>39</v>
      </c>
      <c r="AF281" s="32" t="s">
        <v>53</v>
      </c>
      <c r="AG281" s="35">
        <v>0</v>
      </c>
      <c r="AH281" s="33">
        <v>44826.58425925926</v>
      </c>
      <c r="AI281" s="32" t="s">
        <v>56</v>
      </c>
    </row>
    <row r="282" spans="1:35" ht="14.25">
      <c r="A282" s="32" t="s">
        <v>35</v>
      </c>
      <c r="B282" s="32" t="s">
        <v>68</v>
      </c>
      <c r="C282" s="33">
        <v>44812.385601851849</v>
      </c>
      <c r="D282" s="33">
        <v>44811.558148148149</v>
      </c>
      <c r="E282" s="32" t="s">
        <v>37</v>
      </c>
      <c r="F282" s="32" t="s">
        <v>2046</v>
      </c>
      <c r="G282">
        <v>11411</v>
      </c>
      <c r="H282" s="33">
        <v>44838.468310185184</v>
      </c>
      <c r="I282" s="32" t="s">
        <v>38</v>
      </c>
      <c r="J282" s="32" t="s">
        <v>39</v>
      </c>
      <c r="K282" s="33"/>
      <c r="L282" s="32" t="s">
        <v>40</v>
      </c>
      <c r="M282" s="32" t="s">
        <v>56</v>
      </c>
      <c r="N282">
        <v>1</v>
      </c>
      <c r="O282" s="32" t="s">
        <v>39</v>
      </c>
      <c r="P282">
        <v>0</v>
      </c>
      <c r="Q282" s="32" t="s">
        <v>56</v>
      </c>
      <c r="R282">
        <v>8888</v>
      </c>
      <c r="S282" s="32" t="s">
        <v>2047</v>
      </c>
      <c r="T282" s="32" t="s">
        <v>2048</v>
      </c>
      <c r="U282" s="32" t="s">
        <v>45</v>
      </c>
      <c r="V282" s="32" t="s">
        <v>2049</v>
      </c>
      <c r="W282" s="33">
        <v>44812.385601851849</v>
      </c>
      <c r="X282" s="32" t="s">
        <v>94</v>
      </c>
      <c r="Y282" s="32" t="s">
        <v>282</v>
      </c>
      <c r="Z282" s="32" t="s">
        <v>48</v>
      </c>
      <c r="AA282" s="32" t="s">
        <v>39</v>
      </c>
      <c r="AB282" s="32" t="s">
        <v>2050</v>
      </c>
      <c r="AC282" s="32" t="s">
        <v>538</v>
      </c>
      <c r="AD282" s="34"/>
      <c r="AE282" s="32" t="s">
        <v>39</v>
      </c>
      <c r="AF282" s="32" t="s">
        <v>50</v>
      </c>
      <c r="AG282" s="35">
        <v>0</v>
      </c>
      <c r="AH282" s="33">
        <v>44826.614837962959</v>
      </c>
      <c r="AI282" s="32" t="s">
        <v>56</v>
      </c>
    </row>
    <row r="283" spans="1:35" ht="14.25">
      <c r="A283" s="32" t="s">
        <v>35</v>
      </c>
      <c r="B283" s="32" t="s">
        <v>73</v>
      </c>
      <c r="C283" s="33">
        <v>44811.63789351852</v>
      </c>
      <c r="D283" s="33">
        <v>44811.563425925924</v>
      </c>
      <c r="E283" s="32" t="s">
        <v>37</v>
      </c>
      <c r="F283" s="32" t="s">
        <v>2051</v>
      </c>
      <c r="G283">
        <v>11412</v>
      </c>
      <c r="H283" s="33">
        <v>44816.489282407405</v>
      </c>
      <c r="I283" s="32" t="s">
        <v>38</v>
      </c>
      <c r="J283" s="32" t="s">
        <v>39</v>
      </c>
      <c r="K283" s="33"/>
      <c r="L283" s="32" t="s">
        <v>40</v>
      </c>
      <c r="M283" s="32" t="s">
        <v>41</v>
      </c>
      <c r="N283">
        <v>1</v>
      </c>
      <c r="O283" s="32" t="s">
        <v>42</v>
      </c>
      <c r="P283">
        <v>0</v>
      </c>
      <c r="Q283" s="32" t="s">
        <v>41</v>
      </c>
      <c r="R283">
        <v>5725</v>
      </c>
      <c r="S283" s="32" t="s">
        <v>1041</v>
      </c>
      <c r="T283" s="32" t="s">
        <v>1042</v>
      </c>
      <c r="U283" s="32" t="s">
        <v>45</v>
      </c>
      <c r="V283" s="32" t="s">
        <v>2052</v>
      </c>
      <c r="W283" s="33">
        <v>44811.587696759256</v>
      </c>
      <c r="X283" s="32" t="s">
        <v>94</v>
      </c>
      <c r="Y283" s="32" t="s">
        <v>47</v>
      </c>
      <c r="Z283" s="32" t="s">
        <v>48</v>
      </c>
      <c r="AA283" s="32" t="s">
        <v>161</v>
      </c>
      <c r="AB283" s="32" t="s">
        <v>2051</v>
      </c>
      <c r="AC283" s="32" t="s">
        <v>287</v>
      </c>
      <c r="AD283" s="34"/>
      <c r="AE283" s="32" t="s">
        <v>39</v>
      </c>
      <c r="AF283" s="32" t="s">
        <v>50</v>
      </c>
      <c r="AG283" s="35">
        <v>0</v>
      </c>
      <c r="AH283" s="33">
        <v>44811.63789351852</v>
      </c>
      <c r="AI283" s="32" t="s">
        <v>41</v>
      </c>
    </row>
    <row r="284" spans="1:35" ht="14.25">
      <c r="A284" s="32" t="s">
        <v>35</v>
      </c>
      <c r="B284" s="32" t="s">
        <v>178</v>
      </c>
      <c r="C284" s="33"/>
      <c r="D284" s="33">
        <v>44811.569884259261</v>
      </c>
      <c r="E284" s="32" t="s">
        <v>37</v>
      </c>
      <c r="F284" s="32" t="s">
        <v>39</v>
      </c>
      <c r="G284">
        <v>11413</v>
      </c>
      <c r="H284" s="33">
        <v>44816.445081018515</v>
      </c>
      <c r="I284" s="32" t="s">
        <v>38</v>
      </c>
      <c r="J284" s="32" t="s">
        <v>39</v>
      </c>
      <c r="K284" s="33"/>
      <c r="L284" s="32" t="s">
        <v>40</v>
      </c>
      <c r="M284" s="32" t="s">
        <v>56</v>
      </c>
      <c r="N284">
        <v>1</v>
      </c>
      <c r="O284" s="32" t="s">
        <v>253</v>
      </c>
      <c r="P284">
        <v>0</v>
      </c>
      <c r="Q284" s="32" t="s">
        <v>41</v>
      </c>
      <c r="R284">
        <v>6569</v>
      </c>
      <c r="S284" s="32" t="s">
        <v>201</v>
      </c>
      <c r="T284" s="32" t="s">
        <v>1250</v>
      </c>
      <c r="U284" s="32" t="s">
        <v>39</v>
      </c>
      <c r="V284" s="32" t="s">
        <v>39</v>
      </c>
      <c r="W284" s="33"/>
      <c r="X284" s="32" t="s">
        <v>219</v>
      </c>
      <c r="Y284" s="32" t="s">
        <v>47</v>
      </c>
      <c r="Z284" s="32" t="s">
        <v>160</v>
      </c>
      <c r="AA284" s="32" t="s">
        <v>182</v>
      </c>
      <c r="AB284" s="32" t="s">
        <v>2053</v>
      </c>
      <c r="AC284" s="32" t="s">
        <v>630</v>
      </c>
      <c r="AD284" s="34"/>
      <c r="AE284" s="32" t="s">
        <v>39</v>
      </c>
      <c r="AF284" s="32" t="s">
        <v>53</v>
      </c>
      <c r="AG284" s="35">
        <v>0</v>
      </c>
      <c r="AH284" s="33">
        <v>44811.581585648149</v>
      </c>
      <c r="AI284" s="32" t="s">
        <v>56</v>
      </c>
    </row>
    <row r="285" spans="1:35" ht="14.25">
      <c r="A285" s="32" t="s">
        <v>35</v>
      </c>
      <c r="B285" s="32" t="s">
        <v>36</v>
      </c>
      <c r="C285" s="33">
        <v>44811.585543981484</v>
      </c>
      <c r="D285" s="33">
        <v>44811.579930555556</v>
      </c>
      <c r="E285" s="32" t="s">
        <v>37</v>
      </c>
      <c r="F285" s="32" t="s">
        <v>2054</v>
      </c>
      <c r="G285">
        <v>11414</v>
      </c>
      <c r="H285" s="33">
        <v>44823.579988425925</v>
      </c>
      <c r="I285" s="32" t="s">
        <v>38</v>
      </c>
      <c r="J285" s="32" t="s">
        <v>39</v>
      </c>
      <c r="K285" s="33"/>
      <c r="L285" s="32" t="s">
        <v>40</v>
      </c>
      <c r="M285" s="32" t="s">
        <v>56</v>
      </c>
      <c r="N285">
        <v>1</v>
      </c>
      <c r="O285" s="32" t="s">
        <v>60</v>
      </c>
      <c r="P285">
        <v>0</v>
      </c>
      <c r="Q285" s="32" t="s">
        <v>56</v>
      </c>
      <c r="R285">
        <v>6375</v>
      </c>
      <c r="S285" s="32" t="s">
        <v>642</v>
      </c>
      <c r="T285" s="32" t="s">
        <v>643</v>
      </c>
      <c r="U285" s="32" t="s">
        <v>45</v>
      </c>
      <c r="V285" s="32" t="s">
        <v>2055</v>
      </c>
      <c r="W285" s="33">
        <v>44811.585543981484</v>
      </c>
      <c r="X285" s="32" t="s">
        <v>223</v>
      </c>
      <c r="Y285" s="32" t="s">
        <v>47</v>
      </c>
      <c r="Z285" s="32" t="s">
        <v>48</v>
      </c>
      <c r="AA285" s="32" t="s">
        <v>474</v>
      </c>
      <c r="AB285" s="32" t="s">
        <v>2056</v>
      </c>
      <c r="AC285" s="32" t="s">
        <v>539</v>
      </c>
      <c r="AD285" s="34"/>
      <c r="AE285" s="32" t="s">
        <v>39</v>
      </c>
      <c r="AF285" s="32" t="s">
        <v>50</v>
      </c>
      <c r="AG285" s="35">
        <v>0</v>
      </c>
      <c r="AH285" s="33">
        <v>44811.585543981484</v>
      </c>
      <c r="AI285" s="32" t="s">
        <v>56</v>
      </c>
    </row>
    <row r="286" spans="1:35" ht="14.25">
      <c r="A286" s="32" t="s">
        <v>35</v>
      </c>
      <c r="B286" s="32" t="s">
        <v>73</v>
      </c>
      <c r="C286" s="33">
        <v>44811.639039351852</v>
      </c>
      <c r="D286" s="33">
        <v>44811.594328703701</v>
      </c>
      <c r="E286" s="32" t="s">
        <v>37</v>
      </c>
      <c r="F286" s="32" t="s">
        <v>2057</v>
      </c>
      <c r="G286">
        <v>11415</v>
      </c>
      <c r="H286" s="33">
        <v>44823.596678240741</v>
      </c>
      <c r="I286" s="32" t="s">
        <v>38</v>
      </c>
      <c r="J286" s="32" t="s">
        <v>39</v>
      </c>
      <c r="K286" s="33"/>
      <c r="L286" s="32" t="s">
        <v>40</v>
      </c>
      <c r="M286" s="32" t="s">
        <v>56</v>
      </c>
      <c r="N286">
        <v>1</v>
      </c>
      <c r="O286" s="32" t="s">
        <v>204</v>
      </c>
      <c r="P286">
        <v>0</v>
      </c>
      <c r="Q286" s="32" t="s">
        <v>56</v>
      </c>
      <c r="R286">
        <v>8812</v>
      </c>
      <c r="S286" s="32" t="s">
        <v>251</v>
      </c>
      <c r="T286" s="32" t="s">
        <v>1399</v>
      </c>
      <c r="U286" s="32" t="s">
        <v>45</v>
      </c>
      <c r="V286" s="32" t="s">
        <v>122</v>
      </c>
      <c r="W286" s="33">
        <v>44811.636805555558</v>
      </c>
      <c r="X286" s="32" t="s">
        <v>46</v>
      </c>
      <c r="Y286" s="32" t="s">
        <v>47</v>
      </c>
      <c r="Z286" s="32" t="s">
        <v>48</v>
      </c>
      <c r="AA286" s="32" t="s">
        <v>77</v>
      </c>
      <c r="AB286" s="32" t="s">
        <v>2058</v>
      </c>
      <c r="AC286" s="32" t="s">
        <v>561</v>
      </c>
      <c r="AD286" s="34"/>
      <c r="AE286" s="32" t="s">
        <v>39</v>
      </c>
      <c r="AF286" s="32" t="s">
        <v>50</v>
      </c>
      <c r="AG286" s="35">
        <v>0</v>
      </c>
      <c r="AH286" s="33">
        <v>44811.639039351852</v>
      </c>
      <c r="AI286" s="32" t="s">
        <v>56</v>
      </c>
    </row>
    <row r="287" spans="1:35" ht="14.25">
      <c r="A287" s="32" t="s">
        <v>35</v>
      </c>
      <c r="B287" s="32" t="s">
        <v>452</v>
      </c>
      <c r="C287" s="33">
        <v>44811.638402777775</v>
      </c>
      <c r="D287" s="33">
        <v>44811.599594907406</v>
      </c>
      <c r="E287" s="32" t="s">
        <v>37</v>
      </c>
      <c r="F287" s="32" t="s">
        <v>2059</v>
      </c>
      <c r="G287">
        <v>11416</v>
      </c>
      <c r="H287" s="33">
        <v>44823.631504629629</v>
      </c>
      <c r="I287" s="32" t="s">
        <v>38</v>
      </c>
      <c r="J287" s="32" t="s">
        <v>39</v>
      </c>
      <c r="K287" s="33"/>
      <c r="L287" s="32" t="s">
        <v>40</v>
      </c>
      <c r="M287" s="32" t="s">
        <v>56</v>
      </c>
      <c r="N287">
        <v>1</v>
      </c>
      <c r="O287" s="32" t="s">
        <v>224</v>
      </c>
      <c r="P287">
        <v>0</v>
      </c>
      <c r="Q287" s="32" t="s">
        <v>56</v>
      </c>
      <c r="R287">
        <v>6425</v>
      </c>
      <c r="S287" s="32" t="s">
        <v>635</v>
      </c>
      <c r="T287" s="32" t="s">
        <v>636</v>
      </c>
      <c r="U287" s="32" t="s">
        <v>45</v>
      </c>
      <c r="V287" s="32" t="s">
        <v>2060</v>
      </c>
      <c r="W287" s="33">
        <v>44811.606921296298</v>
      </c>
      <c r="X287" s="32" t="s">
        <v>103</v>
      </c>
      <c r="Y287" s="32" t="s">
        <v>47</v>
      </c>
      <c r="Z287" s="32" t="s">
        <v>48</v>
      </c>
      <c r="AA287" s="32" t="s">
        <v>455</v>
      </c>
      <c r="AB287" s="32" t="s">
        <v>2061</v>
      </c>
      <c r="AC287" s="32" t="s">
        <v>637</v>
      </c>
      <c r="AD287" s="34"/>
      <c r="AE287" s="32" t="s">
        <v>39</v>
      </c>
      <c r="AF287" s="32" t="s">
        <v>50</v>
      </c>
      <c r="AG287" s="35">
        <v>0</v>
      </c>
      <c r="AH287" s="33">
        <v>44811.638449074075</v>
      </c>
      <c r="AI287" s="32" t="s">
        <v>41</v>
      </c>
    </row>
    <row r="288" spans="1:35" ht="14.25">
      <c r="A288" s="32" t="s">
        <v>35</v>
      </c>
      <c r="B288" s="32" t="s">
        <v>178</v>
      </c>
      <c r="C288" s="33">
        <v>44819.692754629628</v>
      </c>
      <c r="D288" s="33">
        <v>44811.600023148145</v>
      </c>
      <c r="E288" s="32" t="s">
        <v>37</v>
      </c>
      <c r="F288" s="32" t="s">
        <v>39</v>
      </c>
      <c r="G288">
        <v>11417</v>
      </c>
      <c r="H288" s="33">
        <v>44824.399699074071</v>
      </c>
      <c r="I288" s="32" t="s">
        <v>38</v>
      </c>
      <c r="J288" s="32" t="s">
        <v>39</v>
      </c>
      <c r="K288" s="33"/>
      <c r="L288" s="32" t="s">
        <v>40</v>
      </c>
      <c r="M288" s="32" t="s">
        <v>56</v>
      </c>
      <c r="N288">
        <v>1</v>
      </c>
      <c r="O288" s="32" t="s">
        <v>73</v>
      </c>
      <c r="P288">
        <v>0</v>
      </c>
      <c r="Q288" s="32" t="s">
        <v>41</v>
      </c>
      <c r="R288">
        <v>6044</v>
      </c>
      <c r="S288" s="32" t="s">
        <v>440</v>
      </c>
      <c r="T288" s="32" t="s">
        <v>441</v>
      </c>
      <c r="U288" s="32" t="s">
        <v>45</v>
      </c>
      <c r="V288" s="32" t="s">
        <v>2062</v>
      </c>
      <c r="W288" s="33">
        <v>44817.668969907405</v>
      </c>
      <c r="X288" s="32" t="s">
        <v>89</v>
      </c>
      <c r="Y288" s="32" t="s">
        <v>47</v>
      </c>
      <c r="Z288" s="32" t="s">
        <v>48</v>
      </c>
      <c r="AA288" s="32" t="s">
        <v>230</v>
      </c>
      <c r="AB288" s="32" t="s">
        <v>2063</v>
      </c>
      <c r="AC288" s="32" t="s">
        <v>794</v>
      </c>
      <c r="AD288" s="34"/>
      <c r="AE288" s="32" t="s">
        <v>39</v>
      </c>
      <c r="AF288" s="32" t="s">
        <v>53</v>
      </c>
      <c r="AG288" s="35">
        <v>0</v>
      </c>
      <c r="AH288" s="33">
        <v>44819.692754629628</v>
      </c>
      <c r="AI288" s="32" t="s">
        <v>56</v>
      </c>
    </row>
    <row r="289" spans="1:35" ht="14.25">
      <c r="A289" s="32" t="s">
        <v>35</v>
      </c>
      <c r="B289" s="32" t="s">
        <v>92</v>
      </c>
      <c r="C289" s="33">
        <v>44811.638668981483</v>
      </c>
      <c r="D289" s="33">
        <v>44811.60527777778</v>
      </c>
      <c r="E289" s="32" t="s">
        <v>37</v>
      </c>
      <c r="F289" s="32" t="s">
        <v>2064</v>
      </c>
      <c r="G289">
        <v>11418</v>
      </c>
      <c r="H289" s="33">
        <v>44838.587696759256</v>
      </c>
      <c r="I289" s="32" t="s">
        <v>38</v>
      </c>
      <c r="J289" s="32" t="s">
        <v>39</v>
      </c>
      <c r="K289" s="33"/>
      <c r="L289" s="32" t="s">
        <v>40</v>
      </c>
      <c r="M289" s="32" t="s">
        <v>56</v>
      </c>
      <c r="N289">
        <v>1</v>
      </c>
      <c r="O289" s="32" t="s">
        <v>127</v>
      </c>
      <c r="P289">
        <v>0</v>
      </c>
      <c r="Q289" s="32" t="s">
        <v>56</v>
      </c>
      <c r="R289">
        <v>642171908</v>
      </c>
      <c r="S289" s="32" t="s">
        <v>172</v>
      </c>
      <c r="T289" s="32" t="s">
        <v>2065</v>
      </c>
      <c r="U289" s="32" t="s">
        <v>45</v>
      </c>
      <c r="V289" s="32" t="s">
        <v>2066</v>
      </c>
      <c r="W289" s="33">
        <v>44811.62809027778</v>
      </c>
      <c r="X289" s="32" t="s">
        <v>94</v>
      </c>
      <c r="Y289" s="32" t="s">
        <v>47</v>
      </c>
      <c r="Z289" s="32" t="s">
        <v>48</v>
      </c>
      <c r="AA289" s="32" t="s">
        <v>107</v>
      </c>
      <c r="AB289" s="32" t="s">
        <v>92</v>
      </c>
      <c r="AC289" s="32" t="s">
        <v>174</v>
      </c>
      <c r="AD289" s="34"/>
      <c r="AE289" s="32" t="s">
        <v>39</v>
      </c>
      <c r="AF289" s="32" t="s">
        <v>50</v>
      </c>
      <c r="AG289" s="35">
        <v>0</v>
      </c>
      <c r="AH289" s="33">
        <v>44826.609918981485</v>
      </c>
      <c r="AI289" s="32" t="s">
        <v>56</v>
      </c>
    </row>
    <row r="290" spans="1:35" ht="14.25">
      <c r="A290" s="32" t="s">
        <v>35</v>
      </c>
      <c r="B290" s="32" t="s">
        <v>36</v>
      </c>
      <c r="C290" s="33">
        <v>44811.638449074075</v>
      </c>
      <c r="D290" s="33">
        <v>44811.606342592589</v>
      </c>
      <c r="E290" s="32" t="s">
        <v>37</v>
      </c>
      <c r="F290" s="32" t="s">
        <v>2067</v>
      </c>
      <c r="G290">
        <v>11419</v>
      </c>
      <c r="H290" s="33">
        <v>44823.607881944445</v>
      </c>
      <c r="I290" s="32" t="s">
        <v>38</v>
      </c>
      <c r="J290" s="32" t="s">
        <v>39</v>
      </c>
      <c r="K290" s="33"/>
      <c r="L290" s="32" t="s">
        <v>40</v>
      </c>
      <c r="M290" s="32" t="s">
        <v>56</v>
      </c>
      <c r="N290">
        <v>1</v>
      </c>
      <c r="O290" s="32" t="s">
        <v>60</v>
      </c>
      <c r="P290">
        <v>0</v>
      </c>
      <c r="Q290" s="32" t="s">
        <v>56</v>
      </c>
      <c r="R290">
        <v>6795</v>
      </c>
      <c r="S290" s="32" t="s">
        <v>2068</v>
      </c>
      <c r="T290" s="32" t="s">
        <v>2069</v>
      </c>
      <c r="U290" s="32" t="s">
        <v>45</v>
      </c>
      <c r="V290" s="32" t="s">
        <v>2070</v>
      </c>
      <c r="W290" s="33">
        <v>44811.637349537035</v>
      </c>
      <c r="X290" s="32" t="s">
        <v>59</v>
      </c>
      <c r="Y290" s="32" t="s">
        <v>52</v>
      </c>
      <c r="Z290" s="32" t="s">
        <v>48</v>
      </c>
      <c r="AA290" s="32" t="s">
        <v>314</v>
      </c>
      <c r="AB290" s="32" t="s">
        <v>2071</v>
      </c>
      <c r="AC290" s="32" t="s">
        <v>764</v>
      </c>
      <c r="AD290" s="34"/>
      <c r="AE290" s="32" t="s">
        <v>39</v>
      </c>
      <c r="AF290" s="32" t="s">
        <v>50</v>
      </c>
      <c r="AG290" s="35">
        <v>0</v>
      </c>
      <c r="AH290" s="33">
        <v>44811.638437499998</v>
      </c>
      <c r="AI290" s="32" t="s">
        <v>41</v>
      </c>
    </row>
    <row r="291" spans="1:35" ht="14.25">
      <c r="A291" s="32" t="s">
        <v>35</v>
      </c>
      <c r="B291" s="32" t="s">
        <v>54</v>
      </c>
      <c r="C291" s="33">
        <v>44811.620439814818</v>
      </c>
      <c r="D291" s="33">
        <v>44811.616956018515</v>
      </c>
      <c r="E291" s="32" t="s">
        <v>37</v>
      </c>
      <c r="F291" s="32" t="s">
        <v>2072</v>
      </c>
      <c r="G291">
        <v>11420</v>
      </c>
      <c r="H291" s="33">
        <v>44818.686076388891</v>
      </c>
      <c r="I291" s="32" t="s">
        <v>38</v>
      </c>
      <c r="J291" s="32" t="s">
        <v>39</v>
      </c>
      <c r="K291" s="33"/>
      <c r="L291" s="32" t="s">
        <v>40</v>
      </c>
      <c r="M291" s="32" t="s">
        <v>41</v>
      </c>
      <c r="N291">
        <v>1</v>
      </c>
      <c r="O291" s="32" t="s">
        <v>198</v>
      </c>
      <c r="P291">
        <v>0</v>
      </c>
      <c r="Q291" s="32" t="s">
        <v>41</v>
      </c>
      <c r="R291">
        <v>642175520</v>
      </c>
      <c r="S291" s="32" t="s">
        <v>194</v>
      </c>
      <c r="T291" s="32" t="s">
        <v>195</v>
      </c>
      <c r="U291" s="32" t="s">
        <v>45</v>
      </c>
      <c r="V291" s="32" t="s">
        <v>2073</v>
      </c>
      <c r="W291" s="33">
        <v>44811.620439814818</v>
      </c>
      <c r="X291" s="32" t="s">
        <v>196</v>
      </c>
      <c r="Y291" s="32" t="s">
        <v>52</v>
      </c>
      <c r="Z291" s="32" t="s">
        <v>48</v>
      </c>
      <c r="AA291" s="32" t="s">
        <v>197</v>
      </c>
      <c r="AB291" s="32" t="s">
        <v>2074</v>
      </c>
      <c r="AC291" s="32" t="s">
        <v>1349</v>
      </c>
      <c r="AD291" s="34"/>
      <c r="AE291" s="32" t="s">
        <v>39</v>
      </c>
      <c r="AF291" s="32" t="s">
        <v>50</v>
      </c>
      <c r="AG291" s="35">
        <v>0</v>
      </c>
      <c r="AH291" s="33">
        <v>44816.43954861111</v>
      </c>
      <c r="AI291" s="32" t="s">
        <v>41</v>
      </c>
    </row>
    <row r="292" spans="1:35" ht="14.25">
      <c r="A292" s="32" t="s">
        <v>35</v>
      </c>
      <c r="B292" s="32" t="s">
        <v>452</v>
      </c>
      <c r="C292" s="33">
        <v>44811.674178240741</v>
      </c>
      <c r="D292" s="33">
        <v>44811.617777777778</v>
      </c>
      <c r="E292" s="32" t="s">
        <v>37</v>
      </c>
      <c r="F292" s="32" t="s">
        <v>2075</v>
      </c>
      <c r="G292">
        <v>11421</v>
      </c>
      <c r="H292" s="33">
        <v>44823.617928240739</v>
      </c>
      <c r="I292" s="32" t="s">
        <v>38</v>
      </c>
      <c r="J292" s="32" t="s">
        <v>39</v>
      </c>
      <c r="K292" s="33"/>
      <c r="L292" s="32" t="s">
        <v>40</v>
      </c>
      <c r="M292" s="32" t="s">
        <v>41</v>
      </c>
      <c r="N292">
        <v>1</v>
      </c>
      <c r="O292" s="32" t="s">
        <v>104</v>
      </c>
      <c r="P292">
        <v>0</v>
      </c>
      <c r="Q292" s="32" t="s">
        <v>56</v>
      </c>
      <c r="R292">
        <v>6471</v>
      </c>
      <c r="S292" s="32" t="s">
        <v>412</v>
      </c>
      <c r="T292" s="32" t="s">
        <v>413</v>
      </c>
      <c r="U292" s="32" t="s">
        <v>45</v>
      </c>
      <c r="V292" s="32" t="s">
        <v>2076</v>
      </c>
      <c r="W292" s="33">
        <v>44811.674178240741</v>
      </c>
      <c r="X292" s="32" t="s">
        <v>59</v>
      </c>
      <c r="Y292" s="32" t="s">
        <v>47</v>
      </c>
      <c r="Z292" s="32" t="s">
        <v>48</v>
      </c>
      <c r="AA292" s="32" t="s">
        <v>455</v>
      </c>
      <c r="AB292" s="32" t="s">
        <v>2077</v>
      </c>
      <c r="AC292" s="32" t="s">
        <v>579</v>
      </c>
      <c r="AD292" s="34"/>
      <c r="AE292" s="32" t="s">
        <v>39</v>
      </c>
      <c r="AF292" s="32" t="s">
        <v>50</v>
      </c>
      <c r="AG292" s="35">
        <v>0</v>
      </c>
      <c r="AH292" s="33">
        <v>44811.674178240741</v>
      </c>
      <c r="AI292" s="32" t="s">
        <v>56</v>
      </c>
    </row>
    <row r="293" spans="1:35" ht="14.25">
      <c r="A293" s="32" t="s">
        <v>35</v>
      </c>
      <c r="B293" s="32" t="s">
        <v>329</v>
      </c>
      <c r="C293" s="33">
        <v>44811.619872685187</v>
      </c>
      <c r="D293" s="33">
        <v>44811.619363425925</v>
      </c>
      <c r="E293" s="32" t="s">
        <v>37</v>
      </c>
      <c r="F293" s="32" t="s">
        <v>2078</v>
      </c>
      <c r="G293">
        <v>11422</v>
      </c>
      <c r="H293" s="33">
        <v>44841.344178240739</v>
      </c>
      <c r="I293" s="32" t="s">
        <v>38</v>
      </c>
      <c r="J293" s="32" t="s">
        <v>39</v>
      </c>
      <c r="K293" s="33"/>
      <c r="L293" s="32" t="s">
        <v>40</v>
      </c>
      <c r="M293" s="32" t="s">
        <v>41</v>
      </c>
      <c r="N293">
        <v>1</v>
      </c>
      <c r="O293" s="32" t="s">
        <v>39</v>
      </c>
      <c r="P293">
        <v>0</v>
      </c>
      <c r="Q293" s="32" t="s">
        <v>41</v>
      </c>
      <c r="R293">
        <v>642175520</v>
      </c>
      <c r="S293" s="32" t="s">
        <v>194</v>
      </c>
      <c r="T293" s="32" t="s">
        <v>195</v>
      </c>
      <c r="U293" s="32" t="s">
        <v>45</v>
      </c>
      <c r="V293" s="32" t="s">
        <v>2079</v>
      </c>
      <c r="W293" s="33">
        <v>44811.619872685187</v>
      </c>
      <c r="X293" s="32" t="s">
        <v>196</v>
      </c>
      <c r="Y293" s="32" t="s">
        <v>52</v>
      </c>
      <c r="Z293" s="32" t="s">
        <v>48</v>
      </c>
      <c r="AA293" s="32" t="s">
        <v>330</v>
      </c>
      <c r="AB293" s="32" t="s">
        <v>2080</v>
      </c>
      <c r="AC293" s="32" t="s">
        <v>538</v>
      </c>
      <c r="AD293" s="34"/>
      <c r="AE293" s="32" t="s">
        <v>39</v>
      </c>
      <c r="AF293" s="32" t="s">
        <v>50</v>
      </c>
      <c r="AG293" s="35">
        <v>0</v>
      </c>
      <c r="AH293" s="33">
        <v>44838.469178240739</v>
      </c>
      <c r="AI293" s="32" t="s">
        <v>41</v>
      </c>
    </row>
    <row r="294" spans="1:35" ht="14.25">
      <c r="A294" s="32" t="s">
        <v>35</v>
      </c>
      <c r="B294" s="32" t="s">
        <v>499</v>
      </c>
      <c r="C294" s="33">
        <v>44811.622465277775</v>
      </c>
      <c r="D294" s="33">
        <v>44811.622118055559</v>
      </c>
      <c r="E294" s="32" t="s">
        <v>37</v>
      </c>
      <c r="F294" s="32" t="s">
        <v>2081</v>
      </c>
      <c r="G294">
        <v>11423</v>
      </c>
      <c r="H294" s="33">
        <v>44841.344131944446</v>
      </c>
      <c r="I294" s="32" t="s">
        <v>38</v>
      </c>
      <c r="J294" s="32" t="s">
        <v>39</v>
      </c>
      <c r="K294" s="33"/>
      <c r="L294" s="32" t="s">
        <v>40</v>
      </c>
      <c r="M294" s="32" t="s">
        <v>41</v>
      </c>
      <c r="N294">
        <v>1</v>
      </c>
      <c r="O294" s="32" t="s">
        <v>39</v>
      </c>
      <c r="P294">
        <v>0</v>
      </c>
      <c r="Q294" s="32" t="s">
        <v>41</v>
      </c>
      <c r="R294">
        <v>642175520</v>
      </c>
      <c r="S294" s="32" t="s">
        <v>194</v>
      </c>
      <c r="T294" s="32" t="s">
        <v>195</v>
      </c>
      <c r="U294" s="32" t="s">
        <v>45</v>
      </c>
      <c r="V294" s="32" t="s">
        <v>1091</v>
      </c>
      <c r="W294" s="33">
        <v>44811.622465277775</v>
      </c>
      <c r="X294" s="32" t="s">
        <v>196</v>
      </c>
      <c r="Y294" s="32" t="s">
        <v>52</v>
      </c>
      <c r="Z294" s="32" t="s">
        <v>48</v>
      </c>
      <c r="AA294" s="32" t="s">
        <v>39</v>
      </c>
      <c r="AB294" s="32" t="s">
        <v>870</v>
      </c>
      <c r="AC294" s="32" t="s">
        <v>538</v>
      </c>
      <c r="AD294" s="34"/>
      <c r="AE294" s="32" t="s">
        <v>39</v>
      </c>
      <c r="AF294" s="32" t="s">
        <v>50</v>
      </c>
      <c r="AG294" s="35">
        <v>0</v>
      </c>
      <c r="AH294" s="33">
        <v>44838.469131944446</v>
      </c>
      <c r="AI294" s="32" t="s">
        <v>41</v>
      </c>
    </row>
    <row r="295" spans="1:35" ht="14.25">
      <c r="A295" s="32" t="s">
        <v>35</v>
      </c>
      <c r="B295" s="32" t="s">
        <v>329</v>
      </c>
      <c r="C295" s="33">
        <v>44811.624085648145</v>
      </c>
      <c r="D295" s="33">
        <v>44811.623657407406</v>
      </c>
      <c r="E295" s="32" t="s">
        <v>37</v>
      </c>
      <c r="F295" s="32" t="s">
        <v>2082</v>
      </c>
      <c r="G295">
        <v>11424</v>
      </c>
      <c r="H295" s="33">
        <v>44841.344074074077</v>
      </c>
      <c r="I295" s="32" t="s">
        <v>38</v>
      </c>
      <c r="J295" s="32" t="s">
        <v>39</v>
      </c>
      <c r="K295" s="33"/>
      <c r="L295" s="32" t="s">
        <v>40</v>
      </c>
      <c r="M295" s="32" t="s">
        <v>41</v>
      </c>
      <c r="N295">
        <v>1</v>
      </c>
      <c r="O295" s="32" t="s">
        <v>39</v>
      </c>
      <c r="P295">
        <v>0</v>
      </c>
      <c r="Q295" s="32" t="s">
        <v>41</v>
      </c>
      <c r="R295">
        <v>642175520</v>
      </c>
      <c r="S295" s="32" t="s">
        <v>194</v>
      </c>
      <c r="T295" s="32" t="s">
        <v>195</v>
      </c>
      <c r="U295" s="32" t="s">
        <v>45</v>
      </c>
      <c r="V295" s="32" t="s">
        <v>1006</v>
      </c>
      <c r="W295" s="33">
        <v>44811.624085648145</v>
      </c>
      <c r="X295" s="32" t="s">
        <v>196</v>
      </c>
      <c r="Y295" s="32" t="s">
        <v>282</v>
      </c>
      <c r="Z295" s="32" t="s">
        <v>48</v>
      </c>
      <c r="AA295" s="32" t="s">
        <v>330</v>
      </c>
      <c r="AB295" s="32" t="s">
        <v>1104</v>
      </c>
      <c r="AC295" s="32" t="s">
        <v>1349</v>
      </c>
      <c r="AD295" s="34"/>
      <c r="AE295" s="32" t="s">
        <v>39</v>
      </c>
      <c r="AF295" s="32" t="s">
        <v>50</v>
      </c>
      <c r="AG295" s="35">
        <v>0</v>
      </c>
      <c r="AH295" s="33">
        <v>44838.469074074077</v>
      </c>
      <c r="AI295" s="32" t="s">
        <v>41</v>
      </c>
    </row>
    <row r="296" spans="1:35" ht="14.25">
      <c r="A296" s="32" t="s">
        <v>35</v>
      </c>
      <c r="B296" s="32" t="s">
        <v>329</v>
      </c>
      <c r="C296" s="33">
        <v>44812.383518518516</v>
      </c>
      <c r="D296" s="33">
        <v>44811.625798611109</v>
      </c>
      <c r="E296" s="32" t="s">
        <v>37</v>
      </c>
      <c r="F296" s="32" t="s">
        <v>2083</v>
      </c>
      <c r="G296">
        <v>11425</v>
      </c>
      <c r="H296" s="33">
        <v>44840.587071759262</v>
      </c>
      <c r="I296" s="32" t="s">
        <v>38</v>
      </c>
      <c r="J296" s="32" t="s">
        <v>39</v>
      </c>
      <c r="K296" s="33"/>
      <c r="L296" s="32" t="s">
        <v>40</v>
      </c>
      <c r="M296" s="32" t="s">
        <v>41</v>
      </c>
      <c r="N296">
        <v>1</v>
      </c>
      <c r="O296" s="32" t="s">
        <v>39</v>
      </c>
      <c r="P296">
        <v>0</v>
      </c>
      <c r="Q296" s="32" t="s">
        <v>41</v>
      </c>
      <c r="R296">
        <v>642175520</v>
      </c>
      <c r="S296" s="32" t="s">
        <v>194</v>
      </c>
      <c r="T296" s="32" t="s">
        <v>195</v>
      </c>
      <c r="U296" s="32" t="s">
        <v>45</v>
      </c>
      <c r="V296" s="32" t="s">
        <v>2084</v>
      </c>
      <c r="W296" s="33">
        <v>44812.383518518516</v>
      </c>
      <c r="X296" s="32" t="s">
        <v>196</v>
      </c>
      <c r="Y296" s="32" t="s">
        <v>52</v>
      </c>
      <c r="Z296" s="32" t="s">
        <v>48</v>
      </c>
      <c r="AA296" s="32" t="s">
        <v>330</v>
      </c>
      <c r="AB296" s="32" t="s">
        <v>2085</v>
      </c>
      <c r="AC296" s="32" t="s">
        <v>538</v>
      </c>
      <c r="AD296" s="34"/>
      <c r="AE296" s="32" t="s">
        <v>39</v>
      </c>
      <c r="AF296" s="32" t="s">
        <v>50</v>
      </c>
      <c r="AG296" s="35">
        <v>0</v>
      </c>
      <c r="AH296" s="33">
        <v>44838.4690162037</v>
      </c>
      <c r="AI296" s="32" t="s">
        <v>41</v>
      </c>
    </row>
    <row r="297" spans="1:35" ht="14.25">
      <c r="A297" s="32" t="s">
        <v>35</v>
      </c>
      <c r="B297" s="32" t="s">
        <v>36</v>
      </c>
      <c r="C297" s="33">
        <v>44823.524930555555</v>
      </c>
      <c r="D297" s="33">
        <v>44811.627245370371</v>
      </c>
      <c r="E297" s="32" t="s">
        <v>37</v>
      </c>
      <c r="F297" s="32" t="s">
        <v>2086</v>
      </c>
      <c r="G297">
        <v>11426</v>
      </c>
      <c r="H297" s="33">
        <v>44833.515196759261</v>
      </c>
      <c r="I297" s="32" t="s">
        <v>38</v>
      </c>
      <c r="J297" s="32" t="s">
        <v>39</v>
      </c>
      <c r="K297" s="33"/>
      <c r="L297" s="32" t="s">
        <v>40</v>
      </c>
      <c r="M297" s="32" t="s">
        <v>56</v>
      </c>
      <c r="N297">
        <v>1</v>
      </c>
      <c r="O297" s="32" t="s">
        <v>60</v>
      </c>
      <c r="P297">
        <v>0</v>
      </c>
      <c r="Q297" s="32" t="s">
        <v>56</v>
      </c>
      <c r="R297">
        <v>8524</v>
      </c>
      <c r="S297" s="32" t="s">
        <v>116</v>
      </c>
      <c r="T297" s="32" t="s">
        <v>117</v>
      </c>
      <c r="U297" s="32" t="s">
        <v>45</v>
      </c>
      <c r="V297" s="32" t="s">
        <v>2087</v>
      </c>
      <c r="W297" s="33">
        <v>44821.492627314816</v>
      </c>
      <c r="X297" s="32" t="s">
        <v>46</v>
      </c>
      <c r="Y297" s="32" t="s">
        <v>47</v>
      </c>
      <c r="Z297" s="32" t="s">
        <v>48</v>
      </c>
      <c r="AA297" s="32" t="s">
        <v>314</v>
      </c>
      <c r="AB297" s="32" t="s">
        <v>2088</v>
      </c>
      <c r="AC297" s="32" t="s">
        <v>517</v>
      </c>
      <c r="AD297" s="34"/>
      <c r="AE297" s="32" t="s">
        <v>39</v>
      </c>
      <c r="AF297" s="32" t="s">
        <v>50</v>
      </c>
      <c r="AG297" s="35">
        <v>0</v>
      </c>
      <c r="AH297" s="33">
        <v>44823.524918981479</v>
      </c>
      <c r="AI297" s="32" t="s">
        <v>56</v>
      </c>
    </row>
    <row r="298" spans="1:35" ht="14.25">
      <c r="A298" s="32" t="s">
        <v>35</v>
      </c>
      <c r="B298" s="32" t="s">
        <v>54</v>
      </c>
      <c r="C298" s="33">
        <v>44811.627638888887</v>
      </c>
      <c r="D298" s="33">
        <v>44811.627268518518</v>
      </c>
      <c r="E298" s="32" t="s">
        <v>37</v>
      </c>
      <c r="F298" s="32" t="s">
        <v>2089</v>
      </c>
      <c r="G298">
        <v>11427</v>
      </c>
      <c r="H298" s="33">
        <v>44818.687673611108</v>
      </c>
      <c r="I298" s="32" t="s">
        <v>38</v>
      </c>
      <c r="J298" s="32" t="s">
        <v>39</v>
      </c>
      <c r="K298" s="33"/>
      <c r="L298" s="32" t="s">
        <v>40</v>
      </c>
      <c r="M298" s="32" t="s">
        <v>41</v>
      </c>
      <c r="N298">
        <v>1</v>
      </c>
      <c r="O298" s="32" t="s">
        <v>198</v>
      </c>
      <c r="P298">
        <v>0</v>
      </c>
      <c r="Q298" s="32" t="s">
        <v>41</v>
      </c>
      <c r="R298">
        <v>642175520</v>
      </c>
      <c r="S298" s="32" t="s">
        <v>194</v>
      </c>
      <c r="T298" s="32" t="s">
        <v>195</v>
      </c>
      <c r="U298" s="32" t="s">
        <v>45</v>
      </c>
      <c r="V298" s="32" t="s">
        <v>2090</v>
      </c>
      <c r="W298" s="33">
        <v>44811.627638888887</v>
      </c>
      <c r="X298" s="32" t="s">
        <v>196</v>
      </c>
      <c r="Y298" s="32" t="s">
        <v>52</v>
      </c>
      <c r="Z298" s="32" t="s">
        <v>48</v>
      </c>
      <c r="AA298" s="32" t="s">
        <v>197</v>
      </c>
      <c r="AB298" s="32" t="s">
        <v>2091</v>
      </c>
      <c r="AC298" s="32" t="s">
        <v>538</v>
      </c>
      <c r="AD298" s="34"/>
      <c r="AE298" s="32" t="s">
        <v>39</v>
      </c>
      <c r="AF298" s="32" t="s">
        <v>50</v>
      </c>
      <c r="AG298" s="35">
        <v>0</v>
      </c>
      <c r="AH298" s="33">
        <v>44816.437673611108</v>
      </c>
      <c r="AI298" s="32" t="s">
        <v>41</v>
      </c>
    </row>
    <row r="299" spans="1:35" ht="14.25">
      <c r="A299" s="32" t="s">
        <v>35</v>
      </c>
      <c r="B299" s="32" t="s">
        <v>499</v>
      </c>
      <c r="C299" s="33">
        <v>44811.629050925927</v>
      </c>
      <c r="D299" s="33">
        <v>44811.628738425927</v>
      </c>
      <c r="E299" s="32" t="s">
        <v>37</v>
      </c>
      <c r="F299" s="32" t="s">
        <v>2092</v>
      </c>
      <c r="G299">
        <v>11428</v>
      </c>
      <c r="H299" s="33">
        <v>44841.343958333331</v>
      </c>
      <c r="I299" s="32" t="s">
        <v>38</v>
      </c>
      <c r="J299" s="32" t="s">
        <v>39</v>
      </c>
      <c r="K299" s="33"/>
      <c r="L299" s="32" t="s">
        <v>40</v>
      </c>
      <c r="M299" s="32" t="s">
        <v>41</v>
      </c>
      <c r="N299">
        <v>1</v>
      </c>
      <c r="O299" s="32" t="s">
        <v>39</v>
      </c>
      <c r="P299">
        <v>0</v>
      </c>
      <c r="Q299" s="32" t="s">
        <v>41</v>
      </c>
      <c r="R299">
        <v>642175520</v>
      </c>
      <c r="S299" s="32" t="s">
        <v>194</v>
      </c>
      <c r="T299" s="32" t="s">
        <v>195</v>
      </c>
      <c r="U299" s="32" t="s">
        <v>45</v>
      </c>
      <c r="V299" s="32" t="s">
        <v>2093</v>
      </c>
      <c r="W299" s="33">
        <v>44811.629050925927</v>
      </c>
      <c r="X299" s="32" t="s">
        <v>196</v>
      </c>
      <c r="Y299" s="32" t="s">
        <v>52</v>
      </c>
      <c r="Z299" s="32" t="s">
        <v>48</v>
      </c>
      <c r="AA299" s="32" t="s">
        <v>39</v>
      </c>
      <c r="AB299" s="32" t="s">
        <v>1010</v>
      </c>
      <c r="AC299" s="32" t="s">
        <v>538</v>
      </c>
      <c r="AD299" s="34"/>
      <c r="AE299" s="32" t="s">
        <v>39</v>
      </c>
      <c r="AF299" s="32" t="s">
        <v>50</v>
      </c>
      <c r="AG299" s="35">
        <v>0</v>
      </c>
      <c r="AH299" s="33">
        <v>44838.468958333331</v>
      </c>
      <c r="AI299" s="32" t="s">
        <v>41</v>
      </c>
    </row>
    <row r="300" spans="1:35" ht="14.25">
      <c r="A300" s="32" t="s">
        <v>35</v>
      </c>
      <c r="B300" s="32" t="s">
        <v>499</v>
      </c>
      <c r="C300" s="33">
        <v>44811.630358796298</v>
      </c>
      <c r="D300" s="33">
        <v>44811.63003472222</v>
      </c>
      <c r="E300" s="32" t="s">
        <v>37</v>
      </c>
      <c r="F300" s="32" t="s">
        <v>2094</v>
      </c>
      <c r="G300">
        <v>11429</v>
      </c>
      <c r="H300" s="33">
        <v>44841.345439814817</v>
      </c>
      <c r="I300" s="32" t="s">
        <v>38</v>
      </c>
      <c r="J300" s="32" t="s">
        <v>39</v>
      </c>
      <c r="K300" s="33"/>
      <c r="L300" s="32" t="s">
        <v>40</v>
      </c>
      <c r="M300" s="32" t="s">
        <v>41</v>
      </c>
      <c r="N300">
        <v>1</v>
      </c>
      <c r="O300" s="32" t="s">
        <v>39</v>
      </c>
      <c r="P300">
        <v>0</v>
      </c>
      <c r="Q300" s="32" t="s">
        <v>41</v>
      </c>
      <c r="R300">
        <v>642175520</v>
      </c>
      <c r="S300" s="32" t="s">
        <v>194</v>
      </c>
      <c r="T300" s="32" t="s">
        <v>195</v>
      </c>
      <c r="U300" s="32" t="s">
        <v>45</v>
      </c>
      <c r="V300" s="32" t="s">
        <v>1340</v>
      </c>
      <c r="W300" s="33">
        <v>44811.630358796298</v>
      </c>
      <c r="X300" s="32" t="s">
        <v>196</v>
      </c>
      <c r="Y300" s="32" t="s">
        <v>235</v>
      </c>
      <c r="Z300" s="32" t="s">
        <v>48</v>
      </c>
      <c r="AA300" s="32" t="s">
        <v>39</v>
      </c>
      <c r="AB300" s="32" t="s">
        <v>870</v>
      </c>
      <c r="AC300" s="32" t="s">
        <v>538</v>
      </c>
      <c r="AD300" s="34"/>
      <c r="AE300" s="32" t="s">
        <v>39</v>
      </c>
      <c r="AF300" s="32" t="s">
        <v>50</v>
      </c>
      <c r="AG300" s="35">
        <v>0</v>
      </c>
      <c r="AH300" s="33">
        <v>44838.470439814817</v>
      </c>
      <c r="AI300" s="32" t="s">
        <v>41</v>
      </c>
    </row>
    <row r="301" spans="1:35" ht="14.25">
      <c r="A301" s="32" t="s">
        <v>35</v>
      </c>
      <c r="B301" s="32" t="s">
        <v>73</v>
      </c>
      <c r="C301" s="33">
        <v>44811.676261574074</v>
      </c>
      <c r="D301" s="33">
        <v>44811.640150462961</v>
      </c>
      <c r="E301" s="32" t="s">
        <v>37</v>
      </c>
      <c r="F301" s="32" t="s">
        <v>2095</v>
      </c>
      <c r="G301">
        <v>11430</v>
      </c>
      <c r="H301" s="33">
        <v>44823.6484837963</v>
      </c>
      <c r="I301" s="32" t="s">
        <v>38</v>
      </c>
      <c r="J301" s="32" t="s">
        <v>39</v>
      </c>
      <c r="K301" s="33"/>
      <c r="L301" s="32" t="s">
        <v>40</v>
      </c>
      <c r="M301" s="32" t="s">
        <v>56</v>
      </c>
      <c r="N301">
        <v>1</v>
      </c>
      <c r="O301" s="32" t="s">
        <v>82</v>
      </c>
      <c r="P301">
        <v>0</v>
      </c>
      <c r="Q301" s="32" t="s">
        <v>56</v>
      </c>
      <c r="R301">
        <v>8688</v>
      </c>
      <c r="S301" s="32" t="s">
        <v>625</v>
      </c>
      <c r="T301" s="32" t="s">
        <v>626</v>
      </c>
      <c r="U301" s="32" t="s">
        <v>45</v>
      </c>
      <c r="V301" s="32" t="s">
        <v>2096</v>
      </c>
      <c r="W301" s="33">
        <v>44811.668356481481</v>
      </c>
      <c r="X301" s="32" t="s">
        <v>46</v>
      </c>
      <c r="Y301" s="32" t="s">
        <v>47</v>
      </c>
      <c r="Z301" s="32" t="s">
        <v>48</v>
      </c>
      <c r="AA301" s="32" t="s">
        <v>105</v>
      </c>
      <c r="AB301" s="32" t="s">
        <v>2097</v>
      </c>
      <c r="AC301" s="32" t="s">
        <v>1256</v>
      </c>
      <c r="AD301" s="34"/>
      <c r="AE301" s="32" t="s">
        <v>39</v>
      </c>
      <c r="AF301" s="32" t="s">
        <v>50</v>
      </c>
      <c r="AG301" s="35">
        <v>0</v>
      </c>
      <c r="AH301" s="33">
        <v>44811.676261574074</v>
      </c>
      <c r="AI301" s="32" t="s">
        <v>56</v>
      </c>
    </row>
    <row r="302" spans="1:35" ht="14.25">
      <c r="A302" s="32" t="s">
        <v>35</v>
      </c>
      <c r="B302" s="32" t="s">
        <v>737</v>
      </c>
      <c r="C302" s="33"/>
      <c r="D302" s="33">
        <v>44811.641030092593</v>
      </c>
      <c r="E302" s="32" t="s">
        <v>37</v>
      </c>
      <c r="F302" s="32" t="s">
        <v>39</v>
      </c>
      <c r="G302">
        <v>11431</v>
      </c>
      <c r="H302" s="33">
        <v>44827.5</v>
      </c>
      <c r="I302" s="32" t="s">
        <v>38</v>
      </c>
      <c r="J302" s="32" t="s">
        <v>39</v>
      </c>
      <c r="K302" s="33"/>
      <c r="L302" s="32" t="s">
        <v>40</v>
      </c>
      <c r="M302" s="32" t="s">
        <v>56</v>
      </c>
      <c r="N302">
        <v>1</v>
      </c>
      <c r="O302" s="32" t="s">
        <v>738</v>
      </c>
      <c r="P302">
        <v>0</v>
      </c>
      <c r="Q302" s="32" t="s">
        <v>41</v>
      </c>
      <c r="R302">
        <v>8667</v>
      </c>
      <c r="S302" s="32" t="s">
        <v>551</v>
      </c>
      <c r="T302" s="32" t="s">
        <v>552</v>
      </c>
      <c r="U302" s="32" t="s">
        <v>39</v>
      </c>
      <c r="V302" s="32" t="s">
        <v>39</v>
      </c>
      <c r="W302" s="33"/>
      <c r="X302" s="32" t="s">
        <v>227</v>
      </c>
      <c r="Y302" s="32" t="s">
        <v>47</v>
      </c>
      <c r="Z302" s="32" t="s">
        <v>160</v>
      </c>
      <c r="AA302" s="32" t="s">
        <v>920</v>
      </c>
      <c r="AB302" s="32" t="s">
        <v>2098</v>
      </c>
      <c r="AC302" s="32" t="s">
        <v>328</v>
      </c>
      <c r="AD302" s="34"/>
      <c r="AE302" s="32" t="s">
        <v>39</v>
      </c>
      <c r="AF302" s="32" t="s">
        <v>53</v>
      </c>
      <c r="AG302" s="35">
        <v>0</v>
      </c>
      <c r="AH302" s="33">
        <v>44819.675092592595</v>
      </c>
      <c r="AI302" s="32" t="s">
        <v>56</v>
      </c>
    </row>
    <row r="303" spans="1:35" ht="14.25">
      <c r="A303" s="32" t="s">
        <v>35</v>
      </c>
      <c r="B303" s="32" t="s">
        <v>452</v>
      </c>
      <c r="C303" s="33"/>
      <c r="D303" s="33">
        <v>44811.64607638889</v>
      </c>
      <c r="E303" s="32" t="s">
        <v>39</v>
      </c>
      <c r="F303" s="32" t="s">
        <v>2099</v>
      </c>
      <c r="G303">
        <v>11432</v>
      </c>
      <c r="H303" s="33">
        <v>44823.646354166667</v>
      </c>
      <c r="I303" s="32" t="s">
        <v>38</v>
      </c>
      <c r="J303" s="32" t="s">
        <v>39</v>
      </c>
      <c r="K303" s="33"/>
      <c r="L303" s="32" t="s">
        <v>40</v>
      </c>
      <c r="M303" s="32" t="s">
        <v>41</v>
      </c>
      <c r="N303">
        <v>1</v>
      </c>
      <c r="O303" s="32" t="s">
        <v>453</v>
      </c>
      <c r="P303">
        <v>0</v>
      </c>
      <c r="Q303" s="32" t="s">
        <v>56</v>
      </c>
      <c r="R303">
        <v>8888</v>
      </c>
      <c r="S303" s="32" t="s">
        <v>247</v>
      </c>
      <c r="T303" s="32" t="s">
        <v>189</v>
      </c>
      <c r="U303" s="32" t="s">
        <v>39</v>
      </c>
      <c r="V303" s="32" t="s">
        <v>39</v>
      </c>
      <c r="W303" s="33"/>
      <c r="X303" s="32" t="s">
        <v>321</v>
      </c>
      <c r="Y303" s="32" t="s">
        <v>47</v>
      </c>
      <c r="Z303" s="32" t="s">
        <v>216</v>
      </c>
      <c r="AA303" s="32" t="s">
        <v>455</v>
      </c>
      <c r="AB303" s="32" t="s">
        <v>2100</v>
      </c>
      <c r="AC303" s="32" t="s">
        <v>538</v>
      </c>
      <c r="AD303" s="34"/>
      <c r="AE303" s="32" t="s">
        <v>39</v>
      </c>
      <c r="AF303" s="32" t="s">
        <v>50</v>
      </c>
      <c r="AG303" s="35">
        <v>0</v>
      </c>
      <c r="AH303" s="33">
        <v>44812.510138888887</v>
      </c>
      <c r="AI303" s="32" t="s">
        <v>56</v>
      </c>
    </row>
    <row r="304" spans="1:35" ht="14.25">
      <c r="A304" s="32" t="s">
        <v>35</v>
      </c>
      <c r="B304" s="32" t="s">
        <v>54</v>
      </c>
      <c r="C304" s="33"/>
      <c r="D304" s="33">
        <v>44811.920127314814</v>
      </c>
      <c r="E304" s="32" t="s">
        <v>37</v>
      </c>
      <c r="F304" s="32" t="s">
        <v>2101</v>
      </c>
      <c r="G304">
        <v>11433</v>
      </c>
      <c r="H304" s="33">
        <v>44824.707037037035</v>
      </c>
      <c r="I304" s="32" t="s">
        <v>692</v>
      </c>
      <c r="J304" s="32" t="s">
        <v>45</v>
      </c>
      <c r="K304" s="33">
        <v>44813.288576388892</v>
      </c>
      <c r="L304" s="32" t="s">
        <v>40</v>
      </c>
      <c r="M304" s="32" t="s">
        <v>56</v>
      </c>
      <c r="N304">
        <v>2</v>
      </c>
      <c r="O304" s="32" t="s">
        <v>119</v>
      </c>
      <c r="P304">
        <v>1</v>
      </c>
      <c r="Q304" s="32" t="s">
        <v>56</v>
      </c>
      <c r="R304">
        <v>956186191</v>
      </c>
      <c r="S304" s="32" t="s">
        <v>2102</v>
      </c>
      <c r="T304" s="32" t="s">
        <v>2103</v>
      </c>
      <c r="U304" s="32" t="s">
        <v>39</v>
      </c>
      <c r="V304" s="32" t="s">
        <v>39</v>
      </c>
      <c r="W304" s="33"/>
      <c r="X304" s="32" t="s">
        <v>85</v>
      </c>
      <c r="Y304" s="32" t="s">
        <v>282</v>
      </c>
      <c r="Z304" s="32" t="s">
        <v>216</v>
      </c>
      <c r="AA304" s="32" t="s">
        <v>478</v>
      </c>
      <c r="AB304" s="32" t="s">
        <v>2104</v>
      </c>
      <c r="AC304" s="32" t="s">
        <v>39</v>
      </c>
      <c r="AD304" s="34"/>
      <c r="AE304" s="32" t="s">
        <v>39</v>
      </c>
      <c r="AF304" s="32" t="s">
        <v>50</v>
      </c>
      <c r="AG304" s="35">
        <v>0</v>
      </c>
      <c r="AH304" s="33">
        <v>44817.88071759259</v>
      </c>
      <c r="AI304" s="32" t="s">
        <v>56</v>
      </c>
    </row>
    <row r="305" spans="1:35" ht="14.25">
      <c r="A305" s="32" t="s">
        <v>35</v>
      </c>
      <c r="B305" s="32" t="s">
        <v>36</v>
      </c>
      <c r="C305" s="33">
        <v>44812.667453703703</v>
      </c>
      <c r="D305" s="33">
        <v>44812.31077546296</v>
      </c>
      <c r="E305" s="32" t="s">
        <v>37</v>
      </c>
      <c r="F305" s="32" t="s">
        <v>2105</v>
      </c>
      <c r="G305">
        <v>11434</v>
      </c>
      <c r="H305" s="33">
        <v>44824.495925925927</v>
      </c>
      <c r="I305" s="32" t="s">
        <v>38</v>
      </c>
      <c r="J305" s="32" t="s">
        <v>39</v>
      </c>
      <c r="K305" s="33"/>
      <c r="L305" s="32" t="s">
        <v>40</v>
      </c>
      <c r="M305" s="32" t="s">
        <v>56</v>
      </c>
      <c r="N305">
        <v>1</v>
      </c>
      <c r="O305" s="32" t="s">
        <v>42</v>
      </c>
      <c r="P305">
        <v>0</v>
      </c>
      <c r="Q305" s="32" t="s">
        <v>56</v>
      </c>
      <c r="R305">
        <v>5601</v>
      </c>
      <c r="S305" s="32" t="s">
        <v>1048</v>
      </c>
      <c r="T305" s="32" t="s">
        <v>1049</v>
      </c>
      <c r="U305" s="32" t="s">
        <v>45</v>
      </c>
      <c r="V305" s="32" t="s">
        <v>2106</v>
      </c>
      <c r="W305" s="33">
        <v>44812.505370370367</v>
      </c>
      <c r="X305" s="32" t="s">
        <v>72</v>
      </c>
      <c r="Y305" s="32" t="s">
        <v>47</v>
      </c>
      <c r="Z305" s="32" t="s">
        <v>48</v>
      </c>
      <c r="AA305" s="32" t="s">
        <v>86</v>
      </c>
      <c r="AB305" s="32" t="s">
        <v>2107</v>
      </c>
      <c r="AC305" s="32" t="s">
        <v>287</v>
      </c>
      <c r="AD305" s="34"/>
      <c r="AE305" s="32" t="s">
        <v>39</v>
      </c>
      <c r="AF305" s="32" t="s">
        <v>50</v>
      </c>
      <c r="AG305" s="35">
        <v>0</v>
      </c>
      <c r="AH305" s="33">
        <v>44812.667453703703</v>
      </c>
      <c r="AI305" s="32" t="s">
        <v>56</v>
      </c>
    </row>
    <row r="306" spans="1:35" ht="14.25">
      <c r="A306" s="32" t="s">
        <v>35</v>
      </c>
      <c r="B306" s="32" t="s">
        <v>36</v>
      </c>
      <c r="C306" s="33">
        <v>44814.733587962961</v>
      </c>
      <c r="D306" s="33">
        <v>44812.323761574073</v>
      </c>
      <c r="E306" s="32" t="s">
        <v>37</v>
      </c>
      <c r="F306" s="32" t="s">
        <v>2108</v>
      </c>
      <c r="G306">
        <v>11435</v>
      </c>
      <c r="H306" s="33">
        <v>44825.650694444441</v>
      </c>
      <c r="I306" s="32" t="s">
        <v>38</v>
      </c>
      <c r="J306" s="32" t="s">
        <v>39</v>
      </c>
      <c r="K306" s="33"/>
      <c r="L306" s="32" t="s">
        <v>40</v>
      </c>
      <c r="M306" s="32" t="s">
        <v>56</v>
      </c>
      <c r="N306">
        <v>1</v>
      </c>
      <c r="O306" s="32" t="s">
        <v>60</v>
      </c>
      <c r="P306">
        <v>0</v>
      </c>
      <c r="Q306" s="32" t="s">
        <v>56</v>
      </c>
      <c r="R306">
        <v>6784</v>
      </c>
      <c r="S306" s="32" t="s">
        <v>763</v>
      </c>
      <c r="T306" s="32" t="s">
        <v>1406</v>
      </c>
      <c r="U306" s="32" t="s">
        <v>45</v>
      </c>
      <c r="V306" s="32" t="s">
        <v>2109</v>
      </c>
      <c r="W306" s="33">
        <v>44812.698078703703</v>
      </c>
      <c r="X306" s="32" t="s">
        <v>51</v>
      </c>
      <c r="Y306" s="32" t="s">
        <v>52</v>
      </c>
      <c r="Z306" s="32" t="s">
        <v>48</v>
      </c>
      <c r="AA306" s="32" t="s">
        <v>314</v>
      </c>
      <c r="AB306" s="32" t="s">
        <v>2110</v>
      </c>
      <c r="AC306" s="32" t="s">
        <v>764</v>
      </c>
      <c r="AD306" s="34"/>
      <c r="AE306" s="32" t="s">
        <v>39</v>
      </c>
      <c r="AF306" s="32" t="s">
        <v>50</v>
      </c>
      <c r="AG306" s="35">
        <v>0</v>
      </c>
      <c r="AH306" s="33">
        <v>44814.733576388891</v>
      </c>
      <c r="AI306" s="32" t="s">
        <v>56</v>
      </c>
    </row>
    <row r="307" spans="1:35" ht="14.25">
      <c r="A307" s="32" t="s">
        <v>35</v>
      </c>
      <c r="B307" s="32" t="s">
        <v>73</v>
      </c>
      <c r="C307" s="33">
        <v>44814.733599537038</v>
      </c>
      <c r="D307" s="33">
        <v>44812.346550925926</v>
      </c>
      <c r="E307" s="32" t="s">
        <v>37</v>
      </c>
      <c r="F307" s="32" t="s">
        <v>2111</v>
      </c>
      <c r="G307">
        <v>11436</v>
      </c>
      <c r="H307" s="33">
        <v>44825.354861111111</v>
      </c>
      <c r="I307" s="32" t="s">
        <v>38</v>
      </c>
      <c r="J307" s="32" t="s">
        <v>39</v>
      </c>
      <c r="K307" s="33"/>
      <c r="L307" s="32" t="s">
        <v>40</v>
      </c>
      <c r="M307" s="32" t="s">
        <v>56</v>
      </c>
      <c r="N307">
        <v>1</v>
      </c>
      <c r="O307" s="32" t="s">
        <v>74</v>
      </c>
      <c r="P307">
        <v>0</v>
      </c>
      <c r="Q307" s="32" t="s">
        <v>56</v>
      </c>
      <c r="R307">
        <v>6820</v>
      </c>
      <c r="S307" s="32" t="s">
        <v>2112</v>
      </c>
      <c r="T307" s="32" t="s">
        <v>2113</v>
      </c>
      <c r="U307" s="32" t="s">
        <v>45</v>
      </c>
      <c r="V307" s="32" t="s">
        <v>2114</v>
      </c>
      <c r="W307" s="33">
        <v>44812.700706018521</v>
      </c>
      <c r="X307" s="32" t="s">
        <v>67</v>
      </c>
      <c r="Y307" s="32" t="s">
        <v>52</v>
      </c>
      <c r="Z307" s="32" t="s">
        <v>48</v>
      </c>
      <c r="AA307" s="32" t="s">
        <v>77</v>
      </c>
      <c r="AB307" s="32" t="s">
        <v>2115</v>
      </c>
      <c r="AC307" s="32" t="s">
        <v>944</v>
      </c>
      <c r="AD307" s="34"/>
      <c r="AE307" s="32" t="s">
        <v>39</v>
      </c>
      <c r="AF307" s="32" t="s">
        <v>50</v>
      </c>
      <c r="AG307" s="35">
        <v>0</v>
      </c>
      <c r="AH307" s="33">
        <v>44814.733599537038</v>
      </c>
      <c r="AI307" s="32" t="s">
        <v>56</v>
      </c>
    </row>
    <row r="308" spans="1:35" ht="14.25">
      <c r="A308" s="32" t="s">
        <v>35</v>
      </c>
      <c r="B308" s="32" t="s">
        <v>452</v>
      </c>
      <c r="C308" s="33">
        <v>44812.355636574073</v>
      </c>
      <c r="D308" s="33">
        <v>44812.354930555557</v>
      </c>
      <c r="E308" s="32" t="s">
        <v>37</v>
      </c>
      <c r="F308" s="32" t="s">
        <v>2116</v>
      </c>
      <c r="G308">
        <v>11437</v>
      </c>
      <c r="H308" s="33">
        <v>44824.354930555557</v>
      </c>
      <c r="I308" s="32" t="s">
        <v>38</v>
      </c>
      <c r="J308" s="32" t="s">
        <v>39</v>
      </c>
      <c r="K308" s="33"/>
      <c r="L308" s="32" t="s">
        <v>40</v>
      </c>
      <c r="M308" s="32" t="s">
        <v>56</v>
      </c>
      <c r="N308">
        <v>1</v>
      </c>
      <c r="O308" s="32" t="s">
        <v>104</v>
      </c>
      <c r="P308">
        <v>0</v>
      </c>
      <c r="Q308" s="32" t="s">
        <v>56</v>
      </c>
      <c r="R308">
        <v>6153</v>
      </c>
      <c r="S308" s="32" t="s">
        <v>2117</v>
      </c>
      <c r="T308" s="32" t="s">
        <v>2118</v>
      </c>
      <c r="U308" s="32" t="s">
        <v>45</v>
      </c>
      <c r="V308" s="32" t="s">
        <v>2119</v>
      </c>
      <c r="W308" s="33">
        <v>44812.355636574073</v>
      </c>
      <c r="X308" s="32" t="s">
        <v>184</v>
      </c>
      <c r="Y308" s="32" t="s">
        <v>52</v>
      </c>
      <c r="Z308" s="32" t="s">
        <v>48</v>
      </c>
      <c r="AA308" s="32" t="s">
        <v>455</v>
      </c>
      <c r="AB308" s="32" t="s">
        <v>2120</v>
      </c>
      <c r="AC308" s="32" t="s">
        <v>711</v>
      </c>
      <c r="AD308" s="34"/>
      <c r="AE308" s="32" t="s">
        <v>39</v>
      </c>
      <c r="AF308" s="32" t="s">
        <v>50</v>
      </c>
      <c r="AG308" s="35">
        <v>0</v>
      </c>
      <c r="AH308" s="33">
        <v>44812.355636574073</v>
      </c>
      <c r="AI308" s="32" t="s">
        <v>56</v>
      </c>
    </row>
    <row r="309" spans="1:35" ht="14.25">
      <c r="A309" s="32" t="s">
        <v>35</v>
      </c>
      <c r="B309" s="32" t="s">
        <v>329</v>
      </c>
      <c r="C309" s="33">
        <v>44823.381249999999</v>
      </c>
      <c r="D309" s="33">
        <v>44812.360347222224</v>
      </c>
      <c r="E309" s="32" t="s">
        <v>37</v>
      </c>
      <c r="F309" s="32" t="s">
        <v>2121</v>
      </c>
      <c r="G309">
        <v>11438</v>
      </c>
      <c r="H309" s="33">
        <v>44824.360694444447</v>
      </c>
      <c r="I309" s="32" t="s">
        <v>2122</v>
      </c>
      <c r="J309" s="32" t="s">
        <v>66</v>
      </c>
      <c r="K309" s="33">
        <v>44818.652673611112</v>
      </c>
      <c r="L309" s="32" t="s">
        <v>40</v>
      </c>
      <c r="M309" s="32" t="s">
        <v>56</v>
      </c>
      <c r="N309">
        <v>1</v>
      </c>
      <c r="O309" s="32" t="s">
        <v>518</v>
      </c>
      <c r="P309">
        <v>3</v>
      </c>
      <c r="Q309" s="32" t="s">
        <v>56</v>
      </c>
      <c r="R309">
        <v>6860</v>
      </c>
      <c r="S309" s="32" t="s">
        <v>789</v>
      </c>
      <c r="T309" s="32" t="s">
        <v>790</v>
      </c>
      <c r="U309" s="32" t="s">
        <v>45</v>
      </c>
      <c r="V309" s="32" t="s">
        <v>2123</v>
      </c>
      <c r="W309" s="33">
        <v>44823.381249999999</v>
      </c>
      <c r="X309" s="32" t="s">
        <v>614</v>
      </c>
      <c r="Y309" s="32" t="s">
        <v>47</v>
      </c>
      <c r="Z309" s="32" t="s">
        <v>48</v>
      </c>
      <c r="AA309" s="32" t="s">
        <v>425</v>
      </c>
      <c r="AB309" s="32" t="s">
        <v>2124</v>
      </c>
      <c r="AC309" s="32" t="s">
        <v>813</v>
      </c>
      <c r="AD309" s="34"/>
      <c r="AE309" s="32" t="s">
        <v>39</v>
      </c>
      <c r="AF309" s="32" t="s">
        <v>53</v>
      </c>
      <c r="AG309" s="35">
        <v>0</v>
      </c>
      <c r="AH309" s="33">
        <v>44823.381249999999</v>
      </c>
      <c r="AI309" s="32" t="s">
        <v>56</v>
      </c>
    </row>
    <row r="310" spans="1:35" ht="14.25">
      <c r="A310" s="32" t="s">
        <v>35</v>
      </c>
      <c r="B310" s="32" t="s">
        <v>452</v>
      </c>
      <c r="C310" s="33">
        <v>44812.668090277781</v>
      </c>
      <c r="D310" s="33">
        <v>44812.364953703705</v>
      </c>
      <c r="E310" s="32" t="s">
        <v>37</v>
      </c>
      <c r="F310" s="32" t="s">
        <v>2125</v>
      </c>
      <c r="G310">
        <v>11439</v>
      </c>
      <c r="H310" s="33">
        <v>44824.633368055554</v>
      </c>
      <c r="I310" s="32" t="s">
        <v>38</v>
      </c>
      <c r="J310" s="32" t="s">
        <v>39</v>
      </c>
      <c r="K310" s="33"/>
      <c r="L310" s="32" t="s">
        <v>40</v>
      </c>
      <c r="M310" s="32" t="s">
        <v>56</v>
      </c>
      <c r="N310">
        <v>1</v>
      </c>
      <c r="O310" s="32" t="s">
        <v>453</v>
      </c>
      <c r="P310">
        <v>0</v>
      </c>
      <c r="Q310" s="32" t="s">
        <v>56</v>
      </c>
      <c r="R310">
        <v>6422</v>
      </c>
      <c r="S310" s="32" t="s">
        <v>513</v>
      </c>
      <c r="T310" s="32" t="s">
        <v>514</v>
      </c>
      <c r="U310" s="32" t="s">
        <v>45</v>
      </c>
      <c r="V310" s="32" t="s">
        <v>2126</v>
      </c>
      <c r="W310" s="33">
        <v>44812.4</v>
      </c>
      <c r="X310" s="32" t="s">
        <v>58</v>
      </c>
      <c r="Y310" s="32" t="s">
        <v>47</v>
      </c>
      <c r="Z310" s="32" t="s">
        <v>48</v>
      </c>
      <c r="AA310" s="32" t="s">
        <v>455</v>
      </c>
      <c r="AB310" s="32" t="s">
        <v>2127</v>
      </c>
      <c r="AC310" s="32" t="s">
        <v>515</v>
      </c>
      <c r="AD310" s="34"/>
      <c r="AE310" s="32" t="s">
        <v>39</v>
      </c>
      <c r="AF310" s="32" t="s">
        <v>50</v>
      </c>
      <c r="AG310" s="35">
        <v>0</v>
      </c>
      <c r="AH310" s="33">
        <v>44812.668090277781</v>
      </c>
      <c r="AI310" s="32" t="s">
        <v>56</v>
      </c>
    </row>
    <row r="311" spans="1:35" ht="14.25">
      <c r="A311" s="32" t="s">
        <v>35</v>
      </c>
      <c r="B311" s="32" t="s">
        <v>178</v>
      </c>
      <c r="C311" s="33">
        <v>44834.400266203702</v>
      </c>
      <c r="D311" s="33">
        <v>44812.372384259259</v>
      </c>
      <c r="E311" s="32" t="s">
        <v>37</v>
      </c>
      <c r="F311" s="32" t="s">
        <v>39</v>
      </c>
      <c r="G311">
        <v>11440</v>
      </c>
      <c r="H311" s="33">
        <v>44840.524768518517</v>
      </c>
      <c r="I311" s="32" t="s">
        <v>38</v>
      </c>
      <c r="J311" s="32" t="s">
        <v>39</v>
      </c>
      <c r="K311" s="33"/>
      <c r="L311" s="32" t="s">
        <v>40</v>
      </c>
      <c r="M311" s="32" t="s">
        <v>56</v>
      </c>
      <c r="N311">
        <v>1</v>
      </c>
      <c r="O311" s="32" t="s">
        <v>54</v>
      </c>
      <c r="P311">
        <v>0</v>
      </c>
      <c r="Q311" s="32" t="s">
        <v>41</v>
      </c>
      <c r="R311">
        <v>8232</v>
      </c>
      <c r="S311" s="32" t="s">
        <v>375</v>
      </c>
      <c r="T311" s="32" t="s">
        <v>376</v>
      </c>
      <c r="U311" s="32" t="s">
        <v>45</v>
      </c>
      <c r="V311" s="32" t="s">
        <v>2128</v>
      </c>
      <c r="W311" s="33">
        <v>44832.36818287037</v>
      </c>
      <c r="X311" s="32" t="s">
        <v>67</v>
      </c>
      <c r="Y311" s="32" t="s">
        <v>47</v>
      </c>
      <c r="Z311" s="32" t="s">
        <v>48</v>
      </c>
      <c r="AA311" s="32" t="s">
        <v>182</v>
      </c>
      <c r="AB311" s="32" t="s">
        <v>664</v>
      </c>
      <c r="AC311" s="32" t="s">
        <v>736</v>
      </c>
      <c r="AD311" s="34">
        <v>44686</v>
      </c>
      <c r="AE311" s="32" t="s">
        <v>39</v>
      </c>
      <c r="AF311" s="32" t="s">
        <v>53</v>
      </c>
      <c r="AG311" s="35">
        <v>0</v>
      </c>
      <c r="AH311" s="33">
        <v>44838.671990740739</v>
      </c>
      <c r="AI311" s="32" t="s">
        <v>56</v>
      </c>
    </row>
    <row r="312" spans="1:35" ht="14.25">
      <c r="A312" s="32" t="s">
        <v>35</v>
      </c>
      <c r="B312" s="32" t="s">
        <v>54</v>
      </c>
      <c r="C312" s="33">
        <v>44812.440405092595</v>
      </c>
      <c r="D312" s="33">
        <v>44812.385000000002</v>
      </c>
      <c r="E312" s="32" t="s">
        <v>37</v>
      </c>
      <c r="F312" s="32" t="s">
        <v>39</v>
      </c>
      <c r="G312">
        <v>11441</v>
      </c>
      <c r="H312" s="33">
        <v>44816.635057870371</v>
      </c>
      <c r="I312" s="32" t="s">
        <v>2129</v>
      </c>
      <c r="J312" s="32" t="s">
        <v>45</v>
      </c>
      <c r="K312" s="33">
        <v>44812.440324074072</v>
      </c>
      <c r="L312" s="32" t="s">
        <v>40</v>
      </c>
      <c r="M312" s="32" t="s">
        <v>56</v>
      </c>
      <c r="N312">
        <v>1</v>
      </c>
      <c r="O312" s="32" t="s">
        <v>119</v>
      </c>
      <c r="P312">
        <v>1</v>
      </c>
      <c r="Q312" s="32" t="s">
        <v>41</v>
      </c>
      <c r="R312">
        <v>8610</v>
      </c>
      <c r="S312" s="32" t="s">
        <v>522</v>
      </c>
      <c r="T312" s="32" t="s">
        <v>523</v>
      </c>
      <c r="U312" s="32" t="s">
        <v>45</v>
      </c>
      <c r="V312" s="32" t="s">
        <v>2130</v>
      </c>
      <c r="W312" s="33">
        <v>44812.440405092595</v>
      </c>
      <c r="X312" s="32" t="s">
        <v>96</v>
      </c>
      <c r="Y312" s="32" t="s">
        <v>47</v>
      </c>
      <c r="Z312" s="32" t="s">
        <v>48</v>
      </c>
      <c r="AA312" s="32" t="s">
        <v>97</v>
      </c>
      <c r="AB312" s="32" t="s">
        <v>524</v>
      </c>
      <c r="AC312" s="32" t="s">
        <v>1805</v>
      </c>
      <c r="AD312" s="34"/>
      <c r="AE312" s="32" t="s">
        <v>39</v>
      </c>
      <c r="AF312" s="32" t="s">
        <v>53</v>
      </c>
      <c r="AG312" s="35">
        <v>0</v>
      </c>
      <c r="AH312" s="33">
        <v>44812.440405092595</v>
      </c>
      <c r="AI312" s="32" t="s">
        <v>56</v>
      </c>
    </row>
    <row r="313" spans="1:35" ht="14.25">
      <c r="A313" s="32" t="s">
        <v>35</v>
      </c>
      <c r="B313" s="32" t="s">
        <v>329</v>
      </c>
      <c r="C313" s="33">
        <v>44820.558391203704</v>
      </c>
      <c r="D313" s="33">
        <v>44812.386469907404</v>
      </c>
      <c r="E313" s="32" t="s">
        <v>37</v>
      </c>
      <c r="F313" s="32" t="s">
        <v>2131</v>
      </c>
      <c r="G313">
        <v>11442</v>
      </c>
      <c r="H313" s="33">
        <v>44830.438020833331</v>
      </c>
      <c r="I313" s="32" t="s">
        <v>2132</v>
      </c>
      <c r="J313" s="32" t="s">
        <v>45</v>
      </c>
      <c r="K313" s="33">
        <v>44812.538888888892</v>
      </c>
      <c r="L313" s="32" t="s">
        <v>40</v>
      </c>
      <c r="M313" s="32" t="s">
        <v>56</v>
      </c>
      <c r="N313">
        <v>2</v>
      </c>
      <c r="O313" s="32" t="s">
        <v>92</v>
      </c>
      <c r="P313">
        <v>1</v>
      </c>
      <c r="Q313" s="32" t="s">
        <v>56</v>
      </c>
      <c r="R313">
        <v>6122</v>
      </c>
      <c r="S313" s="32" t="s">
        <v>470</v>
      </c>
      <c r="T313" s="32" t="s">
        <v>471</v>
      </c>
      <c r="U313" s="32" t="s">
        <v>45</v>
      </c>
      <c r="V313" s="32" t="s">
        <v>2133</v>
      </c>
      <c r="W313" s="33">
        <v>44820.558391203704</v>
      </c>
      <c r="X313" s="32" t="s">
        <v>106</v>
      </c>
      <c r="Y313" s="32" t="s">
        <v>47</v>
      </c>
      <c r="Z313" s="32" t="s">
        <v>48</v>
      </c>
      <c r="AA313" s="32" t="s">
        <v>330</v>
      </c>
      <c r="AB313" s="32" t="s">
        <v>2134</v>
      </c>
      <c r="AC313" s="32" t="s">
        <v>472</v>
      </c>
      <c r="AD313" s="34">
        <v>44686</v>
      </c>
      <c r="AE313" s="32" t="s">
        <v>39</v>
      </c>
      <c r="AF313" s="32" t="s">
        <v>53</v>
      </c>
      <c r="AG313" s="35">
        <v>0</v>
      </c>
      <c r="AH313" s="33">
        <v>44826.609548611108</v>
      </c>
      <c r="AI313" s="32" t="s">
        <v>56</v>
      </c>
    </row>
    <row r="314" spans="1:35" ht="14.25">
      <c r="A314" s="32" t="s">
        <v>35</v>
      </c>
      <c r="B314" s="32" t="s">
        <v>36</v>
      </c>
      <c r="C314" s="33">
        <v>44812.668773148151</v>
      </c>
      <c r="D314" s="33">
        <v>44812.388101851851</v>
      </c>
      <c r="E314" s="32" t="s">
        <v>37</v>
      </c>
      <c r="F314" s="32" t="s">
        <v>2135</v>
      </c>
      <c r="G314">
        <v>11443</v>
      </c>
      <c r="H314" s="33">
        <v>44824.589606481481</v>
      </c>
      <c r="I314" s="32" t="s">
        <v>38</v>
      </c>
      <c r="J314" s="32" t="s">
        <v>39</v>
      </c>
      <c r="K314" s="33"/>
      <c r="L314" s="32" t="s">
        <v>40</v>
      </c>
      <c r="M314" s="32" t="s">
        <v>56</v>
      </c>
      <c r="N314">
        <v>1</v>
      </c>
      <c r="O314" s="32" t="s">
        <v>42</v>
      </c>
      <c r="P314">
        <v>0</v>
      </c>
      <c r="Q314" s="32" t="s">
        <v>56</v>
      </c>
      <c r="R314">
        <v>5601</v>
      </c>
      <c r="S314" s="32" t="s">
        <v>124</v>
      </c>
      <c r="T314" s="32" t="s">
        <v>125</v>
      </c>
      <c r="U314" s="32" t="s">
        <v>45</v>
      </c>
      <c r="V314" s="32" t="s">
        <v>2136</v>
      </c>
      <c r="W314" s="33">
        <v>44812.46775462963</v>
      </c>
      <c r="X314" s="32" t="s">
        <v>72</v>
      </c>
      <c r="Y314" s="32" t="s">
        <v>47</v>
      </c>
      <c r="Z314" s="32" t="s">
        <v>48</v>
      </c>
      <c r="AA314" s="32" t="s">
        <v>86</v>
      </c>
      <c r="AB314" s="32" t="s">
        <v>1627</v>
      </c>
      <c r="AC314" s="32" t="s">
        <v>287</v>
      </c>
      <c r="AD314" s="34"/>
      <c r="AE314" s="32" t="s">
        <v>39</v>
      </c>
      <c r="AF314" s="32" t="s">
        <v>50</v>
      </c>
      <c r="AG314" s="35">
        <v>0</v>
      </c>
      <c r="AH314" s="33">
        <v>44812.668773148151</v>
      </c>
      <c r="AI314" s="32" t="s">
        <v>56</v>
      </c>
    </row>
    <row r="315" spans="1:35" ht="14.25">
      <c r="A315" s="32" t="s">
        <v>35</v>
      </c>
      <c r="B315" s="32" t="s">
        <v>171</v>
      </c>
      <c r="C315" s="33">
        <v>44812.66914351852</v>
      </c>
      <c r="D315" s="33">
        <v>44812.389930555553</v>
      </c>
      <c r="E315" s="32" t="s">
        <v>37</v>
      </c>
      <c r="F315" s="32" t="s">
        <v>2137</v>
      </c>
      <c r="G315">
        <v>11444</v>
      </c>
      <c r="H315" s="33">
        <v>44824.554282407407</v>
      </c>
      <c r="I315" s="32" t="s">
        <v>38</v>
      </c>
      <c r="J315" s="32" t="s">
        <v>39</v>
      </c>
      <c r="K315" s="33"/>
      <c r="L315" s="32" t="s">
        <v>40</v>
      </c>
      <c r="M315" s="32" t="s">
        <v>56</v>
      </c>
      <c r="N315">
        <v>1</v>
      </c>
      <c r="O315" s="32" t="s">
        <v>42</v>
      </c>
      <c r="P315">
        <v>0</v>
      </c>
      <c r="Q315" s="32" t="s">
        <v>56</v>
      </c>
      <c r="R315">
        <v>5761</v>
      </c>
      <c r="S315" s="32" t="s">
        <v>2138</v>
      </c>
      <c r="T315" s="32" t="s">
        <v>2139</v>
      </c>
      <c r="U315" s="32" t="s">
        <v>45</v>
      </c>
      <c r="V315" s="32" t="s">
        <v>2140</v>
      </c>
      <c r="W315" s="33">
        <v>44812.505902777775</v>
      </c>
      <c r="X315" s="32" t="s">
        <v>149</v>
      </c>
      <c r="Y315" s="32" t="s">
        <v>52</v>
      </c>
      <c r="Z315" s="32" t="s">
        <v>48</v>
      </c>
      <c r="AA315" s="32" t="s">
        <v>220</v>
      </c>
      <c r="AB315" s="32" t="s">
        <v>966</v>
      </c>
      <c r="AC315" s="32" t="s">
        <v>931</v>
      </c>
      <c r="AD315" s="34"/>
      <c r="AE315" s="32" t="s">
        <v>39</v>
      </c>
      <c r="AF315" s="32" t="s">
        <v>50</v>
      </c>
      <c r="AG315" s="35">
        <v>0</v>
      </c>
      <c r="AH315" s="33">
        <v>44812.669560185182</v>
      </c>
      <c r="AI315" s="32" t="s">
        <v>56</v>
      </c>
    </row>
    <row r="316" spans="1:35" ht="14.25">
      <c r="A316" s="32" t="s">
        <v>35</v>
      </c>
      <c r="B316" s="32" t="s">
        <v>452</v>
      </c>
      <c r="C316" s="33"/>
      <c r="D316" s="33">
        <v>44812.390972222223</v>
      </c>
      <c r="E316" s="32" t="s">
        <v>37</v>
      </c>
      <c r="F316" s="32" t="s">
        <v>2141</v>
      </c>
      <c r="G316">
        <v>11445</v>
      </c>
      <c r="H316" s="33">
        <v>44824.391481481478</v>
      </c>
      <c r="I316" s="32" t="s">
        <v>2142</v>
      </c>
      <c r="J316" s="32" t="s">
        <v>45</v>
      </c>
      <c r="K316" s="33">
        <v>44812.509398148148</v>
      </c>
      <c r="L316" s="32" t="s">
        <v>40</v>
      </c>
      <c r="M316" s="32" t="s">
        <v>56</v>
      </c>
      <c r="N316">
        <v>1</v>
      </c>
      <c r="O316" s="32" t="s">
        <v>453</v>
      </c>
      <c r="P316">
        <v>1</v>
      </c>
      <c r="Q316" s="32" t="s">
        <v>56</v>
      </c>
      <c r="R316">
        <v>6424</v>
      </c>
      <c r="S316" s="32" t="s">
        <v>635</v>
      </c>
      <c r="T316" s="32" t="s">
        <v>636</v>
      </c>
      <c r="U316" s="32" t="s">
        <v>39</v>
      </c>
      <c r="V316" s="32" t="s">
        <v>39</v>
      </c>
      <c r="W316" s="33"/>
      <c r="X316" s="32" t="s">
        <v>321</v>
      </c>
      <c r="Y316" s="32" t="s">
        <v>47</v>
      </c>
      <c r="Z316" s="32" t="s">
        <v>216</v>
      </c>
      <c r="AA316" s="32" t="s">
        <v>455</v>
      </c>
      <c r="AB316" s="32" t="s">
        <v>2143</v>
      </c>
      <c r="AC316" s="32" t="s">
        <v>637</v>
      </c>
      <c r="AD316" s="34"/>
      <c r="AE316" s="32" t="s">
        <v>39</v>
      </c>
      <c r="AF316" s="32" t="s">
        <v>50</v>
      </c>
      <c r="AG316" s="35">
        <v>0</v>
      </c>
      <c r="AH316" s="33">
        <v>44812.509583333333</v>
      </c>
      <c r="AI316" s="32" t="s">
        <v>56</v>
      </c>
    </row>
    <row r="317" spans="1:35" ht="14.25">
      <c r="A317" s="32" t="s">
        <v>35</v>
      </c>
      <c r="B317" s="32" t="s">
        <v>54</v>
      </c>
      <c r="C317" s="33">
        <v>44812.669803240744</v>
      </c>
      <c r="D317" s="33">
        <v>44812.420775462961</v>
      </c>
      <c r="E317" s="32" t="s">
        <v>37</v>
      </c>
      <c r="F317" s="32" t="s">
        <v>2144</v>
      </c>
      <c r="G317">
        <v>11446</v>
      </c>
      <c r="H317" s="33">
        <v>44824.661469907405</v>
      </c>
      <c r="I317" s="32" t="s">
        <v>38</v>
      </c>
      <c r="J317" s="32" t="s">
        <v>39</v>
      </c>
      <c r="K317" s="33"/>
      <c r="L317" s="32" t="s">
        <v>40</v>
      </c>
      <c r="M317" s="32" t="s">
        <v>56</v>
      </c>
      <c r="N317">
        <v>1</v>
      </c>
      <c r="O317" s="32" t="s">
        <v>42</v>
      </c>
      <c r="P317">
        <v>0</v>
      </c>
      <c r="Q317" s="32" t="s">
        <v>56</v>
      </c>
      <c r="R317">
        <v>8609</v>
      </c>
      <c r="S317" s="32" t="s">
        <v>936</v>
      </c>
      <c r="T317" s="32" t="s">
        <v>2145</v>
      </c>
      <c r="U317" s="32" t="s">
        <v>45</v>
      </c>
      <c r="V317" s="32" t="s">
        <v>2146</v>
      </c>
      <c r="W317" s="33">
        <v>44812.429606481484</v>
      </c>
      <c r="X317" s="32" t="s">
        <v>58</v>
      </c>
      <c r="Y317" s="32" t="s">
        <v>47</v>
      </c>
      <c r="Z317" s="32" t="s">
        <v>48</v>
      </c>
      <c r="AA317" s="32" t="s">
        <v>475</v>
      </c>
      <c r="AB317" s="32" t="s">
        <v>2147</v>
      </c>
      <c r="AC317" s="32" t="s">
        <v>1805</v>
      </c>
      <c r="AD317" s="34"/>
      <c r="AE317" s="32" t="s">
        <v>39</v>
      </c>
      <c r="AF317" s="32" t="s">
        <v>50</v>
      </c>
      <c r="AG317" s="35">
        <v>0</v>
      </c>
      <c r="AH317" s="33">
        <v>44812.669803240744</v>
      </c>
      <c r="AI317" s="32" t="s">
        <v>56</v>
      </c>
    </row>
    <row r="318" spans="1:35" ht="14.25">
      <c r="A318" s="32" t="s">
        <v>35</v>
      </c>
      <c r="B318" s="32" t="s">
        <v>329</v>
      </c>
      <c r="C318" s="33">
        <v>44827.722048611111</v>
      </c>
      <c r="D318" s="33">
        <v>44812.433159722219</v>
      </c>
      <c r="E318" s="32" t="s">
        <v>37</v>
      </c>
      <c r="F318" s="32" t="s">
        <v>39</v>
      </c>
      <c r="G318">
        <v>11447</v>
      </c>
      <c r="H318" s="33">
        <v>44825.666666666664</v>
      </c>
      <c r="I318" s="32" t="s">
        <v>2148</v>
      </c>
      <c r="J318" s="32" t="s">
        <v>66</v>
      </c>
      <c r="K318" s="33">
        <v>44819.585266203707</v>
      </c>
      <c r="L318" s="32" t="s">
        <v>40</v>
      </c>
      <c r="M318" s="32" t="s">
        <v>56</v>
      </c>
      <c r="N318">
        <v>2</v>
      </c>
      <c r="O318" s="32" t="s">
        <v>54</v>
      </c>
      <c r="P318">
        <v>1</v>
      </c>
      <c r="Q318" s="32" t="s">
        <v>41</v>
      </c>
      <c r="R318">
        <v>917390460</v>
      </c>
      <c r="S318" s="32" t="s">
        <v>1050</v>
      </c>
      <c r="T318" s="32" t="s">
        <v>1051</v>
      </c>
      <c r="U318" s="32" t="s">
        <v>66</v>
      </c>
      <c r="V318" s="32" t="s">
        <v>2149</v>
      </c>
      <c r="W318" s="33">
        <v>44827.722048611111</v>
      </c>
      <c r="X318" s="32" t="s">
        <v>159</v>
      </c>
      <c r="Y318" s="32" t="s">
        <v>47</v>
      </c>
      <c r="Z318" s="32" t="s">
        <v>48</v>
      </c>
      <c r="AA318" s="32" t="s">
        <v>330</v>
      </c>
      <c r="AB318" s="32" t="s">
        <v>1052</v>
      </c>
      <c r="AC318" s="32" t="s">
        <v>628</v>
      </c>
      <c r="AD318" s="34"/>
      <c r="AE318" s="32" t="s">
        <v>39</v>
      </c>
      <c r="AF318" s="32" t="s">
        <v>53</v>
      </c>
      <c r="AG318" s="35">
        <v>0</v>
      </c>
      <c r="AH318" s="33">
        <v>44827.722048611111</v>
      </c>
      <c r="AI318" s="32" t="s">
        <v>56</v>
      </c>
    </row>
    <row r="319" spans="1:35" ht="14.25">
      <c r="A319" s="32" t="s">
        <v>35</v>
      </c>
      <c r="B319" s="32" t="s">
        <v>178</v>
      </c>
      <c r="C319" s="33">
        <v>44812.670046296298</v>
      </c>
      <c r="D319" s="33">
        <v>44812.434976851851</v>
      </c>
      <c r="E319" s="32" t="s">
        <v>37</v>
      </c>
      <c r="F319" s="32" t="s">
        <v>2150</v>
      </c>
      <c r="G319">
        <v>11448</v>
      </c>
      <c r="H319" s="33">
        <v>44817.359629629631</v>
      </c>
      <c r="I319" s="32" t="s">
        <v>38</v>
      </c>
      <c r="J319" s="32" t="s">
        <v>39</v>
      </c>
      <c r="K319" s="33"/>
      <c r="L319" s="32" t="s">
        <v>40</v>
      </c>
      <c r="M319" s="32" t="s">
        <v>56</v>
      </c>
      <c r="N319">
        <v>1</v>
      </c>
      <c r="O319" s="32" t="s">
        <v>54</v>
      </c>
      <c r="P319">
        <v>0</v>
      </c>
      <c r="Q319" s="32" t="s">
        <v>41</v>
      </c>
      <c r="R319">
        <v>917390460</v>
      </c>
      <c r="S319" s="32" t="s">
        <v>1050</v>
      </c>
      <c r="T319" s="32" t="s">
        <v>1051</v>
      </c>
      <c r="U319" s="32" t="s">
        <v>45</v>
      </c>
      <c r="V319" s="32" t="s">
        <v>2151</v>
      </c>
      <c r="W319" s="33">
        <v>44812.625902777778</v>
      </c>
      <c r="X319" s="32" t="s">
        <v>81</v>
      </c>
      <c r="Y319" s="32" t="s">
        <v>47</v>
      </c>
      <c r="Z319" s="32" t="s">
        <v>48</v>
      </c>
      <c r="AA319" s="32" t="s">
        <v>182</v>
      </c>
      <c r="AB319" s="32" t="s">
        <v>2152</v>
      </c>
      <c r="AC319" s="32" t="s">
        <v>628</v>
      </c>
      <c r="AD319" s="34"/>
      <c r="AE319" s="32" t="s">
        <v>39</v>
      </c>
      <c r="AF319" s="32" t="s">
        <v>53</v>
      </c>
      <c r="AG319" s="35">
        <v>0</v>
      </c>
      <c r="AH319" s="33">
        <v>44812.670046296298</v>
      </c>
      <c r="AI319" s="32" t="s">
        <v>56</v>
      </c>
    </row>
    <row r="320" spans="1:35" ht="14.25">
      <c r="A320" s="32" t="s">
        <v>35</v>
      </c>
      <c r="B320" s="32" t="s">
        <v>54</v>
      </c>
      <c r="C320" s="33">
        <v>44812.450787037036</v>
      </c>
      <c r="D320" s="33">
        <v>44812.44190972222</v>
      </c>
      <c r="E320" s="32" t="s">
        <v>37</v>
      </c>
      <c r="F320" s="32" t="s">
        <v>2153</v>
      </c>
      <c r="G320">
        <v>11449</v>
      </c>
      <c r="H320" s="33">
        <v>44824.441979166666</v>
      </c>
      <c r="I320" s="32" t="s">
        <v>38</v>
      </c>
      <c r="J320" s="32" t="s">
        <v>39</v>
      </c>
      <c r="K320" s="33"/>
      <c r="L320" s="32" t="s">
        <v>40</v>
      </c>
      <c r="M320" s="32" t="s">
        <v>56</v>
      </c>
      <c r="N320">
        <v>1</v>
      </c>
      <c r="O320" s="32" t="s">
        <v>135</v>
      </c>
      <c r="P320">
        <v>0</v>
      </c>
      <c r="Q320" s="32" t="s">
        <v>56</v>
      </c>
      <c r="R320">
        <v>8595</v>
      </c>
      <c r="S320" s="32" t="s">
        <v>1026</v>
      </c>
      <c r="T320" s="32" t="s">
        <v>1027</v>
      </c>
      <c r="U320" s="32" t="s">
        <v>45</v>
      </c>
      <c r="V320" s="32" t="s">
        <v>2154</v>
      </c>
      <c r="W320" s="33">
        <v>44812.450787037036</v>
      </c>
      <c r="X320" s="32" t="s">
        <v>96</v>
      </c>
      <c r="Y320" s="32" t="s">
        <v>47</v>
      </c>
      <c r="Z320" s="32" t="s">
        <v>48</v>
      </c>
      <c r="AA320" s="32" t="s">
        <v>97</v>
      </c>
      <c r="AB320" s="32" t="s">
        <v>2155</v>
      </c>
      <c r="AC320" s="32" t="s">
        <v>1776</v>
      </c>
      <c r="AD320" s="34">
        <v>44686</v>
      </c>
      <c r="AE320" s="32" t="s">
        <v>39</v>
      </c>
      <c r="AF320" s="32" t="s">
        <v>53</v>
      </c>
      <c r="AG320" s="35">
        <v>0</v>
      </c>
      <c r="AH320" s="33">
        <v>44812.451203703706</v>
      </c>
      <c r="AI320" s="32" t="s">
        <v>56</v>
      </c>
    </row>
    <row r="321" spans="1:35" ht="14.25">
      <c r="A321" s="32" t="s">
        <v>35</v>
      </c>
      <c r="B321" s="32" t="s">
        <v>178</v>
      </c>
      <c r="C321" s="33"/>
      <c r="D321" s="33">
        <v>44812.444398148145</v>
      </c>
      <c r="E321" s="32" t="s">
        <v>37</v>
      </c>
      <c r="F321" s="32" t="s">
        <v>2156</v>
      </c>
      <c r="G321">
        <v>11450</v>
      </c>
      <c r="H321" s="33">
        <v>44825.416666666664</v>
      </c>
      <c r="I321" s="32" t="s">
        <v>2157</v>
      </c>
      <c r="J321" s="32" t="s">
        <v>45</v>
      </c>
      <c r="K321" s="33">
        <v>44812.458287037036</v>
      </c>
      <c r="L321" s="32" t="s">
        <v>40</v>
      </c>
      <c r="M321" s="32" t="s">
        <v>56</v>
      </c>
      <c r="N321">
        <v>3</v>
      </c>
      <c r="O321" s="32" t="s">
        <v>54</v>
      </c>
      <c r="P321">
        <v>1</v>
      </c>
      <c r="Q321" s="32" t="s">
        <v>56</v>
      </c>
      <c r="R321">
        <v>8462</v>
      </c>
      <c r="S321" s="32" t="s">
        <v>1927</v>
      </c>
      <c r="T321" s="32" t="s">
        <v>1928</v>
      </c>
      <c r="U321" s="32" t="s">
        <v>39</v>
      </c>
      <c r="V321" s="32" t="s">
        <v>39</v>
      </c>
      <c r="W321" s="33"/>
      <c r="X321" s="32" t="s">
        <v>215</v>
      </c>
      <c r="Y321" s="32" t="s">
        <v>47</v>
      </c>
      <c r="Z321" s="32" t="s">
        <v>160</v>
      </c>
      <c r="AA321" s="32" t="s">
        <v>283</v>
      </c>
      <c r="AB321" s="32" t="s">
        <v>2158</v>
      </c>
      <c r="AC321" s="32" t="s">
        <v>1389</v>
      </c>
      <c r="AD321" s="34"/>
      <c r="AE321" s="32" t="s">
        <v>39</v>
      </c>
      <c r="AF321" s="32" t="s">
        <v>53</v>
      </c>
      <c r="AG321" s="35">
        <v>0</v>
      </c>
      <c r="AH321" s="33">
        <v>44834.413946759261</v>
      </c>
      <c r="AI321" s="32" t="s">
        <v>56</v>
      </c>
    </row>
    <row r="322" spans="1:35" ht="14.25">
      <c r="A322" s="32" t="s">
        <v>35</v>
      </c>
      <c r="B322" s="32" t="s">
        <v>54</v>
      </c>
      <c r="C322" s="33">
        <v>44812.497395833336</v>
      </c>
      <c r="D322" s="33">
        <v>44812.47320601852</v>
      </c>
      <c r="E322" s="32" t="s">
        <v>37</v>
      </c>
      <c r="F322" s="32" t="s">
        <v>39</v>
      </c>
      <c r="G322">
        <v>11451</v>
      </c>
      <c r="H322" s="33">
        <v>44817.348611111112</v>
      </c>
      <c r="I322" s="32" t="s">
        <v>38</v>
      </c>
      <c r="J322" s="32" t="s">
        <v>39</v>
      </c>
      <c r="K322" s="33"/>
      <c r="L322" s="32" t="s">
        <v>40</v>
      </c>
      <c r="M322" s="32" t="s">
        <v>56</v>
      </c>
      <c r="N322">
        <v>1</v>
      </c>
      <c r="O322" s="32" t="s">
        <v>135</v>
      </c>
      <c r="P322">
        <v>0</v>
      </c>
      <c r="Q322" s="32" t="s">
        <v>41</v>
      </c>
      <c r="R322">
        <v>6312</v>
      </c>
      <c r="S322" s="32" t="s">
        <v>194</v>
      </c>
      <c r="T322" s="32" t="s">
        <v>195</v>
      </c>
      <c r="U322" s="32" t="s">
        <v>45</v>
      </c>
      <c r="V322" s="32" t="s">
        <v>2159</v>
      </c>
      <c r="W322" s="33">
        <v>44812.497395833336</v>
      </c>
      <c r="X322" s="32" t="s">
        <v>96</v>
      </c>
      <c r="Y322" s="32" t="s">
        <v>47</v>
      </c>
      <c r="Z322" s="32" t="s">
        <v>48</v>
      </c>
      <c r="AA322" s="32" t="s">
        <v>97</v>
      </c>
      <c r="AB322" s="32" t="s">
        <v>1519</v>
      </c>
      <c r="AC322" s="32" t="s">
        <v>538</v>
      </c>
      <c r="AD322" s="34"/>
      <c r="AE322" s="32" t="s">
        <v>39</v>
      </c>
      <c r="AF322" s="32" t="s">
        <v>53</v>
      </c>
      <c r="AG322" s="35">
        <v>0</v>
      </c>
      <c r="AH322" s="33">
        <v>44812.497395833336</v>
      </c>
      <c r="AI322" s="32" t="s">
        <v>56</v>
      </c>
    </row>
    <row r="323" spans="1:35" ht="14.25">
      <c r="A323" s="32" t="s">
        <v>35</v>
      </c>
      <c r="B323" s="32" t="s">
        <v>171</v>
      </c>
      <c r="C323" s="33">
        <v>44812.696030092593</v>
      </c>
      <c r="D323" s="33">
        <v>44812.4768287037</v>
      </c>
      <c r="E323" s="32" t="s">
        <v>37</v>
      </c>
      <c r="F323" s="32" t="s">
        <v>2160</v>
      </c>
      <c r="G323">
        <v>11452</v>
      </c>
      <c r="H323" s="33">
        <v>44824.486296296294</v>
      </c>
      <c r="I323" s="32" t="s">
        <v>38</v>
      </c>
      <c r="J323" s="32" t="s">
        <v>39</v>
      </c>
      <c r="K323" s="33"/>
      <c r="L323" s="32" t="s">
        <v>40</v>
      </c>
      <c r="M323" s="32" t="s">
        <v>56</v>
      </c>
      <c r="N323">
        <v>1</v>
      </c>
      <c r="O323" s="32" t="s">
        <v>42</v>
      </c>
      <c r="P323">
        <v>0</v>
      </c>
      <c r="Q323" s="32" t="s">
        <v>56</v>
      </c>
      <c r="R323">
        <v>890805669</v>
      </c>
      <c r="S323" s="32" t="s">
        <v>344</v>
      </c>
      <c r="T323" s="32" t="s">
        <v>345</v>
      </c>
      <c r="U323" s="32" t="s">
        <v>45</v>
      </c>
      <c r="V323" s="32" t="s">
        <v>2161</v>
      </c>
      <c r="W323" s="33">
        <v>44812.686562499999</v>
      </c>
      <c r="X323" s="32" t="s">
        <v>46</v>
      </c>
      <c r="Y323" s="32" t="s">
        <v>47</v>
      </c>
      <c r="Z323" s="32" t="s">
        <v>48</v>
      </c>
      <c r="AA323" s="32" t="s">
        <v>190</v>
      </c>
      <c r="AB323" s="32" t="s">
        <v>2162</v>
      </c>
      <c r="AC323" s="32" t="s">
        <v>688</v>
      </c>
      <c r="AD323" s="34"/>
      <c r="AE323" s="32" t="s">
        <v>39</v>
      </c>
      <c r="AF323" s="32" t="s">
        <v>50</v>
      </c>
      <c r="AG323" s="35">
        <v>0</v>
      </c>
      <c r="AH323" s="33">
        <v>44812.696018518516</v>
      </c>
      <c r="AI323" s="32" t="s">
        <v>56</v>
      </c>
    </row>
    <row r="324" spans="1:35" ht="14.25">
      <c r="A324" s="32" t="s">
        <v>35</v>
      </c>
      <c r="B324" s="32" t="s">
        <v>452</v>
      </c>
      <c r="C324" s="33">
        <v>44812.508356481485</v>
      </c>
      <c r="D324" s="33">
        <v>44812.477025462962</v>
      </c>
      <c r="E324" s="32" t="s">
        <v>37</v>
      </c>
      <c r="F324" s="32" t="s">
        <v>2163</v>
      </c>
      <c r="G324">
        <v>11453</v>
      </c>
      <c r="H324" s="33">
        <v>44824.477164351854</v>
      </c>
      <c r="I324" s="32" t="s">
        <v>2164</v>
      </c>
      <c r="J324" s="32" t="s">
        <v>45</v>
      </c>
      <c r="K324" s="33">
        <v>44812.507037037038</v>
      </c>
      <c r="L324" s="32" t="s">
        <v>40</v>
      </c>
      <c r="M324" s="32" t="s">
        <v>56</v>
      </c>
      <c r="N324">
        <v>2</v>
      </c>
      <c r="O324" s="32" t="s">
        <v>453</v>
      </c>
      <c r="P324">
        <v>1</v>
      </c>
      <c r="Q324" s="32" t="s">
        <v>56</v>
      </c>
      <c r="R324">
        <v>6219</v>
      </c>
      <c r="S324" s="32" t="s">
        <v>1099</v>
      </c>
      <c r="T324" s="32" t="s">
        <v>2165</v>
      </c>
      <c r="U324" s="32" t="s">
        <v>45</v>
      </c>
      <c r="V324" s="32" t="s">
        <v>2166</v>
      </c>
      <c r="W324" s="33">
        <v>44812.508356481485</v>
      </c>
      <c r="X324" s="32" t="s">
        <v>321</v>
      </c>
      <c r="Y324" s="32" t="s">
        <v>47</v>
      </c>
      <c r="Z324" s="32" t="s">
        <v>48</v>
      </c>
      <c r="AA324" s="32" t="s">
        <v>455</v>
      </c>
      <c r="AB324" s="32" t="s">
        <v>2167</v>
      </c>
      <c r="AC324" s="32" t="s">
        <v>2168</v>
      </c>
      <c r="AD324" s="34"/>
      <c r="AE324" s="32" t="s">
        <v>39</v>
      </c>
      <c r="AF324" s="32" t="s">
        <v>50</v>
      </c>
      <c r="AG324" s="35">
        <v>0</v>
      </c>
      <c r="AH324" s="33">
        <v>44812.508356481485</v>
      </c>
      <c r="AI324" s="32" t="s">
        <v>56</v>
      </c>
    </row>
    <row r="325" spans="1:35" ht="14.25">
      <c r="A325" s="32" t="s">
        <v>35</v>
      </c>
      <c r="B325" s="32" t="s">
        <v>171</v>
      </c>
      <c r="C325" s="33">
        <v>44812.591273148151</v>
      </c>
      <c r="D325" s="33">
        <v>44812.484016203707</v>
      </c>
      <c r="E325" s="32" t="s">
        <v>37</v>
      </c>
      <c r="F325" s="32" t="s">
        <v>828</v>
      </c>
      <c r="G325">
        <v>11454</v>
      </c>
      <c r="H325" s="33">
        <v>44824.484629629631</v>
      </c>
      <c r="I325" s="32" t="s">
        <v>38</v>
      </c>
      <c r="J325" s="32" t="s">
        <v>39</v>
      </c>
      <c r="K325" s="33"/>
      <c r="L325" s="32" t="s">
        <v>40</v>
      </c>
      <c r="M325" s="32" t="s">
        <v>56</v>
      </c>
      <c r="N325">
        <v>1</v>
      </c>
      <c r="O325" s="32" t="s">
        <v>42</v>
      </c>
      <c r="P325">
        <v>0</v>
      </c>
      <c r="Q325" s="32" t="s">
        <v>56</v>
      </c>
      <c r="R325">
        <v>6235</v>
      </c>
      <c r="S325" s="32" t="s">
        <v>1553</v>
      </c>
      <c r="T325" s="32" t="s">
        <v>1554</v>
      </c>
      <c r="U325" s="32" t="s">
        <v>45</v>
      </c>
      <c r="V325" s="32" t="s">
        <v>2169</v>
      </c>
      <c r="W325" s="33">
        <v>44812.591273148151</v>
      </c>
      <c r="X325" s="32" t="s">
        <v>223</v>
      </c>
      <c r="Y325" s="32" t="s">
        <v>47</v>
      </c>
      <c r="Z325" s="32" t="s">
        <v>48</v>
      </c>
      <c r="AA325" s="32" t="s">
        <v>210</v>
      </c>
      <c r="AB325" s="32" t="s">
        <v>2170</v>
      </c>
      <c r="AC325" s="32" t="s">
        <v>2168</v>
      </c>
      <c r="AD325" s="34"/>
      <c r="AE325" s="32" t="s">
        <v>39</v>
      </c>
      <c r="AF325" s="32" t="s">
        <v>50</v>
      </c>
      <c r="AG325" s="35">
        <v>0</v>
      </c>
      <c r="AH325" s="33">
        <v>44812.591273148151</v>
      </c>
      <c r="AI325" s="32" t="s">
        <v>56</v>
      </c>
    </row>
    <row r="326" spans="1:35" ht="14.25">
      <c r="A326" s="32" t="s">
        <v>35</v>
      </c>
      <c r="B326" s="32" t="s">
        <v>54</v>
      </c>
      <c r="C326" s="33">
        <v>44812.531006944446</v>
      </c>
      <c r="D326" s="33">
        <v>44812.501851851855</v>
      </c>
      <c r="E326" s="32" t="s">
        <v>37</v>
      </c>
      <c r="F326" s="32" t="s">
        <v>39</v>
      </c>
      <c r="G326">
        <v>11455</v>
      </c>
      <c r="H326" s="33">
        <v>44817.376932870371</v>
      </c>
      <c r="I326" s="32" t="s">
        <v>38</v>
      </c>
      <c r="J326" s="32" t="s">
        <v>39</v>
      </c>
      <c r="K326" s="33"/>
      <c r="L326" s="32" t="s">
        <v>40</v>
      </c>
      <c r="M326" s="32" t="s">
        <v>56</v>
      </c>
      <c r="N326">
        <v>1</v>
      </c>
      <c r="O326" s="32" t="s">
        <v>119</v>
      </c>
      <c r="P326">
        <v>0</v>
      </c>
      <c r="Q326" s="32" t="s">
        <v>41</v>
      </c>
      <c r="R326">
        <v>8447</v>
      </c>
      <c r="S326" s="32" t="s">
        <v>2171</v>
      </c>
      <c r="T326" s="32" t="s">
        <v>2172</v>
      </c>
      <c r="U326" s="32" t="s">
        <v>45</v>
      </c>
      <c r="V326" s="32" t="s">
        <v>2173</v>
      </c>
      <c r="W326" s="33">
        <v>44812.531006944446</v>
      </c>
      <c r="X326" s="32" t="s">
        <v>110</v>
      </c>
      <c r="Y326" s="32" t="s">
        <v>47</v>
      </c>
      <c r="Z326" s="32" t="s">
        <v>48</v>
      </c>
      <c r="AA326" s="32" t="s">
        <v>97</v>
      </c>
      <c r="AB326" s="32" t="s">
        <v>2174</v>
      </c>
      <c r="AC326" s="32" t="s">
        <v>717</v>
      </c>
      <c r="AD326" s="34"/>
      <c r="AE326" s="32" t="s">
        <v>39</v>
      </c>
      <c r="AF326" s="32" t="s">
        <v>53</v>
      </c>
      <c r="AG326" s="35">
        <v>0</v>
      </c>
      <c r="AH326" s="33">
        <v>44812.531006944446</v>
      </c>
      <c r="AI326" s="32" t="s">
        <v>56</v>
      </c>
    </row>
    <row r="327" spans="1:35" ht="14.25">
      <c r="A327" s="32" t="s">
        <v>35</v>
      </c>
      <c r="B327" s="32" t="s">
        <v>329</v>
      </c>
      <c r="C327" s="33">
        <v>44825.609143518515</v>
      </c>
      <c r="D327" s="33">
        <v>44812.511736111112</v>
      </c>
      <c r="E327" s="32" t="s">
        <v>37</v>
      </c>
      <c r="F327" s="32" t="s">
        <v>2175</v>
      </c>
      <c r="G327">
        <v>11456</v>
      </c>
      <c r="H327" s="33">
        <v>44824.5</v>
      </c>
      <c r="I327" s="32" t="s">
        <v>38</v>
      </c>
      <c r="J327" s="32" t="s">
        <v>39</v>
      </c>
      <c r="K327" s="33"/>
      <c r="L327" s="32" t="s">
        <v>40</v>
      </c>
      <c r="M327" s="32" t="s">
        <v>56</v>
      </c>
      <c r="N327">
        <v>2</v>
      </c>
      <c r="O327" s="32" t="s">
        <v>518</v>
      </c>
      <c r="P327">
        <v>0</v>
      </c>
      <c r="Q327" s="32" t="s">
        <v>56</v>
      </c>
      <c r="R327">
        <v>648575354</v>
      </c>
      <c r="S327" s="32" t="s">
        <v>78</v>
      </c>
      <c r="T327" s="32" t="s">
        <v>79</v>
      </c>
      <c r="U327" s="32" t="s">
        <v>45</v>
      </c>
      <c r="V327" s="32" t="s">
        <v>2176</v>
      </c>
      <c r="W327" s="33">
        <v>44823.576168981483</v>
      </c>
      <c r="X327" s="32" t="s">
        <v>215</v>
      </c>
      <c r="Y327" s="32" t="s">
        <v>47</v>
      </c>
      <c r="Z327" s="32" t="s">
        <v>48</v>
      </c>
      <c r="AA327" s="32" t="s">
        <v>330</v>
      </c>
      <c r="AB327" s="32" t="s">
        <v>2177</v>
      </c>
      <c r="AC327" s="32" t="s">
        <v>557</v>
      </c>
      <c r="AD327" s="34">
        <v>44686</v>
      </c>
      <c r="AE327" s="32" t="s">
        <v>39</v>
      </c>
      <c r="AF327" s="32" t="s">
        <v>53</v>
      </c>
      <c r="AG327" s="35">
        <v>0</v>
      </c>
      <c r="AH327" s="33">
        <v>44837.572824074072</v>
      </c>
      <c r="AI327" s="32" t="s">
        <v>56</v>
      </c>
    </row>
    <row r="328" spans="1:35" ht="14.25">
      <c r="A328" s="32" t="s">
        <v>35</v>
      </c>
      <c r="B328" s="32" t="s">
        <v>737</v>
      </c>
      <c r="C328" s="33"/>
      <c r="D328" s="33">
        <v>44812.530011574076</v>
      </c>
      <c r="E328" s="32" t="s">
        <v>37</v>
      </c>
      <c r="F328" s="32" t="s">
        <v>39</v>
      </c>
      <c r="G328">
        <v>11457</v>
      </c>
      <c r="H328" s="33">
        <v>44817.405011574076</v>
      </c>
      <c r="I328" s="32" t="s">
        <v>38</v>
      </c>
      <c r="J328" s="32" t="s">
        <v>39</v>
      </c>
      <c r="K328" s="33"/>
      <c r="L328" s="32" t="s">
        <v>40</v>
      </c>
      <c r="M328" s="32" t="s">
        <v>56</v>
      </c>
      <c r="N328">
        <v>1</v>
      </c>
      <c r="O328" s="32" t="s">
        <v>948</v>
      </c>
      <c r="P328">
        <v>0</v>
      </c>
      <c r="Q328" s="32" t="s">
        <v>41</v>
      </c>
      <c r="R328">
        <v>8128</v>
      </c>
      <c r="S328" s="32" t="s">
        <v>492</v>
      </c>
      <c r="T328" s="32" t="s">
        <v>493</v>
      </c>
      <c r="U328" s="32" t="s">
        <v>39</v>
      </c>
      <c r="V328" s="32" t="s">
        <v>39</v>
      </c>
      <c r="W328" s="33"/>
      <c r="X328" s="32" t="s">
        <v>106</v>
      </c>
      <c r="Y328" s="32" t="s">
        <v>47</v>
      </c>
      <c r="Z328" s="32" t="s">
        <v>160</v>
      </c>
      <c r="AA328" s="32" t="s">
        <v>739</v>
      </c>
      <c r="AB328" s="32" t="s">
        <v>495</v>
      </c>
      <c r="AC328" s="32" t="s">
        <v>496</v>
      </c>
      <c r="AD328" s="34"/>
      <c r="AE328" s="32" t="s">
        <v>39</v>
      </c>
      <c r="AF328" s="32" t="s">
        <v>53</v>
      </c>
      <c r="AG328" s="35">
        <v>0</v>
      </c>
      <c r="AH328" s="33">
        <v>44826.609317129631</v>
      </c>
      <c r="AI328" s="32" t="s">
        <v>56</v>
      </c>
    </row>
    <row r="329" spans="1:35" ht="14.25">
      <c r="A329" s="32" t="s">
        <v>35</v>
      </c>
      <c r="B329" s="32" t="s">
        <v>178</v>
      </c>
      <c r="C329" s="33">
        <v>44812.670532407406</v>
      </c>
      <c r="D329" s="33">
        <v>44812.581157407411</v>
      </c>
      <c r="E329" s="32" t="s">
        <v>37</v>
      </c>
      <c r="F329" s="32" t="s">
        <v>2178</v>
      </c>
      <c r="G329">
        <v>11458</v>
      </c>
      <c r="H329" s="33">
        <v>44824.649699074071</v>
      </c>
      <c r="I329" s="32" t="s">
        <v>38</v>
      </c>
      <c r="J329" s="32" t="s">
        <v>39</v>
      </c>
      <c r="K329" s="33"/>
      <c r="L329" s="32" t="s">
        <v>40</v>
      </c>
      <c r="M329" s="32" t="s">
        <v>56</v>
      </c>
      <c r="N329">
        <v>1</v>
      </c>
      <c r="O329" s="32" t="s">
        <v>73</v>
      </c>
      <c r="P329">
        <v>0</v>
      </c>
      <c r="Q329" s="32" t="s">
        <v>56</v>
      </c>
      <c r="R329">
        <v>6336</v>
      </c>
      <c r="S329" s="32" t="s">
        <v>2179</v>
      </c>
      <c r="T329" s="32" t="s">
        <v>2180</v>
      </c>
      <c r="U329" s="32" t="s">
        <v>45</v>
      </c>
      <c r="V329" s="32" t="s">
        <v>2181</v>
      </c>
      <c r="W329" s="33">
        <v>44812.602025462962</v>
      </c>
      <c r="X329" s="32" t="s">
        <v>94</v>
      </c>
      <c r="Y329" s="32" t="s">
        <v>47</v>
      </c>
      <c r="Z329" s="32" t="s">
        <v>48</v>
      </c>
      <c r="AA329" s="32" t="s">
        <v>182</v>
      </c>
      <c r="AB329" s="32" t="s">
        <v>2182</v>
      </c>
      <c r="AC329" s="32" t="s">
        <v>570</v>
      </c>
      <c r="AD329" s="34"/>
      <c r="AE329" s="32" t="s">
        <v>39</v>
      </c>
      <c r="AF329" s="32" t="s">
        <v>53</v>
      </c>
      <c r="AG329" s="35">
        <v>0</v>
      </c>
      <c r="AH329" s="33">
        <v>44812.670532407406</v>
      </c>
      <c r="AI329" s="32" t="s">
        <v>56</v>
      </c>
    </row>
    <row r="330" spans="1:35" ht="14.25">
      <c r="A330" s="32" t="s">
        <v>35</v>
      </c>
      <c r="B330" s="32" t="s">
        <v>171</v>
      </c>
      <c r="C330" s="33">
        <v>44812.678541666668</v>
      </c>
      <c r="D330" s="33">
        <v>44812.581956018519</v>
      </c>
      <c r="E330" s="32" t="s">
        <v>37</v>
      </c>
      <c r="F330" s="32" t="s">
        <v>2183</v>
      </c>
      <c r="G330">
        <v>11459</v>
      </c>
      <c r="H330" s="33">
        <v>44824.583402777775</v>
      </c>
      <c r="I330" s="32" t="s">
        <v>38</v>
      </c>
      <c r="J330" s="32" t="s">
        <v>39</v>
      </c>
      <c r="K330" s="33"/>
      <c r="L330" s="32" t="s">
        <v>40</v>
      </c>
      <c r="M330" s="32" t="s">
        <v>56</v>
      </c>
      <c r="N330">
        <v>1</v>
      </c>
      <c r="O330" s="32" t="s">
        <v>42</v>
      </c>
      <c r="P330">
        <v>0</v>
      </c>
      <c r="Q330" s="32" t="s">
        <v>56</v>
      </c>
      <c r="R330">
        <v>8713</v>
      </c>
      <c r="S330" s="32" t="s">
        <v>665</v>
      </c>
      <c r="T330" s="32" t="s">
        <v>666</v>
      </c>
      <c r="U330" s="32" t="s">
        <v>45</v>
      </c>
      <c r="V330" s="32" t="s">
        <v>2184</v>
      </c>
      <c r="W330" s="33">
        <v>44812.67728009259</v>
      </c>
      <c r="X330" s="32" t="s">
        <v>59</v>
      </c>
      <c r="Y330" s="32" t="s">
        <v>47</v>
      </c>
      <c r="Z330" s="32" t="s">
        <v>48</v>
      </c>
      <c r="AA330" s="32" t="s">
        <v>220</v>
      </c>
      <c r="AB330" s="32" t="s">
        <v>1609</v>
      </c>
      <c r="AC330" s="32" t="s">
        <v>464</v>
      </c>
      <c r="AD330" s="34">
        <v>44686</v>
      </c>
      <c r="AE330" s="32" t="s">
        <v>39</v>
      </c>
      <c r="AF330" s="32" t="s">
        <v>50</v>
      </c>
      <c r="AG330" s="35">
        <v>0</v>
      </c>
      <c r="AH330" s="33">
        <v>44812.69122685185</v>
      </c>
      <c r="AI330" s="32" t="s">
        <v>56</v>
      </c>
    </row>
    <row r="331" spans="1:35" ht="14.25">
      <c r="A331" s="32" t="s">
        <v>35</v>
      </c>
      <c r="B331" s="32" t="s">
        <v>499</v>
      </c>
      <c r="C331" s="33">
        <v>44812.588506944441</v>
      </c>
      <c r="D331" s="33">
        <v>44812.587326388886</v>
      </c>
      <c r="E331" s="32" t="s">
        <v>37</v>
      </c>
      <c r="F331" s="32" t="s">
        <v>2185</v>
      </c>
      <c r="G331">
        <v>11460</v>
      </c>
      <c r="H331" s="33">
        <v>44841.344097222223</v>
      </c>
      <c r="I331" s="32" t="s">
        <v>38</v>
      </c>
      <c r="J331" s="32" t="s">
        <v>39</v>
      </c>
      <c r="K331" s="33"/>
      <c r="L331" s="32" t="s">
        <v>40</v>
      </c>
      <c r="M331" s="32" t="s">
        <v>41</v>
      </c>
      <c r="N331">
        <v>1</v>
      </c>
      <c r="O331" s="32" t="s">
        <v>39</v>
      </c>
      <c r="P331">
        <v>0</v>
      </c>
      <c r="Q331" s="32" t="s">
        <v>41</v>
      </c>
      <c r="R331">
        <v>642175520</v>
      </c>
      <c r="S331" s="32" t="s">
        <v>194</v>
      </c>
      <c r="T331" s="32" t="s">
        <v>195</v>
      </c>
      <c r="U331" s="32" t="s">
        <v>45</v>
      </c>
      <c r="V331" s="32" t="s">
        <v>2186</v>
      </c>
      <c r="W331" s="33">
        <v>44812.588506944441</v>
      </c>
      <c r="X331" s="32" t="s">
        <v>196</v>
      </c>
      <c r="Y331" s="32" t="s">
        <v>235</v>
      </c>
      <c r="Z331" s="32" t="s">
        <v>48</v>
      </c>
      <c r="AA331" s="32" t="s">
        <v>39</v>
      </c>
      <c r="AB331" s="32" t="s">
        <v>870</v>
      </c>
      <c r="AC331" s="32" t="s">
        <v>538</v>
      </c>
      <c r="AD331" s="34"/>
      <c r="AE331" s="32" t="s">
        <v>39</v>
      </c>
      <c r="AF331" s="32" t="s">
        <v>50</v>
      </c>
      <c r="AG331" s="35">
        <v>0</v>
      </c>
      <c r="AH331" s="33">
        <v>44838.46979166667</v>
      </c>
      <c r="AI331" s="32" t="s">
        <v>41</v>
      </c>
    </row>
    <row r="332" spans="1:35" ht="14.25">
      <c r="A332" s="32" t="s">
        <v>35</v>
      </c>
      <c r="B332" s="32" t="s">
        <v>54</v>
      </c>
      <c r="C332" s="33">
        <v>44812.670960648145</v>
      </c>
      <c r="D332" s="33">
        <v>44812.589745370373</v>
      </c>
      <c r="E332" s="32" t="s">
        <v>37</v>
      </c>
      <c r="F332" s="32" t="s">
        <v>2187</v>
      </c>
      <c r="G332">
        <v>11461</v>
      </c>
      <c r="H332" s="33">
        <v>44824.624432870369</v>
      </c>
      <c r="I332" s="32" t="s">
        <v>38</v>
      </c>
      <c r="J332" s="32" t="s">
        <v>39</v>
      </c>
      <c r="K332" s="33"/>
      <c r="L332" s="32" t="s">
        <v>40</v>
      </c>
      <c r="M332" s="32" t="s">
        <v>56</v>
      </c>
      <c r="N332">
        <v>1</v>
      </c>
      <c r="O332" s="32" t="s">
        <v>42</v>
      </c>
      <c r="P332">
        <v>0</v>
      </c>
      <c r="Q332" s="32" t="s">
        <v>56</v>
      </c>
      <c r="R332">
        <v>8613</v>
      </c>
      <c r="S332" s="32" t="s">
        <v>2188</v>
      </c>
      <c r="T332" s="32" t="s">
        <v>2189</v>
      </c>
      <c r="U332" s="32" t="s">
        <v>45</v>
      </c>
      <c r="V332" s="32" t="s">
        <v>2190</v>
      </c>
      <c r="W332" s="33">
        <v>44812.636886574073</v>
      </c>
      <c r="X332" s="32" t="s">
        <v>58</v>
      </c>
      <c r="Y332" s="32" t="s">
        <v>47</v>
      </c>
      <c r="Z332" s="32" t="s">
        <v>48</v>
      </c>
      <c r="AA332" s="32" t="s">
        <v>475</v>
      </c>
      <c r="AB332" s="32" t="s">
        <v>2187</v>
      </c>
      <c r="AC332" s="32" t="s">
        <v>756</v>
      </c>
      <c r="AD332" s="34"/>
      <c r="AE332" s="32" t="s">
        <v>39</v>
      </c>
      <c r="AF332" s="32" t="s">
        <v>50</v>
      </c>
      <c r="AG332" s="35">
        <v>0</v>
      </c>
      <c r="AH332" s="33">
        <v>44812.670960648145</v>
      </c>
      <c r="AI332" s="32" t="s">
        <v>56</v>
      </c>
    </row>
    <row r="333" spans="1:35" ht="14.25">
      <c r="A333" s="32" t="s">
        <v>35</v>
      </c>
      <c r="B333" s="32" t="s">
        <v>329</v>
      </c>
      <c r="C333" s="33">
        <v>44812.590289351851</v>
      </c>
      <c r="D333" s="33">
        <v>44812.589918981481</v>
      </c>
      <c r="E333" s="32" t="s">
        <v>37</v>
      </c>
      <c r="F333" s="32" t="s">
        <v>2191</v>
      </c>
      <c r="G333">
        <v>11462</v>
      </c>
      <c r="H333" s="33">
        <v>44841.343819444446</v>
      </c>
      <c r="I333" s="32" t="s">
        <v>38</v>
      </c>
      <c r="J333" s="32" t="s">
        <v>39</v>
      </c>
      <c r="K333" s="33"/>
      <c r="L333" s="32" t="s">
        <v>40</v>
      </c>
      <c r="M333" s="32" t="s">
        <v>41</v>
      </c>
      <c r="N333">
        <v>1</v>
      </c>
      <c r="O333" s="32" t="s">
        <v>39</v>
      </c>
      <c r="P333">
        <v>0</v>
      </c>
      <c r="Q333" s="32" t="s">
        <v>41</v>
      </c>
      <c r="R333">
        <v>642175520</v>
      </c>
      <c r="S333" s="32" t="s">
        <v>194</v>
      </c>
      <c r="T333" s="32" t="s">
        <v>195</v>
      </c>
      <c r="U333" s="32" t="s">
        <v>45</v>
      </c>
      <c r="V333" s="32" t="s">
        <v>2090</v>
      </c>
      <c r="W333" s="33">
        <v>44812.590289351851</v>
      </c>
      <c r="X333" s="32" t="s">
        <v>196</v>
      </c>
      <c r="Y333" s="32" t="s">
        <v>282</v>
      </c>
      <c r="Z333" s="32" t="s">
        <v>48</v>
      </c>
      <c r="AA333" s="32" t="s">
        <v>330</v>
      </c>
      <c r="AB333" s="32" t="s">
        <v>2192</v>
      </c>
      <c r="AC333" s="32" t="s">
        <v>538</v>
      </c>
      <c r="AD333" s="34"/>
      <c r="AE333" s="32" t="s">
        <v>39</v>
      </c>
      <c r="AF333" s="32" t="s">
        <v>50</v>
      </c>
      <c r="AG333" s="35">
        <v>0</v>
      </c>
      <c r="AH333" s="33">
        <v>44838.468819444446</v>
      </c>
      <c r="AI333" s="32" t="s">
        <v>41</v>
      </c>
    </row>
    <row r="334" spans="1:35" ht="14.25">
      <c r="A334" s="32" t="s">
        <v>35</v>
      </c>
      <c r="B334" s="32" t="s">
        <v>499</v>
      </c>
      <c r="C334" s="33">
        <v>44812.591689814813</v>
      </c>
      <c r="D334" s="33">
        <v>44812.591273148151</v>
      </c>
      <c r="E334" s="32" t="s">
        <v>37</v>
      </c>
      <c r="F334" s="32" t="s">
        <v>2193</v>
      </c>
      <c r="G334">
        <v>11463</v>
      </c>
      <c r="H334" s="33">
        <v>44841.343761574077</v>
      </c>
      <c r="I334" s="32" t="s">
        <v>38</v>
      </c>
      <c r="J334" s="32" t="s">
        <v>39</v>
      </c>
      <c r="K334" s="33"/>
      <c r="L334" s="32" t="s">
        <v>40</v>
      </c>
      <c r="M334" s="32" t="s">
        <v>41</v>
      </c>
      <c r="N334">
        <v>1</v>
      </c>
      <c r="O334" s="32" t="s">
        <v>39</v>
      </c>
      <c r="P334">
        <v>0</v>
      </c>
      <c r="Q334" s="32" t="s">
        <v>41</v>
      </c>
      <c r="R334">
        <v>642175520</v>
      </c>
      <c r="S334" s="32" t="s">
        <v>194</v>
      </c>
      <c r="T334" s="32" t="s">
        <v>195</v>
      </c>
      <c r="U334" s="32" t="s">
        <v>45</v>
      </c>
      <c r="V334" s="32" t="s">
        <v>2194</v>
      </c>
      <c r="W334" s="33">
        <v>44812.591689814813</v>
      </c>
      <c r="X334" s="32" t="s">
        <v>196</v>
      </c>
      <c r="Y334" s="32" t="s">
        <v>235</v>
      </c>
      <c r="Z334" s="32" t="s">
        <v>48</v>
      </c>
      <c r="AA334" s="32" t="s">
        <v>39</v>
      </c>
      <c r="AB334" s="32" t="s">
        <v>837</v>
      </c>
      <c r="AC334" s="32" t="s">
        <v>538</v>
      </c>
      <c r="AD334" s="34"/>
      <c r="AE334" s="32" t="s">
        <v>39</v>
      </c>
      <c r="AF334" s="32" t="s">
        <v>50</v>
      </c>
      <c r="AG334" s="35">
        <v>0</v>
      </c>
      <c r="AH334" s="33">
        <v>44838.468761574077</v>
      </c>
      <c r="AI334" s="32" t="s">
        <v>41</v>
      </c>
    </row>
    <row r="335" spans="1:35" ht="14.25">
      <c r="A335" s="32" t="s">
        <v>35</v>
      </c>
      <c r="B335" s="32" t="s">
        <v>329</v>
      </c>
      <c r="C335" s="33">
        <v>44812.593182870369</v>
      </c>
      <c r="D335" s="33">
        <v>44812.592800925922</v>
      </c>
      <c r="E335" s="32" t="s">
        <v>37</v>
      </c>
      <c r="F335" s="32" t="s">
        <v>2195</v>
      </c>
      <c r="G335">
        <v>11464</v>
      </c>
      <c r="H335" s="33">
        <v>44841.343692129631</v>
      </c>
      <c r="I335" s="32" t="s">
        <v>38</v>
      </c>
      <c r="J335" s="32" t="s">
        <v>39</v>
      </c>
      <c r="K335" s="33"/>
      <c r="L335" s="32" t="s">
        <v>40</v>
      </c>
      <c r="M335" s="32" t="s">
        <v>41</v>
      </c>
      <c r="N335">
        <v>1</v>
      </c>
      <c r="O335" s="32" t="s">
        <v>39</v>
      </c>
      <c r="P335">
        <v>0</v>
      </c>
      <c r="Q335" s="32" t="s">
        <v>41</v>
      </c>
      <c r="R335">
        <v>642175520</v>
      </c>
      <c r="S335" s="32" t="s">
        <v>194</v>
      </c>
      <c r="T335" s="32" t="s">
        <v>195</v>
      </c>
      <c r="U335" s="32" t="s">
        <v>45</v>
      </c>
      <c r="V335" s="32" t="s">
        <v>2090</v>
      </c>
      <c r="W335" s="33">
        <v>44812.593182870369</v>
      </c>
      <c r="X335" s="32" t="s">
        <v>196</v>
      </c>
      <c r="Y335" s="32" t="s">
        <v>52</v>
      </c>
      <c r="Z335" s="32" t="s">
        <v>48</v>
      </c>
      <c r="AA335" s="32" t="s">
        <v>39</v>
      </c>
      <c r="AB335" s="32" t="s">
        <v>2196</v>
      </c>
      <c r="AC335" s="32" t="s">
        <v>538</v>
      </c>
      <c r="AD335" s="34"/>
      <c r="AE335" s="32" t="s">
        <v>39</v>
      </c>
      <c r="AF335" s="32" t="s">
        <v>50</v>
      </c>
      <c r="AG335" s="35">
        <v>0</v>
      </c>
      <c r="AH335" s="33">
        <v>44838.468692129631</v>
      </c>
      <c r="AI335" s="32" t="s">
        <v>41</v>
      </c>
    </row>
    <row r="336" spans="1:35" ht="14.25">
      <c r="A336" s="32" t="s">
        <v>35</v>
      </c>
      <c r="B336" s="32" t="s">
        <v>499</v>
      </c>
      <c r="C336" s="33">
        <v>44812.594652777778</v>
      </c>
      <c r="D336" s="33">
        <v>44812.594270833331</v>
      </c>
      <c r="E336" s="32" t="s">
        <v>37</v>
      </c>
      <c r="F336" s="32" t="s">
        <v>2197</v>
      </c>
      <c r="G336">
        <v>11465</v>
      </c>
      <c r="H336" s="33">
        <v>44841.343576388892</v>
      </c>
      <c r="I336" s="32" t="s">
        <v>38</v>
      </c>
      <c r="J336" s="32" t="s">
        <v>39</v>
      </c>
      <c r="K336" s="33"/>
      <c r="L336" s="32" t="s">
        <v>40</v>
      </c>
      <c r="M336" s="32" t="s">
        <v>41</v>
      </c>
      <c r="N336">
        <v>1</v>
      </c>
      <c r="O336" s="32" t="s">
        <v>39</v>
      </c>
      <c r="P336">
        <v>0</v>
      </c>
      <c r="Q336" s="32" t="s">
        <v>41</v>
      </c>
      <c r="R336">
        <v>642175520</v>
      </c>
      <c r="S336" s="32" t="s">
        <v>194</v>
      </c>
      <c r="T336" s="32" t="s">
        <v>195</v>
      </c>
      <c r="U336" s="32" t="s">
        <v>45</v>
      </c>
      <c r="V336" s="32" t="s">
        <v>1753</v>
      </c>
      <c r="W336" s="33">
        <v>44812.594652777778</v>
      </c>
      <c r="X336" s="32" t="s">
        <v>196</v>
      </c>
      <c r="Y336" s="32" t="s">
        <v>52</v>
      </c>
      <c r="Z336" s="32" t="s">
        <v>48</v>
      </c>
      <c r="AA336" s="32" t="s">
        <v>39</v>
      </c>
      <c r="AB336" s="32" t="s">
        <v>834</v>
      </c>
      <c r="AC336" s="32" t="s">
        <v>538</v>
      </c>
      <c r="AD336" s="34"/>
      <c r="AE336" s="32" t="s">
        <v>39</v>
      </c>
      <c r="AF336" s="32" t="s">
        <v>50</v>
      </c>
      <c r="AG336" s="35">
        <v>0</v>
      </c>
      <c r="AH336" s="33">
        <v>44838.468576388892</v>
      </c>
      <c r="AI336" s="32" t="s">
        <v>41</v>
      </c>
    </row>
    <row r="337" spans="1:35" ht="14.25">
      <c r="A337" s="32" t="s">
        <v>35</v>
      </c>
      <c r="B337" s="32" t="s">
        <v>329</v>
      </c>
      <c r="C337" s="33">
        <v>44812.596041666664</v>
      </c>
      <c r="D337" s="33">
        <v>44812.595694444448</v>
      </c>
      <c r="E337" s="32" t="s">
        <v>37</v>
      </c>
      <c r="F337" s="32" t="s">
        <v>2198</v>
      </c>
      <c r="G337">
        <v>11466</v>
      </c>
      <c r="H337" s="33">
        <v>44841.343495370369</v>
      </c>
      <c r="I337" s="32" t="s">
        <v>38</v>
      </c>
      <c r="J337" s="32" t="s">
        <v>39</v>
      </c>
      <c r="K337" s="33"/>
      <c r="L337" s="32" t="s">
        <v>40</v>
      </c>
      <c r="M337" s="32" t="s">
        <v>41</v>
      </c>
      <c r="N337">
        <v>1</v>
      </c>
      <c r="O337" s="32" t="s">
        <v>39</v>
      </c>
      <c r="P337">
        <v>0</v>
      </c>
      <c r="Q337" s="32" t="s">
        <v>41</v>
      </c>
      <c r="R337">
        <v>642175520</v>
      </c>
      <c r="S337" s="32" t="s">
        <v>194</v>
      </c>
      <c r="T337" s="32" t="s">
        <v>195</v>
      </c>
      <c r="U337" s="32" t="s">
        <v>45</v>
      </c>
      <c r="V337" s="32" t="s">
        <v>750</v>
      </c>
      <c r="W337" s="33">
        <v>44812.596041666664</v>
      </c>
      <c r="X337" s="32" t="s">
        <v>196</v>
      </c>
      <c r="Y337" s="32" t="s">
        <v>282</v>
      </c>
      <c r="Z337" s="32" t="s">
        <v>48</v>
      </c>
      <c r="AA337" s="32" t="s">
        <v>330</v>
      </c>
      <c r="AB337" s="32" t="s">
        <v>1104</v>
      </c>
      <c r="AC337" s="32" t="s">
        <v>538</v>
      </c>
      <c r="AD337" s="34"/>
      <c r="AE337" s="32" t="s">
        <v>39</v>
      </c>
      <c r="AF337" s="32" t="s">
        <v>50</v>
      </c>
      <c r="AG337" s="35">
        <v>0</v>
      </c>
      <c r="AH337" s="33">
        <v>44838.468495370369</v>
      </c>
      <c r="AI337" s="32" t="s">
        <v>41</v>
      </c>
    </row>
    <row r="338" spans="1:35" ht="14.25">
      <c r="A338" s="32" t="s">
        <v>35</v>
      </c>
      <c r="B338" s="32" t="s">
        <v>54</v>
      </c>
      <c r="C338" s="33">
        <v>44812.631111111114</v>
      </c>
      <c r="D338" s="33">
        <v>44812.60564814815</v>
      </c>
      <c r="E338" s="32" t="s">
        <v>37</v>
      </c>
      <c r="F338" s="32" t="s">
        <v>39</v>
      </c>
      <c r="G338">
        <v>11467</v>
      </c>
      <c r="H338" s="33">
        <v>44817.481145833335</v>
      </c>
      <c r="I338" s="32" t="s">
        <v>2199</v>
      </c>
      <c r="J338" s="32" t="s">
        <v>45</v>
      </c>
      <c r="K338" s="33">
        <v>44812.613807870373</v>
      </c>
      <c r="L338" s="32" t="s">
        <v>40</v>
      </c>
      <c r="M338" s="32" t="s">
        <v>56</v>
      </c>
      <c r="N338">
        <v>3</v>
      </c>
      <c r="O338" s="32" t="s">
        <v>119</v>
      </c>
      <c r="P338">
        <v>2</v>
      </c>
      <c r="Q338" s="32" t="s">
        <v>41</v>
      </c>
      <c r="R338">
        <v>8698</v>
      </c>
      <c r="S338" s="32" t="s">
        <v>2200</v>
      </c>
      <c r="T338" s="32" t="s">
        <v>2201</v>
      </c>
      <c r="U338" s="32" t="s">
        <v>45</v>
      </c>
      <c r="V338" s="32" t="s">
        <v>2202</v>
      </c>
      <c r="W338" s="33">
        <v>44812.631111111114</v>
      </c>
      <c r="X338" s="32" t="s">
        <v>110</v>
      </c>
      <c r="Y338" s="32" t="s">
        <v>47</v>
      </c>
      <c r="Z338" s="32" t="s">
        <v>48</v>
      </c>
      <c r="AA338" s="32" t="s">
        <v>97</v>
      </c>
      <c r="AB338" s="32" t="s">
        <v>2203</v>
      </c>
      <c r="AC338" s="32" t="s">
        <v>1535</v>
      </c>
      <c r="AD338" s="34"/>
      <c r="AE338" s="32" t="s">
        <v>39</v>
      </c>
      <c r="AF338" s="32" t="s">
        <v>53</v>
      </c>
      <c r="AG338" s="35">
        <v>0</v>
      </c>
      <c r="AH338" s="33">
        <v>44812.631111111114</v>
      </c>
      <c r="AI338" s="32" t="s">
        <v>56</v>
      </c>
    </row>
    <row r="339" spans="1:35" ht="14.25">
      <c r="A339" s="32" t="s">
        <v>35</v>
      </c>
      <c r="B339" s="32" t="s">
        <v>73</v>
      </c>
      <c r="C339" s="33">
        <v>44812.679085648146</v>
      </c>
      <c r="D339" s="33">
        <v>44812.619375000002</v>
      </c>
      <c r="E339" s="32" t="s">
        <v>37</v>
      </c>
      <c r="F339" s="32" t="s">
        <v>2204</v>
      </c>
      <c r="G339">
        <v>11468</v>
      </c>
      <c r="H339" s="33">
        <v>44817.495752314811</v>
      </c>
      <c r="I339" s="32" t="s">
        <v>38</v>
      </c>
      <c r="J339" s="32" t="s">
        <v>39</v>
      </c>
      <c r="K339" s="33"/>
      <c r="L339" s="32" t="s">
        <v>40</v>
      </c>
      <c r="M339" s="32" t="s">
        <v>56</v>
      </c>
      <c r="N339">
        <v>1</v>
      </c>
      <c r="O339" s="32" t="s">
        <v>82</v>
      </c>
      <c r="P339">
        <v>0</v>
      </c>
      <c r="Q339" s="32" t="s">
        <v>41</v>
      </c>
      <c r="R339">
        <v>6739</v>
      </c>
      <c r="S339" s="32" t="s">
        <v>476</v>
      </c>
      <c r="T339" s="32" t="s">
        <v>477</v>
      </c>
      <c r="U339" s="32" t="s">
        <v>45</v>
      </c>
      <c r="V339" s="32" t="s">
        <v>2205</v>
      </c>
      <c r="W339" s="33">
        <v>44812.67832175926</v>
      </c>
      <c r="X339" s="32" t="s">
        <v>59</v>
      </c>
      <c r="Y339" s="32" t="s">
        <v>47</v>
      </c>
      <c r="Z339" s="32" t="s">
        <v>48</v>
      </c>
      <c r="AA339" s="32" t="s">
        <v>105</v>
      </c>
      <c r="AB339" s="32" t="s">
        <v>2204</v>
      </c>
      <c r="AC339" s="32" t="s">
        <v>1256</v>
      </c>
      <c r="AD339" s="34"/>
      <c r="AE339" s="32" t="s">
        <v>39</v>
      </c>
      <c r="AF339" s="32" t="s">
        <v>50</v>
      </c>
      <c r="AG339" s="35">
        <v>0</v>
      </c>
      <c r="AH339" s="33">
        <v>44812.679085648146</v>
      </c>
      <c r="AI339" s="32" t="s">
        <v>56</v>
      </c>
    </row>
    <row r="340" spans="1:35" ht="14.25">
      <c r="A340" s="32" t="s">
        <v>35</v>
      </c>
      <c r="B340" s="32" t="s">
        <v>73</v>
      </c>
      <c r="C340" s="33">
        <v>44812.696203703701</v>
      </c>
      <c r="D340" s="33">
        <v>44812.620451388888</v>
      </c>
      <c r="E340" s="32" t="s">
        <v>37</v>
      </c>
      <c r="F340" s="32" t="s">
        <v>2206</v>
      </c>
      <c r="G340">
        <v>11469</v>
      </c>
      <c r="H340" s="33">
        <v>44824.630925925929</v>
      </c>
      <c r="I340" s="32" t="s">
        <v>38</v>
      </c>
      <c r="J340" s="32" t="s">
        <v>39</v>
      </c>
      <c r="K340" s="33"/>
      <c r="L340" s="32" t="s">
        <v>40</v>
      </c>
      <c r="M340" s="32" t="s">
        <v>56</v>
      </c>
      <c r="N340">
        <v>1</v>
      </c>
      <c r="O340" s="32" t="s">
        <v>82</v>
      </c>
      <c r="P340">
        <v>0</v>
      </c>
      <c r="Q340" s="32" t="s">
        <v>56</v>
      </c>
      <c r="R340">
        <v>8592</v>
      </c>
      <c r="S340" s="32" t="s">
        <v>305</v>
      </c>
      <c r="T340" s="32" t="s">
        <v>306</v>
      </c>
      <c r="U340" s="32" t="s">
        <v>45</v>
      </c>
      <c r="V340" s="32" t="s">
        <v>2207</v>
      </c>
      <c r="W340" s="33">
        <v>44812.685914351852</v>
      </c>
      <c r="X340" s="32" t="s">
        <v>46</v>
      </c>
      <c r="Y340" s="32" t="s">
        <v>47</v>
      </c>
      <c r="Z340" s="32" t="s">
        <v>48</v>
      </c>
      <c r="AA340" s="32" t="s">
        <v>105</v>
      </c>
      <c r="AB340" s="32" t="s">
        <v>2208</v>
      </c>
      <c r="AC340" s="32" t="s">
        <v>1256</v>
      </c>
      <c r="AD340" s="34"/>
      <c r="AE340" s="32" t="s">
        <v>39</v>
      </c>
      <c r="AF340" s="32" t="s">
        <v>50</v>
      </c>
      <c r="AG340" s="35">
        <v>0</v>
      </c>
      <c r="AH340" s="33">
        <v>44812.696203703701</v>
      </c>
      <c r="AI340" s="32" t="s">
        <v>56</v>
      </c>
    </row>
    <row r="341" spans="1:35" ht="14.25">
      <c r="A341" s="32" t="s">
        <v>35</v>
      </c>
      <c r="B341" s="32" t="s">
        <v>54</v>
      </c>
      <c r="C341" s="33">
        <v>44812.659351851849</v>
      </c>
      <c r="D341" s="33">
        <v>44812.621458333335</v>
      </c>
      <c r="E341" s="32" t="s">
        <v>37</v>
      </c>
      <c r="F341" s="32" t="s">
        <v>39</v>
      </c>
      <c r="G341">
        <v>11470</v>
      </c>
      <c r="H341" s="33">
        <v>44817.49664351852</v>
      </c>
      <c r="I341" s="32" t="s">
        <v>38</v>
      </c>
      <c r="J341" s="32" t="s">
        <v>39</v>
      </c>
      <c r="K341" s="33"/>
      <c r="L341" s="32" t="s">
        <v>40</v>
      </c>
      <c r="M341" s="32" t="s">
        <v>56</v>
      </c>
      <c r="N341">
        <v>1</v>
      </c>
      <c r="O341" s="32" t="s">
        <v>135</v>
      </c>
      <c r="P341">
        <v>0</v>
      </c>
      <c r="Q341" s="32" t="s">
        <v>41</v>
      </c>
      <c r="R341">
        <v>8219</v>
      </c>
      <c r="S341" s="32" t="s">
        <v>639</v>
      </c>
      <c r="T341" s="32" t="s">
        <v>640</v>
      </c>
      <c r="U341" s="32" t="s">
        <v>45</v>
      </c>
      <c r="V341" s="32" t="s">
        <v>2209</v>
      </c>
      <c r="W341" s="33">
        <v>44812.659351851849</v>
      </c>
      <c r="X341" s="32" t="s">
        <v>96</v>
      </c>
      <c r="Y341" s="32" t="s">
        <v>47</v>
      </c>
      <c r="Z341" s="32" t="s">
        <v>48</v>
      </c>
      <c r="AA341" s="32" t="s">
        <v>97</v>
      </c>
      <c r="AB341" s="32" t="s">
        <v>641</v>
      </c>
      <c r="AC341" s="32" t="s">
        <v>561</v>
      </c>
      <c r="AD341" s="34"/>
      <c r="AE341" s="32" t="s">
        <v>39</v>
      </c>
      <c r="AF341" s="32" t="s">
        <v>53</v>
      </c>
      <c r="AG341" s="35">
        <v>0</v>
      </c>
      <c r="AH341" s="33">
        <v>44812.659351851849</v>
      </c>
      <c r="AI341" s="32" t="s">
        <v>56</v>
      </c>
    </row>
    <row r="342" spans="1:35" ht="14.25">
      <c r="A342" s="32" t="s">
        <v>35</v>
      </c>
      <c r="B342" s="32" t="s">
        <v>54</v>
      </c>
      <c r="C342" s="33">
        <v>44812.663206018522</v>
      </c>
      <c r="D342" s="33">
        <v>44812.625451388885</v>
      </c>
      <c r="E342" s="32" t="s">
        <v>37</v>
      </c>
      <c r="F342" s="32" t="s">
        <v>39</v>
      </c>
      <c r="G342">
        <v>11471</v>
      </c>
      <c r="H342" s="33">
        <v>44817.50104166667</v>
      </c>
      <c r="I342" s="32" t="s">
        <v>38</v>
      </c>
      <c r="J342" s="32" t="s">
        <v>39</v>
      </c>
      <c r="K342" s="33"/>
      <c r="L342" s="32" t="s">
        <v>40</v>
      </c>
      <c r="M342" s="32" t="s">
        <v>56</v>
      </c>
      <c r="N342">
        <v>1</v>
      </c>
      <c r="O342" s="32" t="s">
        <v>135</v>
      </c>
      <c r="P342">
        <v>0</v>
      </c>
      <c r="Q342" s="32" t="s">
        <v>41</v>
      </c>
      <c r="R342">
        <v>8818</v>
      </c>
      <c r="S342" s="32" t="s">
        <v>639</v>
      </c>
      <c r="T342" s="32" t="s">
        <v>640</v>
      </c>
      <c r="U342" s="32" t="s">
        <v>45</v>
      </c>
      <c r="V342" s="32" t="s">
        <v>2210</v>
      </c>
      <c r="W342" s="33">
        <v>44812.663206018522</v>
      </c>
      <c r="X342" s="32" t="s">
        <v>96</v>
      </c>
      <c r="Y342" s="32" t="s">
        <v>47</v>
      </c>
      <c r="Z342" s="32" t="s">
        <v>48</v>
      </c>
      <c r="AA342" s="32" t="s">
        <v>97</v>
      </c>
      <c r="AB342" s="32" t="s">
        <v>641</v>
      </c>
      <c r="AC342" s="32" t="s">
        <v>561</v>
      </c>
      <c r="AD342" s="34"/>
      <c r="AE342" s="32" t="s">
        <v>39</v>
      </c>
      <c r="AF342" s="32" t="s">
        <v>53</v>
      </c>
      <c r="AG342" s="35">
        <v>0</v>
      </c>
      <c r="AH342" s="33">
        <v>44812.663206018522</v>
      </c>
      <c r="AI342" s="32" t="s">
        <v>56</v>
      </c>
    </row>
    <row r="343" spans="1:35" ht="14.25">
      <c r="A343" s="32" t="s">
        <v>35</v>
      </c>
      <c r="B343" s="32" t="s">
        <v>499</v>
      </c>
      <c r="C343" s="33">
        <v>44812.629317129627</v>
      </c>
      <c r="D343" s="33">
        <v>44812.628622685188</v>
      </c>
      <c r="E343" s="32" t="s">
        <v>37</v>
      </c>
      <c r="F343" s="32" t="s">
        <v>2211</v>
      </c>
      <c r="G343">
        <v>11472</v>
      </c>
      <c r="H343" s="33">
        <v>44841.343402777777</v>
      </c>
      <c r="I343" s="32" t="s">
        <v>38</v>
      </c>
      <c r="J343" s="32" t="s">
        <v>39</v>
      </c>
      <c r="K343" s="33"/>
      <c r="L343" s="32" t="s">
        <v>40</v>
      </c>
      <c r="M343" s="32" t="s">
        <v>41</v>
      </c>
      <c r="N343">
        <v>1</v>
      </c>
      <c r="O343" s="32" t="s">
        <v>39</v>
      </c>
      <c r="P343">
        <v>0</v>
      </c>
      <c r="Q343" s="32" t="s">
        <v>41</v>
      </c>
      <c r="R343">
        <v>642175520</v>
      </c>
      <c r="S343" s="32" t="s">
        <v>194</v>
      </c>
      <c r="T343" s="32" t="s">
        <v>195</v>
      </c>
      <c r="U343" s="32" t="s">
        <v>45</v>
      </c>
      <c r="V343" s="32" t="s">
        <v>921</v>
      </c>
      <c r="W343" s="33">
        <v>44812.629317129627</v>
      </c>
      <c r="X343" s="32" t="s">
        <v>196</v>
      </c>
      <c r="Y343" s="32" t="s">
        <v>52</v>
      </c>
      <c r="Z343" s="32" t="s">
        <v>48</v>
      </c>
      <c r="AA343" s="32" t="s">
        <v>39</v>
      </c>
      <c r="AB343" s="32" t="s">
        <v>2212</v>
      </c>
      <c r="AC343" s="32" t="s">
        <v>538</v>
      </c>
      <c r="AD343" s="34"/>
      <c r="AE343" s="32" t="s">
        <v>39</v>
      </c>
      <c r="AF343" s="32" t="s">
        <v>50</v>
      </c>
      <c r="AG343" s="35">
        <v>0</v>
      </c>
      <c r="AH343" s="33">
        <v>44838.468391203707</v>
      </c>
      <c r="AI343" s="32" t="s">
        <v>41</v>
      </c>
    </row>
    <row r="344" spans="1:35" ht="14.25">
      <c r="A344" s="32" t="s">
        <v>35</v>
      </c>
      <c r="B344" s="32" t="s">
        <v>452</v>
      </c>
      <c r="C344" s="33">
        <v>44812.671273148146</v>
      </c>
      <c r="D344" s="33">
        <v>44812.641388888886</v>
      </c>
      <c r="E344" s="32" t="s">
        <v>37</v>
      </c>
      <c r="F344" s="32" t="s">
        <v>2213</v>
      </c>
      <c r="G344">
        <v>11473</v>
      </c>
      <c r="H344" s="33">
        <v>44824.645578703705</v>
      </c>
      <c r="I344" s="32" t="s">
        <v>38</v>
      </c>
      <c r="J344" s="32" t="s">
        <v>39</v>
      </c>
      <c r="K344" s="33"/>
      <c r="L344" s="32" t="s">
        <v>40</v>
      </c>
      <c r="M344" s="32" t="s">
        <v>56</v>
      </c>
      <c r="N344">
        <v>1</v>
      </c>
      <c r="O344" s="32" t="s">
        <v>224</v>
      </c>
      <c r="P344">
        <v>0</v>
      </c>
      <c r="Q344" s="32" t="s">
        <v>56</v>
      </c>
      <c r="R344">
        <v>6923</v>
      </c>
      <c r="S344" s="32" t="s">
        <v>465</v>
      </c>
      <c r="T344" s="32" t="s">
        <v>466</v>
      </c>
      <c r="U344" s="32" t="s">
        <v>45</v>
      </c>
      <c r="V344" s="32" t="s">
        <v>2214</v>
      </c>
      <c r="W344" s="33">
        <v>44812.667245370372</v>
      </c>
      <c r="X344" s="32" t="s">
        <v>58</v>
      </c>
      <c r="Y344" s="32" t="s">
        <v>47</v>
      </c>
      <c r="Z344" s="32" t="s">
        <v>48</v>
      </c>
      <c r="AA344" s="32" t="s">
        <v>455</v>
      </c>
      <c r="AB344" s="32" t="s">
        <v>2215</v>
      </c>
      <c r="AC344" s="32" t="s">
        <v>595</v>
      </c>
      <c r="AD344" s="34"/>
      <c r="AE344" s="32" t="s">
        <v>39</v>
      </c>
      <c r="AF344" s="32" t="s">
        <v>50</v>
      </c>
      <c r="AG344" s="35">
        <v>0</v>
      </c>
      <c r="AH344" s="33">
        <v>44812.671273148146</v>
      </c>
      <c r="AI344" s="32" t="s">
        <v>56</v>
      </c>
    </row>
    <row r="345" spans="1:35" ht="14.25">
      <c r="A345" s="32" t="s">
        <v>35</v>
      </c>
      <c r="B345" s="32" t="s">
        <v>329</v>
      </c>
      <c r="C345" s="33">
        <v>44820.557037037041</v>
      </c>
      <c r="D345" s="33">
        <v>44812.650416666664</v>
      </c>
      <c r="E345" s="32" t="s">
        <v>37</v>
      </c>
      <c r="F345" s="32" t="s">
        <v>39</v>
      </c>
      <c r="G345">
        <v>11474</v>
      </c>
      <c r="H345" s="33">
        <v>44817.526053240741</v>
      </c>
      <c r="I345" s="32" t="s">
        <v>2216</v>
      </c>
      <c r="J345" s="32" t="s">
        <v>45</v>
      </c>
      <c r="K345" s="33">
        <v>44813.448333333334</v>
      </c>
      <c r="L345" s="32" t="s">
        <v>40</v>
      </c>
      <c r="M345" s="32" t="s">
        <v>56</v>
      </c>
      <c r="N345">
        <v>2</v>
      </c>
      <c r="O345" s="32" t="s">
        <v>92</v>
      </c>
      <c r="P345">
        <v>1</v>
      </c>
      <c r="Q345" s="32" t="s">
        <v>41</v>
      </c>
      <c r="R345">
        <v>6101</v>
      </c>
      <c r="S345" s="32" t="s">
        <v>610</v>
      </c>
      <c r="T345" s="32" t="s">
        <v>611</v>
      </c>
      <c r="U345" s="32" t="s">
        <v>66</v>
      </c>
      <c r="V345" s="32" t="s">
        <v>2217</v>
      </c>
      <c r="W345" s="33">
        <v>44820.557037037041</v>
      </c>
      <c r="X345" s="32" t="s">
        <v>106</v>
      </c>
      <c r="Y345" s="32" t="s">
        <v>47</v>
      </c>
      <c r="Z345" s="32" t="s">
        <v>48</v>
      </c>
      <c r="AA345" s="32" t="s">
        <v>330</v>
      </c>
      <c r="AB345" s="32" t="s">
        <v>1825</v>
      </c>
      <c r="AC345" s="32" t="s">
        <v>612</v>
      </c>
      <c r="AD345" s="34">
        <v>44686</v>
      </c>
      <c r="AE345" s="32" t="s">
        <v>39</v>
      </c>
      <c r="AF345" s="32" t="s">
        <v>53</v>
      </c>
      <c r="AG345" s="35">
        <v>0</v>
      </c>
      <c r="AH345" s="33">
        <v>44820.560335648152</v>
      </c>
      <c r="AI345" s="32" t="s">
        <v>56</v>
      </c>
    </row>
    <row r="346" spans="1:35" ht="14.25">
      <c r="A346" s="32" t="s">
        <v>35</v>
      </c>
      <c r="B346" s="32" t="s">
        <v>36</v>
      </c>
      <c r="C346" s="33">
        <v>44819.442164351851</v>
      </c>
      <c r="D346" s="33">
        <v>44812.653645833336</v>
      </c>
      <c r="E346" s="32" t="s">
        <v>37</v>
      </c>
      <c r="F346" s="32" t="s">
        <v>2218</v>
      </c>
      <c r="G346">
        <v>11475</v>
      </c>
      <c r="H346" s="33">
        <v>44826.678969907407</v>
      </c>
      <c r="I346" s="32" t="s">
        <v>38</v>
      </c>
      <c r="J346" s="32" t="s">
        <v>39</v>
      </c>
      <c r="K346" s="33"/>
      <c r="L346" s="32" t="s">
        <v>40</v>
      </c>
      <c r="M346" s="32" t="s">
        <v>56</v>
      </c>
      <c r="N346">
        <v>1</v>
      </c>
      <c r="O346" s="32" t="s">
        <v>42</v>
      </c>
      <c r="P346">
        <v>0</v>
      </c>
      <c r="Q346" s="32" t="s">
        <v>56</v>
      </c>
      <c r="R346">
        <v>8459</v>
      </c>
      <c r="S346" s="32" t="s">
        <v>294</v>
      </c>
      <c r="T346" s="32" t="s">
        <v>295</v>
      </c>
      <c r="U346" s="32" t="s">
        <v>45</v>
      </c>
      <c r="V346" s="32" t="s">
        <v>2219</v>
      </c>
      <c r="W346" s="33">
        <v>44817.417141203703</v>
      </c>
      <c r="X346" s="32" t="s">
        <v>151</v>
      </c>
      <c r="Y346" s="32" t="s">
        <v>47</v>
      </c>
      <c r="Z346" s="32" t="s">
        <v>48</v>
      </c>
      <c r="AA346" s="32" t="s">
        <v>49</v>
      </c>
      <c r="AB346" s="32" t="s">
        <v>2218</v>
      </c>
      <c r="AC346" s="32" t="s">
        <v>717</v>
      </c>
      <c r="AD346" s="34"/>
      <c r="AE346" s="32" t="s">
        <v>39</v>
      </c>
      <c r="AF346" s="32" t="s">
        <v>50</v>
      </c>
      <c r="AG346" s="35">
        <v>0</v>
      </c>
      <c r="AH346" s="33">
        <v>44819.442152777781</v>
      </c>
      <c r="AI346" s="32" t="s">
        <v>56</v>
      </c>
    </row>
    <row r="347" spans="1:35" ht="14.25">
      <c r="A347" s="32" t="s">
        <v>35</v>
      </c>
      <c r="B347" s="32" t="s">
        <v>68</v>
      </c>
      <c r="C347" s="33">
        <v>44812.701956018522</v>
      </c>
      <c r="D347" s="33">
        <v>44812.698240740741</v>
      </c>
      <c r="E347" s="32" t="s">
        <v>37</v>
      </c>
      <c r="F347" s="32" t="s">
        <v>2220</v>
      </c>
      <c r="G347">
        <v>11476</v>
      </c>
      <c r="H347" s="33">
        <v>44838.610601851855</v>
      </c>
      <c r="I347" s="32" t="s">
        <v>38</v>
      </c>
      <c r="J347" s="32" t="s">
        <v>39</v>
      </c>
      <c r="K347" s="33"/>
      <c r="L347" s="32" t="s">
        <v>40</v>
      </c>
      <c r="M347" s="32" t="s">
        <v>56</v>
      </c>
      <c r="N347">
        <v>1</v>
      </c>
      <c r="O347" s="32" t="s">
        <v>39</v>
      </c>
      <c r="P347">
        <v>0</v>
      </c>
      <c r="Q347" s="32" t="s">
        <v>56</v>
      </c>
      <c r="R347">
        <v>625529548</v>
      </c>
      <c r="S347" s="32" t="s">
        <v>588</v>
      </c>
      <c r="T347" s="32" t="s">
        <v>589</v>
      </c>
      <c r="U347" s="32" t="s">
        <v>45</v>
      </c>
      <c r="V347" s="32" t="s">
        <v>2221</v>
      </c>
      <c r="W347" s="33">
        <v>44812.701956018522</v>
      </c>
      <c r="X347" s="32" t="s">
        <v>780</v>
      </c>
      <c r="Y347" s="32" t="s">
        <v>47</v>
      </c>
      <c r="Z347" s="32" t="s">
        <v>48</v>
      </c>
      <c r="AA347" s="32" t="s">
        <v>39</v>
      </c>
      <c r="AB347" s="32" t="s">
        <v>2222</v>
      </c>
      <c r="AC347" s="32" t="s">
        <v>521</v>
      </c>
      <c r="AD347" s="34"/>
      <c r="AE347" s="32" t="s">
        <v>39</v>
      </c>
      <c r="AF347" s="32" t="s">
        <v>50</v>
      </c>
      <c r="AG347" s="35">
        <v>0</v>
      </c>
      <c r="AH347" s="33">
        <v>44826.614074074074</v>
      </c>
      <c r="AI347" s="32" t="s">
        <v>56</v>
      </c>
    </row>
    <row r="348" spans="1:35" ht="14.25">
      <c r="A348" s="32" t="s">
        <v>35</v>
      </c>
      <c r="B348" s="32" t="s">
        <v>329</v>
      </c>
      <c r="C348" s="33">
        <v>44813.461435185185</v>
      </c>
      <c r="D348" s="33">
        <v>44813.321736111109</v>
      </c>
      <c r="E348" s="32" t="s">
        <v>37</v>
      </c>
      <c r="F348" s="32" t="s">
        <v>2223</v>
      </c>
      <c r="G348">
        <v>11477</v>
      </c>
      <c r="H348" s="33">
        <v>44838.705069444448</v>
      </c>
      <c r="I348" s="32" t="s">
        <v>38</v>
      </c>
      <c r="J348" s="32" t="s">
        <v>39</v>
      </c>
      <c r="K348" s="33"/>
      <c r="L348" s="32" t="s">
        <v>40</v>
      </c>
      <c r="M348" s="32" t="s">
        <v>56</v>
      </c>
      <c r="N348">
        <v>1</v>
      </c>
      <c r="O348" s="32" t="s">
        <v>518</v>
      </c>
      <c r="P348">
        <v>0</v>
      </c>
      <c r="Q348" s="32" t="s">
        <v>56</v>
      </c>
      <c r="R348">
        <v>6167</v>
      </c>
      <c r="S348" s="32" t="s">
        <v>100</v>
      </c>
      <c r="T348" s="32" t="s">
        <v>101</v>
      </c>
      <c r="U348" s="32" t="s">
        <v>45</v>
      </c>
      <c r="V348" s="32" t="s">
        <v>2224</v>
      </c>
      <c r="W348" s="33">
        <v>44813.461435185185</v>
      </c>
      <c r="X348" s="32" t="s">
        <v>223</v>
      </c>
      <c r="Y348" s="32" t="s">
        <v>47</v>
      </c>
      <c r="Z348" s="32" t="s">
        <v>48</v>
      </c>
      <c r="AA348" s="32" t="s">
        <v>425</v>
      </c>
      <c r="AB348" s="32" t="s">
        <v>2225</v>
      </c>
      <c r="AC348" s="32" t="s">
        <v>509</v>
      </c>
      <c r="AD348" s="34"/>
      <c r="AE348" s="32" t="s">
        <v>39</v>
      </c>
      <c r="AF348" s="32" t="s">
        <v>53</v>
      </c>
      <c r="AG348" s="35">
        <v>0</v>
      </c>
      <c r="AH348" s="33">
        <v>44827.45784722222</v>
      </c>
      <c r="AI348" s="32" t="s">
        <v>56</v>
      </c>
    </row>
    <row r="349" spans="1:35" ht="14.25">
      <c r="A349" s="32" t="s">
        <v>35</v>
      </c>
      <c r="B349" s="32" t="s">
        <v>178</v>
      </c>
      <c r="C349" s="33">
        <v>44813.632673611108</v>
      </c>
      <c r="D349" s="33">
        <v>44813.353981481479</v>
      </c>
      <c r="E349" s="32" t="s">
        <v>37</v>
      </c>
      <c r="F349" s="32" t="s">
        <v>2226</v>
      </c>
      <c r="G349">
        <v>11478</v>
      </c>
      <c r="H349" s="33">
        <v>44838.571388888886</v>
      </c>
      <c r="I349" s="32" t="s">
        <v>38</v>
      </c>
      <c r="J349" s="32" t="s">
        <v>39</v>
      </c>
      <c r="K349" s="33"/>
      <c r="L349" s="32" t="s">
        <v>40</v>
      </c>
      <c r="M349" s="32" t="s">
        <v>56</v>
      </c>
      <c r="N349">
        <v>1</v>
      </c>
      <c r="O349" s="32" t="s">
        <v>73</v>
      </c>
      <c r="P349">
        <v>0</v>
      </c>
      <c r="Q349" s="32" t="s">
        <v>56</v>
      </c>
      <c r="R349">
        <v>6843</v>
      </c>
      <c r="S349" s="32" t="s">
        <v>1258</v>
      </c>
      <c r="T349" s="32" t="s">
        <v>1259</v>
      </c>
      <c r="U349" s="32" t="s">
        <v>45</v>
      </c>
      <c r="V349" s="32" t="s">
        <v>379</v>
      </c>
      <c r="W349" s="33">
        <v>44813.372766203705</v>
      </c>
      <c r="X349" s="32" t="s">
        <v>58</v>
      </c>
      <c r="Y349" s="32" t="s">
        <v>47</v>
      </c>
      <c r="Z349" s="32" t="s">
        <v>48</v>
      </c>
      <c r="AA349" s="32" t="s">
        <v>182</v>
      </c>
      <c r="AB349" s="32" t="s">
        <v>2227</v>
      </c>
      <c r="AC349" s="32" t="s">
        <v>565</v>
      </c>
      <c r="AD349" s="34"/>
      <c r="AE349" s="32" t="s">
        <v>39</v>
      </c>
      <c r="AF349" s="32" t="s">
        <v>53</v>
      </c>
      <c r="AG349" s="35">
        <v>0</v>
      </c>
      <c r="AH349" s="33">
        <v>44826.590138888889</v>
      </c>
      <c r="AI349" s="32" t="s">
        <v>56</v>
      </c>
    </row>
    <row r="350" spans="1:35" ht="14.25">
      <c r="A350" s="32" t="s">
        <v>35</v>
      </c>
      <c r="B350" s="32" t="s">
        <v>36</v>
      </c>
      <c r="C350" s="33"/>
      <c r="D350" s="33">
        <v>44813.367002314815</v>
      </c>
      <c r="E350" s="32" t="s">
        <v>37</v>
      </c>
      <c r="F350" s="32" t="s">
        <v>2228</v>
      </c>
      <c r="G350">
        <v>11479</v>
      </c>
      <c r="H350" s="33">
        <v>44825.367638888885</v>
      </c>
      <c r="I350" s="32" t="s">
        <v>38</v>
      </c>
      <c r="J350" s="32" t="s">
        <v>39</v>
      </c>
      <c r="K350" s="33"/>
      <c r="L350" s="32" t="s">
        <v>40</v>
      </c>
      <c r="M350" s="32" t="s">
        <v>56</v>
      </c>
      <c r="N350">
        <v>1</v>
      </c>
      <c r="O350" s="32" t="s">
        <v>42</v>
      </c>
      <c r="P350">
        <v>0</v>
      </c>
      <c r="Q350" s="32" t="s">
        <v>56</v>
      </c>
      <c r="R350">
        <v>8451</v>
      </c>
      <c r="S350" s="32" t="s">
        <v>2229</v>
      </c>
      <c r="T350" s="32" t="s">
        <v>2230</v>
      </c>
      <c r="U350" s="32" t="s">
        <v>39</v>
      </c>
      <c r="V350" s="32" t="s">
        <v>39</v>
      </c>
      <c r="W350" s="33"/>
      <c r="X350" s="32" t="s">
        <v>151</v>
      </c>
      <c r="Y350" s="32" t="s">
        <v>47</v>
      </c>
      <c r="Z350" s="32" t="s">
        <v>160</v>
      </c>
      <c r="AA350" s="32" t="s">
        <v>49</v>
      </c>
      <c r="AB350" s="32" t="s">
        <v>2231</v>
      </c>
      <c r="AC350" s="32" t="s">
        <v>1304</v>
      </c>
      <c r="AD350" s="34"/>
      <c r="AE350" s="32" t="s">
        <v>39</v>
      </c>
      <c r="AF350" s="32" t="s">
        <v>50</v>
      </c>
      <c r="AG350" s="35">
        <v>0</v>
      </c>
      <c r="AH350" s="33">
        <v>44819.493032407408</v>
      </c>
      <c r="AI350" s="32" t="s">
        <v>56</v>
      </c>
    </row>
    <row r="351" spans="1:35" ht="14.25">
      <c r="A351" s="32" t="s">
        <v>35</v>
      </c>
      <c r="B351" s="32" t="s">
        <v>452</v>
      </c>
      <c r="C351" s="33">
        <v>44813.469548611109</v>
      </c>
      <c r="D351" s="33">
        <v>44813.376157407409</v>
      </c>
      <c r="E351" s="32" t="s">
        <v>37</v>
      </c>
      <c r="F351" s="32" t="s">
        <v>2232</v>
      </c>
      <c r="G351">
        <v>11480</v>
      </c>
      <c r="H351" s="33">
        <v>44825.376423611109</v>
      </c>
      <c r="I351" s="32" t="s">
        <v>38</v>
      </c>
      <c r="J351" s="32" t="s">
        <v>39</v>
      </c>
      <c r="K351" s="33"/>
      <c r="L351" s="32" t="s">
        <v>40</v>
      </c>
      <c r="M351" s="32" t="s">
        <v>56</v>
      </c>
      <c r="N351">
        <v>1</v>
      </c>
      <c r="O351" s="32" t="s">
        <v>104</v>
      </c>
      <c r="P351">
        <v>0</v>
      </c>
      <c r="Q351" s="32" t="s">
        <v>56</v>
      </c>
      <c r="R351">
        <v>6453</v>
      </c>
      <c r="S351" s="32" t="s">
        <v>296</v>
      </c>
      <c r="T351" s="32" t="s">
        <v>297</v>
      </c>
      <c r="U351" s="32" t="s">
        <v>45</v>
      </c>
      <c r="V351" s="32" t="s">
        <v>2233</v>
      </c>
      <c r="W351" s="33">
        <v>44813.469548611109</v>
      </c>
      <c r="X351" s="32" t="s">
        <v>223</v>
      </c>
      <c r="Y351" s="32" t="s">
        <v>47</v>
      </c>
      <c r="Z351" s="32" t="s">
        <v>48</v>
      </c>
      <c r="AA351" s="32" t="s">
        <v>455</v>
      </c>
      <c r="AB351" s="32" t="s">
        <v>418</v>
      </c>
      <c r="AC351" s="32" t="s">
        <v>587</v>
      </c>
      <c r="AD351" s="34"/>
      <c r="AE351" s="32" t="s">
        <v>39</v>
      </c>
      <c r="AF351" s="32" t="s">
        <v>50</v>
      </c>
      <c r="AG351" s="35">
        <v>0</v>
      </c>
      <c r="AH351" s="33">
        <v>44813.469548611109</v>
      </c>
      <c r="AI351" s="32" t="s">
        <v>56</v>
      </c>
    </row>
    <row r="352" spans="1:35" ht="14.25">
      <c r="A352" s="32" t="s">
        <v>35</v>
      </c>
      <c r="B352" s="32" t="s">
        <v>36</v>
      </c>
      <c r="C352" s="33">
        <v>44813.699965277781</v>
      </c>
      <c r="D352" s="33">
        <v>44813.379027777781</v>
      </c>
      <c r="E352" s="32" t="s">
        <v>37</v>
      </c>
      <c r="F352" s="32" t="s">
        <v>2234</v>
      </c>
      <c r="G352">
        <v>11481</v>
      </c>
      <c r="H352" s="33">
        <v>44825.384687500002</v>
      </c>
      <c r="I352" s="32" t="s">
        <v>38</v>
      </c>
      <c r="J352" s="32" t="s">
        <v>39</v>
      </c>
      <c r="K352" s="33"/>
      <c r="L352" s="32" t="s">
        <v>40</v>
      </c>
      <c r="M352" s="32" t="s">
        <v>56</v>
      </c>
      <c r="N352">
        <v>1</v>
      </c>
      <c r="O352" s="32" t="s">
        <v>60</v>
      </c>
      <c r="P352">
        <v>0</v>
      </c>
      <c r="Q352" s="32" t="s">
        <v>56</v>
      </c>
      <c r="R352">
        <v>8652</v>
      </c>
      <c r="S352" s="32" t="s">
        <v>211</v>
      </c>
      <c r="T352" s="32" t="s">
        <v>2041</v>
      </c>
      <c r="U352" s="32" t="s">
        <v>45</v>
      </c>
      <c r="V352" s="32" t="s">
        <v>2235</v>
      </c>
      <c r="W352" s="33">
        <v>44813.69462962963</v>
      </c>
      <c r="X352" s="32" t="s">
        <v>67</v>
      </c>
      <c r="Y352" s="32" t="s">
        <v>47</v>
      </c>
      <c r="Z352" s="32" t="s">
        <v>48</v>
      </c>
      <c r="AA352" s="32" t="s">
        <v>314</v>
      </c>
      <c r="AB352" s="32" t="s">
        <v>2236</v>
      </c>
      <c r="AC352" s="32" t="s">
        <v>1256</v>
      </c>
      <c r="AD352" s="34"/>
      <c r="AE352" s="32" t="s">
        <v>39</v>
      </c>
      <c r="AF352" s="32" t="s">
        <v>50</v>
      </c>
      <c r="AG352" s="35">
        <v>0</v>
      </c>
      <c r="AH352" s="33">
        <v>44813.699965277781</v>
      </c>
      <c r="AI352" s="32" t="s">
        <v>56</v>
      </c>
    </row>
    <row r="353" spans="1:35" ht="14.25">
      <c r="A353" s="32" t="s">
        <v>35</v>
      </c>
      <c r="B353" s="32" t="s">
        <v>452</v>
      </c>
      <c r="C353" s="33">
        <v>44813.697233796294</v>
      </c>
      <c r="D353" s="33">
        <v>44813.400636574072</v>
      </c>
      <c r="E353" s="32" t="s">
        <v>2237</v>
      </c>
      <c r="F353" s="32" t="s">
        <v>2238</v>
      </c>
      <c r="G353">
        <v>11482</v>
      </c>
      <c r="H353" s="33">
        <v>44825.400706018518</v>
      </c>
      <c r="I353" s="32" t="s">
        <v>38</v>
      </c>
      <c r="J353" s="32" t="s">
        <v>39</v>
      </c>
      <c r="K353" s="33"/>
      <c r="L353" s="32" t="s">
        <v>40</v>
      </c>
      <c r="M353" s="32" t="s">
        <v>56</v>
      </c>
      <c r="N353">
        <v>1</v>
      </c>
      <c r="O353" s="32" t="s">
        <v>541</v>
      </c>
      <c r="P353">
        <v>0</v>
      </c>
      <c r="Q353" s="32" t="s">
        <v>56</v>
      </c>
      <c r="R353">
        <v>6105</v>
      </c>
      <c r="S353" s="32" t="s">
        <v>847</v>
      </c>
      <c r="T353" s="32" t="s">
        <v>848</v>
      </c>
      <c r="U353" s="32" t="s">
        <v>45</v>
      </c>
      <c r="V353" s="32" t="s">
        <v>2239</v>
      </c>
      <c r="W353" s="33">
        <v>44813.697233796294</v>
      </c>
      <c r="X353" s="32" t="s">
        <v>67</v>
      </c>
      <c r="Y353" s="32" t="s">
        <v>47</v>
      </c>
      <c r="Z353" s="32" t="s">
        <v>48</v>
      </c>
      <c r="AA353" s="32" t="s">
        <v>455</v>
      </c>
      <c r="AB353" s="32" t="s">
        <v>2240</v>
      </c>
      <c r="AC353" s="32" t="s">
        <v>565</v>
      </c>
      <c r="AD353" s="34">
        <v>44686</v>
      </c>
      <c r="AE353" s="32" t="s">
        <v>39</v>
      </c>
      <c r="AF353" s="32" t="s">
        <v>50</v>
      </c>
      <c r="AG353" s="35">
        <v>0</v>
      </c>
      <c r="AH353" s="33">
        <v>44813.739189814813</v>
      </c>
      <c r="AI353" s="32" t="s">
        <v>56</v>
      </c>
    </row>
    <row r="354" spans="1:35" ht="14.25">
      <c r="A354" s="32" t="s">
        <v>35</v>
      </c>
      <c r="B354" s="32" t="s">
        <v>329</v>
      </c>
      <c r="C354" s="33">
        <v>44837.377129629633</v>
      </c>
      <c r="D354" s="33">
        <v>44813.410474537035</v>
      </c>
      <c r="E354" s="32" t="s">
        <v>37</v>
      </c>
      <c r="F354" s="32" t="s">
        <v>2241</v>
      </c>
      <c r="G354">
        <v>11483</v>
      </c>
      <c r="H354" s="33">
        <v>44825.410474537035</v>
      </c>
      <c r="I354" s="32" t="s">
        <v>2242</v>
      </c>
      <c r="J354" s="32" t="s">
        <v>45</v>
      </c>
      <c r="K354" s="33">
        <v>44813.413263888891</v>
      </c>
      <c r="L354" s="32" t="s">
        <v>40</v>
      </c>
      <c r="M354" s="32" t="s">
        <v>56</v>
      </c>
      <c r="N354">
        <v>1</v>
      </c>
      <c r="O354" s="32" t="s">
        <v>92</v>
      </c>
      <c r="P354">
        <v>2</v>
      </c>
      <c r="Q354" s="32" t="s">
        <v>56</v>
      </c>
      <c r="R354">
        <v>625743924</v>
      </c>
      <c r="S354" s="32" t="s">
        <v>296</v>
      </c>
      <c r="T354" s="32" t="s">
        <v>297</v>
      </c>
      <c r="U354" s="32" t="s">
        <v>66</v>
      </c>
      <c r="V354" s="32" t="s">
        <v>2243</v>
      </c>
      <c r="W354" s="33">
        <v>44837.377129629633</v>
      </c>
      <c r="X354" s="32" t="s">
        <v>219</v>
      </c>
      <c r="Y354" s="32" t="s">
        <v>47</v>
      </c>
      <c r="Z354" s="32" t="s">
        <v>48</v>
      </c>
      <c r="AA354" s="32" t="s">
        <v>425</v>
      </c>
      <c r="AB354" s="32" t="s">
        <v>1285</v>
      </c>
      <c r="AC354" s="32" t="s">
        <v>587</v>
      </c>
      <c r="AD354" s="34"/>
      <c r="AE354" s="32" t="s">
        <v>39</v>
      </c>
      <c r="AF354" s="32" t="s">
        <v>53</v>
      </c>
      <c r="AG354" s="35">
        <v>0</v>
      </c>
      <c r="AH354" s="33">
        <v>44837.377129629633</v>
      </c>
      <c r="AI354" s="32" t="s">
        <v>56</v>
      </c>
    </row>
    <row r="355" spans="1:35" ht="14.25">
      <c r="A355" s="32" t="s">
        <v>35</v>
      </c>
      <c r="B355" s="32" t="s">
        <v>36</v>
      </c>
      <c r="C355" s="33">
        <v>44813.633090277777</v>
      </c>
      <c r="D355" s="33">
        <v>44813.425243055557</v>
      </c>
      <c r="E355" s="32" t="s">
        <v>37</v>
      </c>
      <c r="F355" s="32" t="s">
        <v>2244</v>
      </c>
      <c r="G355">
        <v>11484</v>
      </c>
      <c r="H355" s="33">
        <v>44825.626134259262</v>
      </c>
      <c r="I355" s="32" t="s">
        <v>38</v>
      </c>
      <c r="J355" s="32" t="s">
        <v>39</v>
      </c>
      <c r="K355" s="33"/>
      <c r="L355" s="32" t="s">
        <v>40</v>
      </c>
      <c r="M355" s="32" t="s">
        <v>56</v>
      </c>
      <c r="N355">
        <v>1</v>
      </c>
      <c r="O355" s="32" t="s">
        <v>127</v>
      </c>
      <c r="P355">
        <v>0</v>
      </c>
      <c r="Q355" s="32" t="s">
        <v>56</v>
      </c>
      <c r="R355">
        <v>6296</v>
      </c>
      <c r="S355" s="32" t="s">
        <v>199</v>
      </c>
      <c r="T355" s="32" t="s">
        <v>200</v>
      </c>
      <c r="U355" s="32" t="s">
        <v>45</v>
      </c>
      <c r="V355" s="32" t="s">
        <v>2245</v>
      </c>
      <c r="W355" s="33">
        <v>44813.432500000003</v>
      </c>
      <c r="X355" s="32" t="s">
        <v>81</v>
      </c>
      <c r="Y355" s="32" t="s">
        <v>47</v>
      </c>
      <c r="Z355" s="32" t="s">
        <v>48</v>
      </c>
      <c r="AA355" s="32" t="s">
        <v>128</v>
      </c>
      <c r="AB355" s="32" t="s">
        <v>2246</v>
      </c>
      <c r="AC355" s="32" t="s">
        <v>570</v>
      </c>
      <c r="AD355" s="34"/>
      <c r="AE355" s="32" t="s">
        <v>39</v>
      </c>
      <c r="AF355" s="32" t="s">
        <v>50</v>
      </c>
      <c r="AG355" s="35">
        <v>0</v>
      </c>
      <c r="AH355" s="33">
        <v>44813.6330787037</v>
      </c>
      <c r="AI355" s="32" t="s">
        <v>56</v>
      </c>
    </row>
    <row r="356" spans="1:35" ht="14.25">
      <c r="A356" s="32" t="s">
        <v>35</v>
      </c>
      <c r="B356" s="32" t="s">
        <v>178</v>
      </c>
      <c r="C356" s="33">
        <v>44818.401435185187</v>
      </c>
      <c r="D356" s="33">
        <v>44813.431793981479</v>
      </c>
      <c r="E356" s="32" t="s">
        <v>37</v>
      </c>
      <c r="F356" s="32" t="s">
        <v>2247</v>
      </c>
      <c r="G356">
        <v>11485</v>
      </c>
      <c r="H356" s="33">
        <v>44827.444479166668</v>
      </c>
      <c r="I356" s="32" t="s">
        <v>38</v>
      </c>
      <c r="J356" s="32" t="s">
        <v>39</v>
      </c>
      <c r="K356" s="33"/>
      <c r="L356" s="32" t="s">
        <v>40</v>
      </c>
      <c r="M356" s="32" t="s">
        <v>56</v>
      </c>
      <c r="N356">
        <v>1</v>
      </c>
      <c r="O356" s="32" t="s">
        <v>54</v>
      </c>
      <c r="P356">
        <v>0</v>
      </c>
      <c r="Q356" s="32" t="s">
        <v>56</v>
      </c>
      <c r="R356">
        <v>927684970</v>
      </c>
      <c r="S356" s="32" t="s">
        <v>1017</v>
      </c>
      <c r="T356" s="32" t="s">
        <v>1018</v>
      </c>
      <c r="U356" s="32" t="s">
        <v>45</v>
      </c>
      <c r="V356" s="32" t="s">
        <v>2248</v>
      </c>
      <c r="W356" s="33">
        <v>44816.388807870368</v>
      </c>
      <c r="X356" s="32" t="s">
        <v>89</v>
      </c>
      <c r="Y356" s="32" t="s">
        <v>47</v>
      </c>
      <c r="Z356" s="32" t="s">
        <v>48</v>
      </c>
      <c r="AA356" s="32" t="s">
        <v>182</v>
      </c>
      <c r="AB356" s="32" t="s">
        <v>2249</v>
      </c>
      <c r="AC356" s="32" t="s">
        <v>593</v>
      </c>
      <c r="AD356" s="34"/>
      <c r="AE356" s="32" t="s">
        <v>39</v>
      </c>
      <c r="AF356" s="32" t="s">
        <v>53</v>
      </c>
      <c r="AG356" s="35">
        <v>0</v>
      </c>
      <c r="AH356" s="33">
        <v>44818.401423611111</v>
      </c>
      <c r="AI356" s="32" t="s">
        <v>56</v>
      </c>
    </row>
    <row r="357" spans="1:35" ht="14.25">
      <c r="A357" s="32" t="s">
        <v>35</v>
      </c>
      <c r="B357" s="32" t="s">
        <v>178</v>
      </c>
      <c r="C357" s="33">
        <v>44813.700231481482</v>
      </c>
      <c r="D357" s="33">
        <v>44813.435208333336</v>
      </c>
      <c r="E357" s="32" t="s">
        <v>37</v>
      </c>
      <c r="F357" s="32" t="s">
        <v>2250</v>
      </c>
      <c r="G357">
        <v>11486</v>
      </c>
      <c r="H357" s="33">
        <v>44837.704201388886</v>
      </c>
      <c r="I357" s="32" t="s">
        <v>38</v>
      </c>
      <c r="J357" s="32" t="s">
        <v>39</v>
      </c>
      <c r="K357" s="33"/>
      <c r="L357" s="32" t="s">
        <v>40</v>
      </c>
      <c r="M357" s="32" t="s">
        <v>56</v>
      </c>
      <c r="N357">
        <v>1</v>
      </c>
      <c r="O357" s="32" t="s">
        <v>73</v>
      </c>
      <c r="P357">
        <v>0</v>
      </c>
      <c r="Q357" s="32" t="s">
        <v>56</v>
      </c>
      <c r="R357">
        <v>8164</v>
      </c>
      <c r="S357" s="32" t="s">
        <v>362</v>
      </c>
      <c r="T357" s="32" t="s">
        <v>363</v>
      </c>
      <c r="U357" s="32" t="s">
        <v>45</v>
      </c>
      <c r="V357" s="32" t="s">
        <v>2251</v>
      </c>
      <c r="W357" s="33">
        <v>44813.696284722224</v>
      </c>
      <c r="X357" s="32" t="s">
        <v>46</v>
      </c>
      <c r="Y357" s="32" t="s">
        <v>47</v>
      </c>
      <c r="Z357" s="32" t="s">
        <v>48</v>
      </c>
      <c r="AA357" s="32" t="s">
        <v>182</v>
      </c>
      <c r="AB357" s="32" t="s">
        <v>2252</v>
      </c>
      <c r="AC357" s="32" t="s">
        <v>2253</v>
      </c>
      <c r="AD357" s="34"/>
      <c r="AE357" s="32" t="s">
        <v>39</v>
      </c>
      <c r="AF357" s="32" t="s">
        <v>53</v>
      </c>
      <c r="AG357" s="35">
        <v>0</v>
      </c>
      <c r="AH357" s="33">
        <v>44826.589618055557</v>
      </c>
      <c r="AI357" s="32" t="s">
        <v>56</v>
      </c>
    </row>
    <row r="358" spans="1:35" ht="14.25">
      <c r="A358" s="32" t="s">
        <v>35</v>
      </c>
      <c r="B358" s="32" t="s">
        <v>54</v>
      </c>
      <c r="C358" s="33">
        <v>44813.478750000002</v>
      </c>
      <c r="D358" s="33">
        <v>44813.446539351855</v>
      </c>
      <c r="E358" s="32" t="s">
        <v>37</v>
      </c>
      <c r="F358" s="32" t="s">
        <v>39</v>
      </c>
      <c r="G358">
        <v>11487</v>
      </c>
      <c r="H358" s="33">
        <v>44817.696689814817</v>
      </c>
      <c r="I358" s="32" t="s">
        <v>38</v>
      </c>
      <c r="J358" s="32" t="s">
        <v>39</v>
      </c>
      <c r="K358" s="33"/>
      <c r="L358" s="32" t="s">
        <v>40</v>
      </c>
      <c r="M358" s="32" t="s">
        <v>56</v>
      </c>
      <c r="N358">
        <v>1</v>
      </c>
      <c r="O358" s="32" t="s">
        <v>135</v>
      </c>
      <c r="P358">
        <v>0</v>
      </c>
      <c r="Q358" s="32" t="s">
        <v>41</v>
      </c>
      <c r="R358">
        <v>8759</v>
      </c>
      <c r="S358" s="32" t="s">
        <v>443</v>
      </c>
      <c r="T358" s="32" t="s">
        <v>444</v>
      </c>
      <c r="U358" s="32" t="s">
        <v>45</v>
      </c>
      <c r="V358" s="32" t="s">
        <v>2254</v>
      </c>
      <c r="W358" s="33">
        <v>44813.478750000002</v>
      </c>
      <c r="X358" s="32" t="s">
        <v>96</v>
      </c>
      <c r="Y358" s="32" t="s">
        <v>47</v>
      </c>
      <c r="Z358" s="32" t="s">
        <v>48</v>
      </c>
      <c r="AA358" s="32" t="s">
        <v>97</v>
      </c>
      <c r="AB358" s="32" t="s">
        <v>1277</v>
      </c>
      <c r="AC358" s="32" t="s">
        <v>328</v>
      </c>
      <c r="AD358" s="34"/>
      <c r="AE358" s="32" t="s">
        <v>39</v>
      </c>
      <c r="AF358" s="32" t="s">
        <v>53</v>
      </c>
      <c r="AG358" s="35">
        <v>0</v>
      </c>
      <c r="AH358" s="33">
        <v>44813.478750000002</v>
      </c>
      <c r="AI358" s="32" t="s">
        <v>56</v>
      </c>
    </row>
    <row r="359" spans="1:35" ht="14.25">
      <c r="A359" s="32" t="s">
        <v>35</v>
      </c>
      <c r="B359" s="32" t="s">
        <v>54</v>
      </c>
      <c r="C359" s="33">
        <v>44813.487071759257</v>
      </c>
      <c r="D359" s="33">
        <v>44813.4533912037</v>
      </c>
      <c r="E359" s="32" t="s">
        <v>37</v>
      </c>
      <c r="F359" s="32" t="s">
        <v>39</v>
      </c>
      <c r="G359">
        <v>11488</v>
      </c>
      <c r="H359" s="33">
        <v>44817.703958333332</v>
      </c>
      <c r="I359" s="32" t="s">
        <v>38</v>
      </c>
      <c r="J359" s="32" t="s">
        <v>39</v>
      </c>
      <c r="K359" s="33"/>
      <c r="L359" s="32" t="s">
        <v>40</v>
      </c>
      <c r="M359" s="32" t="s">
        <v>56</v>
      </c>
      <c r="N359">
        <v>1</v>
      </c>
      <c r="O359" s="32" t="s">
        <v>135</v>
      </c>
      <c r="P359">
        <v>0</v>
      </c>
      <c r="Q359" s="32" t="s">
        <v>41</v>
      </c>
      <c r="R359">
        <v>6784</v>
      </c>
      <c r="S359" s="32" t="s">
        <v>763</v>
      </c>
      <c r="T359" s="32" t="s">
        <v>1406</v>
      </c>
      <c r="U359" s="32" t="s">
        <v>45</v>
      </c>
      <c r="V359" s="32" t="s">
        <v>2255</v>
      </c>
      <c r="W359" s="33">
        <v>44813.487071759257</v>
      </c>
      <c r="X359" s="32" t="s">
        <v>96</v>
      </c>
      <c r="Y359" s="32" t="s">
        <v>47</v>
      </c>
      <c r="Z359" s="32" t="s">
        <v>48</v>
      </c>
      <c r="AA359" s="32" t="s">
        <v>97</v>
      </c>
      <c r="AB359" s="32" t="s">
        <v>1013</v>
      </c>
      <c r="AC359" s="32" t="s">
        <v>764</v>
      </c>
      <c r="AD359" s="34"/>
      <c r="AE359" s="32" t="s">
        <v>39</v>
      </c>
      <c r="AF359" s="32" t="s">
        <v>53</v>
      </c>
      <c r="AG359" s="35">
        <v>0</v>
      </c>
      <c r="AH359" s="33">
        <v>44813.487071759257</v>
      </c>
      <c r="AI359" s="32" t="s">
        <v>56</v>
      </c>
    </row>
    <row r="360" spans="1:35" ht="14.25">
      <c r="A360" s="32" t="s">
        <v>35</v>
      </c>
      <c r="B360" s="32" t="s">
        <v>171</v>
      </c>
      <c r="C360" s="33">
        <v>44815.733668981484</v>
      </c>
      <c r="D360" s="33">
        <v>44813.470185185186</v>
      </c>
      <c r="E360" s="32" t="s">
        <v>37</v>
      </c>
      <c r="F360" s="32" t="s">
        <v>2256</v>
      </c>
      <c r="G360">
        <v>11489</v>
      </c>
      <c r="H360" s="33">
        <v>44825.472916666666</v>
      </c>
      <c r="I360" s="32" t="s">
        <v>38</v>
      </c>
      <c r="J360" s="32" t="s">
        <v>39</v>
      </c>
      <c r="K360" s="33"/>
      <c r="L360" s="32" t="s">
        <v>40</v>
      </c>
      <c r="M360" s="32" t="s">
        <v>56</v>
      </c>
      <c r="N360">
        <v>1</v>
      </c>
      <c r="O360" s="32" t="s">
        <v>42</v>
      </c>
      <c r="P360">
        <v>0</v>
      </c>
      <c r="Q360" s="32" t="s">
        <v>56</v>
      </c>
      <c r="R360">
        <v>851810515</v>
      </c>
      <c r="S360" s="32" t="s">
        <v>1270</v>
      </c>
      <c r="T360" s="32" t="s">
        <v>1271</v>
      </c>
      <c r="U360" s="32" t="s">
        <v>45</v>
      </c>
      <c r="V360" s="32" t="s">
        <v>2257</v>
      </c>
      <c r="W360" s="33">
        <v>44813.705960648149</v>
      </c>
      <c r="X360" s="32" t="s">
        <v>81</v>
      </c>
      <c r="Y360" s="32" t="s">
        <v>47</v>
      </c>
      <c r="Z360" s="32" t="s">
        <v>48</v>
      </c>
      <c r="AA360" s="32" t="s">
        <v>220</v>
      </c>
      <c r="AB360" s="32" t="s">
        <v>2258</v>
      </c>
      <c r="AC360" s="32" t="s">
        <v>712</v>
      </c>
      <c r="AD360" s="34"/>
      <c r="AE360" s="32" t="s">
        <v>39</v>
      </c>
      <c r="AF360" s="32" t="s">
        <v>50</v>
      </c>
      <c r="AG360" s="35">
        <v>0</v>
      </c>
      <c r="AH360" s="33">
        <v>44815.733668981484</v>
      </c>
      <c r="AI360" s="32" t="s">
        <v>56</v>
      </c>
    </row>
    <row r="361" spans="1:35" ht="14.25">
      <c r="A361" s="32" t="s">
        <v>35</v>
      </c>
      <c r="B361" s="32" t="s">
        <v>178</v>
      </c>
      <c r="C361" s="33">
        <v>44813.699675925927</v>
      </c>
      <c r="D361" s="33">
        <v>44813.47146990741</v>
      </c>
      <c r="E361" s="32" t="s">
        <v>37</v>
      </c>
      <c r="F361" s="32" t="s">
        <v>2259</v>
      </c>
      <c r="G361">
        <v>11490</v>
      </c>
      <c r="H361" s="33">
        <v>44838.363611111112</v>
      </c>
      <c r="I361" s="32" t="s">
        <v>38</v>
      </c>
      <c r="J361" s="32" t="s">
        <v>39</v>
      </c>
      <c r="K361" s="33"/>
      <c r="L361" s="32" t="s">
        <v>40</v>
      </c>
      <c r="M361" s="32" t="s">
        <v>56</v>
      </c>
      <c r="N361">
        <v>1</v>
      </c>
      <c r="O361" s="32" t="s">
        <v>73</v>
      </c>
      <c r="P361">
        <v>0</v>
      </c>
      <c r="Q361" s="32" t="s">
        <v>56</v>
      </c>
      <c r="R361">
        <v>8185</v>
      </c>
      <c r="S361" s="32" t="s">
        <v>1087</v>
      </c>
      <c r="T361" s="32" t="s">
        <v>1088</v>
      </c>
      <c r="U361" s="32" t="s">
        <v>45</v>
      </c>
      <c r="V361" s="32" t="s">
        <v>2260</v>
      </c>
      <c r="W361" s="33">
        <v>44813.69730324074</v>
      </c>
      <c r="X361" s="32" t="s">
        <v>46</v>
      </c>
      <c r="Y361" s="32" t="s">
        <v>47</v>
      </c>
      <c r="Z361" s="32" t="s">
        <v>48</v>
      </c>
      <c r="AA361" s="32" t="s">
        <v>182</v>
      </c>
      <c r="AB361" s="32" t="s">
        <v>2261</v>
      </c>
      <c r="AC361" s="32" t="s">
        <v>1466</v>
      </c>
      <c r="AD361" s="34"/>
      <c r="AE361" s="32" t="s">
        <v>39</v>
      </c>
      <c r="AF361" s="32" t="s">
        <v>53</v>
      </c>
      <c r="AG361" s="35">
        <v>0</v>
      </c>
      <c r="AH361" s="33">
        <v>44826.589305555557</v>
      </c>
      <c r="AI361" s="32" t="s">
        <v>56</v>
      </c>
    </row>
    <row r="362" spans="1:35" ht="14.25">
      <c r="A362" s="32" t="s">
        <v>35</v>
      </c>
      <c r="B362" s="32" t="s">
        <v>329</v>
      </c>
      <c r="C362" s="33">
        <v>44816.469317129631</v>
      </c>
      <c r="D362" s="33">
        <v>44813.481782407405</v>
      </c>
      <c r="E362" s="32" t="s">
        <v>37</v>
      </c>
      <c r="F362" s="32" t="s">
        <v>39</v>
      </c>
      <c r="G362">
        <v>11491</v>
      </c>
      <c r="H362" s="33">
        <v>44830.470983796295</v>
      </c>
      <c r="I362" s="32" t="s">
        <v>38</v>
      </c>
      <c r="J362" s="32" t="s">
        <v>39</v>
      </c>
      <c r="K362" s="33"/>
      <c r="L362" s="32" t="s">
        <v>40</v>
      </c>
      <c r="M362" s="32" t="s">
        <v>56</v>
      </c>
      <c r="N362">
        <v>1</v>
      </c>
      <c r="O362" s="32" t="s">
        <v>732</v>
      </c>
      <c r="P362">
        <v>0</v>
      </c>
      <c r="Q362" s="32" t="s">
        <v>41</v>
      </c>
      <c r="R362">
        <v>8673</v>
      </c>
      <c r="S362" s="32" t="s">
        <v>1017</v>
      </c>
      <c r="T362" s="32" t="s">
        <v>1018</v>
      </c>
      <c r="U362" s="32" t="s">
        <v>45</v>
      </c>
      <c r="V362" s="32" t="s">
        <v>2262</v>
      </c>
      <c r="W362" s="33">
        <v>44816.469317129631</v>
      </c>
      <c r="X362" s="32" t="s">
        <v>189</v>
      </c>
      <c r="Y362" s="32" t="s">
        <v>47</v>
      </c>
      <c r="Z362" s="32" t="s">
        <v>48</v>
      </c>
      <c r="AA362" s="32" t="s">
        <v>330</v>
      </c>
      <c r="AB362" s="32" t="s">
        <v>2263</v>
      </c>
      <c r="AC362" s="32" t="s">
        <v>593</v>
      </c>
      <c r="AD362" s="34"/>
      <c r="AE362" s="32" t="s">
        <v>39</v>
      </c>
      <c r="AF362" s="32" t="s">
        <v>53</v>
      </c>
      <c r="AG362" s="35">
        <v>0</v>
      </c>
      <c r="AH362" s="33">
        <v>44826.583483796298</v>
      </c>
      <c r="AI362" s="32" t="s">
        <v>56</v>
      </c>
    </row>
    <row r="363" spans="1:35" ht="14.25">
      <c r="A363" s="32" t="s">
        <v>35</v>
      </c>
      <c r="B363" s="32" t="s">
        <v>54</v>
      </c>
      <c r="C363" s="33">
        <v>44818.52547453704</v>
      </c>
      <c r="D363" s="33">
        <v>44813.482465277775</v>
      </c>
      <c r="E363" s="32" t="s">
        <v>37</v>
      </c>
      <c r="F363" s="32" t="s">
        <v>2264</v>
      </c>
      <c r="G363">
        <v>11492</v>
      </c>
      <c r="H363" s="33">
        <v>44827.497696759259</v>
      </c>
      <c r="I363" s="32" t="s">
        <v>38</v>
      </c>
      <c r="J363" s="32" t="s">
        <v>39</v>
      </c>
      <c r="K363" s="33"/>
      <c r="L363" s="32" t="s">
        <v>40</v>
      </c>
      <c r="M363" s="32" t="s">
        <v>56</v>
      </c>
      <c r="N363">
        <v>1</v>
      </c>
      <c r="O363" s="32" t="s">
        <v>42</v>
      </c>
      <c r="P363">
        <v>0</v>
      </c>
      <c r="Q363" s="32" t="s">
        <v>56</v>
      </c>
      <c r="R363">
        <v>909935169</v>
      </c>
      <c r="S363" s="32" t="s">
        <v>2265</v>
      </c>
      <c r="T363" s="32" t="s">
        <v>2266</v>
      </c>
      <c r="U363" s="32" t="s">
        <v>45</v>
      </c>
      <c r="V363" s="32" t="s">
        <v>2267</v>
      </c>
      <c r="W363" s="33">
        <v>44816.510844907411</v>
      </c>
      <c r="X363" s="32" t="s">
        <v>215</v>
      </c>
      <c r="Y363" s="32" t="s">
        <v>47</v>
      </c>
      <c r="Z363" s="32" t="s">
        <v>48</v>
      </c>
      <c r="AA363" s="32" t="s">
        <v>478</v>
      </c>
      <c r="AB363" s="32" t="s">
        <v>2268</v>
      </c>
      <c r="AC363" s="32" t="s">
        <v>2269</v>
      </c>
      <c r="AD363" s="34"/>
      <c r="AE363" s="32" t="s">
        <v>39</v>
      </c>
      <c r="AF363" s="32" t="s">
        <v>50</v>
      </c>
      <c r="AG363" s="35">
        <v>0</v>
      </c>
      <c r="AH363" s="33">
        <v>44818.52547453704</v>
      </c>
      <c r="AI363" s="32" t="s">
        <v>56</v>
      </c>
    </row>
    <row r="364" spans="1:35" ht="14.25">
      <c r="A364" s="32" t="s">
        <v>35</v>
      </c>
      <c r="B364" s="32" t="s">
        <v>54</v>
      </c>
      <c r="C364" s="33">
        <v>44813.562569444446</v>
      </c>
      <c r="D364" s="33">
        <v>44813.497395833336</v>
      </c>
      <c r="E364" s="32" t="s">
        <v>37</v>
      </c>
      <c r="F364" s="32" t="s">
        <v>39</v>
      </c>
      <c r="G364">
        <v>11493</v>
      </c>
      <c r="H364" s="33">
        <v>44818.372511574074</v>
      </c>
      <c r="I364" s="32" t="s">
        <v>38</v>
      </c>
      <c r="J364" s="32" t="s">
        <v>39</v>
      </c>
      <c r="K364" s="33"/>
      <c r="L364" s="32" t="s">
        <v>40</v>
      </c>
      <c r="M364" s="32" t="s">
        <v>56</v>
      </c>
      <c r="N364">
        <v>1</v>
      </c>
      <c r="O364" s="32" t="s">
        <v>135</v>
      </c>
      <c r="P364">
        <v>0</v>
      </c>
      <c r="Q364" s="32" t="s">
        <v>41</v>
      </c>
      <c r="R364">
        <v>8769</v>
      </c>
      <c r="S364" s="32" t="s">
        <v>2270</v>
      </c>
      <c r="T364" s="32" t="s">
        <v>2271</v>
      </c>
      <c r="U364" s="32" t="s">
        <v>45</v>
      </c>
      <c r="V364" s="32" t="s">
        <v>2272</v>
      </c>
      <c r="W364" s="33">
        <v>44813.562569444446</v>
      </c>
      <c r="X364" s="32" t="s">
        <v>96</v>
      </c>
      <c r="Y364" s="32" t="s">
        <v>47</v>
      </c>
      <c r="Z364" s="32" t="s">
        <v>48</v>
      </c>
      <c r="AA364" s="32" t="s">
        <v>97</v>
      </c>
      <c r="AB364" s="32" t="s">
        <v>2273</v>
      </c>
      <c r="AC364" s="32" t="s">
        <v>990</v>
      </c>
      <c r="AD364" s="34"/>
      <c r="AE364" s="32" t="s">
        <v>39</v>
      </c>
      <c r="AF364" s="32" t="s">
        <v>53</v>
      </c>
      <c r="AG364" s="35">
        <v>0</v>
      </c>
      <c r="AH364" s="33">
        <v>44813.562569444446</v>
      </c>
      <c r="AI364" s="32" t="s">
        <v>56</v>
      </c>
    </row>
    <row r="365" spans="1:35" ht="14.25">
      <c r="A365" s="32" t="s">
        <v>35</v>
      </c>
      <c r="B365" s="32" t="s">
        <v>54</v>
      </c>
      <c r="C365" s="33">
        <v>44813.566990740743</v>
      </c>
      <c r="D365" s="33">
        <v>44813.501516203702</v>
      </c>
      <c r="E365" s="32" t="s">
        <v>37</v>
      </c>
      <c r="F365" s="32" t="s">
        <v>39</v>
      </c>
      <c r="G365">
        <v>11494</v>
      </c>
      <c r="H365" s="33">
        <v>44818.377175925925</v>
      </c>
      <c r="I365" s="32" t="s">
        <v>2274</v>
      </c>
      <c r="J365" s="32" t="s">
        <v>45</v>
      </c>
      <c r="K365" s="33">
        <v>44813.565266203703</v>
      </c>
      <c r="L365" s="32" t="s">
        <v>40</v>
      </c>
      <c r="M365" s="32" t="s">
        <v>56</v>
      </c>
      <c r="N365">
        <v>2</v>
      </c>
      <c r="O365" s="32" t="s">
        <v>202</v>
      </c>
      <c r="P365">
        <v>1</v>
      </c>
      <c r="Q365" s="32" t="s">
        <v>41</v>
      </c>
      <c r="R365">
        <v>8447</v>
      </c>
      <c r="S365" s="32" t="s">
        <v>2171</v>
      </c>
      <c r="T365" s="32" t="s">
        <v>2172</v>
      </c>
      <c r="U365" s="32" t="s">
        <v>45</v>
      </c>
      <c r="V365" s="32" t="s">
        <v>2275</v>
      </c>
      <c r="W365" s="33">
        <v>44813.566990740743</v>
      </c>
      <c r="X365" s="32" t="s">
        <v>96</v>
      </c>
      <c r="Y365" s="32" t="s">
        <v>47</v>
      </c>
      <c r="Z365" s="32" t="s">
        <v>48</v>
      </c>
      <c r="AA365" s="32" t="s">
        <v>97</v>
      </c>
      <c r="AB365" s="32" t="s">
        <v>2174</v>
      </c>
      <c r="AC365" s="32" t="s">
        <v>1304</v>
      </c>
      <c r="AD365" s="34"/>
      <c r="AE365" s="32" t="s">
        <v>39</v>
      </c>
      <c r="AF365" s="32" t="s">
        <v>53</v>
      </c>
      <c r="AG365" s="35">
        <v>0</v>
      </c>
      <c r="AH365" s="33">
        <v>44813.566990740743</v>
      </c>
      <c r="AI365" s="32" t="s">
        <v>56</v>
      </c>
    </row>
    <row r="366" spans="1:35" ht="14.25">
      <c r="A366" s="32" t="s">
        <v>35</v>
      </c>
      <c r="B366" s="32" t="s">
        <v>329</v>
      </c>
      <c r="C366" s="33"/>
      <c r="D366" s="33">
        <v>44813.501782407409</v>
      </c>
      <c r="E366" s="32" t="s">
        <v>37</v>
      </c>
      <c r="F366" s="32" t="s">
        <v>39</v>
      </c>
      <c r="G366">
        <v>11495</v>
      </c>
      <c r="H366" s="33">
        <v>44825</v>
      </c>
      <c r="I366" s="32" t="s">
        <v>38</v>
      </c>
      <c r="J366" s="32" t="s">
        <v>39</v>
      </c>
      <c r="K366" s="33"/>
      <c r="L366" s="32" t="s">
        <v>40</v>
      </c>
      <c r="M366" s="32" t="s">
        <v>56</v>
      </c>
      <c r="N366">
        <v>2</v>
      </c>
      <c r="O366" s="32" t="s">
        <v>732</v>
      </c>
      <c r="P366">
        <v>0</v>
      </c>
      <c r="Q366" s="32" t="s">
        <v>41</v>
      </c>
      <c r="R366">
        <v>8188</v>
      </c>
      <c r="S366" s="32" t="s">
        <v>331</v>
      </c>
      <c r="T366" s="32" t="s">
        <v>332</v>
      </c>
      <c r="U366" s="32" t="s">
        <v>39</v>
      </c>
      <c r="V366" s="32" t="s">
        <v>39</v>
      </c>
      <c r="W366" s="33"/>
      <c r="X366" s="32" t="s">
        <v>560</v>
      </c>
      <c r="Y366" s="32" t="s">
        <v>47</v>
      </c>
      <c r="Z366" s="32" t="s">
        <v>160</v>
      </c>
      <c r="AA366" s="32" t="s">
        <v>425</v>
      </c>
      <c r="AB366" s="32" t="s">
        <v>333</v>
      </c>
      <c r="AC366" s="32" t="s">
        <v>1437</v>
      </c>
      <c r="AD366" s="34"/>
      <c r="AE366" s="32" t="s">
        <v>39</v>
      </c>
      <c r="AF366" s="32" t="s">
        <v>53</v>
      </c>
      <c r="AG366" s="35">
        <v>0</v>
      </c>
      <c r="AH366" s="33">
        <v>44819.695277777777</v>
      </c>
      <c r="AI366" s="32" t="s">
        <v>56</v>
      </c>
    </row>
    <row r="367" spans="1:35" ht="14.25">
      <c r="A367" s="32" t="s">
        <v>35</v>
      </c>
      <c r="B367" s="32" t="s">
        <v>452</v>
      </c>
      <c r="C367" s="33"/>
      <c r="D367" s="33">
        <v>44813.546273148146</v>
      </c>
      <c r="E367" s="32" t="s">
        <v>37</v>
      </c>
      <c r="F367" s="32" t="s">
        <v>2276</v>
      </c>
      <c r="G367">
        <v>11496</v>
      </c>
      <c r="H367" s="33">
        <v>44825.546759259261</v>
      </c>
      <c r="I367" s="32" t="s">
        <v>38</v>
      </c>
      <c r="J367" s="32" t="s">
        <v>39</v>
      </c>
      <c r="K367" s="33"/>
      <c r="L367" s="32" t="s">
        <v>40</v>
      </c>
      <c r="M367" s="32" t="s">
        <v>56</v>
      </c>
      <c r="N367">
        <v>1</v>
      </c>
      <c r="O367" s="32" t="s">
        <v>453</v>
      </c>
      <c r="P367">
        <v>0</v>
      </c>
      <c r="Q367" s="32" t="s">
        <v>56</v>
      </c>
      <c r="R367">
        <v>5775</v>
      </c>
      <c r="S367" s="32" t="s">
        <v>2277</v>
      </c>
      <c r="T367" s="32" t="s">
        <v>2278</v>
      </c>
      <c r="U367" s="32" t="s">
        <v>39</v>
      </c>
      <c r="V367" s="32" t="s">
        <v>39</v>
      </c>
      <c r="W367" s="33"/>
      <c r="X367" s="32" t="s">
        <v>321</v>
      </c>
      <c r="Y367" s="32" t="s">
        <v>47</v>
      </c>
      <c r="Z367" s="32" t="s">
        <v>160</v>
      </c>
      <c r="AA367" s="32" t="s">
        <v>455</v>
      </c>
      <c r="AB367" s="32" t="s">
        <v>2279</v>
      </c>
      <c r="AC367" s="32" t="s">
        <v>532</v>
      </c>
      <c r="AD367" s="34"/>
      <c r="AE367" s="32" t="s">
        <v>39</v>
      </c>
      <c r="AF367" s="32" t="s">
        <v>50</v>
      </c>
      <c r="AG367" s="35">
        <v>0</v>
      </c>
      <c r="AH367" s="33">
        <v>44813.548842592594</v>
      </c>
      <c r="AI367" s="32" t="s">
        <v>56</v>
      </c>
    </row>
    <row r="368" spans="1:35" ht="14.25">
      <c r="A368" s="32" t="s">
        <v>35</v>
      </c>
      <c r="B368" s="32" t="s">
        <v>54</v>
      </c>
      <c r="C368" s="33">
        <v>44813.606226851851</v>
      </c>
      <c r="D368" s="33">
        <v>44813.584270833337</v>
      </c>
      <c r="E368" s="32" t="s">
        <v>37</v>
      </c>
      <c r="F368" s="32" t="s">
        <v>2280</v>
      </c>
      <c r="G368">
        <v>11497</v>
      </c>
      <c r="H368" s="33">
        <v>44825.584710648145</v>
      </c>
      <c r="I368" s="32" t="s">
        <v>38</v>
      </c>
      <c r="J368" s="32" t="s">
        <v>39</v>
      </c>
      <c r="K368" s="33"/>
      <c r="L368" s="32" t="s">
        <v>40</v>
      </c>
      <c r="M368" s="32" t="s">
        <v>56</v>
      </c>
      <c r="N368">
        <v>1</v>
      </c>
      <c r="O368" s="32" t="s">
        <v>135</v>
      </c>
      <c r="P368">
        <v>0</v>
      </c>
      <c r="Q368" s="32" t="s">
        <v>56</v>
      </c>
      <c r="R368">
        <v>6121</v>
      </c>
      <c r="S368" s="32" t="s">
        <v>2281</v>
      </c>
      <c r="T368" s="32" t="s">
        <v>2282</v>
      </c>
      <c r="U368" s="32" t="s">
        <v>45</v>
      </c>
      <c r="V368" s="32" t="s">
        <v>2283</v>
      </c>
      <c r="W368" s="33">
        <v>44813.606226851851</v>
      </c>
      <c r="X368" s="32" t="s">
        <v>96</v>
      </c>
      <c r="Y368" s="32" t="s">
        <v>47</v>
      </c>
      <c r="Z368" s="32" t="s">
        <v>48</v>
      </c>
      <c r="AA368" s="32" t="s">
        <v>97</v>
      </c>
      <c r="AB368" s="32" t="s">
        <v>2280</v>
      </c>
      <c r="AC368" s="32" t="s">
        <v>604</v>
      </c>
      <c r="AD368" s="34"/>
      <c r="AE368" s="32" t="s">
        <v>39</v>
      </c>
      <c r="AF368" s="32" t="s">
        <v>53</v>
      </c>
      <c r="AG368" s="35">
        <v>0</v>
      </c>
      <c r="AH368" s="33">
        <v>44813.606226851851</v>
      </c>
      <c r="AI368" s="32" t="s">
        <v>56</v>
      </c>
    </row>
    <row r="369" spans="1:35" ht="14.25">
      <c r="A369" s="32" t="s">
        <v>35</v>
      </c>
      <c r="B369" s="32" t="s">
        <v>178</v>
      </c>
      <c r="C369" s="33">
        <v>44813.69939814815</v>
      </c>
      <c r="D369" s="33">
        <v>44813.584861111114</v>
      </c>
      <c r="E369" s="32" t="s">
        <v>37</v>
      </c>
      <c r="F369" s="32" t="s">
        <v>2284</v>
      </c>
      <c r="G369">
        <v>11498</v>
      </c>
      <c r="H369" s="33">
        <v>44838.474791666667</v>
      </c>
      <c r="I369" s="32" t="s">
        <v>38</v>
      </c>
      <c r="J369" s="32" t="s">
        <v>39</v>
      </c>
      <c r="K369" s="33"/>
      <c r="L369" s="32" t="s">
        <v>40</v>
      </c>
      <c r="M369" s="32" t="s">
        <v>56</v>
      </c>
      <c r="N369">
        <v>1</v>
      </c>
      <c r="O369" s="32" t="s">
        <v>73</v>
      </c>
      <c r="P369">
        <v>0</v>
      </c>
      <c r="Q369" s="32" t="s">
        <v>56</v>
      </c>
      <c r="R369">
        <v>965944263</v>
      </c>
      <c r="S369" s="32" t="s">
        <v>2285</v>
      </c>
      <c r="T369" s="32" t="s">
        <v>2286</v>
      </c>
      <c r="U369" s="32" t="s">
        <v>45</v>
      </c>
      <c r="V369" s="32" t="s">
        <v>2287</v>
      </c>
      <c r="W369" s="33">
        <v>44813.698437500003</v>
      </c>
      <c r="X369" s="32" t="s">
        <v>46</v>
      </c>
      <c r="Y369" s="32" t="s">
        <v>47</v>
      </c>
      <c r="Z369" s="32" t="s">
        <v>48</v>
      </c>
      <c r="AA369" s="32" t="s">
        <v>182</v>
      </c>
      <c r="AB369" s="32" t="s">
        <v>2288</v>
      </c>
      <c r="AC369" s="32" t="s">
        <v>2289</v>
      </c>
      <c r="AD369" s="34"/>
      <c r="AE369" s="32" t="s">
        <v>39</v>
      </c>
      <c r="AF369" s="32" t="s">
        <v>53</v>
      </c>
      <c r="AG369" s="35">
        <v>0</v>
      </c>
      <c r="AH369" s="33">
        <v>44826.58798611111</v>
      </c>
      <c r="AI369" s="32" t="s">
        <v>56</v>
      </c>
    </row>
    <row r="370" spans="1:35" ht="14.25">
      <c r="A370" s="32" t="s">
        <v>35</v>
      </c>
      <c r="B370" s="32" t="s">
        <v>178</v>
      </c>
      <c r="C370" s="33">
        <v>44818.401446759257</v>
      </c>
      <c r="D370" s="33">
        <v>44813.592129629629</v>
      </c>
      <c r="E370" s="32" t="s">
        <v>37</v>
      </c>
      <c r="F370" s="32" t="s">
        <v>39</v>
      </c>
      <c r="G370">
        <v>11499</v>
      </c>
      <c r="H370" s="33">
        <v>44830.666863425926</v>
      </c>
      <c r="I370" s="32" t="s">
        <v>38</v>
      </c>
      <c r="J370" s="32" t="s">
        <v>39</v>
      </c>
      <c r="K370" s="33"/>
      <c r="L370" s="32" t="s">
        <v>40</v>
      </c>
      <c r="M370" s="32" t="s">
        <v>56</v>
      </c>
      <c r="N370">
        <v>1</v>
      </c>
      <c r="O370" s="32" t="s">
        <v>73</v>
      </c>
      <c r="P370">
        <v>0</v>
      </c>
      <c r="Q370" s="32" t="s">
        <v>41</v>
      </c>
      <c r="R370">
        <v>6500</v>
      </c>
      <c r="S370" s="32" t="s">
        <v>2290</v>
      </c>
      <c r="T370" s="32" t="s">
        <v>2291</v>
      </c>
      <c r="U370" s="32" t="s">
        <v>45</v>
      </c>
      <c r="V370" s="32" t="s">
        <v>2292</v>
      </c>
      <c r="W370" s="33">
        <v>44816.387407407405</v>
      </c>
      <c r="X370" s="32" t="s">
        <v>89</v>
      </c>
      <c r="Y370" s="32" t="s">
        <v>47</v>
      </c>
      <c r="Z370" s="32" t="s">
        <v>48</v>
      </c>
      <c r="AA370" s="32" t="s">
        <v>182</v>
      </c>
      <c r="AB370" s="32" t="s">
        <v>2293</v>
      </c>
      <c r="AC370" s="32" t="s">
        <v>481</v>
      </c>
      <c r="AD370" s="34"/>
      <c r="AE370" s="32" t="s">
        <v>39</v>
      </c>
      <c r="AF370" s="32" t="s">
        <v>53</v>
      </c>
      <c r="AG370" s="35">
        <v>0</v>
      </c>
      <c r="AH370" s="33">
        <v>44826.587002314816</v>
      </c>
      <c r="AI370" s="32" t="s">
        <v>56</v>
      </c>
    </row>
    <row r="371" spans="1:35" ht="14.25">
      <c r="A371" s="32" t="s">
        <v>35</v>
      </c>
      <c r="B371" s="32" t="s">
        <v>737</v>
      </c>
      <c r="C371" s="33">
        <v>44826.493472222224</v>
      </c>
      <c r="D371" s="33">
        <v>44813.604432870372</v>
      </c>
      <c r="E371" s="32" t="s">
        <v>37</v>
      </c>
      <c r="F371" s="32" t="s">
        <v>2294</v>
      </c>
      <c r="G371">
        <v>11500</v>
      </c>
      <c r="H371" s="33">
        <v>44834.583333333336</v>
      </c>
      <c r="I371" s="32" t="s">
        <v>2295</v>
      </c>
      <c r="J371" s="32" t="s">
        <v>66</v>
      </c>
      <c r="K371" s="33">
        <v>44826.492337962962</v>
      </c>
      <c r="L371" s="32" t="s">
        <v>40</v>
      </c>
      <c r="M371" s="32" t="s">
        <v>41</v>
      </c>
      <c r="N371">
        <v>1</v>
      </c>
      <c r="O371" s="32" t="s">
        <v>39</v>
      </c>
      <c r="P371">
        <v>1</v>
      </c>
      <c r="Q371" s="32" t="s">
        <v>205</v>
      </c>
      <c r="R371">
        <v>8652</v>
      </c>
      <c r="S371" s="32" t="s">
        <v>211</v>
      </c>
      <c r="T371" s="32" t="s">
        <v>2041</v>
      </c>
      <c r="U371" s="32" t="s">
        <v>45</v>
      </c>
      <c r="V371" s="32" t="s">
        <v>2296</v>
      </c>
      <c r="W371" s="33">
        <v>44826.493472222224</v>
      </c>
      <c r="X371" s="32" t="s">
        <v>268</v>
      </c>
      <c r="Y371" s="32" t="s">
        <v>47</v>
      </c>
      <c r="Z371" s="32" t="s">
        <v>48</v>
      </c>
      <c r="AA371" s="32" t="s">
        <v>950</v>
      </c>
      <c r="AB371" s="32" t="s">
        <v>2297</v>
      </c>
      <c r="AC371" s="32" t="s">
        <v>1256</v>
      </c>
      <c r="AD371" s="34"/>
      <c r="AE371" s="32" t="s">
        <v>39</v>
      </c>
      <c r="AF371" s="32" t="s">
        <v>53</v>
      </c>
      <c r="AG371" s="35">
        <v>0</v>
      </c>
      <c r="AH371" s="33">
        <v>44826.493738425925</v>
      </c>
      <c r="AI371" s="32" t="s">
        <v>41</v>
      </c>
    </row>
    <row r="372" spans="1:35" ht="14.25">
      <c r="A372" s="32" t="s">
        <v>35</v>
      </c>
      <c r="B372" s="32" t="s">
        <v>329</v>
      </c>
      <c r="C372" s="33">
        <v>44819.692789351851</v>
      </c>
      <c r="D372" s="33">
        <v>44813.615729166668</v>
      </c>
      <c r="E372" s="32" t="s">
        <v>37</v>
      </c>
      <c r="F372" s="32" t="s">
        <v>2298</v>
      </c>
      <c r="G372">
        <v>11501</v>
      </c>
      <c r="H372" s="33">
        <v>44831.611527777779</v>
      </c>
      <c r="I372" s="32" t="s">
        <v>2299</v>
      </c>
      <c r="J372" s="32" t="s">
        <v>45</v>
      </c>
      <c r="K372" s="33">
        <v>44816.668912037036</v>
      </c>
      <c r="L372" s="32" t="s">
        <v>40</v>
      </c>
      <c r="M372" s="32" t="s">
        <v>56</v>
      </c>
      <c r="N372">
        <v>1</v>
      </c>
      <c r="O372" s="32" t="s">
        <v>732</v>
      </c>
      <c r="P372">
        <v>1</v>
      </c>
      <c r="Q372" s="32" t="s">
        <v>56</v>
      </c>
      <c r="R372">
        <v>8546</v>
      </c>
      <c r="S372" s="32" t="s">
        <v>2300</v>
      </c>
      <c r="T372" s="32" t="s">
        <v>2301</v>
      </c>
      <c r="U372" s="32" t="s">
        <v>45</v>
      </c>
      <c r="V372" s="32" t="s">
        <v>2302</v>
      </c>
      <c r="W372" s="33">
        <v>44817.66883101852</v>
      </c>
      <c r="X372" s="32" t="s">
        <v>67</v>
      </c>
      <c r="Y372" s="32" t="s">
        <v>47</v>
      </c>
      <c r="Z372" s="32" t="s">
        <v>48</v>
      </c>
      <c r="AA372" s="32" t="s">
        <v>330</v>
      </c>
      <c r="AB372" s="32" t="s">
        <v>2303</v>
      </c>
      <c r="AC372" s="32" t="s">
        <v>387</v>
      </c>
      <c r="AD372" s="34"/>
      <c r="AE372" s="32" t="s">
        <v>39</v>
      </c>
      <c r="AF372" s="32" t="s">
        <v>53</v>
      </c>
      <c r="AG372" s="35">
        <v>0</v>
      </c>
      <c r="AH372" s="33">
        <v>44819.692777777775</v>
      </c>
      <c r="AI372" s="32" t="s">
        <v>56</v>
      </c>
    </row>
    <row r="373" spans="1:35" ht="14.25">
      <c r="A373" s="32" t="s">
        <v>35</v>
      </c>
      <c r="B373" s="32" t="s">
        <v>178</v>
      </c>
      <c r="C373" s="33"/>
      <c r="D373" s="33">
        <v>44813.621365740742</v>
      </c>
      <c r="E373" s="32" t="s">
        <v>37</v>
      </c>
      <c r="F373" s="32" t="s">
        <v>39</v>
      </c>
      <c r="G373">
        <v>11502</v>
      </c>
      <c r="H373" s="33">
        <v>44818.496562499997</v>
      </c>
      <c r="I373" s="32" t="s">
        <v>38</v>
      </c>
      <c r="J373" s="32" t="s">
        <v>39</v>
      </c>
      <c r="K373" s="33"/>
      <c r="L373" s="32" t="s">
        <v>40</v>
      </c>
      <c r="M373" s="32" t="s">
        <v>56</v>
      </c>
      <c r="N373">
        <v>1</v>
      </c>
      <c r="O373" s="32" t="s">
        <v>629</v>
      </c>
      <c r="P373">
        <v>0</v>
      </c>
      <c r="Q373" s="32" t="s">
        <v>41</v>
      </c>
      <c r="R373">
        <v>8652</v>
      </c>
      <c r="S373" s="32" t="s">
        <v>211</v>
      </c>
      <c r="T373" s="32" t="s">
        <v>2041</v>
      </c>
      <c r="U373" s="32" t="s">
        <v>39</v>
      </c>
      <c r="V373" s="32" t="s">
        <v>39</v>
      </c>
      <c r="W373" s="33"/>
      <c r="X373" s="32" t="s">
        <v>215</v>
      </c>
      <c r="Y373" s="32" t="s">
        <v>47</v>
      </c>
      <c r="Z373" s="32" t="s">
        <v>216</v>
      </c>
      <c r="AA373" s="32" t="s">
        <v>283</v>
      </c>
      <c r="AB373" s="32" t="s">
        <v>2304</v>
      </c>
      <c r="AC373" s="32" t="s">
        <v>1256</v>
      </c>
      <c r="AD373" s="34"/>
      <c r="AE373" s="32" t="s">
        <v>39</v>
      </c>
      <c r="AF373" s="32" t="s">
        <v>53</v>
      </c>
      <c r="AG373" s="35">
        <v>0</v>
      </c>
      <c r="AH373" s="33">
        <v>44816.423414351855</v>
      </c>
      <c r="AI373" s="32" t="s">
        <v>56</v>
      </c>
    </row>
    <row r="374" spans="1:35" ht="14.25">
      <c r="A374" s="32" t="s">
        <v>35</v>
      </c>
      <c r="B374" s="32" t="s">
        <v>499</v>
      </c>
      <c r="C374" s="33">
        <v>44813.624571759261</v>
      </c>
      <c r="D374" s="33">
        <v>44813.624236111114</v>
      </c>
      <c r="E374" s="32" t="s">
        <v>37</v>
      </c>
      <c r="F374" s="32" t="s">
        <v>2305</v>
      </c>
      <c r="G374">
        <v>11503</v>
      </c>
      <c r="H374" s="33">
        <v>44841.343310185184</v>
      </c>
      <c r="I374" s="32" t="s">
        <v>38</v>
      </c>
      <c r="J374" s="32" t="s">
        <v>39</v>
      </c>
      <c r="K374" s="33"/>
      <c r="L374" s="32" t="s">
        <v>40</v>
      </c>
      <c r="M374" s="32" t="s">
        <v>41</v>
      </c>
      <c r="N374">
        <v>1</v>
      </c>
      <c r="O374" s="32" t="s">
        <v>39</v>
      </c>
      <c r="P374">
        <v>0</v>
      </c>
      <c r="Q374" s="32" t="s">
        <v>41</v>
      </c>
      <c r="R374">
        <v>642175520</v>
      </c>
      <c r="S374" s="32" t="s">
        <v>194</v>
      </c>
      <c r="T374" s="32" t="s">
        <v>195</v>
      </c>
      <c r="U374" s="32" t="s">
        <v>45</v>
      </c>
      <c r="V374" s="32" t="s">
        <v>1091</v>
      </c>
      <c r="W374" s="33">
        <v>44813.624571759261</v>
      </c>
      <c r="X374" s="32" t="s">
        <v>196</v>
      </c>
      <c r="Y374" s="32" t="s">
        <v>52</v>
      </c>
      <c r="Z374" s="32" t="s">
        <v>48</v>
      </c>
      <c r="AA374" s="32" t="s">
        <v>39</v>
      </c>
      <c r="AB374" s="32" t="s">
        <v>837</v>
      </c>
      <c r="AC374" s="32" t="s">
        <v>538</v>
      </c>
      <c r="AD374" s="34"/>
      <c r="AE374" s="32" t="s">
        <v>39</v>
      </c>
      <c r="AF374" s="32" t="s">
        <v>50</v>
      </c>
      <c r="AG374" s="35">
        <v>0</v>
      </c>
      <c r="AH374" s="33">
        <v>44838.468310185184</v>
      </c>
      <c r="AI374" s="32" t="s">
        <v>41</v>
      </c>
    </row>
    <row r="375" spans="1:35" ht="14.25">
      <c r="A375" s="32" t="s">
        <v>35</v>
      </c>
      <c r="B375" s="32" t="s">
        <v>499</v>
      </c>
      <c r="C375" s="33">
        <v>44813.626666666663</v>
      </c>
      <c r="D375" s="33">
        <v>44813.626319444447</v>
      </c>
      <c r="E375" s="32" t="s">
        <v>37</v>
      </c>
      <c r="F375" s="32" t="s">
        <v>2306</v>
      </c>
      <c r="G375">
        <v>11504</v>
      </c>
      <c r="H375" s="33">
        <v>44841.343159722222</v>
      </c>
      <c r="I375" s="32" t="s">
        <v>38</v>
      </c>
      <c r="J375" s="32" t="s">
        <v>39</v>
      </c>
      <c r="K375" s="33"/>
      <c r="L375" s="32" t="s">
        <v>40</v>
      </c>
      <c r="M375" s="32" t="s">
        <v>41</v>
      </c>
      <c r="N375">
        <v>1</v>
      </c>
      <c r="O375" s="32" t="s">
        <v>39</v>
      </c>
      <c r="P375">
        <v>0</v>
      </c>
      <c r="Q375" s="32" t="s">
        <v>41</v>
      </c>
      <c r="R375">
        <v>642175520</v>
      </c>
      <c r="S375" s="32" t="s">
        <v>194</v>
      </c>
      <c r="T375" s="32" t="s">
        <v>195</v>
      </c>
      <c r="U375" s="32" t="s">
        <v>45</v>
      </c>
      <c r="V375" s="32" t="s">
        <v>750</v>
      </c>
      <c r="W375" s="33">
        <v>44813.626666666663</v>
      </c>
      <c r="X375" s="32" t="s">
        <v>196</v>
      </c>
      <c r="Y375" s="32" t="s">
        <v>235</v>
      </c>
      <c r="Z375" s="32" t="s">
        <v>48</v>
      </c>
      <c r="AA375" s="32" t="s">
        <v>39</v>
      </c>
      <c r="AB375" s="32" t="s">
        <v>870</v>
      </c>
      <c r="AC375" s="32" t="s">
        <v>538</v>
      </c>
      <c r="AD375" s="34"/>
      <c r="AE375" s="32" t="s">
        <v>39</v>
      </c>
      <c r="AF375" s="32" t="s">
        <v>50</v>
      </c>
      <c r="AG375" s="35">
        <v>0</v>
      </c>
      <c r="AH375" s="33">
        <v>44838.468159722222</v>
      </c>
      <c r="AI375" s="32" t="s">
        <v>41</v>
      </c>
    </row>
    <row r="376" spans="1:35" ht="14.25">
      <c r="A376" s="32" t="s">
        <v>35</v>
      </c>
      <c r="B376" s="32" t="s">
        <v>499</v>
      </c>
      <c r="C376" s="33">
        <v>44813.628518518519</v>
      </c>
      <c r="D376" s="33">
        <v>44813.628194444442</v>
      </c>
      <c r="E376" s="32" t="s">
        <v>37</v>
      </c>
      <c r="F376" s="32" t="s">
        <v>2307</v>
      </c>
      <c r="G376">
        <v>11505</v>
      </c>
      <c r="H376" s="33">
        <v>44841.343043981484</v>
      </c>
      <c r="I376" s="32" t="s">
        <v>38</v>
      </c>
      <c r="J376" s="32" t="s">
        <v>39</v>
      </c>
      <c r="K376" s="33"/>
      <c r="L376" s="32" t="s">
        <v>40</v>
      </c>
      <c r="M376" s="32" t="s">
        <v>41</v>
      </c>
      <c r="N376">
        <v>1</v>
      </c>
      <c r="O376" s="32" t="s">
        <v>39</v>
      </c>
      <c r="P376">
        <v>0</v>
      </c>
      <c r="Q376" s="32" t="s">
        <v>41</v>
      </c>
      <c r="R376">
        <v>642175520</v>
      </c>
      <c r="S376" s="32" t="s">
        <v>194</v>
      </c>
      <c r="T376" s="32" t="s">
        <v>195</v>
      </c>
      <c r="U376" s="32" t="s">
        <v>45</v>
      </c>
      <c r="V376" s="32" t="s">
        <v>1340</v>
      </c>
      <c r="W376" s="33">
        <v>44813.628518518519</v>
      </c>
      <c r="X376" s="32" t="s">
        <v>196</v>
      </c>
      <c r="Y376" s="32" t="s">
        <v>235</v>
      </c>
      <c r="Z376" s="32" t="s">
        <v>48</v>
      </c>
      <c r="AA376" s="32" t="s">
        <v>39</v>
      </c>
      <c r="AB376" s="32" t="s">
        <v>870</v>
      </c>
      <c r="AC376" s="32" t="s">
        <v>538</v>
      </c>
      <c r="AD376" s="34"/>
      <c r="AE376" s="32" t="s">
        <v>39</v>
      </c>
      <c r="AF376" s="32" t="s">
        <v>50</v>
      </c>
      <c r="AG376" s="35">
        <v>0</v>
      </c>
      <c r="AH376" s="33">
        <v>44838.468043981484</v>
      </c>
      <c r="AI376" s="32" t="s">
        <v>41</v>
      </c>
    </row>
    <row r="377" spans="1:35" ht="14.25">
      <c r="A377" s="32" t="s">
        <v>35</v>
      </c>
      <c r="B377" s="32" t="s">
        <v>54</v>
      </c>
      <c r="C377" s="33">
        <v>44813.630937499998</v>
      </c>
      <c r="D377" s="33">
        <v>44813.630706018521</v>
      </c>
      <c r="E377" s="32" t="s">
        <v>37</v>
      </c>
      <c r="F377" s="32" t="s">
        <v>2308</v>
      </c>
      <c r="G377">
        <v>11506</v>
      </c>
      <c r="H377" s="33">
        <v>44818.682592592595</v>
      </c>
      <c r="I377" s="32" t="s">
        <v>38</v>
      </c>
      <c r="J377" s="32" t="s">
        <v>39</v>
      </c>
      <c r="K377" s="33"/>
      <c r="L377" s="32" t="s">
        <v>40</v>
      </c>
      <c r="M377" s="32" t="s">
        <v>41</v>
      </c>
      <c r="N377">
        <v>1</v>
      </c>
      <c r="O377" s="32" t="s">
        <v>198</v>
      </c>
      <c r="P377">
        <v>0</v>
      </c>
      <c r="Q377" s="32" t="s">
        <v>41</v>
      </c>
      <c r="R377">
        <v>642175520</v>
      </c>
      <c r="S377" s="32" t="s">
        <v>194</v>
      </c>
      <c r="T377" s="32" t="s">
        <v>195</v>
      </c>
      <c r="U377" s="32" t="s">
        <v>45</v>
      </c>
      <c r="V377" s="32" t="s">
        <v>801</v>
      </c>
      <c r="W377" s="33">
        <v>44813.630937499998</v>
      </c>
      <c r="X377" s="32" t="s">
        <v>196</v>
      </c>
      <c r="Y377" s="32" t="s">
        <v>52</v>
      </c>
      <c r="Z377" s="32" t="s">
        <v>48</v>
      </c>
      <c r="AA377" s="32" t="s">
        <v>197</v>
      </c>
      <c r="AB377" s="32" t="s">
        <v>2309</v>
      </c>
      <c r="AC377" s="32" t="s">
        <v>538</v>
      </c>
      <c r="AD377" s="34"/>
      <c r="AE377" s="32" t="s">
        <v>39</v>
      </c>
      <c r="AF377" s="32" t="s">
        <v>50</v>
      </c>
      <c r="AG377" s="35">
        <v>0</v>
      </c>
      <c r="AH377" s="33">
        <v>44816.432592592595</v>
      </c>
      <c r="AI377" s="32" t="s">
        <v>41</v>
      </c>
    </row>
    <row r="378" spans="1:35" ht="14.25">
      <c r="A378" s="32" t="s">
        <v>35</v>
      </c>
      <c r="B378" s="32" t="s">
        <v>54</v>
      </c>
      <c r="C378" s="33">
        <v>44813.664513888885</v>
      </c>
      <c r="D378" s="33">
        <v>44813.653425925928</v>
      </c>
      <c r="E378" s="32" t="s">
        <v>37</v>
      </c>
      <c r="F378" s="32" t="s">
        <v>39</v>
      </c>
      <c r="G378">
        <v>11507</v>
      </c>
      <c r="H378" s="33">
        <v>44818.528657407405</v>
      </c>
      <c r="I378" s="32" t="s">
        <v>38</v>
      </c>
      <c r="J378" s="32" t="s">
        <v>39</v>
      </c>
      <c r="K378" s="33"/>
      <c r="L378" s="32" t="s">
        <v>40</v>
      </c>
      <c r="M378" s="32" t="s">
        <v>56</v>
      </c>
      <c r="N378">
        <v>1</v>
      </c>
      <c r="O378" s="32" t="s">
        <v>135</v>
      </c>
      <c r="P378">
        <v>0</v>
      </c>
      <c r="Q378" s="32" t="s">
        <v>41</v>
      </c>
      <c r="R378">
        <v>8244</v>
      </c>
      <c r="S378" s="32" t="s">
        <v>1871</v>
      </c>
      <c r="T378" s="32" t="s">
        <v>1872</v>
      </c>
      <c r="U378" s="32" t="s">
        <v>45</v>
      </c>
      <c r="V378" s="32" t="s">
        <v>183</v>
      </c>
      <c r="W378" s="33">
        <v>44813.664513888885</v>
      </c>
      <c r="X378" s="32" t="s">
        <v>96</v>
      </c>
      <c r="Y378" s="32" t="s">
        <v>47</v>
      </c>
      <c r="Z378" s="32" t="s">
        <v>48</v>
      </c>
      <c r="AA378" s="32" t="s">
        <v>97</v>
      </c>
      <c r="AB378" s="32" t="s">
        <v>1878</v>
      </c>
      <c r="AC378" s="32" t="s">
        <v>1227</v>
      </c>
      <c r="AD378" s="34"/>
      <c r="AE378" s="32" t="s">
        <v>39</v>
      </c>
      <c r="AF378" s="32" t="s">
        <v>53</v>
      </c>
      <c r="AG378" s="35">
        <v>0</v>
      </c>
      <c r="AH378" s="33">
        <v>44813.664513888885</v>
      </c>
      <c r="AI378" s="32" t="s">
        <v>56</v>
      </c>
    </row>
    <row r="379" spans="1:35" ht="14.25">
      <c r="A379" s="32" t="s">
        <v>35</v>
      </c>
      <c r="B379" s="32" t="s">
        <v>329</v>
      </c>
      <c r="C379" s="33">
        <v>44820.554826388892</v>
      </c>
      <c r="D379" s="33">
        <v>44813.67597222222</v>
      </c>
      <c r="E379" s="32" t="s">
        <v>37</v>
      </c>
      <c r="F379" s="32" t="s">
        <v>2310</v>
      </c>
      <c r="G379">
        <v>11508</v>
      </c>
      <c r="H379" s="33">
        <v>44832.35527777778</v>
      </c>
      <c r="I379" s="32" t="s">
        <v>38</v>
      </c>
      <c r="J379" s="32" t="s">
        <v>39</v>
      </c>
      <c r="K379" s="33"/>
      <c r="L379" s="32" t="s">
        <v>40</v>
      </c>
      <c r="M379" s="32" t="s">
        <v>56</v>
      </c>
      <c r="N379">
        <v>1</v>
      </c>
      <c r="O379" s="32" t="s">
        <v>92</v>
      </c>
      <c r="P379">
        <v>0</v>
      </c>
      <c r="Q379" s="32" t="s">
        <v>56</v>
      </c>
      <c r="R379">
        <v>8770</v>
      </c>
      <c r="S379" s="32" t="s">
        <v>248</v>
      </c>
      <c r="T379" s="32" t="s">
        <v>249</v>
      </c>
      <c r="U379" s="32" t="s">
        <v>45</v>
      </c>
      <c r="V379" s="32" t="s">
        <v>2311</v>
      </c>
      <c r="W379" s="33">
        <v>44820.554826388892</v>
      </c>
      <c r="X379" s="32" t="s">
        <v>106</v>
      </c>
      <c r="Y379" s="32" t="s">
        <v>282</v>
      </c>
      <c r="Z379" s="32" t="s">
        <v>48</v>
      </c>
      <c r="AA379" s="32" t="s">
        <v>330</v>
      </c>
      <c r="AB379" s="32" t="s">
        <v>2312</v>
      </c>
      <c r="AC379" s="32" t="s">
        <v>1466</v>
      </c>
      <c r="AD379" s="34"/>
      <c r="AE379" s="32" t="s">
        <v>39</v>
      </c>
      <c r="AF379" s="32" t="s">
        <v>53</v>
      </c>
      <c r="AG379" s="35">
        <v>0</v>
      </c>
      <c r="AH379" s="33">
        <v>44826.608749999999</v>
      </c>
      <c r="AI379" s="32" t="s">
        <v>56</v>
      </c>
    </row>
    <row r="380" spans="1:35" ht="14.25">
      <c r="A380" s="32" t="s">
        <v>35</v>
      </c>
      <c r="B380" s="32" t="s">
        <v>73</v>
      </c>
      <c r="C380" s="33">
        <v>44816.312175925923</v>
      </c>
      <c r="D380" s="33">
        <v>44813.708564814813</v>
      </c>
      <c r="E380" s="32" t="s">
        <v>37</v>
      </c>
      <c r="F380" s="32" t="s">
        <v>2313</v>
      </c>
      <c r="G380">
        <v>11509</v>
      </c>
      <c r="H380" s="33">
        <v>44825.708333333336</v>
      </c>
      <c r="I380" s="32" t="s">
        <v>38</v>
      </c>
      <c r="J380" s="32" t="s">
        <v>39</v>
      </c>
      <c r="K380" s="33"/>
      <c r="L380" s="32" t="s">
        <v>40</v>
      </c>
      <c r="M380" s="32" t="s">
        <v>56</v>
      </c>
      <c r="N380">
        <v>1</v>
      </c>
      <c r="O380" s="32" t="s">
        <v>42</v>
      </c>
      <c r="P380">
        <v>0</v>
      </c>
      <c r="Q380" s="32" t="s">
        <v>56</v>
      </c>
      <c r="R380">
        <v>6454</v>
      </c>
      <c r="S380" s="32" t="s">
        <v>296</v>
      </c>
      <c r="T380" s="32" t="s">
        <v>297</v>
      </c>
      <c r="U380" s="32" t="s">
        <v>45</v>
      </c>
      <c r="V380" s="32" t="s">
        <v>38</v>
      </c>
      <c r="W380" s="33">
        <v>44816.312175925923</v>
      </c>
      <c r="X380" s="32" t="s">
        <v>223</v>
      </c>
      <c r="Y380" s="32" t="s">
        <v>47</v>
      </c>
      <c r="Z380" s="32" t="s">
        <v>48</v>
      </c>
      <c r="AA380" s="32" t="s">
        <v>77</v>
      </c>
      <c r="AB380" s="32" t="s">
        <v>1981</v>
      </c>
      <c r="AC380" s="32" t="s">
        <v>587</v>
      </c>
      <c r="AD380" s="34"/>
      <c r="AE380" s="32" t="s">
        <v>39</v>
      </c>
      <c r="AF380" s="32" t="s">
        <v>50</v>
      </c>
      <c r="AG380" s="35">
        <v>0</v>
      </c>
      <c r="AH380" s="33">
        <v>44816.312175925923</v>
      </c>
      <c r="AI380" s="32" t="s">
        <v>56</v>
      </c>
    </row>
    <row r="381" spans="1:35" ht="14.25">
      <c r="A381" s="32" t="s">
        <v>35</v>
      </c>
      <c r="B381" s="32" t="s">
        <v>36</v>
      </c>
      <c r="C381" s="33">
        <v>44815.376469907409</v>
      </c>
      <c r="D381" s="33">
        <v>44815.366643518515</v>
      </c>
      <c r="E381" s="32" t="s">
        <v>37</v>
      </c>
      <c r="F381" s="32" t="s">
        <v>2314</v>
      </c>
      <c r="G381">
        <v>11510</v>
      </c>
      <c r="H381" s="33">
        <v>44825.708333333336</v>
      </c>
      <c r="I381" s="32" t="s">
        <v>38</v>
      </c>
      <c r="J381" s="32" t="s">
        <v>39</v>
      </c>
      <c r="K381" s="33"/>
      <c r="L381" s="32" t="s">
        <v>40</v>
      </c>
      <c r="M381" s="32" t="s">
        <v>56</v>
      </c>
      <c r="N381">
        <v>1</v>
      </c>
      <c r="O381" s="32" t="s">
        <v>42</v>
      </c>
      <c r="P381">
        <v>0</v>
      </c>
      <c r="Q381" s="32" t="s">
        <v>56</v>
      </c>
      <c r="R381">
        <v>6246</v>
      </c>
      <c r="S381" s="32" t="s">
        <v>61</v>
      </c>
      <c r="T381" s="32" t="s">
        <v>62</v>
      </c>
      <c r="U381" s="32" t="s">
        <v>45</v>
      </c>
      <c r="V381" s="32" t="s">
        <v>38</v>
      </c>
      <c r="W381" s="33">
        <v>44815.376469907409</v>
      </c>
      <c r="X381" s="32" t="s">
        <v>81</v>
      </c>
      <c r="Y381" s="32" t="s">
        <v>47</v>
      </c>
      <c r="Z381" s="32" t="s">
        <v>48</v>
      </c>
      <c r="AA381" s="32" t="s">
        <v>179</v>
      </c>
      <c r="AB381" s="32" t="s">
        <v>2315</v>
      </c>
      <c r="AC381" s="32" t="s">
        <v>619</v>
      </c>
      <c r="AD381" s="34"/>
      <c r="AE381" s="32" t="s">
        <v>39</v>
      </c>
      <c r="AF381" s="32" t="s">
        <v>50</v>
      </c>
      <c r="AG381" s="35">
        <v>0</v>
      </c>
      <c r="AH381" s="33">
        <v>44815.376469907409</v>
      </c>
      <c r="AI381" s="32" t="s">
        <v>56</v>
      </c>
    </row>
    <row r="382" spans="1:35" ht="14.25">
      <c r="A382" s="32" t="s">
        <v>35</v>
      </c>
      <c r="B382" s="32" t="s">
        <v>36</v>
      </c>
      <c r="C382" s="33">
        <v>44815.438761574071</v>
      </c>
      <c r="D382" s="33">
        <v>44815.386793981481</v>
      </c>
      <c r="E382" s="32" t="s">
        <v>37</v>
      </c>
      <c r="F382" s="32" t="s">
        <v>2316</v>
      </c>
      <c r="G382">
        <v>11511</v>
      </c>
      <c r="H382" s="33">
        <v>44825.708333333336</v>
      </c>
      <c r="I382" s="32" t="s">
        <v>38</v>
      </c>
      <c r="J382" s="32" t="s">
        <v>39</v>
      </c>
      <c r="K382" s="33"/>
      <c r="L382" s="32" t="s">
        <v>40</v>
      </c>
      <c r="M382" s="32" t="s">
        <v>56</v>
      </c>
      <c r="N382">
        <v>1</v>
      </c>
      <c r="O382" s="32" t="s">
        <v>60</v>
      </c>
      <c r="P382">
        <v>0</v>
      </c>
      <c r="Q382" s="32" t="s">
        <v>56</v>
      </c>
      <c r="R382">
        <v>6502</v>
      </c>
      <c r="S382" s="32" t="s">
        <v>221</v>
      </c>
      <c r="T382" s="32" t="s">
        <v>222</v>
      </c>
      <c r="U382" s="32" t="s">
        <v>45</v>
      </c>
      <c r="V382" s="32" t="s">
        <v>38</v>
      </c>
      <c r="W382" s="33">
        <v>44815.438761574071</v>
      </c>
      <c r="X382" s="32" t="s">
        <v>94</v>
      </c>
      <c r="Y382" s="32" t="s">
        <v>47</v>
      </c>
      <c r="Z382" s="32" t="s">
        <v>48</v>
      </c>
      <c r="AA382" s="32" t="s">
        <v>474</v>
      </c>
      <c r="AB382" s="32" t="s">
        <v>2317</v>
      </c>
      <c r="AC382" s="32" t="s">
        <v>481</v>
      </c>
      <c r="AD382" s="34"/>
      <c r="AE382" s="32" t="s">
        <v>39</v>
      </c>
      <c r="AF382" s="32" t="s">
        <v>50</v>
      </c>
      <c r="AG382" s="35">
        <v>0</v>
      </c>
      <c r="AH382" s="33">
        <v>44815.441990740743</v>
      </c>
      <c r="AI382" s="32" t="s">
        <v>56</v>
      </c>
    </row>
    <row r="383" spans="1:35" ht="14.25">
      <c r="A383" s="32" t="s">
        <v>35</v>
      </c>
      <c r="B383" s="32" t="s">
        <v>171</v>
      </c>
      <c r="C383" s="33">
        <v>44815.394479166665</v>
      </c>
      <c r="D383" s="33">
        <v>44815.3905787037</v>
      </c>
      <c r="E383" s="32" t="s">
        <v>37</v>
      </c>
      <c r="F383" s="32" t="s">
        <v>2318</v>
      </c>
      <c r="G383">
        <v>11512</v>
      </c>
      <c r="H383" s="33">
        <v>44825.708333333336</v>
      </c>
      <c r="I383" s="32" t="s">
        <v>38</v>
      </c>
      <c r="J383" s="32" t="s">
        <v>39</v>
      </c>
      <c r="K383" s="33"/>
      <c r="L383" s="32" t="s">
        <v>40</v>
      </c>
      <c r="M383" s="32" t="s">
        <v>56</v>
      </c>
      <c r="N383">
        <v>1</v>
      </c>
      <c r="O383" s="32" t="s">
        <v>42</v>
      </c>
      <c r="P383">
        <v>0</v>
      </c>
      <c r="Q383" s="32" t="s">
        <v>56</v>
      </c>
      <c r="R383">
        <v>6355</v>
      </c>
      <c r="S383" s="32" t="s">
        <v>506</v>
      </c>
      <c r="T383" s="32" t="s">
        <v>507</v>
      </c>
      <c r="U383" s="32" t="s">
        <v>45</v>
      </c>
      <c r="V383" s="32" t="s">
        <v>38</v>
      </c>
      <c r="W383" s="33">
        <v>44815.394479166665</v>
      </c>
      <c r="X383" s="32" t="s">
        <v>81</v>
      </c>
      <c r="Y383" s="32" t="s">
        <v>47</v>
      </c>
      <c r="Z383" s="32" t="s">
        <v>48</v>
      </c>
      <c r="AA383" s="32" t="s">
        <v>220</v>
      </c>
      <c r="AB383" s="32" t="s">
        <v>2319</v>
      </c>
      <c r="AC383" s="32" t="s">
        <v>521</v>
      </c>
      <c r="AD383" s="34"/>
      <c r="AE383" s="32" t="s">
        <v>39</v>
      </c>
      <c r="AF383" s="32" t="s">
        <v>50</v>
      </c>
      <c r="AG383" s="35">
        <v>0</v>
      </c>
      <c r="AH383" s="33">
        <v>44815.394479166665</v>
      </c>
      <c r="AI383" s="32" t="s">
        <v>56</v>
      </c>
    </row>
    <row r="384" spans="1:35" ht="14.25">
      <c r="A384" s="32" t="s">
        <v>35</v>
      </c>
      <c r="B384" s="32" t="s">
        <v>452</v>
      </c>
      <c r="C384" s="33"/>
      <c r="D384" s="33">
        <v>44815.911979166667</v>
      </c>
      <c r="E384" s="32" t="s">
        <v>37</v>
      </c>
      <c r="F384" s="32" t="s">
        <v>2320</v>
      </c>
      <c r="G384">
        <v>11513</v>
      </c>
      <c r="H384" s="33">
        <v>44818.583333333336</v>
      </c>
      <c r="I384" s="32" t="s">
        <v>38</v>
      </c>
      <c r="J384" s="32" t="s">
        <v>39</v>
      </c>
      <c r="K384" s="33"/>
      <c r="L384" s="32" t="s">
        <v>40</v>
      </c>
      <c r="M384" s="32" t="s">
        <v>56</v>
      </c>
      <c r="N384">
        <v>1</v>
      </c>
      <c r="O384" s="32" t="s">
        <v>39</v>
      </c>
      <c r="P384">
        <v>0</v>
      </c>
      <c r="Q384" s="32" t="s">
        <v>41</v>
      </c>
      <c r="R384">
        <v>6105</v>
      </c>
      <c r="S384" s="32" t="s">
        <v>2321</v>
      </c>
      <c r="T384" s="32" t="s">
        <v>2322</v>
      </c>
      <c r="U384" s="32" t="s">
        <v>39</v>
      </c>
      <c r="V384" s="32" t="s">
        <v>39</v>
      </c>
      <c r="W384" s="33"/>
      <c r="X384" s="32" t="s">
        <v>321</v>
      </c>
      <c r="Y384" s="32" t="s">
        <v>47</v>
      </c>
      <c r="Z384" s="32" t="s">
        <v>160</v>
      </c>
      <c r="AA384" s="32" t="s">
        <v>39</v>
      </c>
      <c r="AB384" s="32" t="s">
        <v>2323</v>
      </c>
      <c r="AC384" s="32" t="s">
        <v>565</v>
      </c>
      <c r="AD384" s="34"/>
      <c r="AE384" s="32" t="s">
        <v>39</v>
      </c>
      <c r="AF384" s="32" t="s">
        <v>50</v>
      </c>
      <c r="AG384" s="35">
        <v>0</v>
      </c>
      <c r="AH384" s="33">
        <v>44816.297997685186</v>
      </c>
      <c r="AI384" s="32" t="s">
        <v>203</v>
      </c>
    </row>
    <row r="385" spans="1:35" ht="14.25">
      <c r="A385" s="32" t="s">
        <v>35</v>
      </c>
      <c r="B385" s="32" t="s">
        <v>452</v>
      </c>
      <c r="C385" s="33">
        <v>44815.988749999997</v>
      </c>
      <c r="D385" s="33">
        <v>44815.927881944444</v>
      </c>
      <c r="E385" s="32" t="s">
        <v>37</v>
      </c>
      <c r="F385" s="32" t="s">
        <v>2324</v>
      </c>
      <c r="G385">
        <v>11514</v>
      </c>
      <c r="H385" s="33">
        <v>44817.474953703706</v>
      </c>
      <c r="I385" s="32" t="s">
        <v>38</v>
      </c>
      <c r="J385" s="32" t="s">
        <v>39</v>
      </c>
      <c r="K385" s="33"/>
      <c r="L385" s="32" t="s">
        <v>40</v>
      </c>
      <c r="M385" s="32" t="s">
        <v>203</v>
      </c>
      <c r="N385">
        <v>1</v>
      </c>
      <c r="O385" s="32" t="s">
        <v>39</v>
      </c>
      <c r="P385">
        <v>0</v>
      </c>
      <c r="Q385" s="32" t="s">
        <v>203</v>
      </c>
      <c r="R385">
        <v>7020</v>
      </c>
      <c r="S385" s="32" t="s">
        <v>2325</v>
      </c>
      <c r="T385" s="32" t="s">
        <v>321</v>
      </c>
      <c r="U385" s="32" t="s">
        <v>45</v>
      </c>
      <c r="V385" s="32" t="s">
        <v>38</v>
      </c>
      <c r="W385" s="33">
        <v>44815.988749999997</v>
      </c>
      <c r="X385" s="32" t="s">
        <v>321</v>
      </c>
      <c r="Y385" s="32" t="s">
        <v>52</v>
      </c>
      <c r="Z385" s="32" t="s">
        <v>48</v>
      </c>
      <c r="AA385" s="32" t="s">
        <v>39</v>
      </c>
      <c r="AB385" s="32" t="s">
        <v>2326</v>
      </c>
      <c r="AC385" s="32" t="s">
        <v>538</v>
      </c>
      <c r="AD385" s="34"/>
      <c r="AE385" s="32" t="s">
        <v>39</v>
      </c>
      <c r="AF385" s="32" t="s">
        <v>50</v>
      </c>
      <c r="AG385" s="35">
        <v>0</v>
      </c>
      <c r="AH385" s="33">
        <v>44816.349953703706</v>
      </c>
      <c r="AI385" s="32" t="s">
        <v>203</v>
      </c>
    </row>
    <row r="386" spans="1:35" ht="14.25">
      <c r="A386" s="32" t="s">
        <v>35</v>
      </c>
      <c r="B386" s="32" t="s">
        <v>1527</v>
      </c>
      <c r="C386" s="33">
        <v>44816.364224537036</v>
      </c>
      <c r="D386" s="33">
        <v>44816.342013888891</v>
      </c>
      <c r="E386" s="32" t="s">
        <v>37</v>
      </c>
      <c r="F386" s="32" t="s">
        <v>2327</v>
      </c>
      <c r="G386">
        <v>11515</v>
      </c>
      <c r="H386" s="33">
        <v>44826.590844907405</v>
      </c>
      <c r="I386" s="32" t="s">
        <v>38</v>
      </c>
      <c r="J386" s="32" t="s">
        <v>39</v>
      </c>
      <c r="K386" s="33"/>
      <c r="L386" s="32" t="s">
        <v>40</v>
      </c>
      <c r="M386" s="32" t="s">
        <v>56</v>
      </c>
      <c r="N386">
        <v>1</v>
      </c>
      <c r="O386" s="32" t="s">
        <v>135</v>
      </c>
      <c r="P386">
        <v>0</v>
      </c>
      <c r="Q386" s="32" t="s">
        <v>56</v>
      </c>
      <c r="R386">
        <v>8595</v>
      </c>
      <c r="S386" s="32" t="s">
        <v>1026</v>
      </c>
      <c r="T386" s="32" t="s">
        <v>1027</v>
      </c>
      <c r="U386" s="32" t="s">
        <v>45</v>
      </c>
      <c r="V386" s="32" t="s">
        <v>2328</v>
      </c>
      <c r="W386" s="33">
        <v>44816.364224537036</v>
      </c>
      <c r="X386" s="32" t="s">
        <v>96</v>
      </c>
      <c r="Y386" s="32" t="s">
        <v>47</v>
      </c>
      <c r="Z386" s="32" t="s">
        <v>48</v>
      </c>
      <c r="AA386" s="32" t="s">
        <v>97</v>
      </c>
      <c r="AB386" s="32" t="s">
        <v>2329</v>
      </c>
      <c r="AC386" s="32" t="s">
        <v>1776</v>
      </c>
      <c r="AD386" s="34"/>
      <c r="AE386" s="32" t="s">
        <v>39</v>
      </c>
      <c r="AF386" s="32" t="s">
        <v>53</v>
      </c>
      <c r="AG386" s="35">
        <v>0</v>
      </c>
      <c r="AH386" s="33">
        <v>44816.612372685187</v>
      </c>
      <c r="AI386" s="32" t="s">
        <v>56</v>
      </c>
    </row>
    <row r="387" spans="1:35" ht="14.25">
      <c r="A387" s="32" t="s">
        <v>35</v>
      </c>
      <c r="B387" s="32" t="s">
        <v>1527</v>
      </c>
      <c r="C387" s="33">
        <v>44817.647592592592</v>
      </c>
      <c r="D387" s="33">
        <v>44816.34447916667</v>
      </c>
      <c r="E387" s="32" t="s">
        <v>37</v>
      </c>
      <c r="F387" s="32" t="s">
        <v>2330</v>
      </c>
      <c r="G387">
        <v>11516</v>
      </c>
      <c r="H387" s="33">
        <v>44834.351423611108</v>
      </c>
      <c r="I387" s="32" t="s">
        <v>38</v>
      </c>
      <c r="J387" s="32" t="s">
        <v>39</v>
      </c>
      <c r="K387" s="33"/>
      <c r="L387" s="32" t="s">
        <v>40</v>
      </c>
      <c r="M387" s="32" t="s">
        <v>56</v>
      </c>
      <c r="N387">
        <v>1</v>
      </c>
      <c r="O387" s="32" t="s">
        <v>152</v>
      </c>
      <c r="P387">
        <v>0</v>
      </c>
      <c r="Q387" s="32" t="s">
        <v>56</v>
      </c>
      <c r="R387">
        <v>5722</v>
      </c>
      <c r="S387" s="32" t="s">
        <v>435</v>
      </c>
      <c r="T387" s="32" t="s">
        <v>428</v>
      </c>
      <c r="U387" s="32" t="s">
        <v>45</v>
      </c>
      <c r="V387" s="32" t="s">
        <v>2331</v>
      </c>
      <c r="W387" s="33">
        <v>44817.647592592592</v>
      </c>
      <c r="X387" s="32" t="s">
        <v>94</v>
      </c>
      <c r="Y387" s="32" t="s">
        <v>47</v>
      </c>
      <c r="Z387" s="32" t="s">
        <v>48</v>
      </c>
      <c r="AA387" s="32" t="s">
        <v>107</v>
      </c>
      <c r="AB387" s="32" t="s">
        <v>2332</v>
      </c>
      <c r="AC387" s="32" t="s">
        <v>637</v>
      </c>
      <c r="AD387" s="34"/>
      <c r="AE387" s="32" t="s">
        <v>39</v>
      </c>
      <c r="AF387" s="32" t="s">
        <v>50</v>
      </c>
      <c r="AG387" s="35">
        <v>0</v>
      </c>
      <c r="AH387" s="33">
        <v>44825.65420138889</v>
      </c>
      <c r="AI387" s="32" t="s">
        <v>56</v>
      </c>
    </row>
    <row r="388" spans="1:35" ht="14.25">
      <c r="A388" s="32" t="s">
        <v>35</v>
      </c>
      <c r="B388" s="32" t="s">
        <v>1527</v>
      </c>
      <c r="C388" s="33">
        <v>44816.424340277779</v>
      </c>
      <c r="D388" s="33">
        <v>44816.359722222223</v>
      </c>
      <c r="E388" s="32" t="s">
        <v>37</v>
      </c>
      <c r="F388" s="32" t="s">
        <v>2333</v>
      </c>
      <c r="G388">
        <v>11517</v>
      </c>
      <c r="H388" s="33">
        <v>44820.518750000003</v>
      </c>
      <c r="I388" s="32" t="s">
        <v>2334</v>
      </c>
      <c r="J388" s="32" t="s">
        <v>45</v>
      </c>
      <c r="K388" s="33">
        <v>44816.3674537037</v>
      </c>
      <c r="L388" s="32" t="s">
        <v>40</v>
      </c>
      <c r="M388" s="32" t="s">
        <v>56</v>
      </c>
      <c r="N388">
        <v>2</v>
      </c>
      <c r="O388" s="32" t="s">
        <v>135</v>
      </c>
      <c r="P388">
        <v>1</v>
      </c>
      <c r="Q388" s="32" t="s">
        <v>41</v>
      </c>
      <c r="R388">
        <v>8215</v>
      </c>
      <c r="S388" s="32" t="s">
        <v>657</v>
      </c>
      <c r="T388" s="32" t="s">
        <v>658</v>
      </c>
      <c r="U388" s="32" t="s">
        <v>45</v>
      </c>
      <c r="V388" s="32" t="s">
        <v>2335</v>
      </c>
      <c r="W388" s="33">
        <v>44816.424340277779</v>
      </c>
      <c r="X388" s="32" t="s">
        <v>96</v>
      </c>
      <c r="Y388" s="32" t="s">
        <v>47</v>
      </c>
      <c r="Z388" s="32" t="s">
        <v>48</v>
      </c>
      <c r="AA388" s="32" t="s">
        <v>97</v>
      </c>
      <c r="AB388" s="32" t="s">
        <v>2336</v>
      </c>
      <c r="AC388" s="32" t="s">
        <v>561</v>
      </c>
      <c r="AD388" s="34"/>
      <c r="AE388" s="32" t="s">
        <v>39</v>
      </c>
      <c r="AF388" s="32" t="s">
        <v>53</v>
      </c>
      <c r="AG388" s="35">
        <v>0</v>
      </c>
      <c r="AH388" s="33">
        <v>44817.842685185184</v>
      </c>
      <c r="AI388" s="32" t="s">
        <v>56</v>
      </c>
    </row>
    <row r="389" spans="1:35" ht="14.25">
      <c r="A389" s="32" t="s">
        <v>35</v>
      </c>
      <c r="B389" s="32" t="s">
        <v>178</v>
      </c>
      <c r="C389" s="33">
        <v>44816.622129629628</v>
      </c>
      <c r="D389" s="33">
        <v>44816.366875</v>
      </c>
      <c r="E389" s="32" t="s">
        <v>37</v>
      </c>
      <c r="F389" s="32" t="s">
        <v>2337</v>
      </c>
      <c r="G389">
        <v>11518</v>
      </c>
      <c r="H389" s="33">
        <v>44837.652685185189</v>
      </c>
      <c r="I389" s="32" t="s">
        <v>38</v>
      </c>
      <c r="J389" s="32" t="s">
        <v>39</v>
      </c>
      <c r="K389" s="33"/>
      <c r="L389" s="32" t="s">
        <v>40</v>
      </c>
      <c r="M389" s="32" t="s">
        <v>56</v>
      </c>
      <c r="N389">
        <v>1</v>
      </c>
      <c r="O389" s="32" t="s">
        <v>73</v>
      </c>
      <c r="P389">
        <v>0</v>
      </c>
      <c r="Q389" s="32" t="s">
        <v>56</v>
      </c>
      <c r="R389">
        <v>5626</v>
      </c>
      <c r="S389" s="32" t="s">
        <v>877</v>
      </c>
      <c r="T389" s="32" t="s">
        <v>878</v>
      </c>
      <c r="U389" s="32" t="s">
        <v>45</v>
      </c>
      <c r="V389" s="32" t="s">
        <v>315</v>
      </c>
      <c r="W389" s="33">
        <v>44816.379189814812</v>
      </c>
      <c r="X389" s="32" t="s">
        <v>81</v>
      </c>
      <c r="Y389" s="32" t="s">
        <v>47</v>
      </c>
      <c r="Z389" s="32" t="s">
        <v>48</v>
      </c>
      <c r="AA389" s="32" t="s">
        <v>182</v>
      </c>
      <c r="AB389" s="32" t="s">
        <v>2338</v>
      </c>
      <c r="AC389" s="32" t="s">
        <v>467</v>
      </c>
      <c r="AD389" s="34"/>
      <c r="AE389" s="32" t="s">
        <v>39</v>
      </c>
      <c r="AF389" s="32" t="s">
        <v>53</v>
      </c>
      <c r="AG389" s="35">
        <v>0</v>
      </c>
      <c r="AH389" s="33">
        <v>44825.664490740739</v>
      </c>
      <c r="AI389" s="32" t="s">
        <v>41</v>
      </c>
    </row>
    <row r="390" spans="1:35" ht="14.25">
      <c r="A390" s="32" t="s">
        <v>35</v>
      </c>
      <c r="B390" s="32" t="s">
        <v>1527</v>
      </c>
      <c r="C390" s="33">
        <v>44816.62259259259</v>
      </c>
      <c r="D390" s="33">
        <v>44816.371921296297</v>
      </c>
      <c r="E390" s="32" t="s">
        <v>37</v>
      </c>
      <c r="F390" s="32" t="s">
        <v>2339</v>
      </c>
      <c r="G390">
        <v>11519</v>
      </c>
      <c r="H390" s="33">
        <v>44830.482615740744</v>
      </c>
      <c r="I390" s="32" t="s">
        <v>38</v>
      </c>
      <c r="J390" s="32" t="s">
        <v>39</v>
      </c>
      <c r="K390" s="33"/>
      <c r="L390" s="32" t="s">
        <v>40</v>
      </c>
      <c r="M390" s="32" t="s">
        <v>56</v>
      </c>
      <c r="N390">
        <v>1</v>
      </c>
      <c r="O390" s="32" t="s">
        <v>42</v>
      </c>
      <c r="P390">
        <v>0</v>
      </c>
      <c r="Q390" s="32" t="s">
        <v>41</v>
      </c>
      <c r="R390">
        <v>8518</v>
      </c>
      <c r="S390" s="32" t="s">
        <v>781</v>
      </c>
      <c r="T390" s="32" t="s">
        <v>782</v>
      </c>
      <c r="U390" s="32" t="s">
        <v>45</v>
      </c>
      <c r="V390" s="32" t="s">
        <v>1705</v>
      </c>
      <c r="W390" s="33">
        <v>44816.419282407405</v>
      </c>
      <c r="X390" s="32" t="s">
        <v>58</v>
      </c>
      <c r="Y390" s="32" t="s">
        <v>47</v>
      </c>
      <c r="Z390" s="32" t="s">
        <v>48</v>
      </c>
      <c r="AA390" s="32" t="s">
        <v>792</v>
      </c>
      <c r="AB390" s="32" t="s">
        <v>783</v>
      </c>
      <c r="AC390" s="32" t="s">
        <v>517</v>
      </c>
      <c r="AD390" s="34"/>
      <c r="AE390" s="32" t="s">
        <v>39</v>
      </c>
      <c r="AF390" s="32" t="s">
        <v>50</v>
      </c>
      <c r="AG390" s="35">
        <v>0</v>
      </c>
      <c r="AH390" s="33">
        <v>44825.65483796296</v>
      </c>
      <c r="AI390" s="32" t="s">
        <v>56</v>
      </c>
    </row>
    <row r="391" spans="1:35" ht="14.25">
      <c r="A391" s="32" t="s">
        <v>35</v>
      </c>
      <c r="B391" s="32" t="s">
        <v>36</v>
      </c>
      <c r="C391" s="33">
        <v>44816.623518518521</v>
      </c>
      <c r="D391" s="33">
        <v>44816.375104166669</v>
      </c>
      <c r="E391" s="32" t="s">
        <v>37</v>
      </c>
      <c r="F391" s="32" t="s">
        <v>2340</v>
      </c>
      <c r="G391">
        <v>11520</v>
      </c>
      <c r="H391" s="33">
        <v>44826.589490740742</v>
      </c>
      <c r="I391" s="32" t="s">
        <v>38</v>
      </c>
      <c r="J391" s="32" t="s">
        <v>39</v>
      </c>
      <c r="K391" s="33"/>
      <c r="L391" s="32" t="s">
        <v>40</v>
      </c>
      <c r="M391" s="32" t="s">
        <v>56</v>
      </c>
      <c r="N391">
        <v>1</v>
      </c>
      <c r="O391" s="32" t="s">
        <v>42</v>
      </c>
      <c r="P391">
        <v>0</v>
      </c>
      <c r="Q391" s="32" t="s">
        <v>56</v>
      </c>
      <c r="R391">
        <v>8142</v>
      </c>
      <c r="S391" s="32" t="s">
        <v>218</v>
      </c>
      <c r="T391" s="32" t="s">
        <v>219</v>
      </c>
      <c r="U391" s="32" t="s">
        <v>45</v>
      </c>
      <c r="V391" s="32" t="s">
        <v>2341</v>
      </c>
      <c r="W391" s="33">
        <v>44816.409814814811</v>
      </c>
      <c r="X391" s="32" t="s">
        <v>58</v>
      </c>
      <c r="Y391" s="32" t="s">
        <v>52</v>
      </c>
      <c r="Z391" s="32" t="s">
        <v>48</v>
      </c>
      <c r="AA391" s="32" t="s">
        <v>128</v>
      </c>
      <c r="AB391" s="32" t="s">
        <v>2342</v>
      </c>
      <c r="AC391" s="32" t="s">
        <v>1452</v>
      </c>
      <c r="AD391" s="34"/>
      <c r="AE391" s="32" t="s">
        <v>39</v>
      </c>
      <c r="AF391" s="32" t="s">
        <v>50</v>
      </c>
      <c r="AG391" s="35">
        <v>0</v>
      </c>
      <c r="AH391" s="33">
        <v>44816.623518518521</v>
      </c>
      <c r="AI391" s="32" t="s">
        <v>56</v>
      </c>
    </row>
    <row r="392" spans="1:35" ht="14.25">
      <c r="A392" s="32" t="s">
        <v>35</v>
      </c>
      <c r="B392" s="32" t="s">
        <v>2343</v>
      </c>
      <c r="C392" s="33"/>
      <c r="D392" s="33">
        <v>44816.378368055557</v>
      </c>
      <c r="E392" s="32" t="s">
        <v>37</v>
      </c>
      <c r="F392" s="32" t="s">
        <v>2344</v>
      </c>
      <c r="G392">
        <v>11521</v>
      </c>
      <c r="H392" s="33">
        <v>44826.378703703704</v>
      </c>
      <c r="I392" s="32" t="s">
        <v>38</v>
      </c>
      <c r="J392" s="32" t="s">
        <v>39</v>
      </c>
      <c r="K392" s="33"/>
      <c r="L392" s="32" t="s">
        <v>40</v>
      </c>
      <c r="M392" s="32" t="s">
        <v>56</v>
      </c>
      <c r="N392">
        <v>1</v>
      </c>
      <c r="O392" s="32" t="s">
        <v>39</v>
      </c>
      <c r="P392">
        <v>0</v>
      </c>
      <c r="Q392" s="32" t="s">
        <v>56</v>
      </c>
      <c r="R392">
        <v>625529548</v>
      </c>
      <c r="S392" s="32" t="s">
        <v>588</v>
      </c>
      <c r="T392" s="32" t="s">
        <v>589</v>
      </c>
      <c r="U392" s="32" t="s">
        <v>39</v>
      </c>
      <c r="V392" s="32" t="s">
        <v>39</v>
      </c>
      <c r="W392" s="33"/>
      <c r="X392" s="32" t="s">
        <v>780</v>
      </c>
      <c r="Y392" s="32" t="s">
        <v>47</v>
      </c>
      <c r="Z392" s="32" t="s">
        <v>160</v>
      </c>
      <c r="AA392" s="32" t="s">
        <v>39</v>
      </c>
      <c r="AB392" s="32" t="s">
        <v>2222</v>
      </c>
      <c r="AC392" s="32" t="s">
        <v>521</v>
      </c>
      <c r="AD392" s="34"/>
      <c r="AE392" s="32" t="s">
        <v>39</v>
      </c>
      <c r="AF392" s="32" t="s">
        <v>50</v>
      </c>
      <c r="AG392" s="35">
        <v>0</v>
      </c>
      <c r="AH392" s="33">
        <v>44825.681481481479</v>
      </c>
      <c r="AI392" s="32" t="s">
        <v>56</v>
      </c>
    </row>
    <row r="393" spans="1:35" ht="14.25">
      <c r="A393" s="32" t="s">
        <v>35</v>
      </c>
      <c r="B393" s="32" t="s">
        <v>1527</v>
      </c>
      <c r="C393" s="33">
        <v>44816.623773148145</v>
      </c>
      <c r="D393" s="33">
        <v>44816.385462962964</v>
      </c>
      <c r="E393" s="32" t="s">
        <v>37</v>
      </c>
      <c r="F393" s="32" t="s">
        <v>2345</v>
      </c>
      <c r="G393">
        <v>11522</v>
      </c>
      <c r="H393" s="33">
        <v>44826.591423611113</v>
      </c>
      <c r="I393" s="32" t="s">
        <v>38</v>
      </c>
      <c r="J393" s="32" t="s">
        <v>39</v>
      </c>
      <c r="K393" s="33"/>
      <c r="L393" s="32" t="s">
        <v>40</v>
      </c>
      <c r="M393" s="32" t="s">
        <v>56</v>
      </c>
      <c r="N393">
        <v>2</v>
      </c>
      <c r="O393" s="32" t="s">
        <v>224</v>
      </c>
      <c r="P393">
        <v>0</v>
      </c>
      <c r="Q393" s="32" t="s">
        <v>56</v>
      </c>
      <c r="R393">
        <v>6794</v>
      </c>
      <c r="S393" s="32" t="s">
        <v>1952</v>
      </c>
      <c r="T393" s="32" t="s">
        <v>1953</v>
      </c>
      <c r="U393" s="32" t="s">
        <v>45</v>
      </c>
      <c r="V393" s="32" t="s">
        <v>2346</v>
      </c>
      <c r="W393" s="33">
        <v>44816.418344907404</v>
      </c>
      <c r="X393" s="32" t="s">
        <v>51</v>
      </c>
      <c r="Y393" s="32" t="s">
        <v>47</v>
      </c>
      <c r="Z393" s="32" t="s">
        <v>48</v>
      </c>
      <c r="AA393" s="32" t="s">
        <v>455</v>
      </c>
      <c r="AB393" s="32" t="s">
        <v>2347</v>
      </c>
      <c r="AC393" s="32" t="s">
        <v>1956</v>
      </c>
      <c r="AD393" s="34"/>
      <c r="AE393" s="32" t="s">
        <v>39</v>
      </c>
      <c r="AF393" s="32" t="s">
        <v>50</v>
      </c>
      <c r="AG393" s="35">
        <v>0</v>
      </c>
      <c r="AH393" s="33">
        <v>44816.624062499999</v>
      </c>
      <c r="AI393" s="32" t="s">
        <v>56</v>
      </c>
    </row>
    <row r="394" spans="1:35" ht="14.25">
      <c r="A394" s="32" t="s">
        <v>35</v>
      </c>
      <c r="B394" s="32" t="s">
        <v>2348</v>
      </c>
      <c r="C394" s="33">
        <v>44816.624594907407</v>
      </c>
      <c r="D394" s="33">
        <v>44816.393750000003</v>
      </c>
      <c r="E394" s="32" t="s">
        <v>37</v>
      </c>
      <c r="F394" s="32" t="s">
        <v>2349</v>
      </c>
      <c r="G394">
        <v>11523</v>
      </c>
      <c r="H394" s="33">
        <v>44826.466956018521</v>
      </c>
      <c r="I394" s="32" t="s">
        <v>38</v>
      </c>
      <c r="J394" s="32" t="s">
        <v>39</v>
      </c>
      <c r="K394" s="33"/>
      <c r="L394" s="32" t="s">
        <v>40</v>
      </c>
      <c r="M394" s="32" t="s">
        <v>56</v>
      </c>
      <c r="N394">
        <v>1</v>
      </c>
      <c r="O394" s="32" t="s">
        <v>60</v>
      </c>
      <c r="P394">
        <v>0</v>
      </c>
      <c r="Q394" s="32" t="s">
        <v>56</v>
      </c>
      <c r="R394">
        <v>6965</v>
      </c>
      <c r="S394" s="32" t="s">
        <v>2350</v>
      </c>
      <c r="T394" s="32" t="s">
        <v>2351</v>
      </c>
      <c r="U394" s="32" t="s">
        <v>45</v>
      </c>
      <c r="V394" s="32" t="s">
        <v>2352</v>
      </c>
      <c r="W394" s="33">
        <v>44816.55190972222</v>
      </c>
      <c r="X394" s="32" t="s">
        <v>59</v>
      </c>
      <c r="Y394" s="32" t="s">
        <v>47</v>
      </c>
      <c r="Z394" s="32" t="s">
        <v>48</v>
      </c>
      <c r="AA394" s="32" t="s">
        <v>474</v>
      </c>
      <c r="AB394" s="32" t="s">
        <v>2353</v>
      </c>
      <c r="AC394" s="32" t="s">
        <v>941</v>
      </c>
      <c r="AD394" s="34"/>
      <c r="AE394" s="32" t="s">
        <v>39</v>
      </c>
      <c r="AF394" s="32" t="s">
        <v>50</v>
      </c>
      <c r="AG394" s="35">
        <v>0</v>
      </c>
      <c r="AH394" s="33">
        <v>44816.624594907407</v>
      </c>
      <c r="AI394" s="32" t="s">
        <v>41</v>
      </c>
    </row>
    <row r="395" spans="1:35" ht="14.25">
      <c r="A395" s="32" t="s">
        <v>35</v>
      </c>
      <c r="B395" s="32" t="s">
        <v>1527</v>
      </c>
      <c r="C395" s="33">
        <v>44816.609212962961</v>
      </c>
      <c r="D395" s="33">
        <v>44816.397581018522</v>
      </c>
      <c r="E395" s="32" t="s">
        <v>37</v>
      </c>
      <c r="F395" s="32" t="s">
        <v>2354</v>
      </c>
      <c r="G395">
        <v>11524</v>
      </c>
      <c r="H395" s="33">
        <v>44826.397881944446</v>
      </c>
      <c r="I395" s="32" t="s">
        <v>38</v>
      </c>
      <c r="J395" s="32" t="s">
        <v>39</v>
      </c>
      <c r="K395" s="33"/>
      <c r="L395" s="32" t="s">
        <v>40</v>
      </c>
      <c r="M395" s="32" t="s">
        <v>56</v>
      </c>
      <c r="N395">
        <v>1</v>
      </c>
      <c r="O395" s="32" t="s">
        <v>42</v>
      </c>
      <c r="P395">
        <v>0</v>
      </c>
      <c r="Q395" s="32" t="s">
        <v>56</v>
      </c>
      <c r="R395">
        <v>6456</v>
      </c>
      <c r="S395" s="32" t="s">
        <v>296</v>
      </c>
      <c r="T395" s="32" t="s">
        <v>297</v>
      </c>
      <c r="U395" s="32" t="s">
        <v>45</v>
      </c>
      <c r="V395" s="32" t="s">
        <v>2355</v>
      </c>
      <c r="W395" s="33">
        <v>44816.609212962961</v>
      </c>
      <c r="X395" s="32" t="s">
        <v>223</v>
      </c>
      <c r="Y395" s="32" t="s">
        <v>47</v>
      </c>
      <c r="Z395" s="32" t="s">
        <v>48</v>
      </c>
      <c r="AA395" s="32" t="s">
        <v>2356</v>
      </c>
      <c r="AB395" s="32" t="s">
        <v>2357</v>
      </c>
      <c r="AC395" s="32" t="s">
        <v>587</v>
      </c>
      <c r="AD395" s="34"/>
      <c r="AE395" s="32" t="s">
        <v>39</v>
      </c>
      <c r="AF395" s="32" t="s">
        <v>50</v>
      </c>
      <c r="AG395" s="35">
        <v>0</v>
      </c>
      <c r="AH395" s="33">
        <v>44816.609212962961</v>
      </c>
      <c r="AI395" s="32" t="s">
        <v>56</v>
      </c>
    </row>
    <row r="396" spans="1:35" ht="14.25">
      <c r="A396" s="32" t="s">
        <v>35</v>
      </c>
      <c r="B396" s="32" t="s">
        <v>2348</v>
      </c>
      <c r="C396" s="33">
        <v>44819.692800925928</v>
      </c>
      <c r="D396" s="33">
        <v>44816.397604166668</v>
      </c>
      <c r="E396" s="32" t="s">
        <v>37</v>
      </c>
      <c r="F396" s="32" t="s">
        <v>2358</v>
      </c>
      <c r="G396">
        <v>11525</v>
      </c>
      <c r="H396" s="33">
        <v>44830.423356481479</v>
      </c>
      <c r="I396" s="32" t="s">
        <v>38</v>
      </c>
      <c r="J396" s="32" t="s">
        <v>39</v>
      </c>
      <c r="K396" s="33"/>
      <c r="L396" s="32" t="s">
        <v>40</v>
      </c>
      <c r="M396" s="32" t="s">
        <v>56</v>
      </c>
      <c r="N396">
        <v>1</v>
      </c>
      <c r="O396" s="32" t="s">
        <v>60</v>
      </c>
      <c r="P396">
        <v>0</v>
      </c>
      <c r="Q396" s="32" t="s">
        <v>56</v>
      </c>
      <c r="R396">
        <v>6328</v>
      </c>
      <c r="S396" s="32" t="s">
        <v>218</v>
      </c>
      <c r="T396" s="32" t="s">
        <v>219</v>
      </c>
      <c r="U396" s="32" t="s">
        <v>45</v>
      </c>
      <c r="V396" s="32" t="s">
        <v>2359</v>
      </c>
      <c r="W396" s="33">
        <v>44817.667615740742</v>
      </c>
      <c r="X396" s="32" t="s">
        <v>89</v>
      </c>
      <c r="Y396" s="32" t="s">
        <v>52</v>
      </c>
      <c r="Z396" s="32" t="s">
        <v>48</v>
      </c>
      <c r="AA396" s="32" t="s">
        <v>474</v>
      </c>
      <c r="AB396" s="32" t="s">
        <v>2360</v>
      </c>
      <c r="AC396" s="32" t="s">
        <v>619</v>
      </c>
      <c r="AD396" s="34"/>
      <c r="AE396" s="32" t="s">
        <v>39</v>
      </c>
      <c r="AF396" s="32" t="s">
        <v>50</v>
      </c>
      <c r="AG396" s="35">
        <v>0</v>
      </c>
      <c r="AH396" s="33">
        <v>44819.692800925928</v>
      </c>
      <c r="AI396" s="32" t="s">
        <v>56</v>
      </c>
    </row>
    <row r="397" spans="1:35" ht="14.25">
      <c r="A397" s="32" t="s">
        <v>35</v>
      </c>
      <c r="B397" s="32" t="s">
        <v>2348</v>
      </c>
      <c r="C397" s="33">
        <v>44819.692835648151</v>
      </c>
      <c r="D397" s="33">
        <v>44816.398356481484</v>
      </c>
      <c r="E397" s="32" t="s">
        <v>37</v>
      </c>
      <c r="F397" s="32" t="s">
        <v>2361</v>
      </c>
      <c r="G397">
        <v>11526</v>
      </c>
      <c r="H397" s="33">
        <v>44830.424768518518</v>
      </c>
      <c r="I397" s="32" t="s">
        <v>38</v>
      </c>
      <c r="J397" s="32" t="s">
        <v>39</v>
      </c>
      <c r="K397" s="33"/>
      <c r="L397" s="32" t="s">
        <v>40</v>
      </c>
      <c r="M397" s="32" t="s">
        <v>56</v>
      </c>
      <c r="N397">
        <v>1</v>
      </c>
      <c r="O397" s="32" t="s">
        <v>60</v>
      </c>
      <c r="P397">
        <v>0</v>
      </c>
      <c r="Q397" s="32" t="s">
        <v>56</v>
      </c>
      <c r="R397">
        <v>6328</v>
      </c>
      <c r="S397" s="32" t="s">
        <v>1069</v>
      </c>
      <c r="T397" s="32" t="s">
        <v>1070</v>
      </c>
      <c r="U397" s="32" t="s">
        <v>45</v>
      </c>
      <c r="V397" s="32" t="s">
        <v>2362</v>
      </c>
      <c r="W397" s="33">
        <v>44817.666574074072</v>
      </c>
      <c r="X397" s="32" t="s">
        <v>89</v>
      </c>
      <c r="Y397" s="32" t="s">
        <v>47</v>
      </c>
      <c r="Z397" s="32" t="s">
        <v>48</v>
      </c>
      <c r="AA397" s="32" t="s">
        <v>474</v>
      </c>
      <c r="AB397" s="32" t="s">
        <v>2363</v>
      </c>
      <c r="AC397" s="32" t="s">
        <v>619</v>
      </c>
      <c r="AD397" s="34"/>
      <c r="AE397" s="32" t="s">
        <v>39</v>
      </c>
      <c r="AF397" s="32" t="s">
        <v>50</v>
      </c>
      <c r="AG397" s="35">
        <v>0</v>
      </c>
      <c r="AH397" s="33">
        <v>44819.692824074074</v>
      </c>
      <c r="AI397" s="32" t="s">
        <v>56</v>
      </c>
    </row>
    <row r="398" spans="1:35" ht="14.25">
      <c r="A398" s="32" t="s">
        <v>35</v>
      </c>
      <c r="B398" s="32" t="s">
        <v>1527</v>
      </c>
      <c r="C398" s="33">
        <v>44816.687395833331</v>
      </c>
      <c r="D398" s="33">
        <v>44816.402696759258</v>
      </c>
      <c r="E398" s="32" t="s">
        <v>37</v>
      </c>
      <c r="F398" s="32" t="s">
        <v>2364</v>
      </c>
      <c r="G398">
        <v>11527</v>
      </c>
      <c r="H398" s="33">
        <v>44826.404756944445</v>
      </c>
      <c r="I398" s="32" t="s">
        <v>38</v>
      </c>
      <c r="J398" s="32" t="s">
        <v>39</v>
      </c>
      <c r="K398" s="33"/>
      <c r="L398" s="32" t="s">
        <v>40</v>
      </c>
      <c r="M398" s="32" t="s">
        <v>56</v>
      </c>
      <c r="N398">
        <v>1</v>
      </c>
      <c r="O398" s="32" t="s">
        <v>42</v>
      </c>
      <c r="P398">
        <v>0</v>
      </c>
      <c r="Q398" s="32" t="s">
        <v>56</v>
      </c>
      <c r="R398">
        <v>8609</v>
      </c>
      <c r="S398" s="32" t="s">
        <v>936</v>
      </c>
      <c r="T398" s="32" t="s">
        <v>2145</v>
      </c>
      <c r="U398" s="32" t="s">
        <v>45</v>
      </c>
      <c r="V398" s="32" t="s">
        <v>2365</v>
      </c>
      <c r="W398" s="33">
        <v>44816.685578703706</v>
      </c>
      <c r="X398" s="32" t="s">
        <v>58</v>
      </c>
      <c r="Y398" s="32" t="s">
        <v>47</v>
      </c>
      <c r="Z398" s="32" t="s">
        <v>48</v>
      </c>
      <c r="AA398" s="32" t="s">
        <v>475</v>
      </c>
      <c r="AB398" s="32" t="s">
        <v>2366</v>
      </c>
      <c r="AC398" s="32" t="s">
        <v>1805</v>
      </c>
      <c r="AD398" s="34"/>
      <c r="AE398" s="32" t="s">
        <v>39</v>
      </c>
      <c r="AF398" s="32" t="s">
        <v>50</v>
      </c>
      <c r="AG398" s="35">
        <v>0</v>
      </c>
      <c r="AH398" s="33">
        <v>44816.687395833331</v>
      </c>
      <c r="AI398" s="32" t="s">
        <v>56</v>
      </c>
    </row>
    <row r="399" spans="1:35" ht="14.25">
      <c r="A399" s="32" t="s">
        <v>35</v>
      </c>
      <c r="B399" s="32" t="s">
        <v>2348</v>
      </c>
      <c r="C399" s="33">
        <v>44816.415891203702</v>
      </c>
      <c r="D399" s="33">
        <v>44816.413888888892</v>
      </c>
      <c r="E399" s="32" t="s">
        <v>37</v>
      </c>
      <c r="F399" s="32" t="s">
        <v>2367</v>
      </c>
      <c r="G399">
        <v>11528</v>
      </c>
      <c r="H399" s="33">
        <v>44826.63616898148</v>
      </c>
      <c r="I399" s="32" t="s">
        <v>38</v>
      </c>
      <c r="J399" s="32" t="s">
        <v>39</v>
      </c>
      <c r="K399" s="33"/>
      <c r="L399" s="32" t="s">
        <v>40</v>
      </c>
      <c r="M399" s="32" t="s">
        <v>56</v>
      </c>
      <c r="N399">
        <v>1</v>
      </c>
      <c r="O399" s="32" t="s">
        <v>60</v>
      </c>
      <c r="P399">
        <v>0</v>
      </c>
      <c r="Q399" s="32" t="s">
        <v>56</v>
      </c>
      <c r="R399">
        <v>6122</v>
      </c>
      <c r="S399" s="32" t="s">
        <v>470</v>
      </c>
      <c r="T399" s="32" t="s">
        <v>471</v>
      </c>
      <c r="U399" s="32" t="s">
        <v>45</v>
      </c>
      <c r="V399" s="32" t="s">
        <v>2368</v>
      </c>
      <c r="W399" s="33">
        <v>44816.415891203702</v>
      </c>
      <c r="X399" s="32" t="s">
        <v>223</v>
      </c>
      <c r="Y399" s="32" t="s">
        <v>47</v>
      </c>
      <c r="Z399" s="32" t="s">
        <v>48</v>
      </c>
      <c r="AA399" s="32" t="s">
        <v>474</v>
      </c>
      <c r="AB399" s="32" t="s">
        <v>876</v>
      </c>
      <c r="AC399" s="32" t="s">
        <v>619</v>
      </c>
      <c r="AD399" s="34">
        <v>44686</v>
      </c>
      <c r="AE399" s="32" t="s">
        <v>39</v>
      </c>
      <c r="AF399" s="32" t="s">
        <v>50</v>
      </c>
      <c r="AG399" s="35">
        <v>0</v>
      </c>
      <c r="AH399" s="33">
        <v>44816.637557870374</v>
      </c>
      <c r="AI399" s="32" t="s">
        <v>56</v>
      </c>
    </row>
    <row r="400" spans="1:35" ht="14.25">
      <c r="A400" s="32" t="s">
        <v>35</v>
      </c>
      <c r="B400" s="32" t="s">
        <v>178</v>
      </c>
      <c r="C400" s="33">
        <v>44821.566620370373</v>
      </c>
      <c r="D400" s="33">
        <v>44816.438668981478</v>
      </c>
      <c r="E400" s="32" t="s">
        <v>37</v>
      </c>
      <c r="F400" s="32" t="s">
        <v>39</v>
      </c>
      <c r="G400">
        <v>11529</v>
      </c>
      <c r="H400" s="33">
        <v>44832.461111111108</v>
      </c>
      <c r="I400" s="32" t="s">
        <v>38</v>
      </c>
      <c r="J400" s="32" t="s">
        <v>39</v>
      </c>
      <c r="K400" s="33"/>
      <c r="L400" s="32" t="s">
        <v>40</v>
      </c>
      <c r="M400" s="32" t="s">
        <v>56</v>
      </c>
      <c r="N400">
        <v>1</v>
      </c>
      <c r="O400" s="32" t="s">
        <v>54</v>
      </c>
      <c r="P400">
        <v>0</v>
      </c>
      <c r="Q400" s="32" t="s">
        <v>56</v>
      </c>
      <c r="R400">
        <v>8713</v>
      </c>
      <c r="S400" s="32" t="s">
        <v>665</v>
      </c>
      <c r="T400" s="32" t="s">
        <v>666</v>
      </c>
      <c r="U400" s="32" t="s">
        <v>45</v>
      </c>
      <c r="V400" s="32" t="s">
        <v>2369</v>
      </c>
      <c r="W400" s="33">
        <v>44819.561018518521</v>
      </c>
      <c r="X400" s="32" t="s">
        <v>58</v>
      </c>
      <c r="Y400" s="32" t="s">
        <v>47</v>
      </c>
      <c r="Z400" s="32" t="s">
        <v>48</v>
      </c>
      <c r="AA400" s="32" t="s">
        <v>182</v>
      </c>
      <c r="AB400" s="32" t="s">
        <v>2370</v>
      </c>
      <c r="AC400" s="32" t="s">
        <v>464</v>
      </c>
      <c r="AD400" s="34"/>
      <c r="AE400" s="32" t="s">
        <v>39</v>
      </c>
      <c r="AF400" s="32" t="s">
        <v>53</v>
      </c>
      <c r="AG400" s="35">
        <v>0</v>
      </c>
      <c r="AH400" s="33">
        <v>44821.566608796296</v>
      </c>
      <c r="AI400" s="32" t="s">
        <v>56</v>
      </c>
    </row>
    <row r="401" spans="1:35" ht="14.25">
      <c r="A401" s="32" t="s">
        <v>35</v>
      </c>
      <c r="B401" s="32" t="s">
        <v>171</v>
      </c>
      <c r="C401" s="33">
        <v>44816.625104166669</v>
      </c>
      <c r="D401" s="33">
        <v>44816.448148148149</v>
      </c>
      <c r="E401" s="32" t="s">
        <v>37</v>
      </c>
      <c r="F401" s="32" t="s">
        <v>2371</v>
      </c>
      <c r="G401">
        <v>11530</v>
      </c>
      <c r="H401" s="33">
        <v>44826.613298611112</v>
      </c>
      <c r="I401" s="32" t="s">
        <v>38</v>
      </c>
      <c r="J401" s="32" t="s">
        <v>39</v>
      </c>
      <c r="K401" s="33"/>
      <c r="L401" s="32" t="s">
        <v>40</v>
      </c>
      <c r="M401" s="32" t="s">
        <v>56</v>
      </c>
      <c r="N401">
        <v>1</v>
      </c>
      <c r="O401" s="32" t="s">
        <v>42</v>
      </c>
      <c r="P401">
        <v>0</v>
      </c>
      <c r="Q401" s="32" t="s">
        <v>56</v>
      </c>
      <c r="R401">
        <v>6081</v>
      </c>
      <c r="S401" s="32" t="s">
        <v>2372</v>
      </c>
      <c r="T401" s="32" t="s">
        <v>2373</v>
      </c>
      <c r="U401" s="32" t="s">
        <v>45</v>
      </c>
      <c r="V401" s="32" t="s">
        <v>2374</v>
      </c>
      <c r="W401" s="33">
        <v>44816.46056712963</v>
      </c>
      <c r="X401" s="32" t="s">
        <v>149</v>
      </c>
      <c r="Y401" s="32" t="s">
        <v>52</v>
      </c>
      <c r="Z401" s="32" t="s">
        <v>48</v>
      </c>
      <c r="AA401" s="32" t="s">
        <v>220</v>
      </c>
      <c r="AB401" s="32" t="s">
        <v>2375</v>
      </c>
      <c r="AC401" s="32" t="s">
        <v>557</v>
      </c>
      <c r="AD401" s="34"/>
      <c r="AE401" s="32" t="s">
        <v>39</v>
      </c>
      <c r="AF401" s="32" t="s">
        <v>50</v>
      </c>
      <c r="AG401" s="35">
        <v>0</v>
      </c>
      <c r="AH401" s="33">
        <v>44816.625104166669</v>
      </c>
      <c r="AI401" s="32" t="s">
        <v>56</v>
      </c>
    </row>
    <row r="402" spans="1:35" ht="14.25">
      <c r="A402" s="32" t="s">
        <v>35</v>
      </c>
      <c r="B402" s="32" t="s">
        <v>178</v>
      </c>
      <c r="C402" s="33"/>
      <c r="D402" s="33">
        <v>44816.450046296297</v>
      </c>
      <c r="E402" s="32" t="s">
        <v>37</v>
      </c>
      <c r="F402" s="32" t="s">
        <v>39</v>
      </c>
      <c r="G402">
        <v>11531</v>
      </c>
      <c r="H402" s="33">
        <v>44818.700046296297</v>
      </c>
      <c r="I402" s="32" t="s">
        <v>38</v>
      </c>
      <c r="J402" s="32" t="s">
        <v>39</v>
      </c>
      <c r="K402" s="33"/>
      <c r="L402" s="32" t="s">
        <v>40</v>
      </c>
      <c r="M402" s="32" t="s">
        <v>56</v>
      </c>
      <c r="N402">
        <v>1</v>
      </c>
      <c r="O402" s="32" t="s">
        <v>73</v>
      </c>
      <c r="P402">
        <v>0</v>
      </c>
      <c r="Q402" s="32" t="s">
        <v>41</v>
      </c>
      <c r="R402">
        <v>8692</v>
      </c>
      <c r="S402" s="32" t="s">
        <v>64</v>
      </c>
      <c r="T402" s="32" t="s">
        <v>65</v>
      </c>
      <c r="U402" s="32" t="s">
        <v>39</v>
      </c>
      <c r="V402" s="32" t="s">
        <v>39</v>
      </c>
      <c r="W402" s="33"/>
      <c r="X402" s="32" t="s">
        <v>433</v>
      </c>
      <c r="Y402" s="32" t="s">
        <v>47</v>
      </c>
      <c r="Z402" s="32" t="s">
        <v>160</v>
      </c>
      <c r="AA402" s="32" t="s">
        <v>182</v>
      </c>
      <c r="AB402" s="32" t="s">
        <v>69</v>
      </c>
      <c r="AC402" s="32" t="s">
        <v>1237</v>
      </c>
      <c r="AD402" s="34"/>
      <c r="AE402" s="32" t="s">
        <v>39</v>
      </c>
      <c r="AF402" s="32" t="s">
        <v>53</v>
      </c>
      <c r="AG402" s="35">
        <v>0</v>
      </c>
      <c r="AH402" s="33">
        <v>44825.665185185186</v>
      </c>
      <c r="AI402" s="32" t="s">
        <v>56</v>
      </c>
    </row>
    <row r="403" spans="1:35" ht="14.25">
      <c r="A403" s="32" t="s">
        <v>35</v>
      </c>
      <c r="B403" s="32" t="s">
        <v>39</v>
      </c>
      <c r="C403" s="33"/>
      <c r="D403" s="33">
        <v>44816.451874999999</v>
      </c>
      <c r="E403" s="32" t="s">
        <v>37</v>
      </c>
      <c r="F403" s="32" t="s">
        <v>2376</v>
      </c>
      <c r="G403">
        <v>11532</v>
      </c>
      <c r="H403" s="33">
        <v>44826.452037037037</v>
      </c>
      <c r="I403" s="32" t="s">
        <v>38</v>
      </c>
      <c r="J403" s="32" t="s">
        <v>39</v>
      </c>
      <c r="K403" s="33"/>
      <c r="L403" s="32" t="s">
        <v>40</v>
      </c>
      <c r="M403" s="32" t="s">
        <v>56</v>
      </c>
      <c r="N403">
        <v>2</v>
      </c>
      <c r="O403" s="32" t="s">
        <v>39</v>
      </c>
      <c r="P403">
        <v>0</v>
      </c>
      <c r="Q403" s="32" t="s">
        <v>56</v>
      </c>
      <c r="R403">
        <v>925299986</v>
      </c>
      <c r="S403" s="32" t="s">
        <v>404</v>
      </c>
      <c r="T403" s="32" t="s">
        <v>405</v>
      </c>
      <c r="U403" s="32" t="s">
        <v>39</v>
      </c>
      <c r="V403" s="32" t="s">
        <v>39</v>
      </c>
      <c r="W403" s="33"/>
      <c r="X403" s="32" t="s">
        <v>678</v>
      </c>
      <c r="Y403" s="32" t="s">
        <v>47</v>
      </c>
      <c r="Z403" s="32" t="s">
        <v>160</v>
      </c>
      <c r="AA403" s="32" t="s">
        <v>39</v>
      </c>
      <c r="AB403" s="32" t="s">
        <v>2377</v>
      </c>
      <c r="AC403" s="32" t="s">
        <v>540</v>
      </c>
      <c r="AD403" s="34"/>
      <c r="AE403" s="32" t="s">
        <v>39</v>
      </c>
      <c r="AF403" s="32" t="s">
        <v>50</v>
      </c>
      <c r="AG403" s="35">
        <v>0</v>
      </c>
      <c r="AH403" s="33">
        <v>44819.676203703704</v>
      </c>
      <c r="AI403" s="32" t="s">
        <v>56</v>
      </c>
    </row>
    <row r="404" spans="1:35" ht="14.25">
      <c r="A404" s="32" t="s">
        <v>35</v>
      </c>
      <c r="B404" s="32" t="s">
        <v>36</v>
      </c>
      <c r="C404" s="33">
        <v>44819.609143518515</v>
      </c>
      <c r="D404" s="33">
        <v>44816.452002314814</v>
      </c>
      <c r="E404" s="32" t="s">
        <v>37</v>
      </c>
      <c r="F404" s="32" t="s">
        <v>2378</v>
      </c>
      <c r="G404">
        <v>11533</v>
      </c>
      <c r="H404" s="33">
        <v>44831.375115740739</v>
      </c>
      <c r="I404" s="32" t="s">
        <v>38</v>
      </c>
      <c r="J404" s="32" t="s">
        <v>39</v>
      </c>
      <c r="K404" s="33"/>
      <c r="L404" s="32" t="s">
        <v>40</v>
      </c>
      <c r="M404" s="32" t="s">
        <v>56</v>
      </c>
      <c r="N404">
        <v>1</v>
      </c>
      <c r="O404" s="32" t="s">
        <v>42</v>
      </c>
      <c r="P404">
        <v>0</v>
      </c>
      <c r="Q404" s="32" t="s">
        <v>56</v>
      </c>
      <c r="R404">
        <v>8685</v>
      </c>
      <c r="S404" s="32" t="s">
        <v>155</v>
      </c>
      <c r="T404" s="32" t="s">
        <v>156</v>
      </c>
      <c r="U404" s="32" t="s">
        <v>45</v>
      </c>
      <c r="V404" s="32" t="s">
        <v>2379</v>
      </c>
      <c r="W404" s="33">
        <v>44817.580127314817</v>
      </c>
      <c r="X404" s="32" t="s">
        <v>58</v>
      </c>
      <c r="Y404" s="32" t="s">
        <v>47</v>
      </c>
      <c r="Z404" s="32" t="s">
        <v>48</v>
      </c>
      <c r="AA404" s="32" t="s">
        <v>49</v>
      </c>
      <c r="AB404" s="32" t="s">
        <v>2378</v>
      </c>
      <c r="AC404" s="32" t="s">
        <v>328</v>
      </c>
      <c r="AD404" s="34"/>
      <c r="AE404" s="32" t="s">
        <v>39</v>
      </c>
      <c r="AF404" s="32" t="s">
        <v>50</v>
      </c>
      <c r="AG404" s="35">
        <v>0</v>
      </c>
      <c r="AH404" s="33">
        <v>44819.609143518515</v>
      </c>
      <c r="AI404" s="32" t="s">
        <v>56</v>
      </c>
    </row>
    <row r="405" spans="1:35" ht="14.25">
      <c r="A405" s="32" t="s">
        <v>35</v>
      </c>
      <c r="B405" s="32" t="s">
        <v>329</v>
      </c>
      <c r="C405" s="33"/>
      <c r="D405" s="33">
        <v>44816.452210648145</v>
      </c>
      <c r="E405" s="32" t="s">
        <v>37</v>
      </c>
      <c r="F405" s="32" t="s">
        <v>2380</v>
      </c>
      <c r="G405">
        <v>11534</v>
      </c>
      <c r="H405" s="33">
        <v>44832.357037037036</v>
      </c>
      <c r="I405" s="32" t="s">
        <v>38</v>
      </c>
      <c r="J405" s="32" t="s">
        <v>39</v>
      </c>
      <c r="K405" s="33"/>
      <c r="L405" s="32" t="s">
        <v>40</v>
      </c>
      <c r="M405" s="32" t="s">
        <v>56</v>
      </c>
      <c r="N405">
        <v>1</v>
      </c>
      <c r="O405" s="32" t="s">
        <v>732</v>
      </c>
      <c r="P405">
        <v>0</v>
      </c>
      <c r="Q405" s="32" t="s">
        <v>56</v>
      </c>
      <c r="R405">
        <v>649978254</v>
      </c>
      <c r="S405" s="32" t="s">
        <v>2381</v>
      </c>
      <c r="T405" s="32" t="s">
        <v>2382</v>
      </c>
      <c r="U405" s="32" t="s">
        <v>39</v>
      </c>
      <c r="V405" s="32" t="s">
        <v>39</v>
      </c>
      <c r="W405" s="33"/>
      <c r="X405" s="32" t="s">
        <v>149</v>
      </c>
      <c r="Y405" s="32" t="s">
        <v>47</v>
      </c>
      <c r="Z405" s="32" t="s">
        <v>160</v>
      </c>
      <c r="AA405" s="32" t="s">
        <v>330</v>
      </c>
      <c r="AB405" s="32" t="s">
        <v>2383</v>
      </c>
      <c r="AC405" s="32" t="s">
        <v>328</v>
      </c>
      <c r="AD405" s="34"/>
      <c r="AE405" s="32" t="s">
        <v>39</v>
      </c>
      <c r="AF405" s="32" t="s">
        <v>53</v>
      </c>
      <c r="AG405" s="35">
        <v>0</v>
      </c>
      <c r="AH405" s="33">
        <v>44825.677175925928</v>
      </c>
      <c r="AI405" s="32" t="s">
        <v>56</v>
      </c>
    </row>
    <row r="406" spans="1:35" ht="14.25">
      <c r="A406" s="32" t="s">
        <v>35</v>
      </c>
      <c r="B406" s="32" t="s">
        <v>73</v>
      </c>
      <c r="C406" s="33">
        <v>44816.687777777777</v>
      </c>
      <c r="D406" s="33">
        <v>44816.464560185188</v>
      </c>
      <c r="E406" s="32" t="s">
        <v>37</v>
      </c>
      <c r="F406" s="32" t="s">
        <v>2384</v>
      </c>
      <c r="G406">
        <v>11535</v>
      </c>
      <c r="H406" s="33">
        <v>44826.467638888891</v>
      </c>
      <c r="I406" s="32" t="s">
        <v>38</v>
      </c>
      <c r="J406" s="32" t="s">
        <v>39</v>
      </c>
      <c r="K406" s="33"/>
      <c r="L406" s="32" t="s">
        <v>40</v>
      </c>
      <c r="M406" s="32" t="s">
        <v>56</v>
      </c>
      <c r="N406">
        <v>1</v>
      </c>
      <c r="O406" s="32" t="s">
        <v>42</v>
      </c>
      <c r="P406">
        <v>0</v>
      </c>
      <c r="Q406" s="32" t="s">
        <v>56</v>
      </c>
      <c r="R406">
        <v>8164</v>
      </c>
      <c r="S406" s="32" t="s">
        <v>362</v>
      </c>
      <c r="T406" s="32" t="s">
        <v>363</v>
      </c>
      <c r="U406" s="32" t="s">
        <v>45</v>
      </c>
      <c r="V406" s="32" t="s">
        <v>2385</v>
      </c>
      <c r="W406" s="33">
        <v>44816.685243055559</v>
      </c>
      <c r="X406" s="32" t="s">
        <v>46</v>
      </c>
      <c r="Y406" s="32" t="s">
        <v>47</v>
      </c>
      <c r="Z406" s="32" t="s">
        <v>48</v>
      </c>
      <c r="AA406" s="32" t="s">
        <v>105</v>
      </c>
      <c r="AB406" s="32" t="s">
        <v>2386</v>
      </c>
      <c r="AC406" s="32" t="s">
        <v>2253</v>
      </c>
      <c r="AD406" s="34"/>
      <c r="AE406" s="32" t="s">
        <v>39</v>
      </c>
      <c r="AF406" s="32" t="s">
        <v>50</v>
      </c>
      <c r="AG406" s="35">
        <v>0</v>
      </c>
      <c r="AH406" s="33">
        <v>44816.687777777777</v>
      </c>
      <c r="AI406" s="32" t="s">
        <v>56</v>
      </c>
    </row>
    <row r="407" spans="1:35" ht="14.25">
      <c r="A407" s="32" t="s">
        <v>35</v>
      </c>
      <c r="B407" s="32" t="s">
        <v>178</v>
      </c>
      <c r="C407" s="33">
        <v>44816.688055555554</v>
      </c>
      <c r="D407" s="33">
        <v>44816.491655092592</v>
      </c>
      <c r="E407" s="32" t="s">
        <v>37</v>
      </c>
      <c r="F407" s="32" t="s">
        <v>2387</v>
      </c>
      <c r="G407">
        <v>11536</v>
      </c>
      <c r="H407" s="33">
        <v>44837.460833333331</v>
      </c>
      <c r="I407" s="32" t="s">
        <v>38</v>
      </c>
      <c r="J407" s="32" t="s">
        <v>39</v>
      </c>
      <c r="K407" s="33"/>
      <c r="L407" s="32" t="s">
        <v>40</v>
      </c>
      <c r="M407" s="32" t="s">
        <v>56</v>
      </c>
      <c r="N407">
        <v>1</v>
      </c>
      <c r="O407" s="32" t="s">
        <v>54</v>
      </c>
      <c r="P407">
        <v>0</v>
      </c>
      <c r="Q407" s="32" t="s">
        <v>56</v>
      </c>
      <c r="R407">
        <v>894434653</v>
      </c>
      <c r="S407" s="32" t="s">
        <v>2388</v>
      </c>
      <c r="T407" s="32" t="s">
        <v>2389</v>
      </c>
      <c r="U407" s="32" t="s">
        <v>45</v>
      </c>
      <c r="V407" s="32" t="s">
        <v>2390</v>
      </c>
      <c r="W407" s="33">
        <v>44816.686354166668</v>
      </c>
      <c r="X407" s="32" t="s">
        <v>58</v>
      </c>
      <c r="Y407" s="32" t="s">
        <v>47</v>
      </c>
      <c r="Z407" s="32" t="s">
        <v>48</v>
      </c>
      <c r="AA407" s="32" t="s">
        <v>182</v>
      </c>
      <c r="AB407" s="32" t="s">
        <v>2391</v>
      </c>
      <c r="AC407" s="32" t="s">
        <v>561</v>
      </c>
      <c r="AD407" s="34"/>
      <c r="AE407" s="32" t="s">
        <v>39</v>
      </c>
      <c r="AF407" s="32" t="s">
        <v>53</v>
      </c>
      <c r="AG407" s="35">
        <v>0</v>
      </c>
      <c r="AH407" s="33">
        <v>44825.655277777776</v>
      </c>
      <c r="AI407" s="32" t="s">
        <v>56</v>
      </c>
    </row>
    <row r="408" spans="1:35" ht="14.25">
      <c r="A408" s="32" t="s">
        <v>35</v>
      </c>
      <c r="B408" s="32" t="s">
        <v>171</v>
      </c>
      <c r="C408" s="33">
        <v>44816.625405092593</v>
      </c>
      <c r="D408" s="33">
        <v>44816.514050925929</v>
      </c>
      <c r="E408" s="32" t="s">
        <v>37</v>
      </c>
      <c r="F408" s="32" t="s">
        <v>2392</v>
      </c>
      <c r="G408">
        <v>11537</v>
      </c>
      <c r="H408" s="33">
        <v>44837.660231481481</v>
      </c>
      <c r="I408" s="32" t="s">
        <v>38</v>
      </c>
      <c r="J408" s="32" t="s">
        <v>39</v>
      </c>
      <c r="K408" s="33"/>
      <c r="L408" s="32" t="s">
        <v>40</v>
      </c>
      <c r="M408" s="32" t="s">
        <v>56</v>
      </c>
      <c r="N408">
        <v>1</v>
      </c>
      <c r="O408" s="32" t="s">
        <v>42</v>
      </c>
      <c r="P408">
        <v>0</v>
      </c>
      <c r="Q408" s="32" t="s">
        <v>56</v>
      </c>
      <c r="R408">
        <v>6121</v>
      </c>
      <c r="S408" s="32" t="s">
        <v>601</v>
      </c>
      <c r="T408" s="32" t="s">
        <v>602</v>
      </c>
      <c r="U408" s="32" t="s">
        <v>45</v>
      </c>
      <c r="V408" s="32" t="s">
        <v>2393</v>
      </c>
      <c r="W408" s="33">
        <v>44816.525057870371</v>
      </c>
      <c r="X408" s="32" t="s">
        <v>72</v>
      </c>
      <c r="Y408" s="32" t="s">
        <v>47</v>
      </c>
      <c r="Z408" s="32" t="s">
        <v>48</v>
      </c>
      <c r="AA408" s="32" t="s">
        <v>844</v>
      </c>
      <c r="AB408" s="32" t="s">
        <v>2394</v>
      </c>
      <c r="AC408" s="32" t="s">
        <v>1883</v>
      </c>
      <c r="AD408" s="34"/>
      <c r="AE408" s="32" t="s">
        <v>39</v>
      </c>
      <c r="AF408" s="32" t="s">
        <v>50</v>
      </c>
      <c r="AG408" s="35">
        <v>0</v>
      </c>
      <c r="AH408" s="33">
        <v>44825.670648148145</v>
      </c>
      <c r="AI408" s="32" t="s">
        <v>41</v>
      </c>
    </row>
    <row r="409" spans="1:35" ht="14.25">
      <c r="A409" s="32" t="s">
        <v>35</v>
      </c>
      <c r="B409" s="32" t="s">
        <v>1527</v>
      </c>
      <c r="C409" s="33">
        <v>44816.544999999998</v>
      </c>
      <c r="D409" s="33">
        <v>44816.532800925925</v>
      </c>
      <c r="E409" s="32" t="s">
        <v>37</v>
      </c>
      <c r="F409" s="32" t="s">
        <v>2395</v>
      </c>
      <c r="G409">
        <v>11538</v>
      </c>
      <c r="H409" s="33">
        <v>44826.584837962961</v>
      </c>
      <c r="I409" s="32" t="s">
        <v>38</v>
      </c>
      <c r="J409" s="32" t="s">
        <v>39</v>
      </c>
      <c r="K409" s="33"/>
      <c r="L409" s="32" t="s">
        <v>40</v>
      </c>
      <c r="M409" s="32" t="s">
        <v>56</v>
      </c>
      <c r="N409">
        <v>1</v>
      </c>
      <c r="O409" s="32" t="s">
        <v>42</v>
      </c>
      <c r="P409">
        <v>0</v>
      </c>
      <c r="Q409" s="32" t="s">
        <v>56</v>
      </c>
      <c r="R409">
        <v>852878945</v>
      </c>
      <c r="S409" s="32" t="s">
        <v>2396</v>
      </c>
      <c r="T409" s="32" t="s">
        <v>2397</v>
      </c>
      <c r="U409" s="32" t="s">
        <v>45</v>
      </c>
      <c r="V409" s="32" t="s">
        <v>1047</v>
      </c>
      <c r="W409" s="33">
        <v>44816.544999999998</v>
      </c>
      <c r="X409" s="32" t="s">
        <v>184</v>
      </c>
      <c r="Y409" s="32" t="s">
        <v>47</v>
      </c>
      <c r="Z409" s="32" t="s">
        <v>48</v>
      </c>
      <c r="AA409" s="32" t="s">
        <v>792</v>
      </c>
      <c r="AB409" s="32" t="s">
        <v>2398</v>
      </c>
      <c r="AC409" s="32" t="s">
        <v>123</v>
      </c>
      <c r="AD409" s="34"/>
      <c r="AE409" s="32" t="s">
        <v>39</v>
      </c>
      <c r="AF409" s="32" t="s">
        <v>50</v>
      </c>
      <c r="AG409" s="35">
        <v>0</v>
      </c>
      <c r="AH409" s="33">
        <v>44816.596643518518</v>
      </c>
      <c r="AI409" s="32" t="s">
        <v>56</v>
      </c>
    </row>
    <row r="410" spans="1:35" ht="14.25">
      <c r="A410" s="32" t="s">
        <v>35</v>
      </c>
      <c r="B410" s="32" t="s">
        <v>329</v>
      </c>
      <c r="C410" s="33">
        <v>44816.705671296295</v>
      </c>
      <c r="D410" s="33">
        <v>44816.564004629632</v>
      </c>
      <c r="E410" s="32" t="s">
        <v>37</v>
      </c>
      <c r="F410" s="32" t="s">
        <v>2399</v>
      </c>
      <c r="G410">
        <v>11539</v>
      </c>
      <c r="H410" s="33">
        <v>44837.533553240741</v>
      </c>
      <c r="I410" s="32" t="s">
        <v>2400</v>
      </c>
      <c r="J410" s="32" t="s">
        <v>45</v>
      </c>
      <c r="K410" s="33">
        <v>44816.567974537036</v>
      </c>
      <c r="L410" s="32" t="s">
        <v>40</v>
      </c>
      <c r="M410" s="32" t="s">
        <v>56</v>
      </c>
      <c r="N410">
        <v>1</v>
      </c>
      <c r="O410" s="32" t="s">
        <v>210</v>
      </c>
      <c r="P410">
        <v>1</v>
      </c>
      <c r="Q410" s="32" t="s">
        <v>56</v>
      </c>
      <c r="R410">
        <v>8703</v>
      </c>
      <c r="S410" s="32" t="s">
        <v>905</v>
      </c>
      <c r="T410" s="32" t="s">
        <v>906</v>
      </c>
      <c r="U410" s="32" t="s">
        <v>45</v>
      </c>
      <c r="V410" s="32" t="s">
        <v>2401</v>
      </c>
      <c r="W410" s="33">
        <v>44816.705671296295</v>
      </c>
      <c r="X410" s="32" t="s">
        <v>94</v>
      </c>
      <c r="Y410" s="32" t="s">
        <v>47</v>
      </c>
      <c r="Z410" s="32" t="s">
        <v>48</v>
      </c>
      <c r="AA410" s="32" t="s">
        <v>330</v>
      </c>
      <c r="AB410" s="32" t="s">
        <v>2399</v>
      </c>
      <c r="AC410" s="32" t="s">
        <v>907</v>
      </c>
      <c r="AD410" s="34"/>
      <c r="AE410" s="32" t="s">
        <v>39</v>
      </c>
      <c r="AF410" s="32" t="s">
        <v>53</v>
      </c>
      <c r="AG410" s="35">
        <v>0</v>
      </c>
      <c r="AH410" s="33">
        <v>44825.675219907411</v>
      </c>
      <c r="AI410" s="32" t="s">
        <v>56</v>
      </c>
    </row>
    <row r="411" spans="1:35" ht="14.25">
      <c r="A411" s="32" t="s">
        <v>35</v>
      </c>
      <c r="B411" s="32" t="s">
        <v>178</v>
      </c>
      <c r="C411" s="33">
        <v>44821.566631944443</v>
      </c>
      <c r="D411" s="33">
        <v>44816.566064814811</v>
      </c>
      <c r="E411" s="32" t="s">
        <v>37</v>
      </c>
      <c r="F411" s="32" t="s">
        <v>2402</v>
      </c>
      <c r="G411">
        <v>11540</v>
      </c>
      <c r="H411" s="33">
        <v>44848.555555555555</v>
      </c>
      <c r="I411" s="32" t="s">
        <v>38</v>
      </c>
      <c r="J411" s="32" t="s">
        <v>39</v>
      </c>
      <c r="K411" s="33"/>
      <c r="L411" s="32" t="s">
        <v>40</v>
      </c>
      <c r="M411" s="32" t="s">
        <v>56</v>
      </c>
      <c r="N411">
        <v>1</v>
      </c>
      <c r="O411" s="32" t="s">
        <v>179</v>
      </c>
      <c r="P411">
        <v>0</v>
      </c>
      <c r="Q411" s="32" t="s">
        <v>56</v>
      </c>
      <c r="R411">
        <v>8828</v>
      </c>
      <c r="S411" s="32" t="s">
        <v>857</v>
      </c>
      <c r="T411" s="32" t="s">
        <v>858</v>
      </c>
      <c r="U411" s="32" t="s">
        <v>45</v>
      </c>
      <c r="V411" s="32" t="s">
        <v>2403</v>
      </c>
      <c r="W411" s="33">
        <v>44819.565810185188</v>
      </c>
      <c r="X411" s="32" t="s">
        <v>46</v>
      </c>
      <c r="Y411" s="32" t="s">
        <v>47</v>
      </c>
      <c r="Z411" s="32" t="s">
        <v>48</v>
      </c>
      <c r="AA411" s="32" t="s">
        <v>182</v>
      </c>
      <c r="AB411" s="32" t="s">
        <v>2404</v>
      </c>
      <c r="AC411" s="32" t="s">
        <v>540</v>
      </c>
      <c r="AD411" s="34"/>
      <c r="AE411" s="32" t="s">
        <v>39</v>
      </c>
      <c r="AF411" s="32" t="s">
        <v>53</v>
      </c>
      <c r="AG411" s="35">
        <v>0</v>
      </c>
      <c r="AH411" s="33">
        <v>44838.675000000003</v>
      </c>
      <c r="AI411" s="32" t="s">
        <v>56</v>
      </c>
    </row>
    <row r="412" spans="1:35" ht="14.25">
      <c r="A412" s="32" t="s">
        <v>35</v>
      </c>
      <c r="B412" s="32" t="s">
        <v>178</v>
      </c>
      <c r="C412" s="33">
        <v>44822.357615740744</v>
      </c>
      <c r="D412" s="33">
        <v>44816.579039351855</v>
      </c>
      <c r="E412" s="32" t="s">
        <v>37</v>
      </c>
      <c r="F412" s="32" t="s">
        <v>39</v>
      </c>
      <c r="G412">
        <v>11541</v>
      </c>
      <c r="H412" s="33">
        <v>44819.454039351855</v>
      </c>
      <c r="I412" s="32" t="s">
        <v>38</v>
      </c>
      <c r="J412" s="32" t="s">
        <v>39</v>
      </c>
      <c r="K412" s="33"/>
      <c r="L412" s="32" t="s">
        <v>40</v>
      </c>
      <c r="M412" s="32" t="s">
        <v>56</v>
      </c>
      <c r="N412">
        <v>1</v>
      </c>
      <c r="O412" s="32" t="s">
        <v>311</v>
      </c>
      <c r="P412">
        <v>0</v>
      </c>
      <c r="Q412" s="32" t="s">
        <v>41</v>
      </c>
      <c r="R412">
        <v>8703</v>
      </c>
      <c r="S412" s="32" t="s">
        <v>905</v>
      </c>
      <c r="T412" s="32" t="s">
        <v>906</v>
      </c>
      <c r="U412" s="32" t="s">
        <v>66</v>
      </c>
      <c r="V412" s="32" t="s">
        <v>2405</v>
      </c>
      <c r="W412" s="33">
        <v>44820.357569444444</v>
      </c>
      <c r="X412" s="32" t="s">
        <v>103</v>
      </c>
      <c r="Y412" s="32" t="s">
        <v>47</v>
      </c>
      <c r="Z412" s="32" t="s">
        <v>48</v>
      </c>
      <c r="AA412" s="32" t="s">
        <v>182</v>
      </c>
      <c r="AB412" s="32" t="s">
        <v>2406</v>
      </c>
      <c r="AC412" s="32" t="s">
        <v>907</v>
      </c>
      <c r="AD412" s="34"/>
      <c r="AE412" s="32" t="s">
        <v>39</v>
      </c>
      <c r="AF412" s="32" t="s">
        <v>53</v>
      </c>
      <c r="AG412" s="35">
        <v>0</v>
      </c>
      <c r="AH412" s="33">
        <v>44822.357615740744</v>
      </c>
      <c r="AI412" s="32" t="s">
        <v>56</v>
      </c>
    </row>
    <row r="413" spans="1:35" ht="14.25">
      <c r="A413" s="32" t="s">
        <v>35</v>
      </c>
      <c r="B413" s="32" t="s">
        <v>36</v>
      </c>
      <c r="C413" s="33"/>
      <c r="D413" s="33">
        <v>44816.594050925924</v>
      </c>
      <c r="E413" s="32" t="s">
        <v>37</v>
      </c>
      <c r="F413" s="32" t="s">
        <v>2407</v>
      </c>
      <c r="G413">
        <v>11542</v>
      </c>
      <c r="H413" s="33">
        <v>44826.594629629632</v>
      </c>
      <c r="I413" s="32" t="s">
        <v>38</v>
      </c>
      <c r="J413" s="32" t="s">
        <v>39</v>
      </c>
      <c r="K413" s="33"/>
      <c r="L413" s="32" t="s">
        <v>40</v>
      </c>
      <c r="M413" s="32" t="s">
        <v>56</v>
      </c>
      <c r="N413">
        <v>1</v>
      </c>
      <c r="O413" s="32" t="s">
        <v>82</v>
      </c>
      <c r="P413">
        <v>0</v>
      </c>
      <c r="Q413" s="32" t="s">
        <v>56</v>
      </c>
      <c r="R413">
        <v>8608</v>
      </c>
      <c r="S413" s="32" t="s">
        <v>43</v>
      </c>
      <c r="T413" s="32" t="s">
        <v>44</v>
      </c>
      <c r="U413" s="32" t="s">
        <v>39</v>
      </c>
      <c r="V413" s="32" t="s">
        <v>39</v>
      </c>
      <c r="W413" s="33"/>
      <c r="X413" s="32" t="s">
        <v>151</v>
      </c>
      <c r="Y413" s="32" t="s">
        <v>47</v>
      </c>
      <c r="Z413" s="32" t="s">
        <v>160</v>
      </c>
      <c r="AA413" s="32" t="s">
        <v>49</v>
      </c>
      <c r="AB413" s="32" t="s">
        <v>2408</v>
      </c>
      <c r="AC413" s="32" t="s">
        <v>1256</v>
      </c>
      <c r="AD413" s="34"/>
      <c r="AE413" s="32" t="s">
        <v>39</v>
      </c>
      <c r="AF413" s="32" t="s">
        <v>50</v>
      </c>
      <c r="AG413" s="35">
        <v>0</v>
      </c>
      <c r="AH413" s="33">
        <v>44834.361620370371</v>
      </c>
      <c r="AI413" s="32" t="s">
        <v>56</v>
      </c>
    </row>
    <row r="414" spans="1:35" ht="14.25">
      <c r="A414" s="32" t="s">
        <v>35</v>
      </c>
      <c r="B414" s="32" t="s">
        <v>171</v>
      </c>
      <c r="C414" s="33">
        <v>44816.627326388887</v>
      </c>
      <c r="D414" s="33">
        <v>44816.595185185186</v>
      </c>
      <c r="E414" s="32" t="s">
        <v>37</v>
      </c>
      <c r="F414" s="32" t="s">
        <v>2409</v>
      </c>
      <c r="G414">
        <v>11543</v>
      </c>
      <c r="H414" s="33">
        <v>44837.658425925925</v>
      </c>
      <c r="I414" s="32" t="s">
        <v>38</v>
      </c>
      <c r="J414" s="32" t="s">
        <v>39</v>
      </c>
      <c r="K414" s="33"/>
      <c r="L414" s="32" t="s">
        <v>40</v>
      </c>
      <c r="M414" s="32" t="s">
        <v>56</v>
      </c>
      <c r="N414">
        <v>1</v>
      </c>
      <c r="O414" s="32" t="s">
        <v>42</v>
      </c>
      <c r="P414">
        <v>0</v>
      </c>
      <c r="Q414" s="32" t="s">
        <v>56</v>
      </c>
      <c r="R414">
        <v>5728</v>
      </c>
      <c r="S414" s="32" t="s">
        <v>98</v>
      </c>
      <c r="T414" s="32" t="s">
        <v>99</v>
      </c>
      <c r="U414" s="32" t="s">
        <v>45</v>
      </c>
      <c r="V414" s="32" t="s">
        <v>427</v>
      </c>
      <c r="W414" s="33">
        <v>44816.608020833337</v>
      </c>
      <c r="X414" s="32" t="s">
        <v>94</v>
      </c>
      <c r="Y414" s="32" t="s">
        <v>47</v>
      </c>
      <c r="Z414" s="32" t="s">
        <v>48</v>
      </c>
      <c r="AA414" s="32" t="s">
        <v>220</v>
      </c>
      <c r="AB414" s="32" t="s">
        <v>2410</v>
      </c>
      <c r="AC414" s="32" t="s">
        <v>2411</v>
      </c>
      <c r="AD414" s="34"/>
      <c r="AE414" s="32" t="s">
        <v>39</v>
      </c>
      <c r="AF414" s="32" t="s">
        <v>50</v>
      </c>
      <c r="AG414" s="35">
        <v>0</v>
      </c>
      <c r="AH414" s="33">
        <v>44825.670925925922</v>
      </c>
      <c r="AI414" s="32" t="s">
        <v>56</v>
      </c>
    </row>
    <row r="415" spans="1:35" ht="14.25">
      <c r="A415" s="32" t="s">
        <v>35</v>
      </c>
      <c r="B415" s="32" t="s">
        <v>36</v>
      </c>
      <c r="C415" s="33"/>
      <c r="D415" s="33">
        <v>44816.609710648147</v>
      </c>
      <c r="E415" s="32" t="s">
        <v>37</v>
      </c>
      <c r="F415" s="32" t="s">
        <v>2412</v>
      </c>
      <c r="G415">
        <v>11544</v>
      </c>
      <c r="H415" s="33">
        <v>44826.609953703701</v>
      </c>
      <c r="I415" s="32" t="s">
        <v>38</v>
      </c>
      <c r="J415" s="32" t="s">
        <v>39</v>
      </c>
      <c r="K415" s="33"/>
      <c r="L415" s="32" t="s">
        <v>40</v>
      </c>
      <c r="M415" s="32" t="s">
        <v>56</v>
      </c>
      <c r="N415">
        <v>1</v>
      </c>
      <c r="O415" s="32" t="s">
        <v>82</v>
      </c>
      <c r="P415">
        <v>0</v>
      </c>
      <c r="Q415" s="32" t="s">
        <v>56</v>
      </c>
      <c r="R415">
        <v>8652</v>
      </c>
      <c r="S415" s="32" t="s">
        <v>211</v>
      </c>
      <c r="T415" s="32" t="s">
        <v>2041</v>
      </c>
      <c r="U415" s="32" t="s">
        <v>39</v>
      </c>
      <c r="V415" s="32" t="s">
        <v>39</v>
      </c>
      <c r="W415" s="33"/>
      <c r="X415" s="32" t="s">
        <v>219</v>
      </c>
      <c r="Y415" s="32" t="s">
        <v>47</v>
      </c>
      <c r="Z415" s="32" t="s">
        <v>216</v>
      </c>
      <c r="AA415" s="32" t="s">
        <v>118</v>
      </c>
      <c r="AB415" s="32" t="s">
        <v>2413</v>
      </c>
      <c r="AC415" s="32" t="s">
        <v>1256</v>
      </c>
      <c r="AD415" s="34"/>
      <c r="AE415" s="32" t="s">
        <v>39</v>
      </c>
      <c r="AF415" s="32" t="s">
        <v>50</v>
      </c>
      <c r="AG415" s="35">
        <v>0</v>
      </c>
      <c r="AH415" s="33">
        <v>44824.680219907408</v>
      </c>
      <c r="AI415" s="32" t="s">
        <v>56</v>
      </c>
    </row>
    <row r="416" spans="1:35" ht="14.25">
      <c r="A416" s="32" t="s">
        <v>35</v>
      </c>
      <c r="B416" s="32" t="s">
        <v>1527</v>
      </c>
      <c r="C416" s="33">
        <v>44816.626851851855</v>
      </c>
      <c r="D416" s="33">
        <v>44816.612928240742</v>
      </c>
      <c r="E416" s="32" t="s">
        <v>37</v>
      </c>
      <c r="F416" s="32" t="s">
        <v>39</v>
      </c>
      <c r="G416">
        <v>11545</v>
      </c>
      <c r="H416" s="33">
        <v>44819.488298611112</v>
      </c>
      <c r="I416" s="32" t="s">
        <v>38</v>
      </c>
      <c r="J416" s="32" t="s">
        <v>39</v>
      </c>
      <c r="K416" s="33"/>
      <c r="L416" s="32" t="s">
        <v>40</v>
      </c>
      <c r="M416" s="32" t="s">
        <v>56</v>
      </c>
      <c r="N416">
        <v>1</v>
      </c>
      <c r="O416" s="32" t="s">
        <v>202</v>
      </c>
      <c r="P416">
        <v>0</v>
      </c>
      <c r="Q416" s="32" t="s">
        <v>41</v>
      </c>
      <c r="R416">
        <v>8692</v>
      </c>
      <c r="S416" s="32" t="s">
        <v>64</v>
      </c>
      <c r="T416" s="32" t="s">
        <v>65</v>
      </c>
      <c r="U416" s="32" t="s">
        <v>45</v>
      </c>
      <c r="V416" s="32" t="s">
        <v>2414</v>
      </c>
      <c r="W416" s="33">
        <v>44816.626851851855</v>
      </c>
      <c r="X416" s="32" t="s">
        <v>96</v>
      </c>
      <c r="Y416" s="32" t="s">
        <v>47</v>
      </c>
      <c r="Z416" s="32" t="s">
        <v>48</v>
      </c>
      <c r="AA416" s="32" t="s">
        <v>97</v>
      </c>
      <c r="AB416" s="32" t="s">
        <v>2415</v>
      </c>
      <c r="AC416" s="32" t="s">
        <v>1237</v>
      </c>
      <c r="AD416" s="34"/>
      <c r="AE416" s="32" t="s">
        <v>39</v>
      </c>
      <c r="AF416" s="32" t="s">
        <v>53</v>
      </c>
      <c r="AG416" s="35">
        <v>0</v>
      </c>
      <c r="AH416" s="33">
        <v>44816.626851851855</v>
      </c>
      <c r="AI416" s="32" t="s">
        <v>56</v>
      </c>
    </row>
    <row r="417" spans="1:35" ht="14.25">
      <c r="A417" s="32" t="s">
        <v>35</v>
      </c>
      <c r="B417" s="32" t="s">
        <v>1527</v>
      </c>
      <c r="C417" s="33">
        <v>44816.644861111112</v>
      </c>
      <c r="D417" s="33">
        <v>44816.616736111115</v>
      </c>
      <c r="E417" s="32" t="s">
        <v>37</v>
      </c>
      <c r="F417" s="32" t="s">
        <v>39</v>
      </c>
      <c r="G417">
        <v>11546</v>
      </c>
      <c r="H417" s="33">
        <v>44819.492199074077</v>
      </c>
      <c r="I417" s="32" t="s">
        <v>2416</v>
      </c>
      <c r="J417" s="32" t="s">
        <v>45</v>
      </c>
      <c r="K417" s="33">
        <v>44816.644583333335</v>
      </c>
      <c r="L417" s="32" t="s">
        <v>40</v>
      </c>
      <c r="M417" s="32" t="s">
        <v>56</v>
      </c>
      <c r="N417">
        <v>1</v>
      </c>
      <c r="O417" s="32" t="s">
        <v>202</v>
      </c>
      <c r="P417">
        <v>1</v>
      </c>
      <c r="Q417" s="32" t="s">
        <v>41</v>
      </c>
      <c r="R417">
        <v>8652</v>
      </c>
      <c r="S417" s="32" t="s">
        <v>211</v>
      </c>
      <c r="T417" s="32" t="s">
        <v>2041</v>
      </c>
      <c r="U417" s="32" t="s">
        <v>45</v>
      </c>
      <c r="V417" s="32" t="s">
        <v>2417</v>
      </c>
      <c r="W417" s="33">
        <v>44816.644861111112</v>
      </c>
      <c r="X417" s="32" t="s">
        <v>96</v>
      </c>
      <c r="Y417" s="32" t="s">
        <v>47</v>
      </c>
      <c r="Z417" s="32" t="s">
        <v>48</v>
      </c>
      <c r="AA417" s="32" t="s">
        <v>97</v>
      </c>
      <c r="AB417" s="32" t="s">
        <v>212</v>
      </c>
      <c r="AC417" s="32" t="s">
        <v>1256</v>
      </c>
      <c r="AD417" s="34"/>
      <c r="AE417" s="32" t="s">
        <v>39</v>
      </c>
      <c r="AF417" s="32" t="s">
        <v>53</v>
      </c>
      <c r="AG417" s="35">
        <v>0</v>
      </c>
      <c r="AH417" s="33">
        <v>44816.644861111112</v>
      </c>
      <c r="AI417" s="32" t="s">
        <v>56</v>
      </c>
    </row>
    <row r="418" spans="1:35" ht="14.25">
      <c r="A418" s="32" t="s">
        <v>35</v>
      </c>
      <c r="B418" s="32" t="s">
        <v>178</v>
      </c>
      <c r="C418" s="33"/>
      <c r="D418" s="33">
        <v>44816.633043981485</v>
      </c>
      <c r="E418" s="32" t="s">
        <v>37</v>
      </c>
      <c r="F418" s="32" t="s">
        <v>39</v>
      </c>
      <c r="G418">
        <v>11547</v>
      </c>
      <c r="H418" s="33">
        <v>44824.535532407404</v>
      </c>
      <c r="I418" s="32" t="s">
        <v>38</v>
      </c>
      <c r="J418" s="32" t="s">
        <v>39</v>
      </c>
      <c r="K418" s="33"/>
      <c r="L418" s="32" t="s">
        <v>40</v>
      </c>
      <c r="M418" s="32" t="s">
        <v>56</v>
      </c>
      <c r="N418">
        <v>1</v>
      </c>
      <c r="O418" s="32" t="s">
        <v>311</v>
      </c>
      <c r="P418">
        <v>0</v>
      </c>
      <c r="Q418" s="32" t="s">
        <v>41</v>
      </c>
      <c r="R418">
        <v>623456605</v>
      </c>
      <c r="S418" s="32" t="s">
        <v>2418</v>
      </c>
      <c r="T418" s="32" t="s">
        <v>2419</v>
      </c>
      <c r="U418" s="32" t="s">
        <v>39</v>
      </c>
      <c r="V418" s="32" t="s">
        <v>39</v>
      </c>
      <c r="W418" s="33"/>
      <c r="X418" s="32" t="s">
        <v>149</v>
      </c>
      <c r="Y418" s="32" t="s">
        <v>47</v>
      </c>
      <c r="Z418" s="32" t="s">
        <v>160</v>
      </c>
      <c r="AA418" s="32" t="s">
        <v>182</v>
      </c>
      <c r="AB418" s="32" t="s">
        <v>2420</v>
      </c>
      <c r="AC418" s="32" t="s">
        <v>1824</v>
      </c>
      <c r="AD418" s="34"/>
      <c r="AE418" s="32" t="s">
        <v>39</v>
      </c>
      <c r="AF418" s="32" t="s">
        <v>53</v>
      </c>
      <c r="AG418" s="35">
        <v>0</v>
      </c>
      <c r="AH418" s="33">
        <v>44820.393171296295</v>
      </c>
      <c r="AI418" s="32" t="s">
        <v>56</v>
      </c>
    </row>
    <row r="419" spans="1:35" ht="14.25">
      <c r="A419" s="32" t="s">
        <v>35</v>
      </c>
      <c r="B419" s="32" t="s">
        <v>1527</v>
      </c>
      <c r="C419" s="33">
        <v>44816.645277777781</v>
      </c>
      <c r="D419" s="33">
        <v>44816.637025462966</v>
      </c>
      <c r="E419" s="32" t="s">
        <v>37</v>
      </c>
      <c r="F419" s="32" t="s">
        <v>2421</v>
      </c>
      <c r="G419">
        <v>11548</v>
      </c>
      <c r="H419" s="33">
        <v>44826.637638888889</v>
      </c>
      <c r="I419" s="32" t="s">
        <v>38</v>
      </c>
      <c r="J419" s="32" t="s">
        <v>39</v>
      </c>
      <c r="K419" s="33"/>
      <c r="L419" s="32" t="s">
        <v>40</v>
      </c>
      <c r="M419" s="32" t="s">
        <v>56</v>
      </c>
      <c r="N419">
        <v>1</v>
      </c>
      <c r="O419" s="32" t="s">
        <v>104</v>
      </c>
      <c r="P419">
        <v>0</v>
      </c>
      <c r="Q419" s="32" t="s">
        <v>56</v>
      </c>
      <c r="R419">
        <v>6451</v>
      </c>
      <c r="S419" s="32" t="s">
        <v>296</v>
      </c>
      <c r="T419" s="32" t="s">
        <v>297</v>
      </c>
      <c r="U419" s="32" t="s">
        <v>45</v>
      </c>
      <c r="V419" s="32" t="s">
        <v>2422</v>
      </c>
      <c r="W419" s="33">
        <v>44816.645277777781</v>
      </c>
      <c r="X419" s="32" t="s">
        <v>223</v>
      </c>
      <c r="Y419" s="32" t="s">
        <v>47</v>
      </c>
      <c r="Z419" s="32" t="s">
        <v>48</v>
      </c>
      <c r="AA419" s="32" t="s">
        <v>455</v>
      </c>
      <c r="AB419" s="32" t="s">
        <v>418</v>
      </c>
      <c r="AC419" s="32" t="s">
        <v>587</v>
      </c>
      <c r="AD419" s="34"/>
      <c r="AE419" s="32" t="s">
        <v>39</v>
      </c>
      <c r="AF419" s="32" t="s">
        <v>50</v>
      </c>
      <c r="AG419" s="35">
        <v>0</v>
      </c>
      <c r="AH419" s="33">
        <v>44816.645277777781</v>
      </c>
      <c r="AI419" s="32" t="s">
        <v>56</v>
      </c>
    </row>
    <row r="420" spans="1:35" ht="14.25">
      <c r="A420" s="32" t="s">
        <v>35</v>
      </c>
      <c r="B420" s="32" t="s">
        <v>1527</v>
      </c>
      <c r="C420" s="33">
        <v>44818.880289351851</v>
      </c>
      <c r="D420" s="33">
        <v>44816.64875</v>
      </c>
      <c r="E420" s="32" t="s">
        <v>37</v>
      </c>
      <c r="F420" s="32" t="s">
        <v>2423</v>
      </c>
      <c r="G420">
        <v>11549</v>
      </c>
      <c r="H420" s="33">
        <v>44830.649305555555</v>
      </c>
      <c r="I420" s="32" t="s">
        <v>38</v>
      </c>
      <c r="J420" s="32" t="s">
        <v>39</v>
      </c>
      <c r="K420" s="33"/>
      <c r="L420" s="32" t="s">
        <v>40</v>
      </c>
      <c r="M420" s="32" t="s">
        <v>56</v>
      </c>
      <c r="N420">
        <v>1</v>
      </c>
      <c r="O420" s="32" t="s">
        <v>42</v>
      </c>
      <c r="P420">
        <v>0</v>
      </c>
      <c r="Q420" s="32" t="s">
        <v>56</v>
      </c>
      <c r="R420">
        <v>827678353</v>
      </c>
      <c r="S420" s="32" t="s">
        <v>2424</v>
      </c>
      <c r="T420" s="32" t="s">
        <v>2425</v>
      </c>
      <c r="U420" s="32" t="s">
        <v>45</v>
      </c>
      <c r="V420" s="32" t="s">
        <v>2426</v>
      </c>
      <c r="W420" s="33">
        <v>44816.824745370373</v>
      </c>
      <c r="X420" s="32" t="s">
        <v>215</v>
      </c>
      <c r="Y420" s="32" t="s">
        <v>52</v>
      </c>
      <c r="Z420" s="32" t="s">
        <v>48</v>
      </c>
      <c r="AA420" s="32" t="s">
        <v>475</v>
      </c>
      <c r="AB420" s="32" t="s">
        <v>2427</v>
      </c>
      <c r="AC420" s="32" t="s">
        <v>670</v>
      </c>
      <c r="AD420" s="34">
        <v>44686</v>
      </c>
      <c r="AE420" s="32" t="s">
        <v>39</v>
      </c>
      <c r="AF420" s="32" t="s">
        <v>50</v>
      </c>
      <c r="AG420" s="35">
        <v>0</v>
      </c>
      <c r="AH420" s="33">
        <v>44819.472557870373</v>
      </c>
      <c r="AI420" s="32" t="s">
        <v>56</v>
      </c>
    </row>
    <row r="421" spans="1:35" ht="14.25">
      <c r="A421" s="32" t="s">
        <v>35</v>
      </c>
      <c r="B421" s="32" t="s">
        <v>499</v>
      </c>
      <c r="C421" s="33"/>
      <c r="D421" s="33">
        <v>44816.658831018518</v>
      </c>
      <c r="E421" s="32" t="s">
        <v>37</v>
      </c>
      <c r="F421" s="32" t="s">
        <v>39</v>
      </c>
      <c r="G421">
        <v>11550</v>
      </c>
      <c r="H421" s="33">
        <v>44834.5</v>
      </c>
      <c r="I421" s="32" t="s">
        <v>2428</v>
      </c>
      <c r="J421" s="32" t="s">
        <v>66</v>
      </c>
      <c r="K421" s="33">
        <v>44823.39565972222</v>
      </c>
      <c r="L421" s="32" t="s">
        <v>40</v>
      </c>
      <c r="M421" s="32" t="s">
        <v>56</v>
      </c>
      <c r="N421">
        <v>1</v>
      </c>
      <c r="O421" s="32" t="s">
        <v>452</v>
      </c>
      <c r="P421">
        <v>1</v>
      </c>
      <c r="Q421" s="32" t="s">
        <v>41</v>
      </c>
      <c r="R421">
        <v>6386</v>
      </c>
      <c r="S421" s="32" t="s">
        <v>970</v>
      </c>
      <c r="T421" s="32" t="s">
        <v>971</v>
      </c>
      <c r="U421" s="32" t="s">
        <v>39</v>
      </c>
      <c r="V421" s="32" t="s">
        <v>39</v>
      </c>
      <c r="W421" s="33"/>
      <c r="X421" s="32" t="s">
        <v>227</v>
      </c>
      <c r="Y421" s="32" t="s">
        <v>47</v>
      </c>
      <c r="Z421" s="32" t="s">
        <v>160</v>
      </c>
      <c r="AA421" s="32" t="s">
        <v>502</v>
      </c>
      <c r="AB421" s="32" t="s">
        <v>2429</v>
      </c>
      <c r="AC421" s="32" t="s">
        <v>2430</v>
      </c>
      <c r="AD421" s="34"/>
      <c r="AE421" s="32" t="s">
        <v>39</v>
      </c>
      <c r="AF421" s="32" t="s">
        <v>53</v>
      </c>
      <c r="AG421" s="35">
        <v>0</v>
      </c>
      <c r="AH421" s="33">
        <v>44827.534756944442</v>
      </c>
      <c r="AI421" s="32" t="s">
        <v>56</v>
      </c>
    </row>
    <row r="422" spans="1:35" ht="14.25">
      <c r="A422" s="32" t="s">
        <v>35</v>
      </c>
      <c r="B422" s="32" t="s">
        <v>178</v>
      </c>
      <c r="C422" s="33"/>
      <c r="D422" s="33">
        <v>44816.666180555556</v>
      </c>
      <c r="E422" s="32" t="s">
        <v>37</v>
      </c>
      <c r="F422" s="32" t="s">
        <v>2431</v>
      </c>
      <c r="G422">
        <v>11551</v>
      </c>
      <c r="H422" s="33">
        <v>44827.541666666664</v>
      </c>
      <c r="I422" s="32" t="s">
        <v>2432</v>
      </c>
      <c r="J422" s="32" t="s">
        <v>45</v>
      </c>
      <c r="K422" s="33">
        <v>44816.669594907406</v>
      </c>
      <c r="L422" s="32" t="s">
        <v>40</v>
      </c>
      <c r="M422" s="32" t="s">
        <v>56</v>
      </c>
      <c r="N422">
        <v>2</v>
      </c>
      <c r="O422" s="32" t="s">
        <v>253</v>
      </c>
      <c r="P422">
        <v>1</v>
      </c>
      <c r="Q422" s="32" t="s">
        <v>41</v>
      </c>
      <c r="R422">
        <v>935031852</v>
      </c>
      <c r="S422" s="32" t="s">
        <v>659</v>
      </c>
      <c r="T422" s="32" t="s">
        <v>660</v>
      </c>
      <c r="U422" s="32" t="s">
        <v>39</v>
      </c>
      <c r="V422" s="32" t="s">
        <v>39</v>
      </c>
      <c r="W422" s="33"/>
      <c r="X422" s="32" t="s">
        <v>215</v>
      </c>
      <c r="Y422" s="32" t="s">
        <v>47</v>
      </c>
      <c r="Z422" s="32" t="s">
        <v>216</v>
      </c>
      <c r="AA422" s="32" t="s">
        <v>182</v>
      </c>
      <c r="AB422" s="32" t="s">
        <v>2431</v>
      </c>
      <c r="AC422" s="32" t="s">
        <v>291</v>
      </c>
      <c r="AD422" s="34"/>
      <c r="AE422" s="32" t="s">
        <v>39</v>
      </c>
      <c r="AF422" s="32" t="s">
        <v>53</v>
      </c>
      <c r="AG422" s="35">
        <v>0</v>
      </c>
      <c r="AH422" s="33">
        <v>44826.401886574073</v>
      </c>
      <c r="AI422" s="32" t="s">
        <v>56</v>
      </c>
    </row>
    <row r="423" spans="1:35" ht="14.25">
      <c r="A423" s="32" t="s">
        <v>35</v>
      </c>
      <c r="B423" s="32" t="s">
        <v>1527</v>
      </c>
      <c r="C423" s="33">
        <v>44819.442199074074</v>
      </c>
      <c r="D423" s="33">
        <v>44816.741585648146</v>
      </c>
      <c r="E423" s="32" t="s">
        <v>37</v>
      </c>
      <c r="F423" s="32" t="s">
        <v>2433</v>
      </c>
      <c r="G423">
        <v>11552</v>
      </c>
      <c r="H423" s="33">
        <v>44823.621354166666</v>
      </c>
      <c r="I423" s="32" t="s">
        <v>38</v>
      </c>
      <c r="J423" s="32" t="s">
        <v>39</v>
      </c>
      <c r="K423" s="33"/>
      <c r="L423" s="32" t="s">
        <v>40</v>
      </c>
      <c r="M423" s="32" t="s">
        <v>41</v>
      </c>
      <c r="N423">
        <v>1</v>
      </c>
      <c r="O423" s="32" t="s">
        <v>541</v>
      </c>
      <c r="P423">
        <v>0</v>
      </c>
      <c r="Q423" s="32" t="s">
        <v>41</v>
      </c>
      <c r="R423">
        <v>6130</v>
      </c>
      <c r="S423" s="32" t="s">
        <v>2434</v>
      </c>
      <c r="T423" s="32" t="s">
        <v>215</v>
      </c>
      <c r="U423" s="32" t="s">
        <v>45</v>
      </c>
      <c r="V423" s="32" t="s">
        <v>2435</v>
      </c>
      <c r="W423" s="33">
        <v>44817.404826388891</v>
      </c>
      <c r="X423" s="32" t="s">
        <v>215</v>
      </c>
      <c r="Y423" s="32" t="s">
        <v>52</v>
      </c>
      <c r="Z423" s="32" t="s">
        <v>48</v>
      </c>
      <c r="AA423" s="32" t="s">
        <v>455</v>
      </c>
      <c r="AB423" s="32" t="s">
        <v>2436</v>
      </c>
      <c r="AC423" s="32" t="s">
        <v>613</v>
      </c>
      <c r="AD423" s="34"/>
      <c r="AE423" s="32" t="s">
        <v>39</v>
      </c>
      <c r="AF423" s="32" t="s">
        <v>50</v>
      </c>
      <c r="AG423" s="35">
        <v>0</v>
      </c>
      <c r="AH423" s="33">
        <v>44819.442187499997</v>
      </c>
      <c r="AI423" s="32" t="s">
        <v>41</v>
      </c>
    </row>
    <row r="424" spans="1:35" ht="14.25">
      <c r="A424" s="32" t="s">
        <v>35</v>
      </c>
      <c r="B424" s="32" t="s">
        <v>36</v>
      </c>
      <c r="C424" s="33">
        <v>44817.610069444447</v>
      </c>
      <c r="D424" s="33">
        <v>44817.33388888889</v>
      </c>
      <c r="E424" s="32" t="s">
        <v>37</v>
      </c>
      <c r="F424" s="32" t="s">
        <v>2437</v>
      </c>
      <c r="G424">
        <v>11553</v>
      </c>
      <c r="H424" s="33">
        <v>44827.362847222219</v>
      </c>
      <c r="I424" s="32" t="s">
        <v>38</v>
      </c>
      <c r="J424" s="32" t="s">
        <v>39</v>
      </c>
      <c r="K424" s="33"/>
      <c r="L424" s="32" t="s">
        <v>40</v>
      </c>
      <c r="M424" s="32" t="s">
        <v>56</v>
      </c>
      <c r="N424">
        <v>1</v>
      </c>
      <c r="O424" s="32" t="s">
        <v>42</v>
      </c>
      <c r="P424">
        <v>0</v>
      </c>
      <c r="Q424" s="32" t="s">
        <v>56</v>
      </c>
      <c r="R424">
        <v>945494944</v>
      </c>
      <c r="S424" s="32" t="s">
        <v>555</v>
      </c>
      <c r="T424" s="32" t="s">
        <v>556</v>
      </c>
      <c r="U424" s="32" t="s">
        <v>45</v>
      </c>
      <c r="V424" s="32" t="s">
        <v>2438</v>
      </c>
      <c r="W424" s="33">
        <v>44817.58153935185</v>
      </c>
      <c r="X424" s="32" t="s">
        <v>58</v>
      </c>
      <c r="Y424" s="32" t="s">
        <v>47</v>
      </c>
      <c r="Z424" s="32" t="s">
        <v>48</v>
      </c>
      <c r="AA424" s="32" t="s">
        <v>49</v>
      </c>
      <c r="AB424" s="32" t="s">
        <v>2439</v>
      </c>
      <c r="AC424" s="32" t="s">
        <v>2440</v>
      </c>
      <c r="AD424" s="34">
        <v>44686</v>
      </c>
      <c r="AE424" s="32" t="s">
        <v>39</v>
      </c>
      <c r="AF424" s="32" t="s">
        <v>50</v>
      </c>
      <c r="AG424" s="35">
        <v>0</v>
      </c>
      <c r="AH424" s="33">
        <v>44826.599120370367</v>
      </c>
      <c r="AI424" s="32" t="s">
        <v>56</v>
      </c>
    </row>
    <row r="425" spans="1:35" ht="14.25">
      <c r="A425" s="32" t="s">
        <v>35</v>
      </c>
      <c r="B425" s="32" t="s">
        <v>36</v>
      </c>
      <c r="C425" s="33">
        <v>44817.610555555555</v>
      </c>
      <c r="D425" s="33">
        <v>44817.364768518521</v>
      </c>
      <c r="E425" s="32" t="s">
        <v>37</v>
      </c>
      <c r="F425" s="32" t="s">
        <v>2441</v>
      </c>
      <c r="G425">
        <v>11554</v>
      </c>
      <c r="H425" s="33">
        <v>44819.648738425924</v>
      </c>
      <c r="I425" s="32" t="s">
        <v>38</v>
      </c>
      <c r="J425" s="32" t="s">
        <v>39</v>
      </c>
      <c r="K425" s="33"/>
      <c r="L425" s="32" t="s">
        <v>40</v>
      </c>
      <c r="M425" s="32" t="s">
        <v>56</v>
      </c>
      <c r="N425">
        <v>1</v>
      </c>
      <c r="O425" s="32" t="s">
        <v>82</v>
      </c>
      <c r="P425">
        <v>0</v>
      </c>
      <c r="Q425" s="32" t="s">
        <v>41</v>
      </c>
      <c r="R425">
        <v>6682</v>
      </c>
      <c r="S425" s="32" t="s">
        <v>826</v>
      </c>
      <c r="T425" s="32" t="s">
        <v>2442</v>
      </c>
      <c r="U425" s="32" t="s">
        <v>45</v>
      </c>
      <c r="V425" s="32" t="s">
        <v>2443</v>
      </c>
      <c r="W425" s="33">
        <v>44817.576643518521</v>
      </c>
      <c r="X425" s="32" t="s">
        <v>46</v>
      </c>
      <c r="Y425" s="32" t="s">
        <v>47</v>
      </c>
      <c r="Z425" s="32" t="s">
        <v>48</v>
      </c>
      <c r="AA425" s="32" t="s">
        <v>118</v>
      </c>
      <c r="AB425" s="32" t="s">
        <v>827</v>
      </c>
      <c r="AC425" s="32" t="s">
        <v>328</v>
      </c>
      <c r="AD425" s="34"/>
      <c r="AE425" s="32" t="s">
        <v>39</v>
      </c>
      <c r="AF425" s="32" t="s">
        <v>50</v>
      </c>
      <c r="AG425" s="35">
        <v>0</v>
      </c>
      <c r="AH425" s="33">
        <v>44817.610543981478</v>
      </c>
      <c r="AI425" s="32" t="s">
        <v>56</v>
      </c>
    </row>
    <row r="426" spans="1:35" ht="14.25">
      <c r="A426" s="32" t="s">
        <v>35</v>
      </c>
      <c r="B426" s="32" t="s">
        <v>36</v>
      </c>
      <c r="C426" s="33">
        <v>44817.626261574071</v>
      </c>
      <c r="D426" s="33">
        <v>44817.372060185182</v>
      </c>
      <c r="E426" s="32" t="s">
        <v>37</v>
      </c>
      <c r="F426" s="32" t="s">
        <v>2444</v>
      </c>
      <c r="G426">
        <v>11555</v>
      </c>
      <c r="H426" s="33">
        <v>44827.41375</v>
      </c>
      <c r="I426" s="32" t="s">
        <v>38</v>
      </c>
      <c r="J426" s="32" t="s">
        <v>39</v>
      </c>
      <c r="K426" s="33"/>
      <c r="L426" s="32" t="s">
        <v>40</v>
      </c>
      <c r="M426" s="32" t="s">
        <v>56</v>
      </c>
      <c r="N426">
        <v>1</v>
      </c>
      <c r="O426" s="32" t="s">
        <v>42</v>
      </c>
      <c r="P426">
        <v>0</v>
      </c>
      <c r="Q426" s="32" t="s">
        <v>56</v>
      </c>
      <c r="R426">
        <v>5742</v>
      </c>
      <c r="S426" s="32" t="s">
        <v>2445</v>
      </c>
      <c r="T426" s="32" t="s">
        <v>2446</v>
      </c>
      <c r="U426" s="32" t="s">
        <v>45</v>
      </c>
      <c r="V426" s="32" t="s">
        <v>2447</v>
      </c>
      <c r="W426" s="33">
        <v>44817.585243055553</v>
      </c>
      <c r="X426" s="32" t="s">
        <v>81</v>
      </c>
      <c r="Y426" s="32" t="s">
        <v>47</v>
      </c>
      <c r="Z426" s="32" t="s">
        <v>48</v>
      </c>
      <c r="AA426" s="32" t="s">
        <v>128</v>
      </c>
      <c r="AB426" s="32" t="s">
        <v>374</v>
      </c>
      <c r="AC426" s="32" t="s">
        <v>467</v>
      </c>
      <c r="AD426" s="34"/>
      <c r="AE426" s="32" t="s">
        <v>39</v>
      </c>
      <c r="AF426" s="32" t="s">
        <v>50</v>
      </c>
      <c r="AG426" s="35">
        <v>0</v>
      </c>
      <c r="AH426" s="33">
        <v>44817.626250000001</v>
      </c>
      <c r="AI426" s="32" t="s">
        <v>56</v>
      </c>
    </row>
    <row r="427" spans="1:35" ht="14.25">
      <c r="A427" s="32" t="s">
        <v>35</v>
      </c>
      <c r="B427" s="32" t="s">
        <v>1527</v>
      </c>
      <c r="C427" s="33"/>
      <c r="D427" s="33">
        <v>44817.374085648145</v>
      </c>
      <c r="E427" s="32" t="s">
        <v>37</v>
      </c>
      <c r="F427" s="32" t="s">
        <v>2448</v>
      </c>
      <c r="G427">
        <v>11556</v>
      </c>
      <c r="H427" s="33">
        <v>44827.374548611115</v>
      </c>
      <c r="I427" s="32" t="s">
        <v>38</v>
      </c>
      <c r="J427" s="32" t="s">
        <v>39</v>
      </c>
      <c r="K427" s="33"/>
      <c r="L427" s="32" t="s">
        <v>40</v>
      </c>
      <c r="M427" s="32" t="s">
        <v>56</v>
      </c>
      <c r="N427">
        <v>1</v>
      </c>
      <c r="O427" s="32" t="s">
        <v>42</v>
      </c>
      <c r="P427">
        <v>0</v>
      </c>
      <c r="Q427" s="32" t="s">
        <v>56</v>
      </c>
      <c r="R427">
        <v>949891619</v>
      </c>
      <c r="S427" s="32" t="s">
        <v>833</v>
      </c>
      <c r="T427" s="32" t="s">
        <v>1352</v>
      </c>
      <c r="U427" s="32" t="s">
        <v>39</v>
      </c>
      <c r="V427" s="32" t="s">
        <v>39</v>
      </c>
      <c r="W427" s="33"/>
      <c r="X427" s="32" t="s">
        <v>177</v>
      </c>
      <c r="Y427" s="32" t="s">
        <v>47</v>
      </c>
      <c r="Z427" s="32" t="s">
        <v>160</v>
      </c>
      <c r="AA427" s="32" t="s">
        <v>107</v>
      </c>
      <c r="AB427" s="32" t="s">
        <v>2449</v>
      </c>
      <c r="AC427" s="32" t="s">
        <v>328</v>
      </c>
      <c r="AD427" s="34"/>
      <c r="AE427" s="32" t="s">
        <v>39</v>
      </c>
      <c r="AF427" s="32" t="s">
        <v>50</v>
      </c>
      <c r="AG427" s="35">
        <v>0</v>
      </c>
      <c r="AH427" s="33">
        <v>44817.409270833334</v>
      </c>
      <c r="AI427" s="32" t="s">
        <v>56</v>
      </c>
    </row>
    <row r="428" spans="1:35" ht="14.25">
      <c r="A428" s="32" t="s">
        <v>35</v>
      </c>
      <c r="B428" s="32" t="s">
        <v>1527</v>
      </c>
      <c r="C428" s="33">
        <v>44825.656331018516</v>
      </c>
      <c r="D428" s="33">
        <v>44817.381932870368</v>
      </c>
      <c r="E428" s="32" t="s">
        <v>37</v>
      </c>
      <c r="F428" s="32" t="s">
        <v>2450</v>
      </c>
      <c r="G428">
        <v>11557</v>
      </c>
      <c r="H428" s="33">
        <v>44827.508414351854</v>
      </c>
      <c r="I428" s="32" t="s">
        <v>38</v>
      </c>
      <c r="J428" s="32" t="s">
        <v>39</v>
      </c>
      <c r="K428" s="33"/>
      <c r="L428" s="32" t="s">
        <v>40</v>
      </c>
      <c r="M428" s="32" t="s">
        <v>56</v>
      </c>
      <c r="N428">
        <v>1</v>
      </c>
      <c r="O428" s="32" t="s">
        <v>187</v>
      </c>
      <c r="P428">
        <v>0</v>
      </c>
      <c r="Q428" s="32" t="s">
        <v>41</v>
      </c>
      <c r="R428">
        <v>6739</v>
      </c>
      <c r="S428" s="32" t="s">
        <v>1937</v>
      </c>
      <c r="T428" s="32" t="s">
        <v>1938</v>
      </c>
      <c r="U428" s="32" t="s">
        <v>45</v>
      </c>
      <c r="V428" s="32" t="s">
        <v>2451</v>
      </c>
      <c r="W428" s="33">
        <v>44825.656331018516</v>
      </c>
      <c r="X428" s="32" t="s">
        <v>184</v>
      </c>
      <c r="Y428" s="32" t="s">
        <v>47</v>
      </c>
      <c r="Z428" s="32" t="s">
        <v>48</v>
      </c>
      <c r="AA428" s="32" t="s">
        <v>792</v>
      </c>
      <c r="AB428" s="32" t="s">
        <v>2450</v>
      </c>
      <c r="AC428" s="32" t="s">
        <v>1256</v>
      </c>
      <c r="AD428" s="34"/>
      <c r="AE428" s="32" t="s">
        <v>39</v>
      </c>
      <c r="AF428" s="32" t="s">
        <v>50</v>
      </c>
      <c r="AG428" s="35">
        <v>0</v>
      </c>
      <c r="AH428" s="33">
        <v>44825.656331018516</v>
      </c>
      <c r="AI428" s="32" t="s">
        <v>56</v>
      </c>
    </row>
    <row r="429" spans="1:35" ht="14.25">
      <c r="A429" s="32" t="s">
        <v>35</v>
      </c>
      <c r="B429" s="32" t="s">
        <v>178</v>
      </c>
      <c r="C429" s="33">
        <v>44817.626620370371</v>
      </c>
      <c r="D429" s="33">
        <v>44817.38554398148</v>
      </c>
      <c r="E429" s="32" t="s">
        <v>37</v>
      </c>
      <c r="F429" s="32" t="s">
        <v>2452</v>
      </c>
      <c r="G429">
        <v>11558</v>
      </c>
      <c r="H429" s="33">
        <v>44827.437037037038</v>
      </c>
      <c r="I429" s="32" t="s">
        <v>38</v>
      </c>
      <c r="J429" s="32" t="s">
        <v>39</v>
      </c>
      <c r="K429" s="33"/>
      <c r="L429" s="32" t="s">
        <v>40</v>
      </c>
      <c r="M429" s="32" t="s">
        <v>56</v>
      </c>
      <c r="N429">
        <v>1</v>
      </c>
      <c r="O429" s="32" t="s">
        <v>73</v>
      </c>
      <c r="P429">
        <v>0</v>
      </c>
      <c r="Q429" s="32" t="s">
        <v>56</v>
      </c>
      <c r="R429">
        <v>623285599</v>
      </c>
      <c r="S429" s="32" t="s">
        <v>590</v>
      </c>
      <c r="T429" s="32" t="s">
        <v>591</v>
      </c>
      <c r="U429" s="32" t="s">
        <v>45</v>
      </c>
      <c r="V429" s="32" t="s">
        <v>2453</v>
      </c>
      <c r="W429" s="33">
        <v>44817.57545138889</v>
      </c>
      <c r="X429" s="32" t="s">
        <v>46</v>
      </c>
      <c r="Y429" s="32" t="s">
        <v>47</v>
      </c>
      <c r="Z429" s="32" t="s">
        <v>48</v>
      </c>
      <c r="AA429" s="32" t="s">
        <v>182</v>
      </c>
      <c r="AB429" s="32" t="s">
        <v>2454</v>
      </c>
      <c r="AC429" s="32" t="s">
        <v>1256</v>
      </c>
      <c r="AD429" s="34">
        <v>44686</v>
      </c>
      <c r="AE429" s="32" t="s">
        <v>39</v>
      </c>
      <c r="AF429" s="32" t="s">
        <v>53</v>
      </c>
      <c r="AG429" s="35">
        <v>0</v>
      </c>
      <c r="AH429" s="33">
        <v>44817.627395833333</v>
      </c>
      <c r="AI429" s="32" t="s">
        <v>56</v>
      </c>
    </row>
    <row r="430" spans="1:35" ht="14.25">
      <c r="A430" s="32" t="s">
        <v>35</v>
      </c>
      <c r="B430" s="32" t="s">
        <v>178</v>
      </c>
      <c r="C430" s="33">
        <v>44817.626863425925</v>
      </c>
      <c r="D430" s="33">
        <v>44817.386747685188</v>
      </c>
      <c r="E430" s="32" t="s">
        <v>37</v>
      </c>
      <c r="F430" s="32" t="s">
        <v>2455</v>
      </c>
      <c r="G430">
        <v>11559</v>
      </c>
      <c r="H430" s="33">
        <v>44837.644930555558</v>
      </c>
      <c r="I430" s="32" t="s">
        <v>38</v>
      </c>
      <c r="J430" s="32" t="s">
        <v>39</v>
      </c>
      <c r="K430" s="33"/>
      <c r="L430" s="32" t="s">
        <v>40</v>
      </c>
      <c r="M430" s="32" t="s">
        <v>56</v>
      </c>
      <c r="N430">
        <v>1</v>
      </c>
      <c r="O430" s="32" t="s">
        <v>54</v>
      </c>
      <c r="P430">
        <v>0</v>
      </c>
      <c r="Q430" s="32" t="s">
        <v>56</v>
      </c>
      <c r="R430">
        <v>6569</v>
      </c>
      <c r="S430" s="32" t="s">
        <v>201</v>
      </c>
      <c r="T430" s="32" t="s">
        <v>1250</v>
      </c>
      <c r="U430" s="32" t="s">
        <v>45</v>
      </c>
      <c r="V430" s="32" t="s">
        <v>2456</v>
      </c>
      <c r="W430" s="33">
        <v>44817.399131944447</v>
      </c>
      <c r="X430" s="32" t="s">
        <v>94</v>
      </c>
      <c r="Y430" s="32" t="s">
        <v>47</v>
      </c>
      <c r="Z430" s="32" t="s">
        <v>48</v>
      </c>
      <c r="AA430" s="32" t="s">
        <v>182</v>
      </c>
      <c r="AB430" s="32" t="s">
        <v>2457</v>
      </c>
      <c r="AC430" s="32" t="s">
        <v>630</v>
      </c>
      <c r="AD430" s="34"/>
      <c r="AE430" s="32" t="s">
        <v>39</v>
      </c>
      <c r="AF430" s="32" t="s">
        <v>53</v>
      </c>
      <c r="AG430" s="35">
        <v>0</v>
      </c>
      <c r="AH430" s="33">
        <v>44825.656736111108</v>
      </c>
      <c r="AI430" s="32" t="s">
        <v>56</v>
      </c>
    </row>
    <row r="431" spans="1:35" ht="14.25">
      <c r="A431" s="32" t="s">
        <v>35</v>
      </c>
      <c r="B431" s="32" t="s">
        <v>178</v>
      </c>
      <c r="C431" s="33">
        <v>44820.692557870374</v>
      </c>
      <c r="D431" s="33">
        <v>44817.389560185184</v>
      </c>
      <c r="E431" s="32" t="s">
        <v>37</v>
      </c>
      <c r="F431" s="32" t="s">
        <v>2458</v>
      </c>
      <c r="G431">
        <v>11560</v>
      </c>
      <c r="H431" s="33">
        <v>44831.423101851855</v>
      </c>
      <c r="I431" s="32" t="s">
        <v>38</v>
      </c>
      <c r="J431" s="32" t="s">
        <v>39</v>
      </c>
      <c r="K431" s="33"/>
      <c r="L431" s="32" t="s">
        <v>40</v>
      </c>
      <c r="M431" s="32" t="s">
        <v>56</v>
      </c>
      <c r="N431">
        <v>1</v>
      </c>
      <c r="O431" s="32" t="s">
        <v>54</v>
      </c>
      <c r="P431">
        <v>0</v>
      </c>
      <c r="Q431" s="32" t="s">
        <v>56</v>
      </c>
      <c r="R431">
        <v>6419</v>
      </c>
      <c r="S431" s="32" t="s">
        <v>2459</v>
      </c>
      <c r="T431" s="32" t="s">
        <v>2460</v>
      </c>
      <c r="U431" s="32" t="s">
        <v>45</v>
      </c>
      <c r="V431" s="32" t="s">
        <v>2461</v>
      </c>
      <c r="W431" s="33">
        <v>44818.659675925926</v>
      </c>
      <c r="X431" s="32" t="s">
        <v>51</v>
      </c>
      <c r="Y431" s="32" t="s">
        <v>47</v>
      </c>
      <c r="Z431" s="32" t="s">
        <v>48</v>
      </c>
      <c r="AA431" s="32" t="s">
        <v>182</v>
      </c>
      <c r="AB431" s="32" t="s">
        <v>2462</v>
      </c>
      <c r="AC431" s="32" t="s">
        <v>515</v>
      </c>
      <c r="AD431" s="34"/>
      <c r="AE431" s="32" t="s">
        <v>39</v>
      </c>
      <c r="AF431" s="32" t="s">
        <v>53</v>
      </c>
      <c r="AG431" s="35">
        <v>0</v>
      </c>
      <c r="AH431" s="33">
        <v>44820.692546296297</v>
      </c>
      <c r="AI431" s="32" t="s">
        <v>56</v>
      </c>
    </row>
    <row r="432" spans="1:35" ht="14.25">
      <c r="A432" s="32" t="s">
        <v>35</v>
      </c>
      <c r="B432" s="32" t="s">
        <v>1527</v>
      </c>
      <c r="C432" s="33">
        <v>44817.398634259262</v>
      </c>
      <c r="D432" s="33">
        <v>44817.398125</v>
      </c>
      <c r="E432" s="32" t="s">
        <v>37</v>
      </c>
      <c r="F432" s="32" t="s">
        <v>2463</v>
      </c>
      <c r="G432">
        <v>11561</v>
      </c>
      <c r="H432" s="33">
        <v>44841.341874999998</v>
      </c>
      <c r="I432" s="32" t="s">
        <v>38</v>
      </c>
      <c r="J432" s="32" t="s">
        <v>39</v>
      </c>
      <c r="K432" s="33"/>
      <c r="L432" s="32" t="s">
        <v>40</v>
      </c>
      <c r="M432" s="32" t="s">
        <v>41</v>
      </c>
      <c r="N432">
        <v>1</v>
      </c>
      <c r="O432" s="32" t="s">
        <v>42</v>
      </c>
      <c r="P432">
        <v>0</v>
      </c>
      <c r="Q432" s="32" t="s">
        <v>41</v>
      </c>
      <c r="R432">
        <v>642175520</v>
      </c>
      <c r="S432" s="32" t="s">
        <v>194</v>
      </c>
      <c r="T432" s="32" t="s">
        <v>195</v>
      </c>
      <c r="U432" s="32" t="s">
        <v>45</v>
      </c>
      <c r="V432" s="32" t="s">
        <v>1064</v>
      </c>
      <c r="W432" s="33">
        <v>44817.398634259262</v>
      </c>
      <c r="X432" s="32" t="s">
        <v>196</v>
      </c>
      <c r="Y432" s="32" t="s">
        <v>235</v>
      </c>
      <c r="Z432" s="32" t="s">
        <v>48</v>
      </c>
      <c r="AA432" s="32" t="s">
        <v>197</v>
      </c>
      <c r="AB432" s="32" t="s">
        <v>870</v>
      </c>
      <c r="AC432" s="32" t="s">
        <v>538</v>
      </c>
      <c r="AD432" s="34"/>
      <c r="AE432" s="32" t="s">
        <v>39</v>
      </c>
      <c r="AF432" s="32" t="s">
        <v>50</v>
      </c>
      <c r="AG432" s="35">
        <v>0</v>
      </c>
      <c r="AH432" s="33">
        <v>44838.466874999998</v>
      </c>
      <c r="AI432" s="32" t="s">
        <v>41</v>
      </c>
    </row>
    <row r="433" spans="1:35" ht="14.25">
      <c r="A433" s="32" t="s">
        <v>35</v>
      </c>
      <c r="B433" s="32" t="s">
        <v>329</v>
      </c>
      <c r="C433" s="33">
        <v>44817.40289351852</v>
      </c>
      <c r="D433" s="33">
        <v>44817.400104166663</v>
      </c>
      <c r="E433" s="32" t="s">
        <v>37</v>
      </c>
      <c r="F433" s="32" t="s">
        <v>2464</v>
      </c>
      <c r="G433">
        <v>11562</v>
      </c>
      <c r="H433" s="33">
        <v>44848.464733796296</v>
      </c>
      <c r="I433" s="32" t="s">
        <v>38</v>
      </c>
      <c r="J433" s="32" t="s">
        <v>39</v>
      </c>
      <c r="K433" s="33"/>
      <c r="L433" s="32" t="s">
        <v>40</v>
      </c>
      <c r="M433" s="32" t="s">
        <v>41</v>
      </c>
      <c r="N433">
        <v>1</v>
      </c>
      <c r="O433" s="32" t="s">
        <v>39</v>
      </c>
      <c r="P433">
        <v>0</v>
      </c>
      <c r="Q433" s="32" t="s">
        <v>56</v>
      </c>
      <c r="R433">
        <v>642175520</v>
      </c>
      <c r="S433" s="32" t="s">
        <v>194</v>
      </c>
      <c r="T433" s="32" t="s">
        <v>195</v>
      </c>
      <c r="U433" s="32" t="s">
        <v>45</v>
      </c>
      <c r="V433" s="32" t="s">
        <v>2465</v>
      </c>
      <c r="W433" s="33">
        <v>44817.40289351852</v>
      </c>
      <c r="X433" s="32" t="s">
        <v>196</v>
      </c>
      <c r="Y433" s="32" t="s">
        <v>52</v>
      </c>
      <c r="Z433" s="32" t="s">
        <v>48</v>
      </c>
      <c r="AA433" s="32" t="s">
        <v>425</v>
      </c>
      <c r="AB433" s="32" t="s">
        <v>2466</v>
      </c>
      <c r="AC433" s="32" t="s">
        <v>538</v>
      </c>
      <c r="AD433" s="34"/>
      <c r="AE433" s="32" t="s">
        <v>39</v>
      </c>
      <c r="AF433" s="32" t="s">
        <v>50</v>
      </c>
      <c r="AG433" s="35">
        <v>0</v>
      </c>
      <c r="AH433" s="33">
        <v>44838.466817129629</v>
      </c>
      <c r="AI433" s="32" t="s">
        <v>41</v>
      </c>
    </row>
    <row r="434" spans="1:35" ht="14.25">
      <c r="A434" s="32" t="s">
        <v>35</v>
      </c>
      <c r="B434" s="32" t="s">
        <v>1527</v>
      </c>
      <c r="C434" s="33">
        <v>44817.402106481481</v>
      </c>
      <c r="D434" s="33">
        <v>44817.401574074072</v>
      </c>
      <c r="E434" s="32" t="s">
        <v>37</v>
      </c>
      <c r="F434" s="32" t="s">
        <v>2467</v>
      </c>
      <c r="G434">
        <v>11563</v>
      </c>
      <c r="H434" s="33">
        <v>44819.653738425928</v>
      </c>
      <c r="I434" s="32" t="s">
        <v>38</v>
      </c>
      <c r="J434" s="32" t="s">
        <v>39</v>
      </c>
      <c r="K434" s="33"/>
      <c r="L434" s="32" t="s">
        <v>40</v>
      </c>
      <c r="M434" s="32" t="s">
        <v>41</v>
      </c>
      <c r="N434">
        <v>1</v>
      </c>
      <c r="O434" s="32" t="s">
        <v>42</v>
      </c>
      <c r="P434">
        <v>0</v>
      </c>
      <c r="Q434" s="32" t="s">
        <v>41</v>
      </c>
      <c r="R434">
        <v>642175520</v>
      </c>
      <c r="S434" s="32" t="s">
        <v>194</v>
      </c>
      <c r="T434" s="32" t="s">
        <v>195</v>
      </c>
      <c r="U434" s="32" t="s">
        <v>45</v>
      </c>
      <c r="V434" s="32" t="s">
        <v>2468</v>
      </c>
      <c r="W434" s="33">
        <v>44817.402106481481</v>
      </c>
      <c r="X434" s="32" t="s">
        <v>196</v>
      </c>
      <c r="Y434" s="32" t="s">
        <v>235</v>
      </c>
      <c r="Z434" s="32" t="s">
        <v>48</v>
      </c>
      <c r="AA434" s="32" t="s">
        <v>197</v>
      </c>
      <c r="AB434" s="32" t="s">
        <v>2469</v>
      </c>
      <c r="AC434" s="32" t="s">
        <v>538</v>
      </c>
      <c r="AD434" s="34"/>
      <c r="AE434" s="32" t="s">
        <v>39</v>
      </c>
      <c r="AF434" s="32" t="s">
        <v>50</v>
      </c>
      <c r="AG434" s="35">
        <v>0</v>
      </c>
      <c r="AH434" s="33">
        <v>44817.403738425928</v>
      </c>
      <c r="AI434" s="32" t="s">
        <v>41</v>
      </c>
    </row>
    <row r="435" spans="1:35" ht="14.25">
      <c r="A435" s="32" t="s">
        <v>35</v>
      </c>
      <c r="B435" s="32" t="s">
        <v>1527</v>
      </c>
      <c r="C435" s="33">
        <v>44817.412002314813</v>
      </c>
      <c r="D435" s="33">
        <v>44817.401747685188</v>
      </c>
      <c r="E435" s="32" t="s">
        <v>37</v>
      </c>
      <c r="F435" s="32" t="s">
        <v>39</v>
      </c>
      <c r="G435">
        <v>11564</v>
      </c>
      <c r="H435" s="33">
        <v>44819.652627314812</v>
      </c>
      <c r="I435" s="32" t="s">
        <v>38</v>
      </c>
      <c r="J435" s="32" t="s">
        <v>39</v>
      </c>
      <c r="K435" s="33"/>
      <c r="L435" s="32" t="s">
        <v>40</v>
      </c>
      <c r="M435" s="32" t="s">
        <v>56</v>
      </c>
      <c r="N435">
        <v>1</v>
      </c>
      <c r="O435" s="32" t="s">
        <v>135</v>
      </c>
      <c r="P435">
        <v>0</v>
      </c>
      <c r="Q435" s="32" t="s">
        <v>41</v>
      </c>
      <c r="R435">
        <v>6711</v>
      </c>
      <c r="S435" s="32" t="s">
        <v>763</v>
      </c>
      <c r="T435" s="32" t="s">
        <v>1406</v>
      </c>
      <c r="U435" s="32" t="s">
        <v>45</v>
      </c>
      <c r="V435" s="32" t="s">
        <v>1856</v>
      </c>
      <c r="W435" s="33">
        <v>44817.412002314813</v>
      </c>
      <c r="X435" s="32" t="s">
        <v>96</v>
      </c>
      <c r="Y435" s="32" t="s">
        <v>47</v>
      </c>
      <c r="Z435" s="32" t="s">
        <v>48</v>
      </c>
      <c r="AA435" s="32" t="s">
        <v>97</v>
      </c>
      <c r="AB435" s="32" t="s">
        <v>1013</v>
      </c>
      <c r="AC435" s="32" t="s">
        <v>764</v>
      </c>
      <c r="AD435" s="34"/>
      <c r="AE435" s="32" t="s">
        <v>39</v>
      </c>
      <c r="AF435" s="32" t="s">
        <v>53</v>
      </c>
      <c r="AG435" s="35">
        <v>0</v>
      </c>
      <c r="AH435" s="33">
        <v>44817.412002314813</v>
      </c>
      <c r="AI435" s="32" t="s">
        <v>56</v>
      </c>
    </row>
    <row r="436" spans="1:35" ht="14.25">
      <c r="A436" s="32" t="s">
        <v>35</v>
      </c>
      <c r="B436" s="32" t="s">
        <v>1527</v>
      </c>
      <c r="C436" s="33">
        <v>44817.404467592591</v>
      </c>
      <c r="D436" s="33">
        <v>44817.404224537036</v>
      </c>
      <c r="E436" s="32" t="s">
        <v>37</v>
      </c>
      <c r="F436" s="32" t="s">
        <v>2470</v>
      </c>
      <c r="G436">
        <v>11565</v>
      </c>
      <c r="H436" s="33">
        <v>44841.341736111113</v>
      </c>
      <c r="I436" s="32" t="s">
        <v>38</v>
      </c>
      <c r="J436" s="32" t="s">
        <v>39</v>
      </c>
      <c r="K436" s="33"/>
      <c r="L436" s="32" t="s">
        <v>40</v>
      </c>
      <c r="M436" s="32" t="s">
        <v>41</v>
      </c>
      <c r="N436">
        <v>1</v>
      </c>
      <c r="O436" s="32" t="s">
        <v>42</v>
      </c>
      <c r="P436">
        <v>0</v>
      </c>
      <c r="Q436" s="32" t="s">
        <v>41</v>
      </c>
      <c r="R436">
        <v>642175520</v>
      </c>
      <c r="S436" s="32" t="s">
        <v>194</v>
      </c>
      <c r="T436" s="32" t="s">
        <v>195</v>
      </c>
      <c r="U436" s="32" t="s">
        <v>45</v>
      </c>
      <c r="V436" s="32" t="s">
        <v>800</v>
      </c>
      <c r="W436" s="33">
        <v>44817.404467592591</v>
      </c>
      <c r="X436" s="32" t="s">
        <v>196</v>
      </c>
      <c r="Y436" s="32" t="s">
        <v>235</v>
      </c>
      <c r="Z436" s="32" t="s">
        <v>48</v>
      </c>
      <c r="AA436" s="32" t="s">
        <v>197</v>
      </c>
      <c r="AB436" s="32" t="s">
        <v>2471</v>
      </c>
      <c r="AC436" s="32" t="s">
        <v>538</v>
      </c>
      <c r="AD436" s="34"/>
      <c r="AE436" s="32" t="s">
        <v>39</v>
      </c>
      <c r="AF436" s="32" t="s">
        <v>50</v>
      </c>
      <c r="AG436" s="35">
        <v>0</v>
      </c>
      <c r="AH436" s="33">
        <v>44838.466736111113</v>
      </c>
      <c r="AI436" s="32" t="s">
        <v>41</v>
      </c>
    </row>
    <row r="437" spans="1:35" ht="14.25">
      <c r="A437" s="32" t="s">
        <v>35</v>
      </c>
      <c r="B437" s="32" t="s">
        <v>1527</v>
      </c>
      <c r="C437" s="33">
        <v>44817.405671296299</v>
      </c>
      <c r="D437" s="33">
        <v>44817.405335648145</v>
      </c>
      <c r="E437" s="32" t="s">
        <v>37</v>
      </c>
      <c r="F437" s="32" t="s">
        <v>2472</v>
      </c>
      <c r="G437">
        <v>11566</v>
      </c>
      <c r="H437" s="33">
        <v>44819.656493055554</v>
      </c>
      <c r="I437" s="32" t="s">
        <v>38</v>
      </c>
      <c r="J437" s="32" t="s">
        <v>39</v>
      </c>
      <c r="K437" s="33"/>
      <c r="L437" s="32" t="s">
        <v>40</v>
      </c>
      <c r="M437" s="32" t="s">
        <v>41</v>
      </c>
      <c r="N437">
        <v>1</v>
      </c>
      <c r="O437" s="32" t="s">
        <v>42</v>
      </c>
      <c r="P437">
        <v>0</v>
      </c>
      <c r="Q437" s="32" t="s">
        <v>41</v>
      </c>
      <c r="R437">
        <v>642175520</v>
      </c>
      <c r="S437" s="32" t="s">
        <v>194</v>
      </c>
      <c r="T437" s="32" t="s">
        <v>195</v>
      </c>
      <c r="U437" s="32" t="s">
        <v>45</v>
      </c>
      <c r="V437" s="32" t="s">
        <v>1091</v>
      </c>
      <c r="W437" s="33">
        <v>44817.405671296299</v>
      </c>
      <c r="X437" s="32" t="s">
        <v>196</v>
      </c>
      <c r="Y437" s="32" t="s">
        <v>52</v>
      </c>
      <c r="Z437" s="32" t="s">
        <v>48</v>
      </c>
      <c r="AA437" s="32" t="s">
        <v>197</v>
      </c>
      <c r="AB437" s="32" t="s">
        <v>2473</v>
      </c>
      <c r="AC437" s="32" t="s">
        <v>538</v>
      </c>
      <c r="AD437" s="34"/>
      <c r="AE437" s="32" t="s">
        <v>39</v>
      </c>
      <c r="AF437" s="32" t="s">
        <v>50</v>
      </c>
      <c r="AG437" s="35">
        <v>0</v>
      </c>
      <c r="AH437" s="33">
        <v>44817.406493055554</v>
      </c>
      <c r="AI437" s="32" t="s">
        <v>41</v>
      </c>
    </row>
    <row r="438" spans="1:35" ht="14.25">
      <c r="A438" s="32" t="s">
        <v>35</v>
      </c>
      <c r="B438" s="32" t="s">
        <v>1527</v>
      </c>
      <c r="C438" s="33">
        <v>44817.406921296293</v>
      </c>
      <c r="D438" s="33">
        <v>44817.406643518516</v>
      </c>
      <c r="E438" s="32" t="s">
        <v>37</v>
      </c>
      <c r="F438" s="32" t="s">
        <v>2474</v>
      </c>
      <c r="G438">
        <v>11567</v>
      </c>
      <c r="H438" s="33">
        <v>44841.341689814813</v>
      </c>
      <c r="I438" s="32" t="s">
        <v>38</v>
      </c>
      <c r="J438" s="32" t="s">
        <v>39</v>
      </c>
      <c r="K438" s="33"/>
      <c r="L438" s="32" t="s">
        <v>40</v>
      </c>
      <c r="M438" s="32" t="s">
        <v>41</v>
      </c>
      <c r="N438">
        <v>1</v>
      </c>
      <c r="O438" s="32" t="s">
        <v>42</v>
      </c>
      <c r="P438">
        <v>0</v>
      </c>
      <c r="Q438" s="32" t="s">
        <v>41</v>
      </c>
      <c r="R438">
        <v>642175520</v>
      </c>
      <c r="S438" s="32" t="s">
        <v>194</v>
      </c>
      <c r="T438" s="32" t="s">
        <v>195</v>
      </c>
      <c r="U438" s="32" t="s">
        <v>45</v>
      </c>
      <c r="V438" s="32" t="s">
        <v>891</v>
      </c>
      <c r="W438" s="33">
        <v>44817.406921296293</v>
      </c>
      <c r="X438" s="32" t="s">
        <v>196</v>
      </c>
      <c r="Y438" s="32" t="s">
        <v>282</v>
      </c>
      <c r="Z438" s="32" t="s">
        <v>48</v>
      </c>
      <c r="AA438" s="32" t="s">
        <v>197</v>
      </c>
      <c r="AB438" s="32" t="s">
        <v>2475</v>
      </c>
      <c r="AC438" s="32" t="s">
        <v>1304</v>
      </c>
      <c r="AD438" s="34"/>
      <c r="AE438" s="32" t="s">
        <v>39</v>
      </c>
      <c r="AF438" s="32" t="s">
        <v>50</v>
      </c>
      <c r="AG438" s="35">
        <v>0</v>
      </c>
      <c r="AH438" s="33">
        <v>44838.466689814813</v>
      </c>
      <c r="AI438" s="32" t="s">
        <v>41</v>
      </c>
    </row>
    <row r="439" spans="1:35" ht="14.25">
      <c r="A439" s="32" t="s">
        <v>35</v>
      </c>
      <c r="B439" s="32" t="s">
        <v>1527</v>
      </c>
      <c r="C439" s="33">
        <v>44817.408055555556</v>
      </c>
      <c r="D439" s="33">
        <v>44817.407800925925</v>
      </c>
      <c r="E439" s="32" t="s">
        <v>37</v>
      </c>
      <c r="F439" s="32" t="s">
        <v>2476</v>
      </c>
      <c r="G439">
        <v>11568</v>
      </c>
      <c r="H439" s="33">
        <v>44841.341620370367</v>
      </c>
      <c r="I439" s="32" t="s">
        <v>38</v>
      </c>
      <c r="J439" s="32" t="s">
        <v>39</v>
      </c>
      <c r="K439" s="33"/>
      <c r="L439" s="32" t="s">
        <v>40</v>
      </c>
      <c r="M439" s="32" t="s">
        <v>41</v>
      </c>
      <c r="N439">
        <v>1</v>
      </c>
      <c r="O439" s="32" t="s">
        <v>42</v>
      </c>
      <c r="P439">
        <v>0</v>
      </c>
      <c r="Q439" s="32" t="s">
        <v>41</v>
      </c>
      <c r="R439">
        <v>642175520</v>
      </c>
      <c r="S439" s="32" t="s">
        <v>194</v>
      </c>
      <c r="T439" s="32" t="s">
        <v>195</v>
      </c>
      <c r="U439" s="32" t="s">
        <v>45</v>
      </c>
      <c r="V439" s="32" t="s">
        <v>752</v>
      </c>
      <c r="W439" s="33">
        <v>44817.408055555556</v>
      </c>
      <c r="X439" s="32" t="s">
        <v>196</v>
      </c>
      <c r="Y439" s="32" t="s">
        <v>282</v>
      </c>
      <c r="Z439" s="32" t="s">
        <v>48</v>
      </c>
      <c r="AA439" s="32" t="s">
        <v>197</v>
      </c>
      <c r="AB439" s="32" t="s">
        <v>2477</v>
      </c>
      <c r="AC439" s="32" t="s">
        <v>538</v>
      </c>
      <c r="AD439" s="34"/>
      <c r="AE439" s="32" t="s">
        <v>39</v>
      </c>
      <c r="AF439" s="32" t="s">
        <v>50</v>
      </c>
      <c r="AG439" s="35">
        <v>0</v>
      </c>
      <c r="AH439" s="33">
        <v>44838.466620370367</v>
      </c>
      <c r="AI439" s="32" t="s">
        <v>41</v>
      </c>
    </row>
    <row r="440" spans="1:35" ht="14.25">
      <c r="A440" s="32" t="s">
        <v>35</v>
      </c>
      <c r="B440" s="32" t="s">
        <v>329</v>
      </c>
      <c r="C440" s="33">
        <v>44820.374907407408</v>
      </c>
      <c r="D440" s="33">
        <v>44817.413113425922</v>
      </c>
      <c r="E440" s="32" t="s">
        <v>37</v>
      </c>
      <c r="F440" s="32" t="s">
        <v>2478</v>
      </c>
      <c r="G440">
        <v>11569</v>
      </c>
      <c r="H440" s="33">
        <v>44832.69835648148</v>
      </c>
      <c r="I440" s="32" t="s">
        <v>38</v>
      </c>
      <c r="J440" s="32" t="s">
        <v>39</v>
      </c>
      <c r="K440" s="33"/>
      <c r="L440" s="32" t="s">
        <v>40</v>
      </c>
      <c r="M440" s="32" t="s">
        <v>56</v>
      </c>
      <c r="N440">
        <v>1</v>
      </c>
      <c r="O440" s="32" t="s">
        <v>92</v>
      </c>
      <c r="P440">
        <v>0</v>
      </c>
      <c r="Q440" s="32" t="s">
        <v>56</v>
      </c>
      <c r="R440">
        <v>8810</v>
      </c>
      <c r="S440" s="32" t="s">
        <v>420</v>
      </c>
      <c r="T440" s="32" t="s">
        <v>421</v>
      </c>
      <c r="U440" s="32" t="s">
        <v>45</v>
      </c>
      <c r="V440" s="32" t="s">
        <v>2479</v>
      </c>
      <c r="W440" s="33">
        <v>44820.374907407408</v>
      </c>
      <c r="X440" s="32" t="s">
        <v>106</v>
      </c>
      <c r="Y440" s="32" t="s">
        <v>47</v>
      </c>
      <c r="Z440" s="32" t="s">
        <v>48</v>
      </c>
      <c r="AA440" s="32" t="s">
        <v>330</v>
      </c>
      <c r="AB440" s="32" t="s">
        <v>886</v>
      </c>
      <c r="AC440" s="32" t="s">
        <v>1288</v>
      </c>
      <c r="AD440" s="34"/>
      <c r="AE440" s="32" t="s">
        <v>39</v>
      </c>
      <c r="AF440" s="32" t="s">
        <v>53</v>
      </c>
      <c r="AG440" s="35">
        <v>0</v>
      </c>
      <c r="AH440" s="33">
        <v>44825.659467592595</v>
      </c>
      <c r="AI440" s="32" t="s">
        <v>56</v>
      </c>
    </row>
    <row r="441" spans="1:35" ht="14.25">
      <c r="A441" s="32" t="s">
        <v>35</v>
      </c>
      <c r="B441" s="32" t="s">
        <v>1527</v>
      </c>
      <c r="C441" s="33">
        <v>44817.414027777777</v>
      </c>
      <c r="D441" s="33">
        <v>44817.413726851853</v>
      </c>
      <c r="E441" s="32" t="s">
        <v>37</v>
      </c>
      <c r="F441" s="32" t="s">
        <v>2480</v>
      </c>
      <c r="G441">
        <v>11570</v>
      </c>
      <c r="H441" s="33">
        <v>44841.341562499998</v>
      </c>
      <c r="I441" s="32" t="s">
        <v>38</v>
      </c>
      <c r="J441" s="32" t="s">
        <v>39</v>
      </c>
      <c r="K441" s="33"/>
      <c r="L441" s="32" t="s">
        <v>40</v>
      </c>
      <c r="M441" s="32" t="s">
        <v>41</v>
      </c>
      <c r="N441">
        <v>1</v>
      </c>
      <c r="O441" s="32" t="s">
        <v>42</v>
      </c>
      <c r="P441">
        <v>0</v>
      </c>
      <c r="Q441" s="32" t="s">
        <v>41</v>
      </c>
      <c r="R441">
        <v>642175520</v>
      </c>
      <c r="S441" s="32" t="s">
        <v>194</v>
      </c>
      <c r="T441" s="32" t="s">
        <v>195</v>
      </c>
      <c r="U441" s="32" t="s">
        <v>45</v>
      </c>
      <c r="V441" s="32" t="s">
        <v>1008</v>
      </c>
      <c r="W441" s="33">
        <v>44817.414027777777</v>
      </c>
      <c r="X441" s="32" t="s">
        <v>196</v>
      </c>
      <c r="Y441" s="32" t="s">
        <v>282</v>
      </c>
      <c r="Z441" s="32" t="s">
        <v>48</v>
      </c>
      <c r="AA441" s="32" t="s">
        <v>197</v>
      </c>
      <c r="AB441" s="32" t="s">
        <v>2481</v>
      </c>
      <c r="AC441" s="32" t="s">
        <v>538</v>
      </c>
      <c r="AD441" s="34"/>
      <c r="AE441" s="32" t="s">
        <v>39</v>
      </c>
      <c r="AF441" s="32" t="s">
        <v>50</v>
      </c>
      <c r="AG441" s="35">
        <v>0</v>
      </c>
      <c r="AH441" s="33">
        <v>44838.466550925928</v>
      </c>
      <c r="AI441" s="32" t="s">
        <v>41</v>
      </c>
    </row>
    <row r="442" spans="1:35" ht="14.25">
      <c r="A442" s="32" t="s">
        <v>35</v>
      </c>
      <c r="B442" s="32" t="s">
        <v>1527</v>
      </c>
      <c r="C442" s="33">
        <v>44817.565069444441</v>
      </c>
      <c r="D442" s="33">
        <v>44817.414340277777</v>
      </c>
      <c r="E442" s="32" t="s">
        <v>37</v>
      </c>
      <c r="F442" s="32" t="s">
        <v>39</v>
      </c>
      <c r="G442">
        <v>11571</v>
      </c>
      <c r="H442" s="33">
        <v>44819.66479166667</v>
      </c>
      <c r="I442" s="32" t="s">
        <v>2482</v>
      </c>
      <c r="J442" s="32" t="s">
        <v>45</v>
      </c>
      <c r="K442" s="33">
        <v>44817.464039351849</v>
      </c>
      <c r="L442" s="32" t="s">
        <v>40</v>
      </c>
      <c r="M442" s="32" t="s">
        <v>56</v>
      </c>
      <c r="N442">
        <v>2</v>
      </c>
      <c r="O442" s="32" t="s">
        <v>135</v>
      </c>
      <c r="P442">
        <v>1</v>
      </c>
      <c r="Q442" s="32" t="s">
        <v>41</v>
      </c>
      <c r="R442">
        <v>6048</v>
      </c>
      <c r="S442" s="32" t="s">
        <v>925</v>
      </c>
      <c r="T442" s="32" t="s">
        <v>926</v>
      </c>
      <c r="U442" s="32" t="s">
        <v>45</v>
      </c>
      <c r="V442" s="32" t="s">
        <v>2483</v>
      </c>
      <c r="W442" s="33">
        <v>44817.565069444441</v>
      </c>
      <c r="X442" s="32" t="s">
        <v>96</v>
      </c>
      <c r="Y442" s="32" t="s">
        <v>47</v>
      </c>
      <c r="Z442" s="32" t="s">
        <v>48</v>
      </c>
      <c r="AA442" s="32" t="s">
        <v>97</v>
      </c>
      <c r="AB442" s="32" t="s">
        <v>2484</v>
      </c>
      <c r="AC442" s="32" t="s">
        <v>794</v>
      </c>
      <c r="AD442" s="34">
        <v>44686</v>
      </c>
      <c r="AE442" s="32" t="s">
        <v>39</v>
      </c>
      <c r="AF442" s="32" t="s">
        <v>53</v>
      </c>
      <c r="AG442" s="35">
        <v>0</v>
      </c>
      <c r="AH442" s="33">
        <v>44817.570763888885</v>
      </c>
      <c r="AI442" s="32" t="s">
        <v>56</v>
      </c>
    </row>
    <row r="443" spans="1:35" ht="14.25">
      <c r="A443" s="32" t="s">
        <v>35</v>
      </c>
      <c r="B443" s="32" t="s">
        <v>1527</v>
      </c>
      <c r="C443" s="33">
        <v>44817.415752314817</v>
      </c>
      <c r="D443" s="33">
        <v>44817.415393518517</v>
      </c>
      <c r="E443" s="32" t="s">
        <v>37</v>
      </c>
      <c r="F443" s="32" t="s">
        <v>2485</v>
      </c>
      <c r="G443">
        <v>11572</v>
      </c>
      <c r="H443" s="33">
        <v>44841.341504629629</v>
      </c>
      <c r="I443" s="32" t="s">
        <v>38</v>
      </c>
      <c r="J443" s="32" t="s">
        <v>39</v>
      </c>
      <c r="K443" s="33"/>
      <c r="L443" s="32" t="s">
        <v>40</v>
      </c>
      <c r="M443" s="32" t="s">
        <v>41</v>
      </c>
      <c r="N443">
        <v>1</v>
      </c>
      <c r="O443" s="32" t="s">
        <v>42</v>
      </c>
      <c r="P443">
        <v>0</v>
      </c>
      <c r="Q443" s="32" t="s">
        <v>41</v>
      </c>
      <c r="R443">
        <v>642175520</v>
      </c>
      <c r="S443" s="32" t="s">
        <v>194</v>
      </c>
      <c r="T443" s="32" t="s">
        <v>195</v>
      </c>
      <c r="U443" s="32" t="s">
        <v>45</v>
      </c>
      <c r="V443" s="32" t="s">
        <v>2090</v>
      </c>
      <c r="W443" s="33">
        <v>44817.415752314817</v>
      </c>
      <c r="X443" s="32" t="s">
        <v>196</v>
      </c>
      <c r="Y443" s="32" t="s">
        <v>52</v>
      </c>
      <c r="Z443" s="32" t="s">
        <v>48</v>
      </c>
      <c r="AA443" s="32" t="s">
        <v>197</v>
      </c>
      <c r="AB443" s="32" t="s">
        <v>2196</v>
      </c>
      <c r="AC443" s="32" t="s">
        <v>538</v>
      </c>
      <c r="AD443" s="34"/>
      <c r="AE443" s="32" t="s">
        <v>39</v>
      </c>
      <c r="AF443" s="32" t="s">
        <v>50</v>
      </c>
      <c r="AG443" s="35">
        <v>0</v>
      </c>
      <c r="AH443" s="33">
        <v>44838.466504629629</v>
      </c>
      <c r="AI443" s="32" t="s">
        <v>41</v>
      </c>
    </row>
    <row r="444" spans="1:35" ht="14.25">
      <c r="A444" s="32" t="s">
        <v>35</v>
      </c>
      <c r="B444" s="32" t="s">
        <v>1527</v>
      </c>
      <c r="C444" s="33">
        <v>44817.41710648148</v>
      </c>
      <c r="D444" s="33">
        <v>44817.416875000003</v>
      </c>
      <c r="E444" s="32" t="s">
        <v>37</v>
      </c>
      <c r="F444" s="32" t="s">
        <v>2486</v>
      </c>
      <c r="G444">
        <v>11573</v>
      </c>
      <c r="H444" s="33">
        <v>44841.341400462959</v>
      </c>
      <c r="I444" s="32" t="s">
        <v>38</v>
      </c>
      <c r="J444" s="32" t="s">
        <v>39</v>
      </c>
      <c r="K444" s="33"/>
      <c r="L444" s="32" t="s">
        <v>40</v>
      </c>
      <c r="M444" s="32" t="s">
        <v>41</v>
      </c>
      <c r="N444">
        <v>1</v>
      </c>
      <c r="O444" s="32" t="s">
        <v>42</v>
      </c>
      <c r="P444">
        <v>0</v>
      </c>
      <c r="Q444" s="32" t="s">
        <v>41</v>
      </c>
      <c r="R444">
        <v>642175520</v>
      </c>
      <c r="S444" s="32" t="s">
        <v>194</v>
      </c>
      <c r="T444" s="32" t="s">
        <v>195</v>
      </c>
      <c r="U444" s="32" t="s">
        <v>45</v>
      </c>
      <c r="V444" s="32" t="s">
        <v>801</v>
      </c>
      <c r="W444" s="33">
        <v>44817.41710648148</v>
      </c>
      <c r="X444" s="32" t="s">
        <v>196</v>
      </c>
      <c r="Y444" s="32" t="s">
        <v>52</v>
      </c>
      <c r="Z444" s="32" t="s">
        <v>48</v>
      </c>
      <c r="AA444" s="32" t="s">
        <v>197</v>
      </c>
      <c r="AB444" s="32" t="s">
        <v>2196</v>
      </c>
      <c r="AC444" s="32" t="s">
        <v>538</v>
      </c>
      <c r="AD444" s="34"/>
      <c r="AE444" s="32" t="s">
        <v>39</v>
      </c>
      <c r="AF444" s="32" t="s">
        <v>50</v>
      </c>
      <c r="AG444" s="35">
        <v>0</v>
      </c>
      <c r="AH444" s="33">
        <v>44838.466400462959</v>
      </c>
      <c r="AI444" s="32" t="s">
        <v>41</v>
      </c>
    </row>
    <row r="445" spans="1:35" ht="14.25">
      <c r="A445" s="32" t="s">
        <v>35</v>
      </c>
      <c r="B445" s="32" t="s">
        <v>1527</v>
      </c>
      <c r="C445" s="33">
        <v>44817.44085648148</v>
      </c>
      <c r="D445" s="33">
        <v>44817.418611111112</v>
      </c>
      <c r="E445" s="32" t="s">
        <v>37</v>
      </c>
      <c r="F445" s="32" t="s">
        <v>2487</v>
      </c>
      <c r="G445">
        <v>11574</v>
      </c>
      <c r="H445" s="33">
        <v>44827.419270833336</v>
      </c>
      <c r="I445" s="32" t="s">
        <v>38</v>
      </c>
      <c r="J445" s="32" t="s">
        <v>39</v>
      </c>
      <c r="K445" s="33"/>
      <c r="L445" s="32" t="s">
        <v>40</v>
      </c>
      <c r="M445" s="32" t="s">
        <v>56</v>
      </c>
      <c r="N445">
        <v>1</v>
      </c>
      <c r="O445" s="32" t="s">
        <v>42</v>
      </c>
      <c r="P445">
        <v>0</v>
      </c>
      <c r="Q445" s="32" t="s">
        <v>56</v>
      </c>
      <c r="R445">
        <v>25766260</v>
      </c>
      <c r="S445" s="32" t="s">
        <v>199</v>
      </c>
      <c r="T445" s="32" t="s">
        <v>200</v>
      </c>
      <c r="U445" s="32" t="s">
        <v>45</v>
      </c>
      <c r="V445" s="32" t="s">
        <v>2488</v>
      </c>
      <c r="W445" s="33">
        <v>44817.44085648148</v>
      </c>
      <c r="X445" s="32" t="s">
        <v>184</v>
      </c>
      <c r="Y445" s="32" t="s">
        <v>47</v>
      </c>
      <c r="Z445" s="32" t="s">
        <v>48</v>
      </c>
      <c r="AA445" s="32" t="s">
        <v>634</v>
      </c>
      <c r="AB445" s="32" t="s">
        <v>2489</v>
      </c>
      <c r="AC445" s="32" t="s">
        <v>570</v>
      </c>
      <c r="AD445" s="34"/>
      <c r="AE445" s="32" t="s">
        <v>39</v>
      </c>
      <c r="AF445" s="32" t="s">
        <v>50</v>
      </c>
      <c r="AG445" s="35">
        <v>0</v>
      </c>
      <c r="AH445" s="33">
        <v>44817.44085648148</v>
      </c>
      <c r="AI445" s="32" t="s">
        <v>56</v>
      </c>
    </row>
    <row r="446" spans="1:35" ht="14.25">
      <c r="A446" s="32" t="s">
        <v>35</v>
      </c>
      <c r="B446" s="32" t="s">
        <v>1527</v>
      </c>
      <c r="C446" s="33">
        <v>44817.418888888889</v>
      </c>
      <c r="D446" s="33">
        <v>44817.418611111112</v>
      </c>
      <c r="E446" s="32" t="s">
        <v>37</v>
      </c>
      <c r="F446" s="32" t="s">
        <v>2490</v>
      </c>
      <c r="G446">
        <v>11575</v>
      </c>
      <c r="H446" s="33">
        <v>44841.341203703705</v>
      </c>
      <c r="I446" s="32" t="s">
        <v>38</v>
      </c>
      <c r="J446" s="32" t="s">
        <v>39</v>
      </c>
      <c r="K446" s="33"/>
      <c r="L446" s="32" t="s">
        <v>40</v>
      </c>
      <c r="M446" s="32" t="s">
        <v>41</v>
      </c>
      <c r="N446">
        <v>1</v>
      </c>
      <c r="O446" s="32" t="s">
        <v>42</v>
      </c>
      <c r="P446">
        <v>0</v>
      </c>
      <c r="Q446" s="32" t="s">
        <v>41</v>
      </c>
      <c r="R446">
        <v>642175520</v>
      </c>
      <c r="S446" s="32" t="s">
        <v>194</v>
      </c>
      <c r="T446" s="32" t="s">
        <v>195</v>
      </c>
      <c r="U446" s="32" t="s">
        <v>45</v>
      </c>
      <c r="V446" s="32" t="s">
        <v>891</v>
      </c>
      <c r="W446" s="33">
        <v>44817.418888888889</v>
      </c>
      <c r="X446" s="32" t="s">
        <v>196</v>
      </c>
      <c r="Y446" s="32" t="s">
        <v>52</v>
      </c>
      <c r="Z446" s="32" t="s">
        <v>48</v>
      </c>
      <c r="AA446" s="32" t="s">
        <v>197</v>
      </c>
      <c r="AB446" s="32" t="s">
        <v>2491</v>
      </c>
      <c r="AC446" s="32" t="s">
        <v>538</v>
      </c>
      <c r="AD446" s="34"/>
      <c r="AE446" s="32" t="s">
        <v>39</v>
      </c>
      <c r="AF446" s="32" t="s">
        <v>50</v>
      </c>
      <c r="AG446" s="35">
        <v>0</v>
      </c>
      <c r="AH446" s="33">
        <v>44838.466203703705</v>
      </c>
      <c r="AI446" s="32" t="s">
        <v>41</v>
      </c>
    </row>
    <row r="447" spans="1:35" ht="14.25">
      <c r="A447" s="32" t="s">
        <v>35</v>
      </c>
      <c r="B447" s="32" t="s">
        <v>178</v>
      </c>
      <c r="C447" s="33">
        <v>44817.62740740741</v>
      </c>
      <c r="D447" s="33">
        <v>44817.423263888886</v>
      </c>
      <c r="E447" s="32" t="s">
        <v>37</v>
      </c>
      <c r="F447" s="32" t="s">
        <v>2492</v>
      </c>
      <c r="G447">
        <v>11576</v>
      </c>
      <c r="H447" s="33">
        <v>44832.60365740741</v>
      </c>
      <c r="I447" s="32" t="s">
        <v>38</v>
      </c>
      <c r="J447" s="32" t="s">
        <v>39</v>
      </c>
      <c r="K447" s="33"/>
      <c r="L447" s="32" t="s">
        <v>40</v>
      </c>
      <c r="M447" s="32" t="s">
        <v>56</v>
      </c>
      <c r="N447">
        <v>1</v>
      </c>
      <c r="O447" s="32" t="s">
        <v>311</v>
      </c>
      <c r="P447">
        <v>0</v>
      </c>
      <c r="Q447" s="32" t="s">
        <v>56</v>
      </c>
      <c r="R447">
        <v>8472</v>
      </c>
      <c r="S447" s="32" t="s">
        <v>2493</v>
      </c>
      <c r="T447" s="32" t="s">
        <v>2494</v>
      </c>
      <c r="U447" s="32" t="s">
        <v>45</v>
      </c>
      <c r="V447" s="32" t="s">
        <v>2495</v>
      </c>
      <c r="W447" s="33">
        <v>44817.582395833335</v>
      </c>
      <c r="X447" s="32" t="s">
        <v>58</v>
      </c>
      <c r="Y447" s="32" t="s">
        <v>47</v>
      </c>
      <c r="Z447" s="32" t="s">
        <v>48</v>
      </c>
      <c r="AA447" s="32" t="s">
        <v>182</v>
      </c>
      <c r="AB447" s="32" t="s">
        <v>2496</v>
      </c>
      <c r="AC447" s="32" t="s">
        <v>717</v>
      </c>
      <c r="AD447" s="34">
        <v>44625</v>
      </c>
      <c r="AE447" s="32" t="s">
        <v>39</v>
      </c>
      <c r="AF447" s="32" t="s">
        <v>53</v>
      </c>
      <c r="AG447" s="35">
        <v>0</v>
      </c>
      <c r="AH447" s="33">
        <v>44823.387685185182</v>
      </c>
      <c r="AI447" s="32" t="s">
        <v>41</v>
      </c>
    </row>
    <row r="448" spans="1:35" ht="14.25">
      <c r="A448" s="32" t="s">
        <v>35</v>
      </c>
      <c r="B448" s="32" t="s">
        <v>1527</v>
      </c>
      <c r="C448" s="33">
        <v>44817.476817129631</v>
      </c>
      <c r="D448" s="33">
        <v>44817.438750000001</v>
      </c>
      <c r="E448" s="32" t="s">
        <v>37</v>
      </c>
      <c r="F448" s="32" t="s">
        <v>39</v>
      </c>
      <c r="G448">
        <v>11577</v>
      </c>
      <c r="H448" s="33">
        <v>44819.689351851855</v>
      </c>
      <c r="I448" s="32" t="s">
        <v>2497</v>
      </c>
      <c r="J448" s="32" t="s">
        <v>45</v>
      </c>
      <c r="K448" s="33">
        <v>44817.473935185182</v>
      </c>
      <c r="L448" s="32" t="s">
        <v>40</v>
      </c>
      <c r="M448" s="32" t="s">
        <v>56</v>
      </c>
      <c r="N448">
        <v>1</v>
      </c>
      <c r="O448" s="32" t="s">
        <v>42</v>
      </c>
      <c r="P448">
        <v>1</v>
      </c>
      <c r="Q448" s="32" t="s">
        <v>41</v>
      </c>
      <c r="R448">
        <v>8605</v>
      </c>
      <c r="S448" s="32" t="s">
        <v>241</v>
      </c>
      <c r="T448" s="32" t="s">
        <v>2498</v>
      </c>
      <c r="U448" s="32" t="s">
        <v>45</v>
      </c>
      <c r="V448" s="32" t="s">
        <v>368</v>
      </c>
      <c r="W448" s="33">
        <v>44817.476817129631</v>
      </c>
      <c r="X448" s="32" t="s">
        <v>96</v>
      </c>
      <c r="Y448" s="32" t="s">
        <v>47</v>
      </c>
      <c r="Z448" s="32" t="s">
        <v>48</v>
      </c>
      <c r="AA448" s="32" t="s">
        <v>97</v>
      </c>
      <c r="AB448" s="32" t="s">
        <v>290</v>
      </c>
      <c r="AC448" s="32" t="s">
        <v>1598</v>
      </c>
      <c r="AD448" s="34"/>
      <c r="AE448" s="32" t="s">
        <v>39</v>
      </c>
      <c r="AF448" s="32" t="s">
        <v>53</v>
      </c>
      <c r="AG448" s="35">
        <v>0</v>
      </c>
      <c r="AH448" s="33">
        <v>44817.476817129631</v>
      </c>
      <c r="AI448" s="32" t="s">
        <v>56</v>
      </c>
    </row>
    <row r="449" spans="1:35" ht="14.25">
      <c r="A449" s="32" t="s">
        <v>35</v>
      </c>
      <c r="B449" s="32" t="s">
        <v>171</v>
      </c>
      <c r="C449" s="33">
        <v>44820.69259259259</v>
      </c>
      <c r="D449" s="33">
        <v>44817.442685185182</v>
      </c>
      <c r="E449" s="32" t="s">
        <v>37</v>
      </c>
      <c r="F449" s="32" t="s">
        <v>2499</v>
      </c>
      <c r="G449">
        <v>11578</v>
      </c>
      <c r="H449" s="33">
        <v>44831.444664351853</v>
      </c>
      <c r="I449" s="32" t="s">
        <v>38</v>
      </c>
      <c r="J449" s="32" t="s">
        <v>39</v>
      </c>
      <c r="K449" s="33"/>
      <c r="L449" s="32" t="s">
        <v>40</v>
      </c>
      <c r="M449" s="32" t="s">
        <v>56</v>
      </c>
      <c r="N449">
        <v>1</v>
      </c>
      <c r="O449" s="32" t="s">
        <v>42</v>
      </c>
      <c r="P449">
        <v>0</v>
      </c>
      <c r="Q449" s="32" t="s">
        <v>56</v>
      </c>
      <c r="R449">
        <v>830687517</v>
      </c>
      <c r="S449" s="32" t="s">
        <v>396</v>
      </c>
      <c r="T449" s="32" t="s">
        <v>397</v>
      </c>
      <c r="U449" s="32" t="s">
        <v>45</v>
      </c>
      <c r="V449" s="32" t="s">
        <v>2500</v>
      </c>
      <c r="W449" s="33">
        <v>44818.691203703704</v>
      </c>
      <c r="X449" s="32" t="s">
        <v>46</v>
      </c>
      <c r="Y449" s="32" t="s">
        <v>47</v>
      </c>
      <c r="Z449" s="32" t="s">
        <v>48</v>
      </c>
      <c r="AA449" s="32" t="s">
        <v>844</v>
      </c>
      <c r="AB449" s="32" t="s">
        <v>2501</v>
      </c>
      <c r="AC449" s="32" t="s">
        <v>1393</v>
      </c>
      <c r="AD449" s="34"/>
      <c r="AE449" s="32" t="s">
        <v>39</v>
      </c>
      <c r="AF449" s="32" t="s">
        <v>50</v>
      </c>
      <c r="AG449" s="35">
        <v>0</v>
      </c>
      <c r="AH449" s="33">
        <v>44820.69258101852</v>
      </c>
      <c r="AI449" s="32" t="s">
        <v>56</v>
      </c>
    </row>
    <row r="450" spans="1:35" ht="14.25">
      <c r="A450" s="32" t="s">
        <v>35</v>
      </c>
      <c r="B450" s="32" t="s">
        <v>178</v>
      </c>
      <c r="C450" s="33"/>
      <c r="D450" s="33">
        <v>44817.487361111111</v>
      </c>
      <c r="E450" s="32" t="s">
        <v>37</v>
      </c>
      <c r="F450" s="32" t="s">
        <v>39</v>
      </c>
      <c r="G450">
        <v>11579</v>
      </c>
      <c r="H450" s="33">
        <v>44820.362523148149</v>
      </c>
      <c r="I450" s="32" t="s">
        <v>38</v>
      </c>
      <c r="J450" s="32" t="s">
        <v>39</v>
      </c>
      <c r="K450" s="33"/>
      <c r="L450" s="32" t="s">
        <v>40</v>
      </c>
      <c r="M450" s="32" t="s">
        <v>56</v>
      </c>
      <c r="N450">
        <v>1</v>
      </c>
      <c r="O450" s="32" t="s">
        <v>179</v>
      </c>
      <c r="P450">
        <v>0</v>
      </c>
      <c r="Q450" s="32" t="s">
        <v>41</v>
      </c>
      <c r="R450">
        <v>623285599</v>
      </c>
      <c r="S450" s="32" t="s">
        <v>590</v>
      </c>
      <c r="T450" s="32" t="s">
        <v>591</v>
      </c>
      <c r="U450" s="32" t="s">
        <v>39</v>
      </c>
      <c r="V450" s="32" t="s">
        <v>39</v>
      </c>
      <c r="W450" s="33"/>
      <c r="X450" s="32" t="s">
        <v>215</v>
      </c>
      <c r="Y450" s="32" t="s">
        <v>47</v>
      </c>
      <c r="Z450" s="32" t="s">
        <v>216</v>
      </c>
      <c r="AA450" s="32" t="s">
        <v>182</v>
      </c>
      <c r="AB450" s="32" t="s">
        <v>2502</v>
      </c>
      <c r="AC450" s="32" t="s">
        <v>1256</v>
      </c>
      <c r="AD450" s="34"/>
      <c r="AE450" s="32" t="s">
        <v>39</v>
      </c>
      <c r="AF450" s="32" t="s">
        <v>53</v>
      </c>
      <c r="AG450" s="35">
        <v>0</v>
      </c>
      <c r="AH450" s="33">
        <v>44818.405219907407</v>
      </c>
      <c r="AI450" s="32" t="s">
        <v>56</v>
      </c>
    </row>
    <row r="451" spans="1:35" ht="14.25">
      <c r="A451" s="32" t="s">
        <v>35</v>
      </c>
      <c r="B451" s="32" t="s">
        <v>329</v>
      </c>
      <c r="C451" s="33"/>
      <c r="D451" s="33">
        <v>44817.487824074073</v>
      </c>
      <c r="E451" s="32" t="s">
        <v>37</v>
      </c>
      <c r="F451" s="32" t="s">
        <v>2503</v>
      </c>
      <c r="G451">
        <v>11580</v>
      </c>
      <c r="H451" s="33">
        <v>44827.488344907404</v>
      </c>
      <c r="I451" s="32" t="s">
        <v>2504</v>
      </c>
      <c r="J451" s="32" t="s">
        <v>66</v>
      </c>
      <c r="K451" s="33">
        <v>44831.437314814815</v>
      </c>
      <c r="L451" s="32" t="s">
        <v>40</v>
      </c>
      <c r="M451" s="32" t="s">
        <v>56</v>
      </c>
      <c r="N451">
        <v>2</v>
      </c>
      <c r="O451" s="32" t="s">
        <v>732</v>
      </c>
      <c r="P451">
        <v>1</v>
      </c>
      <c r="Q451" s="32" t="s">
        <v>56</v>
      </c>
      <c r="R451">
        <v>8405</v>
      </c>
      <c r="S451" s="32" t="s">
        <v>180</v>
      </c>
      <c r="T451" s="32" t="s">
        <v>181</v>
      </c>
      <c r="U451" s="32" t="s">
        <v>39</v>
      </c>
      <c r="V451" s="32" t="s">
        <v>39</v>
      </c>
      <c r="W451" s="33"/>
      <c r="X451" s="32" t="s">
        <v>189</v>
      </c>
      <c r="Y451" s="32" t="s">
        <v>47</v>
      </c>
      <c r="Z451" s="32" t="s">
        <v>160</v>
      </c>
      <c r="AA451" s="32" t="s">
        <v>330</v>
      </c>
      <c r="AB451" s="32" t="s">
        <v>2505</v>
      </c>
      <c r="AC451" s="32" t="s">
        <v>1304</v>
      </c>
      <c r="AD451" s="34"/>
      <c r="AE451" s="32" t="s">
        <v>39</v>
      </c>
      <c r="AF451" s="32" t="s">
        <v>53</v>
      </c>
      <c r="AG451" s="35">
        <v>0</v>
      </c>
      <c r="AH451" s="33">
        <v>44831.437314814815</v>
      </c>
      <c r="AI451" s="32" t="s">
        <v>41</v>
      </c>
    </row>
    <row r="452" spans="1:35" ht="14.25">
      <c r="A452" s="32" t="s">
        <v>35</v>
      </c>
      <c r="B452" s="32" t="s">
        <v>178</v>
      </c>
      <c r="C452" s="33"/>
      <c r="D452" s="33">
        <v>44817.488807870373</v>
      </c>
      <c r="E452" s="32" t="s">
        <v>37</v>
      </c>
      <c r="F452" s="32" t="s">
        <v>39</v>
      </c>
      <c r="G452">
        <v>11581</v>
      </c>
      <c r="H452" s="33">
        <v>44820.364027777781</v>
      </c>
      <c r="I452" s="32" t="s">
        <v>38</v>
      </c>
      <c r="J452" s="32" t="s">
        <v>39</v>
      </c>
      <c r="K452" s="33"/>
      <c r="L452" s="32" t="s">
        <v>40</v>
      </c>
      <c r="M452" s="32" t="s">
        <v>56</v>
      </c>
      <c r="N452">
        <v>1</v>
      </c>
      <c r="O452" s="32" t="s">
        <v>629</v>
      </c>
      <c r="P452">
        <v>0</v>
      </c>
      <c r="Q452" s="32" t="s">
        <v>41</v>
      </c>
      <c r="R452">
        <v>623285599</v>
      </c>
      <c r="S452" s="32" t="s">
        <v>590</v>
      </c>
      <c r="T452" s="32" t="s">
        <v>591</v>
      </c>
      <c r="U452" s="32" t="s">
        <v>39</v>
      </c>
      <c r="V452" s="32" t="s">
        <v>39</v>
      </c>
      <c r="W452" s="33"/>
      <c r="X452" s="32" t="s">
        <v>215</v>
      </c>
      <c r="Y452" s="32" t="s">
        <v>47</v>
      </c>
      <c r="Z452" s="32" t="s">
        <v>216</v>
      </c>
      <c r="AA452" s="32" t="s">
        <v>283</v>
      </c>
      <c r="AB452" s="32" t="s">
        <v>2502</v>
      </c>
      <c r="AC452" s="32" t="s">
        <v>1256</v>
      </c>
      <c r="AD452" s="34"/>
      <c r="AE452" s="32" t="s">
        <v>39</v>
      </c>
      <c r="AF452" s="32" t="s">
        <v>53</v>
      </c>
      <c r="AG452" s="35">
        <v>0</v>
      </c>
      <c r="AH452" s="33">
        <v>44818.401145833333</v>
      </c>
      <c r="AI452" s="32" t="s">
        <v>56</v>
      </c>
    </row>
    <row r="453" spans="1:35" ht="14.25">
      <c r="A453" s="32" t="s">
        <v>35</v>
      </c>
      <c r="B453" s="32" t="s">
        <v>36</v>
      </c>
      <c r="C453" s="33">
        <v>44817.627650462964</v>
      </c>
      <c r="D453" s="33">
        <v>44817.490648148145</v>
      </c>
      <c r="E453" s="32" t="s">
        <v>37</v>
      </c>
      <c r="F453" s="32" t="s">
        <v>2506</v>
      </c>
      <c r="G453">
        <v>11582</v>
      </c>
      <c r="H453" s="33">
        <v>44827.606817129628</v>
      </c>
      <c r="I453" s="32" t="s">
        <v>38</v>
      </c>
      <c r="J453" s="32" t="s">
        <v>39</v>
      </c>
      <c r="K453" s="33"/>
      <c r="L453" s="32" t="s">
        <v>40</v>
      </c>
      <c r="M453" s="32" t="s">
        <v>56</v>
      </c>
      <c r="N453">
        <v>1</v>
      </c>
      <c r="O453" s="32" t="s">
        <v>42</v>
      </c>
      <c r="P453">
        <v>0</v>
      </c>
      <c r="Q453" s="32" t="s">
        <v>56</v>
      </c>
      <c r="R453">
        <v>5782</v>
      </c>
      <c r="S453" s="32" t="s">
        <v>157</v>
      </c>
      <c r="T453" s="32" t="s">
        <v>158</v>
      </c>
      <c r="U453" s="32" t="s">
        <v>45</v>
      </c>
      <c r="V453" s="32" t="s">
        <v>2507</v>
      </c>
      <c r="W453" s="33">
        <v>44817.512141203704</v>
      </c>
      <c r="X453" s="32" t="s">
        <v>81</v>
      </c>
      <c r="Y453" s="32" t="s">
        <v>47</v>
      </c>
      <c r="Z453" s="32" t="s">
        <v>48</v>
      </c>
      <c r="AA453" s="32" t="s">
        <v>128</v>
      </c>
      <c r="AB453" s="32" t="s">
        <v>2508</v>
      </c>
      <c r="AC453" s="32" t="s">
        <v>457</v>
      </c>
      <c r="AD453" s="34"/>
      <c r="AE453" s="32" t="s">
        <v>39</v>
      </c>
      <c r="AF453" s="32" t="s">
        <v>50</v>
      </c>
      <c r="AG453" s="35">
        <v>0</v>
      </c>
      <c r="AH453" s="33">
        <v>44817.627650462964</v>
      </c>
      <c r="AI453" s="32" t="s">
        <v>56</v>
      </c>
    </row>
    <row r="454" spans="1:35" ht="14.25">
      <c r="A454" s="32" t="s">
        <v>35</v>
      </c>
      <c r="B454" s="32" t="s">
        <v>1527</v>
      </c>
      <c r="C454" s="33">
        <v>44828.608541666668</v>
      </c>
      <c r="D454" s="33">
        <v>44817.522662037038</v>
      </c>
      <c r="E454" s="32" t="s">
        <v>37</v>
      </c>
      <c r="F454" s="32" t="s">
        <v>2509</v>
      </c>
      <c r="G454">
        <v>11583</v>
      </c>
      <c r="H454" s="33">
        <v>44830.640972222223</v>
      </c>
      <c r="I454" s="32" t="s">
        <v>38</v>
      </c>
      <c r="J454" s="32" t="s">
        <v>39</v>
      </c>
      <c r="K454" s="33"/>
      <c r="L454" s="32" t="s">
        <v>40</v>
      </c>
      <c r="M454" s="32" t="s">
        <v>56</v>
      </c>
      <c r="N454">
        <v>1</v>
      </c>
      <c r="O454" s="32" t="s">
        <v>55</v>
      </c>
      <c r="P454">
        <v>0</v>
      </c>
      <c r="Q454" s="32" t="s">
        <v>56</v>
      </c>
      <c r="R454">
        <v>8607</v>
      </c>
      <c r="S454" s="32" t="s">
        <v>218</v>
      </c>
      <c r="T454" s="32" t="s">
        <v>219</v>
      </c>
      <c r="U454" s="32" t="s">
        <v>45</v>
      </c>
      <c r="V454" s="32" t="s">
        <v>2510</v>
      </c>
      <c r="W454" s="33">
        <v>44826.590162037035</v>
      </c>
      <c r="X454" s="32" t="s">
        <v>215</v>
      </c>
      <c r="Y454" s="32" t="s">
        <v>52</v>
      </c>
      <c r="Z454" s="32" t="s">
        <v>48</v>
      </c>
      <c r="AA454" s="32" t="s">
        <v>475</v>
      </c>
      <c r="AB454" s="32" t="s">
        <v>2511</v>
      </c>
      <c r="AC454" s="32" t="s">
        <v>1256</v>
      </c>
      <c r="AD454" s="34"/>
      <c r="AE454" s="32" t="s">
        <v>39</v>
      </c>
      <c r="AF454" s="32" t="s">
        <v>50</v>
      </c>
      <c r="AG454" s="35">
        <v>0</v>
      </c>
      <c r="AH454" s="33">
        <v>44828.608530092592</v>
      </c>
      <c r="AI454" s="32" t="s">
        <v>56</v>
      </c>
    </row>
    <row r="455" spans="1:35" ht="14.25">
      <c r="A455" s="32" t="s">
        <v>35</v>
      </c>
      <c r="B455" s="32" t="s">
        <v>1527</v>
      </c>
      <c r="C455" s="33">
        <v>44817.67454861111</v>
      </c>
      <c r="D455" s="33">
        <v>44817.525972222225</v>
      </c>
      <c r="E455" s="32" t="s">
        <v>37</v>
      </c>
      <c r="F455" s="32" t="s">
        <v>2512</v>
      </c>
      <c r="G455">
        <v>11584</v>
      </c>
      <c r="H455" s="33">
        <v>44837.544548611113</v>
      </c>
      <c r="I455" s="32" t="s">
        <v>38</v>
      </c>
      <c r="J455" s="32" t="s">
        <v>39</v>
      </c>
      <c r="K455" s="33"/>
      <c r="L455" s="32" t="s">
        <v>40</v>
      </c>
      <c r="M455" s="32" t="s">
        <v>56</v>
      </c>
      <c r="N455">
        <v>1</v>
      </c>
      <c r="O455" s="32" t="s">
        <v>541</v>
      </c>
      <c r="P455">
        <v>0</v>
      </c>
      <c r="Q455" s="32" t="s">
        <v>56</v>
      </c>
      <c r="R455">
        <v>5601</v>
      </c>
      <c r="S455" s="32" t="s">
        <v>445</v>
      </c>
      <c r="T455" s="32" t="s">
        <v>446</v>
      </c>
      <c r="U455" s="32" t="s">
        <v>45</v>
      </c>
      <c r="V455" s="32" t="s">
        <v>2513</v>
      </c>
      <c r="W455" s="33">
        <v>44817.641435185185</v>
      </c>
      <c r="X455" s="32" t="s">
        <v>103</v>
      </c>
      <c r="Y455" s="32" t="s">
        <v>47</v>
      </c>
      <c r="Z455" s="32" t="s">
        <v>48</v>
      </c>
      <c r="AA455" s="32" t="s">
        <v>455</v>
      </c>
      <c r="AB455" s="32" t="s">
        <v>2514</v>
      </c>
      <c r="AC455" s="32" t="s">
        <v>287</v>
      </c>
      <c r="AD455" s="34"/>
      <c r="AE455" s="32" t="s">
        <v>39</v>
      </c>
      <c r="AF455" s="32" t="s">
        <v>50</v>
      </c>
      <c r="AG455" s="35">
        <v>0</v>
      </c>
      <c r="AH455" s="33">
        <v>44825.659826388888</v>
      </c>
      <c r="AI455" s="32" t="s">
        <v>56</v>
      </c>
    </row>
    <row r="456" spans="1:35" ht="14.25">
      <c r="A456" s="32" t="s">
        <v>35</v>
      </c>
      <c r="B456" s="32" t="s">
        <v>1527</v>
      </c>
      <c r="C456" s="33">
        <v>44817.596724537034</v>
      </c>
      <c r="D456" s="33">
        <v>44817.546458333331</v>
      </c>
      <c r="E456" s="32" t="s">
        <v>37</v>
      </c>
      <c r="F456" s="32" t="s">
        <v>39</v>
      </c>
      <c r="G456">
        <v>11585</v>
      </c>
      <c r="H456" s="33">
        <v>44820.422118055554</v>
      </c>
      <c r="I456" s="32" t="s">
        <v>38</v>
      </c>
      <c r="J456" s="32" t="s">
        <v>39</v>
      </c>
      <c r="K456" s="33"/>
      <c r="L456" s="32" t="s">
        <v>40</v>
      </c>
      <c r="M456" s="32" t="s">
        <v>56</v>
      </c>
      <c r="N456">
        <v>1</v>
      </c>
      <c r="O456" s="32" t="s">
        <v>42</v>
      </c>
      <c r="P456">
        <v>0</v>
      </c>
      <c r="Q456" s="32" t="s">
        <v>41</v>
      </c>
      <c r="R456">
        <v>8652</v>
      </c>
      <c r="S456" s="32" t="s">
        <v>211</v>
      </c>
      <c r="T456" s="32" t="s">
        <v>2041</v>
      </c>
      <c r="U456" s="32" t="s">
        <v>45</v>
      </c>
      <c r="V456" s="32" t="s">
        <v>2515</v>
      </c>
      <c r="W456" s="33">
        <v>44817.596724537034</v>
      </c>
      <c r="X456" s="32" t="s">
        <v>96</v>
      </c>
      <c r="Y456" s="32" t="s">
        <v>47</v>
      </c>
      <c r="Z456" s="32" t="s">
        <v>48</v>
      </c>
      <c r="AA456" s="32" t="s">
        <v>97</v>
      </c>
      <c r="AB456" s="32" t="s">
        <v>212</v>
      </c>
      <c r="AC456" s="32" t="s">
        <v>1256</v>
      </c>
      <c r="AD456" s="34"/>
      <c r="AE456" s="32" t="s">
        <v>39</v>
      </c>
      <c r="AF456" s="32" t="s">
        <v>53</v>
      </c>
      <c r="AG456" s="35">
        <v>0</v>
      </c>
      <c r="AH456" s="33">
        <v>44817.596724537034</v>
      </c>
      <c r="AI456" s="32" t="s">
        <v>56</v>
      </c>
    </row>
    <row r="457" spans="1:35" ht="14.25">
      <c r="A457" s="32" t="s">
        <v>35</v>
      </c>
      <c r="B457" s="32" t="s">
        <v>1527</v>
      </c>
      <c r="C457" s="33">
        <v>44817.605034722219</v>
      </c>
      <c r="D457" s="33">
        <v>44817.551932870374</v>
      </c>
      <c r="E457" s="32" t="s">
        <v>37</v>
      </c>
      <c r="F457" s="32" t="s">
        <v>39</v>
      </c>
      <c r="G457">
        <v>11586</v>
      </c>
      <c r="H457" s="33">
        <v>44820.427534722221</v>
      </c>
      <c r="I457" s="32" t="s">
        <v>2516</v>
      </c>
      <c r="J457" s="32" t="s">
        <v>45</v>
      </c>
      <c r="K457" s="33">
        <v>44817.59952546296</v>
      </c>
      <c r="L457" s="32" t="s">
        <v>40</v>
      </c>
      <c r="M457" s="32" t="s">
        <v>56</v>
      </c>
      <c r="N457">
        <v>2</v>
      </c>
      <c r="O457" s="32" t="s">
        <v>119</v>
      </c>
      <c r="P457">
        <v>1</v>
      </c>
      <c r="Q457" s="32" t="s">
        <v>41</v>
      </c>
      <c r="R457">
        <v>8488</v>
      </c>
      <c r="S457" s="32" t="s">
        <v>667</v>
      </c>
      <c r="T457" s="32" t="s">
        <v>668</v>
      </c>
      <c r="U457" s="32" t="s">
        <v>45</v>
      </c>
      <c r="V457" s="32" t="s">
        <v>2517</v>
      </c>
      <c r="W457" s="33">
        <v>44817.605034722219</v>
      </c>
      <c r="X457" s="32" t="s">
        <v>96</v>
      </c>
      <c r="Y457" s="32" t="s">
        <v>47</v>
      </c>
      <c r="Z457" s="32" t="s">
        <v>48</v>
      </c>
      <c r="AA457" s="32" t="s">
        <v>97</v>
      </c>
      <c r="AB457" s="32" t="s">
        <v>669</v>
      </c>
      <c r="AC457" s="32" t="s">
        <v>517</v>
      </c>
      <c r="AD457" s="34"/>
      <c r="AE457" s="32" t="s">
        <v>39</v>
      </c>
      <c r="AF457" s="32" t="s">
        <v>53</v>
      </c>
      <c r="AG457" s="35">
        <v>0</v>
      </c>
      <c r="AH457" s="33">
        <v>44817.605023148149</v>
      </c>
      <c r="AI457" s="32" t="s">
        <v>56</v>
      </c>
    </row>
    <row r="458" spans="1:35" ht="14.25">
      <c r="A458" s="32" t="s">
        <v>35</v>
      </c>
      <c r="B458" s="32" t="s">
        <v>171</v>
      </c>
      <c r="C458" s="33">
        <v>44817.627870370372</v>
      </c>
      <c r="D458" s="33">
        <v>44817.553900462961</v>
      </c>
      <c r="E458" s="32" t="s">
        <v>37</v>
      </c>
      <c r="F458" s="32" t="s">
        <v>2518</v>
      </c>
      <c r="G458">
        <v>11587</v>
      </c>
      <c r="H458" s="33">
        <v>44827.558425925927</v>
      </c>
      <c r="I458" s="32" t="s">
        <v>38</v>
      </c>
      <c r="J458" s="32" t="s">
        <v>39</v>
      </c>
      <c r="K458" s="33"/>
      <c r="L458" s="32" t="s">
        <v>40</v>
      </c>
      <c r="M458" s="32" t="s">
        <v>56</v>
      </c>
      <c r="N458">
        <v>1</v>
      </c>
      <c r="O458" s="32" t="s">
        <v>42</v>
      </c>
      <c r="P458">
        <v>0</v>
      </c>
      <c r="Q458" s="32" t="s">
        <v>56</v>
      </c>
      <c r="R458">
        <v>6121</v>
      </c>
      <c r="S458" s="32" t="s">
        <v>601</v>
      </c>
      <c r="T458" s="32" t="s">
        <v>602</v>
      </c>
      <c r="U458" s="32" t="s">
        <v>45</v>
      </c>
      <c r="V458" s="32" t="s">
        <v>2519</v>
      </c>
      <c r="W458" s="33">
        <v>44817.623761574076</v>
      </c>
      <c r="X458" s="32" t="s">
        <v>51</v>
      </c>
      <c r="Y458" s="32" t="s">
        <v>47</v>
      </c>
      <c r="Z458" s="32" t="s">
        <v>48</v>
      </c>
      <c r="AA458" s="32" t="s">
        <v>844</v>
      </c>
      <c r="AB458" s="32" t="s">
        <v>2520</v>
      </c>
      <c r="AC458" s="32" t="s">
        <v>1883</v>
      </c>
      <c r="AD458" s="34"/>
      <c r="AE458" s="32" t="s">
        <v>39</v>
      </c>
      <c r="AF458" s="32" t="s">
        <v>50</v>
      </c>
      <c r="AG458" s="35">
        <v>0</v>
      </c>
      <c r="AH458" s="33">
        <v>44817.627870370372</v>
      </c>
      <c r="AI458" s="32" t="s">
        <v>56</v>
      </c>
    </row>
    <row r="459" spans="1:35" ht="14.25">
      <c r="A459" s="32" t="s">
        <v>35</v>
      </c>
      <c r="B459" s="32" t="s">
        <v>1527</v>
      </c>
      <c r="C459" s="33">
        <v>44817.573657407411</v>
      </c>
      <c r="D459" s="33">
        <v>44817.572662037041</v>
      </c>
      <c r="E459" s="32" t="s">
        <v>37</v>
      </c>
      <c r="F459" s="32" t="s">
        <v>2521</v>
      </c>
      <c r="G459">
        <v>11588</v>
      </c>
      <c r="H459" s="33">
        <v>44841.340405092589</v>
      </c>
      <c r="I459" s="32" t="s">
        <v>38</v>
      </c>
      <c r="J459" s="32" t="s">
        <v>39</v>
      </c>
      <c r="K459" s="33"/>
      <c r="L459" s="32" t="s">
        <v>40</v>
      </c>
      <c r="M459" s="32" t="s">
        <v>41</v>
      </c>
      <c r="N459">
        <v>1</v>
      </c>
      <c r="O459" s="32" t="s">
        <v>42</v>
      </c>
      <c r="P459">
        <v>0</v>
      </c>
      <c r="Q459" s="32" t="s">
        <v>41</v>
      </c>
      <c r="R459">
        <v>642175520</v>
      </c>
      <c r="S459" s="32" t="s">
        <v>194</v>
      </c>
      <c r="T459" s="32" t="s">
        <v>195</v>
      </c>
      <c r="U459" s="32" t="s">
        <v>45</v>
      </c>
      <c r="V459" s="32" t="s">
        <v>2522</v>
      </c>
      <c r="W459" s="33">
        <v>44817.573657407411</v>
      </c>
      <c r="X459" s="32" t="s">
        <v>196</v>
      </c>
      <c r="Y459" s="32" t="s">
        <v>52</v>
      </c>
      <c r="Z459" s="32" t="s">
        <v>48</v>
      </c>
      <c r="AA459" s="32" t="s">
        <v>197</v>
      </c>
      <c r="AB459" s="32" t="s">
        <v>2523</v>
      </c>
      <c r="AC459" s="32" t="s">
        <v>538</v>
      </c>
      <c r="AD459" s="34"/>
      <c r="AE459" s="32" t="s">
        <v>39</v>
      </c>
      <c r="AF459" s="32" t="s">
        <v>50</v>
      </c>
      <c r="AG459" s="35">
        <v>0</v>
      </c>
      <c r="AH459" s="33">
        <v>44838.466099537036</v>
      </c>
      <c r="AI459" s="32" t="s">
        <v>41</v>
      </c>
    </row>
    <row r="460" spans="1:35" ht="14.25">
      <c r="A460" s="32" t="s">
        <v>35</v>
      </c>
      <c r="B460" s="32" t="s">
        <v>1527</v>
      </c>
      <c r="C460" s="33">
        <v>44817.575694444444</v>
      </c>
      <c r="D460" s="33">
        <v>44817.575208333335</v>
      </c>
      <c r="E460" s="32" t="s">
        <v>37</v>
      </c>
      <c r="F460" s="32" t="s">
        <v>2524</v>
      </c>
      <c r="G460">
        <v>11589</v>
      </c>
      <c r="H460" s="33">
        <v>44841.341006944444</v>
      </c>
      <c r="I460" s="32" t="s">
        <v>38</v>
      </c>
      <c r="J460" s="32" t="s">
        <v>39</v>
      </c>
      <c r="K460" s="33"/>
      <c r="L460" s="32" t="s">
        <v>40</v>
      </c>
      <c r="M460" s="32" t="s">
        <v>41</v>
      </c>
      <c r="N460">
        <v>1</v>
      </c>
      <c r="O460" s="32" t="s">
        <v>42</v>
      </c>
      <c r="P460">
        <v>0</v>
      </c>
      <c r="Q460" s="32" t="s">
        <v>41</v>
      </c>
      <c r="R460">
        <v>642175520</v>
      </c>
      <c r="S460" s="32" t="s">
        <v>194</v>
      </c>
      <c r="T460" s="32" t="s">
        <v>195</v>
      </c>
      <c r="U460" s="32" t="s">
        <v>45</v>
      </c>
      <c r="V460" s="32" t="s">
        <v>2525</v>
      </c>
      <c r="W460" s="33">
        <v>44817.575694444444</v>
      </c>
      <c r="X460" s="32" t="s">
        <v>196</v>
      </c>
      <c r="Y460" s="32" t="s">
        <v>52</v>
      </c>
      <c r="Z460" s="32" t="s">
        <v>48</v>
      </c>
      <c r="AA460" s="32" t="s">
        <v>197</v>
      </c>
      <c r="AB460" s="32" t="s">
        <v>2526</v>
      </c>
      <c r="AC460" s="32" t="s">
        <v>538</v>
      </c>
      <c r="AD460" s="34"/>
      <c r="AE460" s="32" t="s">
        <v>39</v>
      </c>
      <c r="AF460" s="32" t="s">
        <v>50</v>
      </c>
      <c r="AG460" s="35">
        <v>0</v>
      </c>
      <c r="AH460" s="33">
        <v>44838.466006944444</v>
      </c>
      <c r="AI460" s="32" t="s">
        <v>41</v>
      </c>
    </row>
    <row r="461" spans="1:35" ht="14.25">
      <c r="A461" s="32" t="s">
        <v>35</v>
      </c>
      <c r="B461" s="32" t="s">
        <v>1527</v>
      </c>
      <c r="C461" s="33">
        <v>44817.614432870374</v>
      </c>
      <c r="D461" s="33">
        <v>44817.578634259262</v>
      </c>
      <c r="E461" s="32" t="s">
        <v>37</v>
      </c>
      <c r="F461" s="32" t="s">
        <v>39</v>
      </c>
      <c r="G461">
        <v>11590</v>
      </c>
      <c r="H461" s="33">
        <v>44820.454085648147</v>
      </c>
      <c r="I461" s="32" t="s">
        <v>38</v>
      </c>
      <c r="J461" s="32" t="s">
        <v>39</v>
      </c>
      <c r="K461" s="33"/>
      <c r="L461" s="32" t="s">
        <v>40</v>
      </c>
      <c r="M461" s="32" t="s">
        <v>56</v>
      </c>
      <c r="N461">
        <v>1</v>
      </c>
      <c r="O461" s="32" t="s">
        <v>135</v>
      </c>
      <c r="P461">
        <v>0</v>
      </c>
      <c r="Q461" s="32" t="s">
        <v>41</v>
      </c>
      <c r="R461">
        <v>8817</v>
      </c>
      <c r="S461" s="32" t="s">
        <v>757</v>
      </c>
      <c r="T461" s="32" t="s">
        <v>758</v>
      </c>
      <c r="U461" s="32" t="s">
        <v>45</v>
      </c>
      <c r="V461" s="32" t="s">
        <v>2527</v>
      </c>
      <c r="W461" s="33">
        <v>44817.614432870374</v>
      </c>
      <c r="X461" s="32" t="s">
        <v>96</v>
      </c>
      <c r="Y461" s="32" t="s">
        <v>47</v>
      </c>
      <c r="Z461" s="32" t="s">
        <v>48</v>
      </c>
      <c r="AA461" s="32" t="s">
        <v>97</v>
      </c>
      <c r="AB461" s="32" t="s">
        <v>759</v>
      </c>
      <c r="AC461" s="32" t="s">
        <v>561</v>
      </c>
      <c r="AD461" s="34"/>
      <c r="AE461" s="32" t="s">
        <v>39</v>
      </c>
      <c r="AF461" s="32" t="s">
        <v>53</v>
      </c>
      <c r="AG461" s="35">
        <v>0</v>
      </c>
      <c r="AH461" s="33">
        <v>44817.614432870374</v>
      </c>
      <c r="AI461" s="32" t="s">
        <v>56</v>
      </c>
    </row>
    <row r="462" spans="1:35" ht="14.25">
      <c r="A462" s="32" t="s">
        <v>35</v>
      </c>
      <c r="B462" s="32" t="s">
        <v>2348</v>
      </c>
      <c r="C462" s="33">
        <v>44820.692604166667</v>
      </c>
      <c r="D462" s="33">
        <v>44817.607511574075</v>
      </c>
      <c r="E462" s="32" t="s">
        <v>37</v>
      </c>
      <c r="F462" s="32" t="s">
        <v>39</v>
      </c>
      <c r="G462">
        <v>11591</v>
      </c>
      <c r="H462" s="33">
        <v>44824.484965277778</v>
      </c>
      <c r="I462" s="32" t="s">
        <v>38</v>
      </c>
      <c r="J462" s="32" t="s">
        <v>39</v>
      </c>
      <c r="K462" s="33"/>
      <c r="L462" s="32" t="s">
        <v>40</v>
      </c>
      <c r="M462" s="32" t="s">
        <v>56</v>
      </c>
      <c r="N462">
        <v>1</v>
      </c>
      <c r="O462" s="32" t="s">
        <v>60</v>
      </c>
      <c r="P462">
        <v>0</v>
      </c>
      <c r="Q462" s="32" t="s">
        <v>41</v>
      </c>
      <c r="R462">
        <v>830145715</v>
      </c>
      <c r="S462" s="32" t="s">
        <v>781</v>
      </c>
      <c r="T462" s="32" t="s">
        <v>782</v>
      </c>
      <c r="U462" s="32" t="s">
        <v>45</v>
      </c>
      <c r="V462" s="32" t="s">
        <v>2528</v>
      </c>
      <c r="W462" s="33">
        <v>44818.690497685187</v>
      </c>
      <c r="X462" s="32" t="s">
        <v>46</v>
      </c>
      <c r="Y462" s="32" t="s">
        <v>47</v>
      </c>
      <c r="Z462" s="32" t="s">
        <v>48</v>
      </c>
      <c r="AA462" s="32" t="s">
        <v>314</v>
      </c>
      <c r="AB462" s="32" t="s">
        <v>783</v>
      </c>
      <c r="AC462" s="32" t="s">
        <v>517</v>
      </c>
      <c r="AD462" s="34"/>
      <c r="AE462" s="32" t="s">
        <v>39</v>
      </c>
      <c r="AF462" s="32" t="s">
        <v>50</v>
      </c>
      <c r="AG462" s="35">
        <v>0</v>
      </c>
      <c r="AH462" s="33">
        <v>44820.692604166667</v>
      </c>
      <c r="AI462" s="32" t="s">
        <v>56</v>
      </c>
    </row>
    <row r="463" spans="1:35" ht="14.25">
      <c r="A463" s="32" t="s">
        <v>35</v>
      </c>
      <c r="B463" s="32" t="s">
        <v>178</v>
      </c>
      <c r="C463" s="33">
        <v>44817.628217592595</v>
      </c>
      <c r="D463" s="33">
        <v>44817.617256944446</v>
      </c>
      <c r="E463" s="32" t="s">
        <v>37</v>
      </c>
      <c r="F463" s="32" t="s">
        <v>2529</v>
      </c>
      <c r="G463">
        <v>11592</v>
      </c>
      <c r="H463" s="33">
        <v>44827.62127314815</v>
      </c>
      <c r="I463" s="32" t="s">
        <v>38</v>
      </c>
      <c r="J463" s="32" t="s">
        <v>39</v>
      </c>
      <c r="K463" s="33"/>
      <c r="L463" s="32" t="s">
        <v>40</v>
      </c>
      <c r="M463" s="32" t="s">
        <v>56</v>
      </c>
      <c r="N463">
        <v>1</v>
      </c>
      <c r="O463" s="32" t="s">
        <v>179</v>
      </c>
      <c r="P463">
        <v>0</v>
      </c>
      <c r="Q463" s="32" t="s">
        <v>56</v>
      </c>
      <c r="R463">
        <v>0</v>
      </c>
      <c r="S463" s="32" t="s">
        <v>851</v>
      </c>
      <c r="T463" s="32" t="s">
        <v>852</v>
      </c>
      <c r="U463" s="32" t="s">
        <v>45</v>
      </c>
      <c r="V463" s="32" t="s">
        <v>2530</v>
      </c>
      <c r="W463" s="33">
        <v>44817.624374999999</v>
      </c>
      <c r="X463" s="32" t="s">
        <v>51</v>
      </c>
      <c r="Y463" s="32" t="s">
        <v>47</v>
      </c>
      <c r="Z463" s="32" t="s">
        <v>48</v>
      </c>
      <c r="AA463" s="32" t="s">
        <v>230</v>
      </c>
      <c r="AB463" s="32" t="s">
        <v>2531</v>
      </c>
      <c r="AC463" s="32" t="s">
        <v>538</v>
      </c>
      <c r="AD463" s="34">
        <v>44686</v>
      </c>
      <c r="AE463" s="32" t="s">
        <v>39</v>
      </c>
      <c r="AF463" s="32" t="s">
        <v>53</v>
      </c>
      <c r="AG463" s="35">
        <v>0</v>
      </c>
      <c r="AH463" s="33">
        <v>44817.628680555557</v>
      </c>
      <c r="AI463" s="32" t="s">
        <v>56</v>
      </c>
    </row>
    <row r="464" spans="1:35" ht="14.25">
      <c r="A464" s="32" t="s">
        <v>35</v>
      </c>
      <c r="B464" s="32" t="s">
        <v>1527</v>
      </c>
      <c r="C464" s="33">
        <v>44817.638402777775</v>
      </c>
      <c r="D464" s="33">
        <v>44817.623414351852</v>
      </c>
      <c r="E464" s="32" t="s">
        <v>39</v>
      </c>
      <c r="F464" s="32" t="s">
        <v>39</v>
      </c>
      <c r="G464">
        <v>11593</v>
      </c>
      <c r="H464" s="33">
        <v>44820.498969907407</v>
      </c>
      <c r="I464" s="32" t="s">
        <v>38</v>
      </c>
      <c r="J464" s="32" t="s">
        <v>39</v>
      </c>
      <c r="K464" s="33"/>
      <c r="L464" s="32" t="s">
        <v>40</v>
      </c>
      <c r="M464" s="32" t="s">
        <v>56</v>
      </c>
      <c r="N464">
        <v>1</v>
      </c>
      <c r="O464" s="32" t="s">
        <v>135</v>
      </c>
      <c r="P464">
        <v>0</v>
      </c>
      <c r="Q464" s="32" t="s">
        <v>41</v>
      </c>
      <c r="R464">
        <v>8770</v>
      </c>
      <c r="S464" s="32" t="s">
        <v>248</v>
      </c>
      <c r="T464" s="32" t="s">
        <v>249</v>
      </c>
      <c r="U464" s="32" t="s">
        <v>45</v>
      </c>
      <c r="V464" s="32" t="s">
        <v>2532</v>
      </c>
      <c r="W464" s="33">
        <v>44817.638402777775</v>
      </c>
      <c r="X464" s="32" t="s">
        <v>96</v>
      </c>
      <c r="Y464" s="32" t="s">
        <v>47</v>
      </c>
      <c r="Z464" s="32" t="s">
        <v>48</v>
      </c>
      <c r="AA464" s="32" t="s">
        <v>97</v>
      </c>
      <c r="AB464" s="32" t="s">
        <v>2533</v>
      </c>
      <c r="AC464" s="32" t="s">
        <v>1466</v>
      </c>
      <c r="AD464" s="34">
        <v>44686</v>
      </c>
      <c r="AE464" s="32" t="s">
        <v>39</v>
      </c>
      <c r="AF464" s="32" t="s">
        <v>53</v>
      </c>
      <c r="AG464" s="35">
        <v>0</v>
      </c>
      <c r="AH464" s="33">
        <v>44818.686284722222</v>
      </c>
      <c r="AI464" s="32" t="s">
        <v>56</v>
      </c>
    </row>
    <row r="465" spans="1:35" ht="14.25">
      <c r="A465" s="32" t="s">
        <v>35</v>
      </c>
      <c r="B465" s="32" t="s">
        <v>737</v>
      </c>
      <c r="C465" s="33"/>
      <c r="D465" s="33">
        <v>44817.627384259256</v>
      </c>
      <c r="E465" s="32" t="s">
        <v>37</v>
      </c>
      <c r="F465" s="32" t="s">
        <v>39</v>
      </c>
      <c r="G465">
        <v>11594</v>
      </c>
      <c r="H465" s="33">
        <v>44848.5</v>
      </c>
      <c r="I465" s="32" t="s">
        <v>2534</v>
      </c>
      <c r="J465" s="32" t="s">
        <v>66</v>
      </c>
      <c r="K465" s="33">
        <v>44818.627800925926</v>
      </c>
      <c r="L465" s="32" t="s">
        <v>40</v>
      </c>
      <c r="M465" s="32" t="s">
        <v>56</v>
      </c>
      <c r="N465">
        <v>2</v>
      </c>
      <c r="O465" s="32" t="s">
        <v>738</v>
      </c>
      <c r="P465">
        <v>1</v>
      </c>
      <c r="Q465" s="32" t="s">
        <v>41</v>
      </c>
      <c r="R465">
        <v>6121</v>
      </c>
      <c r="S465" s="32" t="s">
        <v>601</v>
      </c>
      <c r="T465" s="32" t="s">
        <v>602</v>
      </c>
      <c r="U465" s="32" t="s">
        <v>39</v>
      </c>
      <c r="V465" s="32" t="s">
        <v>39</v>
      </c>
      <c r="W465" s="33"/>
      <c r="X465" s="32" t="s">
        <v>227</v>
      </c>
      <c r="Y465" s="32" t="s">
        <v>47</v>
      </c>
      <c r="Z465" s="32" t="s">
        <v>160</v>
      </c>
      <c r="AA465" s="32" t="s">
        <v>739</v>
      </c>
      <c r="AB465" s="32" t="s">
        <v>814</v>
      </c>
      <c r="AC465" s="32" t="s">
        <v>485</v>
      </c>
      <c r="AD465" s="34"/>
      <c r="AE465" s="32" t="s">
        <v>39</v>
      </c>
      <c r="AF465" s="32" t="s">
        <v>53</v>
      </c>
      <c r="AG465" s="35">
        <v>0</v>
      </c>
      <c r="AH465" s="33">
        <v>44827.539502314816</v>
      </c>
      <c r="AI465" s="32" t="s">
        <v>41</v>
      </c>
    </row>
    <row r="466" spans="1:35" ht="14.25">
      <c r="A466" s="32" t="s">
        <v>35</v>
      </c>
      <c r="B466" s="32" t="s">
        <v>329</v>
      </c>
      <c r="C466" s="33">
        <v>44820.642187500001</v>
      </c>
      <c r="D466" s="33">
        <v>44817.627581018518</v>
      </c>
      <c r="E466" s="32" t="s">
        <v>37</v>
      </c>
      <c r="F466" s="32" t="s">
        <v>39</v>
      </c>
      <c r="G466">
        <v>11595</v>
      </c>
      <c r="H466" s="33">
        <v>44820.502997685187</v>
      </c>
      <c r="I466" s="32" t="s">
        <v>2535</v>
      </c>
      <c r="J466" s="32" t="s">
        <v>66</v>
      </c>
      <c r="K466" s="33">
        <v>44820.642106481479</v>
      </c>
      <c r="L466" s="32" t="s">
        <v>40</v>
      </c>
      <c r="M466" s="32" t="s">
        <v>56</v>
      </c>
      <c r="N466">
        <v>2</v>
      </c>
      <c r="O466" s="32" t="s">
        <v>92</v>
      </c>
      <c r="P466">
        <v>1</v>
      </c>
      <c r="Q466" s="32" t="s">
        <v>41</v>
      </c>
      <c r="R466">
        <v>6456</v>
      </c>
      <c r="S466" s="32" t="s">
        <v>296</v>
      </c>
      <c r="T466" s="32" t="s">
        <v>297</v>
      </c>
      <c r="U466" s="32" t="s">
        <v>66</v>
      </c>
      <c r="V466" s="32" t="s">
        <v>2536</v>
      </c>
      <c r="W466" s="33">
        <v>44820.642187500001</v>
      </c>
      <c r="X466" s="32" t="s">
        <v>106</v>
      </c>
      <c r="Y466" s="32" t="s">
        <v>47</v>
      </c>
      <c r="Z466" s="32" t="s">
        <v>48</v>
      </c>
      <c r="AA466" s="32" t="s">
        <v>425</v>
      </c>
      <c r="AB466" s="32" t="s">
        <v>2537</v>
      </c>
      <c r="AC466" s="32" t="s">
        <v>587</v>
      </c>
      <c r="AD466" s="34"/>
      <c r="AE466" s="32" t="s">
        <v>39</v>
      </c>
      <c r="AF466" s="32" t="s">
        <v>53</v>
      </c>
      <c r="AG466" s="35">
        <v>0</v>
      </c>
      <c r="AH466" s="33">
        <v>44826.367037037038</v>
      </c>
      <c r="AI466" s="32" t="s">
        <v>41</v>
      </c>
    </row>
    <row r="467" spans="1:35" ht="14.25">
      <c r="A467" s="32" t="s">
        <v>35</v>
      </c>
      <c r="B467" s="32" t="s">
        <v>178</v>
      </c>
      <c r="C467" s="33">
        <v>44820.442858796298</v>
      </c>
      <c r="D467" s="33">
        <v>44817.629120370373</v>
      </c>
      <c r="E467" s="32" t="s">
        <v>37</v>
      </c>
      <c r="F467" s="32" t="s">
        <v>39</v>
      </c>
      <c r="G467">
        <v>11596</v>
      </c>
      <c r="H467" s="33">
        <v>44824.521331018521</v>
      </c>
      <c r="I467" s="32" t="s">
        <v>38</v>
      </c>
      <c r="J467" s="32" t="s">
        <v>39</v>
      </c>
      <c r="K467" s="33"/>
      <c r="L467" s="32" t="s">
        <v>40</v>
      </c>
      <c r="M467" s="32" t="s">
        <v>56</v>
      </c>
      <c r="N467">
        <v>1</v>
      </c>
      <c r="O467" s="32" t="s">
        <v>54</v>
      </c>
      <c r="P467">
        <v>0</v>
      </c>
      <c r="Q467" s="32" t="s">
        <v>41</v>
      </c>
      <c r="R467">
        <v>6483</v>
      </c>
      <c r="S467" s="32" t="s">
        <v>2538</v>
      </c>
      <c r="T467" s="32" t="s">
        <v>2539</v>
      </c>
      <c r="U467" s="32" t="s">
        <v>45</v>
      </c>
      <c r="V467" s="32" t="s">
        <v>2540</v>
      </c>
      <c r="W467" s="33">
        <v>44818.426261574074</v>
      </c>
      <c r="X467" s="32" t="s">
        <v>215</v>
      </c>
      <c r="Y467" s="32" t="s">
        <v>47</v>
      </c>
      <c r="Z467" s="32" t="s">
        <v>48</v>
      </c>
      <c r="AA467" s="32" t="s">
        <v>182</v>
      </c>
      <c r="AB467" s="32" t="s">
        <v>2541</v>
      </c>
      <c r="AC467" s="32" t="s">
        <v>564</v>
      </c>
      <c r="AD467" s="34"/>
      <c r="AE467" s="32" t="s">
        <v>39</v>
      </c>
      <c r="AF467" s="32" t="s">
        <v>53</v>
      </c>
      <c r="AG467" s="35">
        <v>0</v>
      </c>
      <c r="AH467" s="33">
        <v>44820.442858796298</v>
      </c>
      <c r="AI467" s="32" t="s">
        <v>56</v>
      </c>
    </row>
    <row r="468" spans="1:35" ht="14.25">
      <c r="A468" s="32" t="s">
        <v>35</v>
      </c>
      <c r="B468" s="32" t="s">
        <v>1527</v>
      </c>
      <c r="C468" s="33">
        <v>44817.676550925928</v>
      </c>
      <c r="D468" s="33">
        <v>44817.645243055558</v>
      </c>
      <c r="E468" s="32" t="s">
        <v>37</v>
      </c>
      <c r="F468" s="32" t="s">
        <v>2280</v>
      </c>
      <c r="G468">
        <v>11597</v>
      </c>
      <c r="H468" s="33">
        <v>44827.645902777775</v>
      </c>
      <c r="I468" s="32" t="s">
        <v>38</v>
      </c>
      <c r="J468" s="32" t="s">
        <v>39</v>
      </c>
      <c r="K468" s="33"/>
      <c r="L468" s="32" t="s">
        <v>40</v>
      </c>
      <c r="M468" s="32" t="s">
        <v>56</v>
      </c>
      <c r="N468">
        <v>1</v>
      </c>
      <c r="O468" s="32" t="s">
        <v>135</v>
      </c>
      <c r="P468">
        <v>0</v>
      </c>
      <c r="Q468" s="32" t="s">
        <v>56</v>
      </c>
      <c r="R468">
        <v>6121</v>
      </c>
      <c r="S468" s="32" t="s">
        <v>1050</v>
      </c>
      <c r="T468" s="32" t="s">
        <v>1051</v>
      </c>
      <c r="U468" s="32" t="s">
        <v>45</v>
      </c>
      <c r="V468" s="32" t="s">
        <v>2542</v>
      </c>
      <c r="W468" s="33">
        <v>44817.676550925928</v>
      </c>
      <c r="X468" s="32" t="s">
        <v>96</v>
      </c>
      <c r="Y468" s="32" t="s">
        <v>47</v>
      </c>
      <c r="Z468" s="32" t="s">
        <v>48</v>
      </c>
      <c r="AA468" s="32" t="s">
        <v>97</v>
      </c>
      <c r="AB468" s="32" t="s">
        <v>2280</v>
      </c>
      <c r="AC468" s="32" t="s">
        <v>604</v>
      </c>
      <c r="AD468" s="34"/>
      <c r="AE468" s="32" t="s">
        <v>39</v>
      </c>
      <c r="AF468" s="32" t="s">
        <v>53</v>
      </c>
      <c r="AG468" s="35">
        <v>0</v>
      </c>
      <c r="AH468" s="33">
        <v>44817.676550925928</v>
      </c>
      <c r="AI468" s="32" t="s">
        <v>56</v>
      </c>
    </row>
    <row r="469" spans="1:35" ht="14.25">
      <c r="A469" s="32" t="s">
        <v>35</v>
      </c>
      <c r="B469" s="32" t="s">
        <v>178</v>
      </c>
      <c r="C469" s="33">
        <v>44817.662002314813</v>
      </c>
      <c r="D469" s="33">
        <v>44817.647569444445</v>
      </c>
      <c r="E469" s="32" t="s">
        <v>37</v>
      </c>
      <c r="F469" s="32" t="s">
        <v>2543</v>
      </c>
      <c r="G469">
        <v>11598</v>
      </c>
      <c r="H469" s="33">
        <v>44820.52380787037</v>
      </c>
      <c r="I469" s="32" t="s">
        <v>38</v>
      </c>
      <c r="J469" s="32" t="s">
        <v>39</v>
      </c>
      <c r="K469" s="33"/>
      <c r="L469" s="32" t="s">
        <v>40</v>
      </c>
      <c r="M469" s="32" t="s">
        <v>56</v>
      </c>
      <c r="N469">
        <v>2</v>
      </c>
      <c r="O469" s="32" t="s">
        <v>73</v>
      </c>
      <c r="P469">
        <v>0</v>
      </c>
      <c r="Q469" s="32" t="s">
        <v>41</v>
      </c>
      <c r="R469">
        <v>830145715</v>
      </c>
      <c r="S469" s="32" t="s">
        <v>781</v>
      </c>
      <c r="T469" s="32" t="s">
        <v>782</v>
      </c>
      <c r="U469" s="32" t="s">
        <v>45</v>
      </c>
      <c r="V469" s="32" t="s">
        <v>2544</v>
      </c>
      <c r="W469" s="33">
        <v>44817.661157407405</v>
      </c>
      <c r="X469" s="32" t="s">
        <v>51</v>
      </c>
      <c r="Y469" s="32" t="s">
        <v>47</v>
      </c>
      <c r="Z469" s="32" t="s">
        <v>48</v>
      </c>
      <c r="AA469" s="32" t="s">
        <v>182</v>
      </c>
      <c r="AB469" s="32" t="s">
        <v>2545</v>
      </c>
      <c r="AC469" s="32" t="s">
        <v>517</v>
      </c>
      <c r="AD469" s="34">
        <v>44686</v>
      </c>
      <c r="AE469" s="32" t="s">
        <v>39</v>
      </c>
      <c r="AF469" s="32" t="s">
        <v>53</v>
      </c>
      <c r="AG469" s="35">
        <v>0</v>
      </c>
      <c r="AH469" s="33">
        <v>44817.662268518521</v>
      </c>
      <c r="AI469" s="32" t="s">
        <v>56</v>
      </c>
    </row>
    <row r="470" spans="1:35" ht="14.25">
      <c r="A470" s="32" t="s">
        <v>35</v>
      </c>
      <c r="B470" s="32" t="s">
        <v>178</v>
      </c>
      <c r="C470" s="33">
        <v>44821.608252314814</v>
      </c>
      <c r="D470" s="33">
        <v>44817.653981481482</v>
      </c>
      <c r="E470" s="32" t="s">
        <v>37</v>
      </c>
      <c r="F470" s="32" t="s">
        <v>39</v>
      </c>
      <c r="G470">
        <v>11599</v>
      </c>
      <c r="H470" s="33">
        <v>44825.642175925925</v>
      </c>
      <c r="I470" s="32" t="s">
        <v>38</v>
      </c>
      <c r="J470" s="32" t="s">
        <v>39</v>
      </c>
      <c r="K470" s="33"/>
      <c r="L470" s="32" t="s">
        <v>40</v>
      </c>
      <c r="M470" s="32" t="s">
        <v>56</v>
      </c>
      <c r="N470">
        <v>1</v>
      </c>
      <c r="O470" s="32" t="s">
        <v>253</v>
      </c>
      <c r="P470">
        <v>0</v>
      </c>
      <c r="Q470" s="32" t="s">
        <v>41</v>
      </c>
      <c r="R470">
        <v>8605</v>
      </c>
      <c r="S470" s="32" t="s">
        <v>741</v>
      </c>
      <c r="T470" s="32" t="s">
        <v>742</v>
      </c>
      <c r="U470" s="32" t="s">
        <v>45</v>
      </c>
      <c r="V470" s="32" t="s">
        <v>1015</v>
      </c>
      <c r="W470" s="33">
        <v>44819.570821759262</v>
      </c>
      <c r="X470" s="32" t="s">
        <v>149</v>
      </c>
      <c r="Y470" s="32" t="s">
        <v>47</v>
      </c>
      <c r="Z470" s="32" t="s">
        <v>48</v>
      </c>
      <c r="AA470" s="32" t="s">
        <v>182</v>
      </c>
      <c r="AB470" s="32" t="s">
        <v>2546</v>
      </c>
      <c r="AC470" s="32" t="s">
        <v>1598</v>
      </c>
      <c r="AD470" s="34">
        <v>44686</v>
      </c>
      <c r="AE470" s="32" t="s">
        <v>39</v>
      </c>
      <c r="AF470" s="32" t="s">
        <v>53</v>
      </c>
      <c r="AG470" s="35">
        <v>0</v>
      </c>
      <c r="AH470" s="33">
        <v>44824.332627314812</v>
      </c>
      <c r="AI470" s="32" t="s">
        <v>56</v>
      </c>
    </row>
    <row r="471" spans="1:35" ht="14.25">
      <c r="A471" s="32" t="s">
        <v>35</v>
      </c>
      <c r="B471" s="32" t="s">
        <v>329</v>
      </c>
      <c r="C471" s="33">
        <v>44821.566643518519</v>
      </c>
      <c r="D471" s="33">
        <v>44817.654768518521</v>
      </c>
      <c r="E471" s="32" t="s">
        <v>37</v>
      </c>
      <c r="F471" s="32" t="s">
        <v>2547</v>
      </c>
      <c r="G471">
        <v>11600</v>
      </c>
      <c r="H471" s="33">
        <v>44831.437337962961</v>
      </c>
      <c r="I471" s="32" t="s">
        <v>2548</v>
      </c>
      <c r="J471" s="32" t="s">
        <v>45</v>
      </c>
      <c r="K471" s="33">
        <v>44817.664571759262</v>
      </c>
      <c r="L471" s="32" t="s">
        <v>40</v>
      </c>
      <c r="M471" s="32" t="s">
        <v>56</v>
      </c>
      <c r="N471">
        <v>2</v>
      </c>
      <c r="O471" s="32" t="s">
        <v>732</v>
      </c>
      <c r="P471">
        <v>1</v>
      </c>
      <c r="Q471" s="32" t="s">
        <v>56</v>
      </c>
      <c r="R471">
        <v>8685</v>
      </c>
      <c r="S471" s="32" t="s">
        <v>155</v>
      </c>
      <c r="T471" s="32" t="s">
        <v>156</v>
      </c>
      <c r="U471" s="32" t="s">
        <v>45</v>
      </c>
      <c r="V471" s="32" t="s">
        <v>2549</v>
      </c>
      <c r="W471" s="33">
        <v>44819.559490740743</v>
      </c>
      <c r="X471" s="32" t="s">
        <v>58</v>
      </c>
      <c r="Y471" s="32" t="s">
        <v>47</v>
      </c>
      <c r="Z471" s="32" t="s">
        <v>48</v>
      </c>
      <c r="AA471" s="32" t="s">
        <v>330</v>
      </c>
      <c r="AB471" s="32" t="s">
        <v>2547</v>
      </c>
      <c r="AC471" s="32" t="s">
        <v>328</v>
      </c>
      <c r="AD471" s="34"/>
      <c r="AE471" s="32" t="s">
        <v>39</v>
      </c>
      <c r="AF471" s="32" t="s">
        <v>53</v>
      </c>
      <c r="AG471" s="35">
        <v>0</v>
      </c>
      <c r="AH471" s="33">
        <v>44823.341504629629</v>
      </c>
      <c r="AI471" s="32" t="s">
        <v>56</v>
      </c>
    </row>
    <row r="472" spans="1:35" ht="14.25">
      <c r="A472" s="32" t="s">
        <v>35</v>
      </c>
      <c r="B472" s="32" t="s">
        <v>1527</v>
      </c>
      <c r="C472" s="33">
        <v>44817.672361111108</v>
      </c>
      <c r="D472" s="33">
        <v>44817.659351851849</v>
      </c>
      <c r="E472" s="32" t="s">
        <v>37</v>
      </c>
      <c r="F472" s="32" t="s">
        <v>2550</v>
      </c>
      <c r="G472">
        <v>11601</v>
      </c>
      <c r="H472" s="33">
        <v>44827.66611111111</v>
      </c>
      <c r="I472" s="32" t="s">
        <v>38</v>
      </c>
      <c r="J472" s="32" t="s">
        <v>39</v>
      </c>
      <c r="K472" s="33"/>
      <c r="L472" s="32" t="s">
        <v>40</v>
      </c>
      <c r="M472" s="32" t="s">
        <v>56</v>
      </c>
      <c r="N472">
        <v>1</v>
      </c>
      <c r="O472" s="32" t="s">
        <v>453</v>
      </c>
      <c r="P472">
        <v>0</v>
      </c>
      <c r="Q472" s="32" t="s">
        <v>56</v>
      </c>
      <c r="R472">
        <v>6436</v>
      </c>
      <c r="S472" s="32" t="s">
        <v>513</v>
      </c>
      <c r="T472" s="32" t="s">
        <v>514</v>
      </c>
      <c r="U472" s="32" t="s">
        <v>45</v>
      </c>
      <c r="V472" s="32" t="s">
        <v>2551</v>
      </c>
      <c r="W472" s="33">
        <v>44817.666041666664</v>
      </c>
      <c r="X472" s="32" t="s">
        <v>94</v>
      </c>
      <c r="Y472" s="32" t="s">
        <v>47</v>
      </c>
      <c r="Z472" s="32" t="s">
        <v>48</v>
      </c>
      <c r="AA472" s="32" t="s">
        <v>455</v>
      </c>
      <c r="AB472" s="32" t="s">
        <v>2552</v>
      </c>
      <c r="AC472" s="32" t="s">
        <v>515</v>
      </c>
      <c r="AD472" s="34"/>
      <c r="AE472" s="32" t="s">
        <v>39</v>
      </c>
      <c r="AF472" s="32" t="s">
        <v>50</v>
      </c>
      <c r="AG472" s="35">
        <v>0</v>
      </c>
      <c r="AH472" s="33">
        <v>44817.672361111108</v>
      </c>
      <c r="AI472" s="32" t="s">
        <v>56</v>
      </c>
    </row>
    <row r="473" spans="1:35" ht="14.25">
      <c r="A473" s="32" t="s">
        <v>35</v>
      </c>
      <c r="B473" s="32" t="s">
        <v>178</v>
      </c>
      <c r="C473" s="33"/>
      <c r="D473" s="33">
        <v>44817.677199074074</v>
      </c>
      <c r="E473" s="32" t="s">
        <v>37</v>
      </c>
      <c r="F473" s="32" t="s">
        <v>2553</v>
      </c>
      <c r="G473">
        <v>11602</v>
      </c>
      <c r="H473" s="33">
        <v>44834.663703703707</v>
      </c>
      <c r="I473" s="32" t="s">
        <v>38</v>
      </c>
      <c r="J473" s="32" t="s">
        <v>39</v>
      </c>
      <c r="K473" s="33"/>
      <c r="L473" s="32" t="s">
        <v>40</v>
      </c>
      <c r="M473" s="32" t="s">
        <v>56</v>
      </c>
      <c r="N473">
        <v>1</v>
      </c>
      <c r="O473" s="32" t="s">
        <v>54</v>
      </c>
      <c r="P473">
        <v>0</v>
      </c>
      <c r="Q473" s="32" t="s">
        <v>56</v>
      </c>
      <c r="R473">
        <v>8612</v>
      </c>
      <c r="S473" s="32" t="s">
        <v>364</v>
      </c>
      <c r="T473" s="32" t="s">
        <v>365</v>
      </c>
      <c r="U473" s="32" t="s">
        <v>39</v>
      </c>
      <c r="V473" s="32" t="s">
        <v>39</v>
      </c>
      <c r="W473" s="33"/>
      <c r="X473" s="32" t="s">
        <v>46</v>
      </c>
      <c r="Y473" s="32" t="s">
        <v>47</v>
      </c>
      <c r="Z473" s="32" t="s">
        <v>216</v>
      </c>
      <c r="AA473" s="32" t="s">
        <v>182</v>
      </c>
      <c r="AB473" s="32" t="s">
        <v>2554</v>
      </c>
      <c r="AC473" s="32" t="s">
        <v>1256</v>
      </c>
      <c r="AD473" s="34"/>
      <c r="AE473" s="32" t="s">
        <v>39</v>
      </c>
      <c r="AF473" s="32" t="s">
        <v>53</v>
      </c>
      <c r="AG473" s="35">
        <v>0</v>
      </c>
      <c r="AH473" s="33">
        <v>44825.67759259259</v>
      </c>
      <c r="AI473" s="32" t="s">
        <v>56</v>
      </c>
    </row>
    <row r="474" spans="1:35" ht="14.25">
      <c r="A474" s="32" t="s">
        <v>35</v>
      </c>
      <c r="B474" s="32" t="s">
        <v>2348</v>
      </c>
      <c r="C474" s="33">
        <v>44823.524953703702</v>
      </c>
      <c r="D474" s="33">
        <v>44817.67732638889</v>
      </c>
      <c r="E474" s="32" t="s">
        <v>37</v>
      </c>
      <c r="F474" s="32" t="s">
        <v>2555</v>
      </c>
      <c r="G474">
        <v>11603</v>
      </c>
      <c r="H474" s="33">
        <v>44832.513831018521</v>
      </c>
      <c r="I474" s="32" t="s">
        <v>38</v>
      </c>
      <c r="J474" s="32" t="s">
        <v>39</v>
      </c>
      <c r="K474" s="33"/>
      <c r="L474" s="32" t="s">
        <v>40</v>
      </c>
      <c r="M474" s="32" t="s">
        <v>56</v>
      </c>
      <c r="N474">
        <v>1</v>
      </c>
      <c r="O474" s="32" t="s">
        <v>60</v>
      </c>
      <c r="P474">
        <v>0</v>
      </c>
      <c r="Q474" s="32" t="s">
        <v>56</v>
      </c>
      <c r="R474">
        <v>8524</v>
      </c>
      <c r="S474" s="32" t="s">
        <v>116</v>
      </c>
      <c r="T474" s="32" t="s">
        <v>117</v>
      </c>
      <c r="U474" s="32" t="s">
        <v>45</v>
      </c>
      <c r="V474" s="32" t="s">
        <v>2556</v>
      </c>
      <c r="W474" s="33">
        <v>44821.491585648146</v>
      </c>
      <c r="X474" s="32" t="s">
        <v>46</v>
      </c>
      <c r="Y474" s="32" t="s">
        <v>47</v>
      </c>
      <c r="Z474" s="32" t="s">
        <v>48</v>
      </c>
      <c r="AA474" s="32" t="s">
        <v>314</v>
      </c>
      <c r="AB474" s="32" t="s">
        <v>2557</v>
      </c>
      <c r="AC474" s="32" t="s">
        <v>517</v>
      </c>
      <c r="AD474" s="34"/>
      <c r="AE474" s="32" t="s">
        <v>39</v>
      </c>
      <c r="AF474" s="32" t="s">
        <v>50</v>
      </c>
      <c r="AG474" s="35">
        <v>0</v>
      </c>
      <c r="AH474" s="33">
        <v>44823.524942129632</v>
      </c>
      <c r="AI474" s="32" t="s">
        <v>56</v>
      </c>
    </row>
    <row r="475" spans="1:35" ht="14.25">
      <c r="A475" s="32" t="s">
        <v>35</v>
      </c>
      <c r="B475" s="32" t="s">
        <v>178</v>
      </c>
      <c r="C475" s="33">
        <v>44820.692615740743</v>
      </c>
      <c r="D475" s="33">
        <v>44817.716064814813</v>
      </c>
      <c r="E475" s="32" t="s">
        <v>37</v>
      </c>
      <c r="F475" s="32" t="s">
        <v>2558</v>
      </c>
      <c r="G475">
        <v>11604</v>
      </c>
      <c r="H475" s="33">
        <v>44832.388564814813</v>
      </c>
      <c r="I475" s="32" t="s">
        <v>38</v>
      </c>
      <c r="J475" s="32" t="s">
        <v>39</v>
      </c>
      <c r="K475" s="33"/>
      <c r="L475" s="32" t="s">
        <v>40</v>
      </c>
      <c r="M475" s="32" t="s">
        <v>56</v>
      </c>
      <c r="N475">
        <v>1</v>
      </c>
      <c r="O475" s="32" t="s">
        <v>54</v>
      </c>
      <c r="P475">
        <v>0</v>
      </c>
      <c r="Q475" s="32" t="s">
        <v>56</v>
      </c>
      <c r="R475">
        <v>890536672</v>
      </c>
      <c r="S475" s="32" t="s">
        <v>1096</v>
      </c>
      <c r="T475" s="32" t="s">
        <v>1097</v>
      </c>
      <c r="U475" s="32" t="s">
        <v>45</v>
      </c>
      <c r="V475" s="32" t="s">
        <v>2559</v>
      </c>
      <c r="W475" s="33">
        <v>44818.662268518521</v>
      </c>
      <c r="X475" s="32" t="s">
        <v>51</v>
      </c>
      <c r="Y475" s="32" t="s">
        <v>47</v>
      </c>
      <c r="Z475" s="32" t="s">
        <v>48</v>
      </c>
      <c r="AA475" s="32" t="s">
        <v>182</v>
      </c>
      <c r="AB475" s="32" t="s">
        <v>2560</v>
      </c>
      <c r="AC475" s="32" t="s">
        <v>719</v>
      </c>
      <c r="AD475" s="34"/>
      <c r="AE475" s="32" t="s">
        <v>39</v>
      </c>
      <c r="AF475" s="32" t="s">
        <v>53</v>
      </c>
      <c r="AG475" s="35">
        <v>0</v>
      </c>
      <c r="AH475" s="33">
        <v>44823.342037037037</v>
      </c>
      <c r="AI475" s="32" t="s">
        <v>56</v>
      </c>
    </row>
    <row r="476" spans="1:35" ht="14.25">
      <c r="A476" s="32" t="s">
        <v>35</v>
      </c>
      <c r="B476" s="32" t="s">
        <v>36</v>
      </c>
      <c r="C476" s="33">
        <v>44820.484363425923</v>
      </c>
      <c r="D476" s="33">
        <v>44817.922337962962</v>
      </c>
      <c r="E476" s="32" t="s">
        <v>37</v>
      </c>
      <c r="F476" s="32" t="s">
        <v>2561</v>
      </c>
      <c r="G476">
        <v>11605</v>
      </c>
      <c r="H476" s="33">
        <v>44824.606585648151</v>
      </c>
      <c r="I476" s="32" t="s">
        <v>38</v>
      </c>
      <c r="J476" s="32" t="s">
        <v>39</v>
      </c>
      <c r="K476" s="33"/>
      <c r="L476" s="32" t="s">
        <v>40</v>
      </c>
      <c r="M476" s="32" t="s">
        <v>56</v>
      </c>
      <c r="N476">
        <v>1</v>
      </c>
      <c r="O476" s="32" t="s">
        <v>82</v>
      </c>
      <c r="P476">
        <v>0</v>
      </c>
      <c r="Q476" s="32" t="s">
        <v>41</v>
      </c>
      <c r="R476">
        <v>6501</v>
      </c>
      <c r="S476" s="32" t="s">
        <v>390</v>
      </c>
      <c r="T476" s="32" t="s">
        <v>391</v>
      </c>
      <c r="U476" s="32" t="s">
        <v>45</v>
      </c>
      <c r="V476" s="32" t="s">
        <v>2562</v>
      </c>
      <c r="W476" s="33">
        <v>44818.461712962962</v>
      </c>
      <c r="X476" s="32" t="s">
        <v>85</v>
      </c>
      <c r="Y476" s="32" t="s">
        <v>47</v>
      </c>
      <c r="Z476" s="32" t="s">
        <v>48</v>
      </c>
      <c r="AA476" s="32" t="s">
        <v>179</v>
      </c>
      <c r="AB476" s="32" t="s">
        <v>2563</v>
      </c>
      <c r="AC476" s="32" t="s">
        <v>481</v>
      </c>
      <c r="AD476" s="34"/>
      <c r="AE476" s="32" t="s">
        <v>39</v>
      </c>
      <c r="AF476" s="32" t="s">
        <v>50</v>
      </c>
      <c r="AG476" s="35">
        <v>0</v>
      </c>
      <c r="AH476" s="33">
        <v>44820.484363425923</v>
      </c>
      <c r="AI476" s="32" t="s">
        <v>41</v>
      </c>
    </row>
    <row r="477" spans="1:35" ht="14.25">
      <c r="A477" s="32" t="s">
        <v>35</v>
      </c>
      <c r="B477" s="32" t="s">
        <v>36</v>
      </c>
      <c r="C477" s="33">
        <v>44818.646458333336</v>
      </c>
      <c r="D477" s="33">
        <v>44818.310173611113</v>
      </c>
      <c r="E477" s="32" t="s">
        <v>37</v>
      </c>
      <c r="F477" s="32" t="s">
        <v>2564</v>
      </c>
      <c r="G477">
        <v>11606</v>
      </c>
      <c r="H477" s="33">
        <v>44832.647800925923</v>
      </c>
      <c r="I477" s="32" t="s">
        <v>38</v>
      </c>
      <c r="J477" s="32" t="s">
        <v>39</v>
      </c>
      <c r="K477" s="33"/>
      <c r="L477" s="32" t="s">
        <v>40</v>
      </c>
      <c r="M477" s="32" t="s">
        <v>56</v>
      </c>
      <c r="N477">
        <v>1</v>
      </c>
      <c r="O477" s="32" t="s">
        <v>127</v>
      </c>
      <c r="P477">
        <v>0</v>
      </c>
      <c r="Q477" s="32" t="s">
        <v>56</v>
      </c>
      <c r="R477">
        <v>6134</v>
      </c>
      <c r="S477" s="32" t="s">
        <v>2565</v>
      </c>
      <c r="T477" s="32" t="s">
        <v>2566</v>
      </c>
      <c r="U477" s="32" t="s">
        <v>45</v>
      </c>
      <c r="V477" s="32" t="s">
        <v>2567</v>
      </c>
      <c r="W477" s="33">
        <v>44818.44803240741</v>
      </c>
      <c r="X477" s="32" t="s">
        <v>59</v>
      </c>
      <c r="Y477" s="32" t="s">
        <v>52</v>
      </c>
      <c r="Z477" s="32" t="s">
        <v>48</v>
      </c>
      <c r="AA477" s="32" t="s">
        <v>179</v>
      </c>
      <c r="AB477" s="32" t="s">
        <v>269</v>
      </c>
      <c r="AC477" s="32" t="s">
        <v>1393</v>
      </c>
      <c r="AD477" s="34"/>
      <c r="AE477" s="32" t="s">
        <v>39</v>
      </c>
      <c r="AF477" s="32" t="s">
        <v>50</v>
      </c>
      <c r="AG477" s="35">
        <v>0</v>
      </c>
      <c r="AH477" s="33">
        <v>44823.387384259258</v>
      </c>
      <c r="AI477" s="32" t="s">
        <v>41</v>
      </c>
    </row>
    <row r="478" spans="1:35" ht="14.25">
      <c r="A478" s="32" t="s">
        <v>35</v>
      </c>
      <c r="B478" s="32" t="s">
        <v>178</v>
      </c>
      <c r="C478" s="33"/>
      <c r="D478" s="33">
        <v>44818.347511574073</v>
      </c>
      <c r="E478" s="32" t="s">
        <v>37</v>
      </c>
      <c r="F478" s="32" t="s">
        <v>2568</v>
      </c>
      <c r="G478">
        <v>11607</v>
      </c>
      <c r="H478" s="33">
        <v>44830.347719907404</v>
      </c>
      <c r="I478" s="32" t="s">
        <v>38</v>
      </c>
      <c r="J478" s="32" t="s">
        <v>39</v>
      </c>
      <c r="K478" s="33"/>
      <c r="L478" s="32" t="s">
        <v>40</v>
      </c>
      <c r="M478" s="32" t="s">
        <v>56</v>
      </c>
      <c r="N478">
        <v>1</v>
      </c>
      <c r="O478" s="32" t="s">
        <v>179</v>
      </c>
      <c r="P478">
        <v>0</v>
      </c>
      <c r="Q478" s="32" t="s">
        <v>56</v>
      </c>
      <c r="R478">
        <v>5818</v>
      </c>
      <c r="S478" s="32" t="s">
        <v>2569</v>
      </c>
      <c r="T478" s="32" t="s">
        <v>2570</v>
      </c>
      <c r="U478" s="32" t="s">
        <v>39</v>
      </c>
      <c r="V478" s="32" t="s">
        <v>39</v>
      </c>
      <c r="W478" s="33"/>
      <c r="X478" s="32" t="s">
        <v>215</v>
      </c>
      <c r="Y478" s="32" t="s">
        <v>47</v>
      </c>
      <c r="Z478" s="32" t="s">
        <v>216</v>
      </c>
      <c r="AA478" s="32" t="s">
        <v>182</v>
      </c>
      <c r="AB478" s="32" t="s">
        <v>2571</v>
      </c>
      <c r="AC478" s="32" t="s">
        <v>265</v>
      </c>
      <c r="AD478" s="34"/>
      <c r="AE478" s="32" t="s">
        <v>39</v>
      </c>
      <c r="AF478" s="32" t="s">
        <v>53</v>
      </c>
      <c r="AG478" s="35">
        <v>0</v>
      </c>
      <c r="AH478" s="33">
        <v>44818.383067129631</v>
      </c>
      <c r="AI478" s="32" t="s">
        <v>56</v>
      </c>
    </row>
    <row r="479" spans="1:35" ht="14.25">
      <c r="A479" s="32" t="s">
        <v>35</v>
      </c>
      <c r="B479" s="32" t="s">
        <v>73</v>
      </c>
      <c r="C479" s="33">
        <v>44827.400069444448</v>
      </c>
      <c r="D479" s="33">
        <v>44818.350312499999</v>
      </c>
      <c r="E479" s="32" t="s">
        <v>37</v>
      </c>
      <c r="F479" s="32" t="s">
        <v>2572</v>
      </c>
      <c r="G479">
        <v>11608</v>
      </c>
      <c r="H479" s="33">
        <v>44839.384097222224</v>
      </c>
      <c r="I479" s="32" t="s">
        <v>38</v>
      </c>
      <c r="J479" s="32" t="s">
        <v>39</v>
      </c>
      <c r="K479" s="33"/>
      <c r="L479" s="32" t="s">
        <v>40</v>
      </c>
      <c r="M479" s="32" t="s">
        <v>56</v>
      </c>
      <c r="N479">
        <v>1</v>
      </c>
      <c r="O479" s="32" t="s">
        <v>618</v>
      </c>
      <c r="P479">
        <v>0</v>
      </c>
      <c r="Q479" s="32" t="s">
        <v>56</v>
      </c>
      <c r="R479">
        <v>859117147</v>
      </c>
      <c r="S479" s="32" t="s">
        <v>377</v>
      </c>
      <c r="T479" s="32" t="s">
        <v>378</v>
      </c>
      <c r="U479" s="32" t="s">
        <v>45</v>
      </c>
      <c r="V479" s="32" t="s">
        <v>1771</v>
      </c>
      <c r="W479" s="33">
        <v>44825.379120370373</v>
      </c>
      <c r="X479" s="32" t="s">
        <v>51</v>
      </c>
      <c r="Y479" s="32" t="s">
        <v>47</v>
      </c>
      <c r="Z479" s="32" t="s">
        <v>48</v>
      </c>
      <c r="AA479" s="32" t="s">
        <v>77</v>
      </c>
      <c r="AB479" s="32" t="s">
        <v>2573</v>
      </c>
      <c r="AC479" s="32" t="s">
        <v>521</v>
      </c>
      <c r="AD479" s="34"/>
      <c r="AE479" s="32" t="s">
        <v>39</v>
      </c>
      <c r="AF479" s="32" t="s">
        <v>50</v>
      </c>
      <c r="AG479" s="35">
        <v>0</v>
      </c>
      <c r="AH479" s="33">
        <v>44827.400069444448</v>
      </c>
      <c r="AI479" s="32" t="s">
        <v>56</v>
      </c>
    </row>
    <row r="480" spans="1:35" ht="14.25">
      <c r="A480" s="32" t="s">
        <v>35</v>
      </c>
      <c r="B480" s="32" t="s">
        <v>2343</v>
      </c>
      <c r="C480" s="33">
        <v>44818.358310185184</v>
      </c>
      <c r="D480" s="33">
        <v>44818.351354166669</v>
      </c>
      <c r="E480" s="32" t="s">
        <v>37</v>
      </c>
      <c r="F480" s="32" t="s">
        <v>2574</v>
      </c>
      <c r="G480">
        <v>11609</v>
      </c>
      <c r="H480" s="33">
        <v>44830.351365740738</v>
      </c>
      <c r="I480" s="32" t="s">
        <v>38</v>
      </c>
      <c r="J480" s="32" t="s">
        <v>39</v>
      </c>
      <c r="K480" s="33"/>
      <c r="L480" s="32" t="s">
        <v>40</v>
      </c>
      <c r="M480" s="32" t="s">
        <v>56</v>
      </c>
      <c r="N480">
        <v>1</v>
      </c>
      <c r="O480" s="32" t="s">
        <v>39</v>
      </c>
      <c r="P480">
        <v>0</v>
      </c>
      <c r="Q480" s="32" t="s">
        <v>56</v>
      </c>
      <c r="R480">
        <v>859117147</v>
      </c>
      <c r="S480" s="32" t="s">
        <v>377</v>
      </c>
      <c r="T480" s="32" t="s">
        <v>378</v>
      </c>
      <c r="U480" s="32" t="s">
        <v>45</v>
      </c>
      <c r="V480" s="32" t="s">
        <v>2575</v>
      </c>
      <c r="W480" s="33">
        <v>44818.358310185184</v>
      </c>
      <c r="X480" s="32" t="s">
        <v>184</v>
      </c>
      <c r="Y480" s="32" t="s">
        <v>47</v>
      </c>
      <c r="Z480" s="32" t="s">
        <v>48</v>
      </c>
      <c r="AA480" s="32" t="s">
        <v>39</v>
      </c>
      <c r="AB480" s="32" t="s">
        <v>2576</v>
      </c>
      <c r="AC480" s="32" t="s">
        <v>521</v>
      </c>
      <c r="AD480" s="34"/>
      <c r="AE480" s="32" t="s">
        <v>39</v>
      </c>
      <c r="AF480" s="32" t="s">
        <v>50</v>
      </c>
      <c r="AG480" s="35">
        <v>0</v>
      </c>
      <c r="AH480" s="33">
        <v>44818.358310185184</v>
      </c>
      <c r="AI480" s="32" t="s">
        <v>56</v>
      </c>
    </row>
    <row r="481" spans="1:35" ht="14.25">
      <c r="A481" s="32" t="s">
        <v>35</v>
      </c>
      <c r="B481" s="32" t="s">
        <v>73</v>
      </c>
      <c r="C481" s="33">
        <v>44818.687858796293</v>
      </c>
      <c r="D481" s="33">
        <v>44818.355949074074</v>
      </c>
      <c r="E481" s="32" t="s">
        <v>37</v>
      </c>
      <c r="F481" s="32" t="s">
        <v>2577</v>
      </c>
      <c r="G481">
        <v>11610</v>
      </c>
      <c r="H481" s="33">
        <v>44837.360891203702</v>
      </c>
      <c r="I481" s="32" t="s">
        <v>38</v>
      </c>
      <c r="J481" s="32" t="s">
        <v>39</v>
      </c>
      <c r="K481" s="33"/>
      <c r="L481" s="32" t="s">
        <v>40</v>
      </c>
      <c r="M481" s="32" t="s">
        <v>56</v>
      </c>
      <c r="N481">
        <v>1</v>
      </c>
      <c r="O481" s="32" t="s">
        <v>42</v>
      </c>
      <c r="P481">
        <v>0</v>
      </c>
      <c r="Q481" s="32" t="s">
        <v>56</v>
      </c>
      <c r="R481">
        <v>5708</v>
      </c>
      <c r="S481" s="32" t="s">
        <v>243</v>
      </c>
      <c r="T481" s="32" t="s">
        <v>244</v>
      </c>
      <c r="U481" s="32" t="s">
        <v>45</v>
      </c>
      <c r="V481" s="32" t="s">
        <v>2578</v>
      </c>
      <c r="W481" s="33">
        <v>44818.661273148151</v>
      </c>
      <c r="X481" s="32" t="s">
        <v>67</v>
      </c>
      <c r="Y481" s="32" t="s">
        <v>47</v>
      </c>
      <c r="Z481" s="32" t="s">
        <v>48</v>
      </c>
      <c r="AA481" s="32" t="s">
        <v>77</v>
      </c>
      <c r="AB481" s="32" t="s">
        <v>2579</v>
      </c>
      <c r="AC481" s="32" t="s">
        <v>598</v>
      </c>
      <c r="AD481" s="34"/>
      <c r="AE481" s="32" t="s">
        <v>39</v>
      </c>
      <c r="AF481" s="32" t="s">
        <v>50</v>
      </c>
      <c r="AG481" s="35">
        <v>0</v>
      </c>
      <c r="AH481" s="33">
        <v>44825.665752314817</v>
      </c>
      <c r="AI481" s="32" t="s">
        <v>41</v>
      </c>
    </row>
    <row r="482" spans="1:35" ht="14.25">
      <c r="A482" s="32" t="s">
        <v>35</v>
      </c>
      <c r="B482" s="32" t="s">
        <v>73</v>
      </c>
      <c r="C482" s="33">
        <v>44818.688148148147</v>
      </c>
      <c r="D482" s="33">
        <v>44818.358634259261</v>
      </c>
      <c r="E482" s="32" t="s">
        <v>37</v>
      </c>
      <c r="F482" s="32" t="s">
        <v>2580</v>
      </c>
      <c r="G482">
        <v>11611</v>
      </c>
      <c r="H482" s="33">
        <v>44848.375925925924</v>
      </c>
      <c r="I482" s="32" t="s">
        <v>38</v>
      </c>
      <c r="J482" s="32" t="s">
        <v>39</v>
      </c>
      <c r="K482" s="33"/>
      <c r="L482" s="32" t="s">
        <v>40</v>
      </c>
      <c r="M482" s="32" t="s">
        <v>56</v>
      </c>
      <c r="N482">
        <v>1</v>
      </c>
      <c r="O482" s="32" t="s">
        <v>42</v>
      </c>
      <c r="P482">
        <v>0</v>
      </c>
      <c r="Q482" s="32" t="s">
        <v>56</v>
      </c>
      <c r="R482">
        <v>6167</v>
      </c>
      <c r="S482" s="32" t="s">
        <v>100</v>
      </c>
      <c r="T482" s="32" t="s">
        <v>101</v>
      </c>
      <c r="U482" s="32" t="s">
        <v>45</v>
      </c>
      <c r="V482" s="32" t="s">
        <v>2581</v>
      </c>
      <c r="W482" s="33">
        <v>44818.657384259262</v>
      </c>
      <c r="X482" s="32" t="s">
        <v>51</v>
      </c>
      <c r="Y482" s="32" t="s">
        <v>47</v>
      </c>
      <c r="Z482" s="32" t="s">
        <v>48</v>
      </c>
      <c r="AA482" s="32" t="s">
        <v>77</v>
      </c>
      <c r="AB482" s="32" t="s">
        <v>2582</v>
      </c>
      <c r="AC482" s="32" t="s">
        <v>688</v>
      </c>
      <c r="AD482" s="34"/>
      <c r="AE482" s="32" t="s">
        <v>39</v>
      </c>
      <c r="AF482" s="32" t="s">
        <v>50</v>
      </c>
      <c r="AG482" s="35">
        <v>0</v>
      </c>
      <c r="AH482" s="33">
        <v>44838.674537037034</v>
      </c>
      <c r="AI482" s="32" t="s">
        <v>56</v>
      </c>
    </row>
    <row r="483" spans="1:35" ht="14.25">
      <c r="A483" s="32" t="s">
        <v>35</v>
      </c>
      <c r="B483" s="32" t="s">
        <v>1527</v>
      </c>
      <c r="C483" s="33">
        <v>44818.499398148146</v>
      </c>
      <c r="D483" s="33">
        <v>44818.370567129627</v>
      </c>
      <c r="E483" s="32" t="s">
        <v>37</v>
      </c>
      <c r="F483" s="32" t="s">
        <v>2583</v>
      </c>
      <c r="G483">
        <v>11612</v>
      </c>
      <c r="H483" s="33">
        <v>44830.524942129632</v>
      </c>
      <c r="I483" s="32" t="s">
        <v>38</v>
      </c>
      <c r="J483" s="32" t="s">
        <v>39</v>
      </c>
      <c r="K483" s="33"/>
      <c r="L483" s="32" t="s">
        <v>40</v>
      </c>
      <c r="M483" s="32" t="s">
        <v>56</v>
      </c>
      <c r="N483">
        <v>1</v>
      </c>
      <c r="O483" s="32" t="s">
        <v>42</v>
      </c>
      <c r="P483">
        <v>0</v>
      </c>
      <c r="Q483" s="32" t="s">
        <v>56</v>
      </c>
      <c r="R483">
        <v>8241</v>
      </c>
      <c r="S483" s="32" t="s">
        <v>2584</v>
      </c>
      <c r="T483" s="32" t="s">
        <v>2585</v>
      </c>
      <c r="U483" s="32" t="s">
        <v>45</v>
      </c>
      <c r="V483" s="32" t="s">
        <v>2586</v>
      </c>
      <c r="W483" s="33">
        <v>44818.499398148146</v>
      </c>
      <c r="X483" s="32" t="s">
        <v>103</v>
      </c>
      <c r="Y483" s="32" t="s">
        <v>47</v>
      </c>
      <c r="Z483" s="32" t="s">
        <v>48</v>
      </c>
      <c r="AA483" s="32" t="s">
        <v>701</v>
      </c>
      <c r="AB483" s="32" t="s">
        <v>2587</v>
      </c>
      <c r="AC483" s="32" t="s">
        <v>1227</v>
      </c>
      <c r="AD483" s="34"/>
      <c r="AE483" s="32" t="s">
        <v>39</v>
      </c>
      <c r="AF483" s="32" t="s">
        <v>50</v>
      </c>
      <c r="AG483" s="35">
        <v>0</v>
      </c>
      <c r="AH483" s="33">
        <v>44818.653414351851</v>
      </c>
      <c r="AI483" s="32" t="s">
        <v>56</v>
      </c>
    </row>
    <row r="484" spans="1:35" ht="14.25">
      <c r="A484" s="32" t="s">
        <v>35</v>
      </c>
      <c r="B484" s="32" t="s">
        <v>2348</v>
      </c>
      <c r="C484" s="33">
        <v>44837.427337962959</v>
      </c>
      <c r="D484" s="33">
        <v>44818.371759259258</v>
      </c>
      <c r="E484" s="32" t="s">
        <v>37</v>
      </c>
      <c r="F484" s="32" t="s">
        <v>2588</v>
      </c>
      <c r="G484">
        <v>11613</v>
      </c>
      <c r="H484" s="33">
        <v>44846.48636574074</v>
      </c>
      <c r="I484" s="32" t="s">
        <v>38</v>
      </c>
      <c r="J484" s="32" t="s">
        <v>39</v>
      </c>
      <c r="K484" s="33"/>
      <c r="L484" s="32" t="s">
        <v>40</v>
      </c>
      <c r="M484" s="32" t="s">
        <v>56</v>
      </c>
      <c r="N484">
        <v>1</v>
      </c>
      <c r="O484" s="32" t="s">
        <v>60</v>
      </c>
      <c r="P484">
        <v>0</v>
      </c>
      <c r="Q484" s="32" t="s">
        <v>56</v>
      </c>
      <c r="R484">
        <v>8172</v>
      </c>
      <c r="S484" s="32" t="s">
        <v>770</v>
      </c>
      <c r="T484" s="32" t="s">
        <v>2589</v>
      </c>
      <c r="U484" s="32" t="s">
        <v>45</v>
      </c>
      <c r="V484" s="32" t="s">
        <v>2590</v>
      </c>
      <c r="W484" s="33">
        <v>44837.427337962959</v>
      </c>
      <c r="X484" s="32" t="s">
        <v>151</v>
      </c>
      <c r="Y484" s="32" t="s">
        <v>47</v>
      </c>
      <c r="Z484" s="32" t="s">
        <v>48</v>
      </c>
      <c r="AA484" s="32" t="s">
        <v>314</v>
      </c>
      <c r="AB484" s="32" t="s">
        <v>2591</v>
      </c>
      <c r="AC484" s="32" t="s">
        <v>621</v>
      </c>
      <c r="AD484" s="34"/>
      <c r="AE484" s="32" t="s">
        <v>39</v>
      </c>
      <c r="AF484" s="32" t="s">
        <v>50</v>
      </c>
      <c r="AG484" s="35">
        <v>0</v>
      </c>
      <c r="AH484" s="33">
        <v>44837.427337962959</v>
      </c>
      <c r="AI484" s="32" t="s">
        <v>56</v>
      </c>
    </row>
    <row r="485" spans="1:35" ht="14.25">
      <c r="A485" s="32" t="s">
        <v>35</v>
      </c>
      <c r="B485" s="32" t="s">
        <v>2343</v>
      </c>
      <c r="C485" s="33">
        <v>44818.396238425928</v>
      </c>
      <c r="D485" s="33">
        <v>44818.375590277778</v>
      </c>
      <c r="E485" s="32" t="s">
        <v>37</v>
      </c>
      <c r="F485" s="32" t="s">
        <v>2592</v>
      </c>
      <c r="G485">
        <v>11614</v>
      </c>
      <c r="H485" s="33">
        <v>44830.376099537039</v>
      </c>
      <c r="I485" s="32" t="s">
        <v>38</v>
      </c>
      <c r="J485" s="32" t="s">
        <v>39</v>
      </c>
      <c r="K485" s="33"/>
      <c r="L485" s="32" t="s">
        <v>40</v>
      </c>
      <c r="M485" s="32" t="s">
        <v>56</v>
      </c>
      <c r="N485">
        <v>1</v>
      </c>
      <c r="O485" s="32" t="s">
        <v>39</v>
      </c>
      <c r="P485">
        <v>0</v>
      </c>
      <c r="Q485" s="32" t="s">
        <v>56</v>
      </c>
      <c r="R485">
        <v>6416</v>
      </c>
      <c r="S485" s="32" t="s">
        <v>513</v>
      </c>
      <c r="T485" s="32" t="s">
        <v>514</v>
      </c>
      <c r="U485" s="32" t="s">
        <v>45</v>
      </c>
      <c r="V485" s="32" t="s">
        <v>2593</v>
      </c>
      <c r="W485" s="33">
        <v>44818.396238425928</v>
      </c>
      <c r="X485" s="32" t="s">
        <v>184</v>
      </c>
      <c r="Y485" s="32" t="s">
        <v>47</v>
      </c>
      <c r="Z485" s="32" t="s">
        <v>48</v>
      </c>
      <c r="AA485" s="32" t="s">
        <v>39</v>
      </c>
      <c r="AB485" s="32" t="s">
        <v>2594</v>
      </c>
      <c r="AC485" s="32" t="s">
        <v>515</v>
      </c>
      <c r="AD485" s="34"/>
      <c r="AE485" s="32" t="s">
        <v>39</v>
      </c>
      <c r="AF485" s="32" t="s">
        <v>50</v>
      </c>
      <c r="AG485" s="35">
        <v>0</v>
      </c>
      <c r="AH485" s="33">
        <v>44818.396238425928</v>
      </c>
      <c r="AI485" s="32" t="s">
        <v>56</v>
      </c>
    </row>
    <row r="486" spans="1:35" ht="14.25">
      <c r="A486" s="32" t="s">
        <v>35</v>
      </c>
      <c r="B486" s="32" t="s">
        <v>171</v>
      </c>
      <c r="C486" s="33">
        <v>44818.646898148145</v>
      </c>
      <c r="D486" s="33">
        <v>44818.37841435185</v>
      </c>
      <c r="E486" s="32" t="s">
        <v>37</v>
      </c>
      <c r="F486" s="32" t="s">
        <v>2595</v>
      </c>
      <c r="G486">
        <v>11615</v>
      </c>
      <c r="H486" s="33">
        <v>44830.380231481482</v>
      </c>
      <c r="I486" s="32" t="s">
        <v>38</v>
      </c>
      <c r="J486" s="32" t="s">
        <v>39</v>
      </c>
      <c r="K486" s="33"/>
      <c r="L486" s="32" t="s">
        <v>40</v>
      </c>
      <c r="M486" s="32" t="s">
        <v>56</v>
      </c>
      <c r="N486">
        <v>1</v>
      </c>
      <c r="O486" s="32" t="s">
        <v>127</v>
      </c>
      <c r="P486">
        <v>0</v>
      </c>
      <c r="Q486" s="32" t="s">
        <v>56</v>
      </c>
      <c r="R486">
        <v>868316675</v>
      </c>
      <c r="S486" s="32" t="s">
        <v>208</v>
      </c>
      <c r="T486" s="32" t="s">
        <v>209</v>
      </c>
      <c r="U486" s="32" t="s">
        <v>45</v>
      </c>
      <c r="V486" s="32" t="s">
        <v>2596</v>
      </c>
      <c r="W486" s="33">
        <v>44818.645254629628</v>
      </c>
      <c r="X486" s="32" t="s">
        <v>67</v>
      </c>
      <c r="Y486" s="32" t="s">
        <v>47</v>
      </c>
      <c r="Z486" s="32" t="s">
        <v>48</v>
      </c>
      <c r="AA486" s="32" t="s">
        <v>210</v>
      </c>
      <c r="AB486" s="32" t="s">
        <v>2597</v>
      </c>
      <c r="AC486" s="32" t="s">
        <v>265</v>
      </c>
      <c r="AD486" s="34"/>
      <c r="AE486" s="32" t="s">
        <v>39</v>
      </c>
      <c r="AF486" s="32" t="s">
        <v>50</v>
      </c>
      <c r="AG486" s="35">
        <v>0</v>
      </c>
      <c r="AH486" s="33">
        <v>44818.646898148145</v>
      </c>
      <c r="AI486" s="32" t="s">
        <v>56</v>
      </c>
    </row>
    <row r="487" spans="1:35" ht="14.25">
      <c r="A487" s="32" t="s">
        <v>35</v>
      </c>
      <c r="B487" s="32" t="s">
        <v>329</v>
      </c>
      <c r="C487" s="33">
        <v>44822.607997685183</v>
      </c>
      <c r="D487" s="33">
        <v>44818.378692129627</v>
      </c>
      <c r="E487" s="32" t="s">
        <v>37</v>
      </c>
      <c r="F487" s="32" t="s">
        <v>39</v>
      </c>
      <c r="G487">
        <v>11616</v>
      </c>
      <c r="H487" s="33">
        <v>44825.707986111112</v>
      </c>
      <c r="I487" s="32" t="s">
        <v>38</v>
      </c>
      <c r="J487" s="32" t="s">
        <v>39</v>
      </c>
      <c r="K487" s="33"/>
      <c r="L487" s="32" t="s">
        <v>40</v>
      </c>
      <c r="M487" s="32" t="s">
        <v>56</v>
      </c>
      <c r="N487">
        <v>1</v>
      </c>
      <c r="O487" s="32" t="s">
        <v>518</v>
      </c>
      <c r="P487">
        <v>0</v>
      </c>
      <c r="Q487" s="32" t="s">
        <v>41</v>
      </c>
      <c r="R487">
        <v>8188</v>
      </c>
      <c r="S487" s="32" t="s">
        <v>331</v>
      </c>
      <c r="T487" s="32" t="s">
        <v>332</v>
      </c>
      <c r="U487" s="32" t="s">
        <v>45</v>
      </c>
      <c r="V487" s="32" t="s">
        <v>2598</v>
      </c>
      <c r="W487" s="33">
        <v>44820.581608796296</v>
      </c>
      <c r="X487" s="32" t="s">
        <v>215</v>
      </c>
      <c r="Y487" s="32" t="s">
        <v>47</v>
      </c>
      <c r="Z487" s="32" t="s">
        <v>48</v>
      </c>
      <c r="AA487" s="32" t="s">
        <v>425</v>
      </c>
      <c r="AB487" s="32" t="s">
        <v>333</v>
      </c>
      <c r="AC487" s="32" t="s">
        <v>1437</v>
      </c>
      <c r="AD487" s="34"/>
      <c r="AE487" s="32" t="s">
        <v>39</v>
      </c>
      <c r="AF487" s="32" t="s">
        <v>53</v>
      </c>
      <c r="AG487" s="35">
        <v>0</v>
      </c>
      <c r="AH487" s="33">
        <v>44825.660763888889</v>
      </c>
      <c r="AI487" s="32" t="s">
        <v>56</v>
      </c>
    </row>
    <row r="488" spans="1:35" ht="14.25">
      <c r="A488" s="32" t="s">
        <v>35</v>
      </c>
      <c r="B488" s="32" t="s">
        <v>329</v>
      </c>
      <c r="C488" s="33">
        <v>44828.608553240738</v>
      </c>
      <c r="D488" s="33">
        <v>44818.389143518521</v>
      </c>
      <c r="E488" s="32" t="s">
        <v>37</v>
      </c>
      <c r="F488" s="32" t="s">
        <v>39</v>
      </c>
      <c r="G488">
        <v>11617</v>
      </c>
      <c r="H488" s="33">
        <v>44823.625</v>
      </c>
      <c r="I488" s="32" t="s">
        <v>38</v>
      </c>
      <c r="J488" s="32" t="s">
        <v>39</v>
      </c>
      <c r="K488" s="33"/>
      <c r="L488" s="32" t="s">
        <v>40</v>
      </c>
      <c r="M488" s="32" t="s">
        <v>41</v>
      </c>
      <c r="N488">
        <v>1</v>
      </c>
      <c r="O488" s="32" t="s">
        <v>518</v>
      </c>
      <c r="P488">
        <v>0</v>
      </c>
      <c r="Q488" s="32" t="s">
        <v>41</v>
      </c>
      <c r="R488">
        <v>8141</v>
      </c>
      <c r="S488" s="32" t="s">
        <v>1019</v>
      </c>
      <c r="T488" s="32" t="s">
        <v>1020</v>
      </c>
      <c r="U488" s="32" t="s">
        <v>66</v>
      </c>
      <c r="V488" s="32" t="s">
        <v>2599</v>
      </c>
      <c r="W488" s="33">
        <v>44826.602430555555</v>
      </c>
      <c r="X488" s="32" t="s">
        <v>215</v>
      </c>
      <c r="Y488" s="32" t="s">
        <v>47</v>
      </c>
      <c r="Z488" s="32" t="s">
        <v>48</v>
      </c>
      <c r="AA488" s="32" t="s">
        <v>330</v>
      </c>
      <c r="AB488" s="32" t="s">
        <v>2600</v>
      </c>
      <c r="AC488" s="32" t="s">
        <v>1452</v>
      </c>
      <c r="AD488" s="34"/>
      <c r="AE488" s="32" t="s">
        <v>39</v>
      </c>
      <c r="AF488" s="32" t="s">
        <v>53</v>
      </c>
      <c r="AG488" s="35">
        <v>0</v>
      </c>
      <c r="AH488" s="33">
        <v>44828.608553240738</v>
      </c>
      <c r="AI488" s="32" t="s">
        <v>41</v>
      </c>
    </row>
    <row r="489" spans="1:35" ht="14.25">
      <c r="A489" s="32" t="s">
        <v>35</v>
      </c>
      <c r="B489" s="32" t="s">
        <v>178</v>
      </c>
      <c r="C489" s="33">
        <v>44818.647164351853</v>
      </c>
      <c r="D489" s="33">
        <v>44818.393321759257</v>
      </c>
      <c r="E489" s="32" t="s">
        <v>37</v>
      </c>
      <c r="F489" s="32" t="s">
        <v>2601</v>
      </c>
      <c r="G489">
        <v>11618</v>
      </c>
      <c r="H489" s="33">
        <v>44823.520428240743</v>
      </c>
      <c r="I489" s="32" t="s">
        <v>38</v>
      </c>
      <c r="J489" s="32" t="s">
        <v>39</v>
      </c>
      <c r="K489" s="33"/>
      <c r="L489" s="32" t="s">
        <v>40</v>
      </c>
      <c r="M489" s="32" t="s">
        <v>56</v>
      </c>
      <c r="N489">
        <v>1</v>
      </c>
      <c r="O489" s="32" t="s">
        <v>490</v>
      </c>
      <c r="P489">
        <v>0</v>
      </c>
      <c r="Q489" s="32" t="s">
        <v>41</v>
      </c>
      <c r="R489">
        <v>8414</v>
      </c>
      <c r="S489" s="32" t="s">
        <v>675</v>
      </c>
      <c r="T489" s="32" t="s">
        <v>676</v>
      </c>
      <c r="U489" s="32" t="s">
        <v>45</v>
      </c>
      <c r="V489" s="32" t="s">
        <v>2602</v>
      </c>
      <c r="W489" s="33">
        <v>44818.467997685184</v>
      </c>
      <c r="X489" s="32" t="s">
        <v>149</v>
      </c>
      <c r="Y489" s="32" t="s">
        <v>52</v>
      </c>
      <c r="Z489" s="32" t="s">
        <v>48</v>
      </c>
      <c r="AA489" s="32" t="s">
        <v>182</v>
      </c>
      <c r="AB489" s="32" t="s">
        <v>2603</v>
      </c>
      <c r="AC489" s="32" t="s">
        <v>1304</v>
      </c>
      <c r="AD489" s="34"/>
      <c r="AE489" s="32" t="s">
        <v>39</v>
      </c>
      <c r="AF489" s="32" t="s">
        <v>53</v>
      </c>
      <c r="AG489" s="35">
        <v>0</v>
      </c>
      <c r="AH489" s="33">
        <v>44818.648900462962</v>
      </c>
      <c r="AI489" s="32" t="s">
        <v>56</v>
      </c>
    </row>
    <row r="490" spans="1:35" ht="14.25">
      <c r="A490" s="32" t="s">
        <v>35</v>
      </c>
      <c r="B490" s="32" t="s">
        <v>2348</v>
      </c>
      <c r="C490" s="33">
        <v>44818.688530092593</v>
      </c>
      <c r="D490" s="33">
        <v>44818.401759259257</v>
      </c>
      <c r="E490" s="32" t="s">
        <v>37</v>
      </c>
      <c r="F490" s="32" t="s">
        <v>2604</v>
      </c>
      <c r="G490">
        <v>11619</v>
      </c>
      <c r="H490" s="33">
        <v>44830.404502314814</v>
      </c>
      <c r="I490" s="32" t="s">
        <v>38</v>
      </c>
      <c r="J490" s="32" t="s">
        <v>39</v>
      </c>
      <c r="K490" s="33"/>
      <c r="L490" s="32" t="s">
        <v>40</v>
      </c>
      <c r="M490" s="32" t="s">
        <v>56</v>
      </c>
      <c r="N490">
        <v>1</v>
      </c>
      <c r="O490" s="32" t="s">
        <v>60</v>
      </c>
      <c r="P490">
        <v>0</v>
      </c>
      <c r="Q490" s="32" t="s">
        <v>56</v>
      </c>
      <c r="R490">
        <v>6400</v>
      </c>
      <c r="S490" s="32" t="s">
        <v>917</v>
      </c>
      <c r="T490" s="32" t="s">
        <v>918</v>
      </c>
      <c r="U490" s="32" t="s">
        <v>45</v>
      </c>
      <c r="V490" s="32" t="s">
        <v>2605</v>
      </c>
      <c r="W490" s="33">
        <v>44818.686261574076</v>
      </c>
      <c r="X490" s="32" t="s">
        <v>58</v>
      </c>
      <c r="Y490" s="32" t="s">
        <v>47</v>
      </c>
      <c r="Z490" s="32" t="s">
        <v>48</v>
      </c>
      <c r="AA490" s="32" t="s">
        <v>314</v>
      </c>
      <c r="AB490" s="32" t="s">
        <v>2606</v>
      </c>
      <c r="AC490" s="32" t="s">
        <v>1304</v>
      </c>
      <c r="AD490" s="34"/>
      <c r="AE490" s="32" t="s">
        <v>39</v>
      </c>
      <c r="AF490" s="32" t="s">
        <v>50</v>
      </c>
      <c r="AG490" s="35">
        <v>0</v>
      </c>
      <c r="AH490" s="33">
        <v>44818.688530092593</v>
      </c>
      <c r="AI490" s="32" t="s">
        <v>56</v>
      </c>
    </row>
    <row r="491" spans="1:35" ht="14.25">
      <c r="A491" s="32" t="s">
        <v>35</v>
      </c>
      <c r="B491" s="32" t="s">
        <v>36</v>
      </c>
      <c r="C491" s="33">
        <v>44818.64744212963</v>
      </c>
      <c r="D491" s="33">
        <v>44818.402025462965</v>
      </c>
      <c r="E491" s="32" t="s">
        <v>37</v>
      </c>
      <c r="F491" s="32" t="s">
        <v>2607</v>
      </c>
      <c r="G491">
        <v>11620</v>
      </c>
      <c r="H491" s="33">
        <v>44830.598877314813</v>
      </c>
      <c r="I491" s="32" t="s">
        <v>38</v>
      </c>
      <c r="J491" s="32" t="s">
        <v>39</v>
      </c>
      <c r="K491" s="33"/>
      <c r="L491" s="32" t="s">
        <v>40</v>
      </c>
      <c r="M491" s="32" t="s">
        <v>56</v>
      </c>
      <c r="N491">
        <v>1</v>
      </c>
      <c r="O491" s="32" t="s">
        <v>82</v>
      </c>
      <c r="P491">
        <v>0</v>
      </c>
      <c r="Q491" s="32" t="s">
        <v>56</v>
      </c>
      <c r="R491">
        <v>6374</v>
      </c>
      <c r="S491" s="32" t="s">
        <v>729</v>
      </c>
      <c r="T491" s="32" t="s">
        <v>730</v>
      </c>
      <c r="U491" s="32" t="s">
        <v>45</v>
      </c>
      <c r="V491" s="32" t="s">
        <v>2608</v>
      </c>
      <c r="W491" s="33">
        <v>44818.45071759259</v>
      </c>
      <c r="X491" s="32" t="s">
        <v>59</v>
      </c>
      <c r="Y491" s="32" t="s">
        <v>47</v>
      </c>
      <c r="Z491" s="32" t="s">
        <v>48</v>
      </c>
      <c r="AA491" s="32" t="s">
        <v>336</v>
      </c>
      <c r="AB491" s="32" t="s">
        <v>2609</v>
      </c>
      <c r="AC491" s="32" t="s">
        <v>539</v>
      </c>
      <c r="AD491" s="34"/>
      <c r="AE491" s="32" t="s">
        <v>39</v>
      </c>
      <c r="AF491" s="32" t="s">
        <v>50</v>
      </c>
      <c r="AG491" s="35">
        <v>0</v>
      </c>
      <c r="AH491" s="33">
        <v>44818.647488425922</v>
      </c>
      <c r="AI491" s="32" t="s">
        <v>41</v>
      </c>
    </row>
    <row r="492" spans="1:35" ht="14.25">
      <c r="A492" s="32" t="s">
        <v>35</v>
      </c>
      <c r="B492" s="32" t="s">
        <v>178</v>
      </c>
      <c r="C492" s="33">
        <v>44818.649016203701</v>
      </c>
      <c r="D492" s="33">
        <v>44818.403935185182</v>
      </c>
      <c r="E492" s="32" t="s">
        <v>37</v>
      </c>
      <c r="F492" s="32" t="s">
        <v>2610</v>
      </c>
      <c r="G492">
        <v>11621</v>
      </c>
      <c r="H492" s="33">
        <v>44830.647627314815</v>
      </c>
      <c r="I492" s="32" t="s">
        <v>38</v>
      </c>
      <c r="J492" s="32" t="s">
        <v>39</v>
      </c>
      <c r="K492" s="33"/>
      <c r="L492" s="32" t="s">
        <v>40</v>
      </c>
      <c r="M492" s="32" t="s">
        <v>56</v>
      </c>
      <c r="N492">
        <v>1</v>
      </c>
      <c r="O492" s="32" t="s">
        <v>490</v>
      </c>
      <c r="P492">
        <v>0</v>
      </c>
      <c r="Q492" s="32" t="s">
        <v>56</v>
      </c>
      <c r="R492">
        <v>623285599</v>
      </c>
      <c r="S492" s="32" t="s">
        <v>590</v>
      </c>
      <c r="T492" s="32" t="s">
        <v>591</v>
      </c>
      <c r="U492" s="32" t="s">
        <v>45</v>
      </c>
      <c r="V492" s="32" t="s">
        <v>2611</v>
      </c>
      <c r="W492" s="33">
        <v>44818.467650462961</v>
      </c>
      <c r="X492" s="32" t="s">
        <v>149</v>
      </c>
      <c r="Y492" s="32" t="s">
        <v>52</v>
      </c>
      <c r="Z492" s="32" t="s">
        <v>48</v>
      </c>
      <c r="AA492" s="32" t="s">
        <v>182</v>
      </c>
      <c r="AB492" s="32" t="s">
        <v>2612</v>
      </c>
      <c r="AC492" s="32" t="s">
        <v>1256</v>
      </c>
      <c r="AD492" s="34">
        <v>44686</v>
      </c>
      <c r="AE492" s="32" t="s">
        <v>39</v>
      </c>
      <c r="AF492" s="32" t="s">
        <v>53</v>
      </c>
      <c r="AG492" s="35">
        <v>0</v>
      </c>
      <c r="AH492" s="33">
        <v>44818.654293981483</v>
      </c>
      <c r="AI492" s="32" t="s">
        <v>56</v>
      </c>
    </row>
    <row r="493" spans="1:35" ht="14.25">
      <c r="A493" s="32" t="s">
        <v>35</v>
      </c>
      <c r="B493" s="32" t="s">
        <v>329</v>
      </c>
      <c r="C493" s="33">
        <v>44820.37395833333</v>
      </c>
      <c r="D493" s="33">
        <v>44818.408541666664</v>
      </c>
      <c r="E493" s="32" t="s">
        <v>37</v>
      </c>
      <c r="F493" s="32" t="s">
        <v>39</v>
      </c>
      <c r="G493">
        <v>11622</v>
      </c>
      <c r="H493" s="33">
        <v>44826.570844907408</v>
      </c>
      <c r="I493" s="32" t="s">
        <v>2613</v>
      </c>
      <c r="J493" s="32" t="s">
        <v>66</v>
      </c>
      <c r="K493" s="33">
        <v>44819.65221064815</v>
      </c>
      <c r="L493" s="32" t="s">
        <v>40</v>
      </c>
      <c r="M493" s="32" t="s">
        <v>56</v>
      </c>
      <c r="N493">
        <v>2</v>
      </c>
      <c r="O493" s="32" t="s">
        <v>92</v>
      </c>
      <c r="P493">
        <v>1</v>
      </c>
      <c r="Q493" s="32" t="s">
        <v>41</v>
      </c>
      <c r="R493">
        <v>8631</v>
      </c>
      <c r="S493" s="32" t="s">
        <v>576</v>
      </c>
      <c r="T493" s="32" t="s">
        <v>577</v>
      </c>
      <c r="U493" s="32" t="s">
        <v>45</v>
      </c>
      <c r="V493" s="32" t="s">
        <v>2614</v>
      </c>
      <c r="W493" s="33">
        <v>44820.37395833333</v>
      </c>
      <c r="X493" s="32" t="s">
        <v>106</v>
      </c>
      <c r="Y493" s="32" t="s">
        <v>47</v>
      </c>
      <c r="Z493" s="32" t="s">
        <v>48</v>
      </c>
      <c r="AA493" s="32" t="s">
        <v>330</v>
      </c>
      <c r="AB493" s="32" t="s">
        <v>578</v>
      </c>
      <c r="AC493" s="32" t="s">
        <v>1893</v>
      </c>
      <c r="AD493" s="34"/>
      <c r="AE493" s="32" t="s">
        <v>39</v>
      </c>
      <c r="AF493" s="32" t="s">
        <v>53</v>
      </c>
      <c r="AG493" s="35">
        <v>0</v>
      </c>
      <c r="AH493" s="33">
        <v>44825.661122685182</v>
      </c>
      <c r="AI493" s="32" t="s">
        <v>56</v>
      </c>
    </row>
    <row r="494" spans="1:35" ht="14.25">
      <c r="A494" s="32" t="s">
        <v>35</v>
      </c>
      <c r="B494" s="32" t="s">
        <v>1527</v>
      </c>
      <c r="C494" s="33">
        <v>44819.461863425924</v>
      </c>
      <c r="D494" s="33">
        <v>44818.413101851853</v>
      </c>
      <c r="E494" s="32" t="s">
        <v>2615</v>
      </c>
      <c r="F494" s="32" t="s">
        <v>2616</v>
      </c>
      <c r="G494">
        <v>11623</v>
      </c>
      <c r="H494" s="33">
        <v>44830.413101851853</v>
      </c>
      <c r="I494" s="32" t="s">
        <v>38</v>
      </c>
      <c r="J494" s="32" t="s">
        <v>39</v>
      </c>
      <c r="K494" s="33"/>
      <c r="L494" s="32" t="s">
        <v>40</v>
      </c>
      <c r="M494" s="32" t="s">
        <v>56</v>
      </c>
      <c r="N494">
        <v>1</v>
      </c>
      <c r="O494" s="32" t="s">
        <v>42</v>
      </c>
      <c r="P494">
        <v>0</v>
      </c>
      <c r="Q494" s="32" t="s">
        <v>56</v>
      </c>
      <c r="R494">
        <v>802870649</v>
      </c>
      <c r="S494" s="32" t="s">
        <v>2617</v>
      </c>
      <c r="T494" s="32" t="s">
        <v>2618</v>
      </c>
      <c r="U494" s="32" t="s">
        <v>45</v>
      </c>
      <c r="V494" s="32" t="s">
        <v>2619</v>
      </c>
      <c r="W494" s="33">
        <v>44819.461863425924</v>
      </c>
      <c r="X494" s="32" t="s">
        <v>106</v>
      </c>
      <c r="Y494" s="32" t="s">
        <v>52</v>
      </c>
      <c r="Z494" s="32" t="s">
        <v>48</v>
      </c>
      <c r="AA494" s="32" t="s">
        <v>107</v>
      </c>
      <c r="AB494" s="32" t="s">
        <v>2620</v>
      </c>
      <c r="AC494" s="32" t="s">
        <v>287</v>
      </c>
      <c r="AD494" s="34"/>
      <c r="AE494" s="32" t="s">
        <v>39</v>
      </c>
      <c r="AF494" s="32" t="s">
        <v>50</v>
      </c>
      <c r="AG494" s="35">
        <v>0</v>
      </c>
      <c r="AH494" s="33">
        <v>44819.461863425924</v>
      </c>
      <c r="AI494" s="32" t="s">
        <v>56</v>
      </c>
    </row>
    <row r="495" spans="1:35" ht="14.25">
      <c r="A495" s="32" t="s">
        <v>35</v>
      </c>
      <c r="B495" s="32" t="s">
        <v>2343</v>
      </c>
      <c r="C495" s="33"/>
      <c r="D495" s="33">
        <v>44818.420949074076</v>
      </c>
      <c r="E495" s="32" t="s">
        <v>37</v>
      </c>
      <c r="F495" s="32" t="s">
        <v>2621</v>
      </c>
      <c r="G495">
        <v>11624</v>
      </c>
      <c r="H495" s="33">
        <v>44830.421238425923</v>
      </c>
      <c r="I495" s="32" t="s">
        <v>38</v>
      </c>
      <c r="J495" s="32" t="s">
        <v>39</v>
      </c>
      <c r="K495" s="33"/>
      <c r="L495" s="32" t="s">
        <v>40</v>
      </c>
      <c r="M495" s="32" t="s">
        <v>56</v>
      </c>
      <c r="N495">
        <v>1</v>
      </c>
      <c r="O495" s="32" t="s">
        <v>39</v>
      </c>
      <c r="P495">
        <v>0</v>
      </c>
      <c r="Q495" s="32" t="s">
        <v>56</v>
      </c>
      <c r="R495">
        <v>625529548</v>
      </c>
      <c r="S495" s="32" t="s">
        <v>588</v>
      </c>
      <c r="T495" s="32" t="s">
        <v>589</v>
      </c>
      <c r="U495" s="32" t="s">
        <v>39</v>
      </c>
      <c r="V495" s="32" t="s">
        <v>39</v>
      </c>
      <c r="W495" s="33"/>
      <c r="X495" s="32" t="s">
        <v>780</v>
      </c>
      <c r="Y495" s="32" t="s">
        <v>47</v>
      </c>
      <c r="Z495" s="32" t="s">
        <v>160</v>
      </c>
      <c r="AA495" s="32" t="s">
        <v>39</v>
      </c>
      <c r="AB495" s="32" t="s">
        <v>2222</v>
      </c>
      <c r="AC495" s="32" t="s">
        <v>521</v>
      </c>
      <c r="AD495" s="34"/>
      <c r="AE495" s="32" t="s">
        <v>39</v>
      </c>
      <c r="AF495" s="32" t="s">
        <v>50</v>
      </c>
      <c r="AG495" s="35">
        <v>0</v>
      </c>
      <c r="AH495" s="33">
        <v>44825.681655092594</v>
      </c>
      <c r="AI495" s="32" t="s">
        <v>56</v>
      </c>
    </row>
    <row r="496" spans="1:35" ht="14.25">
      <c r="A496" s="32" t="s">
        <v>35</v>
      </c>
      <c r="B496" s="32" t="s">
        <v>2343</v>
      </c>
      <c r="C496" s="33"/>
      <c r="D496" s="33">
        <v>44818.435324074075</v>
      </c>
      <c r="E496" s="32" t="s">
        <v>37</v>
      </c>
      <c r="F496" s="32" t="s">
        <v>2622</v>
      </c>
      <c r="G496">
        <v>11625</v>
      </c>
      <c r="H496" s="33">
        <v>44830.435324074075</v>
      </c>
      <c r="I496" s="32" t="s">
        <v>38</v>
      </c>
      <c r="J496" s="32" t="s">
        <v>39</v>
      </c>
      <c r="K496" s="33"/>
      <c r="L496" s="32" t="s">
        <v>40</v>
      </c>
      <c r="M496" s="32" t="s">
        <v>56</v>
      </c>
      <c r="N496">
        <v>1</v>
      </c>
      <c r="O496" s="32" t="s">
        <v>39</v>
      </c>
      <c r="P496">
        <v>0</v>
      </c>
      <c r="Q496" s="32" t="s">
        <v>56</v>
      </c>
      <c r="R496">
        <v>625529548</v>
      </c>
      <c r="S496" s="32" t="s">
        <v>588</v>
      </c>
      <c r="T496" s="32" t="s">
        <v>589</v>
      </c>
      <c r="U496" s="32" t="s">
        <v>39</v>
      </c>
      <c r="V496" s="32" t="s">
        <v>39</v>
      </c>
      <c r="W496" s="33"/>
      <c r="X496" s="32" t="s">
        <v>780</v>
      </c>
      <c r="Y496" s="32" t="s">
        <v>47</v>
      </c>
      <c r="Z496" s="32" t="s">
        <v>160</v>
      </c>
      <c r="AA496" s="32" t="s">
        <v>39</v>
      </c>
      <c r="AB496" s="32" t="s">
        <v>2222</v>
      </c>
      <c r="AC496" s="32" t="s">
        <v>521</v>
      </c>
      <c r="AD496" s="34"/>
      <c r="AE496" s="32" t="s">
        <v>39</v>
      </c>
      <c r="AF496" s="32" t="s">
        <v>50</v>
      </c>
      <c r="AG496" s="35">
        <v>0</v>
      </c>
      <c r="AH496" s="33">
        <v>44825.681851851848</v>
      </c>
      <c r="AI496" s="32" t="s">
        <v>56</v>
      </c>
    </row>
    <row r="497" spans="1:35" ht="14.25">
      <c r="A497" s="32" t="s">
        <v>35</v>
      </c>
      <c r="B497" s="32" t="s">
        <v>178</v>
      </c>
      <c r="C497" s="33">
        <v>44821.566655092596</v>
      </c>
      <c r="D497" s="33">
        <v>44818.440196759257</v>
      </c>
      <c r="E497" s="32" t="s">
        <v>37</v>
      </c>
      <c r="F497" s="32" t="s">
        <v>2623</v>
      </c>
      <c r="G497">
        <v>11626</v>
      </c>
      <c r="H497" s="33">
        <v>44831.587500000001</v>
      </c>
      <c r="I497" s="32" t="s">
        <v>38</v>
      </c>
      <c r="J497" s="32" t="s">
        <v>39</v>
      </c>
      <c r="K497" s="33"/>
      <c r="L497" s="32" t="s">
        <v>40</v>
      </c>
      <c r="M497" s="32" t="s">
        <v>56</v>
      </c>
      <c r="N497">
        <v>2</v>
      </c>
      <c r="O497" s="32" t="s">
        <v>179</v>
      </c>
      <c r="P497">
        <v>0</v>
      </c>
      <c r="Q497" s="32" t="s">
        <v>56</v>
      </c>
      <c r="R497">
        <v>8612</v>
      </c>
      <c r="S497" s="32" t="s">
        <v>364</v>
      </c>
      <c r="T497" s="32" t="s">
        <v>365</v>
      </c>
      <c r="U497" s="32" t="s">
        <v>45</v>
      </c>
      <c r="V497" s="32" t="s">
        <v>2624</v>
      </c>
      <c r="W497" s="33">
        <v>44819.561423611114</v>
      </c>
      <c r="X497" s="32" t="s">
        <v>46</v>
      </c>
      <c r="Y497" s="32" t="s">
        <v>47</v>
      </c>
      <c r="Z497" s="32" t="s">
        <v>48</v>
      </c>
      <c r="AA497" s="32" t="s">
        <v>254</v>
      </c>
      <c r="AB497" s="32" t="s">
        <v>2625</v>
      </c>
      <c r="AC497" s="32" t="s">
        <v>1256</v>
      </c>
      <c r="AD497" s="34"/>
      <c r="AE497" s="32" t="s">
        <v>39</v>
      </c>
      <c r="AF497" s="32" t="s">
        <v>53</v>
      </c>
      <c r="AG497" s="35">
        <v>0</v>
      </c>
      <c r="AH497" s="33">
        <v>44830.448865740742</v>
      </c>
      <c r="AI497" s="32" t="s">
        <v>56</v>
      </c>
    </row>
    <row r="498" spans="1:35" ht="14.25">
      <c r="A498" s="32" t="s">
        <v>35</v>
      </c>
      <c r="B498" s="32" t="s">
        <v>36</v>
      </c>
      <c r="C498" s="33">
        <v>44818.695277777777</v>
      </c>
      <c r="D498" s="33">
        <v>44818.444201388891</v>
      </c>
      <c r="E498" s="32" t="s">
        <v>37</v>
      </c>
      <c r="F498" s="32" t="s">
        <v>2626</v>
      </c>
      <c r="G498">
        <v>11627</v>
      </c>
      <c r="H498" s="33">
        <v>44832.551180555558</v>
      </c>
      <c r="I498" s="32" t="s">
        <v>38</v>
      </c>
      <c r="J498" s="32" t="s">
        <v>39</v>
      </c>
      <c r="K498" s="33"/>
      <c r="L498" s="32" t="s">
        <v>40</v>
      </c>
      <c r="M498" s="32" t="s">
        <v>56</v>
      </c>
      <c r="N498">
        <v>1</v>
      </c>
      <c r="O498" s="32" t="s">
        <v>127</v>
      </c>
      <c r="P498">
        <v>0</v>
      </c>
      <c r="Q498" s="32" t="s">
        <v>56</v>
      </c>
      <c r="R498">
        <v>6213</v>
      </c>
      <c r="S498" s="32" t="s">
        <v>734</v>
      </c>
      <c r="T498" s="32" t="s">
        <v>735</v>
      </c>
      <c r="U498" s="32" t="s">
        <v>45</v>
      </c>
      <c r="V498" s="32" t="s">
        <v>2627</v>
      </c>
      <c r="W498" s="33">
        <v>44818.656319444446</v>
      </c>
      <c r="X498" s="32" t="s">
        <v>59</v>
      </c>
      <c r="Y498" s="32" t="s">
        <v>47</v>
      </c>
      <c r="Z498" s="32" t="s">
        <v>48</v>
      </c>
      <c r="AA498" s="32" t="s">
        <v>128</v>
      </c>
      <c r="AB498" s="32" t="s">
        <v>2628</v>
      </c>
      <c r="AC498" s="32" t="s">
        <v>613</v>
      </c>
      <c r="AD498" s="34"/>
      <c r="AE498" s="32" t="s">
        <v>39</v>
      </c>
      <c r="AF498" s="32" t="s">
        <v>50</v>
      </c>
      <c r="AG498" s="35">
        <v>0</v>
      </c>
      <c r="AH498" s="33">
        <v>44823.387986111113</v>
      </c>
      <c r="AI498" s="32" t="s">
        <v>56</v>
      </c>
    </row>
    <row r="499" spans="1:35" ht="14.25">
      <c r="A499" s="32" t="s">
        <v>35</v>
      </c>
      <c r="B499" s="32" t="s">
        <v>73</v>
      </c>
      <c r="C499" s="33">
        <v>44818.649293981478</v>
      </c>
      <c r="D499" s="33">
        <v>44818.449548611112</v>
      </c>
      <c r="E499" s="32" t="s">
        <v>37</v>
      </c>
      <c r="F499" s="32" t="s">
        <v>2629</v>
      </c>
      <c r="G499">
        <v>11628</v>
      </c>
      <c r="H499" s="33">
        <v>44837.632094907407</v>
      </c>
      <c r="I499" s="32" t="s">
        <v>38</v>
      </c>
      <c r="J499" s="32" t="s">
        <v>39</v>
      </c>
      <c r="K499" s="33"/>
      <c r="L499" s="32" t="s">
        <v>40</v>
      </c>
      <c r="M499" s="32" t="s">
        <v>56</v>
      </c>
      <c r="N499">
        <v>1</v>
      </c>
      <c r="O499" s="32" t="s">
        <v>42</v>
      </c>
      <c r="P499">
        <v>0</v>
      </c>
      <c r="Q499" s="32" t="s">
        <v>56</v>
      </c>
      <c r="R499">
        <v>5767</v>
      </c>
      <c r="S499" s="32" t="s">
        <v>2630</v>
      </c>
      <c r="T499" s="32" t="s">
        <v>2631</v>
      </c>
      <c r="U499" s="32" t="s">
        <v>45</v>
      </c>
      <c r="V499" s="32" t="s">
        <v>2632</v>
      </c>
      <c r="W499" s="33">
        <v>44818.484178240738</v>
      </c>
      <c r="X499" s="32" t="s">
        <v>51</v>
      </c>
      <c r="Y499" s="32" t="s">
        <v>47</v>
      </c>
      <c r="Z499" s="32" t="s">
        <v>48</v>
      </c>
      <c r="AA499" s="32" t="s">
        <v>77</v>
      </c>
      <c r="AB499" s="32" t="s">
        <v>2633</v>
      </c>
      <c r="AC499" s="32" t="s">
        <v>511</v>
      </c>
      <c r="AD499" s="34"/>
      <c r="AE499" s="32" t="s">
        <v>39</v>
      </c>
      <c r="AF499" s="32" t="s">
        <v>50</v>
      </c>
      <c r="AG499" s="35">
        <v>0</v>
      </c>
      <c r="AH499" s="33">
        <v>44825.666122685187</v>
      </c>
      <c r="AI499" s="32" t="s">
        <v>56</v>
      </c>
    </row>
    <row r="500" spans="1:35" ht="14.25">
      <c r="A500" s="32" t="s">
        <v>35</v>
      </c>
      <c r="B500" s="32" t="s">
        <v>36</v>
      </c>
      <c r="C500" s="33">
        <v>44818.695462962962</v>
      </c>
      <c r="D500" s="33">
        <v>44818.457615740743</v>
      </c>
      <c r="E500" s="32" t="s">
        <v>37</v>
      </c>
      <c r="F500" s="32" t="s">
        <v>2634</v>
      </c>
      <c r="G500">
        <v>11629</v>
      </c>
      <c r="H500" s="33">
        <v>44830.473240740743</v>
      </c>
      <c r="I500" s="32" t="s">
        <v>38</v>
      </c>
      <c r="J500" s="32" t="s">
        <v>39</v>
      </c>
      <c r="K500" s="33"/>
      <c r="L500" s="32" t="s">
        <v>40</v>
      </c>
      <c r="M500" s="32" t="s">
        <v>56</v>
      </c>
      <c r="N500">
        <v>1</v>
      </c>
      <c r="O500" s="32" t="s">
        <v>42</v>
      </c>
      <c r="P500">
        <v>0</v>
      </c>
      <c r="Q500" s="32" t="s">
        <v>56</v>
      </c>
      <c r="R500">
        <v>8609</v>
      </c>
      <c r="S500" s="32" t="s">
        <v>936</v>
      </c>
      <c r="T500" s="32" t="s">
        <v>2145</v>
      </c>
      <c r="U500" s="32" t="s">
        <v>45</v>
      </c>
      <c r="V500" s="32" t="s">
        <v>2635</v>
      </c>
      <c r="W500" s="33">
        <v>44818.679861111108</v>
      </c>
      <c r="X500" s="32" t="s">
        <v>58</v>
      </c>
      <c r="Y500" s="32" t="s">
        <v>47</v>
      </c>
      <c r="Z500" s="32" t="s">
        <v>48</v>
      </c>
      <c r="AA500" s="32" t="s">
        <v>49</v>
      </c>
      <c r="AB500" s="32" t="s">
        <v>2636</v>
      </c>
      <c r="AC500" s="32" t="s">
        <v>1805</v>
      </c>
      <c r="AD500" s="34"/>
      <c r="AE500" s="32" t="s">
        <v>39</v>
      </c>
      <c r="AF500" s="32" t="s">
        <v>50</v>
      </c>
      <c r="AG500" s="35">
        <v>0</v>
      </c>
      <c r="AH500" s="33">
        <v>44818.695462962962</v>
      </c>
      <c r="AI500" s="32" t="s">
        <v>56</v>
      </c>
    </row>
    <row r="501" spans="1:35" ht="14.25">
      <c r="A501" s="32" t="s">
        <v>35</v>
      </c>
      <c r="B501" s="32" t="s">
        <v>2348</v>
      </c>
      <c r="C501" s="33">
        <v>44837.374861111108</v>
      </c>
      <c r="D501" s="33">
        <v>44818.457962962966</v>
      </c>
      <c r="E501" s="32" t="s">
        <v>37</v>
      </c>
      <c r="F501" s="32" t="s">
        <v>2637</v>
      </c>
      <c r="G501">
        <v>11630</v>
      </c>
      <c r="H501" s="33">
        <v>44846.499861111108</v>
      </c>
      <c r="I501" s="32" t="s">
        <v>38</v>
      </c>
      <c r="J501" s="32" t="s">
        <v>39</v>
      </c>
      <c r="K501" s="33"/>
      <c r="L501" s="32" t="s">
        <v>40</v>
      </c>
      <c r="M501" s="32" t="s">
        <v>56</v>
      </c>
      <c r="N501">
        <v>1</v>
      </c>
      <c r="O501" s="32" t="s">
        <v>60</v>
      </c>
      <c r="P501">
        <v>0</v>
      </c>
      <c r="Q501" s="32" t="s">
        <v>56</v>
      </c>
      <c r="R501">
        <v>8405</v>
      </c>
      <c r="S501" s="32" t="s">
        <v>180</v>
      </c>
      <c r="T501" s="32" t="s">
        <v>181</v>
      </c>
      <c r="U501" s="32" t="s">
        <v>45</v>
      </c>
      <c r="V501" s="32" t="s">
        <v>2638</v>
      </c>
      <c r="W501" s="33">
        <v>44837.374861111108</v>
      </c>
      <c r="X501" s="32" t="s">
        <v>219</v>
      </c>
      <c r="Y501" s="32" t="s">
        <v>52</v>
      </c>
      <c r="Z501" s="32" t="s">
        <v>48</v>
      </c>
      <c r="AA501" s="32" t="s">
        <v>314</v>
      </c>
      <c r="AB501" s="32" t="s">
        <v>2637</v>
      </c>
      <c r="AC501" s="32" t="s">
        <v>1304</v>
      </c>
      <c r="AD501" s="34"/>
      <c r="AE501" s="32" t="s">
        <v>39</v>
      </c>
      <c r="AF501" s="32" t="s">
        <v>50</v>
      </c>
      <c r="AG501" s="35">
        <v>0</v>
      </c>
      <c r="AH501" s="33">
        <v>44837.374861111108</v>
      </c>
      <c r="AI501" s="32" t="s">
        <v>56</v>
      </c>
    </row>
    <row r="502" spans="1:35" ht="14.25">
      <c r="A502" s="32" t="s">
        <v>35</v>
      </c>
      <c r="B502" s="32" t="s">
        <v>171</v>
      </c>
      <c r="C502" s="33">
        <v>44818.65247685185</v>
      </c>
      <c r="D502" s="33">
        <v>44818.459085648145</v>
      </c>
      <c r="E502" s="32" t="s">
        <v>37</v>
      </c>
      <c r="F502" s="32" t="s">
        <v>2639</v>
      </c>
      <c r="G502">
        <v>11631</v>
      </c>
      <c r="H502" s="33">
        <v>44830.461504629631</v>
      </c>
      <c r="I502" s="32" t="s">
        <v>38</v>
      </c>
      <c r="J502" s="32" t="s">
        <v>39</v>
      </c>
      <c r="K502" s="33"/>
      <c r="L502" s="32" t="s">
        <v>40</v>
      </c>
      <c r="M502" s="32" t="s">
        <v>56</v>
      </c>
      <c r="N502">
        <v>1</v>
      </c>
      <c r="O502" s="32" t="s">
        <v>42</v>
      </c>
      <c r="P502">
        <v>0</v>
      </c>
      <c r="Q502" s="32" t="s">
        <v>56</v>
      </c>
      <c r="R502">
        <v>5763</v>
      </c>
      <c r="S502" s="32" t="s">
        <v>2640</v>
      </c>
      <c r="T502" s="32" t="s">
        <v>571</v>
      </c>
      <c r="U502" s="32" t="s">
        <v>45</v>
      </c>
      <c r="V502" s="32" t="s">
        <v>2641</v>
      </c>
      <c r="W502" s="33">
        <v>44818.650625000002</v>
      </c>
      <c r="X502" s="32" t="s">
        <v>67</v>
      </c>
      <c r="Y502" s="32" t="s">
        <v>47</v>
      </c>
      <c r="Z502" s="32" t="s">
        <v>48</v>
      </c>
      <c r="AA502" s="32" t="s">
        <v>190</v>
      </c>
      <c r="AB502" s="32" t="s">
        <v>2642</v>
      </c>
      <c r="AC502" s="32" t="s">
        <v>997</v>
      </c>
      <c r="AD502" s="34"/>
      <c r="AE502" s="32" t="s">
        <v>39</v>
      </c>
      <c r="AF502" s="32" t="s">
        <v>50</v>
      </c>
      <c r="AG502" s="35">
        <v>0</v>
      </c>
      <c r="AH502" s="33">
        <v>44818.65247685185</v>
      </c>
      <c r="AI502" s="32" t="s">
        <v>56</v>
      </c>
    </row>
    <row r="503" spans="1:35" ht="14.25">
      <c r="A503" s="32" t="s">
        <v>35</v>
      </c>
      <c r="B503" s="32" t="s">
        <v>36</v>
      </c>
      <c r="C503" s="33">
        <v>44818.649502314816</v>
      </c>
      <c r="D503" s="33">
        <v>44818.463067129633</v>
      </c>
      <c r="E503" s="32" t="s">
        <v>37</v>
      </c>
      <c r="F503" s="32" t="s">
        <v>2643</v>
      </c>
      <c r="G503">
        <v>11632</v>
      </c>
      <c r="H503" s="33">
        <v>44830.493252314816</v>
      </c>
      <c r="I503" s="32" t="s">
        <v>38</v>
      </c>
      <c r="J503" s="32" t="s">
        <v>39</v>
      </c>
      <c r="K503" s="33"/>
      <c r="L503" s="32" t="s">
        <v>40</v>
      </c>
      <c r="M503" s="32" t="s">
        <v>56</v>
      </c>
      <c r="N503">
        <v>1</v>
      </c>
      <c r="O503" s="32" t="s">
        <v>82</v>
      </c>
      <c r="P503">
        <v>0</v>
      </c>
      <c r="Q503" s="32" t="s">
        <v>56</v>
      </c>
      <c r="R503">
        <v>6859</v>
      </c>
      <c r="S503" s="32" t="s">
        <v>2644</v>
      </c>
      <c r="T503" s="32" t="s">
        <v>2645</v>
      </c>
      <c r="U503" s="32" t="s">
        <v>45</v>
      </c>
      <c r="V503" s="32" t="s">
        <v>2646</v>
      </c>
      <c r="W503" s="33">
        <v>44818.61986111111</v>
      </c>
      <c r="X503" s="32" t="s">
        <v>59</v>
      </c>
      <c r="Y503" s="32" t="s">
        <v>47</v>
      </c>
      <c r="Z503" s="32" t="s">
        <v>48</v>
      </c>
      <c r="AA503" s="32" t="s">
        <v>336</v>
      </c>
      <c r="AB503" s="32" t="s">
        <v>2647</v>
      </c>
      <c r="AC503" s="32" t="s">
        <v>944</v>
      </c>
      <c r="AD503" s="34"/>
      <c r="AE503" s="32" t="s">
        <v>39</v>
      </c>
      <c r="AF503" s="32" t="s">
        <v>50</v>
      </c>
      <c r="AG503" s="35">
        <v>0</v>
      </c>
      <c r="AH503" s="33">
        <v>44818.649502314816</v>
      </c>
      <c r="AI503" s="32" t="s">
        <v>56</v>
      </c>
    </row>
    <row r="504" spans="1:35" ht="14.25">
      <c r="A504" s="32" t="s">
        <v>35</v>
      </c>
      <c r="B504" s="32" t="s">
        <v>36</v>
      </c>
      <c r="C504" s="33">
        <v>44818.626481481479</v>
      </c>
      <c r="D504" s="33">
        <v>44818.465081018519</v>
      </c>
      <c r="E504" s="32" t="s">
        <v>37</v>
      </c>
      <c r="F504" s="32" t="s">
        <v>2648</v>
      </c>
      <c r="G504">
        <v>11633</v>
      </c>
      <c r="H504" s="33">
        <v>44832.602129629631</v>
      </c>
      <c r="I504" s="32" t="s">
        <v>38</v>
      </c>
      <c r="J504" s="32" t="s">
        <v>39</v>
      </c>
      <c r="K504" s="33"/>
      <c r="L504" s="32" t="s">
        <v>40</v>
      </c>
      <c r="M504" s="32" t="s">
        <v>56</v>
      </c>
      <c r="N504">
        <v>1</v>
      </c>
      <c r="O504" s="32" t="s">
        <v>127</v>
      </c>
      <c r="P504">
        <v>0</v>
      </c>
      <c r="Q504" s="32" t="s">
        <v>56</v>
      </c>
      <c r="R504">
        <v>6246</v>
      </c>
      <c r="S504" s="32" t="s">
        <v>61</v>
      </c>
      <c r="T504" s="32" t="s">
        <v>62</v>
      </c>
      <c r="U504" s="32" t="s">
        <v>45</v>
      </c>
      <c r="V504" s="32" t="s">
        <v>2649</v>
      </c>
      <c r="W504" s="33">
        <v>44818.626620370371</v>
      </c>
      <c r="X504" s="32" t="s">
        <v>59</v>
      </c>
      <c r="Y504" s="32" t="s">
        <v>47</v>
      </c>
      <c r="Z504" s="32" t="s">
        <v>48</v>
      </c>
      <c r="AA504" s="32" t="s">
        <v>347</v>
      </c>
      <c r="AB504" s="32" t="s">
        <v>2650</v>
      </c>
      <c r="AC504" s="32" t="s">
        <v>619</v>
      </c>
      <c r="AD504" s="34"/>
      <c r="AE504" s="32" t="s">
        <v>39</v>
      </c>
      <c r="AF504" s="32" t="s">
        <v>50</v>
      </c>
      <c r="AG504" s="35">
        <v>0</v>
      </c>
      <c r="AH504" s="33">
        <v>44823.388240740744</v>
      </c>
      <c r="AI504" s="32" t="s">
        <v>56</v>
      </c>
    </row>
    <row r="505" spans="1:35" ht="14.25">
      <c r="A505" s="32" t="s">
        <v>35</v>
      </c>
      <c r="B505" s="32" t="s">
        <v>1527</v>
      </c>
      <c r="C505" s="33">
        <v>44824.556527777779</v>
      </c>
      <c r="D505" s="33">
        <v>44818.490104166667</v>
      </c>
      <c r="E505" s="32" t="s">
        <v>37</v>
      </c>
      <c r="F505" s="32" t="s">
        <v>2651</v>
      </c>
      <c r="G505">
        <v>11634</v>
      </c>
      <c r="H505" s="33">
        <v>44830.490416666667</v>
      </c>
      <c r="I505" s="32" t="s">
        <v>38</v>
      </c>
      <c r="J505" s="32" t="s">
        <v>39</v>
      </c>
      <c r="K505" s="33"/>
      <c r="L505" s="32" t="s">
        <v>40</v>
      </c>
      <c r="M505" s="32" t="s">
        <v>56</v>
      </c>
      <c r="N505">
        <v>1</v>
      </c>
      <c r="O505" s="32" t="s">
        <v>202</v>
      </c>
      <c r="P505">
        <v>0</v>
      </c>
      <c r="Q505" s="32" t="s">
        <v>56</v>
      </c>
      <c r="R505">
        <v>8176</v>
      </c>
      <c r="S505" s="32" t="s">
        <v>2652</v>
      </c>
      <c r="T505" s="32" t="s">
        <v>2653</v>
      </c>
      <c r="U505" s="32" t="s">
        <v>45</v>
      </c>
      <c r="V505" s="32" t="s">
        <v>2654</v>
      </c>
      <c r="W505" s="33">
        <v>44824.556527777779</v>
      </c>
      <c r="X505" s="32" t="s">
        <v>106</v>
      </c>
      <c r="Y505" s="32" t="s">
        <v>47</v>
      </c>
      <c r="Z505" s="32" t="s">
        <v>48</v>
      </c>
      <c r="AA505" s="32" t="s">
        <v>456</v>
      </c>
      <c r="AB505" s="32" t="s">
        <v>2655</v>
      </c>
      <c r="AC505" s="32" t="s">
        <v>621</v>
      </c>
      <c r="AD505" s="34"/>
      <c r="AE505" s="32" t="s">
        <v>39</v>
      </c>
      <c r="AF505" s="32" t="s">
        <v>50</v>
      </c>
      <c r="AG505" s="35">
        <v>0</v>
      </c>
      <c r="AH505" s="33">
        <v>44824.556527777779</v>
      </c>
      <c r="AI505" s="32" t="s">
        <v>56</v>
      </c>
    </row>
    <row r="506" spans="1:35" ht="14.25">
      <c r="A506" s="32" t="s">
        <v>35</v>
      </c>
      <c r="B506" s="32" t="s">
        <v>178</v>
      </c>
      <c r="C506" s="33">
        <v>44818.695960648147</v>
      </c>
      <c r="D506" s="33">
        <v>44818.518946759257</v>
      </c>
      <c r="E506" s="32" t="s">
        <v>37</v>
      </c>
      <c r="F506" s="32" t="s">
        <v>2656</v>
      </c>
      <c r="G506">
        <v>11635</v>
      </c>
      <c r="H506" s="33">
        <v>44830.533460648148</v>
      </c>
      <c r="I506" s="32" t="s">
        <v>38</v>
      </c>
      <c r="J506" s="32" t="s">
        <v>39</v>
      </c>
      <c r="K506" s="33"/>
      <c r="L506" s="32" t="s">
        <v>40</v>
      </c>
      <c r="M506" s="32" t="s">
        <v>56</v>
      </c>
      <c r="N506">
        <v>1</v>
      </c>
      <c r="O506" s="32" t="s">
        <v>179</v>
      </c>
      <c r="P506">
        <v>0</v>
      </c>
      <c r="Q506" s="32" t="s">
        <v>56</v>
      </c>
      <c r="R506">
        <v>830687517</v>
      </c>
      <c r="S506" s="32" t="s">
        <v>396</v>
      </c>
      <c r="T506" s="32" t="s">
        <v>397</v>
      </c>
      <c r="U506" s="32" t="s">
        <v>45</v>
      </c>
      <c r="V506" s="32" t="s">
        <v>2657</v>
      </c>
      <c r="W506" s="33">
        <v>44818.681493055556</v>
      </c>
      <c r="X506" s="32" t="s">
        <v>58</v>
      </c>
      <c r="Y506" s="32" t="s">
        <v>47</v>
      </c>
      <c r="Z506" s="32" t="s">
        <v>48</v>
      </c>
      <c r="AA506" s="32" t="s">
        <v>230</v>
      </c>
      <c r="AB506" s="32" t="s">
        <v>2658</v>
      </c>
      <c r="AC506" s="32" t="s">
        <v>1393</v>
      </c>
      <c r="AD506" s="34"/>
      <c r="AE506" s="32" t="s">
        <v>39</v>
      </c>
      <c r="AF506" s="32" t="s">
        <v>53</v>
      </c>
      <c r="AG506" s="35">
        <v>0</v>
      </c>
      <c r="AH506" s="33">
        <v>44818.695960648147</v>
      </c>
      <c r="AI506" s="32" t="s">
        <v>56</v>
      </c>
    </row>
    <row r="507" spans="1:35" ht="14.25">
      <c r="A507" s="32" t="s">
        <v>35</v>
      </c>
      <c r="B507" s="32" t="s">
        <v>178</v>
      </c>
      <c r="C507" s="33">
        <v>44818.696203703701</v>
      </c>
      <c r="D507" s="33">
        <v>44818.52616898148</v>
      </c>
      <c r="E507" s="32" t="s">
        <v>37</v>
      </c>
      <c r="F507" s="32" t="s">
        <v>2659</v>
      </c>
      <c r="G507">
        <v>11636</v>
      </c>
      <c r="H507" s="33">
        <v>44830.420659722222</v>
      </c>
      <c r="I507" s="32" t="s">
        <v>38</v>
      </c>
      <c r="J507" s="32" t="s">
        <v>39</v>
      </c>
      <c r="K507" s="33"/>
      <c r="L507" s="32" t="s">
        <v>40</v>
      </c>
      <c r="M507" s="32" t="s">
        <v>56</v>
      </c>
      <c r="N507">
        <v>1</v>
      </c>
      <c r="O507" s="32" t="s">
        <v>54</v>
      </c>
      <c r="P507">
        <v>0</v>
      </c>
      <c r="Q507" s="32" t="s">
        <v>41</v>
      </c>
      <c r="R507">
        <v>6738</v>
      </c>
      <c r="S507" s="32" t="s">
        <v>414</v>
      </c>
      <c r="T507" s="32" t="s">
        <v>415</v>
      </c>
      <c r="U507" s="32" t="s">
        <v>45</v>
      </c>
      <c r="V507" s="32" t="s">
        <v>2660</v>
      </c>
      <c r="W507" s="33">
        <v>44818.656608796293</v>
      </c>
      <c r="X507" s="32" t="s">
        <v>67</v>
      </c>
      <c r="Y507" s="32" t="s">
        <v>47</v>
      </c>
      <c r="Z507" s="32" t="s">
        <v>48</v>
      </c>
      <c r="AA507" s="32" t="s">
        <v>182</v>
      </c>
      <c r="AB507" s="32" t="s">
        <v>2661</v>
      </c>
      <c r="AC507" s="32" t="s">
        <v>604</v>
      </c>
      <c r="AD507" s="34"/>
      <c r="AE507" s="32" t="s">
        <v>39</v>
      </c>
      <c r="AF507" s="32" t="s">
        <v>53</v>
      </c>
      <c r="AG507" s="35">
        <v>0</v>
      </c>
      <c r="AH507" s="33">
        <v>44825.675520833334</v>
      </c>
      <c r="AI507" s="32" t="s">
        <v>56</v>
      </c>
    </row>
    <row r="508" spans="1:35" ht="14.25">
      <c r="A508" s="32" t="s">
        <v>35</v>
      </c>
      <c r="B508" s="32" t="s">
        <v>1527</v>
      </c>
      <c r="C508" s="33">
        <v>44818.559537037036</v>
      </c>
      <c r="D508" s="33">
        <v>44818.530011574076</v>
      </c>
      <c r="E508" s="32" t="s">
        <v>37</v>
      </c>
      <c r="F508" s="32" t="s">
        <v>39</v>
      </c>
      <c r="G508">
        <v>11637</v>
      </c>
      <c r="H508" s="33">
        <v>44823.405659722222</v>
      </c>
      <c r="I508" s="32" t="s">
        <v>38</v>
      </c>
      <c r="J508" s="32" t="s">
        <v>39</v>
      </c>
      <c r="K508" s="33"/>
      <c r="L508" s="32" t="s">
        <v>40</v>
      </c>
      <c r="M508" s="32" t="s">
        <v>56</v>
      </c>
      <c r="N508">
        <v>1</v>
      </c>
      <c r="O508" s="32" t="s">
        <v>202</v>
      </c>
      <c r="P508">
        <v>0</v>
      </c>
      <c r="Q508" s="32" t="s">
        <v>41</v>
      </c>
      <c r="R508">
        <v>8443</v>
      </c>
      <c r="S508" s="32" t="s">
        <v>679</v>
      </c>
      <c r="T508" s="32" t="s">
        <v>680</v>
      </c>
      <c r="U508" s="32" t="s">
        <v>45</v>
      </c>
      <c r="V508" s="32" t="s">
        <v>2662</v>
      </c>
      <c r="W508" s="33">
        <v>44818.559537037036</v>
      </c>
      <c r="X508" s="32" t="s">
        <v>96</v>
      </c>
      <c r="Y508" s="32" t="s">
        <v>47</v>
      </c>
      <c r="Z508" s="32" t="s">
        <v>48</v>
      </c>
      <c r="AA508" s="32" t="s">
        <v>97</v>
      </c>
      <c r="AB508" s="32" t="s">
        <v>681</v>
      </c>
      <c r="AC508" s="32" t="s">
        <v>517</v>
      </c>
      <c r="AD508" s="34"/>
      <c r="AE508" s="32" t="s">
        <v>39</v>
      </c>
      <c r="AF508" s="32" t="s">
        <v>53</v>
      </c>
      <c r="AG508" s="35">
        <v>0</v>
      </c>
      <c r="AH508" s="33">
        <v>44818.559537037036</v>
      </c>
      <c r="AI508" s="32" t="s">
        <v>56</v>
      </c>
    </row>
    <row r="509" spans="1:35" ht="14.25">
      <c r="A509" s="32" t="s">
        <v>35</v>
      </c>
      <c r="B509" s="32" t="s">
        <v>1527</v>
      </c>
      <c r="C509" s="33">
        <v>44818.564722222225</v>
      </c>
      <c r="D509" s="33">
        <v>44818.544999999998</v>
      </c>
      <c r="E509" s="32" t="s">
        <v>37</v>
      </c>
      <c r="F509" s="32" t="s">
        <v>39</v>
      </c>
      <c r="G509">
        <v>11638</v>
      </c>
      <c r="H509" s="33">
        <v>44823.420578703706</v>
      </c>
      <c r="I509" s="32" t="s">
        <v>38</v>
      </c>
      <c r="J509" s="32" t="s">
        <v>39</v>
      </c>
      <c r="K509" s="33"/>
      <c r="L509" s="32" t="s">
        <v>40</v>
      </c>
      <c r="M509" s="32" t="s">
        <v>56</v>
      </c>
      <c r="N509">
        <v>1</v>
      </c>
      <c r="O509" s="32" t="s">
        <v>135</v>
      </c>
      <c r="P509">
        <v>0</v>
      </c>
      <c r="Q509" s="32" t="s">
        <v>41</v>
      </c>
      <c r="R509">
        <v>8605</v>
      </c>
      <c r="S509" s="32" t="s">
        <v>241</v>
      </c>
      <c r="T509" s="32" t="s">
        <v>2498</v>
      </c>
      <c r="U509" s="32" t="s">
        <v>45</v>
      </c>
      <c r="V509" s="32" t="s">
        <v>2663</v>
      </c>
      <c r="W509" s="33">
        <v>44818.564722222225</v>
      </c>
      <c r="X509" s="32" t="s">
        <v>96</v>
      </c>
      <c r="Y509" s="32" t="s">
        <v>47</v>
      </c>
      <c r="Z509" s="32" t="s">
        <v>48</v>
      </c>
      <c r="AA509" s="32" t="s">
        <v>97</v>
      </c>
      <c r="AB509" s="32" t="s">
        <v>290</v>
      </c>
      <c r="AC509" s="32" t="s">
        <v>1598</v>
      </c>
      <c r="AD509" s="34"/>
      <c r="AE509" s="32" t="s">
        <v>39</v>
      </c>
      <c r="AF509" s="32" t="s">
        <v>53</v>
      </c>
      <c r="AG509" s="35">
        <v>0</v>
      </c>
      <c r="AH509" s="33">
        <v>44818.564722222225</v>
      </c>
      <c r="AI509" s="32" t="s">
        <v>56</v>
      </c>
    </row>
    <row r="510" spans="1:35" ht="14.25">
      <c r="A510" s="32" t="s">
        <v>35</v>
      </c>
      <c r="B510" s="32" t="s">
        <v>36</v>
      </c>
      <c r="C510" s="33">
        <v>44818.696597222224</v>
      </c>
      <c r="D510" s="33">
        <v>44818.546076388891</v>
      </c>
      <c r="E510" s="32" t="s">
        <v>37</v>
      </c>
      <c r="F510" s="32" t="s">
        <v>2664</v>
      </c>
      <c r="G510">
        <v>11639</v>
      </c>
      <c r="H510" s="33">
        <v>44823.431319444448</v>
      </c>
      <c r="I510" s="32" t="s">
        <v>38</v>
      </c>
      <c r="J510" s="32" t="s">
        <v>39</v>
      </c>
      <c r="K510" s="33"/>
      <c r="L510" s="32" t="s">
        <v>40</v>
      </c>
      <c r="M510" s="32" t="s">
        <v>56</v>
      </c>
      <c r="N510">
        <v>1</v>
      </c>
      <c r="O510" s="32" t="s">
        <v>42</v>
      </c>
      <c r="P510">
        <v>0</v>
      </c>
      <c r="Q510" s="32" t="s">
        <v>41</v>
      </c>
      <c r="R510">
        <v>8153</v>
      </c>
      <c r="S510" s="32" t="s">
        <v>260</v>
      </c>
      <c r="T510" s="32" t="s">
        <v>261</v>
      </c>
      <c r="U510" s="32" t="s">
        <v>45</v>
      </c>
      <c r="V510" s="32" t="s">
        <v>2665</v>
      </c>
      <c r="W510" s="33">
        <v>44818.68645833333</v>
      </c>
      <c r="X510" s="32" t="s">
        <v>46</v>
      </c>
      <c r="Y510" s="32" t="s">
        <v>47</v>
      </c>
      <c r="Z510" s="32" t="s">
        <v>48</v>
      </c>
      <c r="AA510" s="32" t="s">
        <v>128</v>
      </c>
      <c r="AB510" s="32" t="s">
        <v>262</v>
      </c>
      <c r="AC510" s="32" t="s">
        <v>670</v>
      </c>
      <c r="AD510" s="34"/>
      <c r="AE510" s="32" t="s">
        <v>39</v>
      </c>
      <c r="AF510" s="32" t="s">
        <v>50</v>
      </c>
      <c r="AG510" s="35">
        <v>0</v>
      </c>
      <c r="AH510" s="33">
        <v>44818.696701388886</v>
      </c>
      <c r="AI510" s="32" t="s">
        <v>56</v>
      </c>
    </row>
    <row r="511" spans="1:35" ht="14.25">
      <c r="A511" s="32" t="s">
        <v>35</v>
      </c>
      <c r="B511" s="32" t="s">
        <v>1527</v>
      </c>
      <c r="C511" s="33">
        <v>44818.65053240741</v>
      </c>
      <c r="D511" s="33">
        <v>44818.549733796295</v>
      </c>
      <c r="E511" s="32" t="s">
        <v>37</v>
      </c>
      <c r="F511" s="32" t="s">
        <v>2666</v>
      </c>
      <c r="G511">
        <v>11640</v>
      </c>
      <c r="H511" s="33">
        <v>44830.594282407408</v>
      </c>
      <c r="I511" s="32" t="s">
        <v>38</v>
      </c>
      <c r="J511" s="32" t="s">
        <v>39</v>
      </c>
      <c r="K511" s="33"/>
      <c r="L511" s="32" t="s">
        <v>40</v>
      </c>
      <c r="M511" s="32" t="s">
        <v>56</v>
      </c>
      <c r="N511">
        <v>1</v>
      </c>
      <c r="O511" s="32" t="s">
        <v>224</v>
      </c>
      <c r="P511">
        <v>0</v>
      </c>
      <c r="Q511" s="32" t="s">
        <v>56</v>
      </c>
      <c r="R511">
        <v>6436</v>
      </c>
      <c r="S511" s="32" t="s">
        <v>513</v>
      </c>
      <c r="T511" s="32" t="s">
        <v>514</v>
      </c>
      <c r="U511" s="32" t="s">
        <v>45</v>
      </c>
      <c r="V511" s="32" t="s">
        <v>2667</v>
      </c>
      <c r="W511" s="33">
        <v>44818.606261574074</v>
      </c>
      <c r="X511" s="32" t="s">
        <v>85</v>
      </c>
      <c r="Y511" s="32" t="s">
        <v>47</v>
      </c>
      <c r="Z511" s="32" t="s">
        <v>48</v>
      </c>
      <c r="AA511" s="32" t="s">
        <v>455</v>
      </c>
      <c r="AB511" s="32" t="s">
        <v>2668</v>
      </c>
      <c r="AC511" s="32" t="s">
        <v>515</v>
      </c>
      <c r="AD511" s="34"/>
      <c r="AE511" s="32" t="s">
        <v>39</v>
      </c>
      <c r="AF511" s="32" t="s">
        <v>50</v>
      </c>
      <c r="AG511" s="35">
        <v>0</v>
      </c>
      <c r="AH511" s="33">
        <v>44818.65053240741</v>
      </c>
      <c r="AI511" s="32" t="s">
        <v>56</v>
      </c>
    </row>
    <row r="512" spans="1:35" ht="14.25">
      <c r="A512" s="32" t="s">
        <v>35</v>
      </c>
      <c r="B512" s="32" t="s">
        <v>178</v>
      </c>
      <c r="C512" s="33">
        <v>44818.696967592594</v>
      </c>
      <c r="D512" s="33">
        <v>44818.561180555553</v>
      </c>
      <c r="E512" s="32" t="s">
        <v>37</v>
      </c>
      <c r="F512" s="32" t="s">
        <v>2669</v>
      </c>
      <c r="G512">
        <v>11641</v>
      </c>
      <c r="H512" s="33">
        <v>44830.420115740744</v>
      </c>
      <c r="I512" s="32" t="s">
        <v>38</v>
      </c>
      <c r="J512" s="32" t="s">
        <v>39</v>
      </c>
      <c r="K512" s="33"/>
      <c r="L512" s="32" t="s">
        <v>40</v>
      </c>
      <c r="M512" s="32" t="s">
        <v>41</v>
      </c>
      <c r="N512">
        <v>1</v>
      </c>
      <c r="O512" s="32" t="s">
        <v>73</v>
      </c>
      <c r="P512">
        <v>0</v>
      </c>
      <c r="Q512" s="32" t="s">
        <v>41</v>
      </c>
      <c r="R512">
        <v>8126</v>
      </c>
      <c r="S512" s="32" t="s">
        <v>995</v>
      </c>
      <c r="T512" s="32" t="s">
        <v>996</v>
      </c>
      <c r="U512" s="32" t="s">
        <v>45</v>
      </c>
      <c r="V512" s="32" t="s">
        <v>2670</v>
      </c>
      <c r="W512" s="33">
        <v>44818.683344907404</v>
      </c>
      <c r="X512" s="32" t="s">
        <v>46</v>
      </c>
      <c r="Y512" s="32" t="s">
        <v>47</v>
      </c>
      <c r="Z512" s="32" t="s">
        <v>48</v>
      </c>
      <c r="AA512" s="32" t="s">
        <v>182</v>
      </c>
      <c r="AB512" s="32" t="s">
        <v>2671</v>
      </c>
      <c r="AC512" s="32" t="s">
        <v>670</v>
      </c>
      <c r="AD512" s="34"/>
      <c r="AE512" s="32" t="s">
        <v>39</v>
      </c>
      <c r="AF512" s="32" t="s">
        <v>53</v>
      </c>
      <c r="AG512" s="35">
        <v>0</v>
      </c>
      <c r="AH512" s="33">
        <v>44825.666643518518</v>
      </c>
      <c r="AI512" s="32" t="s">
        <v>41</v>
      </c>
    </row>
    <row r="513" spans="1:35" ht="14.25">
      <c r="A513" s="32" t="s">
        <v>35</v>
      </c>
      <c r="B513" s="32" t="s">
        <v>178</v>
      </c>
      <c r="C513" s="33">
        <v>44823.524953703702</v>
      </c>
      <c r="D513" s="33">
        <v>44818.565243055556</v>
      </c>
      <c r="E513" s="32" t="s">
        <v>37</v>
      </c>
      <c r="F513" s="32" t="s">
        <v>2672</v>
      </c>
      <c r="G513">
        <v>11642</v>
      </c>
      <c r="H513" s="33">
        <v>44833.381898148145</v>
      </c>
      <c r="I513" s="32" t="s">
        <v>38</v>
      </c>
      <c r="J513" s="32" t="s">
        <v>39</v>
      </c>
      <c r="K513" s="33"/>
      <c r="L513" s="32" t="s">
        <v>40</v>
      </c>
      <c r="M513" s="32" t="s">
        <v>56</v>
      </c>
      <c r="N513">
        <v>1</v>
      </c>
      <c r="O513" s="32" t="s">
        <v>179</v>
      </c>
      <c r="P513">
        <v>0</v>
      </c>
      <c r="Q513" s="32" t="s">
        <v>56</v>
      </c>
      <c r="R513">
        <v>830687517</v>
      </c>
      <c r="S513" s="32" t="s">
        <v>396</v>
      </c>
      <c r="T513" s="32" t="s">
        <v>397</v>
      </c>
      <c r="U513" s="32" t="s">
        <v>45</v>
      </c>
      <c r="V513" s="32" t="s">
        <v>2673</v>
      </c>
      <c r="W513" s="33">
        <v>44821.490555555552</v>
      </c>
      <c r="X513" s="32" t="s">
        <v>46</v>
      </c>
      <c r="Y513" s="32" t="s">
        <v>47</v>
      </c>
      <c r="Z513" s="32" t="s">
        <v>48</v>
      </c>
      <c r="AA513" s="32" t="s">
        <v>182</v>
      </c>
      <c r="AB513" s="32" t="s">
        <v>2674</v>
      </c>
      <c r="AC513" s="32" t="s">
        <v>2289</v>
      </c>
      <c r="AD513" s="34"/>
      <c r="AE513" s="32" t="s">
        <v>39</v>
      </c>
      <c r="AF513" s="32" t="s">
        <v>53</v>
      </c>
      <c r="AG513" s="35">
        <v>0</v>
      </c>
      <c r="AH513" s="33">
        <v>44823.524953703702</v>
      </c>
      <c r="AI513" s="32" t="s">
        <v>56</v>
      </c>
    </row>
    <row r="514" spans="1:35" ht="14.25">
      <c r="A514" s="32" t="s">
        <v>35</v>
      </c>
      <c r="B514" s="32" t="s">
        <v>171</v>
      </c>
      <c r="C514" s="33">
        <v>44818.587152777778</v>
      </c>
      <c r="D514" s="33">
        <v>44818.573136574072</v>
      </c>
      <c r="E514" s="32" t="s">
        <v>37</v>
      </c>
      <c r="F514" s="32" t="s">
        <v>2675</v>
      </c>
      <c r="G514">
        <v>11643</v>
      </c>
      <c r="H514" s="33">
        <v>44830.573194444441</v>
      </c>
      <c r="I514" s="32" t="s">
        <v>38</v>
      </c>
      <c r="J514" s="32" t="s">
        <v>39</v>
      </c>
      <c r="K514" s="33"/>
      <c r="L514" s="32" t="s">
        <v>40</v>
      </c>
      <c r="M514" s="32" t="s">
        <v>56</v>
      </c>
      <c r="N514">
        <v>1</v>
      </c>
      <c r="O514" s="32" t="s">
        <v>42</v>
      </c>
      <c r="P514">
        <v>0</v>
      </c>
      <c r="Q514" s="32" t="s">
        <v>56</v>
      </c>
      <c r="R514">
        <v>6235</v>
      </c>
      <c r="S514" s="32" t="s">
        <v>1553</v>
      </c>
      <c r="T514" s="32" t="s">
        <v>1554</v>
      </c>
      <c r="U514" s="32" t="s">
        <v>45</v>
      </c>
      <c r="V514" s="32" t="s">
        <v>2676</v>
      </c>
      <c r="W514" s="33">
        <v>44818.587152777778</v>
      </c>
      <c r="X514" s="32" t="s">
        <v>223</v>
      </c>
      <c r="Y514" s="32" t="s">
        <v>47</v>
      </c>
      <c r="Z514" s="32" t="s">
        <v>48</v>
      </c>
      <c r="AA514" s="32" t="s">
        <v>210</v>
      </c>
      <c r="AB514" s="32" t="s">
        <v>2677</v>
      </c>
      <c r="AC514" s="32" t="s">
        <v>2168</v>
      </c>
      <c r="AD514" s="34"/>
      <c r="AE514" s="32" t="s">
        <v>39</v>
      </c>
      <c r="AF514" s="32" t="s">
        <v>50</v>
      </c>
      <c r="AG514" s="35">
        <v>0</v>
      </c>
      <c r="AH514" s="33">
        <v>44818.587152777778</v>
      </c>
      <c r="AI514" s="32" t="s">
        <v>56</v>
      </c>
    </row>
    <row r="515" spans="1:35" ht="14.25">
      <c r="A515" s="32" t="s">
        <v>35</v>
      </c>
      <c r="B515" s="32" t="s">
        <v>178</v>
      </c>
      <c r="C515" s="33"/>
      <c r="D515" s="33">
        <v>44818.573634259257</v>
      </c>
      <c r="E515" s="32" t="s">
        <v>37</v>
      </c>
      <c r="F515" s="32" t="s">
        <v>2678</v>
      </c>
      <c r="G515">
        <v>11644</v>
      </c>
      <c r="H515" s="33">
        <v>44830.574305555558</v>
      </c>
      <c r="I515" s="32" t="s">
        <v>627</v>
      </c>
      <c r="J515" s="32" t="s">
        <v>45</v>
      </c>
      <c r="K515" s="33">
        <v>44818.577939814815</v>
      </c>
      <c r="L515" s="32" t="s">
        <v>40</v>
      </c>
      <c r="M515" s="32" t="s">
        <v>56</v>
      </c>
      <c r="N515">
        <v>2</v>
      </c>
      <c r="O515" s="32" t="s">
        <v>179</v>
      </c>
      <c r="P515">
        <v>1</v>
      </c>
      <c r="Q515" s="32" t="s">
        <v>56</v>
      </c>
      <c r="R515">
        <v>8805</v>
      </c>
      <c r="S515" s="32" t="s">
        <v>388</v>
      </c>
      <c r="T515" s="32" t="s">
        <v>389</v>
      </c>
      <c r="U515" s="32" t="s">
        <v>39</v>
      </c>
      <c r="V515" s="32" t="s">
        <v>39</v>
      </c>
      <c r="W515" s="33"/>
      <c r="X515" s="32" t="s">
        <v>67</v>
      </c>
      <c r="Y515" s="32" t="s">
        <v>47</v>
      </c>
      <c r="Z515" s="32" t="s">
        <v>216</v>
      </c>
      <c r="AA515" s="32" t="s">
        <v>230</v>
      </c>
      <c r="AB515" s="32" t="s">
        <v>2679</v>
      </c>
      <c r="AC515" s="32" t="s">
        <v>1288</v>
      </c>
      <c r="AD515" s="34"/>
      <c r="AE515" s="32" t="s">
        <v>39</v>
      </c>
      <c r="AF515" s="32" t="s">
        <v>53</v>
      </c>
      <c r="AG515" s="35">
        <v>0</v>
      </c>
      <c r="AH515" s="33">
        <v>44820.689317129632</v>
      </c>
      <c r="AI515" s="32" t="s">
        <v>56</v>
      </c>
    </row>
    <row r="516" spans="1:35" ht="14.25">
      <c r="A516" s="32" t="s">
        <v>35</v>
      </c>
      <c r="B516" s="32" t="s">
        <v>982</v>
      </c>
      <c r="C516" s="33"/>
      <c r="D516" s="33">
        <v>44818.581157407411</v>
      </c>
      <c r="E516" s="32" t="s">
        <v>37</v>
      </c>
      <c r="F516" s="32" t="s">
        <v>39</v>
      </c>
      <c r="G516">
        <v>11645</v>
      </c>
      <c r="H516" s="33">
        <v>44832.416666666664</v>
      </c>
      <c r="I516" s="32" t="s">
        <v>38</v>
      </c>
      <c r="J516" s="32" t="s">
        <v>39</v>
      </c>
      <c r="K516" s="33"/>
      <c r="L516" s="32" t="s">
        <v>40</v>
      </c>
      <c r="M516" s="32" t="s">
        <v>56</v>
      </c>
      <c r="N516">
        <v>1</v>
      </c>
      <c r="O516" s="32" t="s">
        <v>39</v>
      </c>
      <c r="P516">
        <v>0</v>
      </c>
      <c r="Q516" s="32" t="s">
        <v>41</v>
      </c>
      <c r="R516">
        <v>639324324</v>
      </c>
      <c r="S516" s="32" t="s">
        <v>2680</v>
      </c>
      <c r="T516" s="32" t="s">
        <v>2681</v>
      </c>
      <c r="U516" s="32" t="s">
        <v>39</v>
      </c>
      <c r="V516" s="32" t="s">
        <v>39</v>
      </c>
      <c r="W516" s="33"/>
      <c r="X516" s="32" t="s">
        <v>535</v>
      </c>
      <c r="Y516" s="32" t="s">
        <v>47</v>
      </c>
      <c r="Z516" s="32" t="s">
        <v>160</v>
      </c>
      <c r="AA516" s="32" t="s">
        <v>983</v>
      </c>
      <c r="AB516" s="32" t="s">
        <v>2682</v>
      </c>
      <c r="AC516" s="32" t="s">
        <v>464</v>
      </c>
      <c r="AD516" s="34"/>
      <c r="AE516" s="32" t="s">
        <v>39</v>
      </c>
      <c r="AF516" s="32" t="s">
        <v>53</v>
      </c>
      <c r="AG516" s="35">
        <v>0</v>
      </c>
      <c r="AH516" s="33">
        <v>44827.550706018519</v>
      </c>
      <c r="AI516" s="32" t="s">
        <v>56</v>
      </c>
    </row>
    <row r="517" spans="1:35" ht="14.25">
      <c r="A517" s="32" t="s">
        <v>35</v>
      </c>
      <c r="B517" s="32" t="s">
        <v>1527</v>
      </c>
      <c r="C517" s="33">
        <v>44818.589907407404</v>
      </c>
      <c r="D517" s="33">
        <v>44818.583229166667</v>
      </c>
      <c r="E517" s="32" t="s">
        <v>39</v>
      </c>
      <c r="F517" s="32" t="s">
        <v>2683</v>
      </c>
      <c r="G517">
        <v>11646</v>
      </c>
      <c r="H517" s="33">
        <v>44830.583715277775</v>
      </c>
      <c r="I517" s="32" t="s">
        <v>2684</v>
      </c>
      <c r="J517" s="32" t="s">
        <v>45</v>
      </c>
      <c r="K517" s="33">
        <v>44818.58803240741</v>
      </c>
      <c r="L517" s="32" t="s">
        <v>40</v>
      </c>
      <c r="M517" s="32" t="s">
        <v>56</v>
      </c>
      <c r="N517">
        <v>1</v>
      </c>
      <c r="O517" s="32" t="s">
        <v>135</v>
      </c>
      <c r="P517">
        <v>1</v>
      </c>
      <c r="Q517" s="32" t="s">
        <v>56</v>
      </c>
      <c r="R517">
        <v>8496</v>
      </c>
      <c r="S517" s="32" t="s">
        <v>1043</v>
      </c>
      <c r="T517" s="32" t="s">
        <v>1044</v>
      </c>
      <c r="U517" s="32" t="s">
        <v>45</v>
      </c>
      <c r="V517" s="32" t="s">
        <v>2685</v>
      </c>
      <c r="W517" s="33">
        <v>44818.589907407404</v>
      </c>
      <c r="X517" s="32" t="s">
        <v>110</v>
      </c>
      <c r="Y517" s="32" t="s">
        <v>47</v>
      </c>
      <c r="Z517" s="32" t="s">
        <v>48</v>
      </c>
      <c r="AA517" s="32" t="s">
        <v>97</v>
      </c>
      <c r="AB517" s="32" t="s">
        <v>2686</v>
      </c>
      <c r="AC517" s="32" t="s">
        <v>517</v>
      </c>
      <c r="AD517" s="34"/>
      <c r="AE517" s="32" t="s">
        <v>39</v>
      </c>
      <c r="AF517" s="32" t="s">
        <v>50</v>
      </c>
      <c r="AG517" s="35">
        <v>0</v>
      </c>
      <c r="AH517" s="33">
        <v>44818.589907407404</v>
      </c>
      <c r="AI517" s="32" t="s">
        <v>56</v>
      </c>
    </row>
    <row r="518" spans="1:35" ht="14.25">
      <c r="A518" s="32" t="s">
        <v>35</v>
      </c>
      <c r="B518" s="32" t="s">
        <v>73</v>
      </c>
      <c r="C518" s="33">
        <v>44818.651307870372</v>
      </c>
      <c r="D518" s="33">
        <v>44818.591504629629</v>
      </c>
      <c r="E518" s="32" t="s">
        <v>37</v>
      </c>
      <c r="F518" s="32" t="s">
        <v>2687</v>
      </c>
      <c r="G518">
        <v>11647</v>
      </c>
      <c r="H518" s="33">
        <v>44837.632916666669</v>
      </c>
      <c r="I518" s="32" t="s">
        <v>38</v>
      </c>
      <c r="J518" s="32" t="s">
        <v>39</v>
      </c>
      <c r="K518" s="33"/>
      <c r="L518" s="32" t="s">
        <v>40</v>
      </c>
      <c r="M518" s="32" t="s">
        <v>56</v>
      </c>
      <c r="N518">
        <v>1</v>
      </c>
      <c r="O518" s="32" t="s">
        <v>42</v>
      </c>
      <c r="P518">
        <v>0</v>
      </c>
      <c r="Q518" s="32" t="s">
        <v>56</v>
      </c>
      <c r="R518">
        <v>870935993</v>
      </c>
      <c r="S518" s="32" t="s">
        <v>2688</v>
      </c>
      <c r="T518" s="32" t="s">
        <v>2689</v>
      </c>
      <c r="U518" s="32" t="s">
        <v>45</v>
      </c>
      <c r="V518" s="32" t="s">
        <v>2341</v>
      </c>
      <c r="W518" s="33">
        <v>44818.626215277778</v>
      </c>
      <c r="X518" s="32" t="s">
        <v>59</v>
      </c>
      <c r="Y518" s="32" t="s">
        <v>47</v>
      </c>
      <c r="Z518" s="32" t="s">
        <v>48</v>
      </c>
      <c r="AA518" s="32" t="s">
        <v>77</v>
      </c>
      <c r="AB518" s="32" t="s">
        <v>2690</v>
      </c>
      <c r="AC518" s="32" t="s">
        <v>864</v>
      </c>
      <c r="AD518" s="34"/>
      <c r="AE518" s="32" t="s">
        <v>39</v>
      </c>
      <c r="AF518" s="32" t="s">
        <v>50</v>
      </c>
      <c r="AG518" s="35">
        <v>0</v>
      </c>
      <c r="AH518" s="33">
        <v>44825.666944444441</v>
      </c>
      <c r="AI518" s="32" t="s">
        <v>56</v>
      </c>
    </row>
    <row r="519" spans="1:35" ht="14.25">
      <c r="A519" s="32" t="s">
        <v>35</v>
      </c>
      <c r="B519" s="32" t="s">
        <v>2348</v>
      </c>
      <c r="C519" s="33">
        <v>44818.697199074071</v>
      </c>
      <c r="D519" s="33">
        <v>44818.591793981483</v>
      </c>
      <c r="E519" s="32" t="s">
        <v>37</v>
      </c>
      <c r="F519" s="32" t="s">
        <v>2691</v>
      </c>
      <c r="G519">
        <v>11648</v>
      </c>
      <c r="H519" s="33">
        <v>44830.630532407406</v>
      </c>
      <c r="I519" s="32" t="s">
        <v>38</v>
      </c>
      <c r="J519" s="32" t="s">
        <v>39</v>
      </c>
      <c r="K519" s="33"/>
      <c r="L519" s="32" t="s">
        <v>40</v>
      </c>
      <c r="M519" s="32" t="s">
        <v>56</v>
      </c>
      <c r="N519">
        <v>1</v>
      </c>
      <c r="O519" s="32" t="s">
        <v>82</v>
      </c>
      <c r="P519">
        <v>0</v>
      </c>
      <c r="Q519" s="32" t="s">
        <v>56</v>
      </c>
      <c r="R519">
        <v>8702</v>
      </c>
      <c r="S519" s="32" t="s">
        <v>2692</v>
      </c>
      <c r="T519" s="32" t="s">
        <v>2693</v>
      </c>
      <c r="U519" s="32" t="s">
        <v>45</v>
      </c>
      <c r="V519" s="32" t="s">
        <v>2694</v>
      </c>
      <c r="W519" s="33">
        <v>44818.659108796295</v>
      </c>
      <c r="X519" s="32" t="s">
        <v>51</v>
      </c>
      <c r="Y519" s="32" t="s">
        <v>52</v>
      </c>
      <c r="Z519" s="32" t="s">
        <v>48</v>
      </c>
      <c r="AA519" s="32" t="s">
        <v>474</v>
      </c>
      <c r="AB519" s="32" t="s">
        <v>2691</v>
      </c>
      <c r="AC519" s="32" t="s">
        <v>907</v>
      </c>
      <c r="AD519" s="34">
        <v>44625</v>
      </c>
      <c r="AE519" s="32" t="s">
        <v>39</v>
      </c>
      <c r="AF519" s="32" t="s">
        <v>50</v>
      </c>
      <c r="AG519" s="35">
        <v>0</v>
      </c>
      <c r="AH519" s="33">
        <v>44826.362013888887</v>
      </c>
      <c r="AI519" s="32" t="s">
        <v>56</v>
      </c>
    </row>
    <row r="520" spans="1:35" ht="14.25">
      <c r="A520" s="32" t="s">
        <v>35</v>
      </c>
      <c r="B520" s="32" t="s">
        <v>329</v>
      </c>
      <c r="C520" s="33"/>
      <c r="D520" s="33">
        <v>44818.592048611114</v>
      </c>
      <c r="E520" s="32" t="s">
        <v>793</v>
      </c>
      <c r="F520" s="32" t="s">
        <v>2695</v>
      </c>
      <c r="G520">
        <v>11649</v>
      </c>
      <c r="H520" s="33">
        <v>44823.467534722222</v>
      </c>
      <c r="I520" s="32" t="s">
        <v>38</v>
      </c>
      <c r="J520" s="32" t="s">
        <v>39</v>
      </c>
      <c r="K520" s="33"/>
      <c r="L520" s="32" t="s">
        <v>40</v>
      </c>
      <c r="M520" s="32" t="s">
        <v>41</v>
      </c>
      <c r="N520">
        <v>1</v>
      </c>
      <c r="O520" s="32" t="s">
        <v>102</v>
      </c>
      <c r="P520">
        <v>0</v>
      </c>
      <c r="Q520" s="32" t="s">
        <v>41</v>
      </c>
      <c r="R520">
        <v>6048</v>
      </c>
      <c r="S520" s="32" t="s">
        <v>2696</v>
      </c>
      <c r="T520" s="32" t="s">
        <v>2697</v>
      </c>
      <c r="U520" s="32" t="s">
        <v>39</v>
      </c>
      <c r="V520" s="32" t="s">
        <v>39</v>
      </c>
      <c r="W520" s="33"/>
      <c r="X520" s="32" t="s">
        <v>227</v>
      </c>
      <c r="Y520" s="32" t="s">
        <v>479</v>
      </c>
      <c r="Z520" s="32" t="s">
        <v>160</v>
      </c>
      <c r="AA520" s="32" t="s">
        <v>330</v>
      </c>
      <c r="AB520" s="32" t="s">
        <v>927</v>
      </c>
      <c r="AC520" s="32" t="s">
        <v>794</v>
      </c>
      <c r="AD520" s="34"/>
      <c r="AE520" s="32" t="s">
        <v>39</v>
      </c>
      <c r="AF520" s="32" t="s">
        <v>53</v>
      </c>
      <c r="AG520" s="35">
        <v>0</v>
      </c>
      <c r="AH520" s="33">
        <v>44818.595312500001</v>
      </c>
      <c r="AI520" s="32" t="s">
        <v>41</v>
      </c>
    </row>
    <row r="521" spans="1:35" ht="14.25">
      <c r="A521" s="32" t="s">
        <v>35</v>
      </c>
      <c r="B521" s="32" t="s">
        <v>1527</v>
      </c>
      <c r="C521" s="33">
        <v>44818.615740740737</v>
      </c>
      <c r="D521" s="33">
        <v>44818.593888888892</v>
      </c>
      <c r="E521" s="32" t="s">
        <v>37</v>
      </c>
      <c r="F521" s="32" t="s">
        <v>39</v>
      </c>
      <c r="G521">
        <v>11650</v>
      </c>
      <c r="H521" s="33">
        <v>44823.469456018516</v>
      </c>
      <c r="I521" s="32" t="s">
        <v>38</v>
      </c>
      <c r="J521" s="32" t="s">
        <v>39</v>
      </c>
      <c r="K521" s="33"/>
      <c r="L521" s="32" t="s">
        <v>40</v>
      </c>
      <c r="M521" s="32" t="s">
        <v>56</v>
      </c>
      <c r="N521">
        <v>1</v>
      </c>
      <c r="O521" s="32" t="s">
        <v>42</v>
      </c>
      <c r="P521">
        <v>0</v>
      </c>
      <c r="Q521" s="32" t="s">
        <v>41</v>
      </c>
      <c r="R521">
        <v>8681</v>
      </c>
      <c r="S521" s="32" t="s">
        <v>2698</v>
      </c>
      <c r="T521" s="32" t="s">
        <v>2699</v>
      </c>
      <c r="U521" s="32" t="s">
        <v>45</v>
      </c>
      <c r="V521" s="32" t="s">
        <v>2700</v>
      </c>
      <c r="W521" s="33">
        <v>44818.615740740737</v>
      </c>
      <c r="X521" s="32" t="s">
        <v>96</v>
      </c>
      <c r="Y521" s="32" t="s">
        <v>47</v>
      </c>
      <c r="Z521" s="32" t="s">
        <v>48</v>
      </c>
      <c r="AA521" s="32" t="s">
        <v>97</v>
      </c>
      <c r="AB521" s="32" t="s">
        <v>2701</v>
      </c>
      <c r="AC521" s="32" t="s">
        <v>328</v>
      </c>
      <c r="AD521" s="34"/>
      <c r="AE521" s="32" t="s">
        <v>39</v>
      </c>
      <c r="AF521" s="32" t="s">
        <v>53</v>
      </c>
      <c r="AG521" s="35">
        <v>0</v>
      </c>
      <c r="AH521" s="33">
        <v>44818.615740740737</v>
      </c>
      <c r="AI521" s="32" t="s">
        <v>56</v>
      </c>
    </row>
    <row r="522" spans="1:35" ht="14.25">
      <c r="A522" s="32" t="s">
        <v>35</v>
      </c>
      <c r="B522" s="32" t="s">
        <v>1527</v>
      </c>
      <c r="C522" s="33">
        <v>44818.651493055557</v>
      </c>
      <c r="D522" s="33">
        <v>44818.595358796294</v>
      </c>
      <c r="E522" s="32" t="s">
        <v>37</v>
      </c>
      <c r="F522" s="32" t="s">
        <v>2702</v>
      </c>
      <c r="G522">
        <v>11651</v>
      </c>
      <c r="H522" s="33">
        <v>44830.637604166666</v>
      </c>
      <c r="I522" s="32" t="s">
        <v>38</v>
      </c>
      <c r="J522" s="32" t="s">
        <v>39</v>
      </c>
      <c r="K522" s="33"/>
      <c r="L522" s="32" t="s">
        <v>40</v>
      </c>
      <c r="M522" s="32" t="s">
        <v>56</v>
      </c>
      <c r="N522">
        <v>1</v>
      </c>
      <c r="O522" s="32" t="s">
        <v>104</v>
      </c>
      <c r="P522">
        <v>0</v>
      </c>
      <c r="Q522" s="32" t="s">
        <v>56</v>
      </c>
      <c r="R522">
        <v>5769</v>
      </c>
      <c r="S522" s="32" t="s">
        <v>898</v>
      </c>
      <c r="T522" s="32" t="s">
        <v>2703</v>
      </c>
      <c r="U522" s="32" t="s">
        <v>45</v>
      </c>
      <c r="V522" s="32" t="s">
        <v>2704</v>
      </c>
      <c r="W522" s="33">
        <v>44818.609456018516</v>
      </c>
      <c r="X522" s="32" t="s">
        <v>103</v>
      </c>
      <c r="Y522" s="32" t="s">
        <v>47</v>
      </c>
      <c r="Z522" s="32" t="s">
        <v>48</v>
      </c>
      <c r="AA522" s="32" t="s">
        <v>455</v>
      </c>
      <c r="AB522" s="32" t="s">
        <v>2705</v>
      </c>
      <c r="AC522" s="32" t="s">
        <v>521</v>
      </c>
      <c r="AD522" s="34"/>
      <c r="AE522" s="32" t="s">
        <v>39</v>
      </c>
      <c r="AF522" s="32" t="s">
        <v>50</v>
      </c>
      <c r="AG522" s="35">
        <v>0</v>
      </c>
      <c r="AH522" s="33">
        <v>44818.651493055557</v>
      </c>
      <c r="AI522" s="32" t="s">
        <v>56</v>
      </c>
    </row>
    <row r="523" spans="1:35" ht="14.25">
      <c r="A523" s="32" t="s">
        <v>35</v>
      </c>
      <c r="B523" s="32" t="s">
        <v>1527</v>
      </c>
      <c r="C523" s="33">
        <v>44818.639722222222</v>
      </c>
      <c r="D523" s="33">
        <v>44818.613020833334</v>
      </c>
      <c r="E523" s="32" t="s">
        <v>37</v>
      </c>
      <c r="F523" s="32" t="s">
        <v>39</v>
      </c>
      <c r="G523">
        <v>11652</v>
      </c>
      <c r="H523" s="33">
        <v>44823.488194444442</v>
      </c>
      <c r="I523" s="32" t="s">
        <v>38</v>
      </c>
      <c r="J523" s="32" t="s">
        <v>39</v>
      </c>
      <c r="K523" s="33"/>
      <c r="L523" s="32" t="s">
        <v>40</v>
      </c>
      <c r="M523" s="32" t="s">
        <v>56</v>
      </c>
      <c r="N523">
        <v>1</v>
      </c>
      <c r="O523" s="32" t="s">
        <v>135</v>
      </c>
      <c r="P523">
        <v>0</v>
      </c>
      <c r="Q523" s="32" t="s">
        <v>41</v>
      </c>
      <c r="R523">
        <v>8163</v>
      </c>
      <c r="S523" s="32" t="s">
        <v>192</v>
      </c>
      <c r="T523" s="32" t="s">
        <v>2706</v>
      </c>
      <c r="U523" s="32" t="s">
        <v>45</v>
      </c>
      <c r="V523" s="32" t="s">
        <v>2707</v>
      </c>
      <c r="W523" s="33">
        <v>44818.639722222222</v>
      </c>
      <c r="X523" s="32" t="s">
        <v>110</v>
      </c>
      <c r="Y523" s="32" t="s">
        <v>47</v>
      </c>
      <c r="Z523" s="32" t="s">
        <v>48</v>
      </c>
      <c r="AA523" s="32" t="s">
        <v>97</v>
      </c>
      <c r="AB523" s="32" t="s">
        <v>2708</v>
      </c>
      <c r="AC523" s="32" t="s">
        <v>168</v>
      </c>
      <c r="AD523" s="34"/>
      <c r="AE523" s="32" t="s">
        <v>39</v>
      </c>
      <c r="AF523" s="32" t="s">
        <v>53</v>
      </c>
      <c r="AG523" s="35">
        <v>0</v>
      </c>
      <c r="AH523" s="33">
        <v>44818.639722222222</v>
      </c>
      <c r="AI523" s="32" t="s">
        <v>56</v>
      </c>
    </row>
    <row r="524" spans="1:35" ht="14.25">
      <c r="A524" s="32" t="s">
        <v>35</v>
      </c>
      <c r="B524" s="32" t="s">
        <v>1527</v>
      </c>
      <c r="C524" s="33">
        <v>44818.622256944444</v>
      </c>
      <c r="D524" s="33">
        <v>44818.621516203704</v>
      </c>
      <c r="E524" s="32" t="s">
        <v>37</v>
      </c>
      <c r="F524" s="32" t="s">
        <v>2709</v>
      </c>
      <c r="G524">
        <v>11653</v>
      </c>
      <c r="H524" s="33">
        <v>44841.340219907404</v>
      </c>
      <c r="I524" s="32" t="s">
        <v>38</v>
      </c>
      <c r="J524" s="32" t="s">
        <v>39</v>
      </c>
      <c r="K524" s="33"/>
      <c r="L524" s="32" t="s">
        <v>40</v>
      </c>
      <c r="M524" s="32" t="s">
        <v>41</v>
      </c>
      <c r="N524">
        <v>1</v>
      </c>
      <c r="O524" s="32" t="s">
        <v>42</v>
      </c>
      <c r="P524">
        <v>0</v>
      </c>
      <c r="Q524" s="32" t="s">
        <v>41</v>
      </c>
      <c r="R524">
        <v>642175520</v>
      </c>
      <c r="S524" s="32" t="s">
        <v>194</v>
      </c>
      <c r="T524" s="32" t="s">
        <v>195</v>
      </c>
      <c r="U524" s="32" t="s">
        <v>45</v>
      </c>
      <c r="V524" s="32" t="s">
        <v>2710</v>
      </c>
      <c r="W524" s="33">
        <v>44818.622256944444</v>
      </c>
      <c r="X524" s="32" t="s">
        <v>196</v>
      </c>
      <c r="Y524" s="32" t="s">
        <v>282</v>
      </c>
      <c r="Z524" s="32" t="s">
        <v>48</v>
      </c>
      <c r="AA524" s="32" t="s">
        <v>197</v>
      </c>
      <c r="AB524" s="32" t="s">
        <v>2711</v>
      </c>
      <c r="AC524" s="32" t="s">
        <v>538</v>
      </c>
      <c r="AD524" s="34"/>
      <c r="AE524" s="32" t="s">
        <v>39</v>
      </c>
      <c r="AF524" s="32" t="s">
        <v>50</v>
      </c>
      <c r="AG524" s="35">
        <v>0</v>
      </c>
      <c r="AH524" s="33">
        <v>44838.465914351851</v>
      </c>
      <c r="AI524" s="32" t="s">
        <v>41</v>
      </c>
    </row>
    <row r="525" spans="1:35" ht="14.25">
      <c r="A525" s="32" t="s">
        <v>35</v>
      </c>
      <c r="B525" s="32" t="s">
        <v>1527</v>
      </c>
      <c r="C525" s="33">
        <v>44818.660150462965</v>
      </c>
      <c r="D525" s="33">
        <v>44818.622974537036</v>
      </c>
      <c r="E525" s="32" t="s">
        <v>37</v>
      </c>
      <c r="F525" s="32" t="s">
        <v>39</v>
      </c>
      <c r="G525">
        <v>11654</v>
      </c>
      <c r="H525" s="33">
        <v>44823.498483796298</v>
      </c>
      <c r="I525" s="32" t="s">
        <v>38</v>
      </c>
      <c r="J525" s="32" t="s">
        <v>39</v>
      </c>
      <c r="K525" s="33"/>
      <c r="L525" s="32" t="s">
        <v>40</v>
      </c>
      <c r="M525" s="32" t="s">
        <v>56</v>
      </c>
      <c r="N525">
        <v>1</v>
      </c>
      <c r="O525" s="32" t="s">
        <v>119</v>
      </c>
      <c r="P525">
        <v>0</v>
      </c>
      <c r="Q525" s="32" t="s">
        <v>41</v>
      </c>
      <c r="R525">
        <v>8172</v>
      </c>
      <c r="S525" s="32" t="s">
        <v>770</v>
      </c>
      <c r="T525" s="32" t="s">
        <v>2589</v>
      </c>
      <c r="U525" s="32" t="s">
        <v>45</v>
      </c>
      <c r="V525" s="32" t="s">
        <v>2712</v>
      </c>
      <c r="W525" s="33">
        <v>44818.660150462965</v>
      </c>
      <c r="X525" s="32" t="s">
        <v>96</v>
      </c>
      <c r="Y525" s="32" t="s">
        <v>47</v>
      </c>
      <c r="Z525" s="32" t="s">
        <v>48</v>
      </c>
      <c r="AA525" s="32" t="s">
        <v>97</v>
      </c>
      <c r="AB525" s="32" t="s">
        <v>2713</v>
      </c>
      <c r="AC525" s="32" t="s">
        <v>621</v>
      </c>
      <c r="AD525" s="34"/>
      <c r="AE525" s="32" t="s">
        <v>39</v>
      </c>
      <c r="AF525" s="32" t="s">
        <v>53</v>
      </c>
      <c r="AG525" s="35">
        <v>0</v>
      </c>
      <c r="AH525" s="33">
        <v>44818.660138888888</v>
      </c>
      <c r="AI525" s="32" t="s">
        <v>56</v>
      </c>
    </row>
    <row r="526" spans="1:35" ht="14.25">
      <c r="A526" s="32" t="s">
        <v>35</v>
      </c>
      <c r="B526" s="32" t="s">
        <v>73</v>
      </c>
      <c r="C526" s="33">
        <v>44818.651678240742</v>
      </c>
      <c r="D526" s="33">
        <v>44818.626712962963</v>
      </c>
      <c r="E526" s="32" t="s">
        <v>37</v>
      </c>
      <c r="F526" s="32" t="s">
        <v>2714</v>
      </c>
      <c r="G526">
        <v>11655</v>
      </c>
      <c r="H526" s="33">
        <v>44830.650324074071</v>
      </c>
      <c r="I526" s="32" t="s">
        <v>38</v>
      </c>
      <c r="J526" s="32" t="s">
        <v>39</v>
      </c>
      <c r="K526" s="33"/>
      <c r="L526" s="32" t="s">
        <v>40</v>
      </c>
      <c r="M526" s="32" t="s">
        <v>56</v>
      </c>
      <c r="N526">
        <v>1</v>
      </c>
      <c r="O526" s="32" t="s">
        <v>42</v>
      </c>
      <c r="P526">
        <v>0</v>
      </c>
      <c r="Q526" s="32" t="s">
        <v>56</v>
      </c>
      <c r="R526">
        <v>6143</v>
      </c>
      <c r="S526" s="32" t="s">
        <v>1071</v>
      </c>
      <c r="T526" s="32" t="s">
        <v>1072</v>
      </c>
      <c r="U526" s="32" t="s">
        <v>45</v>
      </c>
      <c r="V526" s="32" t="s">
        <v>1409</v>
      </c>
      <c r="W526" s="33">
        <v>44818.628252314818</v>
      </c>
      <c r="X526" s="32" t="s">
        <v>103</v>
      </c>
      <c r="Y526" s="32" t="s">
        <v>52</v>
      </c>
      <c r="Z526" s="32" t="s">
        <v>48</v>
      </c>
      <c r="AA526" s="32" t="s">
        <v>161</v>
      </c>
      <c r="AB526" s="32" t="s">
        <v>2714</v>
      </c>
      <c r="AC526" s="32" t="s">
        <v>1073</v>
      </c>
      <c r="AD526" s="34"/>
      <c r="AE526" s="32" t="s">
        <v>39</v>
      </c>
      <c r="AF526" s="32" t="s">
        <v>50</v>
      </c>
      <c r="AG526" s="35">
        <v>0</v>
      </c>
      <c r="AH526" s="33">
        <v>44818.651712962965</v>
      </c>
      <c r="AI526" s="32" t="s">
        <v>41</v>
      </c>
    </row>
    <row r="527" spans="1:35" ht="14.25">
      <c r="A527" s="32" t="s">
        <v>35</v>
      </c>
      <c r="B527" s="32" t="s">
        <v>329</v>
      </c>
      <c r="C527" s="33"/>
      <c r="D527" s="33">
        <v>44818.629317129627</v>
      </c>
      <c r="E527" s="32" t="s">
        <v>37</v>
      </c>
      <c r="F527" s="32" t="s">
        <v>2715</v>
      </c>
      <c r="G527">
        <v>11656</v>
      </c>
      <c r="H527" s="33">
        <v>44823.504317129627</v>
      </c>
      <c r="I527" s="32" t="s">
        <v>38</v>
      </c>
      <c r="J527" s="32" t="s">
        <v>39</v>
      </c>
      <c r="K527" s="33"/>
      <c r="L527" s="32" t="s">
        <v>40</v>
      </c>
      <c r="M527" s="32" t="s">
        <v>41</v>
      </c>
      <c r="N527">
        <v>1</v>
      </c>
      <c r="O527" s="32" t="s">
        <v>39</v>
      </c>
      <c r="P527">
        <v>0</v>
      </c>
      <c r="Q527" s="32" t="s">
        <v>41</v>
      </c>
      <c r="R527">
        <v>642175520</v>
      </c>
      <c r="S527" s="32" t="s">
        <v>194</v>
      </c>
      <c r="T527" s="32" t="s">
        <v>195</v>
      </c>
      <c r="U527" s="32" t="s">
        <v>39</v>
      </c>
      <c r="V527" s="32" t="s">
        <v>39</v>
      </c>
      <c r="W527" s="33"/>
      <c r="X527" s="32" t="s">
        <v>196</v>
      </c>
      <c r="Y527" s="32" t="s">
        <v>47</v>
      </c>
      <c r="Z527" s="32" t="s">
        <v>160</v>
      </c>
      <c r="AA527" s="32" t="s">
        <v>330</v>
      </c>
      <c r="AB527" s="32" t="s">
        <v>2716</v>
      </c>
      <c r="AC527" s="32" t="s">
        <v>538</v>
      </c>
      <c r="AD527" s="34"/>
      <c r="AE527" s="32" t="s">
        <v>39</v>
      </c>
      <c r="AF527" s="32" t="s">
        <v>50</v>
      </c>
      <c r="AG527" s="35">
        <v>0</v>
      </c>
      <c r="AH527" s="33">
        <v>44838.465810185182</v>
      </c>
      <c r="AI527" s="32" t="s">
        <v>41</v>
      </c>
    </row>
    <row r="528" spans="1:35" ht="14.25">
      <c r="A528" s="32" t="s">
        <v>35</v>
      </c>
      <c r="B528" s="32" t="s">
        <v>178</v>
      </c>
      <c r="C528" s="33">
        <v>44821.566666666666</v>
      </c>
      <c r="D528" s="33">
        <v>44818.63008101852</v>
      </c>
      <c r="E528" s="32" t="s">
        <v>37</v>
      </c>
      <c r="F528" s="32" t="s">
        <v>2717</v>
      </c>
      <c r="G528">
        <v>11657</v>
      </c>
      <c r="H528" s="33">
        <v>44837.61515046296</v>
      </c>
      <c r="I528" s="32" t="s">
        <v>38</v>
      </c>
      <c r="J528" s="32" t="s">
        <v>39</v>
      </c>
      <c r="K528" s="33"/>
      <c r="L528" s="32" t="s">
        <v>40</v>
      </c>
      <c r="M528" s="32" t="s">
        <v>56</v>
      </c>
      <c r="N528">
        <v>1</v>
      </c>
      <c r="O528" s="32" t="s">
        <v>73</v>
      </c>
      <c r="P528">
        <v>0</v>
      </c>
      <c r="Q528" s="32" t="s">
        <v>56</v>
      </c>
      <c r="R528">
        <v>917597244</v>
      </c>
      <c r="S528" s="32" t="s">
        <v>1011</v>
      </c>
      <c r="T528" s="32" t="s">
        <v>1012</v>
      </c>
      <c r="U528" s="32" t="s">
        <v>45</v>
      </c>
      <c r="V528" s="32" t="s">
        <v>2718</v>
      </c>
      <c r="W528" s="33">
        <v>44819.562060185184</v>
      </c>
      <c r="X528" s="32" t="s">
        <v>46</v>
      </c>
      <c r="Y528" s="32" t="s">
        <v>47</v>
      </c>
      <c r="Z528" s="32" t="s">
        <v>48</v>
      </c>
      <c r="AA528" s="32" t="s">
        <v>182</v>
      </c>
      <c r="AB528" s="32" t="s">
        <v>2719</v>
      </c>
      <c r="AC528" s="32" t="s">
        <v>561</v>
      </c>
      <c r="AD528" s="34"/>
      <c r="AE528" s="32" t="s">
        <v>39</v>
      </c>
      <c r="AF528" s="32" t="s">
        <v>53</v>
      </c>
      <c r="AG528" s="35">
        <v>0</v>
      </c>
      <c r="AH528" s="33">
        <v>44825.667233796295</v>
      </c>
      <c r="AI528" s="32" t="s">
        <v>56</v>
      </c>
    </row>
    <row r="529" spans="1:35" ht="14.25">
      <c r="A529" s="32" t="s">
        <v>35</v>
      </c>
      <c r="B529" s="32" t="s">
        <v>178</v>
      </c>
      <c r="C529" s="33">
        <v>44825.609178240738</v>
      </c>
      <c r="D529" s="33">
        <v>44818.642372685186</v>
      </c>
      <c r="E529" s="32" t="s">
        <v>37</v>
      </c>
      <c r="F529" s="32" t="s">
        <v>2720</v>
      </c>
      <c r="G529">
        <v>11658</v>
      </c>
      <c r="H529" s="33">
        <v>44824.625</v>
      </c>
      <c r="I529" s="32" t="s">
        <v>38</v>
      </c>
      <c r="J529" s="32" t="s">
        <v>39</v>
      </c>
      <c r="K529" s="33"/>
      <c r="L529" s="32" t="s">
        <v>40</v>
      </c>
      <c r="M529" s="32" t="s">
        <v>56</v>
      </c>
      <c r="N529">
        <v>1</v>
      </c>
      <c r="O529" s="32" t="s">
        <v>54</v>
      </c>
      <c r="P529">
        <v>0</v>
      </c>
      <c r="Q529" s="32" t="s">
        <v>56</v>
      </c>
      <c r="R529">
        <v>8420</v>
      </c>
      <c r="S529" s="32" t="s">
        <v>299</v>
      </c>
      <c r="T529" s="32" t="s">
        <v>300</v>
      </c>
      <c r="U529" s="32" t="s">
        <v>45</v>
      </c>
      <c r="V529" s="32" t="s">
        <v>2721</v>
      </c>
      <c r="W529" s="33">
        <v>44823.607997685183</v>
      </c>
      <c r="X529" s="32" t="s">
        <v>215</v>
      </c>
      <c r="Y529" s="32" t="s">
        <v>47</v>
      </c>
      <c r="Z529" s="32" t="s">
        <v>48</v>
      </c>
      <c r="AA529" s="32" t="s">
        <v>182</v>
      </c>
      <c r="AB529" s="32" t="s">
        <v>2722</v>
      </c>
      <c r="AC529" s="32" t="s">
        <v>1304</v>
      </c>
      <c r="AD529" s="34"/>
      <c r="AE529" s="32" t="s">
        <v>39</v>
      </c>
      <c r="AF529" s="32" t="s">
        <v>53</v>
      </c>
      <c r="AG529" s="35">
        <v>0</v>
      </c>
      <c r="AH529" s="33">
        <v>44825.609178240738</v>
      </c>
      <c r="AI529" s="32" t="s">
        <v>56</v>
      </c>
    </row>
    <row r="530" spans="1:35" ht="14.25">
      <c r="A530" s="32" t="s">
        <v>35</v>
      </c>
      <c r="B530" s="32" t="s">
        <v>178</v>
      </c>
      <c r="C530" s="33">
        <v>44828.608564814815</v>
      </c>
      <c r="D530" s="33">
        <v>44818.651620370372</v>
      </c>
      <c r="E530" s="32" t="s">
        <v>37</v>
      </c>
      <c r="F530" s="32" t="s">
        <v>2723</v>
      </c>
      <c r="G530">
        <v>11659</v>
      </c>
      <c r="H530" s="33">
        <v>44824.5</v>
      </c>
      <c r="I530" s="32" t="s">
        <v>38</v>
      </c>
      <c r="J530" s="32" t="s">
        <v>39</v>
      </c>
      <c r="K530" s="33"/>
      <c r="L530" s="32" t="s">
        <v>40</v>
      </c>
      <c r="M530" s="32" t="s">
        <v>56</v>
      </c>
      <c r="N530">
        <v>1</v>
      </c>
      <c r="O530" s="32" t="s">
        <v>54</v>
      </c>
      <c r="P530">
        <v>0</v>
      </c>
      <c r="Q530" s="32" t="s">
        <v>41</v>
      </c>
      <c r="R530">
        <v>8404</v>
      </c>
      <c r="S530" s="32" t="s">
        <v>274</v>
      </c>
      <c r="T530" s="32" t="s">
        <v>275</v>
      </c>
      <c r="U530" s="32" t="s">
        <v>66</v>
      </c>
      <c r="V530" s="32" t="s">
        <v>2724</v>
      </c>
      <c r="W530" s="33">
        <v>44826.579618055555</v>
      </c>
      <c r="X530" s="32" t="s">
        <v>215</v>
      </c>
      <c r="Y530" s="32" t="s">
        <v>47</v>
      </c>
      <c r="Z530" s="32" t="s">
        <v>48</v>
      </c>
      <c r="AA530" s="32" t="s">
        <v>182</v>
      </c>
      <c r="AB530" s="32" t="s">
        <v>2723</v>
      </c>
      <c r="AC530" s="32" t="s">
        <v>1304</v>
      </c>
      <c r="AD530" s="34"/>
      <c r="AE530" s="32" t="s">
        <v>39</v>
      </c>
      <c r="AF530" s="32" t="s">
        <v>53</v>
      </c>
      <c r="AG530" s="35">
        <v>0</v>
      </c>
      <c r="AH530" s="33">
        <v>44828.608564814815</v>
      </c>
      <c r="AI530" s="32" t="s">
        <v>56</v>
      </c>
    </row>
    <row r="531" spans="1:35" ht="14.25">
      <c r="A531" s="32" t="s">
        <v>35</v>
      </c>
      <c r="B531" s="32" t="s">
        <v>329</v>
      </c>
      <c r="C531" s="33">
        <v>44819.314756944441</v>
      </c>
      <c r="D531" s="33">
        <v>44818.654687499999</v>
      </c>
      <c r="E531" s="32" t="s">
        <v>37</v>
      </c>
      <c r="F531" s="32" t="s">
        <v>2725</v>
      </c>
      <c r="G531">
        <v>11660</v>
      </c>
      <c r="H531" s="33">
        <v>44837.608020833337</v>
      </c>
      <c r="I531" s="32" t="s">
        <v>38</v>
      </c>
      <c r="J531" s="32" t="s">
        <v>39</v>
      </c>
      <c r="K531" s="33"/>
      <c r="L531" s="32" t="s">
        <v>40</v>
      </c>
      <c r="M531" s="32" t="s">
        <v>56</v>
      </c>
      <c r="N531">
        <v>1</v>
      </c>
      <c r="O531" s="32" t="s">
        <v>518</v>
      </c>
      <c r="P531">
        <v>0</v>
      </c>
      <c r="Q531" s="32" t="s">
        <v>56</v>
      </c>
      <c r="R531">
        <v>971365159</v>
      </c>
      <c r="S531" s="32" t="s">
        <v>218</v>
      </c>
      <c r="T531" s="32" t="s">
        <v>219</v>
      </c>
      <c r="U531" s="32" t="s">
        <v>45</v>
      </c>
      <c r="V531" s="32" t="s">
        <v>2726</v>
      </c>
      <c r="W531" s="33">
        <v>44819.314756944441</v>
      </c>
      <c r="X531" s="32" t="s">
        <v>215</v>
      </c>
      <c r="Y531" s="32" t="s">
        <v>52</v>
      </c>
      <c r="Z531" s="32" t="s">
        <v>48</v>
      </c>
      <c r="AA531" s="32" t="s">
        <v>425</v>
      </c>
      <c r="AB531" s="32" t="s">
        <v>2727</v>
      </c>
      <c r="AC531" s="32" t="s">
        <v>670</v>
      </c>
      <c r="AD531" s="34"/>
      <c r="AE531" s="32" t="s">
        <v>39</v>
      </c>
      <c r="AF531" s="32" t="s">
        <v>53</v>
      </c>
      <c r="AG531" s="35">
        <v>0</v>
      </c>
      <c r="AH531" s="33">
        <v>44825.661493055559</v>
      </c>
      <c r="AI531" s="32" t="s">
        <v>56</v>
      </c>
    </row>
    <row r="532" spans="1:35" ht="14.25">
      <c r="A532" s="32" t="s">
        <v>35</v>
      </c>
      <c r="B532" s="32" t="s">
        <v>178</v>
      </c>
      <c r="C532" s="33">
        <v>44818.697384259256</v>
      </c>
      <c r="D532" s="33">
        <v>44818.658125000002</v>
      </c>
      <c r="E532" s="32" t="s">
        <v>37</v>
      </c>
      <c r="F532" s="32" t="s">
        <v>2728</v>
      </c>
      <c r="G532">
        <v>11661</v>
      </c>
      <c r="H532" s="33">
        <v>44833.367071759261</v>
      </c>
      <c r="I532" s="32" t="s">
        <v>38</v>
      </c>
      <c r="J532" s="32" t="s">
        <v>39</v>
      </c>
      <c r="K532" s="33"/>
      <c r="L532" s="32" t="s">
        <v>40</v>
      </c>
      <c r="M532" s="32" t="s">
        <v>56</v>
      </c>
      <c r="N532">
        <v>1</v>
      </c>
      <c r="O532" s="32" t="s">
        <v>311</v>
      </c>
      <c r="P532">
        <v>0</v>
      </c>
      <c r="Q532" s="32" t="s">
        <v>56</v>
      </c>
      <c r="R532">
        <v>856145551</v>
      </c>
      <c r="S532" s="32" t="s">
        <v>915</v>
      </c>
      <c r="T532" s="32" t="s">
        <v>916</v>
      </c>
      <c r="U532" s="32" t="s">
        <v>45</v>
      </c>
      <c r="V532" s="32" t="s">
        <v>2729</v>
      </c>
      <c r="W532" s="33">
        <v>44818.682164351849</v>
      </c>
      <c r="X532" s="32" t="s">
        <v>46</v>
      </c>
      <c r="Y532" s="32" t="s">
        <v>47</v>
      </c>
      <c r="Z532" s="32" t="s">
        <v>48</v>
      </c>
      <c r="AA532" s="32" t="s">
        <v>182</v>
      </c>
      <c r="AB532" s="32" t="s">
        <v>2730</v>
      </c>
      <c r="AC532" s="32" t="s">
        <v>328</v>
      </c>
      <c r="AD532" s="34"/>
      <c r="AE532" s="32" t="s">
        <v>39</v>
      </c>
      <c r="AF532" s="32" t="s">
        <v>53</v>
      </c>
      <c r="AG532" s="35">
        <v>0</v>
      </c>
      <c r="AH532" s="33">
        <v>44823.390682870369</v>
      </c>
      <c r="AI532" s="32" t="s">
        <v>56</v>
      </c>
    </row>
    <row r="533" spans="1:35" ht="14.25">
      <c r="A533" s="32" t="s">
        <v>35</v>
      </c>
      <c r="B533" s="32" t="s">
        <v>178</v>
      </c>
      <c r="C533" s="33"/>
      <c r="D533" s="33">
        <v>44818.693680555552</v>
      </c>
      <c r="E533" s="32" t="s">
        <v>37</v>
      </c>
      <c r="F533" s="32" t="s">
        <v>2731</v>
      </c>
      <c r="G533">
        <v>11662</v>
      </c>
      <c r="H533" s="33">
        <v>44831.367858796293</v>
      </c>
      <c r="I533" s="32" t="s">
        <v>2732</v>
      </c>
      <c r="J533" s="32" t="s">
        <v>45</v>
      </c>
      <c r="K533" s="33">
        <v>44819.407210648147</v>
      </c>
      <c r="L533" s="32" t="s">
        <v>40</v>
      </c>
      <c r="M533" s="32" t="s">
        <v>56</v>
      </c>
      <c r="N533">
        <v>1</v>
      </c>
      <c r="O533" s="32" t="s">
        <v>490</v>
      </c>
      <c r="P533">
        <v>1</v>
      </c>
      <c r="Q533" s="32" t="s">
        <v>56</v>
      </c>
      <c r="R533">
        <v>642171908</v>
      </c>
      <c r="S533" s="32" t="s">
        <v>172</v>
      </c>
      <c r="T533" s="32" t="s">
        <v>2065</v>
      </c>
      <c r="U533" s="32" t="s">
        <v>39</v>
      </c>
      <c r="V533" s="32" t="s">
        <v>39</v>
      </c>
      <c r="W533" s="33"/>
      <c r="X533" s="32" t="s">
        <v>215</v>
      </c>
      <c r="Y533" s="32" t="s">
        <v>47</v>
      </c>
      <c r="Z533" s="32" t="s">
        <v>216</v>
      </c>
      <c r="AA533" s="32" t="s">
        <v>254</v>
      </c>
      <c r="AB533" s="32" t="s">
        <v>2733</v>
      </c>
      <c r="AC533" s="32" t="s">
        <v>174</v>
      </c>
      <c r="AD533" s="34"/>
      <c r="AE533" s="32" t="s">
        <v>39</v>
      </c>
      <c r="AF533" s="32" t="s">
        <v>53</v>
      </c>
      <c r="AG533" s="35">
        <v>0</v>
      </c>
      <c r="AH533" s="33">
        <v>44820.345636574071</v>
      </c>
      <c r="AI533" s="32" t="s">
        <v>56</v>
      </c>
    </row>
    <row r="534" spans="1:35" ht="14.25">
      <c r="A534" s="32" t="s">
        <v>35</v>
      </c>
      <c r="B534" s="32" t="s">
        <v>982</v>
      </c>
      <c r="C534" s="33"/>
      <c r="D534" s="33">
        <v>44818.693854166668</v>
      </c>
      <c r="E534" s="32" t="s">
        <v>37</v>
      </c>
      <c r="F534" s="32" t="s">
        <v>39</v>
      </c>
      <c r="G534">
        <v>11663</v>
      </c>
      <c r="H534" s="33">
        <v>44825.541666666664</v>
      </c>
      <c r="I534" s="32" t="s">
        <v>38</v>
      </c>
      <c r="J534" s="32" t="s">
        <v>39</v>
      </c>
      <c r="K534" s="33"/>
      <c r="L534" s="32" t="s">
        <v>40</v>
      </c>
      <c r="M534" s="32" t="s">
        <v>56</v>
      </c>
      <c r="N534">
        <v>1</v>
      </c>
      <c r="O534" s="32" t="s">
        <v>39</v>
      </c>
      <c r="P534">
        <v>0</v>
      </c>
      <c r="Q534" s="32" t="s">
        <v>41</v>
      </c>
      <c r="R534">
        <v>8888</v>
      </c>
      <c r="S534" s="32" t="s">
        <v>2434</v>
      </c>
      <c r="T534" s="32" t="s">
        <v>215</v>
      </c>
      <c r="U534" s="32" t="s">
        <v>39</v>
      </c>
      <c r="V534" s="32" t="s">
        <v>39</v>
      </c>
      <c r="W534" s="33"/>
      <c r="X534" s="32" t="s">
        <v>177</v>
      </c>
      <c r="Y534" s="32" t="s">
        <v>52</v>
      </c>
      <c r="Z534" s="32" t="s">
        <v>160</v>
      </c>
      <c r="AA534" s="32" t="s">
        <v>983</v>
      </c>
      <c r="AB534" s="32" t="s">
        <v>2734</v>
      </c>
      <c r="AC534" s="32" t="s">
        <v>538</v>
      </c>
      <c r="AD534" s="34"/>
      <c r="AE534" s="32" t="s">
        <v>39</v>
      </c>
      <c r="AF534" s="32" t="s">
        <v>53</v>
      </c>
      <c r="AG534" s="35">
        <v>0</v>
      </c>
      <c r="AH534" s="33">
        <v>44820.469675925924</v>
      </c>
      <c r="AI534" s="32" t="s">
        <v>56</v>
      </c>
    </row>
    <row r="535" spans="1:35" ht="14.25">
      <c r="A535" s="32" t="s">
        <v>35</v>
      </c>
      <c r="B535" s="32" t="s">
        <v>1527</v>
      </c>
      <c r="C535" s="33"/>
      <c r="D535" s="33">
        <v>44818.77679398148</v>
      </c>
      <c r="E535" s="32" t="s">
        <v>37</v>
      </c>
      <c r="F535" s="32" t="s">
        <v>2735</v>
      </c>
      <c r="G535">
        <v>11664</v>
      </c>
      <c r="H535" s="33">
        <v>44830.708333333336</v>
      </c>
      <c r="I535" s="32" t="s">
        <v>38</v>
      </c>
      <c r="J535" s="32" t="s">
        <v>39</v>
      </c>
      <c r="K535" s="33"/>
      <c r="L535" s="32" t="s">
        <v>40</v>
      </c>
      <c r="M535" s="32" t="s">
        <v>56</v>
      </c>
      <c r="N535">
        <v>1</v>
      </c>
      <c r="O535" s="32" t="s">
        <v>55</v>
      </c>
      <c r="P535">
        <v>0</v>
      </c>
      <c r="Q535" s="32" t="s">
        <v>56</v>
      </c>
      <c r="R535">
        <v>869739989</v>
      </c>
      <c r="S535" s="32" t="s">
        <v>108</v>
      </c>
      <c r="T535" s="32" t="s">
        <v>106</v>
      </c>
      <c r="U535" s="32" t="s">
        <v>39</v>
      </c>
      <c r="V535" s="32" t="s">
        <v>39</v>
      </c>
      <c r="W535" s="33"/>
      <c r="X535" s="32" t="s">
        <v>106</v>
      </c>
      <c r="Y535" s="32" t="s">
        <v>47</v>
      </c>
      <c r="Z535" s="32" t="s">
        <v>160</v>
      </c>
      <c r="AA535" s="32" t="s">
        <v>456</v>
      </c>
      <c r="AB535" s="32" t="s">
        <v>2736</v>
      </c>
      <c r="AC535" s="32" t="s">
        <v>496</v>
      </c>
      <c r="AD535" s="34"/>
      <c r="AE535" s="32" t="s">
        <v>39</v>
      </c>
      <c r="AF535" s="32" t="s">
        <v>50</v>
      </c>
      <c r="AG535" s="35">
        <v>0</v>
      </c>
      <c r="AH535" s="33">
        <v>44819.298298611109</v>
      </c>
      <c r="AI535" s="32" t="s">
        <v>56</v>
      </c>
    </row>
    <row r="536" spans="1:35" ht="14.25">
      <c r="A536" s="32" t="s">
        <v>35</v>
      </c>
      <c r="B536" s="32" t="s">
        <v>1527</v>
      </c>
      <c r="C536" s="33"/>
      <c r="D536" s="33">
        <v>44818.780659722222</v>
      </c>
      <c r="E536" s="32" t="s">
        <v>37</v>
      </c>
      <c r="F536" s="32" t="s">
        <v>2737</v>
      </c>
      <c r="G536">
        <v>11665</v>
      </c>
      <c r="H536" s="33">
        <v>44830.708333333336</v>
      </c>
      <c r="I536" s="32" t="s">
        <v>38</v>
      </c>
      <c r="J536" s="32" t="s">
        <v>39</v>
      </c>
      <c r="K536" s="33"/>
      <c r="L536" s="32" t="s">
        <v>40</v>
      </c>
      <c r="M536" s="32" t="s">
        <v>56</v>
      </c>
      <c r="N536">
        <v>1</v>
      </c>
      <c r="O536" s="32" t="s">
        <v>55</v>
      </c>
      <c r="P536">
        <v>0</v>
      </c>
      <c r="Q536" s="32" t="s">
        <v>56</v>
      </c>
      <c r="R536">
        <v>869739989</v>
      </c>
      <c r="S536" s="32" t="s">
        <v>108</v>
      </c>
      <c r="T536" s="32" t="s">
        <v>106</v>
      </c>
      <c r="U536" s="32" t="s">
        <v>39</v>
      </c>
      <c r="V536" s="32" t="s">
        <v>39</v>
      </c>
      <c r="W536" s="33"/>
      <c r="X536" s="32" t="s">
        <v>106</v>
      </c>
      <c r="Y536" s="32" t="s">
        <v>47</v>
      </c>
      <c r="Z536" s="32" t="s">
        <v>160</v>
      </c>
      <c r="AA536" s="32" t="s">
        <v>456</v>
      </c>
      <c r="AB536" s="32" t="s">
        <v>2738</v>
      </c>
      <c r="AC536" s="32" t="s">
        <v>496</v>
      </c>
      <c r="AD536" s="34"/>
      <c r="AE536" s="32" t="s">
        <v>39</v>
      </c>
      <c r="AF536" s="32" t="s">
        <v>50</v>
      </c>
      <c r="AG536" s="35">
        <v>0</v>
      </c>
      <c r="AH536" s="33">
        <v>44819.299722222226</v>
      </c>
      <c r="AI536" s="32" t="s">
        <v>56</v>
      </c>
    </row>
    <row r="537" spans="1:35" ht="14.25">
      <c r="A537" s="32" t="s">
        <v>35</v>
      </c>
      <c r="B537" s="32" t="s">
        <v>36</v>
      </c>
      <c r="C537" s="33">
        <v>44823.524976851855</v>
      </c>
      <c r="D537" s="33">
        <v>44819.313206018516</v>
      </c>
      <c r="E537" s="32" t="s">
        <v>37</v>
      </c>
      <c r="F537" s="32" t="s">
        <v>2739</v>
      </c>
      <c r="G537">
        <v>11666</v>
      </c>
      <c r="H537" s="33">
        <v>44831.524965277778</v>
      </c>
      <c r="I537" s="32" t="s">
        <v>38</v>
      </c>
      <c r="J537" s="32" t="s">
        <v>39</v>
      </c>
      <c r="K537" s="33"/>
      <c r="L537" s="32" t="s">
        <v>40</v>
      </c>
      <c r="M537" s="32" t="s">
        <v>56</v>
      </c>
      <c r="N537">
        <v>1</v>
      </c>
      <c r="O537" s="32" t="s">
        <v>42</v>
      </c>
      <c r="P537">
        <v>0</v>
      </c>
      <c r="Q537" s="32" t="s">
        <v>56</v>
      </c>
      <c r="R537">
        <v>8232</v>
      </c>
      <c r="S537" s="32" t="s">
        <v>2740</v>
      </c>
      <c r="T537" s="32" t="s">
        <v>2741</v>
      </c>
      <c r="U537" s="32" t="s">
        <v>45</v>
      </c>
      <c r="V537" s="32" t="s">
        <v>2742</v>
      </c>
      <c r="W537" s="33">
        <v>44821.487141203703</v>
      </c>
      <c r="X537" s="32" t="s">
        <v>46</v>
      </c>
      <c r="Y537" s="32" t="s">
        <v>52</v>
      </c>
      <c r="Z537" s="32" t="s">
        <v>48</v>
      </c>
      <c r="AA537" s="32" t="s">
        <v>49</v>
      </c>
      <c r="AB537" s="32" t="s">
        <v>2743</v>
      </c>
      <c r="AC537" s="32" t="s">
        <v>736</v>
      </c>
      <c r="AD537" s="34"/>
      <c r="AE537" s="32" t="s">
        <v>39</v>
      </c>
      <c r="AF537" s="32" t="s">
        <v>50</v>
      </c>
      <c r="AG537" s="35">
        <v>0</v>
      </c>
      <c r="AH537" s="33">
        <v>44823.524965277778</v>
      </c>
      <c r="AI537" s="32" t="s">
        <v>56</v>
      </c>
    </row>
    <row r="538" spans="1:35" ht="14.25">
      <c r="A538" s="32" t="s">
        <v>35</v>
      </c>
      <c r="B538" s="32" t="s">
        <v>1527</v>
      </c>
      <c r="C538" s="33">
        <v>44819.347685185188</v>
      </c>
      <c r="D538" s="33">
        <v>44819.331192129626</v>
      </c>
      <c r="E538" s="32" t="s">
        <v>37</v>
      </c>
      <c r="F538" s="32" t="s">
        <v>39</v>
      </c>
      <c r="G538">
        <v>11667</v>
      </c>
      <c r="H538" s="33">
        <v>44823.583333333336</v>
      </c>
      <c r="I538" s="32" t="s">
        <v>38</v>
      </c>
      <c r="J538" s="32" t="s">
        <v>39</v>
      </c>
      <c r="K538" s="33"/>
      <c r="L538" s="32" t="s">
        <v>40</v>
      </c>
      <c r="M538" s="32" t="s">
        <v>56</v>
      </c>
      <c r="N538">
        <v>1</v>
      </c>
      <c r="O538" s="32" t="s">
        <v>135</v>
      </c>
      <c r="P538">
        <v>0</v>
      </c>
      <c r="Q538" s="32" t="s">
        <v>41</v>
      </c>
      <c r="R538">
        <v>8640</v>
      </c>
      <c r="S538" s="32" t="s">
        <v>2744</v>
      </c>
      <c r="T538" s="32" t="s">
        <v>2745</v>
      </c>
      <c r="U538" s="32" t="s">
        <v>45</v>
      </c>
      <c r="V538" s="32" t="s">
        <v>2746</v>
      </c>
      <c r="W538" s="33">
        <v>44819.347685185188</v>
      </c>
      <c r="X538" s="32" t="s">
        <v>96</v>
      </c>
      <c r="Y538" s="32" t="s">
        <v>47</v>
      </c>
      <c r="Z538" s="32" t="s">
        <v>48</v>
      </c>
      <c r="AA538" s="32" t="s">
        <v>97</v>
      </c>
      <c r="AB538" s="32" t="s">
        <v>2747</v>
      </c>
      <c r="AC538" s="32" t="s">
        <v>1237</v>
      </c>
      <c r="AD538" s="34"/>
      <c r="AE538" s="32" t="s">
        <v>39</v>
      </c>
      <c r="AF538" s="32" t="s">
        <v>53</v>
      </c>
      <c r="AG538" s="35">
        <v>0</v>
      </c>
      <c r="AH538" s="33">
        <v>44819.347685185188</v>
      </c>
      <c r="AI538" s="32" t="s">
        <v>56</v>
      </c>
    </row>
    <row r="539" spans="1:35" ht="14.25">
      <c r="A539" s="32" t="s">
        <v>35</v>
      </c>
      <c r="B539" s="32" t="s">
        <v>36</v>
      </c>
      <c r="C539" s="33">
        <v>44819.566099537034</v>
      </c>
      <c r="D539" s="33">
        <v>44819.33421296296</v>
      </c>
      <c r="E539" s="32" t="s">
        <v>37</v>
      </c>
      <c r="F539" s="32" t="s">
        <v>2748</v>
      </c>
      <c r="G539">
        <v>11668</v>
      </c>
      <c r="H539" s="33">
        <v>44831.544571759259</v>
      </c>
      <c r="I539" s="32" t="s">
        <v>38</v>
      </c>
      <c r="J539" s="32" t="s">
        <v>39</v>
      </c>
      <c r="K539" s="33"/>
      <c r="L539" s="32" t="s">
        <v>40</v>
      </c>
      <c r="M539" s="32" t="s">
        <v>56</v>
      </c>
      <c r="N539">
        <v>2</v>
      </c>
      <c r="O539" s="32" t="s">
        <v>82</v>
      </c>
      <c r="P539">
        <v>0</v>
      </c>
      <c r="Q539" s="32" t="s">
        <v>56</v>
      </c>
      <c r="R539">
        <v>987460955</v>
      </c>
      <c r="S539" s="32" t="s">
        <v>1110</v>
      </c>
      <c r="T539" s="32" t="s">
        <v>2749</v>
      </c>
      <c r="U539" s="32" t="s">
        <v>45</v>
      </c>
      <c r="V539" s="32" t="s">
        <v>2750</v>
      </c>
      <c r="W539" s="33">
        <v>44819.356319444443</v>
      </c>
      <c r="X539" s="32" t="s">
        <v>59</v>
      </c>
      <c r="Y539" s="32" t="s">
        <v>47</v>
      </c>
      <c r="Z539" s="32" t="s">
        <v>48</v>
      </c>
      <c r="AA539" s="32" t="s">
        <v>128</v>
      </c>
      <c r="AB539" s="32" t="s">
        <v>2751</v>
      </c>
      <c r="AC539" s="32" t="s">
        <v>819</v>
      </c>
      <c r="AD539" s="34"/>
      <c r="AE539" s="32" t="s">
        <v>39</v>
      </c>
      <c r="AF539" s="32" t="s">
        <v>50</v>
      </c>
      <c r="AG539" s="35">
        <v>0</v>
      </c>
      <c r="AH539" s="33">
        <v>44819.566099537034</v>
      </c>
      <c r="AI539" s="32" t="s">
        <v>56</v>
      </c>
    </row>
    <row r="540" spans="1:35" ht="14.25">
      <c r="A540" s="32" t="s">
        <v>35</v>
      </c>
      <c r="B540" s="32" t="s">
        <v>36</v>
      </c>
      <c r="C540" s="33">
        <v>44837.414282407408</v>
      </c>
      <c r="D540" s="33">
        <v>44819.33761574074</v>
      </c>
      <c r="E540" s="32" t="s">
        <v>37</v>
      </c>
      <c r="F540" s="32" t="s">
        <v>2752</v>
      </c>
      <c r="G540">
        <v>11669</v>
      </c>
      <c r="H540" s="33">
        <v>44831.338090277779</v>
      </c>
      <c r="I540" s="32" t="s">
        <v>38</v>
      </c>
      <c r="J540" s="32" t="s">
        <v>39</v>
      </c>
      <c r="K540" s="33"/>
      <c r="L540" s="32" t="s">
        <v>40</v>
      </c>
      <c r="M540" s="32" t="s">
        <v>56</v>
      </c>
      <c r="N540">
        <v>1</v>
      </c>
      <c r="O540" s="32" t="s">
        <v>82</v>
      </c>
      <c r="P540">
        <v>0</v>
      </c>
      <c r="Q540" s="32" t="s">
        <v>56</v>
      </c>
      <c r="R540">
        <v>8652</v>
      </c>
      <c r="S540" s="32" t="s">
        <v>211</v>
      </c>
      <c r="T540" s="32" t="s">
        <v>2041</v>
      </c>
      <c r="U540" s="32" t="s">
        <v>66</v>
      </c>
      <c r="V540" s="32" t="s">
        <v>2753</v>
      </c>
      <c r="W540" s="33">
        <v>44837.414282407408</v>
      </c>
      <c r="X540" s="32" t="s">
        <v>151</v>
      </c>
      <c r="Y540" s="32" t="s">
        <v>47</v>
      </c>
      <c r="Z540" s="32" t="s">
        <v>48</v>
      </c>
      <c r="AA540" s="32" t="s">
        <v>49</v>
      </c>
      <c r="AB540" s="32" t="s">
        <v>2754</v>
      </c>
      <c r="AC540" s="32" t="s">
        <v>1256</v>
      </c>
      <c r="AD540" s="34"/>
      <c r="AE540" s="32" t="s">
        <v>39</v>
      </c>
      <c r="AF540" s="32" t="s">
        <v>50</v>
      </c>
      <c r="AG540" s="35">
        <v>0</v>
      </c>
      <c r="AH540" s="33">
        <v>44837.414282407408</v>
      </c>
      <c r="AI540" s="32" t="s">
        <v>56</v>
      </c>
    </row>
    <row r="541" spans="1:35" ht="14.25">
      <c r="A541" s="32" t="s">
        <v>35</v>
      </c>
      <c r="B541" s="32" t="s">
        <v>171</v>
      </c>
      <c r="C541" s="33">
        <v>44823.482847222222</v>
      </c>
      <c r="D541" s="33">
        <v>44819.344780092593</v>
      </c>
      <c r="E541" s="32" t="s">
        <v>37</v>
      </c>
      <c r="F541" s="32" t="s">
        <v>2755</v>
      </c>
      <c r="G541">
        <v>11670</v>
      </c>
      <c r="H541" s="33">
        <v>44831.494652777779</v>
      </c>
      <c r="I541" s="32" t="s">
        <v>38</v>
      </c>
      <c r="J541" s="32" t="s">
        <v>39</v>
      </c>
      <c r="K541" s="33"/>
      <c r="L541" s="32" t="s">
        <v>40</v>
      </c>
      <c r="M541" s="32" t="s">
        <v>56</v>
      </c>
      <c r="N541">
        <v>1</v>
      </c>
      <c r="O541" s="32" t="s">
        <v>369</v>
      </c>
      <c r="P541">
        <v>0</v>
      </c>
      <c r="Q541" s="32" t="s">
        <v>56</v>
      </c>
      <c r="R541">
        <v>8459</v>
      </c>
      <c r="S541" s="32" t="s">
        <v>294</v>
      </c>
      <c r="T541" s="32" t="s">
        <v>295</v>
      </c>
      <c r="U541" s="32" t="s">
        <v>45</v>
      </c>
      <c r="V541" s="32" t="s">
        <v>2756</v>
      </c>
      <c r="W541" s="33">
        <v>44821.482476851852</v>
      </c>
      <c r="X541" s="32" t="s">
        <v>46</v>
      </c>
      <c r="Y541" s="32" t="s">
        <v>47</v>
      </c>
      <c r="Z541" s="32" t="s">
        <v>48</v>
      </c>
      <c r="AA541" s="32" t="s">
        <v>150</v>
      </c>
      <c r="AB541" s="32" t="s">
        <v>2757</v>
      </c>
      <c r="AC541" s="32" t="s">
        <v>517</v>
      </c>
      <c r="AD541" s="34"/>
      <c r="AE541" s="32" t="s">
        <v>39</v>
      </c>
      <c r="AF541" s="32" t="s">
        <v>50</v>
      </c>
      <c r="AG541" s="35">
        <v>0</v>
      </c>
      <c r="AH541" s="33">
        <v>44823.482847222222</v>
      </c>
      <c r="AI541" s="32" t="s">
        <v>56</v>
      </c>
    </row>
    <row r="542" spans="1:35" ht="14.25">
      <c r="A542" s="32" t="s">
        <v>35</v>
      </c>
      <c r="B542" s="32" t="s">
        <v>36</v>
      </c>
      <c r="C542" s="33">
        <v>44824.400347222225</v>
      </c>
      <c r="D542" s="33">
        <v>44819.346828703703</v>
      </c>
      <c r="E542" s="32" t="s">
        <v>37</v>
      </c>
      <c r="F542" s="32" t="s">
        <v>2758</v>
      </c>
      <c r="G542">
        <v>11671</v>
      </c>
      <c r="H542" s="33">
        <v>44833.565613425926</v>
      </c>
      <c r="I542" s="32" t="s">
        <v>38</v>
      </c>
      <c r="J542" s="32" t="s">
        <v>39</v>
      </c>
      <c r="K542" s="33"/>
      <c r="L542" s="32" t="s">
        <v>40</v>
      </c>
      <c r="M542" s="32" t="s">
        <v>56</v>
      </c>
      <c r="N542">
        <v>1</v>
      </c>
      <c r="O542" s="32" t="s">
        <v>127</v>
      </c>
      <c r="P542">
        <v>0</v>
      </c>
      <c r="Q542" s="32" t="s">
        <v>56</v>
      </c>
      <c r="R542">
        <v>5630</v>
      </c>
      <c r="S542" s="32" t="s">
        <v>2759</v>
      </c>
      <c r="T542" s="32" t="s">
        <v>2760</v>
      </c>
      <c r="U542" s="32" t="s">
        <v>45</v>
      </c>
      <c r="V542" s="32" t="s">
        <v>2761</v>
      </c>
      <c r="W542" s="33">
        <v>44822.364155092589</v>
      </c>
      <c r="X542" s="32" t="s">
        <v>72</v>
      </c>
      <c r="Y542" s="32" t="s">
        <v>52</v>
      </c>
      <c r="Z542" s="32" t="s">
        <v>48</v>
      </c>
      <c r="AA542" s="32" t="s">
        <v>128</v>
      </c>
      <c r="AB542" s="32" t="s">
        <v>2762</v>
      </c>
      <c r="AC542" s="32" t="s">
        <v>616</v>
      </c>
      <c r="AD542" s="34">
        <v>44686</v>
      </c>
      <c r="AE542" s="32" t="s">
        <v>39</v>
      </c>
      <c r="AF542" s="32" t="s">
        <v>50</v>
      </c>
      <c r="AG542" s="35">
        <v>0</v>
      </c>
      <c r="AH542" s="33">
        <v>44824.42900462963</v>
      </c>
      <c r="AI542" s="32" t="s">
        <v>56</v>
      </c>
    </row>
    <row r="543" spans="1:35" ht="14.25">
      <c r="A543" s="32" t="s">
        <v>35</v>
      </c>
      <c r="B543" s="32" t="s">
        <v>73</v>
      </c>
      <c r="C543" s="33">
        <v>44819.566307870373</v>
      </c>
      <c r="D543" s="33">
        <v>44819.352060185185</v>
      </c>
      <c r="E543" s="32" t="s">
        <v>37</v>
      </c>
      <c r="F543" s="32" t="s">
        <v>2763</v>
      </c>
      <c r="G543">
        <v>11672</v>
      </c>
      <c r="H543" s="33">
        <v>44831.359398148146</v>
      </c>
      <c r="I543" s="32" t="s">
        <v>38</v>
      </c>
      <c r="J543" s="32" t="s">
        <v>39</v>
      </c>
      <c r="K543" s="33"/>
      <c r="L543" s="32" t="s">
        <v>40</v>
      </c>
      <c r="M543" s="32" t="s">
        <v>56</v>
      </c>
      <c r="N543">
        <v>1</v>
      </c>
      <c r="O543" s="32" t="s">
        <v>42</v>
      </c>
      <c r="P543">
        <v>0</v>
      </c>
      <c r="Q543" s="32" t="s">
        <v>56</v>
      </c>
      <c r="R543">
        <v>6570</v>
      </c>
      <c r="S543" s="32" t="s">
        <v>1317</v>
      </c>
      <c r="T543" s="32" t="s">
        <v>1318</v>
      </c>
      <c r="U543" s="32" t="s">
        <v>45</v>
      </c>
      <c r="V543" s="32" t="s">
        <v>2764</v>
      </c>
      <c r="W543" s="33">
        <v>44819.55914351852</v>
      </c>
      <c r="X543" s="32" t="s">
        <v>46</v>
      </c>
      <c r="Y543" s="32" t="s">
        <v>47</v>
      </c>
      <c r="Z543" s="32" t="s">
        <v>48</v>
      </c>
      <c r="AA543" s="32" t="s">
        <v>77</v>
      </c>
      <c r="AB543" s="32" t="s">
        <v>2765</v>
      </c>
      <c r="AC543" s="32" t="s">
        <v>1321</v>
      </c>
      <c r="AD543" s="34"/>
      <c r="AE543" s="32" t="s">
        <v>39</v>
      </c>
      <c r="AF543" s="32" t="s">
        <v>50</v>
      </c>
      <c r="AG543" s="35">
        <v>0</v>
      </c>
      <c r="AH543" s="33">
        <v>44819.566342592596</v>
      </c>
      <c r="AI543" s="32" t="s">
        <v>41</v>
      </c>
    </row>
    <row r="544" spans="1:35" ht="14.25">
      <c r="A544" s="32" t="s">
        <v>35</v>
      </c>
      <c r="B544" s="32" t="s">
        <v>1527</v>
      </c>
      <c r="C544" s="33">
        <v>44819.371990740743</v>
      </c>
      <c r="D544" s="33">
        <v>44819.369120370371</v>
      </c>
      <c r="E544" s="32" t="s">
        <v>37</v>
      </c>
      <c r="F544" s="32" t="s">
        <v>2766</v>
      </c>
      <c r="G544">
        <v>11673</v>
      </c>
      <c r="H544" s="33">
        <v>44837.659131944441</v>
      </c>
      <c r="I544" s="32" t="s">
        <v>38</v>
      </c>
      <c r="J544" s="32" t="s">
        <v>39</v>
      </c>
      <c r="K544" s="33"/>
      <c r="L544" s="32" t="s">
        <v>40</v>
      </c>
      <c r="M544" s="32" t="s">
        <v>56</v>
      </c>
      <c r="N544">
        <v>1</v>
      </c>
      <c r="O544" s="32" t="s">
        <v>127</v>
      </c>
      <c r="P544">
        <v>0</v>
      </c>
      <c r="Q544" s="32" t="s">
        <v>56</v>
      </c>
      <c r="R544">
        <v>5735</v>
      </c>
      <c r="S544" s="32" t="s">
        <v>873</v>
      </c>
      <c r="T544" s="32" t="s">
        <v>874</v>
      </c>
      <c r="U544" s="32" t="s">
        <v>45</v>
      </c>
      <c r="V544" s="32" t="s">
        <v>2767</v>
      </c>
      <c r="W544" s="33">
        <v>44819.371990740743</v>
      </c>
      <c r="X544" s="32" t="s">
        <v>94</v>
      </c>
      <c r="Y544" s="32" t="s">
        <v>47</v>
      </c>
      <c r="Z544" s="32" t="s">
        <v>48</v>
      </c>
      <c r="AA544" s="32" t="s">
        <v>505</v>
      </c>
      <c r="AB544" s="32" t="s">
        <v>2768</v>
      </c>
      <c r="AC544" s="32" t="s">
        <v>691</v>
      </c>
      <c r="AD544" s="34"/>
      <c r="AE544" s="32" t="s">
        <v>39</v>
      </c>
      <c r="AF544" s="32" t="s">
        <v>50</v>
      </c>
      <c r="AG544" s="35">
        <v>0</v>
      </c>
      <c r="AH544" s="33">
        <v>44825.661909722221</v>
      </c>
      <c r="AI544" s="32" t="s">
        <v>56</v>
      </c>
    </row>
    <row r="545" spans="1:35" ht="14.25">
      <c r="A545" s="32" t="s">
        <v>35</v>
      </c>
      <c r="B545" s="32" t="s">
        <v>1527</v>
      </c>
      <c r="C545" s="33">
        <v>44819.665648148148</v>
      </c>
      <c r="D545" s="33">
        <v>44819.381296296298</v>
      </c>
      <c r="E545" s="32" t="s">
        <v>37</v>
      </c>
      <c r="F545" s="32" t="s">
        <v>2769</v>
      </c>
      <c r="G545">
        <v>11674</v>
      </c>
      <c r="H545" s="33">
        <v>44831.385092592594</v>
      </c>
      <c r="I545" s="32" t="s">
        <v>38</v>
      </c>
      <c r="J545" s="32" t="s">
        <v>39</v>
      </c>
      <c r="K545" s="33"/>
      <c r="L545" s="32" t="s">
        <v>40</v>
      </c>
      <c r="M545" s="32" t="s">
        <v>56</v>
      </c>
      <c r="N545">
        <v>1</v>
      </c>
      <c r="O545" s="32" t="s">
        <v>164</v>
      </c>
      <c r="P545">
        <v>0</v>
      </c>
      <c r="Q545" s="32" t="s">
        <v>56</v>
      </c>
      <c r="R545">
        <v>924554562</v>
      </c>
      <c r="S545" s="32" t="s">
        <v>2770</v>
      </c>
      <c r="T545" s="32" t="s">
        <v>2771</v>
      </c>
      <c r="U545" s="32" t="s">
        <v>45</v>
      </c>
      <c r="V545" s="32" t="s">
        <v>2772</v>
      </c>
      <c r="W545" s="33">
        <v>44819.662083333336</v>
      </c>
      <c r="X545" s="32" t="s">
        <v>67</v>
      </c>
      <c r="Y545" s="32" t="s">
        <v>47</v>
      </c>
      <c r="Z545" s="32" t="s">
        <v>48</v>
      </c>
      <c r="AA545" s="32" t="s">
        <v>455</v>
      </c>
      <c r="AB545" s="32" t="s">
        <v>2773</v>
      </c>
      <c r="AC545" s="32" t="s">
        <v>2269</v>
      </c>
      <c r="AD545" s="34"/>
      <c r="AE545" s="32" t="s">
        <v>39</v>
      </c>
      <c r="AF545" s="32" t="s">
        <v>50</v>
      </c>
      <c r="AG545" s="35">
        <v>0</v>
      </c>
      <c r="AH545" s="33">
        <v>44819.665648148148</v>
      </c>
      <c r="AI545" s="32" t="s">
        <v>56</v>
      </c>
    </row>
    <row r="546" spans="1:35" ht="14.25">
      <c r="A546" s="32" t="s">
        <v>35</v>
      </c>
      <c r="B546" s="32" t="s">
        <v>178</v>
      </c>
      <c r="C546" s="33">
        <v>44825.525150462963</v>
      </c>
      <c r="D546" s="33">
        <v>44819.382604166669</v>
      </c>
      <c r="E546" s="32" t="s">
        <v>37</v>
      </c>
      <c r="F546" s="32" t="s">
        <v>2774</v>
      </c>
      <c r="G546">
        <v>11675</v>
      </c>
      <c r="H546" s="33">
        <v>44834.574444444443</v>
      </c>
      <c r="I546" s="32" t="s">
        <v>972</v>
      </c>
      <c r="J546" s="32" t="s">
        <v>45</v>
      </c>
      <c r="K546" s="33">
        <v>44819.384270833332</v>
      </c>
      <c r="L546" s="32" t="s">
        <v>40</v>
      </c>
      <c r="M546" s="32" t="s">
        <v>56</v>
      </c>
      <c r="N546">
        <v>1</v>
      </c>
      <c r="O546" s="32" t="s">
        <v>179</v>
      </c>
      <c r="P546">
        <v>1</v>
      </c>
      <c r="Q546" s="32" t="s">
        <v>56</v>
      </c>
      <c r="R546">
        <v>846582658</v>
      </c>
      <c r="S546" s="32" t="s">
        <v>482</v>
      </c>
      <c r="T546" s="32" t="s">
        <v>483</v>
      </c>
      <c r="U546" s="32" t="s">
        <v>45</v>
      </c>
      <c r="V546" s="32" t="s">
        <v>2775</v>
      </c>
      <c r="W546" s="33">
        <v>44823.485312500001</v>
      </c>
      <c r="X546" s="32" t="s">
        <v>51</v>
      </c>
      <c r="Y546" s="32" t="s">
        <v>47</v>
      </c>
      <c r="Z546" s="32" t="s">
        <v>48</v>
      </c>
      <c r="AA546" s="32" t="s">
        <v>254</v>
      </c>
      <c r="AB546" s="32" t="s">
        <v>2776</v>
      </c>
      <c r="AC546" s="32" t="s">
        <v>480</v>
      </c>
      <c r="AD546" s="34">
        <v>44686</v>
      </c>
      <c r="AE546" s="32" t="s">
        <v>39</v>
      </c>
      <c r="AF546" s="32" t="s">
        <v>53</v>
      </c>
      <c r="AG546" s="35">
        <v>0</v>
      </c>
      <c r="AH546" s="33">
        <v>44825.52542824074</v>
      </c>
      <c r="AI546" s="32" t="s">
        <v>56</v>
      </c>
    </row>
    <row r="547" spans="1:35" ht="14.25">
      <c r="A547" s="32" t="s">
        <v>35</v>
      </c>
      <c r="B547" s="32" t="s">
        <v>1527</v>
      </c>
      <c r="C547" s="33"/>
      <c r="D547" s="33">
        <v>44819.391469907408</v>
      </c>
      <c r="E547" s="32" t="s">
        <v>37</v>
      </c>
      <c r="F547" s="32" t="s">
        <v>2777</v>
      </c>
      <c r="G547">
        <v>11676</v>
      </c>
      <c r="H547" s="33">
        <v>44831.39167824074</v>
      </c>
      <c r="I547" s="32" t="s">
        <v>38</v>
      </c>
      <c r="J547" s="32" t="s">
        <v>39</v>
      </c>
      <c r="K547" s="33"/>
      <c r="L547" s="32" t="s">
        <v>40</v>
      </c>
      <c r="M547" s="32" t="s">
        <v>56</v>
      </c>
      <c r="N547">
        <v>1</v>
      </c>
      <c r="O547" s="32" t="s">
        <v>453</v>
      </c>
      <c r="P547">
        <v>0</v>
      </c>
      <c r="Q547" s="32" t="s">
        <v>56</v>
      </c>
      <c r="R547">
        <v>8715</v>
      </c>
      <c r="S547" s="32" t="s">
        <v>1645</v>
      </c>
      <c r="T547" s="32" t="s">
        <v>1646</v>
      </c>
      <c r="U547" s="32" t="s">
        <v>39</v>
      </c>
      <c r="V547" s="32" t="s">
        <v>39</v>
      </c>
      <c r="W547" s="33"/>
      <c r="X547" s="32" t="s">
        <v>268</v>
      </c>
      <c r="Y547" s="32" t="s">
        <v>47</v>
      </c>
      <c r="Z547" s="32" t="s">
        <v>160</v>
      </c>
      <c r="AA547" s="32" t="s">
        <v>455</v>
      </c>
      <c r="AB547" s="32" t="s">
        <v>2778</v>
      </c>
      <c r="AC547" s="32" t="s">
        <v>387</v>
      </c>
      <c r="AD547" s="34"/>
      <c r="AE547" s="32" t="s">
        <v>39</v>
      </c>
      <c r="AF547" s="32" t="s">
        <v>50</v>
      </c>
      <c r="AG547" s="35">
        <v>0</v>
      </c>
      <c r="AH547" s="33">
        <v>44820.478483796294</v>
      </c>
      <c r="AI547" s="32" t="s">
        <v>56</v>
      </c>
    </row>
    <row r="548" spans="1:35" ht="14.25">
      <c r="A548" s="32" t="s">
        <v>35</v>
      </c>
      <c r="B548" s="32" t="s">
        <v>329</v>
      </c>
      <c r="C548" s="33">
        <v>44824.681504629632</v>
      </c>
      <c r="D548" s="33">
        <v>44819.394282407404</v>
      </c>
      <c r="E548" s="32" t="s">
        <v>37</v>
      </c>
      <c r="F548" s="32" t="s">
        <v>2779</v>
      </c>
      <c r="G548">
        <v>11677</v>
      </c>
      <c r="H548" s="33">
        <v>44831.394699074073</v>
      </c>
      <c r="I548" s="32" t="s">
        <v>2780</v>
      </c>
      <c r="J548" s="32" t="s">
        <v>66</v>
      </c>
      <c r="K548" s="33">
        <v>44824.681284722225</v>
      </c>
      <c r="L548" s="32" t="s">
        <v>40</v>
      </c>
      <c r="M548" s="32" t="s">
        <v>56</v>
      </c>
      <c r="N548">
        <v>1</v>
      </c>
      <c r="O548" s="32" t="s">
        <v>102</v>
      </c>
      <c r="P548">
        <v>1</v>
      </c>
      <c r="Q548" s="32" t="s">
        <v>56</v>
      </c>
      <c r="R548">
        <v>6471</v>
      </c>
      <c r="S548" s="32" t="s">
        <v>412</v>
      </c>
      <c r="T548" s="32" t="s">
        <v>413</v>
      </c>
      <c r="U548" s="32" t="s">
        <v>45</v>
      </c>
      <c r="V548" s="32" t="s">
        <v>2781</v>
      </c>
      <c r="W548" s="33">
        <v>44824.681504629632</v>
      </c>
      <c r="X548" s="32" t="s">
        <v>189</v>
      </c>
      <c r="Y548" s="32" t="s">
        <v>47</v>
      </c>
      <c r="Z548" s="32" t="s">
        <v>48</v>
      </c>
      <c r="AA548" s="32" t="s">
        <v>330</v>
      </c>
      <c r="AB548" s="32" t="s">
        <v>2779</v>
      </c>
      <c r="AC548" s="32" t="s">
        <v>579</v>
      </c>
      <c r="AD548" s="34"/>
      <c r="AE548" s="32" t="s">
        <v>39</v>
      </c>
      <c r="AF548" s="32" t="s">
        <v>53</v>
      </c>
      <c r="AG548" s="35">
        <v>0</v>
      </c>
      <c r="AH548" s="33">
        <v>44824.681493055556</v>
      </c>
      <c r="AI548" s="32" t="s">
        <v>56</v>
      </c>
    </row>
    <row r="549" spans="1:35" ht="14.25">
      <c r="A549" s="32" t="s">
        <v>35</v>
      </c>
      <c r="B549" s="32" t="s">
        <v>2348</v>
      </c>
      <c r="C549" s="33">
        <v>44819.669861111113</v>
      </c>
      <c r="D549" s="33">
        <v>44819.396458333336</v>
      </c>
      <c r="E549" s="32" t="s">
        <v>37</v>
      </c>
      <c r="F549" s="32" t="s">
        <v>2782</v>
      </c>
      <c r="G549">
        <v>11678</v>
      </c>
      <c r="H549" s="33">
        <v>44823.647638888891</v>
      </c>
      <c r="I549" s="32" t="s">
        <v>38</v>
      </c>
      <c r="J549" s="32" t="s">
        <v>39</v>
      </c>
      <c r="K549" s="33"/>
      <c r="L549" s="32" t="s">
        <v>40</v>
      </c>
      <c r="M549" s="32" t="s">
        <v>56</v>
      </c>
      <c r="N549">
        <v>1</v>
      </c>
      <c r="O549" s="32" t="s">
        <v>60</v>
      </c>
      <c r="P549">
        <v>0</v>
      </c>
      <c r="Q549" s="32" t="s">
        <v>41</v>
      </c>
      <c r="R549">
        <v>8705</v>
      </c>
      <c r="S549" s="32" t="s">
        <v>2783</v>
      </c>
      <c r="T549" s="32" t="s">
        <v>2784</v>
      </c>
      <c r="U549" s="32" t="s">
        <v>45</v>
      </c>
      <c r="V549" s="32" t="s">
        <v>2785</v>
      </c>
      <c r="W549" s="33">
        <v>44819.668912037036</v>
      </c>
      <c r="X549" s="32" t="s">
        <v>85</v>
      </c>
      <c r="Y549" s="32" t="s">
        <v>47</v>
      </c>
      <c r="Z549" s="32" t="s">
        <v>48</v>
      </c>
      <c r="AA549" s="32" t="s">
        <v>314</v>
      </c>
      <c r="AB549" s="32" t="s">
        <v>2786</v>
      </c>
      <c r="AC549" s="32" t="s">
        <v>387</v>
      </c>
      <c r="AD549" s="34"/>
      <c r="AE549" s="32" t="s">
        <v>39</v>
      </c>
      <c r="AF549" s="32" t="s">
        <v>50</v>
      </c>
      <c r="AG549" s="35">
        <v>0</v>
      </c>
      <c r="AH549" s="33">
        <v>44819.669861111113</v>
      </c>
      <c r="AI549" s="32" t="s">
        <v>41</v>
      </c>
    </row>
    <row r="550" spans="1:35" ht="14.25">
      <c r="A550" s="32" t="s">
        <v>35</v>
      </c>
      <c r="B550" s="32" t="s">
        <v>178</v>
      </c>
      <c r="C550" s="33">
        <v>44819.667199074072</v>
      </c>
      <c r="D550" s="33">
        <v>44819.396458333336</v>
      </c>
      <c r="E550" s="32" t="s">
        <v>37</v>
      </c>
      <c r="F550" s="32" t="s">
        <v>2787</v>
      </c>
      <c r="G550">
        <v>11679</v>
      </c>
      <c r="H550" s="33">
        <v>44831.404004629629</v>
      </c>
      <c r="I550" s="32" t="s">
        <v>38</v>
      </c>
      <c r="J550" s="32" t="s">
        <v>39</v>
      </c>
      <c r="K550" s="33"/>
      <c r="L550" s="32" t="s">
        <v>40</v>
      </c>
      <c r="M550" s="32" t="s">
        <v>56</v>
      </c>
      <c r="N550">
        <v>1</v>
      </c>
      <c r="O550" s="32" t="s">
        <v>253</v>
      </c>
      <c r="P550">
        <v>0</v>
      </c>
      <c r="Q550" s="32" t="s">
        <v>56</v>
      </c>
      <c r="R550">
        <v>6524</v>
      </c>
      <c r="S550" s="32" t="s">
        <v>396</v>
      </c>
      <c r="T550" s="32" t="s">
        <v>397</v>
      </c>
      <c r="U550" s="32" t="s">
        <v>45</v>
      </c>
      <c r="V550" s="32" t="s">
        <v>2788</v>
      </c>
      <c r="W550" s="33">
        <v>44819.660138888888</v>
      </c>
      <c r="X550" s="32" t="s">
        <v>81</v>
      </c>
      <c r="Y550" s="32" t="s">
        <v>47</v>
      </c>
      <c r="Z550" s="32" t="s">
        <v>48</v>
      </c>
      <c r="AA550" s="32" t="s">
        <v>182</v>
      </c>
      <c r="AB550" s="32" t="s">
        <v>2789</v>
      </c>
      <c r="AC550" s="32" t="s">
        <v>1393</v>
      </c>
      <c r="AD550" s="34"/>
      <c r="AE550" s="32" t="s">
        <v>39</v>
      </c>
      <c r="AF550" s="32" t="s">
        <v>53</v>
      </c>
      <c r="AG550" s="35">
        <v>0</v>
      </c>
      <c r="AH550" s="33">
        <v>44819.667199074072</v>
      </c>
      <c r="AI550" s="32" t="s">
        <v>56</v>
      </c>
    </row>
    <row r="551" spans="1:35" ht="14.25">
      <c r="A551" s="32" t="s">
        <v>35</v>
      </c>
      <c r="B551" s="32" t="s">
        <v>171</v>
      </c>
      <c r="C551" s="33">
        <v>44819.566643518519</v>
      </c>
      <c r="D551" s="33">
        <v>44819.397662037038</v>
      </c>
      <c r="E551" s="32" t="s">
        <v>37</v>
      </c>
      <c r="F551" s="32" t="s">
        <v>2790</v>
      </c>
      <c r="G551">
        <v>11680</v>
      </c>
      <c r="H551" s="33">
        <v>44831.505532407406</v>
      </c>
      <c r="I551" s="32" t="s">
        <v>38</v>
      </c>
      <c r="J551" s="32" t="s">
        <v>39</v>
      </c>
      <c r="K551" s="33"/>
      <c r="L551" s="32" t="s">
        <v>40</v>
      </c>
      <c r="M551" s="32" t="s">
        <v>56</v>
      </c>
      <c r="N551">
        <v>1</v>
      </c>
      <c r="O551" s="32" t="s">
        <v>369</v>
      </c>
      <c r="P551">
        <v>0</v>
      </c>
      <c r="Q551" s="32" t="s">
        <v>56</v>
      </c>
      <c r="R551">
        <v>8888</v>
      </c>
      <c r="S551" s="32" t="s">
        <v>247</v>
      </c>
      <c r="T551" s="32" t="s">
        <v>189</v>
      </c>
      <c r="U551" s="32" t="s">
        <v>45</v>
      </c>
      <c r="V551" s="32" t="s">
        <v>2791</v>
      </c>
      <c r="W551" s="33">
        <v>44819.478541666664</v>
      </c>
      <c r="X551" s="32" t="s">
        <v>149</v>
      </c>
      <c r="Y551" s="32" t="s">
        <v>47</v>
      </c>
      <c r="Z551" s="32" t="s">
        <v>48</v>
      </c>
      <c r="AA551" s="32" t="s">
        <v>150</v>
      </c>
      <c r="AB551" s="32" t="s">
        <v>2792</v>
      </c>
      <c r="AC551" s="32" t="s">
        <v>538</v>
      </c>
      <c r="AD551" s="34"/>
      <c r="AE551" s="32" t="s">
        <v>39</v>
      </c>
      <c r="AF551" s="32" t="s">
        <v>50</v>
      </c>
      <c r="AG551" s="35">
        <v>0</v>
      </c>
      <c r="AH551" s="33">
        <v>44819.566643518519</v>
      </c>
      <c r="AI551" s="32" t="s">
        <v>56</v>
      </c>
    </row>
    <row r="552" spans="1:35" ht="14.25">
      <c r="A552" s="32" t="s">
        <v>35</v>
      </c>
      <c r="B552" s="32" t="s">
        <v>2348</v>
      </c>
      <c r="C552" s="33">
        <v>44826.691817129627</v>
      </c>
      <c r="D552" s="33">
        <v>44819.401238425926</v>
      </c>
      <c r="E552" s="32" t="s">
        <v>37</v>
      </c>
      <c r="F552" s="32" t="s">
        <v>2793</v>
      </c>
      <c r="G552">
        <v>11681</v>
      </c>
      <c r="H552" s="33">
        <v>44833.407083333332</v>
      </c>
      <c r="I552" s="32" t="s">
        <v>38</v>
      </c>
      <c r="J552" s="32" t="s">
        <v>39</v>
      </c>
      <c r="K552" s="33"/>
      <c r="L552" s="32" t="s">
        <v>40</v>
      </c>
      <c r="M552" s="32" t="s">
        <v>56</v>
      </c>
      <c r="N552">
        <v>1</v>
      </c>
      <c r="O552" s="32" t="s">
        <v>82</v>
      </c>
      <c r="P552">
        <v>0</v>
      </c>
      <c r="Q552" s="32" t="s">
        <v>56</v>
      </c>
      <c r="R552">
        <v>6384</v>
      </c>
      <c r="S552" s="32" t="s">
        <v>2794</v>
      </c>
      <c r="T552" s="32" t="s">
        <v>2795</v>
      </c>
      <c r="U552" s="32" t="s">
        <v>45</v>
      </c>
      <c r="V552" s="32" t="s">
        <v>2796</v>
      </c>
      <c r="W552" s="33">
        <v>44824.686435185184</v>
      </c>
      <c r="X552" s="32" t="s">
        <v>89</v>
      </c>
      <c r="Y552" s="32" t="s">
        <v>47</v>
      </c>
      <c r="Z552" s="32" t="s">
        <v>48</v>
      </c>
      <c r="AA552" s="32" t="s">
        <v>314</v>
      </c>
      <c r="AB552" s="32" t="s">
        <v>2797</v>
      </c>
      <c r="AC552" s="32" t="s">
        <v>714</v>
      </c>
      <c r="AD552" s="34"/>
      <c r="AE552" s="32" t="s">
        <v>39</v>
      </c>
      <c r="AF552" s="32" t="s">
        <v>50</v>
      </c>
      <c r="AG552" s="35">
        <v>0</v>
      </c>
      <c r="AH552" s="33">
        <v>44826.691805555558</v>
      </c>
      <c r="AI552" s="32" t="s">
        <v>56</v>
      </c>
    </row>
    <row r="553" spans="1:35" ht="14.25">
      <c r="A553" s="32" t="s">
        <v>35</v>
      </c>
      <c r="B553" s="32" t="s">
        <v>178</v>
      </c>
      <c r="C553" s="33"/>
      <c r="D553" s="33">
        <v>44819.40221064815</v>
      </c>
      <c r="E553" s="32" t="s">
        <v>37</v>
      </c>
      <c r="F553" s="32" t="s">
        <v>2798</v>
      </c>
      <c r="G553">
        <v>11682</v>
      </c>
      <c r="H553" s="33">
        <v>44834.655474537038</v>
      </c>
      <c r="I553" s="32" t="s">
        <v>2799</v>
      </c>
      <c r="J553" s="32" t="s">
        <v>45</v>
      </c>
      <c r="K553" s="33">
        <v>44819.403067129628</v>
      </c>
      <c r="L553" s="32" t="s">
        <v>40</v>
      </c>
      <c r="M553" s="32" t="s">
        <v>56</v>
      </c>
      <c r="N553">
        <v>2</v>
      </c>
      <c r="O553" s="32" t="s">
        <v>179</v>
      </c>
      <c r="P553">
        <v>1</v>
      </c>
      <c r="Q553" s="32" t="s">
        <v>56</v>
      </c>
      <c r="R553">
        <v>8705</v>
      </c>
      <c r="S553" s="32" t="s">
        <v>2783</v>
      </c>
      <c r="T553" s="32" t="s">
        <v>2784</v>
      </c>
      <c r="U553" s="32" t="s">
        <v>39</v>
      </c>
      <c r="V553" s="32" t="s">
        <v>39</v>
      </c>
      <c r="W553" s="33"/>
      <c r="X553" s="32" t="s">
        <v>85</v>
      </c>
      <c r="Y553" s="32" t="s">
        <v>47</v>
      </c>
      <c r="Z553" s="32" t="s">
        <v>160</v>
      </c>
      <c r="AA553" s="32" t="s">
        <v>182</v>
      </c>
      <c r="AB553" s="32" t="s">
        <v>2800</v>
      </c>
      <c r="AC553" s="32" t="s">
        <v>569</v>
      </c>
      <c r="AD553" s="34"/>
      <c r="AE553" s="32" t="s">
        <v>39</v>
      </c>
      <c r="AF553" s="32" t="s">
        <v>53</v>
      </c>
      <c r="AG553" s="35">
        <v>0</v>
      </c>
      <c r="AH553" s="33">
        <v>44827.396944444445</v>
      </c>
      <c r="AI553" s="32" t="s">
        <v>56</v>
      </c>
    </row>
    <row r="554" spans="1:35" ht="14.25">
      <c r="A554" s="32" t="s">
        <v>35</v>
      </c>
      <c r="B554" s="32" t="s">
        <v>36</v>
      </c>
      <c r="C554" s="33">
        <v>44819.667500000003</v>
      </c>
      <c r="D554" s="33">
        <v>44819.409618055557</v>
      </c>
      <c r="E554" s="32" t="s">
        <v>37</v>
      </c>
      <c r="F554" s="32" t="s">
        <v>1098</v>
      </c>
      <c r="G554">
        <v>11683</v>
      </c>
      <c r="H554" s="33">
        <v>44831.411944444444</v>
      </c>
      <c r="I554" s="32" t="s">
        <v>38</v>
      </c>
      <c r="J554" s="32" t="s">
        <v>39</v>
      </c>
      <c r="K554" s="33"/>
      <c r="L554" s="32" t="s">
        <v>40</v>
      </c>
      <c r="M554" s="32" t="s">
        <v>56</v>
      </c>
      <c r="N554">
        <v>1</v>
      </c>
      <c r="O554" s="32" t="s">
        <v>82</v>
      </c>
      <c r="P554">
        <v>0</v>
      </c>
      <c r="Q554" s="32" t="s">
        <v>56</v>
      </c>
      <c r="R554">
        <v>6941</v>
      </c>
      <c r="S554" s="32" t="s">
        <v>366</v>
      </c>
      <c r="T554" s="32" t="s">
        <v>367</v>
      </c>
      <c r="U554" s="32" t="s">
        <v>45</v>
      </c>
      <c r="V554" s="32" t="s">
        <v>2801</v>
      </c>
      <c r="W554" s="33">
        <v>44819.665254629632</v>
      </c>
      <c r="X554" s="32" t="s">
        <v>59</v>
      </c>
      <c r="Y554" s="32" t="s">
        <v>47</v>
      </c>
      <c r="Z554" s="32" t="s">
        <v>48</v>
      </c>
      <c r="AA554" s="32" t="s">
        <v>234</v>
      </c>
      <c r="AB554" s="32" t="s">
        <v>1098</v>
      </c>
      <c r="AC554" s="32" t="s">
        <v>941</v>
      </c>
      <c r="AD554" s="34">
        <v>44686</v>
      </c>
      <c r="AE554" s="32" t="s">
        <v>39</v>
      </c>
      <c r="AF554" s="32" t="s">
        <v>50</v>
      </c>
      <c r="AG554" s="35">
        <v>0</v>
      </c>
      <c r="AH554" s="33">
        <v>44819.762129629627</v>
      </c>
      <c r="AI554" s="32" t="s">
        <v>56</v>
      </c>
    </row>
    <row r="555" spans="1:35" ht="14.25">
      <c r="A555" s="32" t="s">
        <v>35</v>
      </c>
      <c r="B555" s="32" t="s">
        <v>2348</v>
      </c>
      <c r="C555" s="33">
        <v>44819.668993055559</v>
      </c>
      <c r="D555" s="33">
        <v>44819.413321759261</v>
      </c>
      <c r="E555" s="32" t="s">
        <v>37</v>
      </c>
      <c r="F555" s="32" t="s">
        <v>2802</v>
      </c>
      <c r="G555">
        <v>11684</v>
      </c>
      <c r="H555" s="33">
        <v>44837.42596064815</v>
      </c>
      <c r="I555" s="32" t="s">
        <v>38</v>
      </c>
      <c r="J555" s="32" t="s">
        <v>39</v>
      </c>
      <c r="K555" s="33"/>
      <c r="L555" s="32" t="s">
        <v>40</v>
      </c>
      <c r="M555" s="32" t="s">
        <v>56</v>
      </c>
      <c r="N555">
        <v>1</v>
      </c>
      <c r="O555" s="32" t="s">
        <v>60</v>
      </c>
      <c r="P555">
        <v>0</v>
      </c>
      <c r="Q555" s="32" t="s">
        <v>56</v>
      </c>
      <c r="R555">
        <v>6843</v>
      </c>
      <c r="S555" s="32" t="s">
        <v>370</v>
      </c>
      <c r="T555" s="32" t="s">
        <v>371</v>
      </c>
      <c r="U555" s="32" t="s">
        <v>45</v>
      </c>
      <c r="V555" s="32" t="s">
        <v>2803</v>
      </c>
      <c r="W555" s="33">
        <v>44819.663923611108</v>
      </c>
      <c r="X555" s="32" t="s">
        <v>59</v>
      </c>
      <c r="Y555" s="32" t="s">
        <v>52</v>
      </c>
      <c r="Z555" s="32" t="s">
        <v>48</v>
      </c>
      <c r="AA555" s="32" t="s">
        <v>574</v>
      </c>
      <c r="AB555" s="32" t="s">
        <v>2802</v>
      </c>
      <c r="AC555" s="32" t="s">
        <v>461</v>
      </c>
      <c r="AD555" s="34"/>
      <c r="AE555" s="32" t="s">
        <v>39</v>
      </c>
      <c r="AF555" s="32" t="s">
        <v>50</v>
      </c>
      <c r="AG555" s="35">
        <v>0</v>
      </c>
      <c r="AH555" s="33">
        <v>44825.67596064815</v>
      </c>
      <c r="AI555" s="32" t="s">
        <v>56</v>
      </c>
    </row>
    <row r="556" spans="1:35" ht="14.25">
      <c r="A556" s="32" t="s">
        <v>35</v>
      </c>
      <c r="B556" s="32" t="s">
        <v>329</v>
      </c>
      <c r="C556" s="33">
        <v>44821.733182870368</v>
      </c>
      <c r="D556" s="33">
        <v>44819.414212962962</v>
      </c>
      <c r="E556" s="32" t="s">
        <v>37</v>
      </c>
      <c r="F556" s="32" t="s">
        <v>2804</v>
      </c>
      <c r="G556">
        <v>11685</v>
      </c>
      <c r="H556" s="33">
        <v>44832.47278935185</v>
      </c>
      <c r="I556" s="32" t="s">
        <v>38</v>
      </c>
      <c r="J556" s="32" t="s">
        <v>39</v>
      </c>
      <c r="K556" s="33"/>
      <c r="L556" s="32" t="s">
        <v>40</v>
      </c>
      <c r="M556" s="32" t="s">
        <v>56</v>
      </c>
      <c r="N556">
        <v>1</v>
      </c>
      <c r="O556" s="32" t="s">
        <v>2805</v>
      </c>
      <c r="P556">
        <v>0</v>
      </c>
      <c r="Q556" s="32" t="s">
        <v>56</v>
      </c>
      <c r="R556">
        <v>8703</v>
      </c>
      <c r="S556" s="32" t="s">
        <v>905</v>
      </c>
      <c r="T556" s="32" t="s">
        <v>906</v>
      </c>
      <c r="U556" s="32" t="s">
        <v>45</v>
      </c>
      <c r="V556" s="32" t="s">
        <v>2806</v>
      </c>
      <c r="W556" s="33">
        <v>44819.709143518521</v>
      </c>
      <c r="X556" s="32" t="s">
        <v>51</v>
      </c>
      <c r="Y556" s="32" t="s">
        <v>47</v>
      </c>
      <c r="Z556" s="32" t="s">
        <v>48</v>
      </c>
      <c r="AA556" s="32" t="s">
        <v>330</v>
      </c>
      <c r="AB556" s="32" t="s">
        <v>2807</v>
      </c>
      <c r="AC556" s="32" t="s">
        <v>907</v>
      </c>
      <c r="AD556" s="34"/>
      <c r="AE556" s="32" t="s">
        <v>39</v>
      </c>
      <c r="AF556" s="32" t="s">
        <v>53</v>
      </c>
      <c r="AG556" s="35">
        <v>0</v>
      </c>
      <c r="AH556" s="33">
        <v>44823.391539351855</v>
      </c>
      <c r="AI556" s="32" t="s">
        <v>56</v>
      </c>
    </row>
    <row r="557" spans="1:35" ht="14.25">
      <c r="A557" s="32" t="s">
        <v>35</v>
      </c>
      <c r="B557" s="32" t="s">
        <v>73</v>
      </c>
      <c r="C557" s="33">
        <v>44819.566840277781</v>
      </c>
      <c r="D557" s="33">
        <v>44819.416030092594</v>
      </c>
      <c r="E557" s="32" t="s">
        <v>37</v>
      </c>
      <c r="F557" s="32" t="s">
        <v>994</v>
      </c>
      <c r="G557">
        <v>11686</v>
      </c>
      <c r="H557" s="33">
        <v>44831.424479166664</v>
      </c>
      <c r="I557" s="32" t="s">
        <v>38</v>
      </c>
      <c r="J557" s="32" t="s">
        <v>39</v>
      </c>
      <c r="K557" s="33"/>
      <c r="L557" s="32" t="s">
        <v>40</v>
      </c>
      <c r="M557" s="32" t="s">
        <v>56</v>
      </c>
      <c r="N557">
        <v>1</v>
      </c>
      <c r="O557" s="32" t="s">
        <v>42</v>
      </c>
      <c r="P557">
        <v>0</v>
      </c>
      <c r="Q557" s="32" t="s">
        <v>56</v>
      </c>
      <c r="R557">
        <v>6916</v>
      </c>
      <c r="S557" s="32" t="s">
        <v>243</v>
      </c>
      <c r="T557" s="32" t="s">
        <v>244</v>
      </c>
      <c r="U557" s="32" t="s">
        <v>45</v>
      </c>
      <c r="V557" s="32" t="s">
        <v>2808</v>
      </c>
      <c r="W557" s="33">
        <v>44819.558668981481</v>
      </c>
      <c r="X557" s="32" t="s">
        <v>72</v>
      </c>
      <c r="Y557" s="32" t="s">
        <v>47</v>
      </c>
      <c r="Z557" s="32" t="s">
        <v>48</v>
      </c>
      <c r="AA557" s="32" t="s">
        <v>77</v>
      </c>
      <c r="AB557" s="32" t="s">
        <v>2809</v>
      </c>
      <c r="AC557" s="32" t="s">
        <v>598</v>
      </c>
      <c r="AD557" s="34"/>
      <c r="AE557" s="32" t="s">
        <v>39</v>
      </c>
      <c r="AF557" s="32" t="s">
        <v>50</v>
      </c>
      <c r="AG557" s="35">
        <v>0</v>
      </c>
      <c r="AH557" s="33">
        <v>44819.566840277781</v>
      </c>
      <c r="AI557" s="32" t="s">
        <v>56</v>
      </c>
    </row>
    <row r="558" spans="1:35" ht="14.25">
      <c r="A558" s="32" t="s">
        <v>35</v>
      </c>
      <c r="B558" s="32" t="s">
        <v>1527</v>
      </c>
      <c r="C558" s="33">
        <v>44819.56722222222</v>
      </c>
      <c r="D558" s="33">
        <v>44819.426527777781</v>
      </c>
      <c r="E558" s="32" t="s">
        <v>37</v>
      </c>
      <c r="F558" s="32" t="s">
        <v>2810</v>
      </c>
      <c r="G558">
        <v>11687</v>
      </c>
      <c r="H558" s="33">
        <v>44831.533888888887</v>
      </c>
      <c r="I558" s="32" t="s">
        <v>38</v>
      </c>
      <c r="J558" s="32" t="s">
        <v>39</v>
      </c>
      <c r="K558" s="33"/>
      <c r="L558" s="32" t="s">
        <v>40</v>
      </c>
      <c r="M558" s="32" t="s">
        <v>56</v>
      </c>
      <c r="N558">
        <v>1</v>
      </c>
      <c r="O558" s="32" t="s">
        <v>42</v>
      </c>
      <c r="P558">
        <v>0</v>
      </c>
      <c r="Q558" s="32" t="s">
        <v>56</v>
      </c>
      <c r="R558">
        <v>6260</v>
      </c>
      <c r="S558" s="32" t="s">
        <v>408</v>
      </c>
      <c r="T558" s="32" t="s">
        <v>409</v>
      </c>
      <c r="U558" s="32" t="s">
        <v>45</v>
      </c>
      <c r="V558" s="32" t="s">
        <v>2811</v>
      </c>
      <c r="W558" s="33">
        <v>44819.459907407407</v>
      </c>
      <c r="X558" s="32" t="s">
        <v>103</v>
      </c>
      <c r="Y558" s="32" t="s">
        <v>47</v>
      </c>
      <c r="Z558" s="32" t="s">
        <v>48</v>
      </c>
      <c r="AA558" s="32" t="s">
        <v>634</v>
      </c>
      <c r="AB558" s="32" t="s">
        <v>2812</v>
      </c>
      <c r="AC558" s="32" t="s">
        <v>570</v>
      </c>
      <c r="AD558" s="34"/>
      <c r="AE558" s="32" t="s">
        <v>39</v>
      </c>
      <c r="AF558" s="32" t="s">
        <v>50</v>
      </c>
      <c r="AG558" s="35">
        <v>0</v>
      </c>
      <c r="AH558" s="33">
        <v>44819.56722222222</v>
      </c>
      <c r="AI558" s="32" t="s">
        <v>56</v>
      </c>
    </row>
    <row r="559" spans="1:35" ht="14.25">
      <c r="A559" s="32" t="s">
        <v>35</v>
      </c>
      <c r="B559" s="32" t="s">
        <v>178</v>
      </c>
      <c r="C559" s="33">
        <v>44825.667673611111</v>
      </c>
      <c r="D559" s="33">
        <v>44819.428564814814</v>
      </c>
      <c r="E559" s="32" t="s">
        <v>37</v>
      </c>
      <c r="F559" s="32" t="s">
        <v>2813</v>
      </c>
      <c r="G559">
        <v>11688</v>
      </c>
      <c r="H559" s="33">
        <v>44837.437118055554</v>
      </c>
      <c r="I559" s="32" t="s">
        <v>38</v>
      </c>
      <c r="J559" s="32" t="s">
        <v>39</v>
      </c>
      <c r="K559" s="33"/>
      <c r="L559" s="32" t="s">
        <v>40</v>
      </c>
      <c r="M559" s="32" t="s">
        <v>56</v>
      </c>
      <c r="N559">
        <v>1</v>
      </c>
      <c r="O559" s="32" t="s">
        <v>73</v>
      </c>
      <c r="P559">
        <v>0</v>
      </c>
      <c r="Q559" s="32" t="s">
        <v>56</v>
      </c>
      <c r="R559">
        <v>6105</v>
      </c>
      <c r="S559" s="32" t="s">
        <v>1082</v>
      </c>
      <c r="T559" s="32" t="s">
        <v>2814</v>
      </c>
      <c r="U559" s="32" t="s">
        <v>45</v>
      </c>
      <c r="V559" s="32" t="s">
        <v>2815</v>
      </c>
      <c r="W559" s="33">
        <v>44823.670532407406</v>
      </c>
      <c r="X559" s="32" t="s">
        <v>59</v>
      </c>
      <c r="Y559" s="32" t="s">
        <v>47</v>
      </c>
      <c r="Z559" s="32" t="s">
        <v>48</v>
      </c>
      <c r="AA559" s="32" t="s">
        <v>182</v>
      </c>
      <c r="AB559" s="32" t="s">
        <v>2816</v>
      </c>
      <c r="AC559" s="32" t="s">
        <v>565</v>
      </c>
      <c r="AD559" s="34"/>
      <c r="AE559" s="32" t="s">
        <v>39</v>
      </c>
      <c r="AF559" s="32" t="s">
        <v>53</v>
      </c>
      <c r="AG559" s="35">
        <v>0</v>
      </c>
      <c r="AH559" s="33">
        <v>44825.667673611111</v>
      </c>
      <c r="AI559" s="32" t="s">
        <v>56</v>
      </c>
    </row>
    <row r="560" spans="1:35" ht="14.25">
      <c r="A560" s="32" t="s">
        <v>35</v>
      </c>
      <c r="B560" s="32" t="s">
        <v>178</v>
      </c>
      <c r="C560" s="33">
        <v>44819.567870370367</v>
      </c>
      <c r="D560" s="33">
        <v>44819.436539351853</v>
      </c>
      <c r="E560" s="32" t="s">
        <v>37</v>
      </c>
      <c r="F560" s="32" t="s">
        <v>2817</v>
      </c>
      <c r="G560">
        <v>11689</v>
      </c>
      <c r="H560" s="33">
        <v>44831.483148148145</v>
      </c>
      <c r="I560" s="32" t="s">
        <v>2818</v>
      </c>
      <c r="J560" s="32" t="s">
        <v>45</v>
      </c>
      <c r="K560" s="33">
        <v>44819.439074074071</v>
      </c>
      <c r="L560" s="32" t="s">
        <v>40</v>
      </c>
      <c r="M560" s="32" t="s">
        <v>56</v>
      </c>
      <c r="N560">
        <v>1</v>
      </c>
      <c r="O560" s="32" t="s">
        <v>490</v>
      </c>
      <c r="P560">
        <v>1</v>
      </c>
      <c r="Q560" s="32" t="s">
        <v>56</v>
      </c>
      <c r="R560">
        <v>6791</v>
      </c>
      <c r="S560" s="32" t="s">
        <v>760</v>
      </c>
      <c r="T560" s="32" t="s">
        <v>761</v>
      </c>
      <c r="U560" s="32" t="s">
        <v>45</v>
      </c>
      <c r="V560" s="32" t="s">
        <v>2819</v>
      </c>
      <c r="W560" s="33">
        <v>44819.52171296296</v>
      </c>
      <c r="X560" s="32" t="s">
        <v>81</v>
      </c>
      <c r="Y560" s="32" t="s">
        <v>47</v>
      </c>
      <c r="Z560" s="32" t="s">
        <v>48</v>
      </c>
      <c r="AA560" s="32" t="s">
        <v>230</v>
      </c>
      <c r="AB560" s="32" t="s">
        <v>2820</v>
      </c>
      <c r="AC560" s="32" t="s">
        <v>1883</v>
      </c>
      <c r="AD560" s="34"/>
      <c r="AE560" s="32" t="s">
        <v>39</v>
      </c>
      <c r="AF560" s="32" t="s">
        <v>53</v>
      </c>
      <c r="AG560" s="35">
        <v>0</v>
      </c>
      <c r="AH560" s="33">
        <v>44819.567870370367</v>
      </c>
      <c r="AI560" s="32" t="s">
        <v>56</v>
      </c>
    </row>
    <row r="561" spans="1:35" ht="14.25">
      <c r="A561" s="32" t="s">
        <v>35</v>
      </c>
      <c r="B561" s="32" t="s">
        <v>1527</v>
      </c>
      <c r="C561" s="33">
        <v>44821.691886574074</v>
      </c>
      <c r="D561" s="33">
        <v>44819.437650462962</v>
      </c>
      <c r="E561" s="32" t="s">
        <v>37</v>
      </c>
      <c r="F561" s="32" t="s">
        <v>2821</v>
      </c>
      <c r="G561">
        <v>11690</v>
      </c>
      <c r="H561" s="33">
        <v>44832.476388888892</v>
      </c>
      <c r="I561" s="32" t="s">
        <v>38</v>
      </c>
      <c r="J561" s="32" t="s">
        <v>39</v>
      </c>
      <c r="K561" s="33"/>
      <c r="L561" s="32" t="s">
        <v>40</v>
      </c>
      <c r="M561" s="32" t="s">
        <v>56</v>
      </c>
      <c r="N561">
        <v>1</v>
      </c>
      <c r="O561" s="32" t="s">
        <v>42</v>
      </c>
      <c r="P561">
        <v>0</v>
      </c>
      <c r="Q561" s="32" t="s">
        <v>56</v>
      </c>
      <c r="R561">
        <v>6500</v>
      </c>
      <c r="S561" s="32" t="s">
        <v>2290</v>
      </c>
      <c r="T561" s="32" t="s">
        <v>2291</v>
      </c>
      <c r="U561" s="32" t="s">
        <v>45</v>
      </c>
      <c r="V561" s="32" t="s">
        <v>2822</v>
      </c>
      <c r="W561" s="33">
        <v>44819.670254629629</v>
      </c>
      <c r="X561" s="32" t="s">
        <v>85</v>
      </c>
      <c r="Y561" s="32" t="s">
        <v>47</v>
      </c>
      <c r="Z561" s="32" t="s">
        <v>48</v>
      </c>
      <c r="AA561" s="32" t="s">
        <v>107</v>
      </c>
      <c r="AB561" s="32" t="s">
        <v>2823</v>
      </c>
      <c r="AC561" s="32" t="s">
        <v>481</v>
      </c>
      <c r="AD561" s="34"/>
      <c r="AE561" s="32" t="s">
        <v>39</v>
      </c>
      <c r="AF561" s="32" t="s">
        <v>50</v>
      </c>
      <c r="AG561" s="35">
        <v>0</v>
      </c>
      <c r="AH561" s="33">
        <v>44821.691874999997</v>
      </c>
      <c r="AI561" s="32" t="s">
        <v>56</v>
      </c>
    </row>
    <row r="562" spans="1:35" ht="14.25">
      <c r="A562" s="32" t="s">
        <v>35</v>
      </c>
      <c r="B562" s="32" t="s">
        <v>1527</v>
      </c>
      <c r="C562" s="33">
        <v>44819.578796296293</v>
      </c>
      <c r="D562" s="33">
        <v>44819.440960648149</v>
      </c>
      <c r="E562" s="32" t="s">
        <v>37</v>
      </c>
      <c r="F562" s="32" t="s">
        <v>39</v>
      </c>
      <c r="G562">
        <v>11691</v>
      </c>
      <c r="H562" s="33">
        <v>44823.691643518519</v>
      </c>
      <c r="I562" s="32" t="s">
        <v>2824</v>
      </c>
      <c r="J562" s="32" t="s">
        <v>45</v>
      </c>
      <c r="K562" s="33">
        <v>44819.462395833332</v>
      </c>
      <c r="L562" s="32" t="s">
        <v>40</v>
      </c>
      <c r="M562" s="32" t="s">
        <v>56</v>
      </c>
      <c r="N562">
        <v>1</v>
      </c>
      <c r="O562" s="32" t="s">
        <v>135</v>
      </c>
      <c r="P562">
        <v>1</v>
      </c>
      <c r="Q562" s="32" t="s">
        <v>41</v>
      </c>
      <c r="R562">
        <v>8651</v>
      </c>
      <c r="S562" s="32" t="s">
        <v>853</v>
      </c>
      <c r="T562" s="32" t="s">
        <v>1597</v>
      </c>
      <c r="U562" s="32" t="s">
        <v>45</v>
      </c>
      <c r="V562" s="32" t="s">
        <v>2825</v>
      </c>
      <c r="W562" s="33">
        <v>44819.578796296293</v>
      </c>
      <c r="X562" s="32" t="s">
        <v>110</v>
      </c>
      <c r="Y562" s="32" t="s">
        <v>47</v>
      </c>
      <c r="Z562" s="32" t="s">
        <v>48</v>
      </c>
      <c r="AA562" s="32" t="s">
        <v>97</v>
      </c>
      <c r="AB562" s="32" t="s">
        <v>854</v>
      </c>
      <c r="AC562" s="32" t="s">
        <v>1598</v>
      </c>
      <c r="AD562" s="34"/>
      <c r="AE562" s="32" t="s">
        <v>39</v>
      </c>
      <c r="AF562" s="32" t="s">
        <v>53</v>
      </c>
      <c r="AG562" s="35">
        <v>0</v>
      </c>
      <c r="AH562" s="33">
        <v>44819.578796296293</v>
      </c>
      <c r="AI562" s="32" t="s">
        <v>56</v>
      </c>
    </row>
    <row r="563" spans="1:35" ht="14.25">
      <c r="A563" s="32" t="s">
        <v>35</v>
      </c>
      <c r="B563" s="32" t="s">
        <v>1527</v>
      </c>
      <c r="C563" s="33">
        <v>44819.473078703704</v>
      </c>
      <c r="D563" s="33">
        <v>44819.463784722226</v>
      </c>
      <c r="E563" s="32" t="s">
        <v>37</v>
      </c>
      <c r="F563" s="32" t="s">
        <v>39</v>
      </c>
      <c r="G563">
        <v>11692</v>
      </c>
      <c r="H563" s="33">
        <v>44824.339120370372</v>
      </c>
      <c r="I563" s="32" t="s">
        <v>2826</v>
      </c>
      <c r="J563" s="32" t="s">
        <v>45</v>
      </c>
      <c r="K563" s="33">
        <v>44819.472326388888</v>
      </c>
      <c r="L563" s="32" t="s">
        <v>40</v>
      </c>
      <c r="M563" s="32" t="s">
        <v>56</v>
      </c>
      <c r="N563">
        <v>1</v>
      </c>
      <c r="O563" s="32" t="s">
        <v>135</v>
      </c>
      <c r="P563">
        <v>1</v>
      </c>
      <c r="Q563" s="32" t="s">
        <v>41</v>
      </c>
      <c r="R563">
        <v>6784</v>
      </c>
      <c r="S563" s="32" t="s">
        <v>763</v>
      </c>
      <c r="T563" s="32" t="s">
        <v>1406</v>
      </c>
      <c r="U563" s="32" t="s">
        <v>45</v>
      </c>
      <c r="V563" s="32" t="s">
        <v>2827</v>
      </c>
      <c r="W563" s="33">
        <v>44819.473078703704</v>
      </c>
      <c r="X563" s="32" t="s">
        <v>110</v>
      </c>
      <c r="Y563" s="32" t="s">
        <v>47</v>
      </c>
      <c r="Z563" s="32" t="s">
        <v>48</v>
      </c>
      <c r="AA563" s="32" t="s">
        <v>97</v>
      </c>
      <c r="AB563" s="32" t="s">
        <v>1013</v>
      </c>
      <c r="AC563" s="32" t="s">
        <v>764</v>
      </c>
      <c r="AD563" s="34"/>
      <c r="AE563" s="32" t="s">
        <v>39</v>
      </c>
      <c r="AF563" s="32" t="s">
        <v>53</v>
      </c>
      <c r="AG563" s="35">
        <v>0</v>
      </c>
      <c r="AH563" s="33">
        <v>44819.473078703704</v>
      </c>
      <c r="AI563" s="32" t="s">
        <v>56</v>
      </c>
    </row>
    <row r="564" spans="1:35" ht="14.25">
      <c r="A564" s="32" t="s">
        <v>35</v>
      </c>
      <c r="B564" s="32" t="s">
        <v>178</v>
      </c>
      <c r="C564" s="33">
        <v>44819.568159722221</v>
      </c>
      <c r="D564" s="33">
        <v>44819.464155092595</v>
      </c>
      <c r="E564" s="32" t="s">
        <v>37</v>
      </c>
      <c r="F564" s="32" t="s">
        <v>39</v>
      </c>
      <c r="G564">
        <v>11693</v>
      </c>
      <c r="H564" s="33">
        <v>44824.415381944447</v>
      </c>
      <c r="I564" s="32" t="s">
        <v>38</v>
      </c>
      <c r="J564" s="32" t="s">
        <v>39</v>
      </c>
      <c r="K564" s="33"/>
      <c r="L564" s="32" t="s">
        <v>40</v>
      </c>
      <c r="M564" s="32" t="s">
        <v>56</v>
      </c>
      <c r="N564">
        <v>1</v>
      </c>
      <c r="O564" s="32" t="s">
        <v>54</v>
      </c>
      <c r="P564">
        <v>0</v>
      </c>
      <c r="Q564" s="32" t="s">
        <v>41</v>
      </c>
      <c r="R564">
        <v>8101</v>
      </c>
      <c r="S564" s="32" t="s">
        <v>795</v>
      </c>
      <c r="T564" s="32" t="s">
        <v>796</v>
      </c>
      <c r="U564" s="32" t="s">
        <v>45</v>
      </c>
      <c r="V564" s="32" t="s">
        <v>2828</v>
      </c>
      <c r="W564" s="33">
        <v>44819.4921412037</v>
      </c>
      <c r="X564" s="32" t="s">
        <v>94</v>
      </c>
      <c r="Y564" s="32" t="s">
        <v>47</v>
      </c>
      <c r="Z564" s="32" t="s">
        <v>48</v>
      </c>
      <c r="AA564" s="32" t="s">
        <v>182</v>
      </c>
      <c r="AB564" s="32" t="s">
        <v>2829</v>
      </c>
      <c r="AC564" s="32" t="s">
        <v>2830</v>
      </c>
      <c r="AD564" s="34">
        <v>44686</v>
      </c>
      <c r="AE564" s="32" t="s">
        <v>39</v>
      </c>
      <c r="AF564" s="32" t="s">
        <v>53</v>
      </c>
      <c r="AG564" s="35">
        <v>0</v>
      </c>
      <c r="AH564" s="33">
        <v>44819.604641203703</v>
      </c>
      <c r="AI564" s="32" t="s">
        <v>56</v>
      </c>
    </row>
    <row r="565" spans="1:35" ht="14.25">
      <c r="A565" s="32" t="s">
        <v>35</v>
      </c>
      <c r="B565" s="32" t="s">
        <v>1527</v>
      </c>
      <c r="C565" s="33">
        <v>44819.479467592595</v>
      </c>
      <c r="D565" s="33">
        <v>44819.464895833335</v>
      </c>
      <c r="E565" s="32" t="s">
        <v>37</v>
      </c>
      <c r="F565" s="32" t="s">
        <v>39</v>
      </c>
      <c r="G565">
        <v>11694</v>
      </c>
      <c r="H565" s="33">
        <v>44824.370185185187</v>
      </c>
      <c r="I565" s="32" t="s">
        <v>38</v>
      </c>
      <c r="J565" s="32" t="s">
        <v>39</v>
      </c>
      <c r="K565" s="33"/>
      <c r="L565" s="32" t="s">
        <v>40</v>
      </c>
      <c r="M565" s="32" t="s">
        <v>56</v>
      </c>
      <c r="N565">
        <v>1</v>
      </c>
      <c r="O565" s="32" t="s">
        <v>135</v>
      </c>
      <c r="P565">
        <v>0</v>
      </c>
      <c r="Q565" s="32" t="s">
        <v>41</v>
      </c>
      <c r="R565">
        <v>6711</v>
      </c>
      <c r="S565" s="32" t="s">
        <v>763</v>
      </c>
      <c r="T565" s="32" t="s">
        <v>1406</v>
      </c>
      <c r="U565" s="32" t="s">
        <v>45</v>
      </c>
      <c r="V565" s="32" t="s">
        <v>2831</v>
      </c>
      <c r="W565" s="33">
        <v>44819.479467592595</v>
      </c>
      <c r="X565" s="32" t="s">
        <v>96</v>
      </c>
      <c r="Y565" s="32" t="s">
        <v>47</v>
      </c>
      <c r="Z565" s="32" t="s">
        <v>48</v>
      </c>
      <c r="AA565" s="32" t="s">
        <v>97</v>
      </c>
      <c r="AB565" s="32" t="s">
        <v>1013</v>
      </c>
      <c r="AC565" s="32" t="s">
        <v>764</v>
      </c>
      <c r="AD565" s="34"/>
      <c r="AE565" s="32" t="s">
        <v>39</v>
      </c>
      <c r="AF565" s="32" t="s">
        <v>53</v>
      </c>
      <c r="AG565" s="35">
        <v>0</v>
      </c>
      <c r="AH565" s="33">
        <v>44819.509074074071</v>
      </c>
      <c r="AI565" s="32" t="s">
        <v>56</v>
      </c>
    </row>
    <row r="566" spans="1:35" ht="14.25">
      <c r="A566" s="32" t="s">
        <v>35</v>
      </c>
      <c r="B566" s="32" t="s">
        <v>1527</v>
      </c>
      <c r="C566" s="33">
        <v>44819.492337962962</v>
      </c>
      <c r="D566" s="33">
        <v>44819.465208333335</v>
      </c>
      <c r="E566" s="32" t="s">
        <v>37</v>
      </c>
      <c r="F566" s="32" t="s">
        <v>39</v>
      </c>
      <c r="G566">
        <v>11695</v>
      </c>
      <c r="H566" s="33">
        <v>44824.356817129628</v>
      </c>
      <c r="I566" s="32" t="s">
        <v>38</v>
      </c>
      <c r="J566" s="32" t="s">
        <v>39</v>
      </c>
      <c r="K566" s="33"/>
      <c r="L566" s="32" t="s">
        <v>40</v>
      </c>
      <c r="M566" s="32" t="s">
        <v>56</v>
      </c>
      <c r="N566">
        <v>1</v>
      </c>
      <c r="O566" s="32" t="s">
        <v>135</v>
      </c>
      <c r="P566">
        <v>0</v>
      </c>
      <c r="Q566" s="32" t="s">
        <v>41</v>
      </c>
      <c r="R566">
        <v>6711</v>
      </c>
      <c r="S566" s="32" t="s">
        <v>763</v>
      </c>
      <c r="T566" s="32" t="s">
        <v>1406</v>
      </c>
      <c r="U566" s="32" t="s">
        <v>45</v>
      </c>
      <c r="V566" s="32" t="s">
        <v>2832</v>
      </c>
      <c r="W566" s="33">
        <v>44819.492337962962</v>
      </c>
      <c r="X566" s="32" t="s">
        <v>96</v>
      </c>
      <c r="Y566" s="32" t="s">
        <v>47</v>
      </c>
      <c r="Z566" s="32" t="s">
        <v>48</v>
      </c>
      <c r="AA566" s="32" t="s">
        <v>97</v>
      </c>
      <c r="AB566" s="32" t="s">
        <v>1013</v>
      </c>
      <c r="AC566" s="32" t="s">
        <v>764</v>
      </c>
      <c r="AD566" s="34"/>
      <c r="AE566" s="32" t="s">
        <v>39</v>
      </c>
      <c r="AF566" s="32" t="s">
        <v>53</v>
      </c>
      <c r="AG566" s="35">
        <v>0</v>
      </c>
      <c r="AH566" s="33">
        <v>44819.508900462963</v>
      </c>
      <c r="AI566" s="32" t="s">
        <v>56</v>
      </c>
    </row>
    <row r="567" spans="1:35" ht="14.25">
      <c r="A567" s="32" t="s">
        <v>35</v>
      </c>
      <c r="B567" s="32" t="s">
        <v>329</v>
      </c>
      <c r="C567" s="33">
        <v>44819.480729166666</v>
      </c>
      <c r="D567" s="33">
        <v>44819.47115740741</v>
      </c>
      <c r="E567" s="32" t="s">
        <v>37</v>
      </c>
      <c r="F567" s="32" t="s">
        <v>2833</v>
      </c>
      <c r="G567">
        <v>11696</v>
      </c>
      <c r="H567" s="33">
        <v>44837.653321759259</v>
      </c>
      <c r="I567" s="32" t="s">
        <v>38</v>
      </c>
      <c r="J567" s="32" t="s">
        <v>39</v>
      </c>
      <c r="K567" s="33"/>
      <c r="L567" s="32" t="s">
        <v>40</v>
      </c>
      <c r="M567" s="32" t="s">
        <v>56</v>
      </c>
      <c r="N567">
        <v>1</v>
      </c>
      <c r="O567" s="32" t="s">
        <v>54</v>
      </c>
      <c r="P567">
        <v>0</v>
      </c>
      <c r="Q567" s="32" t="s">
        <v>56</v>
      </c>
      <c r="R567">
        <v>5630</v>
      </c>
      <c r="S567" s="32" t="s">
        <v>2834</v>
      </c>
      <c r="T567" s="32" t="s">
        <v>2835</v>
      </c>
      <c r="U567" s="32" t="s">
        <v>45</v>
      </c>
      <c r="V567" s="32" t="s">
        <v>2836</v>
      </c>
      <c r="W567" s="33">
        <v>44819.480729166666</v>
      </c>
      <c r="X567" s="32" t="s">
        <v>223</v>
      </c>
      <c r="Y567" s="32" t="s">
        <v>47</v>
      </c>
      <c r="Z567" s="32" t="s">
        <v>48</v>
      </c>
      <c r="AA567" s="32" t="s">
        <v>330</v>
      </c>
      <c r="AB567" s="32" t="s">
        <v>2837</v>
      </c>
      <c r="AC567" s="32" t="s">
        <v>600</v>
      </c>
      <c r="AD567" s="34"/>
      <c r="AE567" s="32" t="s">
        <v>39</v>
      </c>
      <c r="AF567" s="32" t="s">
        <v>53</v>
      </c>
      <c r="AG567" s="35">
        <v>0</v>
      </c>
      <c r="AH567" s="33">
        <v>44825.662349537037</v>
      </c>
      <c r="AI567" s="32" t="s">
        <v>56</v>
      </c>
    </row>
    <row r="568" spans="1:35" ht="14.25">
      <c r="A568" s="32" t="s">
        <v>35</v>
      </c>
      <c r="B568" s="32" t="s">
        <v>178</v>
      </c>
      <c r="C568" s="33">
        <v>44829.691967592589</v>
      </c>
      <c r="D568" s="33">
        <v>44819.485347222224</v>
      </c>
      <c r="E568" s="32" t="s">
        <v>37</v>
      </c>
      <c r="F568" s="32" t="s">
        <v>39</v>
      </c>
      <c r="G568">
        <v>11697</v>
      </c>
      <c r="H568" s="33">
        <v>44824.360347222224</v>
      </c>
      <c r="I568" s="32" t="s">
        <v>38</v>
      </c>
      <c r="J568" s="32" t="s">
        <v>39</v>
      </c>
      <c r="K568" s="33"/>
      <c r="L568" s="32" t="s">
        <v>40</v>
      </c>
      <c r="M568" s="32" t="s">
        <v>56</v>
      </c>
      <c r="N568">
        <v>1</v>
      </c>
      <c r="O568" s="32" t="s">
        <v>311</v>
      </c>
      <c r="P568">
        <v>0</v>
      </c>
      <c r="Q568" s="32" t="s">
        <v>41</v>
      </c>
      <c r="R568">
        <v>6712</v>
      </c>
      <c r="S568" s="32" t="s">
        <v>2838</v>
      </c>
      <c r="T568" s="32" t="s">
        <v>2839</v>
      </c>
      <c r="U568" s="32" t="s">
        <v>66</v>
      </c>
      <c r="V568" s="32" t="s">
        <v>2840</v>
      </c>
      <c r="W568" s="33">
        <v>44827.690983796296</v>
      </c>
      <c r="X568" s="32" t="s">
        <v>58</v>
      </c>
      <c r="Y568" s="32" t="s">
        <v>47</v>
      </c>
      <c r="Z568" s="32" t="s">
        <v>48</v>
      </c>
      <c r="AA568" s="32" t="s">
        <v>182</v>
      </c>
      <c r="AB568" s="32" t="s">
        <v>2841</v>
      </c>
      <c r="AC568" s="32" t="s">
        <v>480</v>
      </c>
      <c r="AD568" s="34"/>
      <c r="AE568" s="32" t="s">
        <v>39</v>
      </c>
      <c r="AF568" s="32" t="s">
        <v>53</v>
      </c>
      <c r="AG568" s="35">
        <v>0</v>
      </c>
      <c r="AH568" s="33">
        <v>44829.691967592589</v>
      </c>
      <c r="AI568" s="32" t="s">
        <v>56</v>
      </c>
    </row>
    <row r="569" spans="1:35" ht="14.25">
      <c r="A569" s="32" t="s">
        <v>35</v>
      </c>
      <c r="B569" s="32" t="s">
        <v>329</v>
      </c>
      <c r="C569" s="33">
        <v>44834.484039351853</v>
      </c>
      <c r="D569" s="33">
        <v>44819.515879629631</v>
      </c>
      <c r="E569" s="32" t="s">
        <v>37</v>
      </c>
      <c r="F569" s="32" t="s">
        <v>39</v>
      </c>
      <c r="G569">
        <v>11698</v>
      </c>
      <c r="H569" s="33">
        <v>44831</v>
      </c>
      <c r="I569" s="32" t="s">
        <v>2842</v>
      </c>
      <c r="J569" s="32" t="s">
        <v>66</v>
      </c>
      <c r="K569" s="33">
        <v>44823.467893518522</v>
      </c>
      <c r="L569" s="32" t="s">
        <v>40</v>
      </c>
      <c r="M569" s="32" t="s">
        <v>56</v>
      </c>
      <c r="N569">
        <v>1</v>
      </c>
      <c r="O569" s="32" t="s">
        <v>732</v>
      </c>
      <c r="P569">
        <v>3</v>
      </c>
      <c r="Q569" s="32" t="s">
        <v>41</v>
      </c>
      <c r="R569">
        <v>869395594</v>
      </c>
      <c r="S569" s="32" t="s">
        <v>141</v>
      </c>
      <c r="T569" s="32" t="s">
        <v>142</v>
      </c>
      <c r="U569" s="32" t="s">
        <v>66</v>
      </c>
      <c r="V569" s="32" t="s">
        <v>2843</v>
      </c>
      <c r="W569" s="33">
        <v>44832.480567129627</v>
      </c>
      <c r="X569" s="32" t="s">
        <v>85</v>
      </c>
      <c r="Y569" s="32" t="s">
        <v>47</v>
      </c>
      <c r="Z569" s="32" t="s">
        <v>48</v>
      </c>
      <c r="AA569" s="32" t="s">
        <v>330</v>
      </c>
      <c r="AB569" s="32" t="s">
        <v>144</v>
      </c>
      <c r="AC569" s="32" t="s">
        <v>2844</v>
      </c>
      <c r="AD569" s="34"/>
      <c r="AE569" s="32" t="s">
        <v>39</v>
      </c>
      <c r="AF569" s="32" t="s">
        <v>53</v>
      </c>
      <c r="AG569" s="35">
        <v>0</v>
      </c>
      <c r="AH569" s="33">
        <v>44834.484039351853</v>
      </c>
      <c r="AI569" s="32" t="s">
        <v>41</v>
      </c>
    </row>
    <row r="570" spans="1:35" ht="14.25">
      <c r="A570" s="32" t="s">
        <v>35</v>
      </c>
      <c r="B570" s="32" t="s">
        <v>178</v>
      </c>
      <c r="C570" s="33">
        <v>44819.568425925929</v>
      </c>
      <c r="D570" s="33">
        <v>44819.516423611109</v>
      </c>
      <c r="E570" s="32" t="s">
        <v>37</v>
      </c>
      <c r="F570" s="32" t="s">
        <v>2845</v>
      </c>
      <c r="G570">
        <v>11699</v>
      </c>
      <c r="H570" s="33">
        <v>44837.647881944446</v>
      </c>
      <c r="I570" s="32" t="s">
        <v>38</v>
      </c>
      <c r="J570" s="32" t="s">
        <v>39</v>
      </c>
      <c r="K570" s="33"/>
      <c r="L570" s="32" t="s">
        <v>40</v>
      </c>
      <c r="M570" s="32" t="s">
        <v>56</v>
      </c>
      <c r="N570">
        <v>1</v>
      </c>
      <c r="O570" s="32" t="s">
        <v>73</v>
      </c>
      <c r="P570">
        <v>0</v>
      </c>
      <c r="Q570" s="32" t="s">
        <v>56</v>
      </c>
      <c r="R570">
        <v>6170</v>
      </c>
      <c r="S570" s="32" t="s">
        <v>100</v>
      </c>
      <c r="T570" s="32" t="s">
        <v>101</v>
      </c>
      <c r="U570" s="32" t="s">
        <v>45</v>
      </c>
      <c r="V570" s="32" t="s">
        <v>303</v>
      </c>
      <c r="W570" s="33">
        <v>44819.538414351853</v>
      </c>
      <c r="X570" s="32" t="s">
        <v>81</v>
      </c>
      <c r="Y570" s="32" t="s">
        <v>47</v>
      </c>
      <c r="Z570" s="32" t="s">
        <v>48</v>
      </c>
      <c r="AA570" s="32" t="s">
        <v>182</v>
      </c>
      <c r="AB570" s="32" t="s">
        <v>2846</v>
      </c>
      <c r="AC570" s="32" t="s">
        <v>688</v>
      </c>
      <c r="AD570" s="34"/>
      <c r="AE570" s="32" t="s">
        <v>39</v>
      </c>
      <c r="AF570" s="32" t="s">
        <v>53</v>
      </c>
      <c r="AG570" s="35">
        <v>0</v>
      </c>
      <c r="AH570" s="33">
        <v>44825.669409722221</v>
      </c>
      <c r="AI570" s="32" t="s">
        <v>56</v>
      </c>
    </row>
    <row r="571" spans="1:35" ht="14.25">
      <c r="A571" s="32" t="s">
        <v>35</v>
      </c>
      <c r="B571" s="32" t="s">
        <v>329</v>
      </c>
      <c r="C571" s="33">
        <v>44819.638819444444</v>
      </c>
      <c r="D571" s="33">
        <v>44819.516898148147</v>
      </c>
      <c r="E571" s="32" t="s">
        <v>37</v>
      </c>
      <c r="F571" s="32" t="s">
        <v>39</v>
      </c>
      <c r="G571">
        <v>11700</v>
      </c>
      <c r="H571" s="33">
        <v>44824.403402777774</v>
      </c>
      <c r="I571" s="32" t="s">
        <v>38</v>
      </c>
      <c r="J571" s="32" t="s">
        <v>39</v>
      </c>
      <c r="K571" s="33"/>
      <c r="L571" s="32" t="s">
        <v>40</v>
      </c>
      <c r="M571" s="32" t="s">
        <v>56</v>
      </c>
      <c r="N571">
        <v>1</v>
      </c>
      <c r="O571" s="32" t="s">
        <v>732</v>
      </c>
      <c r="P571">
        <v>0</v>
      </c>
      <c r="Q571" s="32" t="s">
        <v>41</v>
      </c>
      <c r="R571">
        <v>869395594</v>
      </c>
      <c r="S571" s="32" t="s">
        <v>2847</v>
      </c>
      <c r="T571" s="32" t="s">
        <v>2848</v>
      </c>
      <c r="U571" s="32" t="s">
        <v>45</v>
      </c>
      <c r="V571" s="32" t="s">
        <v>2849</v>
      </c>
      <c r="W571" s="33">
        <v>44819.627743055556</v>
      </c>
      <c r="X571" s="32" t="s">
        <v>215</v>
      </c>
      <c r="Y571" s="32" t="s">
        <v>47</v>
      </c>
      <c r="Z571" s="32" t="s">
        <v>48</v>
      </c>
      <c r="AA571" s="32" t="s">
        <v>330</v>
      </c>
      <c r="AB571" s="32" t="s">
        <v>2850</v>
      </c>
      <c r="AC571" s="32" t="s">
        <v>527</v>
      </c>
      <c r="AD571" s="34">
        <v>44686</v>
      </c>
      <c r="AE571" s="32" t="s">
        <v>39</v>
      </c>
      <c r="AF571" s="32" t="s">
        <v>53</v>
      </c>
      <c r="AG571" s="35">
        <v>0</v>
      </c>
      <c r="AH571" s="33">
        <v>44819.639363425929</v>
      </c>
      <c r="AI571" s="32" t="s">
        <v>56</v>
      </c>
    </row>
    <row r="572" spans="1:35" ht="14.25">
      <c r="A572" s="32" t="s">
        <v>35</v>
      </c>
      <c r="B572" s="32" t="s">
        <v>1527</v>
      </c>
      <c r="C572" s="33">
        <v>44819.578113425923</v>
      </c>
      <c r="D572" s="33">
        <v>44819.53466435185</v>
      </c>
      <c r="E572" s="32" t="s">
        <v>37</v>
      </c>
      <c r="F572" s="32" t="s">
        <v>39</v>
      </c>
      <c r="G572">
        <v>11701</v>
      </c>
      <c r="H572" s="33">
        <v>44824.410208333335</v>
      </c>
      <c r="I572" s="32" t="s">
        <v>2851</v>
      </c>
      <c r="J572" s="32" t="s">
        <v>45</v>
      </c>
      <c r="K572" s="33">
        <v>44819.577175925922</v>
      </c>
      <c r="L572" s="32" t="s">
        <v>40</v>
      </c>
      <c r="M572" s="32" t="s">
        <v>56</v>
      </c>
      <c r="N572">
        <v>1</v>
      </c>
      <c r="O572" s="32" t="s">
        <v>135</v>
      </c>
      <c r="P572">
        <v>1</v>
      </c>
      <c r="Q572" s="32" t="s">
        <v>41</v>
      </c>
      <c r="R572">
        <v>8651</v>
      </c>
      <c r="S572" s="32" t="s">
        <v>853</v>
      </c>
      <c r="T572" s="32" t="s">
        <v>1597</v>
      </c>
      <c r="U572" s="32" t="s">
        <v>45</v>
      </c>
      <c r="V572" s="32" t="s">
        <v>2852</v>
      </c>
      <c r="W572" s="33">
        <v>44819.578113425923</v>
      </c>
      <c r="X572" s="32" t="s">
        <v>110</v>
      </c>
      <c r="Y572" s="32" t="s">
        <v>47</v>
      </c>
      <c r="Z572" s="32" t="s">
        <v>48</v>
      </c>
      <c r="AA572" s="32" t="s">
        <v>97</v>
      </c>
      <c r="AB572" s="32" t="s">
        <v>854</v>
      </c>
      <c r="AC572" s="32" t="s">
        <v>1598</v>
      </c>
      <c r="AD572" s="34"/>
      <c r="AE572" s="32" t="s">
        <v>39</v>
      </c>
      <c r="AF572" s="32" t="s">
        <v>53</v>
      </c>
      <c r="AG572" s="35">
        <v>0</v>
      </c>
      <c r="AH572" s="33">
        <v>44819.578113425923</v>
      </c>
      <c r="AI572" s="32" t="s">
        <v>56</v>
      </c>
    </row>
    <row r="573" spans="1:35" ht="14.25">
      <c r="A573" s="32" t="s">
        <v>35</v>
      </c>
      <c r="B573" s="32" t="s">
        <v>1527</v>
      </c>
      <c r="C573" s="33">
        <v>44819.568611111114</v>
      </c>
      <c r="D573" s="33">
        <v>44819.554907407408</v>
      </c>
      <c r="E573" s="32" t="s">
        <v>37</v>
      </c>
      <c r="F573" s="32" t="s">
        <v>2853</v>
      </c>
      <c r="G573">
        <v>11702</v>
      </c>
      <c r="H573" s="33">
        <v>44824.43041666667</v>
      </c>
      <c r="I573" s="32" t="s">
        <v>38</v>
      </c>
      <c r="J573" s="32" t="s">
        <v>39</v>
      </c>
      <c r="K573" s="33"/>
      <c r="L573" s="32" t="s">
        <v>40</v>
      </c>
      <c r="M573" s="32" t="s">
        <v>41</v>
      </c>
      <c r="N573">
        <v>1</v>
      </c>
      <c r="O573" s="32" t="s">
        <v>42</v>
      </c>
      <c r="P573">
        <v>0</v>
      </c>
      <c r="Q573" s="32" t="s">
        <v>41</v>
      </c>
      <c r="R573">
        <v>642175520</v>
      </c>
      <c r="S573" s="32" t="s">
        <v>194</v>
      </c>
      <c r="T573" s="32" t="s">
        <v>195</v>
      </c>
      <c r="U573" s="32" t="s">
        <v>45</v>
      </c>
      <c r="V573" s="32" t="s">
        <v>2854</v>
      </c>
      <c r="W573" s="33">
        <v>44819.568611111114</v>
      </c>
      <c r="X573" s="32" t="s">
        <v>196</v>
      </c>
      <c r="Y573" s="32" t="s">
        <v>282</v>
      </c>
      <c r="Z573" s="32" t="s">
        <v>48</v>
      </c>
      <c r="AA573" s="32" t="s">
        <v>197</v>
      </c>
      <c r="AB573" s="32" t="s">
        <v>2855</v>
      </c>
      <c r="AC573" s="32" t="s">
        <v>538</v>
      </c>
      <c r="AD573" s="34"/>
      <c r="AE573" s="32" t="s">
        <v>39</v>
      </c>
      <c r="AF573" s="32" t="s">
        <v>50</v>
      </c>
      <c r="AG573" s="35">
        <v>0</v>
      </c>
      <c r="AH573" s="33">
        <v>44819.568611111114</v>
      </c>
      <c r="AI573" s="32" t="s">
        <v>41</v>
      </c>
    </row>
    <row r="574" spans="1:35" ht="14.25">
      <c r="A574" s="32" t="s">
        <v>35</v>
      </c>
      <c r="B574" s="32" t="s">
        <v>737</v>
      </c>
      <c r="C574" s="33"/>
      <c r="D574" s="33">
        <v>44819.556851851848</v>
      </c>
      <c r="E574" s="32" t="s">
        <v>37</v>
      </c>
      <c r="F574" s="32" t="s">
        <v>2856</v>
      </c>
      <c r="G574">
        <v>11703</v>
      </c>
      <c r="H574" s="33">
        <v>44838.432766203703</v>
      </c>
      <c r="I574" s="32" t="s">
        <v>2857</v>
      </c>
      <c r="J574" s="32" t="s">
        <v>45</v>
      </c>
      <c r="K574" s="33">
        <v>44827.632627314815</v>
      </c>
      <c r="L574" s="32" t="s">
        <v>40</v>
      </c>
      <c r="M574" s="32" t="s">
        <v>56</v>
      </c>
      <c r="N574">
        <v>1</v>
      </c>
      <c r="O574" s="32" t="s">
        <v>39</v>
      </c>
      <c r="P574">
        <v>1</v>
      </c>
      <c r="Q574" s="32" t="s">
        <v>56</v>
      </c>
      <c r="R574">
        <v>5725</v>
      </c>
      <c r="S574" s="32" t="s">
        <v>545</v>
      </c>
      <c r="T574" s="32" t="s">
        <v>546</v>
      </c>
      <c r="U574" s="32" t="s">
        <v>39</v>
      </c>
      <c r="V574" s="32" t="s">
        <v>39</v>
      </c>
      <c r="W574" s="33"/>
      <c r="X574" s="32" t="s">
        <v>259</v>
      </c>
      <c r="Y574" s="32" t="s">
        <v>47</v>
      </c>
      <c r="Z574" s="32" t="s">
        <v>216</v>
      </c>
      <c r="AA574" s="32" t="s">
        <v>739</v>
      </c>
      <c r="AB574" s="32" t="s">
        <v>2858</v>
      </c>
      <c r="AC574" s="32" t="s">
        <v>287</v>
      </c>
      <c r="AD574" s="34"/>
      <c r="AE574" s="32" t="s">
        <v>39</v>
      </c>
      <c r="AF574" s="32" t="s">
        <v>53</v>
      </c>
      <c r="AG574" s="35">
        <v>0</v>
      </c>
      <c r="AH574" s="33">
        <v>44827.632627314815</v>
      </c>
      <c r="AI574" s="32" t="s">
        <v>56</v>
      </c>
    </row>
    <row r="575" spans="1:35" ht="14.25">
      <c r="A575" s="32" t="s">
        <v>35</v>
      </c>
      <c r="B575" s="32" t="s">
        <v>329</v>
      </c>
      <c r="C575" s="33">
        <v>44819.568425925929</v>
      </c>
      <c r="D575" s="33">
        <v>44819.55773148148</v>
      </c>
      <c r="E575" s="32" t="s">
        <v>37</v>
      </c>
      <c r="F575" s="32" t="s">
        <v>2859</v>
      </c>
      <c r="G575">
        <v>11704</v>
      </c>
      <c r="H575" s="33">
        <v>44840.704212962963</v>
      </c>
      <c r="I575" s="32" t="s">
        <v>38</v>
      </c>
      <c r="J575" s="32" t="s">
        <v>39</v>
      </c>
      <c r="K575" s="33"/>
      <c r="L575" s="32" t="s">
        <v>40</v>
      </c>
      <c r="M575" s="32" t="s">
        <v>41</v>
      </c>
      <c r="N575">
        <v>1</v>
      </c>
      <c r="O575" s="32" t="s">
        <v>39</v>
      </c>
      <c r="P575">
        <v>0</v>
      </c>
      <c r="Q575" s="32" t="s">
        <v>41</v>
      </c>
      <c r="R575">
        <v>642175520</v>
      </c>
      <c r="S575" s="32" t="s">
        <v>194</v>
      </c>
      <c r="T575" s="32" t="s">
        <v>195</v>
      </c>
      <c r="U575" s="32" t="s">
        <v>45</v>
      </c>
      <c r="V575" s="32" t="s">
        <v>2860</v>
      </c>
      <c r="W575" s="33">
        <v>44819.568425925929</v>
      </c>
      <c r="X575" s="32" t="s">
        <v>196</v>
      </c>
      <c r="Y575" s="32" t="s">
        <v>282</v>
      </c>
      <c r="Z575" s="32" t="s">
        <v>48</v>
      </c>
      <c r="AA575" s="32" t="s">
        <v>39</v>
      </c>
      <c r="AB575" s="32" t="s">
        <v>2861</v>
      </c>
      <c r="AC575" s="32" t="s">
        <v>538</v>
      </c>
      <c r="AD575" s="34"/>
      <c r="AE575" s="32" t="s">
        <v>39</v>
      </c>
      <c r="AF575" s="32" t="s">
        <v>50</v>
      </c>
      <c r="AG575" s="35">
        <v>0</v>
      </c>
      <c r="AH575" s="33">
        <v>44838.464629629627</v>
      </c>
      <c r="AI575" s="32" t="s">
        <v>41</v>
      </c>
    </row>
    <row r="576" spans="1:35" ht="14.25">
      <c r="A576" s="32" t="s">
        <v>35</v>
      </c>
      <c r="B576" s="32" t="s">
        <v>499</v>
      </c>
      <c r="C576" s="33">
        <v>44819.569155092591</v>
      </c>
      <c r="D576" s="33">
        <v>44819.562152777777</v>
      </c>
      <c r="E576" s="32" t="s">
        <v>37</v>
      </c>
      <c r="F576" s="32" t="s">
        <v>2862</v>
      </c>
      <c r="G576">
        <v>11705</v>
      </c>
      <c r="H576" s="33">
        <v>44840.70758101852</v>
      </c>
      <c r="I576" s="32" t="s">
        <v>38</v>
      </c>
      <c r="J576" s="32" t="s">
        <v>39</v>
      </c>
      <c r="K576" s="33"/>
      <c r="L576" s="32" t="s">
        <v>40</v>
      </c>
      <c r="M576" s="32" t="s">
        <v>41</v>
      </c>
      <c r="N576">
        <v>1</v>
      </c>
      <c r="O576" s="32" t="s">
        <v>39</v>
      </c>
      <c r="P576">
        <v>0</v>
      </c>
      <c r="Q576" s="32" t="s">
        <v>41</v>
      </c>
      <c r="R576">
        <v>642175520</v>
      </c>
      <c r="S576" s="32" t="s">
        <v>194</v>
      </c>
      <c r="T576" s="32" t="s">
        <v>195</v>
      </c>
      <c r="U576" s="32" t="s">
        <v>45</v>
      </c>
      <c r="V576" s="32" t="s">
        <v>2863</v>
      </c>
      <c r="W576" s="33">
        <v>44819.569155092591</v>
      </c>
      <c r="X576" s="32" t="s">
        <v>196</v>
      </c>
      <c r="Y576" s="32" t="s">
        <v>235</v>
      </c>
      <c r="Z576" s="32" t="s">
        <v>48</v>
      </c>
      <c r="AA576" s="32" t="s">
        <v>39</v>
      </c>
      <c r="AB576" s="32" t="s">
        <v>2864</v>
      </c>
      <c r="AC576" s="32" t="s">
        <v>538</v>
      </c>
      <c r="AD576" s="34"/>
      <c r="AE576" s="32" t="s">
        <v>39</v>
      </c>
      <c r="AF576" s="32" t="s">
        <v>50</v>
      </c>
      <c r="AG576" s="35">
        <v>0</v>
      </c>
      <c r="AH576" s="33">
        <v>44838.464525462965</v>
      </c>
      <c r="AI576" s="32" t="s">
        <v>41</v>
      </c>
    </row>
    <row r="577" spans="1:35" ht="14.25">
      <c r="A577" s="32" t="s">
        <v>35</v>
      </c>
      <c r="B577" s="32" t="s">
        <v>499</v>
      </c>
      <c r="C577" s="33">
        <v>44819.569432870368</v>
      </c>
      <c r="D577" s="33">
        <v>44819.563194444447</v>
      </c>
      <c r="E577" s="32" t="s">
        <v>37</v>
      </c>
      <c r="F577" s="32" t="s">
        <v>2865</v>
      </c>
      <c r="G577">
        <v>11706</v>
      </c>
      <c r="H577" s="33">
        <v>44841.333761574075</v>
      </c>
      <c r="I577" s="32" t="s">
        <v>38</v>
      </c>
      <c r="J577" s="32" t="s">
        <v>39</v>
      </c>
      <c r="K577" s="33"/>
      <c r="L577" s="32" t="s">
        <v>40</v>
      </c>
      <c r="M577" s="32" t="s">
        <v>41</v>
      </c>
      <c r="N577">
        <v>1</v>
      </c>
      <c r="O577" s="32" t="s">
        <v>39</v>
      </c>
      <c r="P577">
        <v>0</v>
      </c>
      <c r="Q577" s="32" t="s">
        <v>41</v>
      </c>
      <c r="R577">
        <v>642175520</v>
      </c>
      <c r="S577" s="32" t="s">
        <v>194</v>
      </c>
      <c r="T577" s="32" t="s">
        <v>195</v>
      </c>
      <c r="U577" s="32" t="s">
        <v>45</v>
      </c>
      <c r="V577" s="32" t="s">
        <v>2866</v>
      </c>
      <c r="W577" s="33">
        <v>44819.569432870368</v>
      </c>
      <c r="X577" s="32" t="s">
        <v>196</v>
      </c>
      <c r="Y577" s="32" t="s">
        <v>52</v>
      </c>
      <c r="Z577" s="32" t="s">
        <v>48</v>
      </c>
      <c r="AA577" s="32" t="s">
        <v>39</v>
      </c>
      <c r="AB577" s="32" t="s">
        <v>2867</v>
      </c>
      <c r="AC577" s="32" t="s">
        <v>538</v>
      </c>
      <c r="AD577" s="34"/>
      <c r="AE577" s="32" t="s">
        <v>39</v>
      </c>
      <c r="AF577" s="32" t="s">
        <v>50</v>
      </c>
      <c r="AG577" s="35">
        <v>0</v>
      </c>
      <c r="AH577" s="33">
        <v>44838.464317129627</v>
      </c>
      <c r="AI577" s="32" t="s">
        <v>41</v>
      </c>
    </row>
    <row r="578" spans="1:35" ht="14.25">
      <c r="A578" s="32" t="s">
        <v>35</v>
      </c>
      <c r="B578" s="32" t="s">
        <v>329</v>
      </c>
      <c r="C578" s="33">
        <v>44819.570671296293</v>
      </c>
      <c r="D578" s="33">
        <v>44819.564039351855</v>
      </c>
      <c r="E578" s="32" t="s">
        <v>37</v>
      </c>
      <c r="F578" s="32" t="s">
        <v>2868</v>
      </c>
      <c r="G578">
        <v>11707</v>
      </c>
      <c r="H578" s="33">
        <v>44840.707928240743</v>
      </c>
      <c r="I578" s="32" t="s">
        <v>38</v>
      </c>
      <c r="J578" s="32" t="s">
        <v>39</v>
      </c>
      <c r="K578" s="33"/>
      <c r="L578" s="32" t="s">
        <v>40</v>
      </c>
      <c r="M578" s="32" t="s">
        <v>41</v>
      </c>
      <c r="N578">
        <v>1</v>
      </c>
      <c r="O578" s="32" t="s">
        <v>39</v>
      </c>
      <c r="P578">
        <v>0</v>
      </c>
      <c r="Q578" s="32" t="s">
        <v>41</v>
      </c>
      <c r="R578">
        <v>642175520</v>
      </c>
      <c r="S578" s="32" t="s">
        <v>194</v>
      </c>
      <c r="T578" s="32" t="s">
        <v>195</v>
      </c>
      <c r="U578" s="32" t="s">
        <v>45</v>
      </c>
      <c r="V578" s="32" t="s">
        <v>2869</v>
      </c>
      <c r="W578" s="33">
        <v>44819.570671296293</v>
      </c>
      <c r="X578" s="32" t="s">
        <v>196</v>
      </c>
      <c r="Y578" s="32" t="s">
        <v>282</v>
      </c>
      <c r="Z578" s="32" t="s">
        <v>48</v>
      </c>
      <c r="AA578" s="32" t="s">
        <v>425</v>
      </c>
      <c r="AB578" s="32" t="s">
        <v>2870</v>
      </c>
      <c r="AC578" s="32" t="s">
        <v>538</v>
      </c>
      <c r="AD578" s="34"/>
      <c r="AE578" s="32" t="s">
        <v>39</v>
      </c>
      <c r="AF578" s="32" t="s">
        <v>50</v>
      </c>
      <c r="AG578" s="35">
        <v>0</v>
      </c>
      <c r="AH578" s="33">
        <v>44838.464178240742</v>
      </c>
      <c r="AI578" s="32" t="s">
        <v>41</v>
      </c>
    </row>
    <row r="579" spans="1:35" ht="14.25">
      <c r="A579" s="32" t="s">
        <v>35</v>
      </c>
      <c r="B579" s="32" t="s">
        <v>737</v>
      </c>
      <c r="C579" s="33">
        <v>44819.574317129627</v>
      </c>
      <c r="D579" s="33">
        <v>44819.564722222225</v>
      </c>
      <c r="E579" s="32" t="s">
        <v>37</v>
      </c>
      <c r="F579" s="32" t="s">
        <v>2871</v>
      </c>
      <c r="G579">
        <v>11708</v>
      </c>
      <c r="H579" s="33">
        <v>44839.621064814812</v>
      </c>
      <c r="I579" s="32" t="s">
        <v>2872</v>
      </c>
      <c r="J579" s="32" t="s">
        <v>66</v>
      </c>
      <c r="K579" s="33">
        <v>44827.629895833335</v>
      </c>
      <c r="L579" s="32" t="s">
        <v>40</v>
      </c>
      <c r="M579" s="32" t="s">
        <v>56</v>
      </c>
      <c r="N579">
        <v>1</v>
      </c>
      <c r="O579" s="32" t="s">
        <v>39</v>
      </c>
      <c r="P579">
        <v>1</v>
      </c>
      <c r="Q579" s="32" t="s">
        <v>56</v>
      </c>
      <c r="R579">
        <v>5725</v>
      </c>
      <c r="S579" s="32" t="s">
        <v>1585</v>
      </c>
      <c r="T579" s="32" t="s">
        <v>1586</v>
      </c>
      <c r="U579" s="32" t="s">
        <v>45</v>
      </c>
      <c r="V579" s="32" t="s">
        <v>849</v>
      </c>
      <c r="W579" s="33">
        <v>44819.574317129627</v>
      </c>
      <c r="X579" s="32" t="s">
        <v>259</v>
      </c>
      <c r="Y579" s="32" t="s">
        <v>47</v>
      </c>
      <c r="Z579" s="32" t="s">
        <v>48</v>
      </c>
      <c r="AA579" s="32" t="s">
        <v>739</v>
      </c>
      <c r="AB579" s="32" t="s">
        <v>2873</v>
      </c>
      <c r="AC579" s="32" t="s">
        <v>287</v>
      </c>
      <c r="AD579" s="34"/>
      <c r="AE579" s="32" t="s">
        <v>39</v>
      </c>
      <c r="AF579" s="32" t="s">
        <v>53</v>
      </c>
      <c r="AG579" s="35">
        <v>0</v>
      </c>
      <c r="AH579" s="33">
        <v>44827.63009259259</v>
      </c>
      <c r="AI579" s="32" t="s">
        <v>56</v>
      </c>
    </row>
    <row r="580" spans="1:35" ht="14.25">
      <c r="A580" s="32" t="s">
        <v>35</v>
      </c>
      <c r="B580" s="32" t="s">
        <v>1527</v>
      </c>
      <c r="C580" s="33">
        <v>44819.569837962961</v>
      </c>
      <c r="D580" s="33">
        <v>44819.565763888888</v>
      </c>
      <c r="E580" s="32" t="s">
        <v>37</v>
      </c>
      <c r="F580" s="32" t="s">
        <v>2874</v>
      </c>
      <c r="G580">
        <v>11709</v>
      </c>
      <c r="H580" s="33">
        <v>44841.335625</v>
      </c>
      <c r="I580" s="32" t="s">
        <v>38</v>
      </c>
      <c r="J580" s="32" t="s">
        <v>39</v>
      </c>
      <c r="K580" s="33"/>
      <c r="L580" s="32" t="s">
        <v>40</v>
      </c>
      <c r="M580" s="32" t="s">
        <v>41</v>
      </c>
      <c r="N580">
        <v>1</v>
      </c>
      <c r="O580" s="32" t="s">
        <v>42</v>
      </c>
      <c r="P580">
        <v>0</v>
      </c>
      <c r="Q580" s="32" t="s">
        <v>41</v>
      </c>
      <c r="R580">
        <v>642175520</v>
      </c>
      <c r="S580" s="32" t="s">
        <v>194</v>
      </c>
      <c r="T580" s="32" t="s">
        <v>195</v>
      </c>
      <c r="U580" s="32" t="s">
        <v>45</v>
      </c>
      <c r="V580" s="32" t="s">
        <v>2875</v>
      </c>
      <c r="W580" s="33">
        <v>44819.569837962961</v>
      </c>
      <c r="X580" s="32" t="s">
        <v>196</v>
      </c>
      <c r="Y580" s="32" t="s">
        <v>52</v>
      </c>
      <c r="Z580" s="32" t="s">
        <v>48</v>
      </c>
      <c r="AA580" s="32" t="s">
        <v>197</v>
      </c>
      <c r="AB580" s="32" t="s">
        <v>2876</v>
      </c>
      <c r="AC580" s="32" t="s">
        <v>538</v>
      </c>
      <c r="AD580" s="34"/>
      <c r="AE580" s="32" t="s">
        <v>39</v>
      </c>
      <c r="AF580" s="32" t="s">
        <v>50</v>
      </c>
      <c r="AG580" s="35">
        <v>0</v>
      </c>
      <c r="AH580" s="33">
        <v>44838.464097222219</v>
      </c>
      <c r="AI580" s="32" t="s">
        <v>41</v>
      </c>
    </row>
    <row r="581" spans="1:35" ht="14.25">
      <c r="A581" s="32" t="s">
        <v>35</v>
      </c>
      <c r="B581" s="32" t="s">
        <v>178</v>
      </c>
      <c r="C581" s="33">
        <v>44821.733194444445</v>
      </c>
      <c r="D581" s="33">
        <v>44819.568761574075</v>
      </c>
      <c r="E581" s="32" t="s">
        <v>37</v>
      </c>
      <c r="F581" s="32" t="s">
        <v>2877</v>
      </c>
      <c r="G581">
        <v>11710</v>
      </c>
      <c r="H581" s="33">
        <v>44832.627974537034</v>
      </c>
      <c r="I581" s="32" t="s">
        <v>38</v>
      </c>
      <c r="J581" s="32" t="s">
        <v>39</v>
      </c>
      <c r="K581" s="33"/>
      <c r="L581" s="32" t="s">
        <v>40</v>
      </c>
      <c r="M581" s="32" t="s">
        <v>56</v>
      </c>
      <c r="N581">
        <v>1</v>
      </c>
      <c r="O581" s="32" t="s">
        <v>311</v>
      </c>
      <c r="P581">
        <v>0</v>
      </c>
      <c r="Q581" s="32" t="s">
        <v>56</v>
      </c>
      <c r="R581">
        <v>8652</v>
      </c>
      <c r="S581" s="32" t="s">
        <v>211</v>
      </c>
      <c r="T581" s="32" t="s">
        <v>2041</v>
      </c>
      <c r="U581" s="32" t="s">
        <v>45</v>
      </c>
      <c r="V581" s="32" t="s">
        <v>2878</v>
      </c>
      <c r="W581" s="33">
        <v>44819.709849537037</v>
      </c>
      <c r="X581" s="32" t="s">
        <v>51</v>
      </c>
      <c r="Y581" s="32" t="s">
        <v>47</v>
      </c>
      <c r="Z581" s="32" t="s">
        <v>48</v>
      </c>
      <c r="AA581" s="32" t="s">
        <v>182</v>
      </c>
      <c r="AB581" s="32" t="s">
        <v>2879</v>
      </c>
      <c r="AC581" s="32" t="s">
        <v>1256</v>
      </c>
      <c r="AD581" s="34"/>
      <c r="AE581" s="32" t="s">
        <v>39</v>
      </c>
      <c r="AF581" s="32" t="s">
        <v>53</v>
      </c>
      <c r="AG581" s="35">
        <v>0</v>
      </c>
      <c r="AH581" s="33">
        <v>44823.391863425924</v>
      </c>
      <c r="AI581" s="32" t="s">
        <v>56</v>
      </c>
    </row>
    <row r="582" spans="1:35" ht="14.25">
      <c r="A582" s="32" t="s">
        <v>35</v>
      </c>
      <c r="B582" s="32" t="s">
        <v>36</v>
      </c>
      <c r="C582" s="33">
        <v>44837.424837962964</v>
      </c>
      <c r="D582" s="33">
        <v>44819.580810185187</v>
      </c>
      <c r="E582" s="32" t="s">
        <v>37</v>
      </c>
      <c r="F582" s="32" t="s">
        <v>2880</v>
      </c>
      <c r="G582">
        <v>11711</v>
      </c>
      <c r="H582" s="33">
        <v>44831.580972222226</v>
      </c>
      <c r="I582" s="32" t="s">
        <v>38</v>
      </c>
      <c r="J582" s="32" t="s">
        <v>39</v>
      </c>
      <c r="K582" s="33"/>
      <c r="L582" s="32" t="s">
        <v>40</v>
      </c>
      <c r="M582" s="32" t="s">
        <v>56</v>
      </c>
      <c r="N582">
        <v>1</v>
      </c>
      <c r="O582" s="32" t="s">
        <v>42</v>
      </c>
      <c r="P582">
        <v>0</v>
      </c>
      <c r="Q582" s="32" t="s">
        <v>56</v>
      </c>
      <c r="R582">
        <v>909155500</v>
      </c>
      <c r="S582" s="32" t="s">
        <v>316</v>
      </c>
      <c r="T582" s="32" t="s">
        <v>317</v>
      </c>
      <c r="U582" s="32" t="s">
        <v>66</v>
      </c>
      <c r="V582" s="32" t="s">
        <v>2881</v>
      </c>
      <c r="W582" s="33">
        <v>44837.424837962964</v>
      </c>
      <c r="X582" s="32" t="s">
        <v>151</v>
      </c>
      <c r="Y582" s="32" t="s">
        <v>52</v>
      </c>
      <c r="Z582" s="32" t="s">
        <v>48</v>
      </c>
      <c r="AA582" s="32" t="s">
        <v>49</v>
      </c>
      <c r="AB582" s="32" t="s">
        <v>2880</v>
      </c>
      <c r="AC582" s="32" t="s">
        <v>464</v>
      </c>
      <c r="AD582" s="34"/>
      <c r="AE582" s="32" t="s">
        <v>39</v>
      </c>
      <c r="AF582" s="32" t="s">
        <v>50</v>
      </c>
      <c r="AG582" s="35">
        <v>0</v>
      </c>
      <c r="AH582" s="33">
        <v>44837.424837962964</v>
      </c>
      <c r="AI582" s="32" t="s">
        <v>56</v>
      </c>
    </row>
    <row r="583" spans="1:35" ht="14.25">
      <c r="A583" s="32" t="s">
        <v>35</v>
      </c>
      <c r="B583" s="32" t="s">
        <v>178</v>
      </c>
      <c r="C583" s="33">
        <v>44825.672812500001</v>
      </c>
      <c r="D583" s="33">
        <v>44819.595185185186</v>
      </c>
      <c r="E583" s="32" t="s">
        <v>37</v>
      </c>
      <c r="F583" s="32" t="s">
        <v>2882</v>
      </c>
      <c r="G583">
        <v>11712</v>
      </c>
      <c r="H583" s="33">
        <v>44833.399895833332</v>
      </c>
      <c r="I583" s="32" t="s">
        <v>2883</v>
      </c>
      <c r="J583" s="32" t="s">
        <v>45</v>
      </c>
      <c r="K583" s="33">
        <v>44819.605844907404</v>
      </c>
      <c r="L583" s="32" t="s">
        <v>40</v>
      </c>
      <c r="M583" s="32" t="s">
        <v>56</v>
      </c>
      <c r="N583">
        <v>3</v>
      </c>
      <c r="O583" s="32" t="s">
        <v>54</v>
      </c>
      <c r="P583">
        <v>1</v>
      </c>
      <c r="Q583" s="32" t="s">
        <v>56</v>
      </c>
      <c r="R583">
        <v>8703</v>
      </c>
      <c r="S583" s="32" t="s">
        <v>905</v>
      </c>
      <c r="T583" s="32" t="s">
        <v>906</v>
      </c>
      <c r="U583" s="32" t="s">
        <v>45</v>
      </c>
      <c r="V583" s="32" t="s">
        <v>2884</v>
      </c>
      <c r="W583" s="33">
        <v>44824.49359953704</v>
      </c>
      <c r="X583" s="32" t="s">
        <v>81</v>
      </c>
      <c r="Y583" s="32" t="s">
        <v>47</v>
      </c>
      <c r="Z583" s="32" t="s">
        <v>48</v>
      </c>
      <c r="AA583" s="32" t="s">
        <v>182</v>
      </c>
      <c r="AB583" s="32" t="s">
        <v>2885</v>
      </c>
      <c r="AC583" s="32" t="s">
        <v>907</v>
      </c>
      <c r="AD583" s="34"/>
      <c r="AE583" s="32" t="s">
        <v>39</v>
      </c>
      <c r="AF583" s="32" t="s">
        <v>53</v>
      </c>
      <c r="AG583" s="35">
        <v>0</v>
      </c>
      <c r="AH583" s="33">
        <v>44825.672812500001</v>
      </c>
      <c r="AI583" s="32" t="s">
        <v>56</v>
      </c>
    </row>
    <row r="584" spans="1:35" ht="14.25">
      <c r="A584" s="32" t="s">
        <v>35</v>
      </c>
      <c r="B584" s="32" t="s">
        <v>73</v>
      </c>
      <c r="C584" s="33">
        <v>44822.357638888891</v>
      </c>
      <c r="D584" s="33">
        <v>44819.595648148148</v>
      </c>
      <c r="E584" s="32" t="s">
        <v>37</v>
      </c>
      <c r="F584" s="32" t="s">
        <v>2886</v>
      </c>
      <c r="G584">
        <v>11713</v>
      </c>
      <c r="H584" s="33">
        <v>44837.547488425924</v>
      </c>
      <c r="I584" s="32" t="s">
        <v>38</v>
      </c>
      <c r="J584" s="32" t="s">
        <v>39</v>
      </c>
      <c r="K584" s="33"/>
      <c r="L584" s="32" t="s">
        <v>40</v>
      </c>
      <c r="M584" s="32" t="s">
        <v>56</v>
      </c>
      <c r="N584">
        <v>1</v>
      </c>
      <c r="O584" s="32" t="s">
        <v>82</v>
      </c>
      <c r="P584">
        <v>0</v>
      </c>
      <c r="Q584" s="32" t="s">
        <v>56</v>
      </c>
      <c r="R584">
        <v>639636597</v>
      </c>
      <c r="S584" s="32" t="s">
        <v>872</v>
      </c>
      <c r="T584" s="32" t="s">
        <v>2887</v>
      </c>
      <c r="U584" s="32" t="s">
        <v>45</v>
      </c>
      <c r="V584" s="32" t="s">
        <v>2888</v>
      </c>
      <c r="W584" s="33">
        <v>44820.342962962961</v>
      </c>
      <c r="X584" s="32" t="s">
        <v>94</v>
      </c>
      <c r="Y584" s="32" t="s">
        <v>47</v>
      </c>
      <c r="Z584" s="32" t="s">
        <v>48</v>
      </c>
      <c r="AA584" s="32" t="s">
        <v>77</v>
      </c>
      <c r="AB584" s="32" t="s">
        <v>2889</v>
      </c>
      <c r="AC584" s="32" t="s">
        <v>291</v>
      </c>
      <c r="AD584" s="34"/>
      <c r="AE584" s="32" t="s">
        <v>39</v>
      </c>
      <c r="AF584" s="32" t="s">
        <v>50</v>
      </c>
      <c r="AG584" s="35">
        <v>0</v>
      </c>
      <c r="AH584" s="33">
        <v>44825.669710648152</v>
      </c>
      <c r="AI584" s="32" t="s">
        <v>56</v>
      </c>
    </row>
    <row r="585" spans="1:35" ht="14.25">
      <c r="A585" s="32" t="s">
        <v>35</v>
      </c>
      <c r="B585" s="32" t="s">
        <v>329</v>
      </c>
      <c r="C585" s="33">
        <v>44838.463969907411</v>
      </c>
      <c r="D585" s="33">
        <v>44819.601585648146</v>
      </c>
      <c r="E585" s="32" t="s">
        <v>37</v>
      </c>
      <c r="F585" s="32" t="s">
        <v>2890</v>
      </c>
      <c r="G585">
        <v>11714</v>
      </c>
      <c r="H585" s="33">
        <v>44824.476585648146</v>
      </c>
      <c r="I585" s="32" t="s">
        <v>38</v>
      </c>
      <c r="J585" s="32" t="s">
        <v>39</v>
      </c>
      <c r="K585" s="33"/>
      <c r="L585" s="32" t="s">
        <v>40</v>
      </c>
      <c r="M585" s="32" t="s">
        <v>41</v>
      </c>
      <c r="N585">
        <v>1</v>
      </c>
      <c r="O585" s="32" t="s">
        <v>39</v>
      </c>
      <c r="P585">
        <v>0</v>
      </c>
      <c r="Q585" s="32" t="s">
        <v>41</v>
      </c>
      <c r="R585">
        <v>642175520</v>
      </c>
      <c r="S585" s="32" t="s">
        <v>194</v>
      </c>
      <c r="T585" s="32" t="s">
        <v>195</v>
      </c>
      <c r="U585" s="32" t="s">
        <v>66</v>
      </c>
      <c r="V585" s="32" t="s">
        <v>2891</v>
      </c>
      <c r="W585" s="33">
        <v>44838.463969907411</v>
      </c>
      <c r="X585" s="32" t="s">
        <v>196</v>
      </c>
      <c r="Y585" s="32" t="s">
        <v>47</v>
      </c>
      <c r="Z585" s="32" t="s">
        <v>48</v>
      </c>
      <c r="AA585" s="32" t="s">
        <v>39</v>
      </c>
      <c r="AB585" s="32" t="s">
        <v>1475</v>
      </c>
      <c r="AC585" s="32" t="s">
        <v>538</v>
      </c>
      <c r="AD585" s="34"/>
      <c r="AE585" s="32" t="s">
        <v>39</v>
      </c>
      <c r="AF585" s="32" t="s">
        <v>50</v>
      </c>
      <c r="AG585" s="35">
        <v>0</v>
      </c>
      <c r="AH585" s="33">
        <v>44838.463969907411</v>
      </c>
      <c r="AI585" s="32" t="s">
        <v>41</v>
      </c>
    </row>
    <row r="586" spans="1:35" ht="14.25">
      <c r="A586" s="32" t="s">
        <v>35</v>
      </c>
      <c r="B586" s="32" t="s">
        <v>1527</v>
      </c>
      <c r="C586" s="33"/>
      <c r="D586" s="33">
        <v>44819.611284722225</v>
      </c>
      <c r="E586" s="32" t="s">
        <v>37</v>
      </c>
      <c r="F586" s="32" t="s">
        <v>2892</v>
      </c>
      <c r="G586">
        <v>11715</v>
      </c>
      <c r="H586" s="33">
        <v>44831.611898148149</v>
      </c>
      <c r="I586" s="32" t="s">
        <v>38</v>
      </c>
      <c r="J586" s="32" t="s">
        <v>39</v>
      </c>
      <c r="K586" s="33"/>
      <c r="L586" s="32" t="s">
        <v>40</v>
      </c>
      <c r="M586" s="32" t="s">
        <v>56</v>
      </c>
      <c r="N586">
        <v>1</v>
      </c>
      <c r="O586" s="32" t="s">
        <v>42</v>
      </c>
      <c r="P586">
        <v>0</v>
      </c>
      <c r="Q586" s="32" t="s">
        <v>56</v>
      </c>
      <c r="R586">
        <v>642175520</v>
      </c>
      <c r="S586" s="32" t="s">
        <v>194</v>
      </c>
      <c r="T586" s="32" t="s">
        <v>195</v>
      </c>
      <c r="U586" s="32" t="s">
        <v>39</v>
      </c>
      <c r="V586" s="32" t="s">
        <v>39</v>
      </c>
      <c r="W586" s="33"/>
      <c r="X586" s="32" t="s">
        <v>196</v>
      </c>
      <c r="Y586" s="32" t="s">
        <v>47</v>
      </c>
      <c r="Z586" s="32" t="s">
        <v>160</v>
      </c>
      <c r="AA586" s="32" t="s">
        <v>197</v>
      </c>
      <c r="AB586" s="32" t="s">
        <v>1475</v>
      </c>
      <c r="AC586" s="32" t="s">
        <v>538</v>
      </c>
      <c r="AD586" s="34"/>
      <c r="AE586" s="32" t="s">
        <v>39</v>
      </c>
      <c r="AF586" s="32" t="s">
        <v>50</v>
      </c>
      <c r="AG586" s="35">
        <v>0</v>
      </c>
      <c r="AH586" s="33">
        <v>44819.612592592595</v>
      </c>
      <c r="AI586" s="32" t="s">
        <v>56</v>
      </c>
    </row>
    <row r="587" spans="1:35" ht="14.25">
      <c r="A587" s="32" t="s">
        <v>35</v>
      </c>
      <c r="B587" s="32" t="s">
        <v>1527</v>
      </c>
      <c r="C587" s="33"/>
      <c r="D587" s="33">
        <v>44819.611979166664</v>
      </c>
      <c r="E587" s="32" t="s">
        <v>37</v>
      </c>
      <c r="F587" s="32" t="s">
        <v>2893</v>
      </c>
      <c r="G587">
        <v>11716</v>
      </c>
      <c r="H587" s="33">
        <v>44831.612546296295</v>
      </c>
      <c r="I587" s="32" t="s">
        <v>38</v>
      </c>
      <c r="J587" s="32" t="s">
        <v>39</v>
      </c>
      <c r="K587" s="33"/>
      <c r="L587" s="32" t="s">
        <v>40</v>
      </c>
      <c r="M587" s="32" t="s">
        <v>56</v>
      </c>
      <c r="N587">
        <v>1</v>
      </c>
      <c r="O587" s="32" t="s">
        <v>42</v>
      </c>
      <c r="P587">
        <v>0</v>
      </c>
      <c r="Q587" s="32" t="s">
        <v>56</v>
      </c>
      <c r="R587">
        <v>642175520</v>
      </c>
      <c r="S587" s="32" t="s">
        <v>194</v>
      </c>
      <c r="T587" s="32" t="s">
        <v>195</v>
      </c>
      <c r="U587" s="32" t="s">
        <v>39</v>
      </c>
      <c r="V587" s="32" t="s">
        <v>39</v>
      </c>
      <c r="W587" s="33"/>
      <c r="X587" s="32" t="s">
        <v>196</v>
      </c>
      <c r="Y587" s="32" t="s">
        <v>47</v>
      </c>
      <c r="Z587" s="32" t="s">
        <v>160</v>
      </c>
      <c r="AA587" s="32" t="s">
        <v>197</v>
      </c>
      <c r="AB587" s="32" t="s">
        <v>2861</v>
      </c>
      <c r="AC587" s="32" t="s">
        <v>538</v>
      </c>
      <c r="AD587" s="34"/>
      <c r="AE587" s="32" t="s">
        <v>39</v>
      </c>
      <c r="AF587" s="32" t="s">
        <v>50</v>
      </c>
      <c r="AG587" s="35">
        <v>0</v>
      </c>
      <c r="AH587" s="33">
        <v>44819.613240740742</v>
      </c>
      <c r="AI587" s="32" t="s">
        <v>56</v>
      </c>
    </row>
    <row r="588" spans="1:35" ht="14.25">
      <c r="A588" s="32" t="s">
        <v>35</v>
      </c>
      <c r="B588" s="32" t="s">
        <v>2348</v>
      </c>
      <c r="C588" s="33">
        <v>44823.524988425925</v>
      </c>
      <c r="D588" s="33">
        <v>44819.615914351853</v>
      </c>
      <c r="E588" s="32" t="s">
        <v>37</v>
      </c>
      <c r="F588" s="32" t="s">
        <v>2894</v>
      </c>
      <c r="G588">
        <v>11717</v>
      </c>
      <c r="H588" s="33">
        <v>44827.459108796298</v>
      </c>
      <c r="I588" s="32" t="s">
        <v>38</v>
      </c>
      <c r="J588" s="32" t="s">
        <v>39</v>
      </c>
      <c r="K588" s="33"/>
      <c r="L588" s="32" t="s">
        <v>40</v>
      </c>
      <c r="M588" s="32" t="s">
        <v>56</v>
      </c>
      <c r="N588">
        <v>1</v>
      </c>
      <c r="O588" s="32" t="s">
        <v>60</v>
      </c>
      <c r="P588">
        <v>0</v>
      </c>
      <c r="Q588" s="32" t="s">
        <v>41</v>
      </c>
      <c r="R588">
        <v>6351</v>
      </c>
      <c r="S588" s="32" t="s">
        <v>2895</v>
      </c>
      <c r="T588" s="32" t="s">
        <v>2896</v>
      </c>
      <c r="U588" s="32" t="s">
        <v>45</v>
      </c>
      <c r="V588" s="32" t="s">
        <v>2897</v>
      </c>
      <c r="W588" s="33">
        <v>44821.485219907408</v>
      </c>
      <c r="X588" s="32" t="s">
        <v>46</v>
      </c>
      <c r="Y588" s="32" t="s">
        <v>47</v>
      </c>
      <c r="Z588" s="32" t="s">
        <v>48</v>
      </c>
      <c r="AA588" s="32" t="s">
        <v>314</v>
      </c>
      <c r="AB588" s="32" t="s">
        <v>2898</v>
      </c>
      <c r="AC588" s="32" t="s">
        <v>1304</v>
      </c>
      <c r="AD588" s="34"/>
      <c r="AE588" s="32" t="s">
        <v>39</v>
      </c>
      <c r="AF588" s="32" t="s">
        <v>50</v>
      </c>
      <c r="AG588" s="35">
        <v>0</v>
      </c>
      <c r="AH588" s="33">
        <v>44825.676469907405</v>
      </c>
      <c r="AI588" s="32" t="s">
        <v>56</v>
      </c>
    </row>
    <row r="589" spans="1:35" ht="14.25">
      <c r="A589" s="32" t="s">
        <v>35</v>
      </c>
      <c r="B589" s="32" t="s">
        <v>1527</v>
      </c>
      <c r="C589" s="33"/>
      <c r="D589" s="33">
        <v>44819.616712962961</v>
      </c>
      <c r="E589" s="32" t="s">
        <v>37</v>
      </c>
      <c r="F589" s="32" t="s">
        <v>39</v>
      </c>
      <c r="G589">
        <v>11718</v>
      </c>
      <c r="H589" s="33">
        <v>44824.492037037038</v>
      </c>
      <c r="I589" s="32" t="s">
        <v>38</v>
      </c>
      <c r="J589" s="32" t="s">
        <v>39</v>
      </c>
      <c r="K589" s="33"/>
      <c r="L589" s="32" t="s">
        <v>40</v>
      </c>
      <c r="M589" s="32" t="s">
        <v>56</v>
      </c>
      <c r="N589">
        <v>2</v>
      </c>
      <c r="O589" s="32" t="s">
        <v>39</v>
      </c>
      <c r="P589">
        <v>0</v>
      </c>
      <c r="Q589" s="32" t="s">
        <v>41</v>
      </c>
      <c r="R589">
        <v>8692</v>
      </c>
      <c r="S589" s="32" t="s">
        <v>64</v>
      </c>
      <c r="T589" s="32" t="s">
        <v>65</v>
      </c>
      <c r="U589" s="32" t="s">
        <v>39</v>
      </c>
      <c r="V589" s="32" t="s">
        <v>39</v>
      </c>
      <c r="W589" s="33"/>
      <c r="X589" s="32" t="s">
        <v>560</v>
      </c>
      <c r="Y589" s="32" t="s">
        <v>47</v>
      </c>
      <c r="Z589" s="32" t="s">
        <v>160</v>
      </c>
      <c r="AA589" s="32" t="s">
        <v>39</v>
      </c>
      <c r="AB589" s="32" t="s">
        <v>69</v>
      </c>
      <c r="AC589" s="32" t="s">
        <v>1237</v>
      </c>
      <c r="AD589" s="34"/>
      <c r="AE589" s="32" t="s">
        <v>39</v>
      </c>
      <c r="AF589" s="32" t="s">
        <v>53</v>
      </c>
      <c r="AG589" s="35">
        <v>0</v>
      </c>
      <c r="AH589" s="33">
        <v>44820.555231481485</v>
      </c>
      <c r="AI589" s="32" t="s">
        <v>56</v>
      </c>
    </row>
    <row r="590" spans="1:35" ht="14.25">
      <c r="A590" s="32" t="s">
        <v>35</v>
      </c>
      <c r="B590" s="32" t="s">
        <v>499</v>
      </c>
      <c r="C590" s="33">
        <v>44823.600138888891</v>
      </c>
      <c r="D590" s="33">
        <v>44819.621574074074</v>
      </c>
      <c r="E590" s="32" t="s">
        <v>37</v>
      </c>
      <c r="F590" s="32" t="s">
        <v>2899</v>
      </c>
      <c r="G590">
        <v>11719</v>
      </c>
      <c r="H590" s="33">
        <v>44839.360324074078</v>
      </c>
      <c r="I590" s="32" t="s">
        <v>38</v>
      </c>
      <c r="J590" s="32" t="s">
        <v>39</v>
      </c>
      <c r="K590" s="33"/>
      <c r="L590" s="32" t="s">
        <v>40</v>
      </c>
      <c r="M590" s="32" t="s">
        <v>41</v>
      </c>
      <c r="N590">
        <v>1</v>
      </c>
      <c r="O590" s="32" t="s">
        <v>39</v>
      </c>
      <c r="P590">
        <v>0</v>
      </c>
      <c r="Q590" s="32" t="s">
        <v>41</v>
      </c>
      <c r="R590">
        <v>642175520</v>
      </c>
      <c r="S590" s="32" t="s">
        <v>194</v>
      </c>
      <c r="T590" s="32" t="s">
        <v>195</v>
      </c>
      <c r="U590" s="32" t="s">
        <v>45</v>
      </c>
      <c r="V590" s="32" t="s">
        <v>2900</v>
      </c>
      <c r="W590" s="33">
        <v>44823.600138888891</v>
      </c>
      <c r="X590" s="32" t="s">
        <v>196</v>
      </c>
      <c r="Y590" s="32" t="s">
        <v>47</v>
      </c>
      <c r="Z590" s="32" t="s">
        <v>48</v>
      </c>
      <c r="AA590" s="32" t="s">
        <v>39</v>
      </c>
      <c r="AB590" s="32" t="s">
        <v>2864</v>
      </c>
      <c r="AC590" s="32" t="s">
        <v>39</v>
      </c>
      <c r="AD590" s="34"/>
      <c r="AE590" s="32" t="s">
        <v>39</v>
      </c>
      <c r="AF590" s="32" t="s">
        <v>50</v>
      </c>
      <c r="AG590" s="35">
        <v>0</v>
      </c>
      <c r="AH590" s="33">
        <v>44838.463796296295</v>
      </c>
      <c r="AI590" s="32" t="s">
        <v>41</v>
      </c>
    </row>
    <row r="591" spans="1:35" ht="14.25">
      <c r="A591" s="32" t="s">
        <v>35</v>
      </c>
      <c r="B591" s="32" t="s">
        <v>36</v>
      </c>
      <c r="C591" s="33">
        <v>44819.669282407405</v>
      </c>
      <c r="D591" s="33">
        <v>44819.622048611112</v>
      </c>
      <c r="E591" s="32" t="s">
        <v>37</v>
      </c>
      <c r="F591" s="32" t="s">
        <v>2901</v>
      </c>
      <c r="G591">
        <v>11720</v>
      </c>
      <c r="H591" s="33">
        <v>44831.632476851853</v>
      </c>
      <c r="I591" s="32" t="s">
        <v>38</v>
      </c>
      <c r="J591" s="32" t="s">
        <v>39</v>
      </c>
      <c r="K591" s="33"/>
      <c r="L591" s="32" t="s">
        <v>40</v>
      </c>
      <c r="M591" s="32" t="s">
        <v>56</v>
      </c>
      <c r="N591">
        <v>1</v>
      </c>
      <c r="O591" s="32" t="s">
        <v>42</v>
      </c>
      <c r="P591">
        <v>0</v>
      </c>
      <c r="Q591" s="32" t="s">
        <v>56</v>
      </c>
      <c r="R591">
        <v>6211</v>
      </c>
      <c r="S591" s="32" t="s">
        <v>952</v>
      </c>
      <c r="T591" s="32" t="s">
        <v>953</v>
      </c>
      <c r="U591" s="32" t="s">
        <v>45</v>
      </c>
      <c r="V591" s="32" t="s">
        <v>2902</v>
      </c>
      <c r="W591" s="33">
        <v>44819.659178240741</v>
      </c>
      <c r="X591" s="32" t="s">
        <v>81</v>
      </c>
      <c r="Y591" s="32" t="s">
        <v>52</v>
      </c>
      <c r="Z591" s="32" t="s">
        <v>48</v>
      </c>
      <c r="AA591" s="32" t="s">
        <v>2903</v>
      </c>
      <c r="AB591" s="32" t="s">
        <v>2901</v>
      </c>
      <c r="AC591" s="32" t="s">
        <v>613</v>
      </c>
      <c r="AD591" s="34"/>
      <c r="AE591" s="32" t="s">
        <v>39</v>
      </c>
      <c r="AF591" s="32" t="s">
        <v>50</v>
      </c>
      <c r="AG591" s="35">
        <v>0</v>
      </c>
      <c r="AH591" s="33">
        <v>44819.669282407405</v>
      </c>
      <c r="AI591" s="32" t="s">
        <v>56</v>
      </c>
    </row>
    <row r="592" spans="1:35" ht="14.25">
      <c r="A592" s="32" t="s">
        <v>35</v>
      </c>
      <c r="B592" s="32" t="s">
        <v>329</v>
      </c>
      <c r="C592" s="33"/>
      <c r="D592" s="33">
        <v>44819.627696759257</v>
      </c>
      <c r="E592" s="32" t="s">
        <v>37</v>
      </c>
      <c r="F592" s="32" t="s">
        <v>39</v>
      </c>
      <c r="G592">
        <v>11721</v>
      </c>
      <c r="H592" s="33">
        <v>44832.5</v>
      </c>
      <c r="I592" s="32" t="s">
        <v>38</v>
      </c>
      <c r="J592" s="32" t="s">
        <v>39</v>
      </c>
      <c r="K592" s="33"/>
      <c r="L592" s="32" t="s">
        <v>40</v>
      </c>
      <c r="M592" s="32" t="s">
        <v>56</v>
      </c>
      <c r="N592">
        <v>1</v>
      </c>
      <c r="O592" s="32" t="s">
        <v>210</v>
      </c>
      <c r="P592">
        <v>0</v>
      </c>
      <c r="Q592" s="32" t="s">
        <v>41</v>
      </c>
      <c r="R592">
        <v>8888</v>
      </c>
      <c r="S592" s="32" t="s">
        <v>2434</v>
      </c>
      <c r="T592" s="32" t="s">
        <v>215</v>
      </c>
      <c r="U592" s="32" t="s">
        <v>39</v>
      </c>
      <c r="V592" s="32" t="s">
        <v>39</v>
      </c>
      <c r="W592" s="33"/>
      <c r="X592" s="32" t="s">
        <v>215</v>
      </c>
      <c r="Y592" s="32" t="s">
        <v>52</v>
      </c>
      <c r="Z592" s="32" t="s">
        <v>160</v>
      </c>
      <c r="AA592" s="32" t="s">
        <v>330</v>
      </c>
      <c r="AB592" s="32" t="s">
        <v>2734</v>
      </c>
      <c r="AC592" s="32" t="s">
        <v>538</v>
      </c>
      <c r="AD592" s="34"/>
      <c r="AE592" s="32" t="s">
        <v>39</v>
      </c>
      <c r="AF592" s="32" t="s">
        <v>53</v>
      </c>
      <c r="AG592" s="35">
        <v>0</v>
      </c>
      <c r="AH592" s="33">
        <v>44827.553761574076</v>
      </c>
      <c r="AI592" s="32" t="s">
        <v>56</v>
      </c>
    </row>
    <row r="593" spans="1:35" ht="14.25">
      <c r="A593" s="32" t="s">
        <v>35</v>
      </c>
      <c r="B593" s="32" t="s">
        <v>2348</v>
      </c>
      <c r="C593" s="33">
        <v>44819.66946759259</v>
      </c>
      <c r="D593" s="33">
        <v>44819.63480324074</v>
      </c>
      <c r="E593" s="32" t="s">
        <v>37</v>
      </c>
      <c r="F593" s="32" t="s">
        <v>2904</v>
      </c>
      <c r="G593">
        <v>11722</v>
      </c>
      <c r="H593" s="33">
        <v>44831.644467592596</v>
      </c>
      <c r="I593" s="32" t="s">
        <v>38</v>
      </c>
      <c r="J593" s="32" t="s">
        <v>39</v>
      </c>
      <c r="K593" s="33"/>
      <c r="L593" s="32" t="s">
        <v>40</v>
      </c>
      <c r="M593" s="32" t="s">
        <v>56</v>
      </c>
      <c r="N593">
        <v>1</v>
      </c>
      <c r="O593" s="32" t="s">
        <v>60</v>
      </c>
      <c r="P593">
        <v>0</v>
      </c>
      <c r="Q593" s="32" t="s">
        <v>56</v>
      </c>
      <c r="R593">
        <v>6859</v>
      </c>
      <c r="S593" s="32" t="s">
        <v>2644</v>
      </c>
      <c r="T593" s="32" t="s">
        <v>2645</v>
      </c>
      <c r="U593" s="32" t="s">
        <v>45</v>
      </c>
      <c r="V593" s="32" t="s">
        <v>2905</v>
      </c>
      <c r="W593" s="33">
        <v>44819.659907407404</v>
      </c>
      <c r="X593" s="32" t="s">
        <v>81</v>
      </c>
      <c r="Y593" s="32" t="s">
        <v>47</v>
      </c>
      <c r="Z593" s="32" t="s">
        <v>48</v>
      </c>
      <c r="AA593" s="32" t="s">
        <v>314</v>
      </c>
      <c r="AB593" s="32" t="s">
        <v>2906</v>
      </c>
      <c r="AC593" s="32" t="s">
        <v>944</v>
      </c>
      <c r="AD593" s="34"/>
      <c r="AE593" s="32" t="s">
        <v>39</v>
      </c>
      <c r="AF593" s="32" t="s">
        <v>50</v>
      </c>
      <c r="AG593" s="35">
        <v>0</v>
      </c>
      <c r="AH593" s="33">
        <v>44819.66946759259</v>
      </c>
      <c r="AI593" s="32" t="s">
        <v>56</v>
      </c>
    </row>
    <row r="594" spans="1:35" ht="14.25">
      <c r="A594" s="32" t="s">
        <v>35</v>
      </c>
      <c r="B594" s="32" t="s">
        <v>2348</v>
      </c>
      <c r="C594" s="33">
        <v>44826.317453703705</v>
      </c>
      <c r="D594" s="33">
        <v>44819.639386574076</v>
      </c>
      <c r="E594" s="32" t="s">
        <v>37</v>
      </c>
      <c r="F594" s="32" t="s">
        <v>2907</v>
      </c>
      <c r="G594">
        <v>11723</v>
      </c>
      <c r="H594" s="33">
        <v>44837.63958333333</v>
      </c>
      <c r="I594" s="32" t="s">
        <v>38</v>
      </c>
      <c r="J594" s="32" t="s">
        <v>39</v>
      </c>
      <c r="K594" s="33"/>
      <c r="L594" s="32" t="s">
        <v>40</v>
      </c>
      <c r="M594" s="32" t="s">
        <v>56</v>
      </c>
      <c r="N594">
        <v>1</v>
      </c>
      <c r="O594" s="32" t="s">
        <v>60</v>
      </c>
      <c r="P594">
        <v>0</v>
      </c>
      <c r="Q594" s="32" t="s">
        <v>56</v>
      </c>
      <c r="R594">
        <v>6400</v>
      </c>
      <c r="S594" s="32" t="s">
        <v>917</v>
      </c>
      <c r="T594" s="32" t="s">
        <v>918</v>
      </c>
      <c r="U594" s="32" t="s">
        <v>45</v>
      </c>
      <c r="V594" s="32" t="s">
        <v>2908</v>
      </c>
      <c r="W594" s="33">
        <v>44824.301898148151</v>
      </c>
      <c r="X594" s="32" t="s">
        <v>46</v>
      </c>
      <c r="Y594" s="32" t="s">
        <v>47</v>
      </c>
      <c r="Z594" s="32" t="s">
        <v>48</v>
      </c>
      <c r="AA594" s="32" t="s">
        <v>314</v>
      </c>
      <c r="AB594" s="32" t="s">
        <v>2909</v>
      </c>
      <c r="AC594" s="32" t="s">
        <v>1304</v>
      </c>
      <c r="AD594" s="34"/>
      <c r="AE594" s="32" t="s">
        <v>39</v>
      </c>
      <c r="AF594" s="32" t="s">
        <v>50</v>
      </c>
      <c r="AG594" s="35">
        <v>0</v>
      </c>
      <c r="AH594" s="33">
        <v>44826.317453703705</v>
      </c>
      <c r="AI594" s="32" t="s">
        <v>56</v>
      </c>
    </row>
    <row r="595" spans="1:35" ht="14.25">
      <c r="A595" s="32" t="s">
        <v>35</v>
      </c>
      <c r="B595" s="32" t="s">
        <v>1527</v>
      </c>
      <c r="C595" s="33">
        <v>44819.677164351851</v>
      </c>
      <c r="D595" s="33">
        <v>44819.643888888888</v>
      </c>
      <c r="E595" s="32" t="s">
        <v>37</v>
      </c>
      <c r="F595" s="32" t="s">
        <v>39</v>
      </c>
      <c r="G595">
        <v>11724</v>
      </c>
      <c r="H595" s="33">
        <v>44824.519097222219</v>
      </c>
      <c r="I595" s="32" t="s">
        <v>38</v>
      </c>
      <c r="J595" s="32" t="s">
        <v>39</v>
      </c>
      <c r="K595" s="33"/>
      <c r="L595" s="32" t="s">
        <v>40</v>
      </c>
      <c r="M595" s="32" t="s">
        <v>56</v>
      </c>
      <c r="N595">
        <v>1</v>
      </c>
      <c r="O595" s="32" t="s">
        <v>42</v>
      </c>
      <c r="P595">
        <v>0</v>
      </c>
      <c r="Q595" s="32" t="s">
        <v>41</v>
      </c>
      <c r="R595">
        <v>8170</v>
      </c>
      <c r="S595" s="32" t="s">
        <v>169</v>
      </c>
      <c r="T595" s="32" t="s">
        <v>170</v>
      </c>
      <c r="U595" s="32" t="s">
        <v>45</v>
      </c>
      <c r="V595" s="32" t="s">
        <v>2910</v>
      </c>
      <c r="W595" s="33">
        <v>44819.677164351851</v>
      </c>
      <c r="X595" s="32" t="s">
        <v>96</v>
      </c>
      <c r="Y595" s="32" t="s">
        <v>47</v>
      </c>
      <c r="Z595" s="32" t="s">
        <v>48</v>
      </c>
      <c r="AA595" s="32" t="s">
        <v>97</v>
      </c>
      <c r="AB595" s="32" t="s">
        <v>1674</v>
      </c>
      <c r="AC595" s="32" t="s">
        <v>621</v>
      </c>
      <c r="AD595" s="34"/>
      <c r="AE595" s="32" t="s">
        <v>39</v>
      </c>
      <c r="AF595" s="32" t="s">
        <v>53</v>
      </c>
      <c r="AG595" s="35">
        <v>0</v>
      </c>
      <c r="AH595" s="33">
        <v>44819.677164351851</v>
      </c>
      <c r="AI595" s="32" t="s">
        <v>56</v>
      </c>
    </row>
    <row r="596" spans="1:35" ht="14.25">
      <c r="A596" s="32" t="s">
        <v>35</v>
      </c>
      <c r="B596" s="32" t="s">
        <v>1527</v>
      </c>
      <c r="C596" s="33">
        <v>44824.941319444442</v>
      </c>
      <c r="D596" s="33">
        <v>44819.666134259256</v>
      </c>
      <c r="E596" s="32" t="s">
        <v>37</v>
      </c>
      <c r="F596" s="32" t="s">
        <v>39</v>
      </c>
      <c r="G596">
        <v>11725</v>
      </c>
      <c r="H596" s="33">
        <v>44825.999988425923</v>
      </c>
      <c r="I596" s="32" t="s">
        <v>38</v>
      </c>
      <c r="J596" s="32" t="s">
        <v>39</v>
      </c>
      <c r="K596" s="33"/>
      <c r="L596" s="32" t="s">
        <v>40</v>
      </c>
      <c r="M596" s="32" t="s">
        <v>56</v>
      </c>
      <c r="N596">
        <v>1</v>
      </c>
      <c r="O596" s="32" t="s">
        <v>42</v>
      </c>
      <c r="P596">
        <v>0</v>
      </c>
      <c r="Q596" s="32" t="s">
        <v>41</v>
      </c>
      <c r="R596">
        <v>8719</v>
      </c>
      <c r="S596" s="32" t="s">
        <v>185</v>
      </c>
      <c r="T596" s="32" t="s">
        <v>186</v>
      </c>
      <c r="U596" s="32" t="s">
        <v>45</v>
      </c>
      <c r="V596" s="32" t="s">
        <v>2911</v>
      </c>
      <c r="W596" s="33">
        <v>44824.941319444442</v>
      </c>
      <c r="X596" s="32" t="s">
        <v>96</v>
      </c>
      <c r="Y596" s="32" t="s">
        <v>47</v>
      </c>
      <c r="Z596" s="32" t="s">
        <v>48</v>
      </c>
      <c r="AA596" s="32" t="s">
        <v>97</v>
      </c>
      <c r="AB596" s="32" t="s">
        <v>2912</v>
      </c>
      <c r="AC596" s="32" t="s">
        <v>464</v>
      </c>
      <c r="AD596" s="34"/>
      <c r="AE596" s="32" t="s">
        <v>39</v>
      </c>
      <c r="AF596" s="32" t="s">
        <v>53</v>
      </c>
      <c r="AG596" s="35">
        <v>0</v>
      </c>
      <c r="AH596" s="33">
        <v>44824.941319444442</v>
      </c>
      <c r="AI596" s="32" t="s">
        <v>56</v>
      </c>
    </row>
    <row r="597" spans="1:35" ht="14.25">
      <c r="A597" s="32" t="s">
        <v>35</v>
      </c>
      <c r="B597" s="32" t="s">
        <v>178</v>
      </c>
      <c r="C597" s="33">
        <v>44823.525000000001</v>
      </c>
      <c r="D597" s="33">
        <v>44819.670023148145</v>
      </c>
      <c r="E597" s="32" t="s">
        <v>37</v>
      </c>
      <c r="F597" s="32" t="s">
        <v>2913</v>
      </c>
      <c r="G597">
        <v>11726</v>
      </c>
      <c r="H597" s="33">
        <v>44832.486805555556</v>
      </c>
      <c r="I597" s="32" t="s">
        <v>38</v>
      </c>
      <c r="J597" s="32" t="s">
        <v>39</v>
      </c>
      <c r="K597" s="33"/>
      <c r="L597" s="32" t="s">
        <v>40</v>
      </c>
      <c r="M597" s="32" t="s">
        <v>56</v>
      </c>
      <c r="N597">
        <v>1</v>
      </c>
      <c r="O597" s="32" t="s">
        <v>179</v>
      </c>
      <c r="P597">
        <v>0</v>
      </c>
      <c r="Q597" s="32" t="s">
        <v>56</v>
      </c>
      <c r="R597">
        <v>8693</v>
      </c>
      <c r="S597" s="32" t="s">
        <v>133</v>
      </c>
      <c r="T597" s="32" t="s">
        <v>134</v>
      </c>
      <c r="U597" s="32" t="s">
        <v>45</v>
      </c>
      <c r="V597" s="32" t="s">
        <v>2914</v>
      </c>
      <c r="W597" s="33">
        <v>44821.487951388888</v>
      </c>
      <c r="X597" s="32" t="s">
        <v>46</v>
      </c>
      <c r="Y597" s="32" t="s">
        <v>47</v>
      </c>
      <c r="Z597" s="32" t="s">
        <v>48</v>
      </c>
      <c r="AA597" s="32" t="s">
        <v>230</v>
      </c>
      <c r="AB597" s="32" t="s">
        <v>2915</v>
      </c>
      <c r="AC597" s="32" t="s">
        <v>1237</v>
      </c>
      <c r="AD597" s="34"/>
      <c r="AE597" s="32" t="s">
        <v>39</v>
      </c>
      <c r="AF597" s="32" t="s">
        <v>53</v>
      </c>
      <c r="AG597" s="35">
        <v>0</v>
      </c>
      <c r="AH597" s="33">
        <v>44823.525000000001</v>
      </c>
      <c r="AI597" s="32" t="s">
        <v>56</v>
      </c>
    </row>
    <row r="598" spans="1:35" ht="14.25">
      <c r="A598" s="32" t="s">
        <v>35</v>
      </c>
      <c r="B598" s="32" t="s">
        <v>1527</v>
      </c>
      <c r="C598" s="33">
        <v>44837.357800925929</v>
      </c>
      <c r="D598" s="33">
        <v>44819.735949074071</v>
      </c>
      <c r="E598" s="32" t="s">
        <v>37</v>
      </c>
      <c r="F598" s="32" t="s">
        <v>2916</v>
      </c>
      <c r="G598">
        <v>11727</v>
      </c>
      <c r="H598" s="33">
        <v>44824.583333333336</v>
      </c>
      <c r="I598" s="32" t="s">
        <v>38</v>
      </c>
      <c r="J598" s="32" t="s">
        <v>39</v>
      </c>
      <c r="K598" s="33"/>
      <c r="L598" s="32" t="s">
        <v>40</v>
      </c>
      <c r="M598" s="32" t="s">
        <v>56</v>
      </c>
      <c r="N598">
        <v>1</v>
      </c>
      <c r="O598" s="32" t="s">
        <v>42</v>
      </c>
      <c r="P598">
        <v>0</v>
      </c>
      <c r="Q598" s="32" t="s">
        <v>41</v>
      </c>
      <c r="R598">
        <v>8518</v>
      </c>
      <c r="S598" s="32" t="s">
        <v>781</v>
      </c>
      <c r="T598" s="32" t="s">
        <v>782</v>
      </c>
      <c r="U598" s="32" t="s">
        <v>66</v>
      </c>
      <c r="V598" s="32" t="s">
        <v>2917</v>
      </c>
      <c r="W598" s="33">
        <v>44837.357800925929</v>
      </c>
      <c r="X598" s="32" t="s">
        <v>219</v>
      </c>
      <c r="Y598" s="32" t="s">
        <v>47</v>
      </c>
      <c r="Z598" s="32" t="s">
        <v>48</v>
      </c>
      <c r="AA598" s="32" t="s">
        <v>475</v>
      </c>
      <c r="AB598" s="32" t="s">
        <v>2918</v>
      </c>
      <c r="AC598" s="32" t="s">
        <v>517</v>
      </c>
      <c r="AD598" s="34"/>
      <c r="AE598" s="32" t="s">
        <v>39</v>
      </c>
      <c r="AF598" s="32" t="s">
        <v>50</v>
      </c>
      <c r="AG598" s="35">
        <v>0</v>
      </c>
      <c r="AH598" s="33">
        <v>44837.357800925929</v>
      </c>
      <c r="AI598" s="32" t="s">
        <v>56</v>
      </c>
    </row>
    <row r="599" spans="1:35" ht="14.25">
      <c r="A599" s="32" t="s">
        <v>35</v>
      </c>
      <c r="B599" s="32" t="s">
        <v>1527</v>
      </c>
      <c r="C599" s="33">
        <v>44837.354317129626</v>
      </c>
      <c r="D599" s="33">
        <v>44819.737326388888</v>
      </c>
      <c r="E599" s="32" t="s">
        <v>37</v>
      </c>
      <c r="F599" s="32" t="s">
        <v>2919</v>
      </c>
      <c r="G599">
        <v>11728</v>
      </c>
      <c r="H599" s="33">
        <v>44844.382789351854</v>
      </c>
      <c r="I599" s="32" t="s">
        <v>38</v>
      </c>
      <c r="J599" s="32" t="s">
        <v>39</v>
      </c>
      <c r="K599" s="33"/>
      <c r="L599" s="32" t="s">
        <v>40</v>
      </c>
      <c r="M599" s="32" t="s">
        <v>56</v>
      </c>
      <c r="N599">
        <v>1</v>
      </c>
      <c r="O599" s="32" t="s">
        <v>42</v>
      </c>
      <c r="P599">
        <v>0</v>
      </c>
      <c r="Q599" s="32" t="s">
        <v>56</v>
      </c>
      <c r="R599">
        <v>8518</v>
      </c>
      <c r="S599" s="32" t="s">
        <v>781</v>
      </c>
      <c r="T599" s="32" t="s">
        <v>782</v>
      </c>
      <c r="U599" s="32" t="s">
        <v>45</v>
      </c>
      <c r="V599" s="32" t="s">
        <v>2920</v>
      </c>
      <c r="W599" s="33">
        <v>44837.354317129626</v>
      </c>
      <c r="X599" s="32" t="s">
        <v>219</v>
      </c>
      <c r="Y599" s="32" t="s">
        <v>47</v>
      </c>
      <c r="Z599" s="32" t="s">
        <v>48</v>
      </c>
      <c r="AA599" s="32" t="s">
        <v>475</v>
      </c>
      <c r="AB599" s="32" t="s">
        <v>2921</v>
      </c>
      <c r="AC599" s="32" t="s">
        <v>517</v>
      </c>
      <c r="AD599" s="34"/>
      <c r="AE599" s="32" t="s">
        <v>39</v>
      </c>
      <c r="AF599" s="32" t="s">
        <v>50</v>
      </c>
      <c r="AG599" s="35">
        <v>0</v>
      </c>
      <c r="AH599" s="33">
        <v>44837.354317129626</v>
      </c>
      <c r="AI599" s="32" t="s">
        <v>56</v>
      </c>
    </row>
    <row r="600" spans="1:35" ht="14.25">
      <c r="A600" s="32" t="s">
        <v>35</v>
      </c>
      <c r="B600" s="32" t="s">
        <v>73</v>
      </c>
      <c r="C600" s="33">
        <v>44820.559270833335</v>
      </c>
      <c r="D600" s="33">
        <v>44820.308495370373</v>
      </c>
      <c r="E600" s="32" t="s">
        <v>37</v>
      </c>
      <c r="F600" s="32" t="s">
        <v>2922</v>
      </c>
      <c r="G600">
        <v>11729</v>
      </c>
      <c r="H600" s="33">
        <v>44832.559270833335</v>
      </c>
      <c r="I600" s="32" t="s">
        <v>38</v>
      </c>
      <c r="J600" s="32" t="s">
        <v>39</v>
      </c>
      <c r="K600" s="33"/>
      <c r="L600" s="32" t="s">
        <v>40</v>
      </c>
      <c r="M600" s="32" t="s">
        <v>56</v>
      </c>
      <c r="N600">
        <v>1</v>
      </c>
      <c r="O600" s="32" t="s">
        <v>42</v>
      </c>
      <c r="P600">
        <v>0</v>
      </c>
      <c r="Q600" s="32" t="s">
        <v>56</v>
      </c>
      <c r="R600">
        <v>5722</v>
      </c>
      <c r="S600" s="32" t="s">
        <v>2923</v>
      </c>
      <c r="T600" s="32" t="s">
        <v>2924</v>
      </c>
      <c r="U600" s="32" t="s">
        <v>45</v>
      </c>
      <c r="V600" s="32" t="s">
        <v>38</v>
      </c>
      <c r="W600" s="33">
        <v>44820.320011574076</v>
      </c>
      <c r="X600" s="32" t="s">
        <v>72</v>
      </c>
      <c r="Y600" s="32" t="s">
        <v>47</v>
      </c>
      <c r="Z600" s="32" t="s">
        <v>48</v>
      </c>
      <c r="AA600" s="32" t="s">
        <v>161</v>
      </c>
      <c r="AB600" s="32" t="s">
        <v>2925</v>
      </c>
      <c r="AC600" s="32" t="s">
        <v>600</v>
      </c>
      <c r="AD600" s="34"/>
      <c r="AE600" s="32" t="s">
        <v>39</v>
      </c>
      <c r="AF600" s="32" t="s">
        <v>50</v>
      </c>
      <c r="AG600" s="35">
        <v>0</v>
      </c>
      <c r="AH600" s="33">
        <v>44820.559270833335</v>
      </c>
      <c r="AI600" s="32" t="s">
        <v>56</v>
      </c>
    </row>
    <row r="601" spans="1:35" ht="14.25">
      <c r="A601" s="32" t="s">
        <v>35</v>
      </c>
      <c r="B601" s="32" t="s">
        <v>1527</v>
      </c>
      <c r="C601" s="33">
        <v>44820.559548611112</v>
      </c>
      <c r="D601" s="33">
        <v>44820.31045138889</v>
      </c>
      <c r="E601" s="32" t="s">
        <v>37</v>
      </c>
      <c r="F601" s="32" t="s">
        <v>2926</v>
      </c>
      <c r="G601">
        <v>11730</v>
      </c>
      <c r="H601" s="33">
        <v>44837.662870370368</v>
      </c>
      <c r="I601" s="32" t="s">
        <v>38</v>
      </c>
      <c r="J601" s="32" t="s">
        <v>39</v>
      </c>
      <c r="K601" s="33"/>
      <c r="L601" s="32" t="s">
        <v>40</v>
      </c>
      <c r="M601" s="32" t="s">
        <v>56</v>
      </c>
      <c r="N601">
        <v>1</v>
      </c>
      <c r="O601" s="32" t="s">
        <v>152</v>
      </c>
      <c r="P601">
        <v>0</v>
      </c>
      <c r="Q601" s="32" t="s">
        <v>56</v>
      </c>
      <c r="R601">
        <v>5722</v>
      </c>
      <c r="S601" s="32" t="s">
        <v>2923</v>
      </c>
      <c r="T601" s="32" t="s">
        <v>2924</v>
      </c>
      <c r="U601" s="32" t="s">
        <v>45</v>
      </c>
      <c r="V601" s="32" t="s">
        <v>800</v>
      </c>
      <c r="W601" s="33">
        <v>44820.33357638889</v>
      </c>
      <c r="X601" s="32" t="s">
        <v>94</v>
      </c>
      <c r="Y601" s="32" t="s">
        <v>47</v>
      </c>
      <c r="Z601" s="32" t="s">
        <v>48</v>
      </c>
      <c r="AA601" s="32" t="s">
        <v>478</v>
      </c>
      <c r="AB601" s="32" t="s">
        <v>2927</v>
      </c>
      <c r="AC601" s="32" t="s">
        <v>600</v>
      </c>
      <c r="AD601" s="34"/>
      <c r="AE601" s="32" t="s">
        <v>39</v>
      </c>
      <c r="AF601" s="32" t="s">
        <v>50</v>
      </c>
      <c r="AG601" s="35">
        <v>0</v>
      </c>
      <c r="AH601" s="33">
        <v>44825.662870370368</v>
      </c>
      <c r="AI601" s="32" t="s">
        <v>41</v>
      </c>
    </row>
    <row r="602" spans="1:35" ht="14.25">
      <c r="A602" s="32" t="s">
        <v>35</v>
      </c>
      <c r="B602" s="32" t="s">
        <v>1527</v>
      </c>
      <c r="C602" s="33">
        <v>44820.374525462961</v>
      </c>
      <c r="D602" s="33">
        <v>44820.326226851852</v>
      </c>
      <c r="E602" s="32" t="s">
        <v>37</v>
      </c>
      <c r="F602" s="32" t="s">
        <v>39</v>
      </c>
      <c r="G602">
        <v>11731</v>
      </c>
      <c r="H602" s="33">
        <v>44824.583333333336</v>
      </c>
      <c r="I602" s="32" t="s">
        <v>2928</v>
      </c>
      <c r="J602" s="32" t="s">
        <v>45</v>
      </c>
      <c r="K602" s="33">
        <v>44820.344606481478</v>
      </c>
      <c r="L602" s="32" t="s">
        <v>40</v>
      </c>
      <c r="M602" s="32" t="s">
        <v>56</v>
      </c>
      <c r="N602">
        <v>1</v>
      </c>
      <c r="O602" s="32" t="s">
        <v>119</v>
      </c>
      <c r="P602">
        <v>1</v>
      </c>
      <c r="Q602" s="32" t="s">
        <v>41</v>
      </c>
      <c r="R602">
        <v>8210</v>
      </c>
      <c r="S602" s="32" t="s">
        <v>639</v>
      </c>
      <c r="T602" s="32" t="s">
        <v>640</v>
      </c>
      <c r="U602" s="32" t="s">
        <v>45</v>
      </c>
      <c r="V602" s="32" t="s">
        <v>2929</v>
      </c>
      <c r="W602" s="33">
        <v>44820.374525462961</v>
      </c>
      <c r="X602" s="32" t="s">
        <v>96</v>
      </c>
      <c r="Y602" s="32" t="s">
        <v>47</v>
      </c>
      <c r="Z602" s="32" t="s">
        <v>48</v>
      </c>
      <c r="AA602" s="32" t="s">
        <v>97</v>
      </c>
      <c r="AB602" s="32" t="s">
        <v>641</v>
      </c>
      <c r="AC602" s="32" t="s">
        <v>561</v>
      </c>
      <c r="AD602" s="34"/>
      <c r="AE602" s="32" t="s">
        <v>39</v>
      </c>
      <c r="AF602" s="32" t="s">
        <v>53</v>
      </c>
      <c r="AG602" s="35">
        <v>0</v>
      </c>
      <c r="AH602" s="33">
        <v>44820.374525462961</v>
      </c>
      <c r="AI602" s="32" t="s">
        <v>56</v>
      </c>
    </row>
    <row r="603" spans="1:35" ht="14.25">
      <c r="A603" s="32" t="s">
        <v>35</v>
      </c>
      <c r="B603" s="32" t="s">
        <v>171</v>
      </c>
      <c r="C603" s="33">
        <v>44820.559953703705</v>
      </c>
      <c r="D603" s="33">
        <v>44820.332743055558</v>
      </c>
      <c r="E603" s="32" t="s">
        <v>37</v>
      </c>
      <c r="F603" s="32" t="s">
        <v>2930</v>
      </c>
      <c r="G603">
        <v>11732</v>
      </c>
      <c r="H603" s="33">
        <v>44832.559259259258</v>
      </c>
      <c r="I603" s="32" t="s">
        <v>38</v>
      </c>
      <c r="J603" s="32" t="s">
        <v>39</v>
      </c>
      <c r="K603" s="33"/>
      <c r="L603" s="32" t="s">
        <v>40</v>
      </c>
      <c r="M603" s="32" t="s">
        <v>56</v>
      </c>
      <c r="N603">
        <v>1</v>
      </c>
      <c r="O603" s="32" t="s">
        <v>42</v>
      </c>
      <c r="P603">
        <v>0</v>
      </c>
      <c r="Q603" s="32" t="s">
        <v>56</v>
      </c>
      <c r="R603">
        <v>6734</v>
      </c>
      <c r="S603" s="32" t="s">
        <v>112</v>
      </c>
      <c r="T603" s="32" t="s">
        <v>113</v>
      </c>
      <c r="U603" s="32" t="s">
        <v>45</v>
      </c>
      <c r="V603" s="32" t="s">
        <v>1919</v>
      </c>
      <c r="W603" s="33">
        <v>44820.334050925929</v>
      </c>
      <c r="X603" s="32" t="s">
        <v>81</v>
      </c>
      <c r="Y603" s="32" t="s">
        <v>52</v>
      </c>
      <c r="Z603" s="32" t="s">
        <v>48</v>
      </c>
      <c r="AA603" s="32" t="s">
        <v>220</v>
      </c>
      <c r="AB603" s="32" t="s">
        <v>2931</v>
      </c>
      <c r="AC603" s="32" t="s">
        <v>569</v>
      </c>
      <c r="AD603" s="34"/>
      <c r="AE603" s="32" t="s">
        <v>39</v>
      </c>
      <c r="AF603" s="32" t="s">
        <v>50</v>
      </c>
      <c r="AG603" s="35">
        <v>0</v>
      </c>
      <c r="AH603" s="33">
        <v>44820.559953703705</v>
      </c>
      <c r="AI603" s="32" t="s">
        <v>56</v>
      </c>
    </row>
    <row r="604" spans="1:35" ht="14.25">
      <c r="A604" s="32" t="s">
        <v>35</v>
      </c>
      <c r="B604" s="32" t="s">
        <v>329</v>
      </c>
      <c r="C604" s="33">
        <v>44820.347129629627</v>
      </c>
      <c r="D604" s="33">
        <v>44820.343958333331</v>
      </c>
      <c r="E604" s="32" t="s">
        <v>37</v>
      </c>
      <c r="F604" s="32" t="s">
        <v>2932</v>
      </c>
      <c r="G604">
        <v>11733</v>
      </c>
      <c r="H604" s="33">
        <v>44833.385706018518</v>
      </c>
      <c r="I604" s="32" t="s">
        <v>38</v>
      </c>
      <c r="J604" s="32" t="s">
        <v>39</v>
      </c>
      <c r="K604" s="33"/>
      <c r="L604" s="32" t="s">
        <v>40</v>
      </c>
      <c r="M604" s="32" t="s">
        <v>56</v>
      </c>
      <c r="N604">
        <v>1</v>
      </c>
      <c r="O604" s="32" t="s">
        <v>518</v>
      </c>
      <c r="P604">
        <v>0</v>
      </c>
      <c r="Q604" s="32" t="s">
        <v>56</v>
      </c>
      <c r="R604">
        <v>642171908</v>
      </c>
      <c r="S604" s="32" t="s">
        <v>2933</v>
      </c>
      <c r="T604" s="32" t="s">
        <v>2934</v>
      </c>
      <c r="U604" s="32" t="s">
        <v>45</v>
      </c>
      <c r="V604" s="32" t="s">
        <v>2935</v>
      </c>
      <c r="W604" s="33">
        <v>44820.347129629627</v>
      </c>
      <c r="X604" s="32" t="s">
        <v>94</v>
      </c>
      <c r="Y604" s="32" t="s">
        <v>282</v>
      </c>
      <c r="Z604" s="32" t="s">
        <v>48</v>
      </c>
      <c r="AA604" s="32" t="s">
        <v>425</v>
      </c>
      <c r="AB604" s="32" t="s">
        <v>2936</v>
      </c>
      <c r="AC604" s="32" t="s">
        <v>174</v>
      </c>
      <c r="AD604" s="34">
        <v>44686</v>
      </c>
      <c r="AE604" s="32" t="s">
        <v>39</v>
      </c>
      <c r="AF604" s="32" t="s">
        <v>53</v>
      </c>
      <c r="AG604" s="35">
        <v>0</v>
      </c>
      <c r="AH604" s="33">
        <v>44823.388483796298</v>
      </c>
      <c r="AI604" s="32" t="s">
        <v>56</v>
      </c>
    </row>
    <row r="605" spans="1:35" ht="14.25">
      <c r="A605" s="32" t="s">
        <v>35</v>
      </c>
      <c r="B605" s="32" t="s">
        <v>1527</v>
      </c>
      <c r="C605" s="33">
        <v>44820.376423611109</v>
      </c>
      <c r="D605" s="33">
        <v>44820.346967592595</v>
      </c>
      <c r="E605" s="32" t="s">
        <v>37</v>
      </c>
      <c r="F605" s="32" t="s">
        <v>39</v>
      </c>
      <c r="G605">
        <v>11734</v>
      </c>
      <c r="H605" s="33">
        <v>44824.597650462965</v>
      </c>
      <c r="I605" s="32" t="s">
        <v>38</v>
      </c>
      <c r="J605" s="32" t="s">
        <v>39</v>
      </c>
      <c r="K605" s="33"/>
      <c r="L605" s="32" t="s">
        <v>40</v>
      </c>
      <c r="M605" s="32" t="s">
        <v>56</v>
      </c>
      <c r="N605">
        <v>1</v>
      </c>
      <c r="O605" s="32" t="s">
        <v>127</v>
      </c>
      <c r="P605">
        <v>0</v>
      </c>
      <c r="Q605" s="32" t="s">
        <v>41</v>
      </c>
      <c r="R605">
        <v>8210</v>
      </c>
      <c r="S605" s="32" t="s">
        <v>639</v>
      </c>
      <c r="T605" s="32" t="s">
        <v>640</v>
      </c>
      <c r="U605" s="32" t="s">
        <v>45</v>
      </c>
      <c r="V605" s="32" t="s">
        <v>2937</v>
      </c>
      <c r="W605" s="33">
        <v>44820.376423611109</v>
      </c>
      <c r="X605" s="32" t="s">
        <v>96</v>
      </c>
      <c r="Y605" s="32" t="s">
        <v>47</v>
      </c>
      <c r="Z605" s="32" t="s">
        <v>48</v>
      </c>
      <c r="AA605" s="32" t="s">
        <v>97</v>
      </c>
      <c r="AB605" s="32" t="s">
        <v>641</v>
      </c>
      <c r="AC605" s="32" t="s">
        <v>561</v>
      </c>
      <c r="AD605" s="34"/>
      <c r="AE605" s="32" t="s">
        <v>39</v>
      </c>
      <c r="AF605" s="32" t="s">
        <v>53</v>
      </c>
      <c r="AG605" s="35">
        <v>0</v>
      </c>
      <c r="AH605" s="33">
        <v>44820.376423611109</v>
      </c>
      <c r="AI605" s="32" t="s">
        <v>56</v>
      </c>
    </row>
    <row r="606" spans="1:35" ht="14.25">
      <c r="A606" s="32" t="s">
        <v>35</v>
      </c>
      <c r="B606" s="32" t="s">
        <v>1527</v>
      </c>
      <c r="C606" s="33">
        <v>44820.366585648146</v>
      </c>
      <c r="D606" s="33">
        <v>44820.347199074073</v>
      </c>
      <c r="E606" s="32" t="s">
        <v>37</v>
      </c>
      <c r="F606" s="32" t="s">
        <v>2938</v>
      </c>
      <c r="G606">
        <v>11735</v>
      </c>
      <c r="H606" s="33">
        <v>44832.347870370373</v>
      </c>
      <c r="I606" s="32" t="s">
        <v>2939</v>
      </c>
      <c r="J606" s="32" t="s">
        <v>45</v>
      </c>
      <c r="K606" s="33">
        <v>44820.355173611111</v>
      </c>
      <c r="L606" s="32" t="s">
        <v>40</v>
      </c>
      <c r="M606" s="32" t="s">
        <v>56</v>
      </c>
      <c r="N606">
        <v>1</v>
      </c>
      <c r="O606" s="32" t="s">
        <v>135</v>
      </c>
      <c r="P606">
        <v>1</v>
      </c>
      <c r="Q606" s="32" t="s">
        <v>56</v>
      </c>
      <c r="R606">
        <v>6737</v>
      </c>
      <c r="S606" s="32" t="s">
        <v>348</v>
      </c>
      <c r="T606" s="32" t="s">
        <v>349</v>
      </c>
      <c r="U606" s="32" t="s">
        <v>45</v>
      </c>
      <c r="V606" s="32" t="s">
        <v>903</v>
      </c>
      <c r="W606" s="33">
        <v>44820.366585648146</v>
      </c>
      <c r="X606" s="32" t="s">
        <v>96</v>
      </c>
      <c r="Y606" s="32" t="s">
        <v>47</v>
      </c>
      <c r="Z606" s="32" t="s">
        <v>48</v>
      </c>
      <c r="AA606" s="32" t="s">
        <v>97</v>
      </c>
      <c r="AB606" s="32" t="s">
        <v>2940</v>
      </c>
      <c r="AC606" s="32" t="s">
        <v>1237</v>
      </c>
      <c r="AD606" s="34"/>
      <c r="AE606" s="32" t="s">
        <v>39</v>
      </c>
      <c r="AF606" s="32" t="s">
        <v>53</v>
      </c>
      <c r="AG606" s="35">
        <v>0</v>
      </c>
      <c r="AH606" s="33">
        <v>44820.366585648146</v>
      </c>
      <c r="AI606" s="32" t="s">
        <v>56</v>
      </c>
    </row>
    <row r="607" spans="1:35" ht="14.25">
      <c r="A607" s="32" t="s">
        <v>35</v>
      </c>
      <c r="B607" s="32" t="s">
        <v>1527</v>
      </c>
      <c r="C607" s="33">
        <v>44820.373564814814</v>
      </c>
      <c r="D607" s="33">
        <v>44820.357708333337</v>
      </c>
      <c r="E607" s="32" t="s">
        <v>37</v>
      </c>
      <c r="F607" s="32" t="s">
        <v>39</v>
      </c>
      <c r="G607">
        <v>11736</v>
      </c>
      <c r="H607" s="33">
        <v>44824.608055555553</v>
      </c>
      <c r="I607" s="32" t="s">
        <v>2941</v>
      </c>
      <c r="J607" s="32" t="s">
        <v>45</v>
      </c>
      <c r="K607" s="33">
        <v>44820.373368055552</v>
      </c>
      <c r="L607" s="32" t="s">
        <v>40</v>
      </c>
      <c r="M607" s="32" t="s">
        <v>56</v>
      </c>
      <c r="N607">
        <v>1</v>
      </c>
      <c r="O607" s="32" t="s">
        <v>135</v>
      </c>
      <c r="P607">
        <v>1</v>
      </c>
      <c r="Q607" s="32" t="s">
        <v>41</v>
      </c>
      <c r="R607">
        <v>8215</v>
      </c>
      <c r="S607" s="32" t="s">
        <v>657</v>
      </c>
      <c r="T607" s="32" t="s">
        <v>658</v>
      </c>
      <c r="U607" s="32" t="s">
        <v>45</v>
      </c>
      <c r="V607" s="32" t="s">
        <v>2942</v>
      </c>
      <c r="W607" s="33">
        <v>44820.373564814814</v>
      </c>
      <c r="X607" s="32" t="s">
        <v>110</v>
      </c>
      <c r="Y607" s="32" t="s">
        <v>47</v>
      </c>
      <c r="Z607" s="32" t="s">
        <v>48</v>
      </c>
      <c r="AA607" s="32" t="s">
        <v>97</v>
      </c>
      <c r="AB607" s="32" t="s">
        <v>2943</v>
      </c>
      <c r="AC607" s="32" t="s">
        <v>561</v>
      </c>
      <c r="AD607" s="34"/>
      <c r="AE607" s="32" t="s">
        <v>39</v>
      </c>
      <c r="AF607" s="32" t="s">
        <v>53</v>
      </c>
      <c r="AG607" s="35">
        <v>0</v>
      </c>
      <c r="AH607" s="33">
        <v>44820.373564814814</v>
      </c>
      <c r="AI607" s="32" t="s">
        <v>56</v>
      </c>
    </row>
    <row r="608" spans="1:35" ht="14.25">
      <c r="A608" s="32" t="s">
        <v>35</v>
      </c>
      <c r="B608" s="32" t="s">
        <v>1527</v>
      </c>
      <c r="C608" s="33">
        <v>44820.379699074074</v>
      </c>
      <c r="D608" s="33">
        <v>44820.361666666664</v>
      </c>
      <c r="E608" s="32" t="s">
        <v>37</v>
      </c>
      <c r="F608" s="32" t="s">
        <v>2944</v>
      </c>
      <c r="G608">
        <v>11737</v>
      </c>
      <c r="H608" s="33">
        <v>44832.655335648145</v>
      </c>
      <c r="I608" s="32" t="s">
        <v>38</v>
      </c>
      <c r="J608" s="32" t="s">
        <v>39</v>
      </c>
      <c r="K608" s="33"/>
      <c r="L608" s="32" t="s">
        <v>40</v>
      </c>
      <c r="M608" s="32" t="s">
        <v>56</v>
      </c>
      <c r="N608">
        <v>1</v>
      </c>
      <c r="O608" s="32" t="s">
        <v>135</v>
      </c>
      <c r="P608">
        <v>0</v>
      </c>
      <c r="Q608" s="32" t="s">
        <v>56</v>
      </c>
      <c r="R608">
        <v>5816</v>
      </c>
      <c r="S608" s="32" t="s">
        <v>380</v>
      </c>
      <c r="T608" s="32" t="s">
        <v>381</v>
      </c>
      <c r="U608" s="32" t="s">
        <v>45</v>
      </c>
      <c r="V608" s="32" t="s">
        <v>638</v>
      </c>
      <c r="W608" s="33">
        <v>44820.379699074074</v>
      </c>
      <c r="X608" s="32" t="s">
        <v>96</v>
      </c>
      <c r="Y608" s="32" t="s">
        <v>47</v>
      </c>
      <c r="Z608" s="32" t="s">
        <v>48</v>
      </c>
      <c r="AA608" s="32" t="s">
        <v>97</v>
      </c>
      <c r="AB608" s="32" t="s">
        <v>2945</v>
      </c>
      <c r="AC608" s="32" t="s">
        <v>287</v>
      </c>
      <c r="AD608" s="34">
        <v>44686</v>
      </c>
      <c r="AE608" s="32" t="s">
        <v>39</v>
      </c>
      <c r="AF608" s="32" t="s">
        <v>53</v>
      </c>
      <c r="AG608" s="35">
        <v>0</v>
      </c>
      <c r="AH608" s="33">
        <v>44820.672696759262</v>
      </c>
      <c r="AI608" s="32" t="s">
        <v>56</v>
      </c>
    </row>
    <row r="609" spans="1:35" ht="14.25">
      <c r="A609" s="32" t="s">
        <v>35</v>
      </c>
      <c r="B609" s="32" t="s">
        <v>2348</v>
      </c>
      <c r="C609" s="33">
        <v>44820.686666666668</v>
      </c>
      <c r="D609" s="33">
        <v>44820.366643518515</v>
      </c>
      <c r="E609" s="32" t="s">
        <v>37</v>
      </c>
      <c r="F609" s="32" t="s">
        <v>2946</v>
      </c>
      <c r="G609">
        <v>11738</v>
      </c>
      <c r="H609" s="33">
        <v>44832.37</v>
      </c>
      <c r="I609" s="32" t="s">
        <v>38</v>
      </c>
      <c r="J609" s="32" t="s">
        <v>39</v>
      </c>
      <c r="K609" s="33"/>
      <c r="L609" s="32" t="s">
        <v>40</v>
      </c>
      <c r="M609" s="32" t="s">
        <v>56</v>
      </c>
      <c r="N609">
        <v>1</v>
      </c>
      <c r="O609" s="32" t="s">
        <v>60</v>
      </c>
      <c r="P609">
        <v>0</v>
      </c>
      <c r="Q609" s="32" t="s">
        <v>56</v>
      </c>
      <c r="R609">
        <v>5751</v>
      </c>
      <c r="S609" s="32" t="s">
        <v>980</v>
      </c>
      <c r="T609" s="32" t="s">
        <v>981</v>
      </c>
      <c r="U609" s="32" t="s">
        <v>45</v>
      </c>
      <c r="V609" s="32" t="s">
        <v>2947</v>
      </c>
      <c r="W609" s="33">
        <v>44820.683541666665</v>
      </c>
      <c r="X609" s="32" t="s">
        <v>72</v>
      </c>
      <c r="Y609" s="32" t="s">
        <v>47</v>
      </c>
      <c r="Z609" s="32" t="s">
        <v>48</v>
      </c>
      <c r="AA609" s="32" t="s">
        <v>474</v>
      </c>
      <c r="AB609" s="32" t="s">
        <v>2948</v>
      </c>
      <c r="AC609" s="32" t="s">
        <v>855</v>
      </c>
      <c r="AD609" s="34"/>
      <c r="AE609" s="32" t="s">
        <v>39</v>
      </c>
      <c r="AF609" s="32" t="s">
        <v>50</v>
      </c>
      <c r="AG609" s="35">
        <v>0</v>
      </c>
      <c r="AH609" s="33">
        <v>44820.686655092592</v>
      </c>
      <c r="AI609" s="32" t="s">
        <v>56</v>
      </c>
    </row>
    <row r="610" spans="1:35" ht="14.25">
      <c r="A610" s="32" t="s">
        <v>35</v>
      </c>
      <c r="B610" s="32" t="s">
        <v>329</v>
      </c>
      <c r="C610" s="33">
        <v>44820.645555555559</v>
      </c>
      <c r="D610" s="33">
        <v>44820.378634259258</v>
      </c>
      <c r="E610" s="32" t="s">
        <v>37</v>
      </c>
      <c r="F610" s="32" t="s">
        <v>2949</v>
      </c>
      <c r="G610">
        <v>11739</v>
      </c>
      <c r="H610" s="33">
        <v>44832.378738425927</v>
      </c>
      <c r="I610" s="32" t="s">
        <v>38</v>
      </c>
      <c r="J610" s="32" t="s">
        <v>39</v>
      </c>
      <c r="K610" s="33"/>
      <c r="L610" s="32" t="s">
        <v>40</v>
      </c>
      <c r="M610" s="32" t="s">
        <v>56</v>
      </c>
      <c r="N610">
        <v>1</v>
      </c>
      <c r="O610" s="32" t="s">
        <v>92</v>
      </c>
      <c r="P610">
        <v>0</v>
      </c>
      <c r="Q610" s="32" t="s">
        <v>56</v>
      </c>
      <c r="R610">
        <v>824464461</v>
      </c>
      <c r="S610" s="32" t="s">
        <v>2950</v>
      </c>
      <c r="T610" s="32" t="s">
        <v>2951</v>
      </c>
      <c r="U610" s="32" t="s">
        <v>45</v>
      </c>
      <c r="V610" s="32" t="s">
        <v>2952</v>
      </c>
      <c r="W610" s="33">
        <v>44820.645555555559</v>
      </c>
      <c r="X610" s="32" t="s">
        <v>106</v>
      </c>
      <c r="Y610" s="32" t="s">
        <v>47</v>
      </c>
      <c r="Z610" s="32" t="s">
        <v>48</v>
      </c>
      <c r="AA610" s="32" t="s">
        <v>330</v>
      </c>
      <c r="AB610" s="32" t="s">
        <v>2953</v>
      </c>
      <c r="AC610" s="32" t="s">
        <v>2954</v>
      </c>
      <c r="AD610" s="34"/>
      <c r="AE610" s="32" t="s">
        <v>39</v>
      </c>
      <c r="AF610" s="32" t="s">
        <v>53</v>
      </c>
      <c r="AG610" s="35">
        <v>0</v>
      </c>
      <c r="AH610" s="33">
        <v>44820.645555555559</v>
      </c>
      <c r="AI610" s="32" t="s">
        <v>56</v>
      </c>
    </row>
    <row r="611" spans="1:35" ht="14.25">
      <c r="A611" s="32" t="s">
        <v>35</v>
      </c>
      <c r="B611" s="32" t="s">
        <v>1527</v>
      </c>
      <c r="C611" s="33">
        <v>44825.663842592592</v>
      </c>
      <c r="D611" s="33">
        <v>44820.38722222222</v>
      </c>
      <c r="E611" s="32" t="s">
        <v>37</v>
      </c>
      <c r="F611" s="32" t="s">
        <v>39</v>
      </c>
      <c r="G611">
        <v>11740</v>
      </c>
      <c r="H611" s="33">
        <v>44833.70412037037</v>
      </c>
      <c r="I611" s="32" t="s">
        <v>38</v>
      </c>
      <c r="J611" s="32" t="s">
        <v>39</v>
      </c>
      <c r="K611" s="33"/>
      <c r="L611" s="32" t="s">
        <v>40</v>
      </c>
      <c r="M611" s="32" t="s">
        <v>56</v>
      </c>
      <c r="N611">
        <v>1</v>
      </c>
      <c r="O611" s="32" t="s">
        <v>42</v>
      </c>
      <c r="P611">
        <v>0</v>
      </c>
      <c r="Q611" s="32" t="s">
        <v>56</v>
      </c>
      <c r="R611">
        <v>5705</v>
      </c>
      <c r="S611" s="32" t="s">
        <v>245</v>
      </c>
      <c r="T611" s="32" t="s">
        <v>246</v>
      </c>
      <c r="U611" s="32" t="s">
        <v>45</v>
      </c>
      <c r="V611" s="32" t="s">
        <v>2955</v>
      </c>
      <c r="W611" s="33">
        <v>44824.347233796296</v>
      </c>
      <c r="X611" s="32" t="s">
        <v>94</v>
      </c>
      <c r="Y611" s="32" t="s">
        <v>47</v>
      </c>
      <c r="Z611" s="32" t="s">
        <v>48</v>
      </c>
      <c r="AA611" s="32" t="s">
        <v>792</v>
      </c>
      <c r="AB611" s="32" t="s">
        <v>2956</v>
      </c>
      <c r="AC611" s="32" t="s">
        <v>485</v>
      </c>
      <c r="AD611" s="34"/>
      <c r="AE611" s="32" t="s">
        <v>39</v>
      </c>
      <c r="AF611" s="32" t="s">
        <v>50</v>
      </c>
      <c r="AG611" s="35">
        <v>0</v>
      </c>
      <c r="AH611" s="33">
        <v>44825.663842592592</v>
      </c>
      <c r="AI611" s="32" t="s">
        <v>56</v>
      </c>
    </row>
    <row r="612" spans="1:35" ht="14.25">
      <c r="A612" s="32" t="s">
        <v>35</v>
      </c>
      <c r="B612" s="32" t="s">
        <v>36</v>
      </c>
      <c r="C612" s="33">
        <v>44820.560601851852</v>
      </c>
      <c r="D612" s="33">
        <v>44820.391134259262</v>
      </c>
      <c r="E612" s="32" t="s">
        <v>37</v>
      </c>
      <c r="F612" s="32" t="s">
        <v>2957</v>
      </c>
      <c r="G612">
        <v>11741</v>
      </c>
      <c r="H612" s="33">
        <v>44833.34684027778</v>
      </c>
      <c r="I612" s="32" t="s">
        <v>38</v>
      </c>
      <c r="J612" s="32" t="s">
        <v>39</v>
      </c>
      <c r="K612" s="33"/>
      <c r="L612" s="32" t="s">
        <v>40</v>
      </c>
      <c r="M612" s="32" t="s">
        <v>56</v>
      </c>
      <c r="N612">
        <v>1</v>
      </c>
      <c r="O612" s="32" t="s">
        <v>42</v>
      </c>
      <c r="P612">
        <v>0</v>
      </c>
      <c r="Q612" s="32" t="s">
        <v>56</v>
      </c>
      <c r="R612">
        <v>6501</v>
      </c>
      <c r="S612" s="32" t="s">
        <v>2958</v>
      </c>
      <c r="T612" s="32" t="s">
        <v>2959</v>
      </c>
      <c r="U612" s="32" t="s">
        <v>45</v>
      </c>
      <c r="V612" s="32" t="s">
        <v>829</v>
      </c>
      <c r="W612" s="33">
        <v>44820.401284722226</v>
      </c>
      <c r="X612" s="32" t="s">
        <v>81</v>
      </c>
      <c r="Y612" s="32" t="s">
        <v>47</v>
      </c>
      <c r="Z612" s="32" t="s">
        <v>48</v>
      </c>
      <c r="AA612" s="32" t="s">
        <v>118</v>
      </c>
      <c r="AB612" s="32" t="s">
        <v>447</v>
      </c>
      <c r="AC612" s="32" t="s">
        <v>481</v>
      </c>
      <c r="AD612" s="34"/>
      <c r="AE612" s="32" t="s">
        <v>39</v>
      </c>
      <c r="AF612" s="32" t="s">
        <v>50</v>
      </c>
      <c r="AG612" s="35">
        <v>0</v>
      </c>
      <c r="AH612" s="33">
        <v>44823.356562499997</v>
      </c>
      <c r="AI612" s="32" t="s">
        <v>56</v>
      </c>
    </row>
    <row r="613" spans="1:35" ht="14.25">
      <c r="A613" s="32" t="s">
        <v>35</v>
      </c>
      <c r="B613" s="32" t="s">
        <v>1527</v>
      </c>
      <c r="C613" s="33">
        <v>44820.443576388891</v>
      </c>
      <c r="D613" s="33">
        <v>44820.393136574072</v>
      </c>
      <c r="E613" s="32" t="s">
        <v>37</v>
      </c>
      <c r="F613" s="32" t="s">
        <v>39</v>
      </c>
      <c r="G613">
        <v>11742</v>
      </c>
      <c r="H613" s="33">
        <v>44824.643657407411</v>
      </c>
      <c r="I613" s="32" t="s">
        <v>2960</v>
      </c>
      <c r="J613" s="32" t="s">
        <v>45</v>
      </c>
      <c r="K613" s="33">
        <v>44820.443113425928</v>
      </c>
      <c r="L613" s="32" t="s">
        <v>40</v>
      </c>
      <c r="M613" s="32" t="s">
        <v>56</v>
      </c>
      <c r="N613">
        <v>2</v>
      </c>
      <c r="O613" s="32" t="s">
        <v>202</v>
      </c>
      <c r="P613">
        <v>1</v>
      </c>
      <c r="Q613" s="32" t="s">
        <v>41</v>
      </c>
      <c r="R613">
        <v>8168</v>
      </c>
      <c r="S613" s="32" t="s">
        <v>165</v>
      </c>
      <c r="T613" s="32" t="s">
        <v>166</v>
      </c>
      <c r="U613" s="32" t="s">
        <v>45</v>
      </c>
      <c r="V613" s="32" t="s">
        <v>2961</v>
      </c>
      <c r="W613" s="33">
        <v>44820.443576388891</v>
      </c>
      <c r="X613" s="32" t="s">
        <v>110</v>
      </c>
      <c r="Y613" s="32" t="s">
        <v>47</v>
      </c>
      <c r="Z613" s="32" t="s">
        <v>48</v>
      </c>
      <c r="AA613" s="32" t="s">
        <v>97</v>
      </c>
      <c r="AB613" s="32" t="s">
        <v>167</v>
      </c>
      <c r="AC613" s="32" t="s">
        <v>736</v>
      </c>
      <c r="AD613" s="34"/>
      <c r="AE613" s="32" t="s">
        <v>39</v>
      </c>
      <c r="AF613" s="32" t="s">
        <v>53</v>
      </c>
      <c r="AG613" s="35">
        <v>0</v>
      </c>
      <c r="AH613" s="33">
        <v>44820.443576388891</v>
      </c>
      <c r="AI613" s="32" t="s">
        <v>56</v>
      </c>
    </row>
    <row r="614" spans="1:35" ht="14.25">
      <c r="A614" s="32" t="s">
        <v>35</v>
      </c>
      <c r="B614" s="32" t="s">
        <v>1527</v>
      </c>
      <c r="C614" s="33">
        <v>44820.56150462963</v>
      </c>
      <c r="D614" s="33">
        <v>44820.397488425922</v>
      </c>
      <c r="E614" s="32" t="s">
        <v>37</v>
      </c>
      <c r="F614" s="32" t="s">
        <v>810</v>
      </c>
      <c r="G614">
        <v>11743</v>
      </c>
      <c r="H614" s="33">
        <v>44832.551782407405</v>
      </c>
      <c r="I614" s="32" t="s">
        <v>38</v>
      </c>
      <c r="J614" s="32" t="s">
        <v>39</v>
      </c>
      <c r="K614" s="33"/>
      <c r="L614" s="32" t="s">
        <v>40</v>
      </c>
      <c r="M614" s="32" t="s">
        <v>56</v>
      </c>
      <c r="N614">
        <v>1</v>
      </c>
      <c r="O614" s="32" t="s">
        <v>104</v>
      </c>
      <c r="P614">
        <v>0</v>
      </c>
      <c r="Q614" s="32" t="s">
        <v>56</v>
      </c>
      <c r="R614">
        <v>6477</v>
      </c>
      <c r="S614" s="32" t="s">
        <v>811</v>
      </c>
      <c r="T614" s="32" t="s">
        <v>812</v>
      </c>
      <c r="U614" s="32" t="s">
        <v>45</v>
      </c>
      <c r="V614" s="32" t="s">
        <v>2962</v>
      </c>
      <c r="W614" s="33">
        <v>44820.407534722224</v>
      </c>
      <c r="X614" s="32" t="s">
        <v>85</v>
      </c>
      <c r="Y614" s="32" t="s">
        <v>47</v>
      </c>
      <c r="Z614" s="32" t="s">
        <v>48</v>
      </c>
      <c r="AA614" s="32" t="s">
        <v>455</v>
      </c>
      <c r="AB614" s="32" t="s">
        <v>2963</v>
      </c>
      <c r="AC614" s="32" t="s">
        <v>813</v>
      </c>
      <c r="AD614" s="34"/>
      <c r="AE614" s="32" t="s">
        <v>39</v>
      </c>
      <c r="AF614" s="32" t="s">
        <v>50</v>
      </c>
      <c r="AG614" s="35">
        <v>0</v>
      </c>
      <c r="AH614" s="33">
        <v>44820.56150462963</v>
      </c>
      <c r="AI614" s="32" t="s">
        <v>41</v>
      </c>
    </row>
    <row r="615" spans="1:35" ht="14.25">
      <c r="A615" s="32" t="s">
        <v>35</v>
      </c>
      <c r="B615" s="32" t="s">
        <v>178</v>
      </c>
      <c r="C615" s="33">
        <v>44820.686932870369</v>
      </c>
      <c r="D615" s="33">
        <v>44820.398148148146</v>
      </c>
      <c r="E615" s="32" t="s">
        <v>37</v>
      </c>
      <c r="F615" s="32" t="s">
        <v>2964</v>
      </c>
      <c r="G615">
        <v>11744</v>
      </c>
      <c r="H615" s="33">
        <v>44832.491550925923</v>
      </c>
      <c r="I615" s="32" t="s">
        <v>38</v>
      </c>
      <c r="J615" s="32" t="s">
        <v>39</v>
      </c>
      <c r="K615" s="33"/>
      <c r="L615" s="32" t="s">
        <v>40</v>
      </c>
      <c r="M615" s="32" t="s">
        <v>56</v>
      </c>
      <c r="N615">
        <v>1</v>
      </c>
      <c r="O615" s="32" t="s">
        <v>311</v>
      </c>
      <c r="P615">
        <v>0</v>
      </c>
      <c r="Q615" s="32" t="s">
        <v>56</v>
      </c>
      <c r="R615">
        <v>813111995</v>
      </c>
      <c r="S615" s="32" t="s">
        <v>2965</v>
      </c>
      <c r="T615" s="32" t="s">
        <v>2966</v>
      </c>
      <c r="U615" s="32" t="s">
        <v>45</v>
      </c>
      <c r="V615" s="32" t="s">
        <v>2967</v>
      </c>
      <c r="W615" s="33">
        <v>44820.674016203702</v>
      </c>
      <c r="X615" s="32" t="s">
        <v>67</v>
      </c>
      <c r="Y615" s="32" t="s">
        <v>47</v>
      </c>
      <c r="Z615" s="32" t="s">
        <v>48</v>
      </c>
      <c r="AA615" s="32" t="s">
        <v>182</v>
      </c>
      <c r="AB615" s="32" t="s">
        <v>2968</v>
      </c>
      <c r="AC615" s="32" t="s">
        <v>1466</v>
      </c>
      <c r="AD615" s="34">
        <v>44686</v>
      </c>
      <c r="AE615" s="32" t="s">
        <v>39</v>
      </c>
      <c r="AF615" s="32" t="s">
        <v>53</v>
      </c>
      <c r="AG615" s="35">
        <v>0</v>
      </c>
      <c r="AH615" s="33">
        <v>44823.392245370371</v>
      </c>
      <c r="AI615" s="32" t="s">
        <v>56</v>
      </c>
    </row>
    <row r="616" spans="1:35" ht="14.25">
      <c r="A616" s="32" t="s">
        <v>35</v>
      </c>
      <c r="B616" s="32" t="s">
        <v>178</v>
      </c>
      <c r="C616" s="33">
        <v>44825.483923611115</v>
      </c>
      <c r="D616" s="33">
        <v>44820.422951388886</v>
      </c>
      <c r="E616" s="32" t="s">
        <v>37</v>
      </c>
      <c r="F616" s="32" t="s">
        <v>39</v>
      </c>
      <c r="G616">
        <v>11745</v>
      </c>
      <c r="H616" s="33">
        <v>44826.699895833335</v>
      </c>
      <c r="I616" s="32" t="s">
        <v>38</v>
      </c>
      <c r="J616" s="32" t="s">
        <v>39</v>
      </c>
      <c r="K616" s="33"/>
      <c r="L616" s="32" t="s">
        <v>40</v>
      </c>
      <c r="M616" s="32" t="s">
        <v>41</v>
      </c>
      <c r="N616">
        <v>1</v>
      </c>
      <c r="O616" s="32" t="s">
        <v>179</v>
      </c>
      <c r="P616">
        <v>0</v>
      </c>
      <c r="Q616" s="32" t="s">
        <v>41</v>
      </c>
      <c r="R616">
        <v>8404</v>
      </c>
      <c r="S616" s="32" t="s">
        <v>276</v>
      </c>
      <c r="T616" s="32" t="s">
        <v>277</v>
      </c>
      <c r="U616" s="32" t="s">
        <v>45</v>
      </c>
      <c r="V616" s="32" t="s">
        <v>2969</v>
      </c>
      <c r="W616" s="33">
        <v>44823.457557870373</v>
      </c>
      <c r="X616" s="32" t="s">
        <v>215</v>
      </c>
      <c r="Y616" s="32" t="s">
        <v>47</v>
      </c>
      <c r="Z616" s="32" t="s">
        <v>48</v>
      </c>
      <c r="AA616" s="32" t="s">
        <v>182</v>
      </c>
      <c r="AB616" s="32" t="s">
        <v>278</v>
      </c>
      <c r="AC616" s="32" t="s">
        <v>1304</v>
      </c>
      <c r="AD616" s="34"/>
      <c r="AE616" s="32" t="s">
        <v>39</v>
      </c>
      <c r="AF616" s="32" t="s">
        <v>53</v>
      </c>
      <c r="AG616" s="35">
        <v>0</v>
      </c>
      <c r="AH616" s="33">
        <v>44825.483923611115</v>
      </c>
      <c r="AI616" s="32" t="s">
        <v>41</v>
      </c>
    </row>
    <row r="617" spans="1:35" ht="14.25">
      <c r="A617" s="32" t="s">
        <v>35</v>
      </c>
      <c r="B617" s="32" t="s">
        <v>1527</v>
      </c>
      <c r="C617" s="33">
        <v>44820.453587962962</v>
      </c>
      <c r="D617" s="33">
        <v>44820.423263888886</v>
      </c>
      <c r="E617" s="32" t="s">
        <v>37</v>
      </c>
      <c r="F617" s="32" t="s">
        <v>39</v>
      </c>
      <c r="G617">
        <v>11746</v>
      </c>
      <c r="H617" s="33">
        <v>44824.673726851855</v>
      </c>
      <c r="I617" s="32" t="s">
        <v>2970</v>
      </c>
      <c r="J617" s="32" t="s">
        <v>45</v>
      </c>
      <c r="K617" s="33">
        <v>44820.453182870369</v>
      </c>
      <c r="L617" s="32" t="s">
        <v>40</v>
      </c>
      <c r="M617" s="32" t="s">
        <v>56</v>
      </c>
      <c r="N617">
        <v>1</v>
      </c>
      <c r="O617" s="32" t="s">
        <v>127</v>
      </c>
      <c r="P617">
        <v>1</v>
      </c>
      <c r="Q617" s="32" t="s">
        <v>41</v>
      </c>
      <c r="R617">
        <v>6524</v>
      </c>
      <c r="S617" s="32" t="s">
        <v>856</v>
      </c>
      <c r="T617" s="32" t="s">
        <v>2971</v>
      </c>
      <c r="U617" s="32" t="s">
        <v>45</v>
      </c>
      <c r="V617" s="32" t="s">
        <v>2972</v>
      </c>
      <c r="W617" s="33">
        <v>44820.453587962962</v>
      </c>
      <c r="X617" s="32" t="s">
        <v>110</v>
      </c>
      <c r="Y617" s="32" t="s">
        <v>47</v>
      </c>
      <c r="Z617" s="32" t="s">
        <v>48</v>
      </c>
      <c r="AA617" s="32" t="s">
        <v>97</v>
      </c>
      <c r="AB617" s="32" t="s">
        <v>930</v>
      </c>
      <c r="AC617" s="32" t="s">
        <v>1393</v>
      </c>
      <c r="AD617" s="34"/>
      <c r="AE617" s="32" t="s">
        <v>39</v>
      </c>
      <c r="AF617" s="32" t="s">
        <v>53</v>
      </c>
      <c r="AG617" s="35">
        <v>0</v>
      </c>
      <c r="AH617" s="33">
        <v>44820.453587962962</v>
      </c>
      <c r="AI617" s="32" t="s">
        <v>56</v>
      </c>
    </row>
    <row r="618" spans="1:35" ht="14.25">
      <c r="A618" s="32" t="s">
        <v>35</v>
      </c>
      <c r="B618" s="32" t="s">
        <v>1527</v>
      </c>
      <c r="C618" s="33">
        <v>44820.433229166665</v>
      </c>
      <c r="D618" s="33">
        <v>44820.424004629633</v>
      </c>
      <c r="E618" s="32" t="s">
        <v>37</v>
      </c>
      <c r="F618" s="32" t="s">
        <v>2973</v>
      </c>
      <c r="G618">
        <v>11747</v>
      </c>
      <c r="H618" s="33">
        <v>44837.654120370367</v>
      </c>
      <c r="I618" s="32" t="s">
        <v>38</v>
      </c>
      <c r="J618" s="32" t="s">
        <v>39</v>
      </c>
      <c r="K618" s="33"/>
      <c r="L618" s="32" t="s">
        <v>40</v>
      </c>
      <c r="M618" s="32" t="s">
        <v>56</v>
      </c>
      <c r="N618">
        <v>1</v>
      </c>
      <c r="O618" s="32" t="s">
        <v>965</v>
      </c>
      <c r="P618">
        <v>0</v>
      </c>
      <c r="Q618" s="32" t="s">
        <v>56</v>
      </c>
      <c r="R618">
        <v>890057558</v>
      </c>
      <c r="S618" s="32" t="s">
        <v>2974</v>
      </c>
      <c r="T618" s="32" t="s">
        <v>2975</v>
      </c>
      <c r="U618" s="32" t="s">
        <v>45</v>
      </c>
      <c r="V618" s="32" t="s">
        <v>2976</v>
      </c>
      <c r="W618" s="33">
        <v>44820.433229166665</v>
      </c>
      <c r="X618" s="32" t="s">
        <v>184</v>
      </c>
      <c r="Y618" s="32" t="s">
        <v>47</v>
      </c>
      <c r="Z618" s="32" t="s">
        <v>48</v>
      </c>
      <c r="AA618" s="32" t="s">
        <v>701</v>
      </c>
      <c r="AB618" s="32" t="s">
        <v>2977</v>
      </c>
      <c r="AC618" s="32" t="s">
        <v>2978</v>
      </c>
      <c r="AD618" s="34">
        <v>44686</v>
      </c>
      <c r="AE618" s="32" t="s">
        <v>39</v>
      </c>
      <c r="AF618" s="32" t="s">
        <v>50</v>
      </c>
      <c r="AG618" s="35">
        <v>0</v>
      </c>
      <c r="AH618" s="33">
        <v>44825.663148148145</v>
      </c>
      <c r="AI618" s="32" t="s">
        <v>56</v>
      </c>
    </row>
    <row r="619" spans="1:35" ht="14.25">
      <c r="A619" s="32" t="s">
        <v>35</v>
      </c>
      <c r="B619" s="32" t="s">
        <v>178</v>
      </c>
      <c r="C619" s="33">
        <v>44823.525023148148</v>
      </c>
      <c r="D619" s="33">
        <v>44820.430312500001</v>
      </c>
      <c r="E619" s="32" t="s">
        <v>37</v>
      </c>
      <c r="F619" s="32" t="s">
        <v>2979</v>
      </c>
      <c r="G619">
        <v>11748</v>
      </c>
      <c r="H619" s="33">
        <v>44848.394953703704</v>
      </c>
      <c r="I619" s="32" t="s">
        <v>38</v>
      </c>
      <c r="J619" s="32" t="s">
        <v>39</v>
      </c>
      <c r="K619" s="33"/>
      <c r="L619" s="32" t="s">
        <v>40</v>
      </c>
      <c r="M619" s="32" t="s">
        <v>56</v>
      </c>
      <c r="N619">
        <v>1</v>
      </c>
      <c r="O619" s="32" t="s">
        <v>253</v>
      </c>
      <c r="P619">
        <v>0</v>
      </c>
      <c r="Q619" s="32" t="s">
        <v>56</v>
      </c>
      <c r="R619">
        <v>8592</v>
      </c>
      <c r="S619" s="32" t="s">
        <v>305</v>
      </c>
      <c r="T619" s="32" t="s">
        <v>306</v>
      </c>
      <c r="U619" s="32" t="s">
        <v>45</v>
      </c>
      <c r="V619" s="32" t="s">
        <v>2980</v>
      </c>
      <c r="W619" s="33">
        <v>44821.489895833336</v>
      </c>
      <c r="X619" s="32" t="s">
        <v>46</v>
      </c>
      <c r="Y619" s="32" t="s">
        <v>52</v>
      </c>
      <c r="Z619" s="32" t="s">
        <v>48</v>
      </c>
      <c r="AA619" s="32" t="s">
        <v>182</v>
      </c>
      <c r="AB619" s="32" t="s">
        <v>2981</v>
      </c>
      <c r="AC619" s="32" t="s">
        <v>1256</v>
      </c>
      <c r="AD619" s="34"/>
      <c r="AE619" s="32" t="s">
        <v>39</v>
      </c>
      <c r="AF619" s="32" t="s">
        <v>53</v>
      </c>
      <c r="AG619" s="35">
        <v>0</v>
      </c>
      <c r="AH619" s="33">
        <v>44838.672731481478</v>
      </c>
      <c r="AI619" s="32" t="s">
        <v>56</v>
      </c>
    </row>
    <row r="620" spans="1:35" ht="14.25">
      <c r="A620" s="32" t="s">
        <v>35</v>
      </c>
      <c r="B620" s="32" t="s">
        <v>982</v>
      </c>
      <c r="C620" s="33"/>
      <c r="D620" s="33">
        <v>44820.445706018516</v>
      </c>
      <c r="E620" s="32" t="s">
        <v>37</v>
      </c>
      <c r="F620" s="32" t="s">
        <v>2982</v>
      </c>
      <c r="G620">
        <v>11749</v>
      </c>
      <c r="H620" s="33">
        <v>44835.666666666664</v>
      </c>
      <c r="I620" s="32" t="s">
        <v>38</v>
      </c>
      <c r="J620" s="32" t="s">
        <v>39</v>
      </c>
      <c r="K620" s="33"/>
      <c r="L620" s="32" t="s">
        <v>40</v>
      </c>
      <c r="M620" s="32" t="s">
        <v>56</v>
      </c>
      <c r="N620">
        <v>1</v>
      </c>
      <c r="O620" s="32" t="s">
        <v>39</v>
      </c>
      <c r="P620">
        <v>0</v>
      </c>
      <c r="Q620" s="32" t="s">
        <v>41</v>
      </c>
      <c r="R620">
        <v>8888</v>
      </c>
      <c r="S620" s="32" t="s">
        <v>2325</v>
      </c>
      <c r="T620" s="32" t="s">
        <v>321</v>
      </c>
      <c r="U620" s="32" t="s">
        <v>39</v>
      </c>
      <c r="V620" s="32" t="s">
        <v>39</v>
      </c>
      <c r="W620" s="33"/>
      <c r="X620" s="32" t="s">
        <v>321</v>
      </c>
      <c r="Y620" s="32" t="s">
        <v>52</v>
      </c>
      <c r="Z620" s="32" t="s">
        <v>160</v>
      </c>
      <c r="AA620" s="32" t="s">
        <v>983</v>
      </c>
      <c r="AB620" s="32" t="s">
        <v>2983</v>
      </c>
      <c r="AC620" s="32" t="s">
        <v>1349</v>
      </c>
      <c r="AD620" s="34"/>
      <c r="AE620" s="32" t="s">
        <v>39</v>
      </c>
      <c r="AF620" s="32" t="s">
        <v>53</v>
      </c>
      <c r="AG620" s="35">
        <v>0</v>
      </c>
      <c r="AH620" s="33">
        <v>44823.488553240742</v>
      </c>
      <c r="AI620" s="32" t="s">
        <v>56</v>
      </c>
    </row>
    <row r="621" spans="1:35" ht="14.25">
      <c r="A621" s="32" t="s">
        <v>35</v>
      </c>
      <c r="B621" s="32" t="s">
        <v>2348</v>
      </c>
      <c r="C621" s="33">
        <v>44825.358541666668</v>
      </c>
      <c r="D621" s="33">
        <v>44820.454791666663</v>
      </c>
      <c r="E621" s="32" t="s">
        <v>37</v>
      </c>
      <c r="F621" s="32" t="s">
        <v>2984</v>
      </c>
      <c r="G621">
        <v>11750</v>
      </c>
      <c r="H621" s="33">
        <v>44834.480069444442</v>
      </c>
      <c r="I621" s="32" t="s">
        <v>38</v>
      </c>
      <c r="J621" s="32" t="s">
        <v>39</v>
      </c>
      <c r="K621" s="33"/>
      <c r="L621" s="32" t="s">
        <v>40</v>
      </c>
      <c r="M621" s="32" t="s">
        <v>56</v>
      </c>
      <c r="N621">
        <v>1</v>
      </c>
      <c r="O621" s="32" t="s">
        <v>60</v>
      </c>
      <c r="P621">
        <v>0</v>
      </c>
      <c r="Q621" s="32" t="s">
        <v>56</v>
      </c>
      <c r="R621">
        <v>6721</v>
      </c>
      <c r="S621" s="32" t="s">
        <v>975</v>
      </c>
      <c r="T621" s="32" t="s">
        <v>976</v>
      </c>
      <c r="U621" s="32" t="s">
        <v>45</v>
      </c>
      <c r="V621" s="32" t="s">
        <v>2985</v>
      </c>
      <c r="W621" s="33">
        <v>44823.320775462962</v>
      </c>
      <c r="X621" s="32" t="s">
        <v>51</v>
      </c>
      <c r="Y621" s="32" t="s">
        <v>47</v>
      </c>
      <c r="Z621" s="32" t="s">
        <v>48</v>
      </c>
      <c r="AA621" s="32" t="s">
        <v>314</v>
      </c>
      <c r="AB621" s="32" t="s">
        <v>2986</v>
      </c>
      <c r="AC621" s="32" t="s">
        <v>485</v>
      </c>
      <c r="AD621" s="34">
        <v>44686</v>
      </c>
      <c r="AE621" s="32" t="s">
        <v>39</v>
      </c>
      <c r="AF621" s="32" t="s">
        <v>50</v>
      </c>
      <c r="AG621" s="35">
        <v>0</v>
      </c>
      <c r="AH621" s="33">
        <v>44825.540578703702</v>
      </c>
      <c r="AI621" s="32" t="s">
        <v>56</v>
      </c>
    </row>
    <row r="622" spans="1:35" ht="14.25">
      <c r="A622" s="32" t="s">
        <v>35</v>
      </c>
      <c r="B622" s="32" t="s">
        <v>329</v>
      </c>
      <c r="C622" s="33">
        <v>44826.535000000003</v>
      </c>
      <c r="D622" s="33">
        <v>44820.478865740741</v>
      </c>
      <c r="E622" s="32" t="s">
        <v>37</v>
      </c>
      <c r="F622" s="32" t="s">
        <v>2987</v>
      </c>
      <c r="G622">
        <v>11751</v>
      </c>
      <c r="H622" s="33">
        <v>44832.479259259257</v>
      </c>
      <c r="I622" s="32" t="s">
        <v>2988</v>
      </c>
      <c r="J622" s="32" t="s">
        <v>45</v>
      </c>
      <c r="K622" s="33">
        <v>44820.545891203707</v>
      </c>
      <c r="L622" s="32" t="s">
        <v>40</v>
      </c>
      <c r="M622" s="32" t="s">
        <v>56</v>
      </c>
      <c r="N622">
        <v>2</v>
      </c>
      <c r="O622" s="32" t="s">
        <v>92</v>
      </c>
      <c r="P622">
        <v>1</v>
      </c>
      <c r="Q622" s="32" t="s">
        <v>56</v>
      </c>
      <c r="R622">
        <v>6586</v>
      </c>
      <c r="S622" s="32" t="s">
        <v>806</v>
      </c>
      <c r="T622" s="32" t="s">
        <v>807</v>
      </c>
      <c r="U622" s="32" t="s">
        <v>45</v>
      </c>
      <c r="V622" s="32" t="s">
        <v>2989</v>
      </c>
      <c r="W622" s="33">
        <v>44826.535000000003</v>
      </c>
      <c r="X622" s="32" t="s">
        <v>106</v>
      </c>
      <c r="Y622" s="32" t="s">
        <v>47</v>
      </c>
      <c r="Z622" s="32" t="s">
        <v>48</v>
      </c>
      <c r="AA622" s="32" t="s">
        <v>330</v>
      </c>
      <c r="AB622" s="32" t="s">
        <v>2990</v>
      </c>
      <c r="AC622" s="32" t="s">
        <v>1256</v>
      </c>
      <c r="AD622" s="34"/>
      <c r="AE622" s="32" t="s">
        <v>39</v>
      </c>
      <c r="AF622" s="32" t="s">
        <v>53</v>
      </c>
      <c r="AG622" s="35">
        <v>0</v>
      </c>
      <c r="AH622" s="33">
        <v>44826.535000000003</v>
      </c>
      <c r="AI622" s="32" t="s">
        <v>56</v>
      </c>
    </row>
    <row r="623" spans="1:35" ht="14.25">
      <c r="A623" s="32" t="s">
        <v>35</v>
      </c>
      <c r="B623" s="32" t="s">
        <v>2348</v>
      </c>
      <c r="C623" s="33">
        <v>44820.688634259262</v>
      </c>
      <c r="D623" s="33">
        <v>44820.480682870373</v>
      </c>
      <c r="E623" s="32" t="s">
        <v>37</v>
      </c>
      <c r="F623" s="32" t="s">
        <v>2991</v>
      </c>
      <c r="G623">
        <v>11752</v>
      </c>
      <c r="H623" s="33">
        <v>44837.475393518522</v>
      </c>
      <c r="I623" s="32" t="s">
        <v>2992</v>
      </c>
      <c r="J623" s="32" t="s">
        <v>45</v>
      </c>
      <c r="K623" s="33">
        <v>44820.484942129631</v>
      </c>
      <c r="L623" s="32" t="s">
        <v>40</v>
      </c>
      <c r="M623" s="32" t="s">
        <v>56</v>
      </c>
      <c r="N623">
        <v>1</v>
      </c>
      <c r="O623" s="32" t="s">
        <v>60</v>
      </c>
      <c r="P623">
        <v>1</v>
      </c>
      <c r="Q623" s="32" t="s">
        <v>56</v>
      </c>
      <c r="R623">
        <v>5766</v>
      </c>
      <c r="S623" s="32" t="s">
        <v>510</v>
      </c>
      <c r="T623" s="32" t="s">
        <v>1591</v>
      </c>
      <c r="U623" s="32" t="s">
        <v>45</v>
      </c>
      <c r="V623" s="32" t="s">
        <v>2993</v>
      </c>
      <c r="W623" s="33">
        <v>44820.682210648149</v>
      </c>
      <c r="X623" s="32" t="s">
        <v>72</v>
      </c>
      <c r="Y623" s="32" t="s">
        <v>47</v>
      </c>
      <c r="Z623" s="32" t="s">
        <v>48</v>
      </c>
      <c r="AA623" s="32" t="s">
        <v>474</v>
      </c>
      <c r="AB623" s="32" t="s">
        <v>2991</v>
      </c>
      <c r="AC623" s="32" t="s">
        <v>511</v>
      </c>
      <c r="AD623" s="34"/>
      <c r="AE623" s="32" t="s">
        <v>39</v>
      </c>
      <c r="AF623" s="32" t="s">
        <v>50</v>
      </c>
      <c r="AG623" s="35">
        <v>0</v>
      </c>
      <c r="AH623" s="33">
        <v>44825.676770833335</v>
      </c>
      <c r="AI623" s="32" t="s">
        <v>56</v>
      </c>
    </row>
    <row r="624" spans="1:35" ht="14.25">
      <c r="A624" s="32" t="s">
        <v>35</v>
      </c>
      <c r="B624" s="32" t="s">
        <v>329</v>
      </c>
      <c r="C624" s="33">
        <v>44825.609189814815</v>
      </c>
      <c r="D624" s="33">
        <v>44820.493321759262</v>
      </c>
      <c r="E624" s="32" t="s">
        <v>2994</v>
      </c>
      <c r="F624" s="32" t="s">
        <v>2995</v>
      </c>
      <c r="G624">
        <v>11753</v>
      </c>
      <c r="H624" s="33">
        <v>44837.418912037036</v>
      </c>
      <c r="I624" s="32" t="s">
        <v>38</v>
      </c>
      <c r="J624" s="32" t="s">
        <v>39</v>
      </c>
      <c r="K624" s="33"/>
      <c r="L624" s="32" t="s">
        <v>40</v>
      </c>
      <c r="M624" s="32" t="s">
        <v>56</v>
      </c>
      <c r="N624">
        <v>1</v>
      </c>
      <c r="O624" s="32" t="s">
        <v>732</v>
      </c>
      <c r="P624">
        <v>0</v>
      </c>
      <c r="Q624" s="32" t="s">
        <v>56</v>
      </c>
      <c r="R624">
        <v>6586</v>
      </c>
      <c r="S624" s="32" t="s">
        <v>806</v>
      </c>
      <c r="T624" s="32" t="s">
        <v>807</v>
      </c>
      <c r="U624" s="32" t="s">
        <v>45</v>
      </c>
      <c r="V624" s="32" t="s">
        <v>2996</v>
      </c>
      <c r="W624" s="33">
        <v>44823.605497685188</v>
      </c>
      <c r="X624" s="32" t="s">
        <v>67</v>
      </c>
      <c r="Y624" s="32" t="s">
        <v>52</v>
      </c>
      <c r="Z624" s="32" t="s">
        <v>48</v>
      </c>
      <c r="AA624" s="32" t="s">
        <v>330</v>
      </c>
      <c r="AB624" s="32" t="s">
        <v>2997</v>
      </c>
      <c r="AC624" s="32" t="s">
        <v>1256</v>
      </c>
      <c r="AD624" s="34"/>
      <c r="AE624" s="32" t="s">
        <v>39</v>
      </c>
      <c r="AF624" s="32" t="s">
        <v>53</v>
      </c>
      <c r="AG624" s="35">
        <v>0</v>
      </c>
      <c r="AH624" s="33">
        <v>44825.609189814815</v>
      </c>
      <c r="AI624" s="32" t="s">
        <v>56</v>
      </c>
    </row>
    <row r="625" spans="1:35" ht="14.25">
      <c r="A625" s="32" t="s">
        <v>35</v>
      </c>
      <c r="B625" s="32" t="s">
        <v>178</v>
      </c>
      <c r="C625" s="33">
        <v>44823.525034722225</v>
      </c>
      <c r="D625" s="33">
        <v>44820.537488425929</v>
      </c>
      <c r="E625" s="32" t="s">
        <v>37</v>
      </c>
      <c r="F625" s="32" t="s">
        <v>2998</v>
      </c>
      <c r="G625">
        <v>11754</v>
      </c>
      <c r="H625" s="33">
        <v>44833.354201388887</v>
      </c>
      <c r="I625" s="32" t="s">
        <v>38</v>
      </c>
      <c r="J625" s="32" t="s">
        <v>39</v>
      </c>
      <c r="K625" s="33"/>
      <c r="L625" s="32" t="s">
        <v>40</v>
      </c>
      <c r="M625" s="32" t="s">
        <v>56</v>
      </c>
      <c r="N625">
        <v>1</v>
      </c>
      <c r="O625" s="32" t="s">
        <v>311</v>
      </c>
      <c r="P625">
        <v>0</v>
      </c>
      <c r="Q625" s="32" t="s">
        <v>56</v>
      </c>
      <c r="R625">
        <v>6586</v>
      </c>
      <c r="S625" s="32" t="s">
        <v>806</v>
      </c>
      <c r="T625" s="32" t="s">
        <v>807</v>
      </c>
      <c r="U625" s="32" t="s">
        <v>45</v>
      </c>
      <c r="V625" s="32" t="s">
        <v>2999</v>
      </c>
      <c r="W625" s="33">
        <v>44821.488958333335</v>
      </c>
      <c r="X625" s="32" t="s">
        <v>46</v>
      </c>
      <c r="Y625" s="32" t="s">
        <v>47</v>
      </c>
      <c r="Z625" s="32" t="s">
        <v>48</v>
      </c>
      <c r="AA625" s="32" t="s">
        <v>182</v>
      </c>
      <c r="AB625" s="32" t="s">
        <v>2998</v>
      </c>
      <c r="AC625" s="32" t="s">
        <v>1256</v>
      </c>
      <c r="AD625" s="34"/>
      <c r="AE625" s="32" t="s">
        <v>39</v>
      </c>
      <c r="AF625" s="32" t="s">
        <v>53</v>
      </c>
      <c r="AG625" s="35">
        <v>0</v>
      </c>
      <c r="AH625" s="33">
        <v>44823.525034722225</v>
      </c>
      <c r="AI625" s="32" t="s">
        <v>56</v>
      </c>
    </row>
    <row r="626" spans="1:35" ht="14.25">
      <c r="A626" s="32" t="s">
        <v>35</v>
      </c>
      <c r="B626" s="32" t="s">
        <v>36</v>
      </c>
      <c r="C626" s="33">
        <v>44820.631215277775</v>
      </c>
      <c r="D626" s="33">
        <v>44820.544849537036</v>
      </c>
      <c r="E626" s="32" t="s">
        <v>37</v>
      </c>
      <c r="F626" s="32" t="s">
        <v>3000</v>
      </c>
      <c r="G626">
        <v>11755</v>
      </c>
      <c r="H626" s="33">
        <v>44832.610381944447</v>
      </c>
      <c r="I626" s="32" t="s">
        <v>38</v>
      </c>
      <c r="J626" s="32" t="s">
        <v>39</v>
      </c>
      <c r="K626" s="33"/>
      <c r="L626" s="32" t="s">
        <v>40</v>
      </c>
      <c r="M626" s="32" t="s">
        <v>56</v>
      </c>
      <c r="N626">
        <v>1</v>
      </c>
      <c r="O626" s="32" t="s">
        <v>42</v>
      </c>
      <c r="P626">
        <v>0</v>
      </c>
      <c r="Q626" s="32" t="s">
        <v>56</v>
      </c>
      <c r="R626">
        <v>6941</v>
      </c>
      <c r="S626" s="32" t="s">
        <v>366</v>
      </c>
      <c r="T626" s="32" t="s">
        <v>367</v>
      </c>
      <c r="U626" s="32" t="s">
        <v>45</v>
      </c>
      <c r="V626" s="32" t="s">
        <v>3001</v>
      </c>
      <c r="W626" s="33">
        <v>44820.56621527778</v>
      </c>
      <c r="X626" s="32" t="s">
        <v>81</v>
      </c>
      <c r="Y626" s="32" t="s">
        <v>47</v>
      </c>
      <c r="Z626" s="32" t="s">
        <v>48</v>
      </c>
      <c r="AA626" s="32" t="s">
        <v>86</v>
      </c>
      <c r="AB626" s="32" t="s">
        <v>3000</v>
      </c>
      <c r="AC626" s="32" t="s">
        <v>497</v>
      </c>
      <c r="AD626" s="34">
        <v>44686</v>
      </c>
      <c r="AE626" s="32" t="s">
        <v>39</v>
      </c>
      <c r="AF626" s="32" t="s">
        <v>50</v>
      </c>
      <c r="AG626" s="35">
        <v>0</v>
      </c>
      <c r="AH626" s="33">
        <v>44820.72247685185</v>
      </c>
      <c r="AI626" s="32" t="s">
        <v>56</v>
      </c>
    </row>
    <row r="627" spans="1:35" ht="14.25">
      <c r="A627" s="32" t="s">
        <v>35</v>
      </c>
      <c r="B627" s="32" t="s">
        <v>1527</v>
      </c>
      <c r="C627" s="33">
        <v>44820.631620370368</v>
      </c>
      <c r="D627" s="33">
        <v>44820.555578703701</v>
      </c>
      <c r="E627" s="32" t="s">
        <v>37</v>
      </c>
      <c r="F627" s="32" t="s">
        <v>3002</v>
      </c>
      <c r="G627">
        <v>11756</v>
      </c>
      <c r="H627" s="33">
        <v>44832.619120370371</v>
      </c>
      <c r="I627" s="32" t="s">
        <v>38</v>
      </c>
      <c r="J627" s="32" t="s">
        <v>39</v>
      </c>
      <c r="K627" s="33"/>
      <c r="L627" s="32" t="s">
        <v>40</v>
      </c>
      <c r="M627" s="32" t="s">
        <v>56</v>
      </c>
      <c r="N627">
        <v>1</v>
      </c>
      <c r="O627" s="32" t="s">
        <v>42</v>
      </c>
      <c r="P627">
        <v>0</v>
      </c>
      <c r="Q627" s="32" t="s">
        <v>56</v>
      </c>
      <c r="R627">
        <v>6941</v>
      </c>
      <c r="S627" s="32" t="s">
        <v>366</v>
      </c>
      <c r="T627" s="32" t="s">
        <v>367</v>
      </c>
      <c r="U627" s="32" t="s">
        <v>45</v>
      </c>
      <c r="V627" s="32" t="s">
        <v>3003</v>
      </c>
      <c r="W627" s="33">
        <v>44820.568171296298</v>
      </c>
      <c r="X627" s="32" t="s">
        <v>81</v>
      </c>
      <c r="Y627" s="32" t="s">
        <v>47</v>
      </c>
      <c r="Z627" s="32" t="s">
        <v>48</v>
      </c>
      <c r="AA627" s="32" t="s">
        <v>1538</v>
      </c>
      <c r="AB627" s="32" t="s">
        <v>3002</v>
      </c>
      <c r="AC627" s="32" t="s">
        <v>497</v>
      </c>
      <c r="AD627" s="34">
        <v>44686</v>
      </c>
      <c r="AE627" s="32" t="s">
        <v>39</v>
      </c>
      <c r="AF627" s="32" t="s">
        <v>50</v>
      </c>
      <c r="AG627" s="35">
        <v>0</v>
      </c>
      <c r="AH627" s="33">
        <v>44820.722650462965</v>
      </c>
      <c r="AI627" s="32" t="s">
        <v>56</v>
      </c>
    </row>
    <row r="628" spans="1:35" ht="14.25">
      <c r="A628" s="32" t="s">
        <v>35</v>
      </c>
      <c r="B628" s="32" t="s">
        <v>73</v>
      </c>
      <c r="C628" s="33">
        <v>44826.691828703704</v>
      </c>
      <c r="D628" s="33">
        <v>44820.560324074075</v>
      </c>
      <c r="E628" s="32" t="s">
        <v>37</v>
      </c>
      <c r="F628" s="32" t="s">
        <v>3004</v>
      </c>
      <c r="G628">
        <v>11757</v>
      </c>
      <c r="H628" s="33">
        <v>44827.446689814817</v>
      </c>
      <c r="I628" s="32" t="s">
        <v>38</v>
      </c>
      <c r="J628" s="32" t="s">
        <v>39</v>
      </c>
      <c r="K628" s="33"/>
      <c r="L628" s="32" t="s">
        <v>40</v>
      </c>
      <c r="M628" s="32" t="s">
        <v>41</v>
      </c>
      <c r="N628">
        <v>1</v>
      </c>
      <c r="O628" s="32" t="s">
        <v>82</v>
      </c>
      <c r="P628">
        <v>0</v>
      </c>
      <c r="Q628" s="32" t="s">
        <v>41</v>
      </c>
      <c r="R628">
        <v>610287981</v>
      </c>
      <c r="S628" s="32" t="s">
        <v>326</v>
      </c>
      <c r="T628" s="32" t="s">
        <v>327</v>
      </c>
      <c r="U628" s="32" t="s">
        <v>45</v>
      </c>
      <c r="V628" s="32" t="s">
        <v>3005</v>
      </c>
      <c r="W628" s="33">
        <v>44824.681134259263</v>
      </c>
      <c r="X628" s="32" t="s">
        <v>59</v>
      </c>
      <c r="Y628" s="32" t="s">
        <v>47</v>
      </c>
      <c r="Z628" s="32" t="s">
        <v>48</v>
      </c>
      <c r="AA628" s="32" t="s">
        <v>77</v>
      </c>
      <c r="AB628" s="32" t="s">
        <v>3006</v>
      </c>
      <c r="AC628" s="32" t="s">
        <v>291</v>
      </c>
      <c r="AD628" s="34"/>
      <c r="AE628" s="32" t="s">
        <v>39</v>
      </c>
      <c r="AF628" s="32" t="s">
        <v>50</v>
      </c>
      <c r="AG628" s="35">
        <v>0</v>
      </c>
      <c r="AH628" s="33">
        <v>44826.691828703704</v>
      </c>
      <c r="AI628" s="32" t="s">
        <v>41</v>
      </c>
    </row>
    <row r="629" spans="1:35" ht="14.25">
      <c r="A629" s="32" t="s">
        <v>35</v>
      </c>
      <c r="B629" s="32" t="s">
        <v>1527</v>
      </c>
      <c r="C629" s="33">
        <v>44820.626956018517</v>
      </c>
      <c r="D629" s="33">
        <v>44820.561793981484</v>
      </c>
      <c r="E629" s="32" t="s">
        <v>37</v>
      </c>
      <c r="F629" s="32" t="s">
        <v>39</v>
      </c>
      <c r="G629">
        <v>11758</v>
      </c>
      <c r="H629" s="33">
        <v>44825.436851851853</v>
      </c>
      <c r="I629" s="32" t="s">
        <v>3007</v>
      </c>
      <c r="J629" s="32" t="s">
        <v>45</v>
      </c>
      <c r="K629" s="33">
        <v>44820.625150462962</v>
      </c>
      <c r="L629" s="32" t="s">
        <v>40</v>
      </c>
      <c r="M629" s="32" t="s">
        <v>56</v>
      </c>
      <c r="N629">
        <v>1</v>
      </c>
      <c r="O629" s="32" t="s">
        <v>135</v>
      </c>
      <c r="P629">
        <v>1</v>
      </c>
      <c r="Q629" s="32" t="s">
        <v>41</v>
      </c>
      <c r="R629">
        <v>8370</v>
      </c>
      <c r="S629" s="32" t="s">
        <v>3008</v>
      </c>
      <c r="T629" s="32" t="s">
        <v>614</v>
      </c>
      <c r="U629" s="32" t="s">
        <v>45</v>
      </c>
      <c r="V629" s="32" t="s">
        <v>3009</v>
      </c>
      <c r="W629" s="33">
        <v>44820.626956018517</v>
      </c>
      <c r="X629" s="32" t="s">
        <v>96</v>
      </c>
      <c r="Y629" s="32" t="s">
        <v>52</v>
      </c>
      <c r="Z629" s="32" t="s">
        <v>48</v>
      </c>
      <c r="AA629" s="32" t="s">
        <v>97</v>
      </c>
      <c r="AB629" s="32" t="s">
        <v>3010</v>
      </c>
      <c r="AC629" s="32" t="s">
        <v>1535</v>
      </c>
      <c r="AD629" s="34"/>
      <c r="AE629" s="32" t="s">
        <v>39</v>
      </c>
      <c r="AF629" s="32" t="s">
        <v>53</v>
      </c>
      <c r="AG629" s="35">
        <v>0</v>
      </c>
      <c r="AH629" s="33">
        <v>44820.626956018517</v>
      </c>
      <c r="AI629" s="32" t="s">
        <v>56</v>
      </c>
    </row>
    <row r="630" spans="1:35" ht="14.25">
      <c r="A630" s="32" t="s">
        <v>35</v>
      </c>
      <c r="B630" s="32" t="s">
        <v>178</v>
      </c>
      <c r="C630" s="33"/>
      <c r="D630" s="33">
        <v>44820.562627314815</v>
      </c>
      <c r="E630" s="32" t="s">
        <v>37</v>
      </c>
      <c r="F630" s="32" t="s">
        <v>39</v>
      </c>
      <c r="G630">
        <v>11759</v>
      </c>
      <c r="H630" s="33">
        <v>44826.676655092589</v>
      </c>
      <c r="I630" s="32" t="s">
        <v>38</v>
      </c>
      <c r="J630" s="32" t="s">
        <v>39</v>
      </c>
      <c r="K630" s="33"/>
      <c r="L630" s="32" t="s">
        <v>40</v>
      </c>
      <c r="M630" s="32" t="s">
        <v>56</v>
      </c>
      <c r="N630">
        <v>1</v>
      </c>
      <c r="O630" s="32" t="s">
        <v>179</v>
      </c>
      <c r="P630">
        <v>0</v>
      </c>
      <c r="Q630" s="32" t="s">
        <v>41</v>
      </c>
      <c r="R630">
        <v>6846</v>
      </c>
      <c r="S630" s="32" t="s">
        <v>998</v>
      </c>
      <c r="T630" s="32" t="s">
        <v>999</v>
      </c>
      <c r="U630" s="32" t="s">
        <v>39</v>
      </c>
      <c r="V630" s="32" t="s">
        <v>39</v>
      </c>
      <c r="W630" s="33"/>
      <c r="X630" s="32" t="s">
        <v>215</v>
      </c>
      <c r="Y630" s="32" t="s">
        <v>47</v>
      </c>
      <c r="Z630" s="32" t="s">
        <v>160</v>
      </c>
      <c r="AA630" s="32" t="s">
        <v>182</v>
      </c>
      <c r="AB630" s="32" t="s">
        <v>3011</v>
      </c>
      <c r="AC630" s="32" t="s">
        <v>1256</v>
      </c>
      <c r="AD630" s="34"/>
      <c r="AE630" s="32" t="s">
        <v>39</v>
      </c>
      <c r="AF630" s="32" t="s">
        <v>53</v>
      </c>
      <c r="AG630" s="35">
        <v>0</v>
      </c>
      <c r="AH630" s="33">
        <v>44832.45349537037</v>
      </c>
      <c r="AI630" s="32" t="s">
        <v>56</v>
      </c>
    </row>
    <row r="631" spans="1:35" ht="14.25">
      <c r="A631" s="32" t="s">
        <v>35</v>
      </c>
      <c r="B631" s="32" t="s">
        <v>73</v>
      </c>
      <c r="C631" s="33">
        <v>44823.525046296294</v>
      </c>
      <c r="D631" s="33">
        <v>44820.570347222223</v>
      </c>
      <c r="E631" s="32" t="s">
        <v>37</v>
      </c>
      <c r="F631" s="32" t="s">
        <v>3012</v>
      </c>
      <c r="G631">
        <v>11760</v>
      </c>
      <c r="H631" s="33">
        <v>44833.387546296297</v>
      </c>
      <c r="I631" s="32" t="s">
        <v>38</v>
      </c>
      <c r="J631" s="32" t="s">
        <v>39</v>
      </c>
      <c r="K631" s="33"/>
      <c r="L631" s="32" t="s">
        <v>40</v>
      </c>
      <c r="M631" s="32" t="s">
        <v>56</v>
      </c>
      <c r="N631">
        <v>1</v>
      </c>
      <c r="O631" s="32" t="s">
        <v>42</v>
      </c>
      <c r="P631">
        <v>0</v>
      </c>
      <c r="Q631" s="32" t="s">
        <v>56</v>
      </c>
      <c r="R631">
        <v>8633</v>
      </c>
      <c r="S631" s="32" t="s">
        <v>213</v>
      </c>
      <c r="T631" s="32" t="s">
        <v>214</v>
      </c>
      <c r="U631" s="32" t="s">
        <v>45</v>
      </c>
      <c r="V631" s="32" t="s">
        <v>3013</v>
      </c>
      <c r="W631" s="33">
        <v>44821.483495370368</v>
      </c>
      <c r="X631" s="32" t="s">
        <v>46</v>
      </c>
      <c r="Y631" s="32" t="s">
        <v>47</v>
      </c>
      <c r="Z631" s="32" t="s">
        <v>48</v>
      </c>
      <c r="AA631" s="32" t="s">
        <v>77</v>
      </c>
      <c r="AB631" s="32" t="s">
        <v>3014</v>
      </c>
      <c r="AC631" s="32" t="s">
        <v>786</v>
      </c>
      <c r="AD631" s="34">
        <v>44686</v>
      </c>
      <c r="AE631" s="32" t="s">
        <v>39</v>
      </c>
      <c r="AF631" s="32" t="s">
        <v>50</v>
      </c>
      <c r="AG631" s="35">
        <v>0</v>
      </c>
      <c r="AH631" s="33">
        <v>44824.406724537039</v>
      </c>
      <c r="AI631" s="32" t="s">
        <v>56</v>
      </c>
    </row>
    <row r="632" spans="1:35" ht="14.25">
      <c r="A632" s="32" t="s">
        <v>35</v>
      </c>
      <c r="B632" s="32" t="s">
        <v>178</v>
      </c>
      <c r="C632" s="33">
        <v>44825.400219907409</v>
      </c>
      <c r="D632" s="33">
        <v>44820.58222222222</v>
      </c>
      <c r="E632" s="32" t="s">
        <v>37</v>
      </c>
      <c r="F632" s="32" t="s">
        <v>39</v>
      </c>
      <c r="G632">
        <v>11761</v>
      </c>
      <c r="H632" s="33">
        <v>44827.47383101852</v>
      </c>
      <c r="I632" s="32" t="s">
        <v>38</v>
      </c>
      <c r="J632" s="32" t="s">
        <v>39</v>
      </c>
      <c r="K632" s="33"/>
      <c r="L632" s="32" t="s">
        <v>40</v>
      </c>
      <c r="M632" s="32" t="s">
        <v>56</v>
      </c>
      <c r="N632">
        <v>1</v>
      </c>
      <c r="O632" s="32" t="s">
        <v>311</v>
      </c>
      <c r="P632">
        <v>0</v>
      </c>
      <c r="Q632" s="32" t="s">
        <v>41</v>
      </c>
      <c r="R632">
        <v>8828</v>
      </c>
      <c r="S632" s="32" t="s">
        <v>857</v>
      </c>
      <c r="T632" s="32" t="s">
        <v>858</v>
      </c>
      <c r="U632" s="32" t="s">
        <v>45</v>
      </c>
      <c r="V632" s="32" t="s">
        <v>3015</v>
      </c>
      <c r="W632" s="33">
        <v>44823.384282407409</v>
      </c>
      <c r="X632" s="32" t="s">
        <v>59</v>
      </c>
      <c r="Y632" s="32" t="s">
        <v>47</v>
      </c>
      <c r="Z632" s="32" t="s">
        <v>48</v>
      </c>
      <c r="AA632" s="32" t="s">
        <v>182</v>
      </c>
      <c r="AB632" s="32" t="s">
        <v>859</v>
      </c>
      <c r="AC632" s="32" t="s">
        <v>3016</v>
      </c>
      <c r="AD632" s="34"/>
      <c r="AE632" s="32" t="s">
        <v>39</v>
      </c>
      <c r="AF632" s="32" t="s">
        <v>53</v>
      </c>
      <c r="AG632" s="35">
        <v>0</v>
      </c>
      <c r="AH632" s="33">
        <v>44825.400219907409</v>
      </c>
      <c r="AI632" s="32" t="s">
        <v>56</v>
      </c>
    </row>
    <row r="633" spans="1:35" ht="14.25">
      <c r="A633" s="32" t="s">
        <v>35</v>
      </c>
      <c r="B633" s="32" t="s">
        <v>1527</v>
      </c>
      <c r="C633" s="33">
        <v>44826.624131944445</v>
      </c>
      <c r="D633" s="33">
        <v>44820.593819444446</v>
      </c>
      <c r="E633" s="32" t="s">
        <v>37</v>
      </c>
      <c r="F633" s="32" t="s">
        <v>39</v>
      </c>
      <c r="G633">
        <v>11762</v>
      </c>
      <c r="H633" s="33">
        <v>44825.46943287037</v>
      </c>
      <c r="I633" s="32" t="s">
        <v>3017</v>
      </c>
      <c r="J633" s="32" t="s">
        <v>45</v>
      </c>
      <c r="K633" s="33">
        <v>44820.610706018517</v>
      </c>
      <c r="L633" s="32" t="s">
        <v>40</v>
      </c>
      <c r="M633" s="32" t="s">
        <v>56</v>
      </c>
      <c r="N633">
        <v>2</v>
      </c>
      <c r="O633" s="32" t="s">
        <v>135</v>
      </c>
      <c r="P633">
        <v>1</v>
      </c>
      <c r="Q633" s="32" t="s">
        <v>41</v>
      </c>
      <c r="R633">
        <v>6401</v>
      </c>
      <c r="S633" s="32" t="s">
        <v>458</v>
      </c>
      <c r="T633" s="32" t="s">
        <v>459</v>
      </c>
      <c r="U633" s="32" t="s">
        <v>66</v>
      </c>
      <c r="V633" s="32" t="s">
        <v>3018</v>
      </c>
      <c r="W633" s="33">
        <v>44826.624131944445</v>
      </c>
      <c r="X633" s="32" t="s">
        <v>110</v>
      </c>
      <c r="Y633" s="32" t="s">
        <v>47</v>
      </c>
      <c r="Z633" s="32" t="s">
        <v>48</v>
      </c>
      <c r="AA633" s="32" t="s">
        <v>97</v>
      </c>
      <c r="AB633" s="32" t="s">
        <v>1718</v>
      </c>
      <c r="AC633" s="32" t="s">
        <v>1304</v>
      </c>
      <c r="AD633" s="34"/>
      <c r="AE633" s="32" t="s">
        <v>39</v>
      </c>
      <c r="AF633" s="32" t="s">
        <v>53</v>
      </c>
      <c r="AG633" s="35">
        <v>0</v>
      </c>
      <c r="AH633" s="33">
        <v>44826.624131944445</v>
      </c>
      <c r="AI633" s="32" t="s">
        <v>56</v>
      </c>
    </row>
    <row r="634" spans="1:35" ht="14.25">
      <c r="A634" s="32" t="s">
        <v>35</v>
      </c>
      <c r="B634" s="32" t="s">
        <v>171</v>
      </c>
      <c r="C634" s="33">
        <v>44820.632152777776</v>
      </c>
      <c r="D634" s="33">
        <v>44820.594270833331</v>
      </c>
      <c r="E634" s="32" t="s">
        <v>37</v>
      </c>
      <c r="F634" s="32" t="s">
        <v>3019</v>
      </c>
      <c r="G634">
        <v>11763</v>
      </c>
      <c r="H634" s="33">
        <v>44832.607847222222</v>
      </c>
      <c r="I634" s="32" t="s">
        <v>38</v>
      </c>
      <c r="J634" s="32" t="s">
        <v>39</v>
      </c>
      <c r="K634" s="33"/>
      <c r="L634" s="32" t="s">
        <v>40</v>
      </c>
      <c r="M634" s="32" t="s">
        <v>56</v>
      </c>
      <c r="N634">
        <v>1</v>
      </c>
      <c r="O634" s="32" t="s">
        <v>42</v>
      </c>
      <c r="P634">
        <v>0</v>
      </c>
      <c r="Q634" s="32" t="s">
        <v>56</v>
      </c>
      <c r="R634">
        <v>8170</v>
      </c>
      <c r="S634" s="32" t="s">
        <v>169</v>
      </c>
      <c r="T634" s="32" t="s">
        <v>170</v>
      </c>
      <c r="U634" s="32" t="s">
        <v>45</v>
      </c>
      <c r="V634" s="32" t="s">
        <v>3020</v>
      </c>
      <c r="W634" s="33">
        <v>44820.618750000001</v>
      </c>
      <c r="X634" s="32" t="s">
        <v>94</v>
      </c>
      <c r="Y634" s="32" t="s">
        <v>47</v>
      </c>
      <c r="Z634" s="32" t="s">
        <v>48</v>
      </c>
      <c r="AA634" s="32" t="s">
        <v>173</v>
      </c>
      <c r="AB634" s="32" t="s">
        <v>3021</v>
      </c>
      <c r="AC634" s="32" t="s">
        <v>621</v>
      </c>
      <c r="AD634" s="34"/>
      <c r="AE634" s="32" t="s">
        <v>39</v>
      </c>
      <c r="AF634" s="32" t="s">
        <v>50</v>
      </c>
      <c r="AG634" s="35">
        <v>0</v>
      </c>
      <c r="AH634" s="33">
        <v>44820.632152777776</v>
      </c>
      <c r="AI634" s="32" t="s">
        <v>56</v>
      </c>
    </row>
    <row r="635" spans="1:35" ht="14.25">
      <c r="A635" s="32" t="s">
        <v>35</v>
      </c>
      <c r="B635" s="32" t="s">
        <v>73</v>
      </c>
      <c r="C635" s="33">
        <v>44820.689502314817</v>
      </c>
      <c r="D635" s="33">
        <v>44820.598240740743</v>
      </c>
      <c r="E635" s="32" t="s">
        <v>37</v>
      </c>
      <c r="F635" s="32" t="s">
        <v>3022</v>
      </c>
      <c r="G635">
        <v>11764</v>
      </c>
      <c r="H635" s="33">
        <v>44832.64644675926</v>
      </c>
      <c r="I635" s="32" t="s">
        <v>38</v>
      </c>
      <c r="J635" s="32" t="s">
        <v>39</v>
      </c>
      <c r="K635" s="33"/>
      <c r="L635" s="32" t="s">
        <v>40</v>
      </c>
      <c r="M635" s="32" t="s">
        <v>56</v>
      </c>
      <c r="N635">
        <v>1</v>
      </c>
      <c r="O635" s="32" t="s">
        <v>42</v>
      </c>
      <c r="P635">
        <v>0</v>
      </c>
      <c r="Q635" s="32" t="s">
        <v>56</v>
      </c>
      <c r="R635">
        <v>972456453</v>
      </c>
      <c r="S635" s="32" t="s">
        <v>3023</v>
      </c>
      <c r="T635" s="32" t="s">
        <v>3024</v>
      </c>
      <c r="U635" s="32" t="s">
        <v>45</v>
      </c>
      <c r="V635" s="32" t="s">
        <v>3025</v>
      </c>
      <c r="W635" s="33">
        <v>44820.641817129632</v>
      </c>
      <c r="X635" s="32" t="s">
        <v>81</v>
      </c>
      <c r="Y635" s="32" t="s">
        <v>47</v>
      </c>
      <c r="Z635" s="32" t="s">
        <v>48</v>
      </c>
      <c r="AA635" s="32" t="s">
        <v>161</v>
      </c>
      <c r="AB635" s="32" t="s">
        <v>3026</v>
      </c>
      <c r="AC635" s="32" t="s">
        <v>714</v>
      </c>
      <c r="AD635" s="34"/>
      <c r="AE635" s="32" t="s">
        <v>39</v>
      </c>
      <c r="AF635" s="32" t="s">
        <v>50</v>
      </c>
      <c r="AG635" s="35">
        <v>0</v>
      </c>
      <c r="AH635" s="33">
        <v>44820.689502314817</v>
      </c>
      <c r="AI635" s="32" t="s">
        <v>56</v>
      </c>
    </row>
    <row r="636" spans="1:35" ht="14.25">
      <c r="A636" s="32" t="s">
        <v>35</v>
      </c>
      <c r="B636" s="32" t="s">
        <v>73</v>
      </c>
      <c r="C636" s="33">
        <v>44827.400092592594</v>
      </c>
      <c r="D636" s="33">
        <v>44820.606423611112</v>
      </c>
      <c r="E636" s="32" t="s">
        <v>37</v>
      </c>
      <c r="F636" s="32" t="s">
        <v>3027</v>
      </c>
      <c r="G636">
        <v>11765</v>
      </c>
      <c r="H636" s="33">
        <v>44838.673692129632</v>
      </c>
      <c r="I636" s="32" t="s">
        <v>38</v>
      </c>
      <c r="J636" s="32" t="s">
        <v>39</v>
      </c>
      <c r="K636" s="33"/>
      <c r="L636" s="32" t="s">
        <v>40</v>
      </c>
      <c r="M636" s="32" t="s">
        <v>56</v>
      </c>
      <c r="N636">
        <v>2</v>
      </c>
      <c r="O636" s="32" t="s">
        <v>127</v>
      </c>
      <c r="P636">
        <v>0</v>
      </c>
      <c r="Q636" s="32" t="s">
        <v>56</v>
      </c>
      <c r="R636">
        <v>8667</v>
      </c>
      <c r="S636" s="32" t="s">
        <v>551</v>
      </c>
      <c r="T636" s="32" t="s">
        <v>552</v>
      </c>
      <c r="U636" s="32" t="s">
        <v>45</v>
      </c>
      <c r="V636" s="32" t="s">
        <v>3028</v>
      </c>
      <c r="W636" s="33">
        <v>44825.382175925923</v>
      </c>
      <c r="X636" s="32" t="s">
        <v>51</v>
      </c>
      <c r="Y636" s="32" t="s">
        <v>47</v>
      </c>
      <c r="Z636" s="32" t="s">
        <v>48</v>
      </c>
      <c r="AA636" s="32" t="s">
        <v>206</v>
      </c>
      <c r="AB636" s="32" t="s">
        <v>3029</v>
      </c>
      <c r="AC636" s="32" t="s">
        <v>565</v>
      </c>
      <c r="AD636" s="34"/>
      <c r="AE636" s="32" t="s">
        <v>39</v>
      </c>
      <c r="AF636" s="32" t="s">
        <v>50</v>
      </c>
      <c r="AG636" s="35">
        <v>0</v>
      </c>
      <c r="AH636" s="33">
        <v>44827.400081018517</v>
      </c>
      <c r="AI636" s="32" t="s">
        <v>56</v>
      </c>
    </row>
    <row r="637" spans="1:35" ht="14.25">
      <c r="A637" s="32" t="s">
        <v>35</v>
      </c>
      <c r="B637" s="32" t="s">
        <v>178</v>
      </c>
      <c r="C637" s="33">
        <v>44834.693310185183</v>
      </c>
      <c r="D637" s="33">
        <v>44820.632407407407</v>
      </c>
      <c r="E637" s="32" t="s">
        <v>37</v>
      </c>
      <c r="F637" s="32" t="s">
        <v>39</v>
      </c>
      <c r="G637">
        <v>11766</v>
      </c>
      <c r="H637" s="33">
        <v>44825.507407407407</v>
      </c>
      <c r="I637" s="32" t="s">
        <v>38</v>
      </c>
      <c r="J637" s="32" t="s">
        <v>39</v>
      </c>
      <c r="K637" s="33"/>
      <c r="L637" s="32" t="s">
        <v>40</v>
      </c>
      <c r="M637" s="32" t="s">
        <v>56</v>
      </c>
      <c r="N637">
        <v>1</v>
      </c>
      <c r="O637" s="32" t="s">
        <v>311</v>
      </c>
      <c r="P637">
        <v>0</v>
      </c>
      <c r="Q637" s="32" t="s">
        <v>41</v>
      </c>
      <c r="R637">
        <v>8805</v>
      </c>
      <c r="S637" s="32" t="s">
        <v>388</v>
      </c>
      <c r="T637" s="32" t="s">
        <v>389</v>
      </c>
      <c r="U637" s="32" t="s">
        <v>66</v>
      </c>
      <c r="V637" s="32" t="s">
        <v>3030</v>
      </c>
      <c r="W637" s="33">
        <v>44832.674467592595</v>
      </c>
      <c r="X637" s="32" t="s">
        <v>149</v>
      </c>
      <c r="Y637" s="32" t="s">
        <v>47</v>
      </c>
      <c r="Z637" s="32" t="s">
        <v>48</v>
      </c>
      <c r="AA637" s="32" t="s">
        <v>283</v>
      </c>
      <c r="AB637" s="32" t="s">
        <v>3031</v>
      </c>
      <c r="AC637" s="32" t="s">
        <v>39</v>
      </c>
      <c r="AD637" s="34"/>
      <c r="AE637" s="32" t="s">
        <v>39</v>
      </c>
      <c r="AF637" s="32" t="s">
        <v>53</v>
      </c>
      <c r="AG637" s="35">
        <v>0</v>
      </c>
      <c r="AH637" s="33">
        <v>44834.693310185183</v>
      </c>
      <c r="AI637" s="32" t="s">
        <v>56</v>
      </c>
    </row>
    <row r="638" spans="1:35" ht="14.25">
      <c r="A638" s="32" t="s">
        <v>35</v>
      </c>
      <c r="B638" s="32" t="s">
        <v>1527</v>
      </c>
      <c r="C638" s="33">
        <v>44820.649293981478</v>
      </c>
      <c r="D638" s="33">
        <v>44820.638912037037</v>
      </c>
      <c r="E638" s="32" t="s">
        <v>37</v>
      </c>
      <c r="F638" s="32" t="s">
        <v>39</v>
      </c>
      <c r="G638">
        <v>11767</v>
      </c>
      <c r="H638" s="33">
        <v>44825.514189814814</v>
      </c>
      <c r="I638" s="32" t="s">
        <v>38</v>
      </c>
      <c r="J638" s="32" t="s">
        <v>39</v>
      </c>
      <c r="K638" s="33"/>
      <c r="L638" s="32" t="s">
        <v>40</v>
      </c>
      <c r="M638" s="32" t="s">
        <v>56</v>
      </c>
      <c r="N638">
        <v>1</v>
      </c>
      <c r="O638" s="32" t="s">
        <v>135</v>
      </c>
      <c r="P638">
        <v>0</v>
      </c>
      <c r="Q638" s="32" t="s">
        <v>41</v>
      </c>
      <c r="R638">
        <v>6784</v>
      </c>
      <c r="S638" s="32" t="s">
        <v>763</v>
      </c>
      <c r="T638" s="32" t="s">
        <v>1406</v>
      </c>
      <c r="U638" s="32" t="s">
        <v>45</v>
      </c>
      <c r="V638" s="32" t="s">
        <v>3032</v>
      </c>
      <c r="W638" s="33">
        <v>44820.649293981478</v>
      </c>
      <c r="X638" s="32" t="s">
        <v>96</v>
      </c>
      <c r="Y638" s="32" t="s">
        <v>47</v>
      </c>
      <c r="Z638" s="32" t="s">
        <v>48</v>
      </c>
      <c r="AA638" s="32" t="s">
        <v>97</v>
      </c>
      <c r="AB638" s="32" t="s">
        <v>1013</v>
      </c>
      <c r="AC638" s="32" t="s">
        <v>764</v>
      </c>
      <c r="AD638" s="34"/>
      <c r="AE638" s="32" t="s">
        <v>39</v>
      </c>
      <c r="AF638" s="32" t="s">
        <v>53</v>
      </c>
      <c r="AG638" s="35">
        <v>0</v>
      </c>
      <c r="AH638" s="33">
        <v>44820.649293981478</v>
      </c>
      <c r="AI638" s="32" t="s">
        <v>56</v>
      </c>
    </row>
    <row r="639" spans="1:35" ht="14.25">
      <c r="A639" s="32" t="s">
        <v>35</v>
      </c>
      <c r="B639" s="32" t="s">
        <v>329</v>
      </c>
      <c r="C639" s="33"/>
      <c r="D639" s="33">
        <v>44820.639340277776</v>
      </c>
      <c r="E639" s="32" t="s">
        <v>37</v>
      </c>
      <c r="F639" s="32" t="s">
        <v>39</v>
      </c>
      <c r="G639">
        <v>11768</v>
      </c>
      <c r="H639" s="33">
        <v>44841.5</v>
      </c>
      <c r="I639" s="32" t="s">
        <v>38</v>
      </c>
      <c r="J639" s="32" t="s">
        <v>39</v>
      </c>
      <c r="K639" s="33"/>
      <c r="L639" s="32" t="s">
        <v>40</v>
      </c>
      <c r="M639" s="32" t="s">
        <v>56</v>
      </c>
      <c r="N639">
        <v>1</v>
      </c>
      <c r="O639" s="32" t="s">
        <v>102</v>
      </c>
      <c r="P639">
        <v>0</v>
      </c>
      <c r="Q639" s="32" t="s">
        <v>41</v>
      </c>
      <c r="R639">
        <v>8672</v>
      </c>
      <c r="S639" s="32" t="s">
        <v>551</v>
      </c>
      <c r="T639" s="32" t="s">
        <v>552</v>
      </c>
      <c r="U639" s="32" t="s">
        <v>39</v>
      </c>
      <c r="V639" s="32" t="s">
        <v>39</v>
      </c>
      <c r="W639" s="33"/>
      <c r="X639" s="32" t="s">
        <v>159</v>
      </c>
      <c r="Y639" s="32" t="s">
        <v>47</v>
      </c>
      <c r="Z639" s="32" t="s">
        <v>160</v>
      </c>
      <c r="AA639" s="32" t="s">
        <v>330</v>
      </c>
      <c r="AB639" s="32" t="s">
        <v>3033</v>
      </c>
      <c r="AC639" s="32" t="s">
        <v>328</v>
      </c>
      <c r="AD639" s="34"/>
      <c r="AE639" s="32" t="s">
        <v>39</v>
      </c>
      <c r="AF639" s="32" t="s">
        <v>53</v>
      </c>
      <c r="AG639" s="35">
        <v>0</v>
      </c>
      <c r="AH639" s="33">
        <v>44833.710069444445</v>
      </c>
      <c r="AI639" s="32" t="s">
        <v>56</v>
      </c>
    </row>
    <row r="640" spans="1:35" ht="14.25">
      <c r="A640" s="32" t="s">
        <v>35</v>
      </c>
      <c r="B640" s="32" t="s">
        <v>178</v>
      </c>
      <c r="C640" s="33"/>
      <c r="D640" s="33">
        <v>44820.640092592592</v>
      </c>
      <c r="E640" s="32" t="s">
        <v>37</v>
      </c>
      <c r="F640" s="32" t="s">
        <v>3034</v>
      </c>
      <c r="G640">
        <v>11769</v>
      </c>
      <c r="H640" s="33">
        <v>44834.640497685185</v>
      </c>
      <c r="I640" s="32" t="s">
        <v>1482</v>
      </c>
      <c r="J640" s="32" t="s">
        <v>45</v>
      </c>
      <c r="K640" s="33">
        <v>44820.642118055555</v>
      </c>
      <c r="L640" s="32" t="s">
        <v>40</v>
      </c>
      <c r="M640" s="32" t="s">
        <v>56</v>
      </c>
      <c r="N640">
        <v>3</v>
      </c>
      <c r="O640" s="32" t="s">
        <v>179</v>
      </c>
      <c r="P640">
        <v>1</v>
      </c>
      <c r="Q640" s="32" t="s">
        <v>56</v>
      </c>
      <c r="R640">
        <v>821694645</v>
      </c>
      <c r="S640" s="32" t="s">
        <v>3035</v>
      </c>
      <c r="T640" s="32" t="s">
        <v>3036</v>
      </c>
      <c r="U640" s="32" t="s">
        <v>39</v>
      </c>
      <c r="V640" s="32" t="s">
        <v>39</v>
      </c>
      <c r="W640" s="33"/>
      <c r="X640" s="32" t="s">
        <v>85</v>
      </c>
      <c r="Y640" s="32" t="s">
        <v>47</v>
      </c>
      <c r="Z640" s="32" t="s">
        <v>216</v>
      </c>
      <c r="AA640" s="32" t="s">
        <v>182</v>
      </c>
      <c r="AB640" s="32" t="s">
        <v>3037</v>
      </c>
      <c r="AC640" s="32" t="s">
        <v>537</v>
      </c>
      <c r="AD640" s="34"/>
      <c r="AE640" s="32" t="s">
        <v>39</v>
      </c>
      <c r="AF640" s="32" t="s">
        <v>53</v>
      </c>
      <c r="AG640" s="35">
        <v>0</v>
      </c>
      <c r="AH640" s="33">
        <v>44825.659247685187</v>
      </c>
      <c r="AI640" s="32" t="s">
        <v>56</v>
      </c>
    </row>
    <row r="641" spans="1:35" ht="14.25">
      <c r="A641" s="32" t="s">
        <v>35</v>
      </c>
      <c r="B641" s="32" t="s">
        <v>1527</v>
      </c>
      <c r="C641" s="33">
        <v>44820.642210648148</v>
      </c>
      <c r="D641" s="33">
        <v>44820.641805555555</v>
      </c>
      <c r="E641" s="32" t="s">
        <v>37</v>
      </c>
      <c r="F641" s="32" t="s">
        <v>3038</v>
      </c>
      <c r="G641">
        <v>11770</v>
      </c>
      <c r="H641" s="33">
        <v>44825.520960648151</v>
      </c>
      <c r="I641" s="32" t="s">
        <v>38</v>
      </c>
      <c r="J641" s="32" t="s">
        <v>39</v>
      </c>
      <c r="K641" s="33"/>
      <c r="L641" s="32" t="s">
        <v>40</v>
      </c>
      <c r="M641" s="32" t="s">
        <v>41</v>
      </c>
      <c r="N641">
        <v>1</v>
      </c>
      <c r="O641" s="32" t="s">
        <v>42</v>
      </c>
      <c r="P641">
        <v>0</v>
      </c>
      <c r="Q641" s="32" t="s">
        <v>41</v>
      </c>
      <c r="R641">
        <v>642175520</v>
      </c>
      <c r="S641" s="32" t="s">
        <v>194</v>
      </c>
      <c r="T641" s="32" t="s">
        <v>195</v>
      </c>
      <c r="U641" s="32" t="s">
        <v>45</v>
      </c>
      <c r="V641" s="32" t="s">
        <v>233</v>
      </c>
      <c r="W641" s="33">
        <v>44820.642210648148</v>
      </c>
      <c r="X641" s="32" t="s">
        <v>196</v>
      </c>
      <c r="Y641" s="32" t="s">
        <v>52</v>
      </c>
      <c r="Z641" s="32" t="s">
        <v>48</v>
      </c>
      <c r="AA641" s="32" t="s">
        <v>197</v>
      </c>
      <c r="AB641" s="32" t="s">
        <v>3039</v>
      </c>
      <c r="AC641" s="32" t="s">
        <v>538</v>
      </c>
      <c r="AD641" s="34"/>
      <c r="AE641" s="32" t="s">
        <v>39</v>
      </c>
      <c r="AF641" s="32" t="s">
        <v>50</v>
      </c>
      <c r="AG641" s="35">
        <v>0</v>
      </c>
      <c r="AH641" s="33">
        <v>44820.645960648151</v>
      </c>
      <c r="AI641" s="32" t="s">
        <v>41</v>
      </c>
    </row>
    <row r="642" spans="1:35" ht="14.25">
      <c r="A642" s="32" t="s">
        <v>35</v>
      </c>
      <c r="B642" s="32" t="s">
        <v>1527</v>
      </c>
      <c r="C642" s="33">
        <v>44820.643773148149</v>
      </c>
      <c r="D642" s="33">
        <v>44820.643425925926</v>
      </c>
      <c r="E642" s="32" t="s">
        <v>37</v>
      </c>
      <c r="F642" s="32" t="s">
        <v>3040</v>
      </c>
      <c r="G642">
        <v>11771</v>
      </c>
      <c r="H642" s="33">
        <v>44841.338530092595</v>
      </c>
      <c r="I642" s="32" t="s">
        <v>38</v>
      </c>
      <c r="J642" s="32" t="s">
        <v>39</v>
      </c>
      <c r="K642" s="33"/>
      <c r="L642" s="32" t="s">
        <v>40</v>
      </c>
      <c r="M642" s="32" t="s">
        <v>41</v>
      </c>
      <c r="N642">
        <v>1</v>
      </c>
      <c r="O642" s="32" t="s">
        <v>42</v>
      </c>
      <c r="P642">
        <v>0</v>
      </c>
      <c r="Q642" s="32" t="s">
        <v>41</v>
      </c>
      <c r="R642">
        <v>642175520</v>
      </c>
      <c r="S642" s="32" t="s">
        <v>194</v>
      </c>
      <c r="T642" s="32" t="s">
        <v>195</v>
      </c>
      <c r="U642" s="32" t="s">
        <v>45</v>
      </c>
      <c r="V642" s="32" t="s">
        <v>750</v>
      </c>
      <c r="W642" s="33">
        <v>44820.643773148149</v>
      </c>
      <c r="X642" s="32" t="s">
        <v>196</v>
      </c>
      <c r="Y642" s="32" t="s">
        <v>235</v>
      </c>
      <c r="Z642" s="32" t="s">
        <v>48</v>
      </c>
      <c r="AA642" s="32" t="s">
        <v>197</v>
      </c>
      <c r="AB642" s="32" t="s">
        <v>3041</v>
      </c>
      <c r="AC642" s="32" t="s">
        <v>538</v>
      </c>
      <c r="AD642" s="34"/>
      <c r="AE642" s="32" t="s">
        <v>39</v>
      </c>
      <c r="AF642" s="32" t="s">
        <v>50</v>
      </c>
      <c r="AG642" s="35">
        <v>0</v>
      </c>
      <c r="AH642" s="33">
        <v>44838.463530092595</v>
      </c>
      <c r="AI642" s="32" t="s">
        <v>41</v>
      </c>
    </row>
    <row r="643" spans="1:35" ht="14.25">
      <c r="A643" s="32" t="s">
        <v>35</v>
      </c>
      <c r="B643" s="32" t="s">
        <v>1527</v>
      </c>
      <c r="C643" s="33">
        <v>44820.645300925928</v>
      </c>
      <c r="D643" s="33">
        <v>44820.64503472222</v>
      </c>
      <c r="E643" s="32" t="s">
        <v>37</v>
      </c>
      <c r="F643" s="32" t="s">
        <v>3042</v>
      </c>
      <c r="G643">
        <v>11772</v>
      </c>
      <c r="H643" s="33">
        <v>44841.338379629633</v>
      </c>
      <c r="I643" s="32" t="s">
        <v>38</v>
      </c>
      <c r="J643" s="32" t="s">
        <v>39</v>
      </c>
      <c r="K643" s="33"/>
      <c r="L643" s="32" t="s">
        <v>40</v>
      </c>
      <c r="M643" s="32" t="s">
        <v>41</v>
      </c>
      <c r="N643">
        <v>1</v>
      </c>
      <c r="O643" s="32" t="s">
        <v>42</v>
      </c>
      <c r="P643">
        <v>0</v>
      </c>
      <c r="Q643" s="32" t="s">
        <v>41</v>
      </c>
      <c r="R643">
        <v>642175520</v>
      </c>
      <c r="S643" s="32" t="s">
        <v>194</v>
      </c>
      <c r="T643" s="32" t="s">
        <v>195</v>
      </c>
      <c r="U643" s="32" t="s">
        <v>45</v>
      </c>
      <c r="V643" s="32" t="s">
        <v>747</v>
      </c>
      <c r="W643" s="33">
        <v>44820.645300925928</v>
      </c>
      <c r="X643" s="32" t="s">
        <v>196</v>
      </c>
      <c r="Y643" s="32" t="s">
        <v>235</v>
      </c>
      <c r="Z643" s="32" t="s">
        <v>48</v>
      </c>
      <c r="AA643" s="32" t="s">
        <v>197</v>
      </c>
      <c r="AB643" s="32" t="s">
        <v>3043</v>
      </c>
      <c r="AC643" s="32" t="s">
        <v>538</v>
      </c>
      <c r="AD643" s="34"/>
      <c r="AE643" s="32" t="s">
        <v>39</v>
      </c>
      <c r="AF643" s="32" t="s">
        <v>50</v>
      </c>
      <c r="AG643" s="35">
        <v>0</v>
      </c>
      <c r="AH643" s="33">
        <v>44838.463379629633</v>
      </c>
      <c r="AI643" s="32" t="s">
        <v>41</v>
      </c>
    </row>
    <row r="644" spans="1:35" ht="14.25">
      <c r="A644" s="32" t="s">
        <v>35</v>
      </c>
      <c r="B644" s="32" t="s">
        <v>1527</v>
      </c>
      <c r="C644" s="33">
        <v>44820.647349537037</v>
      </c>
      <c r="D644" s="33">
        <v>44820.647048611114</v>
      </c>
      <c r="E644" s="32" t="s">
        <v>37</v>
      </c>
      <c r="F644" s="32" t="s">
        <v>3042</v>
      </c>
      <c r="G644">
        <v>11773</v>
      </c>
      <c r="H644" s="33">
        <v>44841.338275462964</v>
      </c>
      <c r="I644" s="32" t="s">
        <v>38</v>
      </c>
      <c r="J644" s="32" t="s">
        <v>39</v>
      </c>
      <c r="K644" s="33"/>
      <c r="L644" s="32" t="s">
        <v>40</v>
      </c>
      <c r="M644" s="32" t="s">
        <v>41</v>
      </c>
      <c r="N644">
        <v>1</v>
      </c>
      <c r="O644" s="32" t="s">
        <v>42</v>
      </c>
      <c r="P644">
        <v>0</v>
      </c>
      <c r="Q644" s="32" t="s">
        <v>41</v>
      </c>
      <c r="R644">
        <v>642175520</v>
      </c>
      <c r="S644" s="32" t="s">
        <v>194</v>
      </c>
      <c r="T644" s="32" t="s">
        <v>195</v>
      </c>
      <c r="U644" s="32" t="s">
        <v>45</v>
      </c>
      <c r="V644" s="32" t="s">
        <v>1008</v>
      </c>
      <c r="W644" s="33">
        <v>44820.647349537037</v>
      </c>
      <c r="X644" s="32" t="s">
        <v>196</v>
      </c>
      <c r="Y644" s="32" t="s">
        <v>235</v>
      </c>
      <c r="Z644" s="32" t="s">
        <v>48</v>
      </c>
      <c r="AA644" s="32" t="s">
        <v>197</v>
      </c>
      <c r="AB644" s="32" t="s">
        <v>3043</v>
      </c>
      <c r="AC644" s="32" t="s">
        <v>538</v>
      </c>
      <c r="AD644" s="34"/>
      <c r="AE644" s="32" t="s">
        <v>39</v>
      </c>
      <c r="AF644" s="32" t="s">
        <v>50</v>
      </c>
      <c r="AG644" s="35">
        <v>0</v>
      </c>
      <c r="AH644" s="33">
        <v>44838.463275462964</v>
      </c>
      <c r="AI644" s="32" t="s">
        <v>41</v>
      </c>
    </row>
    <row r="645" spans="1:35" ht="14.25">
      <c r="A645" s="32" t="s">
        <v>35</v>
      </c>
      <c r="B645" s="32" t="s">
        <v>1527</v>
      </c>
      <c r="C645" s="33">
        <v>44820.648715277777</v>
      </c>
      <c r="D645" s="33">
        <v>44820.648344907408</v>
      </c>
      <c r="E645" s="32" t="s">
        <v>37</v>
      </c>
      <c r="F645" s="32" t="s">
        <v>3044</v>
      </c>
      <c r="G645">
        <v>11774</v>
      </c>
      <c r="H645" s="33">
        <v>44841.338182870371</v>
      </c>
      <c r="I645" s="32" t="s">
        <v>38</v>
      </c>
      <c r="J645" s="32" t="s">
        <v>39</v>
      </c>
      <c r="K645" s="33"/>
      <c r="L645" s="32" t="s">
        <v>40</v>
      </c>
      <c r="M645" s="32" t="s">
        <v>41</v>
      </c>
      <c r="N645">
        <v>1</v>
      </c>
      <c r="O645" s="32" t="s">
        <v>42</v>
      </c>
      <c r="P645">
        <v>0</v>
      </c>
      <c r="Q645" s="32" t="s">
        <v>41</v>
      </c>
      <c r="R645">
        <v>642175520</v>
      </c>
      <c r="S645" s="32" t="s">
        <v>194</v>
      </c>
      <c r="T645" s="32" t="s">
        <v>195</v>
      </c>
      <c r="U645" s="32" t="s">
        <v>45</v>
      </c>
      <c r="V645" s="32" t="s">
        <v>2090</v>
      </c>
      <c r="W645" s="33">
        <v>44820.648715277777</v>
      </c>
      <c r="X645" s="32" t="s">
        <v>196</v>
      </c>
      <c r="Y645" s="32" t="s">
        <v>52</v>
      </c>
      <c r="Z645" s="32" t="s">
        <v>48</v>
      </c>
      <c r="AA645" s="32" t="s">
        <v>197</v>
      </c>
      <c r="AB645" s="32" t="s">
        <v>3045</v>
      </c>
      <c r="AC645" s="32" t="s">
        <v>538</v>
      </c>
      <c r="AD645" s="34"/>
      <c r="AE645" s="32" t="s">
        <v>39</v>
      </c>
      <c r="AF645" s="32" t="s">
        <v>50</v>
      </c>
      <c r="AG645" s="35">
        <v>0</v>
      </c>
      <c r="AH645" s="33">
        <v>44838.463182870371</v>
      </c>
      <c r="AI645" s="32" t="s">
        <v>41</v>
      </c>
    </row>
    <row r="646" spans="1:35" ht="14.25">
      <c r="A646" s="32" t="s">
        <v>35</v>
      </c>
      <c r="B646" s="32" t="s">
        <v>39</v>
      </c>
      <c r="C646" s="33"/>
      <c r="D646" s="33">
        <v>44820.649421296293</v>
      </c>
      <c r="E646" s="32" t="s">
        <v>2237</v>
      </c>
      <c r="F646" s="32" t="s">
        <v>3046</v>
      </c>
      <c r="G646">
        <v>11775</v>
      </c>
      <c r="H646" s="33">
        <v>44824.399421296293</v>
      </c>
      <c r="I646" s="32" t="s">
        <v>38</v>
      </c>
      <c r="J646" s="32" t="s">
        <v>39</v>
      </c>
      <c r="K646" s="33"/>
      <c r="L646" s="32" t="s">
        <v>40</v>
      </c>
      <c r="M646" s="32" t="s">
        <v>41</v>
      </c>
      <c r="N646">
        <v>1</v>
      </c>
      <c r="O646" s="32" t="s">
        <v>39</v>
      </c>
      <c r="P646">
        <v>0</v>
      </c>
      <c r="Q646" s="32" t="s">
        <v>203</v>
      </c>
      <c r="R646">
        <v>6893</v>
      </c>
      <c r="S646" s="32" t="s">
        <v>847</v>
      </c>
      <c r="T646" s="32" t="s">
        <v>848</v>
      </c>
      <c r="U646" s="32" t="s">
        <v>39</v>
      </c>
      <c r="V646" s="32" t="s">
        <v>39</v>
      </c>
      <c r="W646" s="33"/>
      <c r="X646" s="32" t="s">
        <v>196</v>
      </c>
      <c r="Y646" s="32" t="s">
        <v>47</v>
      </c>
      <c r="Z646" s="32" t="s">
        <v>160</v>
      </c>
      <c r="AA646" s="32" t="s">
        <v>39</v>
      </c>
      <c r="AB646" s="32" t="s">
        <v>3047</v>
      </c>
      <c r="AC646" s="32" t="s">
        <v>565</v>
      </c>
      <c r="AD646" s="34"/>
      <c r="AE646" s="32" t="s">
        <v>39</v>
      </c>
      <c r="AF646" s="32" t="s">
        <v>50</v>
      </c>
      <c r="AG646" s="35">
        <v>0</v>
      </c>
      <c r="AH646" s="33">
        <v>44826.678425925929</v>
      </c>
      <c r="AI646" s="32" t="s">
        <v>203</v>
      </c>
    </row>
    <row r="647" spans="1:35" ht="14.25">
      <c r="A647" s="32" t="s">
        <v>35</v>
      </c>
      <c r="B647" s="32" t="s">
        <v>73</v>
      </c>
      <c r="C647" s="33">
        <v>44820.689768518518</v>
      </c>
      <c r="D647" s="33">
        <v>44820.650277777779</v>
      </c>
      <c r="E647" s="32" t="s">
        <v>37</v>
      </c>
      <c r="F647" s="32" t="s">
        <v>3048</v>
      </c>
      <c r="G647">
        <v>11776</v>
      </c>
      <c r="H647" s="33">
        <v>44832.676574074074</v>
      </c>
      <c r="I647" s="32" t="s">
        <v>38</v>
      </c>
      <c r="J647" s="32" t="s">
        <v>39</v>
      </c>
      <c r="K647" s="33"/>
      <c r="L647" s="32" t="s">
        <v>40</v>
      </c>
      <c r="M647" s="32" t="s">
        <v>56</v>
      </c>
      <c r="N647">
        <v>1</v>
      </c>
      <c r="O647" s="32" t="s">
        <v>42</v>
      </c>
      <c r="P647">
        <v>0</v>
      </c>
      <c r="Q647" s="32" t="s">
        <v>56</v>
      </c>
      <c r="R647">
        <v>972456453</v>
      </c>
      <c r="S647" s="32" t="s">
        <v>3023</v>
      </c>
      <c r="T647" s="32" t="s">
        <v>3024</v>
      </c>
      <c r="U647" s="32" t="s">
        <v>45</v>
      </c>
      <c r="V647" s="32" t="s">
        <v>716</v>
      </c>
      <c r="W647" s="33">
        <v>44820.663703703707</v>
      </c>
      <c r="X647" s="32" t="s">
        <v>81</v>
      </c>
      <c r="Y647" s="32" t="s">
        <v>47</v>
      </c>
      <c r="Z647" s="32" t="s">
        <v>48</v>
      </c>
      <c r="AA647" s="32" t="s">
        <v>161</v>
      </c>
      <c r="AB647" s="32" t="s">
        <v>3049</v>
      </c>
      <c r="AC647" s="32" t="s">
        <v>714</v>
      </c>
      <c r="AD647" s="34"/>
      <c r="AE647" s="32" t="s">
        <v>39</v>
      </c>
      <c r="AF647" s="32" t="s">
        <v>50</v>
      </c>
      <c r="AG647" s="35">
        <v>0</v>
      </c>
      <c r="AH647" s="33">
        <v>44820.689768518518</v>
      </c>
      <c r="AI647" s="32" t="s">
        <v>41</v>
      </c>
    </row>
    <row r="648" spans="1:35" ht="14.25">
      <c r="A648" s="32" t="s">
        <v>35</v>
      </c>
      <c r="B648" s="32" t="s">
        <v>1527</v>
      </c>
      <c r="C648" s="33">
        <v>44820.65965277778</v>
      </c>
      <c r="D648" s="33">
        <v>44820.659351851849</v>
      </c>
      <c r="E648" s="32" t="s">
        <v>37</v>
      </c>
      <c r="F648" s="32" t="s">
        <v>3050</v>
      </c>
      <c r="G648">
        <v>11777</v>
      </c>
      <c r="H648" s="33">
        <v>44841.338101851848</v>
      </c>
      <c r="I648" s="32" t="s">
        <v>38</v>
      </c>
      <c r="J648" s="32" t="s">
        <v>39</v>
      </c>
      <c r="K648" s="33"/>
      <c r="L648" s="32" t="s">
        <v>40</v>
      </c>
      <c r="M648" s="32" t="s">
        <v>41</v>
      </c>
      <c r="N648">
        <v>1</v>
      </c>
      <c r="O648" s="32" t="s">
        <v>119</v>
      </c>
      <c r="P648">
        <v>0</v>
      </c>
      <c r="Q648" s="32" t="s">
        <v>41</v>
      </c>
      <c r="R648">
        <v>642175520</v>
      </c>
      <c r="S648" s="32" t="s">
        <v>194</v>
      </c>
      <c r="T648" s="32" t="s">
        <v>195</v>
      </c>
      <c r="U648" s="32" t="s">
        <v>45</v>
      </c>
      <c r="V648" s="32" t="s">
        <v>1008</v>
      </c>
      <c r="W648" s="33">
        <v>44820.65965277778</v>
      </c>
      <c r="X648" s="32" t="s">
        <v>196</v>
      </c>
      <c r="Y648" s="32" t="s">
        <v>235</v>
      </c>
      <c r="Z648" s="32" t="s">
        <v>48</v>
      </c>
      <c r="AA648" s="32" t="s">
        <v>197</v>
      </c>
      <c r="AB648" s="32" t="s">
        <v>3051</v>
      </c>
      <c r="AC648" s="32" t="s">
        <v>1349</v>
      </c>
      <c r="AD648" s="34"/>
      <c r="AE648" s="32" t="s">
        <v>39</v>
      </c>
      <c r="AF648" s="32" t="s">
        <v>50</v>
      </c>
      <c r="AG648" s="35">
        <v>0</v>
      </c>
      <c r="AH648" s="33">
        <v>44838.463101851848</v>
      </c>
      <c r="AI648" s="32" t="s">
        <v>41</v>
      </c>
    </row>
    <row r="649" spans="1:35" ht="14.25">
      <c r="A649" s="32" t="s">
        <v>35</v>
      </c>
      <c r="B649" s="32" t="s">
        <v>73</v>
      </c>
      <c r="C649" s="33">
        <v>44825.670254629629</v>
      </c>
      <c r="D649" s="33">
        <v>44820.673344907409</v>
      </c>
      <c r="E649" s="32" t="s">
        <v>37</v>
      </c>
      <c r="F649" s="32" t="s">
        <v>3052</v>
      </c>
      <c r="G649">
        <v>11778</v>
      </c>
      <c r="H649" s="33">
        <v>44837.640393518515</v>
      </c>
      <c r="I649" s="32" t="s">
        <v>38</v>
      </c>
      <c r="J649" s="32" t="s">
        <v>39</v>
      </c>
      <c r="K649" s="33"/>
      <c r="L649" s="32" t="s">
        <v>40</v>
      </c>
      <c r="M649" s="32" t="s">
        <v>56</v>
      </c>
      <c r="N649">
        <v>1</v>
      </c>
      <c r="O649" s="32" t="s">
        <v>488</v>
      </c>
      <c r="P649">
        <v>0</v>
      </c>
      <c r="Q649" s="32" t="s">
        <v>56</v>
      </c>
      <c r="R649">
        <v>6193</v>
      </c>
      <c r="S649" s="32" t="s">
        <v>743</v>
      </c>
      <c r="T649" s="32" t="s">
        <v>744</v>
      </c>
      <c r="U649" s="32" t="s">
        <v>45</v>
      </c>
      <c r="V649" s="32" t="s">
        <v>3053</v>
      </c>
      <c r="W649" s="33">
        <v>44825.670254629629</v>
      </c>
      <c r="X649" s="32" t="s">
        <v>184</v>
      </c>
      <c r="Y649" s="32" t="s">
        <v>47</v>
      </c>
      <c r="Z649" s="32" t="s">
        <v>48</v>
      </c>
      <c r="AA649" s="32" t="s">
        <v>77</v>
      </c>
      <c r="AB649" s="32" t="s">
        <v>3054</v>
      </c>
      <c r="AC649" s="32" t="s">
        <v>628</v>
      </c>
      <c r="AD649" s="34"/>
      <c r="AE649" s="32" t="s">
        <v>39</v>
      </c>
      <c r="AF649" s="32" t="s">
        <v>50</v>
      </c>
      <c r="AG649" s="35">
        <v>0</v>
      </c>
      <c r="AH649" s="33">
        <v>44825.670254629629</v>
      </c>
      <c r="AI649" s="32" t="s">
        <v>56</v>
      </c>
    </row>
    <row r="650" spans="1:35" ht="14.25">
      <c r="A650" s="32" t="s">
        <v>35</v>
      </c>
      <c r="B650" s="32" t="s">
        <v>178</v>
      </c>
      <c r="C650" s="33">
        <v>44827.691655092596</v>
      </c>
      <c r="D650" s="33">
        <v>44820.717719907407</v>
      </c>
      <c r="E650" s="32" t="s">
        <v>37</v>
      </c>
      <c r="F650" s="32" t="s">
        <v>39</v>
      </c>
      <c r="G650">
        <v>11779</v>
      </c>
      <c r="H650" s="33">
        <v>44832.566655092596</v>
      </c>
      <c r="I650" s="32" t="s">
        <v>38</v>
      </c>
      <c r="J650" s="32" t="s">
        <v>39</v>
      </c>
      <c r="K650" s="33"/>
      <c r="L650" s="32" t="s">
        <v>40</v>
      </c>
      <c r="M650" s="32" t="s">
        <v>56</v>
      </c>
      <c r="N650">
        <v>1</v>
      </c>
      <c r="O650" s="32" t="s">
        <v>179</v>
      </c>
      <c r="P650">
        <v>0</v>
      </c>
      <c r="Q650" s="32" t="s">
        <v>41</v>
      </c>
      <c r="R650">
        <v>894087904</v>
      </c>
      <c r="S650" s="32" t="s">
        <v>3055</v>
      </c>
      <c r="T650" s="32" t="s">
        <v>3056</v>
      </c>
      <c r="U650" s="32" t="s">
        <v>45</v>
      </c>
      <c r="V650" s="32" t="s">
        <v>38</v>
      </c>
      <c r="W650" s="33">
        <v>44825.654189814813</v>
      </c>
      <c r="X650" s="32" t="s">
        <v>59</v>
      </c>
      <c r="Y650" s="32" t="s">
        <v>47</v>
      </c>
      <c r="Z650" s="32" t="s">
        <v>48</v>
      </c>
      <c r="AA650" s="32" t="s">
        <v>230</v>
      </c>
      <c r="AB650" s="32" t="s">
        <v>3057</v>
      </c>
      <c r="AC650" s="32" t="s">
        <v>570</v>
      </c>
      <c r="AD650" s="34"/>
      <c r="AE650" s="32" t="s">
        <v>39</v>
      </c>
      <c r="AF650" s="32" t="s">
        <v>53</v>
      </c>
      <c r="AG650" s="35">
        <v>0</v>
      </c>
      <c r="AH650" s="33">
        <v>44827.691655092596</v>
      </c>
      <c r="AI650" s="32" t="s">
        <v>56</v>
      </c>
    </row>
    <row r="651" spans="1:35" ht="14.25">
      <c r="A651" s="32" t="s">
        <v>35</v>
      </c>
      <c r="B651" s="32" t="s">
        <v>329</v>
      </c>
      <c r="C651" s="33">
        <v>44823.608877314815</v>
      </c>
      <c r="D651" s="33">
        <v>44821.43613425926</v>
      </c>
      <c r="E651" s="32" t="s">
        <v>442</v>
      </c>
      <c r="F651" s="32" t="s">
        <v>3058</v>
      </c>
      <c r="G651">
        <v>11780</v>
      </c>
      <c r="H651" s="33">
        <v>44839.433333333334</v>
      </c>
      <c r="I651" s="32" t="s">
        <v>38</v>
      </c>
      <c r="J651" s="32" t="s">
        <v>45</v>
      </c>
      <c r="K651" s="33">
        <v>44821.442939814813</v>
      </c>
      <c r="L651" s="32" t="s">
        <v>40</v>
      </c>
      <c r="M651" s="32" t="s">
        <v>56</v>
      </c>
      <c r="N651">
        <v>1</v>
      </c>
      <c r="O651" s="32" t="s">
        <v>518</v>
      </c>
      <c r="P651">
        <v>1</v>
      </c>
      <c r="Q651" s="32" t="s">
        <v>56</v>
      </c>
      <c r="R651">
        <v>934646558</v>
      </c>
      <c r="S651" s="32" t="s">
        <v>1910</v>
      </c>
      <c r="T651" s="32" t="s">
        <v>1911</v>
      </c>
      <c r="U651" s="32" t="s">
        <v>45</v>
      </c>
      <c r="V651" s="32" t="s">
        <v>3059</v>
      </c>
      <c r="W651" s="33">
        <v>44823.608877314815</v>
      </c>
      <c r="X651" s="32" t="s">
        <v>67</v>
      </c>
      <c r="Y651" s="32" t="s">
        <v>47</v>
      </c>
      <c r="Z651" s="32" t="s">
        <v>48</v>
      </c>
      <c r="AA651" s="32" t="s">
        <v>425</v>
      </c>
      <c r="AB651" s="32" t="s">
        <v>3060</v>
      </c>
      <c r="AC651" s="32" t="s">
        <v>616</v>
      </c>
      <c r="AD651" s="34"/>
      <c r="AE651" s="32" t="s">
        <v>39</v>
      </c>
      <c r="AF651" s="32" t="s">
        <v>53</v>
      </c>
      <c r="AG651" s="35">
        <v>0</v>
      </c>
      <c r="AH651" s="33">
        <v>44828.409548611111</v>
      </c>
      <c r="AI651" s="32" t="s">
        <v>56</v>
      </c>
    </row>
    <row r="652" spans="1:35" ht="14.25">
      <c r="A652" s="32" t="s">
        <v>35</v>
      </c>
      <c r="B652" s="32" t="s">
        <v>329</v>
      </c>
      <c r="C652" s="33">
        <v>44825.442152777781</v>
      </c>
      <c r="D652" s="33">
        <v>44821.483599537038</v>
      </c>
      <c r="E652" s="32" t="s">
        <v>37</v>
      </c>
      <c r="F652" s="32" t="s">
        <v>3061</v>
      </c>
      <c r="G652">
        <v>11781</v>
      </c>
      <c r="H652" s="33">
        <v>44827.610208333332</v>
      </c>
      <c r="I652" s="32" t="s">
        <v>38</v>
      </c>
      <c r="J652" s="32" t="s">
        <v>39</v>
      </c>
      <c r="K652" s="33"/>
      <c r="L652" s="32" t="s">
        <v>40</v>
      </c>
      <c r="M652" s="32" t="s">
        <v>56</v>
      </c>
      <c r="N652">
        <v>1</v>
      </c>
      <c r="O652" s="32" t="s">
        <v>518</v>
      </c>
      <c r="P652">
        <v>0</v>
      </c>
      <c r="Q652" s="32" t="s">
        <v>41</v>
      </c>
      <c r="R652">
        <v>5630</v>
      </c>
      <c r="S652" s="32" t="s">
        <v>1910</v>
      </c>
      <c r="T652" s="32" t="s">
        <v>1911</v>
      </c>
      <c r="U652" s="32" t="s">
        <v>45</v>
      </c>
      <c r="V652" s="32" t="s">
        <v>799</v>
      </c>
      <c r="W652" s="33">
        <v>44823.415937500002</v>
      </c>
      <c r="X652" s="32" t="s">
        <v>215</v>
      </c>
      <c r="Y652" s="32" t="s">
        <v>47</v>
      </c>
      <c r="Z652" s="32" t="s">
        <v>48</v>
      </c>
      <c r="AA652" s="32" t="s">
        <v>425</v>
      </c>
      <c r="AB652" s="32" t="s">
        <v>3062</v>
      </c>
      <c r="AC652" s="32" t="s">
        <v>616</v>
      </c>
      <c r="AD652" s="34"/>
      <c r="AE652" s="32" t="s">
        <v>39</v>
      </c>
      <c r="AF652" s="32" t="s">
        <v>53</v>
      </c>
      <c r="AG652" s="35">
        <v>0</v>
      </c>
      <c r="AH652" s="33">
        <v>44825.442152777781</v>
      </c>
      <c r="AI652" s="32" t="s">
        <v>56</v>
      </c>
    </row>
    <row r="653" spans="1:35" ht="14.25">
      <c r="A653" s="32" t="s">
        <v>35</v>
      </c>
      <c r="B653" s="32" t="s">
        <v>2343</v>
      </c>
      <c r="C653" s="33">
        <v>44825.650879629633</v>
      </c>
      <c r="D653" s="33">
        <v>44821.563738425924</v>
      </c>
      <c r="E653" s="32" t="s">
        <v>3063</v>
      </c>
      <c r="F653" s="32" t="s">
        <v>3064</v>
      </c>
      <c r="G653">
        <v>11782</v>
      </c>
      <c r="H653" s="33">
        <v>44837.36891203704</v>
      </c>
      <c r="I653" s="32" t="s">
        <v>38</v>
      </c>
      <c r="J653" s="32" t="s">
        <v>39</v>
      </c>
      <c r="K653" s="33"/>
      <c r="L653" s="32" t="s">
        <v>40</v>
      </c>
      <c r="M653" s="32" t="s">
        <v>56</v>
      </c>
      <c r="N653">
        <v>1</v>
      </c>
      <c r="O653" s="32" t="s">
        <v>39</v>
      </c>
      <c r="P653">
        <v>0</v>
      </c>
      <c r="Q653" s="32" t="s">
        <v>56</v>
      </c>
      <c r="R653">
        <v>6241</v>
      </c>
      <c r="S653" s="32" t="s">
        <v>3065</v>
      </c>
      <c r="T653" s="32" t="s">
        <v>3066</v>
      </c>
      <c r="U653" s="32" t="s">
        <v>45</v>
      </c>
      <c r="V653" s="32" t="s">
        <v>3067</v>
      </c>
      <c r="W653" s="33">
        <v>44823.615787037037</v>
      </c>
      <c r="X653" s="32" t="s">
        <v>67</v>
      </c>
      <c r="Y653" s="32" t="s">
        <v>47</v>
      </c>
      <c r="Z653" s="32" t="s">
        <v>48</v>
      </c>
      <c r="AA653" s="32" t="s">
        <v>39</v>
      </c>
      <c r="AB653" s="32" t="s">
        <v>3068</v>
      </c>
      <c r="AC653" s="32" t="s">
        <v>685</v>
      </c>
      <c r="AD653" s="34"/>
      <c r="AE653" s="32" t="s">
        <v>39</v>
      </c>
      <c r="AF653" s="32" t="s">
        <v>50</v>
      </c>
      <c r="AG653" s="35">
        <v>0</v>
      </c>
      <c r="AH653" s="33">
        <v>44825.650856481479</v>
      </c>
      <c r="AI653" s="32" t="s">
        <v>56</v>
      </c>
    </row>
    <row r="654" spans="1:35" ht="14.25">
      <c r="A654" s="32" t="s">
        <v>35</v>
      </c>
      <c r="B654" s="32" t="s">
        <v>36</v>
      </c>
      <c r="C654" s="33">
        <v>44825.400243055556</v>
      </c>
      <c r="D654" s="33">
        <v>44821.687800925924</v>
      </c>
      <c r="E654" s="32" t="s">
        <v>37</v>
      </c>
      <c r="F654" s="32" t="s">
        <v>3069</v>
      </c>
      <c r="G654">
        <v>11783</v>
      </c>
      <c r="H654" s="33">
        <v>44827.616203703707</v>
      </c>
      <c r="I654" s="32" t="s">
        <v>38</v>
      </c>
      <c r="J654" s="32" t="s">
        <v>39</v>
      </c>
      <c r="K654" s="33"/>
      <c r="L654" s="32" t="s">
        <v>40</v>
      </c>
      <c r="M654" s="32" t="s">
        <v>56</v>
      </c>
      <c r="N654">
        <v>1</v>
      </c>
      <c r="O654" s="32" t="s">
        <v>82</v>
      </c>
      <c r="P654">
        <v>0</v>
      </c>
      <c r="Q654" s="32" t="s">
        <v>41</v>
      </c>
      <c r="R654">
        <v>884965146</v>
      </c>
      <c r="S654" s="32" t="s">
        <v>406</v>
      </c>
      <c r="T654" s="32" t="s">
        <v>407</v>
      </c>
      <c r="U654" s="32" t="s">
        <v>45</v>
      </c>
      <c r="V654" s="32" t="s">
        <v>3070</v>
      </c>
      <c r="W654" s="33">
        <v>44823.367997685185</v>
      </c>
      <c r="X654" s="32" t="s">
        <v>149</v>
      </c>
      <c r="Y654" s="32" t="s">
        <v>47</v>
      </c>
      <c r="Z654" s="32" t="s">
        <v>48</v>
      </c>
      <c r="AA654" s="32" t="s">
        <v>128</v>
      </c>
      <c r="AB654" s="32" t="s">
        <v>3071</v>
      </c>
      <c r="AC654" s="32" t="s">
        <v>538</v>
      </c>
      <c r="AD654" s="34"/>
      <c r="AE654" s="32" t="s">
        <v>39</v>
      </c>
      <c r="AF654" s="32" t="s">
        <v>50</v>
      </c>
      <c r="AG654" s="35">
        <v>0</v>
      </c>
      <c r="AH654" s="33">
        <v>44825.400231481479</v>
      </c>
      <c r="AI654" s="32" t="s">
        <v>41</v>
      </c>
    </row>
    <row r="655" spans="1:35" ht="14.25">
      <c r="A655" s="32" t="s">
        <v>35</v>
      </c>
      <c r="B655" s="32" t="s">
        <v>171</v>
      </c>
      <c r="C655" s="33">
        <v>44825.400254629632</v>
      </c>
      <c r="D655" s="33">
        <v>44821.752974537034</v>
      </c>
      <c r="E655" s="32" t="s">
        <v>39</v>
      </c>
      <c r="F655" s="32" t="s">
        <v>3072</v>
      </c>
      <c r="G655">
        <v>11784</v>
      </c>
      <c r="H655" s="33">
        <v>44837.348865740743</v>
      </c>
      <c r="I655" s="32" t="s">
        <v>38</v>
      </c>
      <c r="J655" s="32" t="s">
        <v>39</v>
      </c>
      <c r="K655" s="33"/>
      <c r="L655" s="32" t="s">
        <v>40</v>
      </c>
      <c r="M655" s="32" t="s">
        <v>56</v>
      </c>
      <c r="N655">
        <v>1</v>
      </c>
      <c r="O655" s="32" t="s">
        <v>369</v>
      </c>
      <c r="P655">
        <v>0</v>
      </c>
      <c r="Q655" s="32" t="s">
        <v>56</v>
      </c>
      <c r="R655">
        <v>8888</v>
      </c>
      <c r="S655" s="32" t="s">
        <v>247</v>
      </c>
      <c r="T655" s="32" t="s">
        <v>189</v>
      </c>
      <c r="U655" s="32" t="s">
        <v>45</v>
      </c>
      <c r="V655" s="32" t="s">
        <v>3073</v>
      </c>
      <c r="W655" s="33">
        <v>44823.385324074072</v>
      </c>
      <c r="X655" s="32" t="s">
        <v>149</v>
      </c>
      <c r="Y655" s="32" t="s">
        <v>47</v>
      </c>
      <c r="Z655" s="32" t="s">
        <v>48</v>
      </c>
      <c r="AA655" s="32" t="s">
        <v>220</v>
      </c>
      <c r="AB655" s="32" t="s">
        <v>3074</v>
      </c>
      <c r="AC655" s="32" t="s">
        <v>1598</v>
      </c>
      <c r="AD655" s="34"/>
      <c r="AE655" s="32" t="s">
        <v>39</v>
      </c>
      <c r="AF655" s="32" t="s">
        <v>50</v>
      </c>
      <c r="AG655" s="35">
        <v>0</v>
      </c>
      <c r="AH655" s="33">
        <v>44825.400254629632</v>
      </c>
      <c r="AI655" s="32" t="s">
        <v>56</v>
      </c>
    </row>
    <row r="656" spans="1:35" ht="14.25">
      <c r="A656" s="32" t="s">
        <v>35</v>
      </c>
      <c r="B656" s="32" t="s">
        <v>2348</v>
      </c>
      <c r="C656" s="33">
        <v>44825.442175925928</v>
      </c>
      <c r="D656" s="33">
        <v>44822.885821759257</v>
      </c>
      <c r="E656" s="32" t="s">
        <v>37</v>
      </c>
      <c r="F656" s="32" t="s">
        <v>3075</v>
      </c>
      <c r="G656">
        <v>11785</v>
      </c>
      <c r="H656" s="33">
        <v>44827.583831018521</v>
      </c>
      <c r="I656" s="32" t="s">
        <v>38</v>
      </c>
      <c r="J656" s="32" t="s">
        <v>39</v>
      </c>
      <c r="K656" s="33"/>
      <c r="L656" s="32" t="s">
        <v>40</v>
      </c>
      <c r="M656" s="32" t="s">
        <v>56</v>
      </c>
      <c r="N656">
        <v>1</v>
      </c>
      <c r="O656" s="32" t="s">
        <v>82</v>
      </c>
      <c r="P656">
        <v>0</v>
      </c>
      <c r="Q656" s="32" t="s">
        <v>41</v>
      </c>
      <c r="R656">
        <v>5630</v>
      </c>
      <c r="S656" s="32" t="s">
        <v>2834</v>
      </c>
      <c r="T656" s="32" t="s">
        <v>2835</v>
      </c>
      <c r="U656" s="32" t="s">
        <v>45</v>
      </c>
      <c r="V656" s="32" t="s">
        <v>3076</v>
      </c>
      <c r="W656" s="33">
        <v>44823.442048611112</v>
      </c>
      <c r="X656" s="32" t="s">
        <v>85</v>
      </c>
      <c r="Y656" s="32" t="s">
        <v>47</v>
      </c>
      <c r="Z656" s="32" t="s">
        <v>48</v>
      </c>
      <c r="AA656" s="32" t="s">
        <v>474</v>
      </c>
      <c r="AB656" s="32" t="s">
        <v>3077</v>
      </c>
      <c r="AC656" s="32" t="s">
        <v>600</v>
      </c>
      <c r="AD656" s="34"/>
      <c r="AE656" s="32" t="s">
        <v>39</v>
      </c>
      <c r="AF656" s="32" t="s">
        <v>50</v>
      </c>
      <c r="AG656" s="35">
        <v>0</v>
      </c>
      <c r="AH656" s="33">
        <v>44825.442164351851</v>
      </c>
      <c r="AI656" s="32" t="s">
        <v>41</v>
      </c>
    </row>
    <row r="657" spans="1:35" ht="14.25">
      <c r="A657" s="32" t="s">
        <v>35</v>
      </c>
      <c r="B657" s="32" t="s">
        <v>178</v>
      </c>
      <c r="C657" s="33">
        <v>44829.733425925922</v>
      </c>
      <c r="D657" s="33">
        <v>44823.291041666664</v>
      </c>
      <c r="E657" s="32" t="s">
        <v>37</v>
      </c>
      <c r="F657" s="32" t="s">
        <v>3078</v>
      </c>
      <c r="G657">
        <v>11786</v>
      </c>
      <c r="H657" s="33">
        <v>44838.477997685186</v>
      </c>
      <c r="I657" s="32" t="s">
        <v>38</v>
      </c>
      <c r="J657" s="32" t="s">
        <v>45</v>
      </c>
      <c r="K657" s="33">
        <v>44823.318171296298</v>
      </c>
      <c r="L657" s="32" t="s">
        <v>40</v>
      </c>
      <c r="M657" s="32" t="s">
        <v>56</v>
      </c>
      <c r="N657">
        <v>3</v>
      </c>
      <c r="O657" s="32" t="s">
        <v>179</v>
      </c>
      <c r="P657">
        <v>1</v>
      </c>
      <c r="Q657" s="32" t="s">
        <v>56</v>
      </c>
      <c r="R657">
        <v>6828</v>
      </c>
      <c r="S657" s="32" t="s">
        <v>2381</v>
      </c>
      <c r="T657" s="32" t="s">
        <v>2382</v>
      </c>
      <c r="U657" s="32" t="s">
        <v>45</v>
      </c>
      <c r="V657" s="32" t="s">
        <v>3079</v>
      </c>
      <c r="W657" s="33">
        <v>44827.696203703701</v>
      </c>
      <c r="X657" s="32" t="s">
        <v>51</v>
      </c>
      <c r="Y657" s="32" t="s">
        <v>47</v>
      </c>
      <c r="Z657" s="32" t="s">
        <v>48</v>
      </c>
      <c r="AA657" s="32" t="s">
        <v>182</v>
      </c>
      <c r="AB657" s="32" t="s">
        <v>3080</v>
      </c>
      <c r="AC657" s="32" t="s">
        <v>328</v>
      </c>
      <c r="AD657" s="34"/>
      <c r="AE657" s="32" t="s">
        <v>39</v>
      </c>
      <c r="AF657" s="32" t="s">
        <v>53</v>
      </c>
      <c r="AG657" s="35">
        <v>0</v>
      </c>
      <c r="AH657" s="33">
        <v>44830.449525462966</v>
      </c>
      <c r="AI657" s="32" t="s">
        <v>56</v>
      </c>
    </row>
    <row r="658" spans="1:35" ht="14.25">
      <c r="A658" s="32" t="s">
        <v>35</v>
      </c>
      <c r="B658" s="32" t="s">
        <v>36</v>
      </c>
      <c r="C658" s="33">
        <v>44823.645254629628</v>
      </c>
      <c r="D658" s="33">
        <v>44823.335833333331</v>
      </c>
      <c r="E658" s="32" t="s">
        <v>37</v>
      </c>
      <c r="F658" s="32" t="s">
        <v>3081</v>
      </c>
      <c r="G658">
        <v>11787</v>
      </c>
      <c r="H658" s="33">
        <v>44825.614004629628</v>
      </c>
      <c r="I658" s="32" t="s">
        <v>38</v>
      </c>
      <c r="J658" s="32" t="s">
        <v>39</v>
      </c>
      <c r="K658" s="33"/>
      <c r="L658" s="32" t="s">
        <v>40</v>
      </c>
      <c r="M658" s="32" t="s">
        <v>56</v>
      </c>
      <c r="N658">
        <v>1</v>
      </c>
      <c r="O658" s="32" t="s">
        <v>82</v>
      </c>
      <c r="P658">
        <v>0</v>
      </c>
      <c r="Q658" s="32" t="s">
        <v>41</v>
      </c>
      <c r="R658">
        <v>6401</v>
      </c>
      <c r="S658" s="32" t="s">
        <v>458</v>
      </c>
      <c r="T658" s="32" t="s">
        <v>459</v>
      </c>
      <c r="U658" s="32" t="s">
        <v>45</v>
      </c>
      <c r="V658" s="32" t="s">
        <v>3082</v>
      </c>
      <c r="W658" s="33">
        <v>44823.617766203701</v>
      </c>
      <c r="X658" s="32" t="s">
        <v>67</v>
      </c>
      <c r="Y658" s="32" t="s">
        <v>47</v>
      </c>
      <c r="Z658" s="32" t="s">
        <v>48</v>
      </c>
      <c r="AA658" s="32" t="s">
        <v>336</v>
      </c>
      <c r="AB658" s="32" t="s">
        <v>460</v>
      </c>
      <c r="AC658" s="32" t="s">
        <v>1304</v>
      </c>
      <c r="AD658" s="34"/>
      <c r="AE658" s="32" t="s">
        <v>39</v>
      </c>
      <c r="AF658" s="32" t="s">
        <v>50</v>
      </c>
      <c r="AG658" s="35">
        <v>0</v>
      </c>
      <c r="AH658" s="33">
        <v>44823.645254629628</v>
      </c>
      <c r="AI658" s="32" t="s">
        <v>56</v>
      </c>
    </row>
    <row r="659" spans="1:35" ht="14.25">
      <c r="A659" s="32" t="s">
        <v>35</v>
      </c>
      <c r="B659" s="32" t="s">
        <v>36</v>
      </c>
      <c r="C659" s="33">
        <v>44823.645497685182</v>
      </c>
      <c r="D659" s="33">
        <v>44823.337800925925</v>
      </c>
      <c r="E659" s="32" t="s">
        <v>37</v>
      </c>
      <c r="F659" s="32" t="s">
        <v>3083</v>
      </c>
      <c r="G659">
        <v>11788</v>
      </c>
      <c r="H659" s="33">
        <v>44833.634386574071</v>
      </c>
      <c r="I659" s="32" t="s">
        <v>38</v>
      </c>
      <c r="J659" s="32" t="s">
        <v>39</v>
      </c>
      <c r="K659" s="33"/>
      <c r="L659" s="32" t="s">
        <v>40</v>
      </c>
      <c r="M659" s="32" t="s">
        <v>56</v>
      </c>
      <c r="N659">
        <v>1</v>
      </c>
      <c r="O659" s="32" t="s">
        <v>127</v>
      </c>
      <c r="P659">
        <v>0</v>
      </c>
      <c r="Q659" s="32" t="s">
        <v>56</v>
      </c>
      <c r="R659">
        <v>6212</v>
      </c>
      <c r="S659" s="32" t="s">
        <v>952</v>
      </c>
      <c r="T659" s="32" t="s">
        <v>953</v>
      </c>
      <c r="U659" s="32" t="s">
        <v>45</v>
      </c>
      <c r="V659" s="32" t="s">
        <v>774</v>
      </c>
      <c r="W659" s="33">
        <v>44823.348993055559</v>
      </c>
      <c r="X659" s="32" t="s">
        <v>51</v>
      </c>
      <c r="Y659" s="32" t="s">
        <v>47</v>
      </c>
      <c r="Z659" s="32" t="s">
        <v>48</v>
      </c>
      <c r="AA659" s="32" t="s">
        <v>128</v>
      </c>
      <c r="AB659" s="32" t="s">
        <v>3084</v>
      </c>
      <c r="AC659" s="32" t="s">
        <v>613</v>
      </c>
      <c r="AD659" s="34"/>
      <c r="AE659" s="32" t="s">
        <v>39</v>
      </c>
      <c r="AF659" s="32" t="s">
        <v>50</v>
      </c>
      <c r="AG659" s="35">
        <v>0</v>
      </c>
      <c r="AH659" s="33">
        <v>44823.645497685182</v>
      </c>
      <c r="AI659" s="32" t="s">
        <v>56</v>
      </c>
    </row>
    <row r="660" spans="1:35" ht="14.25">
      <c r="A660" s="32" t="s">
        <v>35</v>
      </c>
      <c r="B660" s="32" t="s">
        <v>171</v>
      </c>
      <c r="C660" s="33">
        <v>44823.645775462966</v>
      </c>
      <c r="D660" s="33">
        <v>44823.340879629628</v>
      </c>
      <c r="E660" s="32" t="s">
        <v>37</v>
      </c>
      <c r="F660" s="32" t="s">
        <v>3085</v>
      </c>
      <c r="G660">
        <v>11789</v>
      </c>
      <c r="H660" s="33">
        <v>44833.62809027778</v>
      </c>
      <c r="I660" s="32" t="s">
        <v>38</v>
      </c>
      <c r="J660" s="32" t="s">
        <v>39</v>
      </c>
      <c r="K660" s="33"/>
      <c r="L660" s="32" t="s">
        <v>40</v>
      </c>
      <c r="M660" s="32" t="s">
        <v>56</v>
      </c>
      <c r="N660">
        <v>1</v>
      </c>
      <c r="O660" s="32" t="s">
        <v>42</v>
      </c>
      <c r="P660">
        <v>0</v>
      </c>
      <c r="Q660" s="32" t="s">
        <v>56</v>
      </c>
      <c r="R660">
        <v>5914</v>
      </c>
      <c r="S660" s="32" t="s">
        <v>147</v>
      </c>
      <c r="T660" s="32" t="s">
        <v>148</v>
      </c>
      <c r="U660" s="32" t="s">
        <v>45</v>
      </c>
      <c r="V660" s="32" t="s">
        <v>3086</v>
      </c>
      <c r="W660" s="33">
        <v>44823.3594212963</v>
      </c>
      <c r="X660" s="32" t="s">
        <v>72</v>
      </c>
      <c r="Y660" s="32" t="s">
        <v>47</v>
      </c>
      <c r="Z660" s="32" t="s">
        <v>48</v>
      </c>
      <c r="AA660" s="32" t="s">
        <v>173</v>
      </c>
      <c r="AB660" s="32" t="s">
        <v>3087</v>
      </c>
      <c r="AC660" s="32" t="s">
        <v>1297</v>
      </c>
      <c r="AD660" s="34">
        <v>44686</v>
      </c>
      <c r="AE660" s="32" t="s">
        <v>39</v>
      </c>
      <c r="AF660" s="32" t="s">
        <v>50</v>
      </c>
      <c r="AG660" s="35">
        <v>0</v>
      </c>
      <c r="AH660" s="33">
        <v>44824.365046296298</v>
      </c>
      <c r="AI660" s="32" t="s">
        <v>56</v>
      </c>
    </row>
    <row r="661" spans="1:35" ht="14.25">
      <c r="A661" s="32" t="s">
        <v>35</v>
      </c>
      <c r="B661" s="32" t="s">
        <v>178</v>
      </c>
      <c r="C661" s="33">
        <v>44823.646435185183</v>
      </c>
      <c r="D661" s="33">
        <v>44823.342789351853</v>
      </c>
      <c r="E661" s="32" t="s">
        <v>37</v>
      </c>
      <c r="F661" s="32" t="s">
        <v>3088</v>
      </c>
      <c r="G661">
        <v>11790</v>
      </c>
      <c r="H661" s="33">
        <v>44833.56795138889</v>
      </c>
      <c r="I661" s="32" t="s">
        <v>38</v>
      </c>
      <c r="J661" s="32" t="s">
        <v>39</v>
      </c>
      <c r="K661" s="33"/>
      <c r="L661" s="32" t="s">
        <v>40</v>
      </c>
      <c r="M661" s="32" t="s">
        <v>56</v>
      </c>
      <c r="N661">
        <v>1</v>
      </c>
      <c r="O661" s="32" t="s">
        <v>73</v>
      </c>
      <c r="P661">
        <v>0</v>
      </c>
      <c r="Q661" s="32" t="s">
        <v>56</v>
      </c>
      <c r="R661">
        <v>8682</v>
      </c>
      <c r="S661" s="32" t="s">
        <v>370</v>
      </c>
      <c r="T661" s="32" t="s">
        <v>371</v>
      </c>
      <c r="U661" s="32" t="s">
        <v>45</v>
      </c>
      <c r="V661" s="32" t="s">
        <v>3089</v>
      </c>
      <c r="W661" s="33">
        <v>44823.421712962961</v>
      </c>
      <c r="X661" s="32" t="s">
        <v>58</v>
      </c>
      <c r="Y661" s="32" t="s">
        <v>47</v>
      </c>
      <c r="Z661" s="32" t="s">
        <v>48</v>
      </c>
      <c r="AA661" s="32" t="s">
        <v>182</v>
      </c>
      <c r="AB661" s="32" t="s">
        <v>3090</v>
      </c>
      <c r="AC661" s="32" t="s">
        <v>328</v>
      </c>
      <c r="AD661" s="34"/>
      <c r="AE661" s="32" t="s">
        <v>39</v>
      </c>
      <c r="AF661" s="32" t="s">
        <v>53</v>
      </c>
      <c r="AG661" s="35">
        <v>0</v>
      </c>
      <c r="AH661" s="33">
        <v>44823.646423611113</v>
      </c>
      <c r="AI661" s="32" t="s">
        <v>56</v>
      </c>
    </row>
    <row r="662" spans="1:35" ht="14.25">
      <c r="A662" s="32" t="s">
        <v>35</v>
      </c>
      <c r="B662" s="32" t="s">
        <v>1527</v>
      </c>
      <c r="C662" s="33">
        <v>44823.396793981483</v>
      </c>
      <c r="D662" s="33">
        <v>44823.353634259256</v>
      </c>
      <c r="E662" s="32" t="s">
        <v>37</v>
      </c>
      <c r="F662" s="32" t="s">
        <v>39</v>
      </c>
      <c r="G662">
        <v>11791</v>
      </c>
      <c r="H662" s="33">
        <v>44825.604097222225</v>
      </c>
      <c r="I662" s="32" t="s">
        <v>38</v>
      </c>
      <c r="J662" s="32" t="s">
        <v>39</v>
      </c>
      <c r="K662" s="33"/>
      <c r="L662" s="32" t="s">
        <v>40</v>
      </c>
      <c r="M662" s="32" t="s">
        <v>56</v>
      </c>
      <c r="N662">
        <v>1</v>
      </c>
      <c r="O662" s="32" t="s">
        <v>135</v>
      </c>
      <c r="P662">
        <v>0</v>
      </c>
      <c r="Q662" s="32" t="s">
        <v>41</v>
      </c>
      <c r="R662">
        <v>8812</v>
      </c>
      <c r="S662" s="32" t="s">
        <v>3091</v>
      </c>
      <c r="T662" s="32" t="s">
        <v>3092</v>
      </c>
      <c r="U662" s="32" t="s">
        <v>45</v>
      </c>
      <c r="V662" s="32" t="s">
        <v>3093</v>
      </c>
      <c r="W662" s="33">
        <v>44823.396793981483</v>
      </c>
      <c r="X662" s="32" t="s">
        <v>96</v>
      </c>
      <c r="Y662" s="32" t="s">
        <v>47</v>
      </c>
      <c r="Z662" s="32" t="s">
        <v>48</v>
      </c>
      <c r="AA662" s="32" t="s">
        <v>97</v>
      </c>
      <c r="AB662" s="32" t="s">
        <v>3094</v>
      </c>
      <c r="AC662" s="32" t="s">
        <v>561</v>
      </c>
      <c r="AD662" s="34"/>
      <c r="AE662" s="32" t="s">
        <v>39</v>
      </c>
      <c r="AF662" s="32" t="s">
        <v>53</v>
      </c>
      <c r="AG662" s="35">
        <v>0</v>
      </c>
      <c r="AH662" s="33">
        <v>44823.396793981483</v>
      </c>
      <c r="AI662" s="32" t="s">
        <v>56</v>
      </c>
    </row>
    <row r="663" spans="1:35" ht="14.25">
      <c r="A663" s="32" t="s">
        <v>35</v>
      </c>
      <c r="B663" s="32" t="s">
        <v>1527</v>
      </c>
      <c r="C663" s="33">
        <v>44823.614502314813</v>
      </c>
      <c r="D663" s="33">
        <v>44823.354537037034</v>
      </c>
      <c r="E663" s="32" t="s">
        <v>37</v>
      </c>
      <c r="F663" s="32" t="s">
        <v>3095</v>
      </c>
      <c r="G663">
        <v>11792</v>
      </c>
      <c r="H663" s="33">
        <v>44833.354780092595</v>
      </c>
      <c r="I663" s="32" t="s">
        <v>38</v>
      </c>
      <c r="J663" s="32" t="s">
        <v>39</v>
      </c>
      <c r="K663" s="33"/>
      <c r="L663" s="32" t="s">
        <v>40</v>
      </c>
      <c r="M663" s="32" t="s">
        <v>56</v>
      </c>
      <c r="N663">
        <v>1</v>
      </c>
      <c r="O663" s="32" t="s">
        <v>42</v>
      </c>
      <c r="P663">
        <v>0</v>
      </c>
      <c r="Q663" s="32" t="s">
        <v>56</v>
      </c>
      <c r="R663">
        <v>1211</v>
      </c>
      <c r="S663" s="32" t="s">
        <v>1039</v>
      </c>
      <c r="T663" s="32" t="s">
        <v>1040</v>
      </c>
      <c r="U663" s="32" t="s">
        <v>45</v>
      </c>
      <c r="V663" s="32" t="s">
        <v>3096</v>
      </c>
      <c r="W663" s="33">
        <v>44823.614502314813</v>
      </c>
      <c r="X663" s="32" t="s">
        <v>223</v>
      </c>
      <c r="Y663" s="32" t="s">
        <v>47</v>
      </c>
      <c r="Z663" s="32" t="s">
        <v>48</v>
      </c>
      <c r="AA663" s="32" t="s">
        <v>634</v>
      </c>
      <c r="AB663" s="32" t="s">
        <v>3097</v>
      </c>
      <c r="AC663" s="32" t="s">
        <v>3098</v>
      </c>
      <c r="AD663" s="34"/>
      <c r="AE663" s="32" t="s">
        <v>39</v>
      </c>
      <c r="AF663" s="32" t="s">
        <v>50</v>
      </c>
      <c r="AG663" s="35">
        <v>0</v>
      </c>
      <c r="AH663" s="33">
        <v>44823.614502314813</v>
      </c>
      <c r="AI663" s="32" t="s">
        <v>56</v>
      </c>
    </row>
    <row r="664" spans="1:35" ht="14.25">
      <c r="A664" s="32" t="s">
        <v>35</v>
      </c>
      <c r="B664" s="32" t="s">
        <v>2348</v>
      </c>
      <c r="C664" s="33">
        <v>44823.617303240739</v>
      </c>
      <c r="D664" s="33">
        <v>44823.354687500003</v>
      </c>
      <c r="E664" s="32" t="s">
        <v>37</v>
      </c>
      <c r="F664" s="32" t="s">
        <v>3099</v>
      </c>
      <c r="G664">
        <v>11793</v>
      </c>
      <c r="H664" s="33">
        <v>44833.355046296296</v>
      </c>
      <c r="I664" s="32" t="s">
        <v>38</v>
      </c>
      <c r="J664" s="32" t="s">
        <v>39</v>
      </c>
      <c r="K664" s="33"/>
      <c r="L664" s="32" t="s">
        <v>40</v>
      </c>
      <c r="M664" s="32" t="s">
        <v>56</v>
      </c>
      <c r="N664">
        <v>1</v>
      </c>
      <c r="O664" s="32" t="s">
        <v>60</v>
      </c>
      <c r="P664">
        <v>0</v>
      </c>
      <c r="Q664" s="32" t="s">
        <v>56</v>
      </c>
      <c r="R664">
        <v>850558519</v>
      </c>
      <c r="S664" s="32" t="s">
        <v>702</v>
      </c>
      <c r="T664" s="32" t="s">
        <v>703</v>
      </c>
      <c r="U664" s="32" t="s">
        <v>45</v>
      </c>
      <c r="V664" s="32" t="s">
        <v>3100</v>
      </c>
      <c r="W664" s="33">
        <v>44823.617303240739</v>
      </c>
      <c r="X664" s="32" t="s">
        <v>223</v>
      </c>
      <c r="Y664" s="32" t="s">
        <v>47</v>
      </c>
      <c r="Z664" s="32" t="s">
        <v>48</v>
      </c>
      <c r="AA664" s="32" t="s">
        <v>474</v>
      </c>
      <c r="AB664" s="32" t="s">
        <v>3101</v>
      </c>
      <c r="AC664" s="32" t="s">
        <v>604</v>
      </c>
      <c r="AD664" s="34"/>
      <c r="AE664" s="32" t="s">
        <v>39</v>
      </c>
      <c r="AF664" s="32" t="s">
        <v>50</v>
      </c>
      <c r="AG664" s="35">
        <v>0</v>
      </c>
      <c r="AH664" s="33">
        <v>44823.617303240739</v>
      </c>
      <c r="AI664" s="32" t="s">
        <v>56</v>
      </c>
    </row>
    <row r="665" spans="1:35" ht="14.25">
      <c r="A665" s="32" t="s">
        <v>35</v>
      </c>
      <c r="B665" s="32" t="s">
        <v>2348</v>
      </c>
      <c r="C665" s="33">
        <v>44823.647210648145</v>
      </c>
      <c r="D665" s="33">
        <v>44823.356273148151</v>
      </c>
      <c r="E665" s="32" t="s">
        <v>37</v>
      </c>
      <c r="F665" s="32" t="s">
        <v>3102</v>
      </c>
      <c r="G665">
        <v>11794</v>
      </c>
      <c r="H665" s="33">
        <v>44833.620127314818</v>
      </c>
      <c r="I665" s="32" t="s">
        <v>38</v>
      </c>
      <c r="J665" s="32" t="s">
        <v>39</v>
      </c>
      <c r="K665" s="33"/>
      <c r="L665" s="32" t="s">
        <v>40</v>
      </c>
      <c r="M665" s="32" t="s">
        <v>56</v>
      </c>
      <c r="N665">
        <v>1</v>
      </c>
      <c r="O665" s="32" t="s">
        <v>82</v>
      </c>
      <c r="P665">
        <v>0</v>
      </c>
      <c r="Q665" s="32" t="s">
        <v>56</v>
      </c>
      <c r="R665">
        <v>6417</v>
      </c>
      <c r="S665" s="32" t="s">
        <v>513</v>
      </c>
      <c r="T665" s="32" t="s">
        <v>514</v>
      </c>
      <c r="U665" s="32" t="s">
        <v>45</v>
      </c>
      <c r="V665" s="32" t="s">
        <v>3103</v>
      </c>
      <c r="W665" s="33">
        <v>44823.383703703701</v>
      </c>
      <c r="X665" s="32" t="s">
        <v>51</v>
      </c>
      <c r="Y665" s="32" t="s">
        <v>47</v>
      </c>
      <c r="Z665" s="32" t="s">
        <v>48</v>
      </c>
      <c r="AA665" s="32" t="s">
        <v>474</v>
      </c>
      <c r="AB665" s="32" t="s">
        <v>3104</v>
      </c>
      <c r="AC665" s="32" t="s">
        <v>515</v>
      </c>
      <c r="AD665" s="34"/>
      <c r="AE665" s="32" t="s">
        <v>39</v>
      </c>
      <c r="AF665" s="32" t="s">
        <v>50</v>
      </c>
      <c r="AG665" s="35">
        <v>0</v>
      </c>
      <c r="AH665" s="33">
        <v>44823.647210648145</v>
      </c>
      <c r="AI665" s="32" t="s">
        <v>56</v>
      </c>
    </row>
    <row r="666" spans="1:35" ht="14.25">
      <c r="A666" s="32" t="s">
        <v>35</v>
      </c>
      <c r="B666" s="32" t="s">
        <v>1527</v>
      </c>
      <c r="C666" s="33">
        <v>44826.691851851851</v>
      </c>
      <c r="D666" s="33">
        <v>44823.363634259258</v>
      </c>
      <c r="E666" s="32" t="s">
        <v>37</v>
      </c>
      <c r="F666" s="32" t="s">
        <v>3105</v>
      </c>
      <c r="G666">
        <v>11795</v>
      </c>
      <c r="H666" s="33">
        <v>44837.370312500003</v>
      </c>
      <c r="I666" s="32" t="s">
        <v>38</v>
      </c>
      <c r="J666" s="32" t="s">
        <v>39</v>
      </c>
      <c r="K666" s="33"/>
      <c r="L666" s="32" t="s">
        <v>40</v>
      </c>
      <c r="M666" s="32" t="s">
        <v>56</v>
      </c>
      <c r="N666">
        <v>1</v>
      </c>
      <c r="O666" s="32" t="s">
        <v>42</v>
      </c>
      <c r="P666">
        <v>0</v>
      </c>
      <c r="Q666" s="32" t="s">
        <v>56</v>
      </c>
      <c r="R666">
        <v>6176</v>
      </c>
      <c r="S666" s="32" t="s">
        <v>90</v>
      </c>
      <c r="T666" s="32" t="s">
        <v>91</v>
      </c>
      <c r="U666" s="32" t="s">
        <v>45</v>
      </c>
      <c r="V666" s="32" t="s">
        <v>3106</v>
      </c>
      <c r="W666" s="33">
        <v>44824.685659722221</v>
      </c>
      <c r="X666" s="32" t="s">
        <v>89</v>
      </c>
      <c r="Y666" s="32" t="s">
        <v>47</v>
      </c>
      <c r="Z666" s="32" t="s">
        <v>48</v>
      </c>
      <c r="AA666" s="32" t="s">
        <v>3107</v>
      </c>
      <c r="AB666" s="32" t="s">
        <v>3108</v>
      </c>
      <c r="AC666" s="32" t="s">
        <v>688</v>
      </c>
      <c r="AD666" s="34"/>
      <c r="AE666" s="32" t="s">
        <v>39</v>
      </c>
      <c r="AF666" s="32" t="s">
        <v>50</v>
      </c>
      <c r="AG666" s="35">
        <v>0</v>
      </c>
      <c r="AH666" s="33">
        <v>44826.691840277781</v>
      </c>
      <c r="AI666" s="32" t="s">
        <v>56</v>
      </c>
    </row>
    <row r="667" spans="1:35" ht="14.25">
      <c r="A667" s="32" t="s">
        <v>35</v>
      </c>
      <c r="B667" s="32" t="s">
        <v>171</v>
      </c>
      <c r="C667" s="33">
        <v>44823.647465277776</v>
      </c>
      <c r="D667" s="33">
        <v>44823.366111111114</v>
      </c>
      <c r="E667" s="32" t="s">
        <v>37</v>
      </c>
      <c r="F667" s="32" t="s">
        <v>3109</v>
      </c>
      <c r="G667">
        <v>11796</v>
      </c>
      <c r="H667" s="33">
        <v>44833.595381944448</v>
      </c>
      <c r="I667" s="32" t="s">
        <v>38</v>
      </c>
      <c r="J667" s="32" t="s">
        <v>39</v>
      </c>
      <c r="K667" s="33"/>
      <c r="L667" s="32" t="s">
        <v>40</v>
      </c>
      <c r="M667" s="32" t="s">
        <v>56</v>
      </c>
      <c r="N667">
        <v>1</v>
      </c>
      <c r="O667" s="32" t="s">
        <v>42</v>
      </c>
      <c r="P667">
        <v>0</v>
      </c>
      <c r="Q667" s="32" t="s">
        <v>56</v>
      </c>
      <c r="R667">
        <v>8773</v>
      </c>
      <c r="S667" s="32" t="s">
        <v>3110</v>
      </c>
      <c r="T667" s="32" t="s">
        <v>3111</v>
      </c>
      <c r="U667" s="32" t="s">
        <v>45</v>
      </c>
      <c r="V667" s="32" t="s">
        <v>3112</v>
      </c>
      <c r="W667" s="33">
        <v>44823.41846064815</v>
      </c>
      <c r="X667" s="32" t="s">
        <v>58</v>
      </c>
      <c r="Y667" s="32" t="s">
        <v>52</v>
      </c>
      <c r="Z667" s="32" t="s">
        <v>48</v>
      </c>
      <c r="AA667" s="32" t="s">
        <v>190</v>
      </c>
      <c r="AB667" s="32" t="s">
        <v>3113</v>
      </c>
      <c r="AC667" s="32" t="s">
        <v>1256</v>
      </c>
      <c r="AD667" s="34"/>
      <c r="AE667" s="32" t="s">
        <v>39</v>
      </c>
      <c r="AF667" s="32" t="s">
        <v>50</v>
      </c>
      <c r="AG667" s="35">
        <v>0</v>
      </c>
      <c r="AH667" s="33">
        <v>44823.647465277776</v>
      </c>
      <c r="AI667" s="32" t="s">
        <v>56</v>
      </c>
    </row>
    <row r="668" spans="1:35" ht="14.25">
      <c r="A668" s="32" t="s">
        <v>35</v>
      </c>
      <c r="B668" s="32" t="s">
        <v>36</v>
      </c>
      <c r="C668" s="33">
        <v>44829.733449074076</v>
      </c>
      <c r="D668" s="33">
        <v>44823.368726851855</v>
      </c>
      <c r="E668" s="32" t="s">
        <v>37</v>
      </c>
      <c r="F668" s="32" t="s">
        <v>3114</v>
      </c>
      <c r="G668">
        <v>11797</v>
      </c>
      <c r="H668" s="33">
        <v>44838.397222222222</v>
      </c>
      <c r="I668" s="32" t="s">
        <v>38</v>
      </c>
      <c r="J668" s="32" t="s">
        <v>39</v>
      </c>
      <c r="K668" s="33"/>
      <c r="L668" s="32" t="s">
        <v>40</v>
      </c>
      <c r="M668" s="32" t="s">
        <v>56</v>
      </c>
      <c r="N668">
        <v>1</v>
      </c>
      <c r="O668" s="32" t="s">
        <v>82</v>
      </c>
      <c r="P668">
        <v>0</v>
      </c>
      <c r="Q668" s="32" t="s">
        <v>56</v>
      </c>
      <c r="R668">
        <v>6081</v>
      </c>
      <c r="S668" s="32" t="s">
        <v>78</v>
      </c>
      <c r="T668" s="32" t="s">
        <v>79</v>
      </c>
      <c r="U668" s="32" t="s">
        <v>45</v>
      </c>
      <c r="V668" s="32" t="s">
        <v>3115</v>
      </c>
      <c r="W668" s="33">
        <v>44827.699305555558</v>
      </c>
      <c r="X668" s="32" t="s">
        <v>51</v>
      </c>
      <c r="Y668" s="32" t="s">
        <v>47</v>
      </c>
      <c r="Z668" s="32" t="s">
        <v>48</v>
      </c>
      <c r="AA668" s="32" t="s">
        <v>674</v>
      </c>
      <c r="AB668" s="32" t="s">
        <v>3116</v>
      </c>
      <c r="AC668" s="32" t="s">
        <v>557</v>
      </c>
      <c r="AD668" s="34"/>
      <c r="AE668" s="32" t="s">
        <v>39</v>
      </c>
      <c r="AF668" s="32" t="s">
        <v>50</v>
      </c>
      <c r="AG668" s="35">
        <v>0</v>
      </c>
      <c r="AH668" s="33">
        <v>44829.733437499999</v>
      </c>
      <c r="AI668" s="32" t="s">
        <v>56</v>
      </c>
    </row>
    <row r="669" spans="1:35" ht="14.25">
      <c r="A669" s="32" t="s">
        <v>35</v>
      </c>
      <c r="B669" s="32" t="s">
        <v>329</v>
      </c>
      <c r="C669" s="33"/>
      <c r="D669" s="33">
        <v>44823.370138888888</v>
      </c>
      <c r="E669" s="32" t="s">
        <v>37</v>
      </c>
      <c r="F669" s="32" t="s">
        <v>3117</v>
      </c>
      <c r="G669">
        <v>11798</v>
      </c>
      <c r="H669" s="33">
        <v>44833.370208333334</v>
      </c>
      <c r="I669" s="32" t="s">
        <v>38</v>
      </c>
      <c r="J669" s="32" t="s">
        <v>39</v>
      </c>
      <c r="K669" s="33"/>
      <c r="L669" s="32" t="s">
        <v>40</v>
      </c>
      <c r="M669" s="32" t="s">
        <v>56</v>
      </c>
      <c r="N669">
        <v>2</v>
      </c>
      <c r="O669" s="32" t="s">
        <v>518</v>
      </c>
      <c r="P669">
        <v>0</v>
      </c>
      <c r="Q669" s="32" t="s">
        <v>56</v>
      </c>
      <c r="R669">
        <v>633061868</v>
      </c>
      <c r="S669" s="32" t="s">
        <v>1024</v>
      </c>
      <c r="T669" s="32" t="s">
        <v>1025</v>
      </c>
      <c r="U669" s="32" t="s">
        <v>39</v>
      </c>
      <c r="V669" s="32" t="s">
        <v>39</v>
      </c>
      <c r="W669" s="33"/>
      <c r="X669" s="32" t="s">
        <v>189</v>
      </c>
      <c r="Y669" s="32" t="s">
        <v>47</v>
      </c>
      <c r="Z669" s="32" t="s">
        <v>160</v>
      </c>
      <c r="AA669" s="32" t="s">
        <v>425</v>
      </c>
      <c r="AB669" s="32" t="s">
        <v>3118</v>
      </c>
      <c r="AC669" s="32" t="s">
        <v>907</v>
      </c>
      <c r="AD669" s="34"/>
      <c r="AE669" s="32" t="s">
        <v>39</v>
      </c>
      <c r="AF669" s="32" t="s">
        <v>53</v>
      </c>
      <c r="AG669" s="35">
        <v>0</v>
      </c>
      <c r="AH669" s="33">
        <v>44831.493263888886</v>
      </c>
      <c r="AI669" s="32" t="s">
        <v>56</v>
      </c>
    </row>
    <row r="670" spans="1:35" ht="14.25">
      <c r="A670" s="32" t="s">
        <v>35</v>
      </c>
      <c r="B670" s="32" t="s">
        <v>329</v>
      </c>
      <c r="C670" s="33">
        <v>44823.647685185184</v>
      </c>
      <c r="D670" s="33">
        <v>44823.376828703702</v>
      </c>
      <c r="E670" s="32" t="s">
        <v>37</v>
      </c>
      <c r="F670" s="32" t="s">
        <v>39</v>
      </c>
      <c r="G670">
        <v>11799</v>
      </c>
      <c r="H670" s="33">
        <v>44826.493518518517</v>
      </c>
      <c r="I670" s="32" t="s">
        <v>38</v>
      </c>
      <c r="J670" s="32" t="s">
        <v>39</v>
      </c>
      <c r="K670" s="33"/>
      <c r="L670" s="32" t="s">
        <v>40</v>
      </c>
      <c r="M670" s="32" t="s">
        <v>56</v>
      </c>
      <c r="N670">
        <v>1</v>
      </c>
      <c r="O670" s="32" t="s">
        <v>518</v>
      </c>
      <c r="P670">
        <v>0</v>
      </c>
      <c r="Q670" s="32" t="s">
        <v>41</v>
      </c>
      <c r="R670">
        <v>8130</v>
      </c>
      <c r="S670" s="32" t="s">
        <v>879</v>
      </c>
      <c r="T670" s="32" t="s">
        <v>880</v>
      </c>
      <c r="U670" s="32" t="s">
        <v>45</v>
      </c>
      <c r="V670" s="32" t="s">
        <v>3119</v>
      </c>
      <c r="W670" s="33">
        <v>44823.406631944446</v>
      </c>
      <c r="X670" s="32" t="s">
        <v>215</v>
      </c>
      <c r="Y670" s="32" t="s">
        <v>47</v>
      </c>
      <c r="Z670" s="32" t="s">
        <v>48</v>
      </c>
      <c r="AA670" s="32" t="s">
        <v>330</v>
      </c>
      <c r="AB670" s="32" t="s">
        <v>1898</v>
      </c>
      <c r="AC670" s="32" t="s">
        <v>480</v>
      </c>
      <c r="AD670" s="34"/>
      <c r="AE670" s="32" t="s">
        <v>39</v>
      </c>
      <c r="AF670" s="32" t="s">
        <v>53</v>
      </c>
      <c r="AG670" s="35">
        <v>0</v>
      </c>
      <c r="AH670" s="33">
        <v>44823.647685185184</v>
      </c>
      <c r="AI670" s="32" t="s">
        <v>56</v>
      </c>
    </row>
    <row r="671" spans="1:35" ht="14.25">
      <c r="A671" s="32" t="s">
        <v>35</v>
      </c>
      <c r="B671" s="32" t="s">
        <v>36</v>
      </c>
      <c r="C671" s="33">
        <v>44823.647939814815</v>
      </c>
      <c r="D671" s="33">
        <v>44823.386597222219</v>
      </c>
      <c r="E671" s="32" t="s">
        <v>37</v>
      </c>
      <c r="F671" s="32" t="s">
        <v>3120</v>
      </c>
      <c r="G671">
        <v>11800</v>
      </c>
      <c r="H671" s="33">
        <v>44826.478495370371</v>
      </c>
      <c r="I671" s="32" t="s">
        <v>38</v>
      </c>
      <c r="J671" s="32" t="s">
        <v>39</v>
      </c>
      <c r="K671" s="33"/>
      <c r="L671" s="32" t="s">
        <v>40</v>
      </c>
      <c r="M671" s="32" t="s">
        <v>41</v>
      </c>
      <c r="N671">
        <v>1</v>
      </c>
      <c r="O671" s="32" t="s">
        <v>82</v>
      </c>
      <c r="P671">
        <v>0</v>
      </c>
      <c r="Q671" s="32" t="s">
        <v>41</v>
      </c>
      <c r="R671">
        <v>6141</v>
      </c>
      <c r="S671" s="32" t="s">
        <v>710</v>
      </c>
      <c r="T671" s="32" t="s">
        <v>3121</v>
      </c>
      <c r="U671" s="32" t="s">
        <v>45</v>
      </c>
      <c r="V671" s="32" t="s">
        <v>3122</v>
      </c>
      <c r="W671" s="33">
        <v>44823.431296296294</v>
      </c>
      <c r="X671" s="32" t="s">
        <v>59</v>
      </c>
      <c r="Y671" s="32" t="s">
        <v>47</v>
      </c>
      <c r="Z671" s="32" t="s">
        <v>48</v>
      </c>
      <c r="AA671" s="32" t="s">
        <v>336</v>
      </c>
      <c r="AB671" s="32" t="s">
        <v>3123</v>
      </c>
      <c r="AC671" s="32" t="s">
        <v>711</v>
      </c>
      <c r="AD671" s="34"/>
      <c r="AE671" s="32" t="s">
        <v>39</v>
      </c>
      <c r="AF671" s="32" t="s">
        <v>50</v>
      </c>
      <c r="AG671" s="35">
        <v>0</v>
      </c>
      <c r="AH671" s="33">
        <v>44823.647939814815</v>
      </c>
      <c r="AI671" s="32" t="s">
        <v>41</v>
      </c>
    </row>
    <row r="672" spans="1:35" ht="14.25">
      <c r="A672" s="32" t="s">
        <v>35</v>
      </c>
      <c r="B672" s="32" t="s">
        <v>178</v>
      </c>
      <c r="C672" s="33">
        <v>44826.684374999997</v>
      </c>
      <c r="D672" s="33">
        <v>44823.388043981482</v>
      </c>
      <c r="E672" s="32" t="s">
        <v>37</v>
      </c>
      <c r="F672" s="32" t="s">
        <v>3124</v>
      </c>
      <c r="G672">
        <v>11801</v>
      </c>
      <c r="H672" s="33">
        <v>44838.387152777781</v>
      </c>
      <c r="I672" s="32" t="s">
        <v>3125</v>
      </c>
      <c r="J672" s="32" t="s">
        <v>45</v>
      </c>
      <c r="K672" s="33">
        <v>44823.390277777777</v>
      </c>
      <c r="L672" s="32" t="s">
        <v>40</v>
      </c>
      <c r="M672" s="32" t="s">
        <v>56</v>
      </c>
      <c r="N672">
        <v>2</v>
      </c>
      <c r="O672" s="32" t="s">
        <v>179</v>
      </c>
      <c r="P672">
        <v>1</v>
      </c>
      <c r="Q672" s="32" t="s">
        <v>56</v>
      </c>
      <c r="R672">
        <v>6526</v>
      </c>
      <c r="S672" s="32" t="s">
        <v>3126</v>
      </c>
      <c r="T672" s="32" t="s">
        <v>3127</v>
      </c>
      <c r="U672" s="32" t="s">
        <v>45</v>
      </c>
      <c r="V672" s="32" t="s">
        <v>3128</v>
      </c>
      <c r="W672" s="33">
        <v>44826.684374999997</v>
      </c>
      <c r="X672" s="32" t="s">
        <v>81</v>
      </c>
      <c r="Y672" s="32" t="s">
        <v>47</v>
      </c>
      <c r="Z672" s="32" t="s">
        <v>48</v>
      </c>
      <c r="AA672" s="32" t="s">
        <v>254</v>
      </c>
      <c r="AB672" s="32" t="s">
        <v>3129</v>
      </c>
      <c r="AC672" s="32" t="s">
        <v>1956</v>
      </c>
      <c r="AD672" s="34"/>
      <c r="AE672" s="32" t="s">
        <v>39</v>
      </c>
      <c r="AF672" s="32" t="s">
        <v>53</v>
      </c>
      <c r="AG672" s="35">
        <v>0</v>
      </c>
      <c r="AH672" s="33">
        <v>44826.684374999997</v>
      </c>
      <c r="AI672" s="32" t="s">
        <v>56</v>
      </c>
    </row>
    <row r="673" spans="1:35" ht="14.25">
      <c r="A673" s="32" t="s">
        <v>35</v>
      </c>
      <c r="B673" s="32" t="s">
        <v>36</v>
      </c>
      <c r="C673" s="33">
        <v>44823.648379629631</v>
      </c>
      <c r="D673" s="33">
        <v>44823.394606481481</v>
      </c>
      <c r="E673" s="32" t="s">
        <v>37</v>
      </c>
      <c r="F673" s="32" t="s">
        <v>3130</v>
      </c>
      <c r="G673">
        <v>11802</v>
      </c>
      <c r="H673" s="33">
        <v>44825.674074074072</v>
      </c>
      <c r="I673" s="32" t="s">
        <v>38</v>
      </c>
      <c r="J673" s="32" t="s">
        <v>39</v>
      </c>
      <c r="K673" s="33"/>
      <c r="L673" s="32" t="s">
        <v>40</v>
      </c>
      <c r="M673" s="32" t="s">
        <v>56</v>
      </c>
      <c r="N673">
        <v>1</v>
      </c>
      <c r="O673" s="32" t="s">
        <v>82</v>
      </c>
      <c r="P673">
        <v>0</v>
      </c>
      <c r="Q673" s="32" t="s">
        <v>41</v>
      </c>
      <c r="R673">
        <v>8429</v>
      </c>
      <c r="S673" s="32" t="s">
        <v>236</v>
      </c>
      <c r="T673" s="32" t="s">
        <v>237</v>
      </c>
      <c r="U673" s="32" t="s">
        <v>45</v>
      </c>
      <c r="V673" s="32" t="s">
        <v>3131</v>
      </c>
      <c r="W673" s="33">
        <v>44823.619155092594</v>
      </c>
      <c r="X673" s="32" t="s">
        <v>67</v>
      </c>
      <c r="Y673" s="32" t="s">
        <v>47</v>
      </c>
      <c r="Z673" s="32" t="s">
        <v>48</v>
      </c>
      <c r="AA673" s="32" t="s">
        <v>234</v>
      </c>
      <c r="AB673" s="32" t="s">
        <v>1036</v>
      </c>
      <c r="AC673" s="32" t="s">
        <v>1304</v>
      </c>
      <c r="AD673" s="34"/>
      <c r="AE673" s="32" t="s">
        <v>39</v>
      </c>
      <c r="AF673" s="32" t="s">
        <v>50</v>
      </c>
      <c r="AG673" s="35">
        <v>0</v>
      </c>
      <c r="AH673" s="33">
        <v>44823.648379629631</v>
      </c>
      <c r="AI673" s="32" t="s">
        <v>56</v>
      </c>
    </row>
    <row r="674" spans="1:35" ht="14.25">
      <c r="A674" s="32" t="s">
        <v>35</v>
      </c>
      <c r="B674" s="32" t="s">
        <v>1527</v>
      </c>
      <c r="C674" s="33">
        <v>44823.414756944447</v>
      </c>
      <c r="D674" s="33">
        <v>44823.399050925924</v>
      </c>
      <c r="E674" s="32" t="s">
        <v>37</v>
      </c>
      <c r="F674" s="32" t="s">
        <v>39</v>
      </c>
      <c r="G674">
        <v>11803</v>
      </c>
      <c r="H674" s="33">
        <v>44825.649305555555</v>
      </c>
      <c r="I674" s="32" t="s">
        <v>38</v>
      </c>
      <c r="J674" s="32" t="s">
        <v>39</v>
      </c>
      <c r="K674" s="33"/>
      <c r="L674" s="32" t="s">
        <v>40</v>
      </c>
      <c r="M674" s="32" t="s">
        <v>56</v>
      </c>
      <c r="N674">
        <v>1</v>
      </c>
      <c r="O674" s="32" t="s">
        <v>42</v>
      </c>
      <c r="P674">
        <v>0</v>
      </c>
      <c r="Q674" s="32" t="s">
        <v>41</v>
      </c>
      <c r="R674">
        <v>6569</v>
      </c>
      <c r="S674" s="32" t="s">
        <v>842</v>
      </c>
      <c r="T674" s="32" t="s">
        <v>843</v>
      </c>
      <c r="U674" s="32" t="s">
        <v>45</v>
      </c>
      <c r="V674" s="32" t="s">
        <v>3132</v>
      </c>
      <c r="W674" s="33">
        <v>44823.414756944447</v>
      </c>
      <c r="X674" s="32" t="s">
        <v>96</v>
      </c>
      <c r="Y674" s="32" t="s">
        <v>47</v>
      </c>
      <c r="Z674" s="32" t="s">
        <v>48</v>
      </c>
      <c r="AA674" s="32" t="s">
        <v>97</v>
      </c>
      <c r="AB674" s="32" t="s">
        <v>3133</v>
      </c>
      <c r="AC674" s="32" t="s">
        <v>630</v>
      </c>
      <c r="AD674" s="34"/>
      <c r="AE674" s="32" t="s">
        <v>39</v>
      </c>
      <c r="AF674" s="32" t="s">
        <v>53</v>
      </c>
      <c r="AG674" s="35">
        <v>0</v>
      </c>
      <c r="AH674" s="33">
        <v>44823.414756944447</v>
      </c>
      <c r="AI674" s="32" t="s">
        <v>41</v>
      </c>
    </row>
    <row r="675" spans="1:35" ht="14.25">
      <c r="A675" s="32" t="s">
        <v>35</v>
      </c>
      <c r="B675" s="32" t="s">
        <v>2348</v>
      </c>
      <c r="C675" s="33">
        <v>44823.648726851854</v>
      </c>
      <c r="D675" s="33">
        <v>44823.399097222224</v>
      </c>
      <c r="E675" s="32" t="s">
        <v>37</v>
      </c>
      <c r="F675" s="32" t="s">
        <v>3134</v>
      </c>
      <c r="G675">
        <v>11804</v>
      </c>
      <c r="H675" s="33">
        <v>44833.586226851854</v>
      </c>
      <c r="I675" s="32" t="s">
        <v>38</v>
      </c>
      <c r="J675" s="32" t="s">
        <v>39</v>
      </c>
      <c r="K675" s="33"/>
      <c r="L675" s="32" t="s">
        <v>40</v>
      </c>
      <c r="M675" s="32" t="s">
        <v>56</v>
      </c>
      <c r="N675">
        <v>1</v>
      </c>
      <c r="O675" s="32" t="s">
        <v>82</v>
      </c>
      <c r="P675">
        <v>0</v>
      </c>
      <c r="Q675" s="32" t="s">
        <v>56</v>
      </c>
      <c r="R675">
        <v>6418</v>
      </c>
      <c r="S675" s="32" t="s">
        <v>3135</v>
      </c>
      <c r="T675" s="32" t="s">
        <v>3136</v>
      </c>
      <c r="U675" s="32" t="s">
        <v>45</v>
      </c>
      <c r="V675" s="32" t="s">
        <v>3137</v>
      </c>
      <c r="W675" s="33">
        <v>44823.487592592595</v>
      </c>
      <c r="X675" s="32" t="s">
        <v>51</v>
      </c>
      <c r="Y675" s="32" t="s">
        <v>52</v>
      </c>
      <c r="Z675" s="32" t="s">
        <v>48</v>
      </c>
      <c r="AA675" s="32" t="s">
        <v>474</v>
      </c>
      <c r="AB675" s="32" t="s">
        <v>3134</v>
      </c>
      <c r="AC675" s="32" t="s">
        <v>515</v>
      </c>
      <c r="AD675" s="34"/>
      <c r="AE675" s="32" t="s">
        <v>39</v>
      </c>
      <c r="AF675" s="32" t="s">
        <v>50</v>
      </c>
      <c r="AG675" s="35">
        <v>0</v>
      </c>
      <c r="AH675" s="33">
        <v>44823.648726851854</v>
      </c>
      <c r="AI675" s="32" t="s">
        <v>56</v>
      </c>
    </row>
    <row r="676" spans="1:35" ht="14.25">
      <c r="A676" s="32" t="s">
        <v>35</v>
      </c>
      <c r="B676" s="32" t="s">
        <v>178</v>
      </c>
      <c r="C676" s="33">
        <v>44826.317465277774</v>
      </c>
      <c r="D676" s="33">
        <v>44823.40215277778</v>
      </c>
      <c r="E676" s="32" t="s">
        <v>37</v>
      </c>
      <c r="F676" s="32" t="s">
        <v>3138</v>
      </c>
      <c r="G676">
        <v>11805</v>
      </c>
      <c r="H676" s="33">
        <v>44837.503263888888</v>
      </c>
      <c r="I676" s="32" t="s">
        <v>38</v>
      </c>
      <c r="J676" s="32" t="s">
        <v>39</v>
      </c>
      <c r="K676" s="33"/>
      <c r="L676" s="32" t="s">
        <v>40</v>
      </c>
      <c r="M676" s="32" t="s">
        <v>56</v>
      </c>
      <c r="N676">
        <v>1</v>
      </c>
      <c r="O676" s="32" t="s">
        <v>311</v>
      </c>
      <c r="P676">
        <v>0</v>
      </c>
      <c r="Q676" s="32" t="s">
        <v>56</v>
      </c>
      <c r="R676">
        <v>6424</v>
      </c>
      <c r="S676" s="32" t="s">
        <v>635</v>
      </c>
      <c r="T676" s="32" t="s">
        <v>636</v>
      </c>
      <c r="U676" s="32" t="s">
        <v>45</v>
      </c>
      <c r="V676" s="32" t="s">
        <v>3139</v>
      </c>
      <c r="W676" s="33">
        <v>44824.300162037034</v>
      </c>
      <c r="X676" s="32" t="s">
        <v>46</v>
      </c>
      <c r="Y676" s="32" t="s">
        <v>52</v>
      </c>
      <c r="Z676" s="32" t="s">
        <v>48</v>
      </c>
      <c r="AA676" s="32" t="s">
        <v>182</v>
      </c>
      <c r="AB676" s="32" t="s">
        <v>3140</v>
      </c>
      <c r="AC676" s="32" t="s">
        <v>637</v>
      </c>
      <c r="AD676" s="34"/>
      <c r="AE676" s="32" t="s">
        <v>39</v>
      </c>
      <c r="AF676" s="32" t="s">
        <v>53</v>
      </c>
      <c r="AG676" s="35">
        <v>0</v>
      </c>
      <c r="AH676" s="33">
        <v>44826.433819444443</v>
      </c>
      <c r="AI676" s="32" t="s">
        <v>56</v>
      </c>
    </row>
    <row r="677" spans="1:35" ht="14.25">
      <c r="A677" s="32" t="s">
        <v>35</v>
      </c>
      <c r="B677" s="32" t="s">
        <v>36</v>
      </c>
      <c r="C677" s="33">
        <v>44823.648923611108</v>
      </c>
      <c r="D677" s="33">
        <v>44823.408425925925</v>
      </c>
      <c r="E677" s="32" t="s">
        <v>37</v>
      </c>
      <c r="F677" s="32" t="s">
        <v>3141</v>
      </c>
      <c r="G677">
        <v>11806</v>
      </c>
      <c r="H677" s="33">
        <v>44833.437118055554</v>
      </c>
      <c r="I677" s="32" t="s">
        <v>38</v>
      </c>
      <c r="J677" s="32" t="s">
        <v>39</v>
      </c>
      <c r="K677" s="33"/>
      <c r="L677" s="32" t="s">
        <v>40</v>
      </c>
      <c r="M677" s="32" t="s">
        <v>56</v>
      </c>
      <c r="N677">
        <v>1</v>
      </c>
      <c r="O677" s="32" t="s">
        <v>127</v>
      </c>
      <c r="P677">
        <v>0</v>
      </c>
      <c r="Q677" s="32" t="s">
        <v>56</v>
      </c>
      <c r="R677">
        <v>6400</v>
      </c>
      <c r="S677" s="32" t="s">
        <v>2229</v>
      </c>
      <c r="T677" s="32" t="s">
        <v>2230</v>
      </c>
      <c r="U677" s="32" t="s">
        <v>45</v>
      </c>
      <c r="V677" s="32" t="s">
        <v>3142</v>
      </c>
      <c r="W677" s="33">
        <v>44823.620810185188</v>
      </c>
      <c r="X677" s="32" t="s">
        <v>67</v>
      </c>
      <c r="Y677" s="32" t="s">
        <v>47</v>
      </c>
      <c r="Z677" s="32" t="s">
        <v>48</v>
      </c>
      <c r="AA677" s="32" t="s">
        <v>179</v>
      </c>
      <c r="AB677" s="32" t="s">
        <v>3141</v>
      </c>
      <c r="AC677" s="32" t="s">
        <v>1304</v>
      </c>
      <c r="AD677" s="34"/>
      <c r="AE677" s="32" t="s">
        <v>39</v>
      </c>
      <c r="AF677" s="32" t="s">
        <v>50</v>
      </c>
      <c r="AG677" s="35">
        <v>0</v>
      </c>
      <c r="AH677" s="33">
        <v>44823.648923611108</v>
      </c>
      <c r="AI677" s="32" t="s">
        <v>56</v>
      </c>
    </row>
    <row r="678" spans="1:35" ht="14.25">
      <c r="A678" s="32" t="s">
        <v>35</v>
      </c>
      <c r="B678" s="32" t="s">
        <v>1527</v>
      </c>
      <c r="C678" s="33">
        <v>44823.428356481483</v>
      </c>
      <c r="D678" s="33">
        <v>44823.417129629626</v>
      </c>
      <c r="E678" s="32" t="s">
        <v>37</v>
      </c>
      <c r="F678" s="32" t="s">
        <v>39</v>
      </c>
      <c r="G678">
        <v>11807</v>
      </c>
      <c r="H678" s="33">
        <v>44825.667546296296</v>
      </c>
      <c r="I678" s="32" t="s">
        <v>38</v>
      </c>
      <c r="J678" s="32" t="s">
        <v>39</v>
      </c>
      <c r="K678" s="33"/>
      <c r="L678" s="32" t="s">
        <v>40</v>
      </c>
      <c r="M678" s="32" t="s">
        <v>56</v>
      </c>
      <c r="N678">
        <v>1</v>
      </c>
      <c r="O678" s="32" t="s">
        <v>135</v>
      </c>
      <c r="P678">
        <v>0</v>
      </c>
      <c r="Q678" s="32" t="s">
        <v>41</v>
      </c>
      <c r="R678">
        <v>8210</v>
      </c>
      <c r="S678" s="32" t="s">
        <v>639</v>
      </c>
      <c r="T678" s="32" t="s">
        <v>640</v>
      </c>
      <c r="U678" s="32" t="s">
        <v>45</v>
      </c>
      <c r="V678" s="32" t="s">
        <v>1775</v>
      </c>
      <c r="W678" s="33">
        <v>44823.428356481483</v>
      </c>
      <c r="X678" s="32" t="s">
        <v>96</v>
      </c>
      <c r="Y678" s="32" t="s">
        <v>47</v>
      </c>
      <c r="Z678" s="32" t="s">
        <v>48</v>
      </c>
      <c r="AA678" s="32" t="s">
        <v>97</v>
      </c>
      <c r="AB678" s="32" t="s">
        <v>641</v>
      </c>
      <c r="AC678" s="32" t="s">
        <v>561</v>
      </c>
      <c r="AD678" s="34"/>
      <c r="AE678" s="32" t="s">
        <v>39</v>
      </c>
      <c r="AF678" s="32" t="s">
        <v>53</v>
      </c>
      <c r="AG678" s="35">
        <v>0</v>
      </c>
      <c r="AH678" s="33">
        <v>44823.428356481483</v>
      </c>
      <c r="AI678" s="32" t="s">
        <v>56</v>
      </c>
    </row>
    <row r="679" spans="1:35" ht="14.25">
      <c r="A679" s="32" t="s">
        <v>35</v>
      </c>
      <c r="B679" s="32" t="s">
        <v>178</v>
      </c>
      <c r="C679" s="33"/>
      <c r="D679" s="33">
        <v>44823.417245370372</v>
      </c>
      <c r="E679" s="32" t="s">
        <v>37</v>
      </c>
      <c r="F679" s="32" t="s">
        <v>39</v>
      </c>
      <c r="G679">
        <v>11808</v>
      </c>
      <c r="H679" s="33">
        <v>44825.667500000003</v>
      </c>
      <c r="I679" s="32" t="s">
        <v>38</v>
      </c>
      <c r="J679" s="32" t="s">
        <v>39</v>
      </c>
      <c r="K679" s="33"/>
      <c r="L679" s="32" t="s">
        <v>40</v>
      </c>
      <c r="M679" s="32" t="s">
        <v>56</v>
      </c>
      <c r="N679">
        <v>1</v>
      </c>
      <c r="O679" s="32" t="s">
        <v>629</v>
      </c>
      <c r="P679">
        <v>0</v>
      </c>
      <c r="Q679" s="32" t="s">
        <v>41</v>
      </c>
      <c r="R679">
        <v>6378</v>
      </c>
      <c r="S679" s="32" t="s">
        <v>430</v>
      </c>
      <c r="T679" s="32" t="s">
        <v>431</v>
      </c>
      <c r="U679" s="32" t="s">
        <v>39</v>
      </c>
      <c r="V679" s="32" t="s">
        <v>39</v>
      </c>
      <c r="W679" s="33"/>
      <c r="X679" s="32" t="s">
        <v>215</v>
      </c>
      <c r="Y679" s="32" t="s">
        <v>47</v>
      </c>
      <c r="Z679" s="32" t="s">
        <v>216</v>
      </c>
      <c r="AA679" s="32" t="s">
        <v>283</v>
      </c>
      <c r="AB679" s="32" t="s">
        <v>432</v>
      </c>
      <c r="AC679" s="32" t="s">
        <v>714</v>
      </c>
      <c r="AD679" s="34"/>
      <c r="AE679" s="32" t="s">
        <v>39</v>
      </c>
      <c r="AF679" s="32" t="s">
        <v>53</v>
      </c>
      <c r="AG679" s="35">
        <v>0</v>
      </c>
      <c r="AH679" s="33">
        <v>44823.437893518516</v>
      </c>
      <c r="AI679" s="32" t="s">
        <v>56</v>
      </c>
    </row>
    <row r="680" spans="1:35" ht="14.25">
      <c r="A680" s="32" t="s">
        <v>35</v>
      </c>
      <c r="B680" s="32" t="s">
        <v>178</v>
      </c>
      <c r="C680" s="33">
        <v>44823.649131944447</v>
      </c>
      <c r="D680" s="33">
        <v>44823.418194444443</v>
      </c>
      <c r="E680" s="32" t="s">
        <v>37</v>
      </c>
      <c r="F680" s="32" t="s">
        <v>3143</v>
      </c>
      <c r="G680">
        <v>11809</v>
      </c>
      <c r="H680" s="33">
        <v>44838.365358796298</v>
      </c>
      <c r="I680" s="32" t="s">
        <v>38</v>
      </c>
      <c r="J680" s="32" t="s">
        <v>39</v>
      </c>
      <c r="K680" s="33"/>
      <c r="L680" s="32" t="s">
        <v>40</v>
      </c>
      <c r="M680" s="32" t="s">
        <v>56</v>
      </c>
      <c r="N680">
        <v>1</v>
      </c>
      <c r="O680" s="32" t="s">
        <v>73</v>
      </c>
      <c r="P680">
        <v>0</v>
      </c>
      <c r="Q680" s="32" t="s">
        <v>56</v>
      </c>
      <c r="R680">
        <v>5705</v>
      </c>
      <c r="S680" s="32" t="s">
        <v>245</v>
      </c>
      <c r="T680" s="32" t="s">
        <v>246</v>
      </c>
      <c r="U680" s="32" t="s">
        <v>45</v>
      </c>
      <c r="V680" s="32" t="s">
        <v>3144</v>
      </c>
      <c r="W680" s="33">
        <v>44823.488310185188</v>
      </c>
      <c r="X680" s="32" t="s">
        <v>51</v>
      </c>
      <c r="Y680" s="32" t="s">
        <v>47</v>
      </c>
      <c r="Z680" s="32" t="s">
        <v>48</v>
      </c>
      <c r="AA680" s="32" t="s">
        <v>182</v>
      </c>
      <c r="AB680" s="32" t="s">
        <v>3143</v>
      </c>
      <c r="AC680" s="32" t="s">
        <v>604</v>
      </c>
      <c r="AD680" s="34"/>
      <c r="AE680" s="32" t="s">
        <v>39</v>
      </c>
      <c r="AF680" s="32" t="s">
        <v>53</v>
      </c>
      <c r="AG680" s="35">
        <v>0</v>
      </c>
      <c r="AH680" s="33">
        <v>44826.434803240743</v>
      </c>
      <c r="AI680" s="32" t="s">
        <v>56</v>
      </c>
    </row>
    <row r="681" spans="1:35" ht="14.25">
      <c r="A681" s="32" t="s">
        <v>35</v>
      </c>
      <c r="B681" s="32" t="s">
        <v>1527</v>
      </c>
      <c r="C681" s="33">
        <v>44823.680393518516</v>
      </c>
      <c r="D681" s="33">
        <v>44823.426064814812</v>
      </c>
      <c r="E681" s="32" t="s">
        <v>37</v>
      </c>
      <c r="F681" s="32" t="s">
        <v>3145</v>
      </c>
      <c r="G681">
        <v>11810</v>
      </c>
      <c r="H681" s="33">
        <v>44833.439409722225</v>
      </c>
      <c r="I681" s="32" t="s">
        <v>38</v>
      </c>
      <c r="J681" s="32" t="s">
        <v>39</v>
      </c>
      <c r="K681" s="33"/>
      <c r="L681" s="32" t="s">
        <v>40</v>
      </c>
      <c r="M681" s="32" t="s">
        <v>56</v>
      </c>
      <c r="N681">
        <v>1</v>
      </c>
      <c r="O681" s="32" t="s">
        <v>453</v>
      </c>
      <c r="P681">
        <v>0</v>
      </c>
      <c r="Q681" s="32" t="s">
        <v>56</v>
      </c>
      <c r="R681">
        <v>6417</v>
      </c>
      <c r="S681" s="32" t="s">
        <v>513</v>
      </c>
      <c r="T681" s="32" t="s">
        <v>514</v>
      </c>
      <c r="U681" s="32" t="s">
        <v>45</v>
      </c>
      <c r="V681" s="32" t="s">
        <v>3146</v>
      </c>
      <c r="W681" s="33">
        <v>44823.667141203703</v>
      </c>
      <c r="X681" s="32" t="s">
        <v>59</v>
      </c>
      <c r="Y681" s="32" t="s">
        <v>47</v>
      </c>
      <c r="Z681" s="32" t="s">
        <v>48</v>
      </c>
      <c r="AA681" s="32" t="s">
        <v>455</v>
      </c>
      <c r="AB681" s="32" t="s">
        <v>3147</v>
      </c>
      <c r="AC681" s="32" t="s">
        <v>515</v>
      </c>
      <c r="AD681" s="34"/>
      <c r="AE681" s="32" t="s">
        <v>39</v>
      </c>
      <c r="AF681" s="32" t="s">
        <v>50</v>
      </c>
      <c r="AG681" s="35">
        <v>0</v>
      </c>
      <c r="AH681" s="33">
        <v>44823.680381944447</v>
      </c>
      <c r="AI681" s="32" t="s">
        <v>56</v>
      </c>
    </row>
    <row r="682" spans="1:35" ht="14.25">
      <c r="A682" s="32" t="s">
        <v>35</v>
      </c>
      <c r="B682" s="32" t="s">
        <v>178</v>
      </c>
      <c r="C682" s="33">
        <v>44823.649398148147</v>
      </c>
      <c r="D682" s="33">
        <v>44823.426226851851</v>
      </c>
      <c r="E682" s="32" t="s">
        <v>37</v>
      </c>
      <c r="F682" s="32" t="s">
        <v>3148</v>
      </c>
      <c r="G682">
        <v>11811</v>
      </c>
      <c r="H682" s="33">
        <v>44833.474398148152</v>
      </c>
      <c r="I682" s="32" t="s">
        <v>38</v>
      </c>
      <c r="J682" s="32" t="s">
        <v>39</v>
      </c>
      <c r="K682" s="33"/>
      <c r="L682" s="32" t="s">
        <v>40</v>
      </c>
      <c r="M682" s="32" t="s">
        <v>56</v>
      </c>
      <c r="N682">
        <v>1</v>
      </c>
      <c r="O682" s="32" t="s">
        <v>253</v>
      </c>
      <c r="P682">
        <v>0</v>
      </c>
      <c r="Q682" s="32" t="s">
        <v>56</v>
      </c>
      <c r="R682">
        <v>8670</v>
      </c>
      <c r="S682" s="32" t="s">
        <v>3149</v>
      </c>
      <c r="T682" s="32" t="s">
        <v>3150</v>
      </c>
      <c r="U682" s="32" t="s">
        <v>45</v>
      </c>
      <c r="V682" s="32" t="s">
        <v>3151</v>
      </c>
      <c r="W682" s="33">
        <v>44823.601712962962</v>
      </c>
      <c r="X682" s="32" t="s">
        <v>58</v>
      </c>
      <c r="Y682" s="32" t="s">
        <v>52</v>
      </c>
      <c r="Z682" s="32" t="s">
        <v>48</v>
      </c>
      <c r="AA682" s="32" t="s">
        <v>182</v>
      </c>
      <c r="AB682" s="32" t="s">
        <v>3152</v>
      </c>
      <c r="AC682" s="32" t="s">
        <v>328</v>
      </c>
      <c r="AD682" s="34"/>
      <c r="AE682" s="32" t="s">
        <v>39</v>
      </c>
      <c r="AF682" s="32" t="s">
        <v>53</v>
      </c>
      <c r="AG682" s="35">
        <v>0</v>
      </c>
      <c r="AH682" s="33">
        <v>44823.649398148147</v>
      </c>
      <c r="AI682" s="32" t="s">
        <v>56</v>
      </c>
    </row>
    <row r="683" spans="1:35" ht="14.25">
      <c r="A683" s="32" t="s">
        <v>35</v>
      </c>
      <c r="B683" s="32" t="s">
        <v>36</v>
      </c>
      <c r="C683" s="33">
        <v>44827.733807870369</v>
      </c>
      <c r="D683" s="33">
        <v>44823.429537037038</v>
      </c>
      <c r="E683" s="32" t="s">
        <v>37</v>
      </c>
      <c r="F683" s="32" t="s">
        <v>3153</v>
      </c>
      <c r="G683">
        <v>11812</v>
      </c>
      <c r="H683" s="33">
        <v>44839.515277777777</v>
      </c>
      <c r="I683" s="32" t="s">
        <v>38</v>
      </c>
      <c r="J683" s="32" t="s">
        <v>39</v>
      </c>
      <c r="K683" s="33"/>
      <c r="L683" s="32" t="s">
        <v>40</v>
      </c>
      <c r="M683" s="32" t="s">
        <v>56</v>
      </c>
      <c r="N683">
        <v>2</v>
      </c>
      <c r="O683" s="32" t="s">
        <v>82</v>
      </c>
      <c r="P683">
        <v>0</v>
      </c>
      <c r="Q683" s="32" t="s">
        <v>56</v>
      </c>
      <c r="R683">
        <v>8708</v>
      </c>
      <c r="S683" s="32" t="s">
        <v>2692</v>
      </c>
      <c r="T683" s="32" t="s">
        <v>2693</v>
      </c>
      <c r="U683" s="32" t="s">
        <v>45</v>
      </c>
      <c r="V683" s="32" t="s">
        <v>3154</v>
      </c>
      <c r="W683" s="33">
        <v>44825.703043981484</v>
      </c>
      <c r="X683" s="32" t="s">
        <v>67</v>
      </c>
      <c r="Y683" s="32" t="s">
        <v>47</v>
      </c>
      <c r="Z683" s="32" t="s">
        <v>48</v>
      </c>
      <c r="AA683" s="32" t="s">
        <v>372</v>
      </c>
      <c r="AB683" s="32" t="s">
        <v>3155</v>
      </c>
      <c r="AC683" s="32" t="s">
        <v>907</v>
      </c>
      <c r="AD683" s="34">
        <v>44686</v>
      </c>
      <c r="AE683" s="32" t="s">
        <v>39</v>
      </c>
      <c r="AF683" s="32" t="s">
        <v>50</v>
      </c>
      <c r="AG683" s="35">
        <v>0</v>
      </c>
      <c r="AH683" s="33">
        <v>44828.496921296297</v>
      </c>
      <c r="AI683" s="32" t="s">
        <v>56</v>
      </c>
    </row>
    <row r="684" spans="1:35" ht="14.25">
      <c r="A684" s="32" t="s">
        <v>35</v>
      </c>
      <c r="B684" s="32" t="s">
        <v>178</v>
      </c>
      <c r="C684" s="33">
        <v>44823.649606481478</v>
      </c>
      <c r="D684" s="33">
        <v>44823.430879629632</v>
      </c>
      <c r="E684" s="32" t="s">
        <v>37</v>
      </c>
      <c r="F684" s="32" t="s">
        <v>3156</v>
      </c>
      <c r="G684">
        <v>11813</v>
      </c>
      <c r="H684" s="33">
        <v>44838.376886574071</v>
      </c>
      <c r="I684" s="32" t="s">
        <v>38</v>
      </c>
      <c r="J684" s="32" t="s">
        <v>39</v>
      </c>
      <c r="K684" s="33"/>
      <c r="L684" s="32" t="s">
        <v>40</v>
      </c>
      <c r="M684" s="32" t="s">
        <v>56</v>
      </c>
      <c r="N684">
        <v>1</v>
      </c>
      <c r="O684" s="32" t="s">
        <v>73</v>
      </c>
      <c r="P684">
        <v>0</v>
      </c>
      <c r="Q684" s="32" t="s">
        <v>56</v>
      </c>
      <c r="R684">
        <v>6530</v>
      </c>
      <c r="S684" s="32" t="s">
        <v>3157</v>
      </c>
      <c r="T684" s="32" t="s">
        <v>3158</v>
      </c>
      <c r="U684" s="32" t="s">
        <v>45</v>
      </c>
      <c r="V684" s="32" t="s">
        <v>3159</v>
      </c>
      <c r="W684" s="33">
        <v>44823.488888888889</v>
      </c>
      <c r="X684" s="32" t="s">
        <v>51</v>
      </c>
      <c r="Y684" s="32" t="s">
        <v>47</v>
      </c>
      <c r="Z684" s="32" t="s">
        <v>48</v>
      </c>
      <c r="AA684" s="32" t="s">
        <v>182</v>
      </c>
      <c r="AB684" s="32" t="s">
        <v>3160</v>
      </c>
      <c r="AC684" s="32" t="s">
        <v>604</v>
      </c>
      <c r="AD684" s="34"/>
      <c r="AE684" s="32" t="s">
        <v>39</v>
      </c>
      <c r="AF684" s="32" t="s">
        <v>53</v>
      </c>
      <c r="AG684" s="35">
        <v>0</v>
      </c>
      <c r="AH684" s="33">
        <v>44826.434525462966</v>
      </c>
      <c r="AI684" s="32" t="s">
        <v>41</v>
      </c>
    </row>
    <row r="685" spans="1:35" ht="14.25">
      <c r="A685" s="32" t="s">
        <v>35</v>
      </c>
      <c r="B685" s="32" t="s">
        <v>1527</v>
      </c>
      <c r="C685" s="33">
        <v>44829.399930555555</v>
      </c>
      <c r="D685" s="33">
        <v>44823.434027777781</v>
      </c>
      <c r="E685" s="32" t="s">
        <v>37</v>
      </c>
      <c r="F685" s="32" t="s">
        <v>3161</v>
      </c>
      <c r="G685">
        <v>11814</v>
      </c>
      <c r="H685" s="33">
        <v>44834.377083333333</v>
      </c>
      <c r="I685" s="32" t="s">
        <v>38</v>
      </c>
      <c r="J685" s="32" t="s">
        <v>39</v>
      </c>
      <c r="K685" s="33"/>
      <c r="L685" s="32" t="s">
        <v>40</v>
      </c>
      <c r="M685" s="32" t="s">
        <v>56</v>
      </c>
      <c r="N685">
        <v>1</v>
      </c>
      <c r="O685" s="32" t="s">
        <v>42</v>
      </c>
      <c r="P685">
        <v>0</v>
      </c>
      <c r="Q685" s="32" t="s">
        <v>56</v>
      </c>
      <c r="R685">
        <v>816443945</v>
      </c>
      <c r="S685" s="32" t="s">
        <v>218</v>
      </c>
      <c r="T685" s="32" t="s">
        <v>219</v>
      </c>
      <c r="U685" s="32" t="s">
        <v>45</v>
      </c>
      <c r="V685" s="32" t="s">
        <v>3162</v>
      </c>
      <c r="W685" s="33">
        <v>44827.3909375</v>
      </c>
      <c r="X685" s="32" t="s">
        <v>215</v>
      </c>
      <c r="Y685" s="32" t="s">
        <v>52</v>
      </c>
      <c r="Z685" s="32" t="s">
        <v>48</v>
      </c>
      <c r="AA685" s="32" t="s">
        <v>478</v>
      </c>
      <c r="AB685" s="32" t="s">
        <v>1294</v>
      </c>
      <c r="AC685" s="32" t="s">
        <v>387</v>
      </c>
      <c r="AD685" s="34"/>
      <c r="AE685" s="32" t="s">
        <v>39</v>
      </c>
      <c r="AF685" s="32" t="s">
        <v>50</v>
      </c>
      <c r="AG685" s="35">
        <v>0</v>
      </c>
      <c r="AH685" s="33">
        <v>44829.399918981479</v>
      </c>
      <c r="AI685" s="32" t="s">
        <v>56</v>
      </c>
    </row>
    <row r="686" spans="1:35" ht="14.25">
      <c r="A686" s="32" t="s">
        <v>35</v>
      </c>
      <c r="B686" s="32" t="s">
        <v>329</v>
      </c>
      <c r="C686" s="33">
        <v>44826.534456018519</v>
      </c>
      <c r="D686" s="33">
        <v>44823.444027777776</v>
      </c>
      <c r="E686" s="32" t="s">
        <v>37</v>
      </c>
      <c r="F686" s="32" t="s">
        <v>39</v>
      </c>
      <c r="G686">
        <v>11815</v>
      </c>
      <c r="H686" s="33">
        <v>44825.694027777776</v>
      </c>
      <c r="I686" s="32" t="s">
        <v>38</v>
      </c>
      <c r="J686" s="32" t="s">
        <v>39</v>
      </c>
      <c r="K686" s="33"/>
      <c r="L686" s="32" t="s">
        <v>40</v>
      </c>
      <c r="M686" s="32" t="s">
        <v>56</v>
      </c>
      <c r="N686">
        <v>1</v>
      </c>
      <c r="O686" s="32" t="s">
        <v>92</v>
      </c>
      <c r="P686">
        <v>0</v>
      </c>
      <c r="Q686" s="32" t="s">
        <v>41</v>
      </c>
      <c r="R686">
        <v>6525</v>
      </c>
      <c r="S686" s="32" t="s">
        <v>394</v>
      </c>
      <c r="T686" s="32" t="s">
        <v>3163</v>
      </c>
      <c r="U686" s="32" t="s">
        <v>66</v>
      </c>
      <c r="V686" s="32" t="s">
        <v>3164</v>
      </c>
      <c r="W686" s="33">
        <v>44826.534456018519</v>
      </c>
      <c r="X686" s="32" t="s">
        <v>106</v>
      </c>
      <c r="Y686" s="32" t="s">
        <v>47</v>
      </c>
      <c r="Z686" s="32" t="s">
        <v>48</v>
      </c>
      <c r="AA686" s="32" t="s">
        <v>330</v>
      </c>
      <c r="AB686" s="32" t="s">
        <v>943</v>
      </c>
      <c r="AC686" s="32" t="s">
        <v>1393</v>
      </c>
      <c r="AD686" s="34"/>
      <c r="AE686" s="32" t="s">
        <v>39</v>
      </c>
      <c r="AF686" s="32" t="s">
        <v>53</v>
      </c>
      <c r="AG686" s="35">
        <v>0</v>
      </c>
      <c r="AH686" s="33">
        <v>44826.534456018519</v>
      </c>
      <c r="AI686" s="32" t="s">
        <v>56</v>
      </c>
    </row>
    <row r="687" spans="1:35" ht="14.25">
      <c r="A687" s="32" t="s">
        <v>35</v>
      </c>
      <c r="B687" s="32" t="s">
        <v>36</v>
      </c>
      <c r="C687" s="33"/>
      <c r="D687" s="33">
        <v>44823.459374999999</v>
      </c>
      <c r="E687" s="32" t="s">
        <v>37</v>
      </c>
      <c r="F687" s="32" t="s">
        <v>3165</v>
      </c>
      <c r="G687">
        <v>11816</v>
      </c>
      <c r="H687" s="33">
        <v>44833.459872685184</v>
      </c>
      <c r="I687" s="32" t="s">
        <v>38</v>
      </c>
      <c r="J687" s="32" t="s">
        <v>39</v>
      </c>
      <c r="K687" s="33"/>
      <c r="L687" s="32" t="s">
        <v>40</v>
      </c>
      <c r="M687" s="32" t="s">
        <v>56</v>
      </c>
      <c r="N687">
        <v>1</v>
      </c>
      <c r="O687" s="32" t="s">
        <v>42</v>
      </c>
      <c r="P687">
        <v>0</v>
      </c>
      <c r="Q687" s="32" t="s">
        <v>56</v>
      </c>
      <c r="R687">
        <v>8188</v>
      </c>
      <c r="S687" s="32" t="s">
        <v>331</v>
      </c>
      <c r="T687" s="32" t="s">
        <v>332</v>
      </c>
      <c r="U687" s="32" t="s">
        <v>39</v>
      </c>
      <c r="V687" s="32" t="s">
        <v>39</v>
      </c>
      <c r="W687" s="33"/>
      <c r="X687" s="32" t="s">
        <v>151</v>
      </c>
      <c r="Y687" s="32" t="s">
        <v>47</v>
      </c>
      <c r="Z687" s="32" t="s">
        <v>160</v>
      </c>
      <c r="AA687" s="32" t="s">
        <v>49</v>
      </c>
      <c r="AB687" s="32" t="s">
        <v>3166</v>
      </c>
      <c r="AC687" s="32" t="s">
        <v>1437</v>
      </c>
      <c r="AD687" s="34"/>
      <c r="AE687" s="32" t="s">
        <v>39</v>
      </c>
      <c r="AF687" s="32" t="s">
        <v>50</v>
      </c>
      <c r="AG687" s="35">
        <v>0</v>
      </c>
      <c r="AH687" s="33">
        <v>44823.461261574077</v>
      </c>
      <c r="AI687" s="32" t="s">
        <v>56</v>
      </c>
    </row>
    <row r="688" spans="1:35" ht="14.25">
      <c r="A688" s="32" t="s">
        <v>35</v>
      </c>
      <c r="B688" s="32" t="s">
        <v>178</v>
      </c>
      <c r="C688" s="33">
        <v>44823.65011574074</v>
      </c>
      <c r="D688" s="33">
        <v>44823.46365740741</v>
      </c>
      <c r="E688" s="32" t="s">
        <v>37</v>
      </c>
      <c r="F688" s="32" t="s">
        <v>3167</v>
      </c>
      <c r="G688">
        <v>11817</v>
      </c>
      <c r="H688" s="33">
        <v>44833.510057870371</v>
      </c>
      <c r="I688" s="32" t="s">
        <v>38</v>
      </c>
      <c r="J688" s="32" t="s">
        <v>39</v>
      </c>
      <c r="K688" s="33"/>
      <c r="L688" s="32" t="s">
        <v>40</v>
      </c>
      <c r="M688" s="32" t="s">
        <v>56</v>
      </c>
      <c r="N688">
        <v>1</v>
      </c>
      <c r="O688" s="32" t="s">
        <v>179</v>
      </c>
      <c r="P688">
        <v>0</v>
      </c>
      <c r="Q688" s="32" t="s">
        <v>56</v>
      </c>
      <c r="R688">
        <v>8420</v>
      </c>
      <c r="S688" s="32" t="s">
        <v>299</v>
      </c>
      <c r="T688" s="32" t="s">
        <v>300</v>
      </c>
      <c r="U688" s="32" t="s">
        <v>45</v>
      </c>
      <c r="V688" s="32" t="s">
        <v>3168</v>
      </c>
      <c r="W688" s="33">
        <v>44823.604444444441</v>
      </c>
      <c r="X688" s="32" t="s">
        <v>58</v>
      </c>
      <c r="Y688" s="32" t="s">
        <v>52</v>
      </c>
      <c r="Z688" s="32" t="s">
        <v>48</v>
      </c>
      <c r="AA688" s="32" t="s">
        <v>254</v>
      </c>
      <c r="AB688" s="32" t="s">
        <v>3169</v>
      </c>
      <c r="AC688" s="32" t="s">
        <v>1304</v>
      </c>
      <c r="AD688" s="34"/>
      <c r="AE688" s="32" t="s">
        <v>39</v>
      </c>
      <c r="AF688" s="32" t="s">
        <v>53</v>
      </c>
      <c r="AG688" s="35">
        <v>0</v>
      </c>
      <c r="AH688" s="33">
        <v>44823.650335648148</v>
      </c>
      <c r="AI688" s="32" t="s">
        <v>56</v>
      </c>
    </row>
    <row r="689" spans="1:35" ht="14.25">
      <c r="A689" s="32" t="s">
        <v>35</v>
      </c>
      <c r="B689" s="32" t="s">
        <v>737</v>
      </c>
      <c r="C689" s="33"/>
      <c r="D689" s="33">
        <v>44823.465428240743</v>
      </c>
      <c r="E689" s="32" t="s">
        <v>37</v>
      </c>
      <c r="F689" s="32" t="s">
        <v>3170</v>
      </c>
      <c r="G689">
        <v>11818</v>
      </c>
      <c r="H689" s="33">
        <v>44833.465532407405</v>
      </c>
      <c r="I689" s="32" t="s">
        <v>684</v>
      </c>
      <c r="J689" s="32" t="s">
        <v>45</v>
      </c>
      <c r="K689" s="33">
        <v>44823.478796296295</v>
      </c>
      <c r="L689" s="32" t="s">
        <v>40</v>
      </c>
      <c r="M689" s="32" t="s">
        <v>56</v>
      </c>
      <c r="N689">
        <v>2</v>
      </c>
      <c r="O689" s="32" t="s">
        <v>39</v>
      </c>
      <c r="P689">
        <v>1</v>
      </c>
      <c r="Q689" s="32" t="s">
        <v>56</v>
      </c>
      <c r="R689">
        <v>8644</v>
      </c>
      <c r="S689" s="32" t="s">
        <v>3171</v>
      </c>
      <c r="T689" s="32" t="s">
        <v>3172</v>
      </c>
      <c r="U689" s="32" t="s">
        <v>39</v>
      </c>
      <c r="V689" s="32" t="s">
        <v>39</v>
      </c>
      <c r="W689" s="33"/>
      <c r="X689" s="32" t="s">
        <v>177</v>
      </c>
      <c r="Y689" s="32" t="s">
        <v>47</v>
      </c>
      <c r="Z689" s="32" t="s">
        <v>160</v>
      </c>
      <c r="AA689" s="32" t="s">
        <v>920</v>
      </c>
      <c r="AB689" s="32" t="s">
        <v>3173</v>
      </c>
      <c r="AC689" s="32" t="s">
        <v>2830</v>
      </c>
      <c r="AD689" s="34"/>
      <c r="AE689" s="32" t="s">
        <v>39</v>
      </c>
      <c r="AF689" s="32" t="s">
        <v>53</v>
      </c>
      <c r="AG689" s="35">
        <v>0</v>
      </c>
      <c r="AH689" s="33">
        <v>44827.555115740739</v>
      </c>
      <c r="AI689" s="32" t="s">
        <v>56</v>
      </c>
    </row>
    <row r="690" spans="1:35" ht="14.25">
      <c r="A690" s="32" t="s">
        <v>35</v>
      </c>
      <c r="B690" s="32" t="s">
        <v>73</v>
      </c>
      <c r="C690" s="33">
        <v>44823.618518518517</v>
      </c>
      <c r="D690" s="33">
        <v>44823.48064814815</v>
      </c>
      <c r="E690" s="32" t="s">
        <v>37</v>
      </c>
      <c r="F690" s="32" t="s">
        <v>818</v>
      </c>
      <c r="G690">
        <v>11819</v>
      </c>
      <c r="H690" s="33">
        <v>44833.48128472222</v>
      </c>
      <c r="I690" s="32" t="s">
        <v>38</v>
      </c>
      <c r="J690" s="32" t="s">
        <v>39</v>
      </c>
      <c r="K690" s="33"/>
      <c r="L690" s="32" t="s">
        <v>40</v>
      </c>
      <c r="M690" s="32" t="s">
        <v>56</v>
      </c>
      <c r="N690">
        <v>1</v>
      </c>
      <c r="O690" s="32" t="s">
        <v>42</v>
      </c>
      <c r="P690">
        <v>0</v>
      </c>
      <c r="Q690" s="32" t="s">
        <v>56</v>
      </c>
      <c r="R690">
        <v>5725</v>
      </c>
      <c r="S690" s="32" t="s">
        <v>503</v>
      </c>
      <c r="T690" s="32" t="s">
        <v>504</v>
      </c>
      <c r="U690" s="32" t="s">
        <v>45</v>
      </c>
      <c r="V690" s="32" t="s">
        <v>3174</v>
      </c>
      <c r="W690" s="33">
        <v>44823.618518518517</v>
      </c>
      <c r="X690" s="32" t="s">
        <v>223</v>
      </c>
      <c r="Y690" s="32" t="s">
        <v>47</v>
      </c>
      <c r="Z690" s="32" t="s">
        <v>48</v>
      </c>
      <c r="AA690" s="32" t="s">
        <v>77</v>
      </c>
      <c r="AB690" s="32" t="s">
        <v>818</v>
      </c>
      <c r="AC690" s="32" t="s">
        <v>287</v>
      </c>
      <c r="AD690" s="34"/>
      <c r="AE690" s="32" t="s">
        <v>39</v>
      </c>
      <c r="AF690" s="32" t="s">
        <v>50</v>
      </c>
      <c r="AG690" s="35">
        <v>0</v>
      </c>
      <c r="AH690" s="33">
        <v>44823.618518518517</v>
      </c>
      <c r="AI690" s="32" t="s">
        <v>56</v>
      </c>
    </row>
    <row r="691" spans="1:35" ht="14.25">
      <c r="A691" s="32" t="s">
        <v>35</v>
      </c>
      <c r="B691" s="32" t="s">
        <v>329</v>
      </c>
      <c r="C691" s="33">
        <v>44824.498449074075</v>
      </c>
      <c r="D691" s="33">
        <v>44823.490405092591</v>
      </c>
      <c r="E691" s="32" t="s">
        <v>37</v>
      </c>
      <c r="F691" s="32" t="s">
        <v>3175</v>
      </c>
      <c r="G691">
        <v>11820</v>
      </c>
      <c r="H691" s="33">
        <v>44837.424837962964</v>
      </c>
      <c r="I691" s="32" t="s">
        <v>38</v>
      </c>
      <c r="J691" s="32" t="s">
        <v>39</v>
      </c>
      <c r="K691" s="33"/>
      <c r="L691" s="32" t="s">
        <v>40</v>
      </c>
      <c r="M691" s="32" t="s">
        <v>56</v>
      </c>
      <c r="N691">
        <v>1</v>
      </c>
      <c r="O691" s="32" t="s">
        <v>92</v>
      </c>
      <c r="P691">
        <v>0</v>
      </c>
      <c r="Q691" s="32" t="s">
        <v>56</v>
      </c>
      <c r="R691">
        <v>8176</v>
      </c>
      <c r="S691" s="32" t="s">
        <v>2652</v>
      </c>
      <c r="T691" s="32" t="s">
        <v>2653</v>
      </c>
      <c r="U691" s="32" t="s">
        <v>45</v>
      </c>
      <c r="V691" s="32" t="s">
        <v>3176</v>
      </c>
      <c r="W691" s="33">
        <v>44824.498449074075</v>
      </c>
      <c r="X691" s="32" t="s">
        <v>106</v>
      </c>
      <c r="Y691" s="32" t="s">
        <v>47</v>
      </c>
      <c r="Z691" s="32" t="s">
        <v>48</v>
      </c>
      <c r="AA691" s="32" t="s">
        <v>330</v>
      </c>
      <c r="AB691" s="32" t="s">
        <v>3177</v>
      </c>
      <c r="AC691" s="32" t="s">
        <v>621</v>
      </c>
      <c r="AD691" s="34"/>
      <c r="AE691" s="32" t="s">
        <v>39</v>
      </c>
      <c r="AF691" s="32" t="s">
        <v>53</v>
      </c>
      <c r="AG691" s="35">
        <v>0</v>
      </c>
      <c r="AH691" s="33">
        <v>44826.432476851849</v>
      </c>
      <c r="AI691" s="32" t="s">
        <v>56</v>
      </c>
    </row>
    <row r="692" spans="1:35" ht="14.25">
      <c r="A692" s="32" t="s">
        <v>35</v>
      </c>
      <c r="B692" s="32" t="s">
        <v>178</v>
      </c>
      <c r="C692" s="33">
        <v>44823.684178240743</v>
      </c>
      <c r="D692" s="33">
        <v>44823.491666666669</v>
      </c>
      <c r="E692" s="32" t="s">
        <v>37</v>
      </c>
      <c r="F692" s="32" t="s">
        <v>3178</v>
      </c>
      <c r="G692">
        <v>11821</v>
      </c>
      <c r="H692" s="33">
        <v>44833.49459490741</v>
      </c>
      <c r="I692" s="32" t="s">
        <v>38</v>
      </c>
      <c r="J692" s="32" t="s">
        <v>39</v>
      </c>
      <c r="K692" s="33"/>
      <c r="L692" s="32" t="s">
        <v>40</v>
      </c>
      <c r="M692" s="32" t="s">
        <v>56</v>
      </c>
      <c r="N692">
        <v>1</v>
      </c>
      <c r="O692" s="32" t="s">
        <v>54</v>
      </c>
      <c r="P692">
        <v>0</v>
      </c>
      <c r="Q692" s="32" t="s">
        <v>56</v>
      </c>
      <c r="R692">
        <v>6044</v>
      </c>
      <c r="S692" s="32" t="s">
        <v>440</v>
      </c>
      <c r="T692" s="32" t="s">
        <v>441</v>
      </c>
      <c r="U692" s="32" t="s">
        <v>45</v>
      </c>
      <c r="V692" s="32" t="s">
        <v>3179</v>
      </c>
      <c r="W692" s="33">
        <v>44823.681516203702</v>
      </c>
      <c r="X692" s="32" t="s">
        <v>51</v>
      </c>
      <c r="Y692" s="32" t="s">
        <v>47</v>
      </c>
      <c r="Z692" s="32" t="s">
        <v>48</v>
      </c>
      <c r="AA692" s="32" t="s">
        <v>182</v>
      </c>
      <c r="AB692" s="32" t="s">
        <v>3178</v>
      </c>
      <c r="AC692" s="32" t="s">
        <v>794</v>
      </c>
      <c r="AD692" s="34"/>
      <c r="AE692" s="32" t="s">
        <v>39</v>
      </c>
      <c r="AF692" s="32" t="s">
        <v>53</v>
      </c>
      <c r="AG692" s="35">
        <v>0</v>
      </c>
      <c r="AH692" s="33">
        <v>44823.684178240743</v>
      </c>
      <c r="AI692" s="32" t="s">
        <v>56</v>
      </c>
    </row>
    <row r="693" spans="1:35" ht="14.25">
      <c r="A693" s="32" t="s">
        <v>35</v>
      </c>
      <c r="B693" s="32" t="s">
        <v>73</v>
      </c>
      <c r="C693" s="33">
        <v>44823.684513888889</v>
      </c>
      <c r="D693" s="33">
        <v>44823.514733796299</v>
      </c>
      <c r="E693" s="32" t="s">
        <v>37</v>
      </c>
      <c r="F693" s="32" t="s">
        <v>3180</v>
      </c>
      <c r="G693">
        <v>11822</v>
      </c>
      <c r="H693" s="33">
        <v>44833.516458333332</v>
      </c>
      <c r="I693" s="32" t="s">
        <v>38</v>
      </c>
      <c r="J693" s="32" t="s">
        <v>39</v>
      </c>
      <c r="K693" s="33"/>
      <c r="L693" s="32" t="s">
        <v>40</v>
      </c>
      <c r="M693" s="32" t="s">
        <v>56</v>
      </c>
      <c r="N693">
        <v>1</v>
      </c>
      <c r="O693" s="32" t="s">
        <v>42</v>
      </c>
      <c r="P693">
        <v>0</v>
      </c>
      <c r="Q693" s="32" t="s">
        <v>56</v>
      </c>
      <c r="R693">
        <v>6941</v>
      </c>
      <c r="S693" s="32" t="s">
        <v>366</v>
      </c>
      <c r="T693" s="32" t="s">
        <v>367</v>
      </c>
      <c r="U693" s="32" t="s">
        <v>45</v>
      </c>
      <c r="V693" s="32" t="s">
        <v>3181</v>
      </c>
      <c r="W693" s="33">
        <v>44823.682858796295</v>
      </c>
      <c r="X693" s="32" t="s">
        <v>51</v>
      </c>
      <c r="Y693" s="32" t="s">
        <v>47</v>
      </c>
      <c r="Z693" s="32" t="s">
        <v>48</v>
      </c>
      <c r="AA693" s="32" t="s">
        <v>77</v>
      </c>
      <c r="AB693" s="32" t="s">
        <v>3182</v>
      </c>
      <c r="AC693" s="32" t="s">
        <v>941</v>
      </c>
      <c r="AD693" s="34">
        <v>44686</v>
      </c>
      <c r="AE693" s="32" t="s">
        <v>39</v>
      </c>
      <c r="AF693" s="32" t="s">
        <v>50</v>
      </c>
      <c r="AG693" s="35">
        <v>0</v>
      </c>
      <c r="AH693" s="33">
        <v>44823.707025462965</v>
      </c>
      <c r="AI693" s="32" t="s">
        <v>56</v>
      </c>
    </row>
    <row r="694" spans="1:35" ht="14.25">
      <c r="A694" s="32" t="s">
        <v>35</v>
      </c>
      <c r="B694" s="32" t="s">
        <v>329</v>
      </c>
      <c r="C694" s="33">
        <v>44827.501261574071</v>
      </c>
      <c r="D694" s="33">
        <v>44823.565127314818</v>
      </c>
      <c r="E694" s="32" t="s">
        <v>37</v>
      </c>
      <c r="F694" s="32" t="s">
        <v>39</v>
      </c>
      <c r="G694">
        <v>11823</v>
      </c>
      <c r="H694" s="33">
        <v>44826.440601851849</v>
      </c>
      <c r="I694" s="32" t="s">
        <v>38</v>
      </c>
      <c r="J694" s="32" t="s">
        <v>39</v>
      </c>
      <c r="K694" s="33"/>
      <c r="L694" s="32" t="s">
        <v>40</v>
      </c>
      <c r="M694" s="32" t="s">
        <v>56</v>
      </c>
      <c r="N694">
        <v>1</v>
      </c>
      <c r="O694" s="32" t="s">
        <v>732</v>
      </c>
      <c r="P694">
        <v>0</v>
      </c>
      <c r="Q694" s="32" t="s">
        <v>41</v>
      </c>
      <c r="R694">
        <v>6706</v>
      </c>
      <c r="S694" s="32" t="s">
        <v>400</v>
      </c>
      <c r="T694" s="32" t="s">
        <v>401</v>
      </c>
      <c r="U694" s="32" t="s">
        <v>66</v>
      </c>
      <c r="V694" s="32" t="s">
        <v>3183</v>
      </c>
      <c r="W694" s="33">
        <v>44827.501261574071</v>
      </c>
      <c r="X694" s="32" t="s">
        <v>259</v>
      </c>
      <c r="Y694" s="32" t="s">
        <v>47</v>
      </c>
      <c r="Z694" s="32" t="s">
        <v>48</v>
      </c>
      <c r="AA694" s="32" t="s">
        <v>330</v>
      </c>
      <c r="AB694" s="32" t="s">
        <v>533</v>
      </c>
      <c r="AC694" s="32" t="s">
        <v>534</v>
      </c>
      <c r="AD694" s="34"/>
      <c r="AE694" s="32" t="s">
        <v>39</v>
      </c>
      <c r="AF694" s="32" t="s">
        <v>53</v>
      </c>
      <c r="AG694" s="35">
        <v>0</v>
      </c>
      <c r="AH694" s="33">
        <v>44827.501261574071</v>
      </c>
      <c r="AI694" s="32" t="s">
        <v>56</v>
      </c>
    </row>
    <row r="695" spans="1:35" ht="14.25">
      <c r="A695" s="32" t="s">
        <v>35</v>
      </c>
      <c r="B695" s="32" t="s">
        <v>2348</v>
      </c>
      <c r="C695" s="33">
        <v>44827.691678240742</v>
      </c>
      <c r="D695" s="33">
        <v>44823.580474537041</v>
      </c>
      <c r="E695" s="32" t="s">
        <v>37</v>
      </c>
      <c r="F695" s="32" t="s">
        <v>3184</v>
      </c>
      <c r="G695">
        <v>11824</v>
      </c>
      <c r="H695" s="33">
        <v>44837.706944444442</v>
      </c>
      <c r="I695" s="32" t="s">
        <v>38</v>
      </c>
      <c r="J695" s="32" t="s">
        <v>39</v>
      </c>
      <c r="K695" s="33"/>
      <c r="L695" s="32" t="s">
        <v>40</v>
      </c>
      <c r="M695" s="32" t="s">
        <v>56</v>
      </c>
      <c r="N695">
        <v>1</v>
      </c>
      <c r="O695" s="32" t="s">
        <v>82</v>
      </c>
      <c r="P695">
        <v>0</v>
      </c>
      <c r="Q695" s="32" t="s">
        <v>56</v>
      </c>
      <c r="R695">
        <v>813980442</v>
      </c>
      <c r="S695" s="32" t="s">
        <v>120</v>
      </c>
      <c r="T695" s="32" t="s">
        <v>121</v>
      </c>
      <c r="U695" s="32" t="s">
        <v>45</v>
      </c>
      <c r="V695" s="32" t="s">
        <v>3185</v>
      </c>
      <c r="W695" s="33">
        <v>44825.667349537034</v>
      </c>
      <c r="X695" s="32" t="s">
        <v>59</v>
      </c>
      <c r="Y695" s="32" t="s">
        <v>47</v>
      </c>
      <c r="Z695" s="32" t="s">
        <v>48</v>
      </c>
      <c r="AA695" s="32" t="s">
        <v>314</v>
      </c>
      <c r="AB695" s="32" t="s">
        <v>3186</v>
      </c>
      <c r="AC695" s="32" t="s">
        <v>569</v>
      </c>
      <c r="AD695" s="34"/>
      <c r="AE695" s="32" t="s">
        <v>39</v>
      </c>
      <c r="AF695" s="32" t="s">
        <v>50</v>
      </c>
      <c r="AG695" s="35">
        <v>0</v>
      </c>
      <c r="AH695" s="33">
        <v>44827.691666666666</v>
      </c>
      <c r="AI695" s="32" t="s">
        <v>56</v>
      </c>
    </row>
    <row r="696" spans="1:35" ht="14.25">
      <c r="A696" s="32" t="s">
        <v>35</v>
      </c>
      <c r="B696" s="32" t="s">
        <v>178</v>
      </c>
      <c r="C696" s="33"/>
      <c r="D696" s="33">
        <v>44823.582789351851</v>
      </c>
      <c r="E696" s="32" t="s">
        <v>37</v>
      </c>
      <c r="F696" s="32" t="s">
        <v>39</v>
      </c>
      <c r="G696">
        <v>11825</v>
      </c>
      <c r="H696" s="33">
        <v>44826.458194444444</v>
      </c>
      <c r="I696" s="32" t="s">
        <v>38</v>
      </c>
      <c r="J696" s="32" t="s">
        <v>39</v>
      </c>
      <c r="K696" s="33"/>
      <c r="L696" s="32" t="s">
        <v>40</v>
      </c>
      <c r="M696" s="32" t="s">
        <v>56</v>
      </c>
      <c r="N696">
        <v>1</v>
      </c>
      <c r="O696" s="32" t="s">
        <v>179</v>
      </c>
      <c r="P696">
        <v>0</v>
      </c>
      <c r="Q696" s="32" t="s">
        <v>41</v>
      </c>
      <c r="R696">
        <v>8232</v>
      </c>
      <c r="S696" s="32" t="s">
        <v>375</v>
      </c>
      <c r="T696" s="32" t="s">
        <v>376</v>
      </c>
      <c r="U696" s="32" t="s">
        <v>39</v>
      </c>
      <c r="V696" s="32" t="s">
        <v>39</v>
      </c>
      <c r="W696" s="33"/>
      <c r="X696" s="32" t="s">
        <v>215</v>
      </c>
      <c r="Y696" s="32" t="s">
        <v>47</v>
      </c>
      <c r="Z696" s="32" t="s">
        <v>216</v>
      </c>
      <c r="AA696" s="32" t="s">
        <v>182</v>
      </c>
      <c r="AB696" s="32" t="s">
        <v>664</v>
      </c>
      <c r="AC696" s="32" t="s">
        <v>736</v>
      </c>
      <c r="AD696" s="34"/>
      <c r="AE696" s="32" t="s">
        <v>39</v>
      </c>
      <c r="AF696" s="32" t="s">
        <v>53</v>
      </c>
      <c r="AG696" s="35">
        <v>0</v>
      </c>
      <c r="AH696" s="33">
        <v>44823.606909722221</v>
      </c>
      <c r="AI696" s="32" t="s">
        <v>56</v>
      </c>
    </row>
    <row r="697" spans="1:35" ht="14.25">
      <c r="A697" s="32" t="s">
        <v>35</v>
      </c>
      <c r="B697" s="32" t="s">
        <v>1527</v>
      </c>
      <c r="C697" s="33">
        <v>44828.441701388889</v>
      </c>
      <c r="D697" s="33">
        <v>44823.592233796298</v>
      </c>
      <c r="E697" s="32" t="s">
        <v>37</v>
      </c>
      <c r="F697" s="32" t="s">
        <v>3187</v>
      </c>
      <c r="G697">
        <v>11826</v>
      </c>
      <c r="H697" s="33">
        <v>44837.491666666669</v>
      </c>
      <c r="I697" s="32" t="s">
        <v>3188</v>
      </c>
      <c r="J697" s="32" t="s">
        <v>45</v>
      </c>
      <c r="K697" s="33">
        <v>44823.639189814814</v>
      </c>
      <c r="L697" s="32" t="s">
        <v>40</v>
      </c>
      <c r="M697" s="32" t="s">
        <v>56</v>
      </c>
      <c r="N697">
        <v>2</v>
      </c>
      <c r="O697" s="32" t="s">
        <v>135</v>
      </c>
      <c r="P697">
        <v>1</v>
      </c>
      <c r="Q697" s="32" t="s">
        <v>56</v>
      </c>
      <c r="R697">
        <v>6102</v>
      </c>
      <c r="S697" s="32" t="s">
        <v>3189</v>
      </c>
      <c r="T697" s="32" t="s">
        <v>3190</v>
      </c>
      <c r="U697" s="32" t="s">
        <v>45</v>
      </c>
      <c r="V697" s="32" t="s">
        <v>3191</v>
      </c>
      <c r="W697" s="33">
        <v>44826.434293981481</v>
      </c>
      <c r="X697" s="32" t="s">
        <v>103</v>
      </c>
      <c r="Y697" s="32" t="s">
        <v>47</v>
      </c>
      <c r="Z697" s="32" t="s">
        <v>48</v>
      </c>
      <c r="AA697" s="32" t="s">
        <v>2356</v>
      </c>
      <c r="AB697" s="32" t="s">
        <v>3192</v>
      </c>
      <c r="AC697" s="32" t="s">
        <v>612</v>
      </c>
      <c r="AD697" s="34"/>
      <c r="AE697" s="32" t="s">
        <v>39</v>
      </c>
      <c r="AF697" s="32" t="s">
        <v>50</v>
      </c>
      <c r="AG697" s="35">
        <v>0</v>
      </c>
      <c r="AH697" s="33">
        <v>44828.441701388889</v>
      </c>
      <c r="AI697" s="32" t="s">
        <v>56</v>
      </c>
    </row>
    <row r="698" spans="1:35" ht="14.25">
      <c r="A698" s="32" t="s">
        <v>35</v>
      </c>
      <c r="B698" s="32" t="s">
        <v>1527</v>
      </c>
      <c r="C698" s="33">
        <v>44823.605000000003</v>
      </c>
      <c r="D698" s="33">
        <v>44823.604768518519</v>
      </c>
      <c r="E698" s="32" t="s">
        <v>37</v>
      </c>
      <c r="F698" s="32" t="s">
        <v>3193</v>
      </c>
      <c r="G698">
        <v>11827</v>
      </c>
      <c r="H698" s="33">
        <v>44841.337997685187</v>
      </c>
      <c r="I698" s="32" t="s">
        <v>38</v>
      </c>
      <c r="J698" s="32" t="s">
        <v>39</v>
      </c>
      <c r="K698" s="33"/>
      <c r="L698" s="32" t="s">
        <v>40</v>
      </c>
      <c r="M698" s="32" t="s">
        <v>41</v>
      </c>
      <c r="N698">
        <v>1</v>
      </c>
      <c r="O698" s="32" t="s">
        <v>42</v>
      </c>
      <c r="P698">
        <v>0</v>
      </c>
      <c r="Q698" s="32" t="s">
        <v>41</v>
      </c>
      <c r="R698">
        <v>642175520</v>
      </c>
      <c r="S698" s="32" t="s">
        <v>194</v>
      </c>
      <c r="T698" s="32" t="s">
        <v>195</v>
      </c>
      <c r="U698" s="32" t="s">
        <v>45</v>
      </c>
      <c r="V698" s="32" t="s">
        <v>751</v>
      </c>
      <c r="W698" s="33">
        <v>44823.605000000003</v>
      </c>
      <c r="X698" s="32" t="s">
        <v>196</v>
      </c>
      <c r="Y698" s="32" t="s">
        <v>282</v>
      </c>
      <c r="Z698" s="32" t="s">
        <v>48</v>
      </c>
      <c r="AA698" s="32" t="s">
        <v>197</v>
      </c>
      <c r="AB698" s="32" t="s">
        <v>3194</v>
      </c>
      <c r="AC698" s="32" t="s">
        <v>538</v>
      </c>
      <c r="AD698" s="34"/>
      <c r="AE698" s="32" t="s">
        <v>39</v>
      </c>
      <c r="AF698" s="32" t="s">
        <v>50</v>
      </c>
      <c r="AG698" s="35">
        <v>0</v>
      </c>
      <c r="AH698" s="33">
        <v>44838.462997685187</v>
      </c>
      <c r="AI698" s="32" t="s">
        <v>41</v>
      </c>
    </row>
    <row r="699" spans="1:35" ht="14.25">
      <c r="A699" s="32" t="s">
        <v>35</v>
      </c>
      <c r="B699" s="32" t="s">
        <v>1527</v>
      </c>
      <c r="C699" s="33">
        <v>44823.606550925928</v>
      </c>
      <c r="D699" s="33">
        <v>44823.605833333335</v>
      </c>
      <c r="E699" s="32" t="s">
        <v>37</v>
      </c>
      <c r="F699" s="32" t="s">
        <v>3195</v>
      </c>
      <c r="G699">
        <v>11828</v>
      </c>
      <c r="H699" s="33">
        <v>44841.335787037038</v>
      </c>
      <c r="I699" s="32" t="s">
        <v>38</v>
      </c>
      <c r="J699" s="32" t="s">
        <v>39</v>
      </c>
      <c r="K699" s="33"/>
      <c r="L699" s="32" t="s">
        <v>40</v>
      </c>
      <c r="M699" s="32" t="s">
        <v>41</v>
      </c>
      <c r="N699">
        <v>1</v>
      </c>
      <c r="O699" s="32" t="s">
        <v>42</v>
      </c>
      <c r="P699">
        <v>0</v>
      </c>
      <c r="Q699" s="32" t="s">
        <v>41</v>
      </c>
      <c r="R699">
        <v>642175520</v>
      </c>
      <c r="S699" s="32" t="s">
        <v>194</v>
      </c>
      <c r="T699" s="32" t="s">
        <v>195</v>
      </c>
      <c r="U699" s="32" t="s">
        <v>45</v>
      </c>
      <c r="V699" s="32" t="s">
        <v>1919</v>
      </c>
      <c r="W699" s="33">
        <v>44823.606550925928</v>
      </c>
      <c r="X699" s="32" t="s">
        <v>196</v>
      </c>
      <c r="Y699" s="32" t="s">
        <v>52</v>
      </c>
      <c r="Z699" s="32" t="s">
        <v>48</v>
      </c>
      <c r="AA699" s="32" t="s">
        <v>197</v>
      </c>
      <c r="AB699" s="32" t="s">
        <v>1475</v>
      </c>
      <c r="AC699" s="32" t="s">
        <v>538</v>
      </c>
      <c r="AD699" s="34"/>
      <c r="AE699" s="32" t="s">
        <v>39</v>
      </c>
      <c r="AF699" s="32" t="s">
        <v>50</v>
      </c>
      <c r="AG699" s="35">
        <v>0</v>
      </c>
      <c r="AH699" s="33">
        <v>44838.461481481485</v>
      </c>
      <c r="AI699" s="32" t="s">
        <v>41</v>
      </c>
    </row>
    <row r="700" spans="1:35" ht="14.25">
      <c r="A700" s="32" t="s">
        <v>35</v>
      </c>
      <c r="B700" s="32" t="s">
        <v>1527</v>
      </c>
      <c r="C700" s="33">
        <v>44823.607685185183</v>
      </c>
      <c r="D700" s="33">
        <v>44823.607511574075</v>
      </c>
      <c r="E700" s="32" t="s">
        <v>37</v>
      </c>
      <c r="F700" s="32" t="s">
        <v>3196</v>
      </c>
      <c r="G700">
        <v>11829</v>
      </c>
      <c r="H700" s="33">
        <v>44841.336435185185</v>
      </c>
      <c r="I700" s="32" t="s">
        <v>38</v>
      </c>
      <c r="J700" s="32" t="s">
        <v>39</v>
      </c>
      <c r="K700" s="33"/>
      <c r="L700" s="32" t="s">
        <v>40</v>
      </c>
      <c r="M700" s="32" t="s">
        <v>41</v>
      </c>
      <c r="N700">
        <v>1</v>
      </c>
      <c r="O700" s="32" t="s">
        <v>42</v>
      </c>
      <c r="P700">
        <v>0</v>
      </c>
      <c r="Q700" s="32" t="s">
        <v>41</v>
      </c>
      <c r="R700">
        <v>642175520</v>
      </c>
      <c r="S700" s="32" t="s">
        <v>194</v>
      </c>
      <c r="T700" s="32" t="s">
        <v>195</v>
      </c>
      <c r="U700" s="32" t="s">
        <v>45</v>
      </c>
      <c r="V700" s="32" t="s">
        <v>838</v>
      </c>
      <c r="W700" s="33">
        <v>44823.607685185183</v>
      </c>
      <c r="X700" s="32" t="s">
        <v>196</v>
      </c>
      <c r="Y700" s="32" t="s">
        <v>235</v>
      </c>
      <c r="Z700" s="32" t="s">
        <v>48</v>
      </c>
      <c r="AA700" s="32" t="s">
        <v>197</v>
      </c>
      <c r="AB700" s="32" t="s">
        <v>1475</v>
      </c>
      <c r="AC700" s="32" t="s">
        <v>538</v>
      </c>
      <c r="AD700" s="34"/>
      <c r="AE700" s="32" t="s">
        <v>39</v>
      </c>
      <c r="AF700" s="32" t="s">
        <v>50</v>
      </c>
      <c r="AG700" s="35">
        <v>0</v>
      </c>
      <c r="AH700" s="33">
        <v>44838.461435185185</v>
      </c>
      <c r="AI700" s="32" t="s">
        <v>41</v>
      </c>
    </row>
    <row r="701" spans="1:35" ht="14.25">
      <c r="A701" s="32" t="s">
        <v>35</v>
      </c>
      <c r="B701" s="32" t="s">
        <v>1527</v>
      </c>
      <c r="C701" s="33">
        <v>44823.609606481485</v>
      </c>
      <c r="D701" s="33">
        <v>44823.609386574077</v>
      </c>
      <c r="E701" s="32" t="s">
        <v>37</v>
      </c>
      <c r="F701" s="32" t="s">
        <v>3197</v>
      </c>
      <c r="G701">
        <v>11830</v>
      </c>
      <c r="H701" s="33">
        <v>44841.336400462962</v>
      </c>
      <c r="I701" s="32" t="s">
        <v>38</v>
      </c>
      <c r="J701" s="32" t="s">
        <v>39</v>
      </c>
      <c r="K701" s="33"/>
      <c r="L701" s="32" t="s">
        <v>40</v>
      </c>
      <c r="M701" s="32" t="s">
        <v>41</v>
      </c>
      <c r="N701">
        <v>1</v>
      </c>
      <c r="O701" s="32" t="s">
        <v>42</v>
      </c>
      <c r="P701">
        <v>0</v>
      </c>
      <c r="Q701" s="32" t="s">
        <v>41</v>
      </c>
      <c r="R701">
        <v>642175520</v>
      </c>
      <c r="S701" s="32" t="s">
        <v>194</v>
      </c>
      <c r="T701" s="32" t="s">
        <v>195</v>
      </c>
      <c r="U701" s="32" t="s">
        <v>45</v>
      </c>
      <c r="V701" s="32" t="s">
        <v>751</v>
      </c>
      <c r="W701" s="33">
        <v>44823.609606481485</v>
      </c>
      <c r="X701" s="32" t="s">
        <v>196</v>
      </c>
      <c r="Y701" s="32" t="s">
        <v>282</v>
      </c>
      <c r="Z701" s="32" t="s">
        <v>48</v>
      </c>
      <c r="AA701" s="32" t="s">
        <v>197</v>
      </c>
      <c r="AB701" s="32" t="s">
        <v>3198</v>
      </c>
      <c r="AC701" s="32" t="s">
        <v>538</v>
      </c>
      <c r="AD701" s="34"/>
      <c r="AE701" s="32" t="s">
        <v>39</v>
      </c>
      <c r="AF701" s="32" t="s">
        <v>50</v>
      </c>
      <c r="AG701" s="35">
        <v>0</v>
      </c>
      <c r="AH701" s="33">
        <v>44838.461400462962</v>
      </c>
      <c r="AI701" s="32" t="s">
        <v>41</v>
      </c>
    </row>
    <row r="702" spans="1:35" ht="14.25">
      <c r="A702" s="32" t="s">
        <v>35</v>
      </c>
      <c r="B702" s="32" t="s">
        <v>1527</v>
      </c>
      <c r="C702" s="33">
        <v>44823.61136574074</v>
      </c>
      <c r="D702" s="33">
        <v>44823.609988425924</v>
      </c>
      <c r="E702" s="32" t="s">
        <v>37</v>
      </c>
      <c r="F702" s="32" t="s">
        <v>3199</v>
      </c>
      <c r="G702">
        <v>11831</v>
      </c>
      <c r="H702" s="33">
        <v>44841.3356712963</v>
      </c>
      <c r="I702" s="32" t="s">
        <v>38</v>
      </c>
      <c r="J702" s="32" t="s">
        <v>39</v>
      </c>
      <c r="K702" s="33"/>
      <c r="L702" s="32" t="s">
        <v>40</v>
      </c>
      <c r="M702" s="32" t="s">
        <v>41</v>
      </c>
      <c r="N702">
        <v>1</v>
      </c>
      <c r="O702" s="32" t="s">
        <v>42</v>
      </c>
      <c r="P702">
        <v>0</v>
      </c>
      <c r="Q702" s="32" t="s">
        <v>41</v>
      </c>
      <c r="R702">
        <v>642175520</v>
      </c>
      <c r="S702" s="32" t="s">
        <v>194</v>
      </c>
      <c r="T702" s="32" t="s">
        <v>195</v>
      </c>
      <c r="U702" s="32" t="s">
        <v>45</v>
      </c>
      <c r="V702" s="32" t="s">
        <v>955</v>
      </c>
      <c r="W702" s="33">
        <v>44823.61136574074</v>
      </c>
      <c r="X702" s="32" t="s">
        <v>196</v>
      </c>
      <c r="Y702" s="32" t="s">
        <v>282</v>
      </c>
      <c r="Z702" s="32" t="s">
        <v>48</v>
      </c>
      <c r="AA702" s="32" t="s">
        <v>197</v>
      </c>
      <c r="AB702" s="32" t="s">
        <v>3200</v>
      </c>
      <c r="AC702" s="32" t="s">
        <v>538</v>
      </c>
      <c r="AD702" s="34"/>
      <c r="AE702" s="32" t="s">
        <v>39</v>
      </c>
      <c r="AF702" s="32" t="s">
        <v>50</v>
      </c>
      <c r="AG702" s="35">
        <v>0</v>
      </c>
      <c r="AH702" s="33">
        <v>44838.461365740739</v>
      </c>
      <c r="AI702" s="32" t="s">
        <v>41</v>
      </c>
    </row>
    <row r="703" spans="1:35" ht="14.25">
      <c r="A703" s="32" t="s">
        <v>35</v>
      </c>
      <c r="B703" s="32" t="s">
        <v>1527</v>
      </c>
      <c r="C703" s="33">
        <v>44823.612847222219</v>
      </c>
      <c r="D703" s="33">
        <v>44823.612488425926</v>
      </c>
      <c r="E703" s="32" t="s">
        <v>37</v>
      </c>
      <c r="F703" s="32" t="s">
        <v>3201</v>
      </c>
      <c r="G703">
        <v>11832</v>
      </c>
      <c r="H703" s="33">
        <v>44841.336319444446</v>
      </c>
      <c r="I703" s="32" t="s">
        <v>38</v>
      </c>
      <c r="J703" s="32" t="s">
        <v>39</v>
      </c>
      <c r="K703" s="33"/>
      <c r="L703" s="32" t="s">
        <v>40</v>
      </c>
      <c r="M703" s="32" t="s">
        <v>41</v>
      </c>
      <c r="N703">
        <v>1</v>
      </c>
      <c r="O703" s="32" t="s">
        <v>42</v>
      </c>
      <c r="P703">
        <v>0</v>
      </c>
      <c r="Q703" s="32" t="s">
        <v>41</v>
      </c>
      <c r="R703">
        <v>642175520</v>
      </c>
      <c r="S703" s="32" t="s">
        <v>194</v>
      </c>
      <c r="T703" s="32" t="s">
        <v>195</v>
      </c>
      <c r="U703" s="32" t="s">
        <v>45</v>
      </c>
      <c r="V703" s="32" t="s">
        <v>1923</v>
      </c>
      <c r="W703" s="33">
        <v>44823.612847222219</v>
      </c>
      <c r="X703" s="32" t="s">
        <v>196</v>
      </c>
      <c r="Y703" s="32" t="s">
        <v>52</v>
      </c>
      <c r="Z703" s="32" t="s">
        <v>48</v>
      </c>
      <c r="AA703" s="32" t="s">
        <v>197</v>
      </c>
      <c r="AB703" s="32" t="s">
        <v>469</v>
      </c>
      <c r="AC703" s="32" t="s">
        <v>538</v>
      </c>
      <c r="AD703" s="34"/>
      <c r="AE703" s="32" t="s">
        <v>39</v>
      </c>
      <c r="AF703" s="32" t="s">
        <v>50</v>
      </c>
      <c r="AG703" s="35">
        <v>0</v>
      </c>
      <c r="AH703" s="33">
        <v>44838.461319444446</v>
      </c>
      <c r="AI703" s="32" t="s">
        <v>41</v>
      </c>
    </row>
    <row r="704" spans="1:35" ht="14.25">
      <c r="A704" s="32" t="s">
        <v>35</v>
      </c>
      <c r="B704" s="32" t="s">
        <v>1527</v>
      </c>
      <c r="C704" s="33">
        <v>44823.614155092589</v>
      </c>
      <c r="D704" s="33">
        <v>44823.613865740743</v>
      </c>
      <c r="E704" s="32" t="s">
        <v>37</v>
      </c>
      <c r="F704" s="32" t="s">
        <v>3202</v>
      </c>
      <c r="G704">
        <v>11833</v>
      </c>
      <c r="H704" s="33">
        <v>44841.336273148147</v>
      </c>
      <c r="I704" s="32" t="s">
        <v>38</v>
      </c>
      <c r="J704" s="32" t="s">
        <v>39</v>
      </c>
      <c r="K704" s="33"/>
      <c r="L704" s="32" t="s">
        <v>40</v>
      </c>
      <c r="M704" s="32" t="s">
        <v>41</v>
      </c>
      <c r="N704">
        <v>1</v>
      </c>
      <c r="O704" s="32" t="s">
        <v>42</v>
      </c>
      <c r="P704">
        <v>0</v>
      </c>
      <c r="Q704" s="32" t="s">
        <v>41</v>
      </c>
      <c r="R704">
        <v>642175520</v>
      </c>
      <c r="S704" s="32" t="s">
        <v>194</v>
      </c>
      <c r="T704" s="32" t="s">
        <v>195</v>
      </c>
      <c r="U704" s="32" t="s">
        <v>45</v>
      </c>
      <c r="V704" s="32" t="s">
        <v>835</v>
      </c>
      <c r="W704" s="33">
        <v>44823.614155092589</v>
      </c>
      <c r="X704" s="32" t="s">
        <v>196</v>
      </c>
      <c r="Y704" s="32" t="s">
        <v>235</v>
      </c>
      <c r="Z704" s="32" t="s">
        <v>48</v>
      </c>
      <c r="AA704" s="32" t="s">
        <v>197</v>
      </c>
      <c r="AB704" s="32" t="s">
        <v>193</v>
      </c>
      <c r="AC704" s="32" t="s">
        <v>538</v>
      </c>
      <c r="AD704" s="34"/>
      <c r="AE704" s="32" t="s">
        <v>39</v>
      </c>
      <c r="AF704" s="32" t="s">
        <v>50</v>
      </c>
      <c r="AG704" s="35">
        <v>0</v>
      </c>
      <c r="AH704" s="33">
        <v>44838.461273148147</v>
      </c>
      <c r="AI704" s="32" t="s">
        <v>41</v>
      </c>
    </row>
    <row r="705" spans="1:35" ht="14.25">
      <c r="A705" s="32" t="s">
        <v>35</v>
      </c>
      <c r="B705" s="32" t="s">
        <v>1527</v>
      </c>
      <c r="C705" s="33">
        <v>44823.657858796294</v>
      </c>
      <c r="D705" s="33">
        <v>44823.62667824074</v>
      </c>
      <c r="E705" s="32" t="s">
        <v>37</v>
      </c>
      <c r="F705" s="32" t="s">
        <v>3203</v>
      </c>
      <c r="G705">
        <v>11834</v>
      </c>
      <c r="H705" s="33">
        <v>44833.640497685185</v>
      </c>
      <c r="I705" s="32" t="s">
        <v>38</v>
      </c>
      <c r="J705" s="32" t="s">
        <v>39</v>
      </c>
      <c r="K705" s="33"/>
      <c r="L705" s="32" t="s">
        <v>40</v>
      </c>
      <c r="M705" s="32" t="s">
        <v>56</v>
      </c>
      <c r="N705">
        <v>1</v>
      </c>
      <c r="O705" s="32" t="s">
        <v>42</v>
      </c>
      <c r="P705">
        <v>0</v>
      </c>
      <c r="Q705" s="32" t="s">
        <v>56</v>
      </c>
      <c r="R705">
        <v>8607</v>
      </c>
      <c r="S705" s="32" t="s">
        <v>3204</v>
      </c>
      <c r="T705" s="32" t="s">
        <v>3205</v>
      </c>
      <c r="U705" s="32" t="s">
        <v>45</v>
      </c>
      <c r="V705" s="32" t="s">
        <v>1100</v>
      </c>
      <c r="W705" s="33">
        <v>44823.64466435185</v>
      </c>
      <c r="X705" s="32" t="s">
        <v>67</v>
      </c>
      <c r="Y705" s="32" t="s">
        <v>52</v>
      </c>
      <c r="Z705" s="32" t="s">
        <v>48</v>
      </c>
      <c r="AA705" s="32" t="s">
        <v>475</v>
      </c>
      <c r="AB705" s="32" t="s">
        <v>3206</v>
      </c>
      <c r="AC705" s="32" t="s">
        <v>1256</v>
      </c>
      <c r="AD705" s="34"/>
      <c r="AE705" s="32" t="s">
        <v>39</v>
      </c>
      <c r="AF705" s="32" t="s">
        <v>50</v>
      </c>
      <c r="AG705" s="35">
        <v>0</v>
      </c>
      <c r="AH705" s="33">
        <v>44823.657858796294</v>
      </c>
      <c r="AI705" s="32" t="s">
        <v>56</v>
      </c>
    </row>
    <row r="706" spans="1:35" ht="14.25">
      <c r="A706" s="32" t="s">
        <v>35</v>
      </c>
      <c r="B706" s="32" t="s">
        <v>1527</v>
      </c>
      <c r="C706" s="33">
        <v>44824.686585648145</v>
      </c>
      <c r="D706" s="33">
        <v>44823.650879629633</v>
      </c>
      <c r="E706" s="32" t="s">
        <v>37</v>
      </c>
      <c r="F706" s="32" t="s">
        <v>3207</v>
      </c>
      <c r="G706">
        <v>11835</v>
      </c>
      <c r="H706" s="33">
        <v>44833.651516203703</v>
      </c>
      <c r="I706" s="32" t="s">
        <v>38</v>
      </c>
      <c r="J706" s="32" t="s">
        <v>39</v>
      </c>
      <c r="K706" s="33"/>
      <c r="L706" s="32" t="s">
        <v>40</v>
      </c>
      <c r="M706" s="32" t="s">
        <v>56</v>
      </c>
      <c r="N706">
        <v>1</v>
      </c>
      <c r="O706" s="32" t="s">
        <v>42</v>
      </c>
      <c r="P706">
        <v>0</v>
      </c>
      <c r="Q706" s="32" t="s">
        <v>56</v>
      </c>
      <c r="R706">
        <v>5722</v>
      </c>
      <c r="S706" s="32" t="s">
        <v>435</v>
      </c>
      <c r="T706" s="32" t="s">
        <v>428</v>
      </c>
      <c r="U706" s="32" t="s">
        <v>45</v>
      </c>
      <c r="V706" s="32" t="s">
        <v>3208</v>
      </c>
      <c r="W706" s="33">
        <v>44824.686585648145</v>
      </c>
      <c r="X706" s="32" t="s">
        <v>106</v>
      </c>
      <c r="Y706" s="32" t="s">
        <v>47</v>
      </c>
      <c r="Z706" s="32" t="s">
        <v>48</v>
      </c>
      <c r="AA706" s="32" t="s">
        <v>107</v>
      </c>
      <c r="AB706" s="32" t="s">
        <v>3209</v>
      </c>
      <c r="AC706" s="32" t="s">
        <v>600</v>
      </c>
      <c r="AD706" s="34"/>
      <c r="AE706" s="32" t="s">
        <v>39</v>
      </c>
      <c r="AF706" s="32" t="s">
        <v>50</v>
      </c>
      <c r="AG706" s="35">
        <v>0</v>
      </c>
      <c r="AH706" s="33">
        <v>44824.686585648145</v>
      </c>
      <c r="AI706" s="32" t="s">
        <v>41</v>
      </c>
    </row>
    <row r="707" spans="1:35" ht="14.25">
      <c r="A707" s="32" t="s">
        <v>35</v>
      </c>
      <c r="B707" s="32" t="s">
        <v>1527</v>
      </c>
      <c r="C707" s="33">
        <v>44824.466064814813</v>
      </c>
      <c r="D707" s="33">
        <v>44823.658622685187</v>
      </c>
      <c r="E707" s="32" t="s">
        <v>37</v>
      </c>
      <c r="F707" s="32" t="s">
        <v>39</v>
      </c>
      <c r="G707">
        <v>11836</v>
      </c>
      <c r="H707" s="33">
        <v>44826.534270833334</v>
      </c>
      <c r="I707" s="32" t="s">
        <v>3210</v>
      </c>
      <c r="J707" s="32" t="s">
        <v>45</v>
      </c>
      <c r="K707" s="33">
        <v>44823.667037037034</v>
      </c>
      <c r="L707" s="32" t="s">
        <v>40</v>
      </c>
      <c r="M707" s="32" t="s">
        <v>56</v>
      </c>
      <c r="N707">
        <v>3</v>
      </c>
      <c r="O707" s="32" t="s">
        <v>135</v>
      </c>
      <c r="P707">
        <v>1</v>
      </c>
      <c r="Q707" s="32" t="s">
        <v>41</v>
      </c>
      <c r="R707">
        <v>1326</v>
      </c>
      <c r="S707" s="32" t="s">
        <v>632</v>
      </c>
      <c r="T707" s="32" t="s">
        <v>633</v>
      </c>
      <c r="U707" s="32" t="s">
        <v>45</v>
      </c>
      <c r="V707" s="32" t="s">
        <v>3211</v>
      </c>
      <c r="W707" s="33">
        <v>44824.466064814813</v>
      </c>
      <c r="X707" s="32" t="s">
        <v>96</v>
      </c>
      <c r="Y707" s="32" t="s">
        <v>47</v>
      </c>
      <c r="Z707" s="32" t="s">
        <v>48</v>
      </c>
      <c r="AA707" s="32" t="s">
        <v>97</v>
      </c>
      <c r="AB707" s="32" t="s">
        <v>3212</v>
      </c>
      <c r="AC707" s="32" t="s">
        <v>570</v>
      </c>
      <c r="AD707" s="34"/>
      <c r="AE707" s="32" t="s">
        <v>39</v>
      </c>
      <c r="AF707" s="32" t="s">
        <v>53</v>
      </c>
      <c r="AG707" s="35">
        <v>0</v>
      </c>
      <c r="AH707" s="33">
        <v>44824.466064814813</v>
      </c>
      <c r="AI707" s="32" t="s">
        <v>56</v>
      </c>
    </row>
    <row r="708" spans="1:35" ht="14.25">
      <c r="A708" s="32" t="s">
        <v>35</v>
      </c>
      <c r="B708" s="32" t="s">
        <v>2343</v>
      </c>
      <c r="C708" s="33"/>
      <c r="D708" s="33">
        <v>44823.660868055558</v>
      </c>
      <c r="E708" s="32" t="s">
        <v>37</v>
      </c>
      <c r="F708" s="32" t="s">
        <v>3213</v>
      </c>
      <c r="G708">
        <v>11837</v>
      </c>
      <c r="H708" s="33">
        <v>44825.411249999997</v>
      </c>
      <c r="I708" s="32" t="s">
        <v>38</v>
      </c>
      <c r="J708" s="32" t="s">
        <v>39</v>
      </c>
      <c r="K708" s="33"/>
      <c r="L708" s="32" t="s">
        <v>40</v>
      </c>
      <c r="M708" s="32" t="s">
        <v>41</v>
      </c>
      <c r="N708">
        <v>1</v>
      </c>
      <c r="O708" s="32" t="s">
        <v>39</v>
      </c>
      <c r="P708">
        <v>0</v>
      </c>
      <c r="Q708" s="32" t="s">
        <v>203</v>
      </c>
      <c r="R708">
        <v>7020</v>
      </c>
      <c r="S708" s="32" t="s">
        <v>3214</v>
      </c>
      <c r="T708" s="32" t="s">
        <v>3215</v>
      </c>
      <c r="U708" s="32" t="s">
        <v>39</v>
      </c>
      <c r="V708" s="32" t="s">
        <v>39</v>
      </c>
      <c r="W708" s="33"/>
      <c r="X708" s="32" t="s">
        <v>215</v>
      </c>
      <c r="Y708" s="32" t="s">
        <v>52</v>
      </c>
      <c r="Z708" s="32" t="s">
        <v>160</v>
      </c>
      <c r="AA708" s="32" t="s">
        <v>39</v>
      </c>
      <c r="AB708" s="32" t="s">
        <v>3216</v>
      </c>
      <c r="AC708" s="32" t="s">
        <v>538</v>
      </c>
      <c r="AD708" s="34"/>
      <c r="AE708" s="32" t="s">
        <v>39</v>
      </c>
      <c r="AF708" s="32" t="s">
        <v>50</v>
      </c>
      <c r="AG708" s="35">
        <v>0</v>
      </c>
      <c r="AH708" s="33">
        <v>44824.393888888888</v>
      </c>
      <c r="AI708" s="32" t="s">
        <v>203</v>
      </c>
    </row>
    <row r="709" spans="1:35" ht="14.25">
      <c r="A709" s="32" t="s">
        <v>35</v>
      </c>
      <c r="B709" s="32" t="s">
        <v>329</v>
      </c>
      <c r="C709" s="33"/>
      <c r="D709" s="33">
        <v>44823.662083333336</v>
      </c>
      <c r="E709" s="32" t="s">
        <v>37</v>
      </c>
      <c r="F709" s="32" t="s">
        <v>39</v>
      </c>
      <c r="G709">
        <v>11838</v>
      </c>
      <c r="H709" s="33">
        <v>44834.5</v>
      </c>
      <c r="I709" s="32" t="s">
        <v>38</v>
      </c>
      <c r="J709" s="32" t="s">
        <v>39</v>
      </c>
      <c r="K709" s="33"/>
      <c r="L709" s="32" t="s">
        <v>40</v>
      </c>
      <c r="M709" s="32" t="s">
        <v>56</v>
      </c>
      <c r="N709">
        <v>1</v>
      </c>
      <c r="O709" s="32" t="s">
        <v>518</v>
      </c>
      <c r="P709">
        <v>0</v>
      </c>
      <c r="Q709" s="32" t="s">
        <v>41</v>
      </c>
      <c r="R709">
        <v>8527</v>
      </c>
      <c r="S709" s="32" t="s">
        <v>136</v>
      </c>
      <c r="T709" s="32" t="s">
        <v>137</v>
      </c>
      <c r="U709" s="32" t="s">
        <v>39</v>
      </c>
      <c r="V709" s="32" t="s">
        <v>39</v>
      </c>
      <c r="W709" s="33"/>
      <c r="X709" s="32" t="s">
        <v>189</v>
      </c>
      <c r="Y709" s="32" t="s">
        <v>47</v>
      </c>
      <c r="Z709" s="32" t="s">
        <v>160</v>
      </c>
      <c r="AA709" s="32" t="s">
        <v>425</v>
      </c>
      <c r="AB709" s="32" t="s">
        <v>419</v>
      </c>
      <c r="AC709" s="32" t="s">
        <v>1389</v>
      </c>
      <c r="AD709" s="34"/>
      <c r="AE709" s="32" t="s">
        <v>39</v>
      </c>
      <c r="AF709" s="32" t="s">
        <v>53</v>
      </c>
      <c r="AG709" s="35">
        <v>0</v>
      </c>
      <c r="AH709" s="33">
        <v>44834.457511574074</v>
      </c>
      <c r="AI709" s="32" t="s">
        <v>56</v>
      </c>
    </row>
    <row r="710" spans="1:35" ht="14.25">
      <c r="A710" s="32" t="s">
        <v>35</v>
      </c>
      <c r="B710" s="32" t="s">
        <v>178</v>
      </c>
      <c r="C710" s="33"/>
      <c r="D710" s="33">
        <v>44823.685289351852</v>
      </c>
      <c r="E710" s="32" t="s">
        <v>37</v>
      </c>
      <c r="F710" s="32" t="s">
        <v>39</v>
      </c>
      <c r="G710">
        <v>11839</v>
      </c>
      <c r="H710" s="33">
        <v>44826.560937499999</v>
      </c>
      <c r="I710" s="32" t="s">
        <v>3217</v>
      </c>
      <c r="J710" s="32" t="s">
        <v>66</v>
      </c>
      <c r="K710" s="33">
        <v>44826.695960648147</v>
      </c>
      <c r="L710" s="32" t="s">
        <v>40</v>
      </c>
      <c r="M710" s="32" t="s">
        <v>56</v>
      </c>
      <c r="N710">
        <v>1</v>
      </c>
      <c r="O710" s="32" t="s">
        <v>179</v>
      </c>
      <c r="P710">
        <v>1</v>
      </c>
      <c r="Q710" s="32" t="s">
        <v>41</v>
      </c>
      <c r="R710">
        <v>8677</v>
      </c>
      <c r="S710" s="32" t="s">
        <v>1570</v>
      </c>
      <c r="T710" s="32" t="s">
        <v>1571</v>
      </c>
      <c r="U710" s="32" t="s">
        <v>39</v>
      </c>
      <c r="V710" s="32" t="s">
        <v>39</v>
      </c>
      <c r="W710" s="33"/>
      <c r="X710" s="32" t="s">
        <v>67</v>
      </c>
      <c r="Y710" s="32" t="s">
        <v>47</v>
      </c>
      <c r="Z710" s="32" t="s">
        <v>216</v>
      </c>
      <c r="AA710" s="32" t="s">
        <v>182</v>
      </c>
      <c r="AB710" s="32" t="s">
        <v>3218</v>
      </c>
      <c r="AC710" s="32" t="s">
        <v>328</v>
      </c>
      <c r="AD710" s="34"/>
      <c r="AE710" s="32" t="s">
        <v>39</v>
      </c>
      <c r="AF710" s="32" t="s">
        <v>53</v>
      </c>
      <c r="AG710" s="35">
        <v>0</v>
      </c>
      <c r="AH710" s="33">
        <v>44826.696064814816</v>
      </c>
      <c r="AI710" s="32" t="s">
        <v>41</v>
      </c>
    </row>
    <row r="711" spans="1:35" ht="14.25">
      <c r="A711" s="32" t="s">
        <v>35</v>
      </c>
      <c r="B711" s="32" t="s">
        <v>73</v>
      </c>
      <c r="C711" s="33">
        <v>44824.686122685183</v>
      </c>
      <c r="D711" s="33">
        <v>44824.332997685182</v>
      </c>
      <c r="E711" s="32" t="s">
        <v>37</v>
      </c>
      <c r="F711" s="32" t="s">
        <v>3219</v>
      </c>
      <c r="G711">
        <v>11840</v>
      </c>
      <c r="H711" s="33">
        <v>44834.340289351851</v>
      </c>
      <c r="I711" s="32" t="s">
        <v>38</v>
      </c>
      <c r="J711" s="32" t="s">
        <v>39</v>
      </c>
      <c r="K711" s="33"/>
      <c r="L711" s="32" t="s">
        <v>40</v>
      </c>
      <c r="M711" s="32" t="s">
        <v>56</v>
      </c>
      <c r="N711">
        <v>1</v>
      </c>
      <c r="O711" s="32" t="s">
        <v>42</v>
      </c>
      <c r="P711">
        <v>0</v>
      </c>
      <c r="Q711" s="32" t="s">
        <v>56</v>
      </c>
      <c r="R711">
        <v>6143</v>
      </c>
      <c r="S711" s="32" t="s">
        <v>1713</v>
      </c>
      <c r="T711" s="32" t="s">
        <v>1714</v>
      </c>
      <c r="U711" s="32" t="s">
        <v>45</v>
      </c>
      <c r="V711" s="32" t="s">
        <v>3220</v>
      </c>
      <c r="W711" s="33">
        <v>44824.679745370369</v>
      </c>
      <c r="X711" s="32" t="s">
        <v>51</v>
      </c>
      <c r="Y711" s="32" t="s">
        <v>52</v>
      </c>
      <c r="Z711" s="32" t="s">
        <v>48</v>
      </c>
      <c r="AA711" s="32" t="s">
        <v>77</v>
      </c>
      <c r="AB711" s="32" t="s">
        <v>3221</v>
      </c>
      <c r="AC711" s="32" t="s">
        <v>1073</v>
      </c>
      <c r="AD711" s="34"/>
      <c r="AE711" s="32" t="s">
        <v>39</v>
      </c>
      <c r="AF711" s="32" t="s">
        <v>50</v>
      </c>
      <c r="AG711" s="35">
        <v>0</v>
      </c>
      <c r="AH711" s="33">
        <v>44824.686122685183</v>
      </c>
      <c r="AI711" s="32" t="s">
        <v>56</v>
      </c>
    </row>
    <row r="712" spans="1:35" ht="14.25">
      <c r="A712" s="32" t="s">
        <v>35</v>
      </c>
      <c r="B712" s="32" t="s">
        <v>1527</v>
      </c>
      <c r="C712" s="33">
        <v>44824.597314814811</v>
      </c>
      <c r="D712" s="33">
        <v>44824.337476851855</v>
      </c>
      <c r="E712" s="32" t="s">
        <v>37</v>
      </c>
      <c r="F712" s="32" t="s">
        <v>3222</v>
      </c>
      <c r="G712">
        <v>11841</v>
      </c>
      <c r="H712" s="33">
        <v>44834.361203703702</v>
      </c>
      <c r="I712" s="32" t="s">
        <v>38</v>
      </c>
      <c r="J712" s="32" t="s">
        <v>39</v>
      </c>
      <c r="K712" s="33"/>
      <c r="L712" s="32" t="s">
        <v>40</v>
      </c>
      <c r="M712" s="32" t="s">
        <v>56</v>
      </c>
      <c r="N712">
        <v>1</v>
      </c>
      <c r="O712" s="32" t="s">
        <v>135</v>
      </c>
      <c r="P712">
        <v>0</v>
      </c>
      <c r="Q712" s="32" t="s">
        <v>56</v>
      </c>
      <c r="R712">
        <v>645513391</v>
      </c>
      <c r="S712" s="32" t="s">
        <v>3223</v>
      </c>
      <c r="T712" s="32" t="s">
        <v>3224</v>
      </c>
      <c r="U712" s="32" t="s">
        <v>45</v>
      </c>
      <c r="V712" s="32" t="s">
        <v>3225</v>
      </c>
      <c r="W712" s="33">
        <v>44824.573750000003</v>
      </c>
      <c r="X712" s="32" t="s">
        <v>85</v>
      </c>
      <c r="Y712" s="32" t="s">
        <v>47</v>
      </c>
      <c r="Z712" s="32" t="s">
        <v>48</v>
      </c>
      <c r="AA712" s="32" t="s">
        <v>478</v>
      </c>
      <c r="AB712" s="32" t="s">
        <v>3226</v>
      </c>
      <c r="AC712" s="32" t="s">
        <v>174</v>
      </c>
      <c r="AD712" s="34">
        <v>44686</v>
      </c>
      <c r="AE712" s="32" t="s">
        <v>39</v>
      </c>
      <c r="AF712" s="32" t="s">
        <v>50</v>
      </c>
      <c r="AG712" s="35">
        <v>0</v>
      </c>
      <c r="AH712" s="33">
        <v>44825.340046296296</v>
      </c>
      <c r="AI712" s="32" t="s">
        <v>56</v>
      </c>
    </row>
    <row r="713" spans="1:35" ht="14.25">
      <c r="A713" s="32" t="s">
        <v>35</v>
      </c>
      <c r="B713" s="32" t="s">
        <v>2348</v>
      </c>
      <c r="C713" s="33">
        <v>44824.597893518519</v>
      </c>
      <c r="D713" s="33">
        <v>44824.345254629632</v>
      </c>
      <c r="E713" s="32" t="s">
        <v>37</v>
      </c>
      <c r="F713" s="32" t="s">
        <v>3227</v>
      </c>
      <c r="G713">
        <v>11842</v>
      </c>
      <c r="H713" s="33">
        <v>44834.497199074074</v>
      </c>
      <c r="I713" s="32" t="s">
        <v>38</v>
      </c>
      <c r="J713" s="32" t="s">
        <v>39</v>
      </c>
      <c r="K713" s="33"/>
      <c r="L713" s="32" t="s">
        <v>40</v>
      </c>
      <c r="M713" s="32" t="s">
        <v>56</v>
      </c>
      <c r="N713">
        <v>1</v>
      </c>
      <c r="O713" s="32" t="s">
        <v>60</v>
      </c>
      <c r="P713">
        <v>0</v>
      </c>
      <c r="Q713" s="32" t="s">
        <v>56</v>
      </c>
      <c r="R713">
        <v>5791</v>
      </c>
      <c r="S713" s="32" t="s">
        <v>797</v>
      </c>
      <c r="T713" s="32" t="s">
        <v>798</v>
      </c>
      <c r="U713" s="32" t="s">
        <v>45</v>
      </c>
      <c r="V713" s="32" t="s">
        <v>3228</v>
      </c>
      <c r="W713" s="33">
        <v>44824.446620370371</v>
      </c>
      <c r="X713" s="32" t="s">
        <v>72</v>
      </c>
      <c r="Y713" s="32" t="s">
        <v>52</v>
      </c>
      <c r="Z713" s="32" t="s">
        <v>48</v>
      </c>
      <c r="AA713" s="32" t="s">
        <v>474</v>
      </c>
      <c r="AB713" s="32" t="s">
        <v>3229</v>
      </c>
      <c r="AC713" s="32" t="s">
        <v>691</v>
      </c>
      <c r="AD713" s="34"/>
      <c r="AE713" s="32" t="s">
        <v>39</v>
      </c>
      <c r="AF713" s="32" t="s">
        <v>50</v>
      </c>
      <c r="AG713" s="35">
        <v>0</v>
      </c>
      <c r="AH713" s="33">
        <v>44824.597881944443</v>
      </c>
      <c r="AI713" s="32" t="s">
        <v>56</v>
      </c>
    </row>
    <row r="714" spans="1:35" ht="14.25">
      <c r="A714" s="32" t="s">
        <v>35</v>
      </c>
      <c r="B714" s="32" t="s">
        <v>178</v>
      </c>
      <c r="C714" s="33">
        <v>44827.671215277776</v>
      </c>
      <c r="D714" s="33">
        <v>44824.352303240739</v>
      </c>
      <c r="E714" s="32" t="s">
        <v>37</v>
      </c>
      <c r="F714" s="32" t="s">
        <v>3230</v>
      </c>
      <c r="G714">
        <v>11843</v>
      </c>
      <c r="H714" s="33">
        <v>44838.707326388889</v>
      </c>
      <c r="I714" s="32" t="s">
        <v>38</v>
      </c>
      <c r="J714" s="32" t="s">
        <v>39</v>
      </c>
      <c r="K714" s="33"/>
      <c r="L714" s="32" t="s">
        <v>40</v>
      </c>
      <c r="M714" s="32" t="s">
        <v>56</v>
      </c>
      <c r="N714">
        <v>1</v>
      </c>
      <c r="O714" s="32" t="s">
        <v>311</v>
      </c>
      <c r="P714">
        <v>0</v>
      </c>
      <c r="Q714" s="32" t="s">
        <v>56</v>
      </c>
      <c r="R714">
        <v>816443945</v>
      </c>
      <c r="S714" s="32" t="s">
        <v>462</v>
      </c>
      <c r="T714" s="32" t="s">
        <v>463</v>
      </c>
      <c r="U714" s="32" t="s">
        <v>45</v>
      </c>
      <c r="V714" s="32" t="s">
        <v>3231</v>
      </c>
      <c r="W714" s="33">
        <v>44827.671215277776</v>
      </c>
      <c r="X714" s="32" t="s">
        <v>223</v>
      </c>
      <c r="Y714" s="32" t="s">
        <v>47</v>
      </c>
      <c r="Z714" s="32" t="s">
        <v>48</v>
      </c>
      <c r="AA714" s="32" t="s">
        <v>182</v>
      </c>
      <c r="AB714" s="32" t="s">
        <v>3232</v>
      </c>
      <c r="AC714" s="32" t="s">
        <v>464</v>
      </c>
      <c r="AD714" s="34"/>
      <c r="AE714" s="32" t="s">
        <v>39</v>
      </c>
      <c r="AF714" s="32" t="s">
        <v>53</v>
      </c>
      <c r="AG714" s="35">
        <v>0</v>
      </c>
      <c r="AH714" s="33">
        <v>44827.671215277776</v>
      </c>
      <c r="AI714" s="32" t="s">
        <v>56</v>
      </c>
    </row>
    <row r="715" spans="1:35" ht="14.25">
      <c r="A715" s="32" t="s">
        <v>35</v>
      </c>
      <c r="B715" s="32" t="s">
        <v>178</v>
      </c>
      <c r="C715" s="33">
        <v>44824.598344907405</v>
      </c>
      <c r="D715" s="33">
        <v>44824.353587962964</v>
      </c>
      <c r="E715" s="32" t="s">
        <v>37</v>
      </c>
      <c r="F715" s="32" t="s">
        <v>3233</v>
      </c>
      <c r="G715">
        <v>11844</v>
      </c>
      <c r="H715" s="33">
        <v>44834.480983796297</v>
      </c>
      <c r="I715" s="32" t="s">
        <v>38</v>
      </c>
      <c r="J715" s="32" t="s">
        <v>39</v>
      </c>
      <c r="K715" s="33"/>
      <c r="L715" s="32" t="s">
        <v>40</v>
      </c>
      <c r="M715" s="32" t="s">
        <v>56</v>
      </c>
      <c r="N715">
        <v>1</v>
      </c>
      <c r="O715" s="32" t="s">
        <v>73</v>
      </c>
      <c r="P715">
        <v>0</v>
      </c>
      <c r="Q715" s="32" t="s">
        <v>56</v>
      </c>
      <c r="R715">
        <v>1312</v>
      </c>
      <c r="S715" s="32" t="s">
        <v>3234</v>
      </c>
      <c r="T715" s="32" t="s">
        <v>3235</v>
      </c>
      <c r="U715" s="32" t="s">
        <v>45</v>
      </c>
      <c r="V715" s="32" t="s">
        <v>3236</v>
      </c>
      <c r="W715" s="33">
        <v>44824.471539351849</v>
      </c>
      <c r="X715" s="32" t="s">
        <v>46</v>
      </c>
      <c r="Y715" s="32" t="s">
        <v>47</v>
      </c>
      <c r="Z715" s="32" t="s">
        <v>48</v>
      </c>
      <c r="AA715" s="32" t="s">
        <v>182</v>
      </c>
      <c r="AB715" s="32" t="s">
        <v>3237</v>
      </c>
      <c r="AC715" s="32" t="s">
        <v>2269</v>
      </c>
      <c r="AD715" s="34"/>
      <c r="AE715" s="32" t="s">
        <v>39</v>
      </c>
      <c r="AF715" s="32" t="s">
        <v>53</v>
      </c>
      <c r="AG715" s="35">
        <v>0</v>
      </c>
      <c r="AH715" s="33">
        <v>44824.598344907405</v>
      </c>
      <c r="AI715" s="32" t="s">
        <v>56</v>
      </c>
    </row>
    <row r="716" spans="1:35" ht="14.25">
      <c r="A716" s="32" t="s">
        <v>35</v>
      </c>
      <c r="B716" s="32" t="s">
        <v>178</v>
      </c>
      <c r="C716" s="33">
        <v>44824.600289351853</v>
      </c>
      <c r="D716" s="33">
        <v>44824.358414351853</v>
      </c>
      <c r="E716" s="32" t="s">
        <v>37</v>
      </c>
      <c r="F716" s="32" t="s">
        <v>3238</v>
      </c>
      <c r="G716">
        <v>11845</v>
      </c>
      <c r="H716" s="33">
        <v>44834.594039351854</v>
      </c>
      <c r="I716" s="32" t="s">
        <v>38</v>
      </c>
      <c r="J716" s="32" t="s">
        <v>39</v>
      </c>
      <c r="K716" s="33"/>
      <c r="L716" s="32" t="s">
        <v>40</v>
      </c>
      <c r="M716" s="32" t="s">
        <v>56</v>
      </c>
      <c r="N716">
        <v>1</v>
      </c>
      <c r="O716" s="32" t="s">
        <v>73</v>
      </c>
      <c r="P716">
        <v>0</v>
      </c>
      <c r="Q716" s="32" t="s">
        <v>56</v>
      </c>
      <c r="R716">
        <v>6102</v>
      </c>
      <c r="S716" s="32" t="s">
        <v>3189</v>
      </c>
      <c r="T716" s="32" t="s">
        <v>3190</v>
      </c>
      <c r="U716" s="32" t="s">
        <v>45</v>
      </c>
      <c r="V716" s="32" t="s">
        <v>3239</v>
      </c>
      <c r="W716" s="33">
        <v>44824.365347222221</v>
      </c>
      <c r="X716" s="32" t="s">
        <v>94</v>
      </c>
      <c r="Y716" s="32" t="s">
        <v>47</v>
      </c>
      <c r="Z716" s="32" t="s">
        <v>48</v>
      </c>
      <c r="AA716" s="32" t="s">
        <v>182</v>
      </c>
      <c r="AB716" s="32" t="s">
        <v>3240</v>
      </c>
      <c r="AC716" s="32" t="s">
        <v>612</v>
      </c>
      <c r="AD716" s="34"/>
      <c r="AE716" s="32" t="s">
        <v>39</v>
      </c>
      <c r="AF716" s="32" t="s">
        <v>53</v>
      </c>
      <c r="AG716" s="35">
        <v>0</v>
      </c>
      <c r="AH716" s="33">
        <v>44824.600289351853</v>
      </c>
      <c r="AI716" s="32" t="s">
        <v>56</v>
      </c>
    </row>
    <row r="717" spans="1:35" ht="14.25">
      <c r="A717" s="32" t="s">
        <v>35</v>
      </c>
      <c r="B717" s="32" t="s">
        <v>2348</v>
      </c>
      <c r="C717" s="33">
        <v>44824.597511574073</v>
      </c>
      <c r="D717" s="33">
        <v>44824.359236111108</v>
      </c>
      <c r="E717" s="32" t="s">
        <v>37</v>
      </c>
      <c r="F717" s="32" t="s">
        <v>3241</v>
      </c>
      <c r="G717">
        <v>11846</v>
      </c>
      <c r="H717" s="33">
        <v>44834.359907407408</v>
      </c>
      <c r="I717" s="32" t="s">
        <v>38</v>
      </c>
      <c r="J717" s="32" t="s">
        <v>39</v>
      </c>
      <c r="K717" s="33"/>
      <c r="L717" s="32" t="s">
        <v>40</v>
      </c>
      <c r="M717" s="32" t="s">
        <v>56</v>
      </c>
      <c r="N717">
        <v>1</v>
      </c>
      <c r="O717" s="32" t="s">
        <v>60</v>
      </c>
      <c r="P717">
        <v>0</v>
      </c>
      <c r="Q717" s="32" t="s">
        <v>56</v>
      </c>
      <c r="R717">
        <v>8609</v>
      </c>
      <c r="S717" s="32" t="s">
        <v>936</v>
      </c>
      <c r="T717" s="32" t="s">
        <v>2145</v>
      </c>
      <c r="U717" s="32" t="s">
        <v>45</v>
      </c>
      <c r="V717" s="32" t="s">
        <v>3242</v>
      </c>
      <c r="W717" s="33">
        <v>44824.597511574073</v>
      </c>
      <c r="X717" s="32" t="s">
        <v>223</v>
      </c>
      <c r="Y717" s="32" t="s">
        <v>47</v>
      </c>
      <c r="Z717" s="32" t="s">
        <v>48</v>
      </c>
      <c r="AA717" s="32" t="s">
        <v>314</v>
      </c>
      <c r="AB717" s="32" t="s">
        <v>3243</v>
      </c>
      <c r="AC717" s="32" t="s">
        <v>1256</v>
      </c>
      <c r="AD717" s="34"/>
      <c r="AE717" s="32" t="s">
        <v>39</v>
      </c>
      <c r="AF717" s="32" t="s">
        <v>50</v>
      </c>
      <c r="AG717" s="35">
        <v>0</v>
      </c>
      <c r="AH717" s="33">
        <v>44824.597511574073</v>
      </c>
      <c r="AI717" s="32" t="s">
        <v>56</v>
      </c>
    </row>
    <row r="718" spans="1:35" ht="14.25">
      <c r="A718" s="32" t="s">
        <v>35</v>
      </c>
      <c r="B718" s="32" t="s">
        <v>1527</v>
      </c>
      <c r="C718" s="33">
        <v>44824.60056712963</v>
      </c>
      <c r="D718" s="33">
        <v>44824.359513888892</v>
      </c>
      <c r="E718" s="32" t="s">
        <v>37</v>
      </c>
      <c r="F718" s="32" t="s">
        <v>3244</v>
      </c>
      <c r="G718">
        <v>11847</v>
      </c>
      <c r="H718" s="33">
        <v>44834.561678240738</v>
      </c>
      <c r="I718" s="32" t="s">
        <v>38</v>
      </c>
      <c r="J718" s="32" t="s">
        <v>39</v>
      </c>
      <c r="K718" s="33"/>
      <c r="L718" s="32" t="s">
        <v>40</v>
      </c>
      <c r="M718" s="32" t="s">
        <v>56</v>
      </c>
      <c r="N718">
        <v>1</v>
      </c>
      <c r="O718" s="32" t="s">
        <v>42</v>
      </c>
      <c r="P718">
        <v>0</v>
      </c>
      <c r="Q718" s="32" t="s">
        <v>56</v>
      </c>
      <c r="R718">
        <v>8665</v>
      </c>
      <c r="S718" s="32" t="s">
        <v>3245</v>
      </c>
      <c r="T718" s="32" t="s">
        <v>3246</v>
      </c>
      <c r="U718" s="32" t="s">
        <v>45</v>
      </c>
      <c r="V718" s="32" t="s">
        <v>3247</v>
      </c>
      <c r="W718" s="33">
        <v>44824.398958333331</v>
      </c>
      <c r="X718" s="32" t="s">
        <v>94</v>
      </c>
      <c r="Y718" s="32" t="s">
        <v>47</v>
      </c>
      <c r="Z718" s="32" t="s">
        <v>48</v>
      </c>
      <c r="AA718" s="32" t="s">
        <v>475</v>
      </c>
      <c r="AB718" s="32" t="s">
        <v>3248</v>
      </c>
      <c r="AC718" s="32" t="s">
        <v>328</v>
      </c>
      <c r="AD718" s="34"/>
      <c r="AE718" s="32" t="s">
        <v>39</v>
      </c>
      <c r="AF718" s="32" t="s">
        <v>50</v>
      </c>
      <c r="AG718" s="35">
        <v>0</v>
      </c>
      <c r="AH718" s="33">
        <v>44824.60056712963</v>
      </c>
      <c r="AI718" s="32" t="s">
        <v>56</v>
      </c>
    </row>
    <row r="719" spans="1:35" ht="14.25">
      <c r="A719" s="32" t="s">
        <v>35</v>
      </c>
      <c r="B719" s="32" t="s">
        <v>36</v>
      </c>
      <c r="C719" s="33">
        <v>44824.600763888891</v>
      </c>
      <c r="D719" s="33">
        <v>44824.363287037035</v>
      </c>
      <c r="E719" s="32" t="s">
        <v>37</v>
      </c>
      <c r="F719" s="32" t="s">
        <v>3249</v>
      </c>
      <c r="G719">
        <v>11848</v>
      </c>
      <c r="H719" s="33">
        <v>44834.497291666667</v>
      </c>
      <c r="I719" s="32" t="s">
        <v>38</v>
      </c>
      <c r="J719" s="32" t="s">
        <v>39</v>
      </c>
      <c r="K719" s="33"/>
      <c r="L719" s="32" t="s">
        <v>40</v>
      </c>
      <c r="M719" s="32" t="s">
        <v>56</v>
      </c>
      <c r="N719">
        <v>1</v>
      </c>
      <c r="O719" s="32" t="s">
        <v>42</v>
      </c>
      <c r="P719">
        <v>0</v>
      </c>
      <c r="Q719" s="32" t="s">
        <v>56</v>
      </c>
      <c r="R719">
        <v>6246</v>
      </c>
      <c r="S719" s="32" t="s">
        <v>3250</v>
      </c>
      <c r="T719" s="32" t="s">
        <v>3251</v>
      </c>
      <c r="U719" s="32" t="s">
        <v>45</v>
      </c>
      <c r="V719" s="32" t="s">
        <v>3252</v>
      </c>
      <c r="W719" s="33">
        <v>44824.467152777775</v>
      </c>
      <c r="X719" s="32" t="s">
        <v>46</v>
      </c>
      <c r="Y719" s="32" t="s">
        <v>47</v>
      </c>
      <c r="Z719" s="32" t="s">
        <v>48</v>
      </c>
      <c r="AA719" s="32" t="s">
        <v>128</v>
      </c>
      <c r="AB719" s="32" t="s">
        <v>3253</v>
      </c>
      <c r="AC719" s="32" t="s">
        <v>619</v>
      </c>
      <c r="AD719" s="34"/>
      <c r="AE719" s="32" t="s">
        <v>39</v>
      </c>
      <c r="AF719" s="32" t="s">
        <v>50</v>
      </c>
      <c r="AG719" s="35">
        <v>0</v>
      </c>
      <c r="AH719" s="33">
        <v>44824.600763888891</v>
      </c>
      <c r="AI719" s="32" t="s">
        <v>56</v>
      </c>
    </row>
    <row r="720" spans="1:35" ht="14.25">
      <c r="A720" s="32" t="s">
        <v>35</v>
      </c>
      <c r="B720" s="32" t="s">
        <v>36</v>
      </c>
      <c r="C720" s="33">
        <v>44824.602199074077</v>
      </c>
      <c r="D720" s="33">
        <v>44824.364004629628</v>
      </c>
      <c r="E720" s="32" t="s">
        <v>37</v>
      </c>
      <c r="F720" s="32" t="s">
        <v>3254</v>
      </c>
      <c r="G720">
        <v>11849</v>
      </c>
      <c r="H720" s="33">
        <v>44827.379270833335</v>
      </c>
      <c r="I720" s="32" t="s">
        <v>38</v>
      </c>
      <c r="J720" s="32" t="s">
        <v>39</v>
      </c>
      <c r="K720" s="33"/>
      <c r="L720" s="32" t="s">
        <v>40</v>
      </c>
      <c r="M720" s="32" t="s">
        <v>56</v>
      </c>
      <c r="N720">
        <v>1</v>
      </c>
      <c r="O720" s="32" t="s">
        <v>42</v>
      </c>
      <c r="P720">
        <v>0</v>
      </c>
      <c r="Q720" s="32" t="s">
        <v>41</v>
      </c>
      <c r="R720">
        <v>851810515</v>
      </c>
      <c r="S720" s="32" t="s">
        <v>1270</v>
      </c>
      <c r="T720" s="32" t="s">
        <v>1271</v>
      </c>
      <c r="U720" s="32" t="s">
        <v>45</v>
      </c>
      <c r="V720" s="32" t="s">
        <v>3255</v>
      </c>
      <c r="W720" s="33">
        <v>44824.462523148148</v>
      </c>
      <c r="X720" s="32" t="s">
        <v>46</v>
      </c>
      <c r="Y720" s="32" t="s">
        <v>47</v>
      </c>
      <c r="Z720" s="32" t="s">
        <v>48</v>
      </c>
      <c r="AA720" s="32" t="s">
        <v>128</v>
      </c>
      <c r="AB720" s="32" t="s">
        <v>3256</v>
      </c>
      <c r="AC720" s="32" t="s">
        <v>712</v>
      </c>
      <c r="AD720" s="34"/>
      <c r="AE720" s="32" t="s">
        <v>39</v>
      </c>
      <c r="AF720" s="32" t="s">
        <v>50</v>
      </c>
      <c r="AG720" s="35">
        <v>0</v>
      </c>
      <c r="AH720" s="33">
        <v>44824.602187500001</v>
      </c>
      <c r="AI720" s="32" t="s">
        <v>56</v>
      </c>
    </row>
    <row r="721" spans="1:35" ht="14.25">
      <c r="A721" s="32" t="s">
        <v>35</v>
      </c>
      <c r="B721" s="32" t="s">
        <v>171</v>
      </c>
      <c r="C721" s="33">
        <v>44827.442048611112</v>
      </c>
      <c r="D721" s="33">
        <v>44824.373912037037</v>
      </c>
      <c r="E721" s="32" t="s">
        <v>37</v>
      </c>
      <c r="F721" s="32" t="s">
        <v>3257</v>
      </c>
      <c r="G721">
        <v>11850</v>
      </c>
      <c r="H721" s="33">
        <v>44838.413564814815</v>
      </c>
      <c r="I721" s="32" t="s">
        <v>38</v>
      </c>
      <c r="J721" s="32" t="s">
        <v>39</v>
      </c>
      <c r="K721" s="33"/>
      <c r="L721" s="32" t="s">
        <v>40</v>
      </c>
      <c r="M721" s="32" t="s">
        <v>56</v>
      </c>
      <c r="N721">
        <v>1</v>
      </c>
      <c r="O721" s="32" t="s">
        <v>42</v>
      </c>
      <c r="P721">
        <v>0</v>
      </c>
      <c r="Q721" s="32" t="s">
        <v>56</v>
      </c>
      <c r="R721">
        <v>942264463</v>
      </c>
      <c r="S721" s="32" t="s">
        <v>942</v>
      </c>
      <c r="T721" s="32" t="s">
        <v>3258</v>
      </c>
      <c r="U721" s="32" t="s">
        <v>45</v>
      </c>
      <c r="V721" s="32" t="s">
        <v>3259</v>
      </c>
      <c r="W721" s="33">
        <v>44825.402858796297</v>
      </c>
      <c r="X721" s="32" t="s">
        <v>58</v>
      </c>
      <c r="Y721" s="32" t="s">
        <v>47</v>
      </c>
      <c r="Z721" s="32" t="s">
        <v>48</v>
      </c>
      <c r="AA721" s="32" t="s">
        <v>190</v>
      </c>
      <c r="AB721" s="32" t="s">
        <v>3257</v>
      </c>
      <c r="AC721" s="32" t="s">
        <v>464</v>
      </c>
      <c r="AD721" s="34"/>
      <c r="AE721" s="32" t="s">
        <v>39</v>
      </c>
      <c r="AF721" s="32" t="s">
        <v>50</v>
      </c>
      <c r="AG721" s="35">
        <v>0</v>
      </c>
      <c r="AH721" s="33">
        <v>44827.442037037035</v>
      </c>
      <c r="AI721" s="32" t="s">
        <v>56</v>
      </c>
    </row>
    <row r="722" spans="1:35" ht="14.25">
      <c r="A722" s="32" t="s">
        <v>35</v>
      </c>
      <c r="B722" s="32" t="s">
        <v>1527</v>
      </c>
      <c r="C722" s="33">
        <v>44826.62605324074</v>
      </c>
      <c r="D722" s="33">
        <v>44824.380902777775</v>
      </c>
      <c r="E722" s="32" t="s">
        <v>37</v>
      </c>
      <c r="F722" s="32" t="s">
        <v>39</v>
      </c>
      <c r="G722">
        <v>11851</v>
      </c>
      <c r="H722" s="33">
        <v>44826.631273148145</v>
      </c>
      <c r="I722" s="32" t="s">
        <v>3260</v>
      </c>
      <c r="J722" s="32" t="s">
        <v>45</v>
      </c>
      <c r="K722" s="33">
        <v>44824.392418981479</v>
      </c>
      <c r="L722" s="32" t="s">
        <v>40</v>
      </c>
      <c r="M722" s="32" t="s">
        <v>56</v>
      </c>
      <c r="N722">
        <v>4</v>
      </c>
      <c r="O722" s="32" t="s">
        <v>135</v>
      </c>
      <c r="P722">
        <v>4</v>
      </c>
      <c r="Q722" s="32" t="s">
        <v>41</v>
      </c>
      <c r="R722">
        <v>8631</v>
      </c>
      <c r="S722" s="32" t="s">
        <v>576</v>
      </c>
      <c r="T722" s="32" t="s">
        <v>577</v>
      </c>
      <c r="U722" s="32" t="s">
        <v>45</v>
      </c>
      <c r="V722" s="32" t="s">
        <v>3261</v>
      </c>
      <c r="W722" s="33">
        <v>44826.62605324074</v>
      </c>
      <c r="X722" s="32" t="s">
        <v>96</v>
      </c>
      <c r="Y722" s="32" t="s">
        <v>47</v>
      </c>
      <c r="Z722" s="32" t="s">
        <v>48</v>
      </c>
      <c r="AA722" s="32" t="s">
        <v>97</v>
      </c>
      <c r="AB722" s="32" t="s">
        <v>3262</v>
      </c>
      <c r="AC722" s="32" t="s">
        <v>1893</v>
      </c>
      <c r="AD722" s="34"/>
      <c r="AE722" s="32" t="s">
        <v>39</v>
      </c>
      <c r="AF722" s="32" t="s">
        <v>53</v>
      </c>
      <c r="AG722" s="35">
        <v>0</v>
      </c>
      <c r="AH722" s="33">
        <v>44826.62605324074</v>
      </c>
      <c r="AI722" s="32" t="s">
        <v>56</v>
      </c>
    </row>
    <row r="723" spans="1:35" ht="14.25">
      <c r="A723" s="32" t="s">
        <v>35</v>
      </c>
      <c r="B723" s="32" t="s">
        <v>1527</v>
      </c>
      <c r="C723" s="33">
        <v>44824.396504629629</v>
      </c>
      <c r="D723" s="33">
        <v>44824.381307870368</v>
      </c>
      <c r="E723" s="32" t="s">
        <v>37</v>
      </c>
      <c r="F723" s="32" t="s">
        <v>39</v>
      </c>
      <c r="G723">
        <v>11852</v>
      </c>
      <c r="H723" s="33">
        <v>44826.631469907406</v>
      </c>
      <c r="I723" s="32" t="s">
        <v>3263</v>
      </c>
      <c r="J723" s="32" t="s">
        <v>45</v>
      </c>
      <c r="K723" s="33">
        <v>44824.396458333336</v>
      </c>
      <c r="L723" s="32" t="s">
        <v>40</v>
      </c>
      <c r="M723" s="32" t="s">
        <v>56</v>
      </c>
      <c r="N723">
        <v>1</v>
      </c>
      <c r="O723" s="32" t="s">
        <v>135</v>
      </c>
      <c r="P723">
        <v>1</v>
      </c>
      <c r="Q723" s="32" t="s">
        <v>41</v>
      </c>
      <c r="R723">
        <v>8812</v>
      </c>
      <c r="S723" s="32" t="s">
        <v>3091</v>
      </c>
      <c r="T723" s="32" t="s">
        <v>3092</v>
      </c>
      <c r="U723" s="32" t="s">
        <v>45</v>
      </c>
      <c r="V723" s="32" t="s">
        <v>3264</v>
      </c>
      <c r="W723" s="33">
        <v>44824.396504629629</v>
      </c>
      <c r="X723" s="32" t="s">
        <v>110</v>
      </c>
      <c r="Y723" s="32" t="s">
        <v>47</v>
      </c>
      <c r="Z723" s="32" t="s">
        <v>48</v>
      </c>
      <c r="AA723" s="32" t="s">
        <v>97</v>
      </c>
      <c r="AB723" s="32" t="s">
        <v>3094</v>
      </c>
      <c r="AC723" s="32" t="s">
        <v>561</v>
      </c>
      <c r="AD723" s="34"/>
      <c r="AE723" s="32" t="s">
        <v>39</v>
      </c>
      <c r="AF723" s="32" t="s">
        <v>53</v>
      </c>
      <c r="AG723" s="35">
        <v>0</v>
      </c>
      <c r="AH723" s="33">
        <v>44824.396504629629</v>
      </c>
      <c r="AI723" s="32" t="s">
        <v>56</v>
      </c>
    </row>
    <row r="724" spans="1:35" ht="14.25">
      <c r="A724" s="32" t="s">
        <v>35</v>
      </c>
      <c r="B724" s="32" t="s">
        <v>2348</v>
      </c>
      <c r="C724" s="33">
        <v>44824.606064814812</v>
      </c>
      <c r="D724" s="33">
        <v>44824.382418981484</v>
      </c>
      <c r="E724" s="32" t="s">
        <v>37</v>
      </c>
      <c r="F724" s="32" t="s">
        <v>3265</v>
      </c>
      <c r="G724">
        <v>11853</v>
      </c>
      <c r="H724" s="33">
        <v>44834.542164351849</v>
      </c>
      <c r="I724" s="32" t="s">
        <v>38</v>
      </c>
      <c r="J724" s="32" t="s">
        <v>39</v>
      </c>
      <c r="K724" s="33"/>
      <c r="L724" s="32" t="s">
        <v>40</v>
      </c>
      <c r="M724" s="32" t="s">
        <v>56</v>
      </c>
      <c r="N724">
        <v>1</v>
      </c>
      <c r="O724" s="32" t="s">
        <v>60</v>
      </c>
      <c r="P724">
        <v>0</v>
      </c>
      <c r="Q724" s="32" t="s">
        <v>56</v>
      </c>
      <c r="R724">
        <v>5735</v>
      </c>
      <c r="S724" s="32" t="s">
        <v>3266</v>
      </c>
      <c r="T724" s="32" t="s">
        <v>3267</v>
      </c>
      <c r="U724" s="32" t="s">
        <v>45</v>
      </c>
      <c r="V724" s="32" t="s">
        <v>3268</v>
      </c>
      <c r="W724" s="33">
        <v>44824.446412037039</v>
      </c>
      <c r="X724" s="32" t="s">
        <v>72</v>
      </c>
      <c r="Y724" s="32" t="s">
        <v>52</v>
      </c>
      <c r="Z724" s="32" t="s">
        <v>48</v>
      </c>
      <c r="AA724" s="32" t="s">
        <v>474</v>
      </c>
      <c r="AB724" s="32" t="s">
        <v>2691</v>
      </c>
      <c r="AC724" s="32" t="s">
        <v>691</v>
      </c>
      <c r="AD724" s="34"/>
      <c r="AE724" s="32" t="s">
        <v>39</v>
      </c>
      <c r="AF724" s="32" t="s">
        <v>50</v>
      </c>
      <c r="AG724" s="35">
        <v>0</v>
      </c>
      <c r="AH724" s="33">
        <v>44824.606053240743</v>
      </c>
      <c r="AI724" s="32" t="s">
        <v>56</v>
      </c>
    </row>
    <row r="725" spans="1:35" ht="14.25">
      <c r="A725" s="32" t="s">
        <v>35</v>
      </c>
      <c r="B725" s="32" t="s">
        <v>1527</v>
      </c>
      <c r="C725" s="33">
        <v>44824.686030092591</v>
      </c>
      <c r="D725" s="33">
        <v>44824.383425925924</v>
      </c>
      <c r="E725" s="32" t="s">
        <v>384</v>
      </c>
      <c r="F725" s="32" t="s">
        <v>3269</v>
      </c>
      <c r="G725">
        <v>11854</v>
      </c>
      <c r="H725" s="33">
        <v>44834.383680555555</v>
      </c>
      <c r="I725" s="32" t="s">
        <v>38</v>
      </c>
      <c r="J725" s="32" t="s">
        <v>39</v>
      </c>
      <c r="K725" s="33"/>
      <c r="L725" s="32" t="s">
        <v>40</v>
      </c>
      <c r="M725" s="32" t="s">
        <v>56</v>
      </c>
      <c r="N725">
        <v>1</v>
      </c>
      <c r="O725" s="32" t="s">
        <v>42</v>
      </c>
      <c r="P725">
        <v>0</v>
      </c>
      <c r="Q725" s="32" t="s">
        <v>56</v>
      </c>
      <c r="R725">
        <v>5708</v>
      </c>
      <c r="S725" s="32" t="s">
        <v>435</v>
      </c>
      <c r="T725" s="32" t="s">
        <v>428</v>
      </c>
      <c r="U725" s="32" t="s">
        <v>45</v>
      </c>
      <c r="V725" s="32" t="s">
        <v>3270</v>
      </c>
      <c r="W725" s="33">
        <v>44824.686030092591</v>
      </c>
      <c r="X725" s="32" t="s">
        <v>106</v>
      </c>
      <c r="Y725" s="32" t="s">
        <v>47</v>
      </c>
      <c r="Z725" s="32" t="s">
        <v>48</v>
      </c>
      <c r="AA725" s="32" t="s">
        <v>107</v>
      </c>
      <c r="AB725" s="32" t="s">
        <v>3271</v>
      </c>
      <c r="AC725" s="32" t="s">
        <v>600</v>
      </c>
      <c r="AD725" s="34"/>
      <c r="AE725" s="32" t="s">
        <v>39</v>
      </c>
      <c r="AF725" s="32" t="s">
        <v>50</v>
      </c>
      <c r="AG725" s="35">
        <v>0</v>
      </c>
      <c r="AH725" s="33">
        <v>44824.686030092591</v>
      </c>
      <c r="AI725" s="32" t="s">
        <v>56</v>
      </c>
    </row>
    <row r="726" spans="1:35" ht="14.25">
      <c r="A726" s="32" t="s">
        <v>35</v>
      </c>
      <c r="B726" s="32" t="s">
        <v>329</v>
      </c>
      <c r="C726" s="33">
        <v>44826.470995370371</v>
      </c>
      <c r="D726" s="33">
        <v>44824.383784722224</v>
      </c>
      <c r="E726" s="32" t="s">
        <v>2615</v>
      </c>
      <c r="F726" s="32" t="s">
        <v>39</v>
      </c>
      <c r="G726">
        <v>11855</v>
      </c>
      <c r="H726" s="33">
        <v>44826.634097222224</v>
      </c>
      <c r="I726" s="32" t="s">
        <v>38</v>
      </c>
      <c r="J726" s="32" t="s">
        <v>39</v>
      </c>
      <c r="K726" s="33"/>
      <c r="L726" s="32" t="s">
        <v>40</v>
      </c>
      <c r="M726" s="32" t="s">
        <v>56</v>
      </c>
      <c r="N726">
        <v>1</v>
      </c>
      <c r="O726" s="32" t="s">
        <v>92</v>
      </c>
      <c r="P726">
        <v>0</v>
      </c>
      <c r="Q726" s="32" t="s">
        <v>41</v>
      </c>
      <c r="R726">
        <v>8652</v>
      </c>
      <c r="S726" s="32" t="s">
        <v>211</v>
      </c>
      <c r="T726" s="32" t="s">
        <v>2041</v>
      </c>
      <c r="U726" s="32" t="s">
        <v>45</v>
      </c>
      <c r="V726" s="32" t="s">
        <v>3272</v>
      </c>
      <c r="W726" s="33">
        <v>44826.470995370371</v>
      </c>
      <c r="X726" s="32" t="s">
        <v>106</v>
      </c>
      <c r="Y726" s="32" t="s">
        <v>47</v>
      </c>
      <c r="Z726" s="32" t="s">
        <v>48</v>
      </c>
      <c r="AA726" s="32" t="s">
        <v>330</v>
      </c>
      <c r="AB726" s="32" t="s">
        <v>2304</v>
      </c>
      <c r="AC726" s="32" t="s">
        <v>1256</v>
      </c>
      <c r="AD726" s="34"/>
      <c r="AE726" s="32" t="s">
        <v>39</v>
      </c>
      <c r="AF726" s="32" t="s">
        <v>53</v>
      </c>
      <c r="AG726" s="35">
        <v>0</v>
      </c>
      <c r="AH726" s="33">
        <v>44826.470995370371</v>
      </c>
      <c r="AI726" s="32" t="s">
        <v>56</v>
      </c>
    </row>
    <row r="727" spans="1:35" ht="14.25">
      <c r="A727" s="32" t="s">
        <v>35</v>
      </c>
      <c r="B727" s="32" t="s">
        <v>329</v>
      </c>
      <c r="C727" s="33"/>
      <c r="D727" s="33">
        <v>44824.387442129628</v>
      </c>
      <c r="E727" s="32" t="s">
        <v>37</v>
      </c>
      <c r="F727" s="32" t="s">
        <v>39</v>
      </c>
      <c r="G727">
        <v>11856</v>
      </c>
      <c r="H727" s="33">
        <v>44831.625</v>
      </c>
      <c r="I727" s="32" t="s">
        <v>38</v>
      </c>
      <c r="J727" s="32" t="s">
        <v>39</v>
      </c>
      <c r="K727" s="33"/>
      <c r="L727" s="32" t="s">
        <v>40</v>
      </c>
      <c r="M727" s="32" t="s">
        <v>56</v>
      </c>
      <c r="N727">
        <v>2</v>
      </c>
      <c r="O727" s="32" t="s">
        <v>210</v>
      </c>
      <c r="P727">
        <v>0</v>
      </c>
      <c r="Q727" s="32" t="s">
        <v>41</v>
      </c>
      <c r="R727">
        <v>8605</v>
      </c>
      <c r="S727" s="32" t="s">
        <v>741</v>
      </c>
      <c r="T727" s="32" t="s">
        <v>742</v>
      </c>
      <c r="U727" s="32" t="s">
        <v>39</v>
      </c>
      <c r="V727" s="32" t="s">
        <v>39</v>
      </c>
      <c r="W727" s="33"/>
      <c r="X727" s="32" t="s">
        <v>149</v>
      </c>
      <c r="Y727" s="32" t="s">
        <v>47</v>
      </c>
      <c r="Z727" s="32" t="s">
        <v>160</v>
      </c>
      <c r="AA727" s="32" t="s">
        <v>330</v>
      </c>
      <c r="AB727" s="32" t="s">
        <v>2546</v>
      </c>
      <c r="AC727" s="32" t="s">
        <v>1598</v>
      </c>
      <c r="AD727" s="34"/>
      <c r="AE727" s="32" t="s">
        <v>39</v>
      </c>
      <c r="AF727" s="32" t="s">
        <v>53</v>
      </c>
      <c r="AG727" s="35">
        <v>0</v>
      </c>
      <c r="AH727" s="33">
        <v>44833.506331018521</v>
      </c>
      <c r="AI727" s="32" t="s">
        <v>56</v>
      </c>
    </row>
    <row r="728" spans="1:35" ht="14.25">
      <c r="A728" s="32" t="s">
        <v>35</v>
      </c>
      <c r="B728" s="32" t="s">
        <v>1527</v>
      </c>
      <c r="C728" s="33">
        <v>44824.606400462966</v>
      </c>
      <c r="D728" s="33">
        <v>44824.388194444444</v>
      </c>
      <c r="E728" s="32" t="s">
        <v>37</v>
      </c>
      <c r="F728" s="32" t="s">
        <v>3273</v>
      </c>
      <c r="G728">
        <v>11857</v>
      </c>
      <c r="H728" s="33">
        <v>44834.591817129629</v>
      </c>
      <c r="I728" s="32" t="s">
        <v>38</v>
      </c>
      <c r="J728" s="32" t="s">
        <v>39</v>
      </c>
      <c r="K728" s="33"/>
      <c r="L728" s="32" t="s">
        <v>40</v>
      </c>
      <c r="M728" s="32" t="s">
        <v>56</v>
      </c>
      <c r="N728">
        <v>1</v>
      </c>
      <c r="O728" s="32" t="s">
        <v>119</v>
      </c>
      <c r="P728">
        <v>0</v>
      </c>
      <c r="Q728" s="32" t="s">
        <v>56</v>
      </c>
      <c r="R728">
        <v>642171908</v>
      </c>
      <c r="S728" s="32" t="s">
        <v>172</v>
      </c>
      <c r="T728" s="32" t="s">
        <v>2065</v>
      </c>
      <c r="U728" s="32" t="s">
        <v>45</v>
      </c>
      <c r="V728" s="32" t="s">
        <v>3274</v>
      </c>
      <c r="W728" s="33">
        <v>44824.403090277781</v>
      </c>
      <c r="X728" s="32" t="s">
        <v>85</v>
      </c>
      <c r="Y728" s="32" t="s">
        <v>47</v>
      </c>
      <c r="Z728" s="32" t="s">
        <v>48</v>
      </c>
      <c r="AA728" s="32" t="s">
        <v>1002</v>
      </c>
      <c r="AB728" s="32" t="s">
        <v>3275</v>
      </c>
      <c r="AC728" s="32" t="s">
        <v>174</v>
      </c>
      <c r="AD728" s="34"/>
      <c r="AE728" s="32" t="s">
        <v>39</v>
      </c>
      <c r="AF728" s="32" t="s">
        <v>50</v>
      </c>
      <c r="AG728" s="35">
        <v>0</v>
      </c>
      <c r="AH728" s="33">
        <v>44824.606400462966</v>
      </c>
      <c r="AI728" s="32" t="s">
        <v>56</v>
      </c>
    </row>
    <row r="729" spans="1:35" ht="14.25">
      <c r="A729" s="32" t="s">
        <v>35</v>
      </c>
      <c r="B729" s="32" t="s">
        <v>499</v>
      </c>
      <c r="C729" s="33"/>
      <c r="D729" s="33">
        <v>44824.392233796294</v>
      </c>
      <c r="E729" s="32" t="s">
        <v>37</v>
      </c>
      <c r="F729" s="32" t="s">
        <v>3276</v>
      </c>
      <c r="G729">
        <v>11858</v>
      </c>
      <c r="H729" s="33">
        <v>44838.660578703704</v>
      </c>
      <c r="I729" s="32" t="s">
        <v>3277</v>
      </c>
      <c r="J729" s="32" t="s">
        <v>45</v>
      </c>
      <c r="K729" s="33">
        <v>44824.664675925924</v>
      </c>
      <c r="L729" s="32" t="s">
        <v>40</v>
      </c>
      <c r="M729" s="32" t="s">
        <v>56</v>
      </c>
      <c r="N729">
        <v>4</v>
      </c>
      <c r="O729" s="32" t="s">
        <v>452</v>
      </c>
      <c r="P729">
        <v>3</v>
      </c>
      <c r="Q729" s="32" t="s">
        <v>56</v>
      </c>
      <c r="R729">
        <v>814484533</v>
      </c>
      <c r="S729" s="32" t="s">
        <v>3278</v>
      </c>
      <c r="T729" s="32" t="s">
        <v>3279</v>
      </c>
      <c r="U729" s="32" t="s">
        <v>39</v>
      </c>
      <c r="V729" s="32" t="s">
        <v>39</v>
      </c>
      <c r="W729" s="33"/>
      <c r="X729" s="32" t="s">
        <v>159</v>
      </c>
      <c r="Y729" s="32" t="s">
        <v>47</v>
      </c>
      <c r="Z729" s="32" t="s">
        <v>160</v>
      </c>
      <c r="AA729" s="32" t="s">
        <v>502</v>
      </c>
      <c r="AB729" s="32" t="s">
        <v>3280</v>
      </c>
      <c r="AC729" s="32" t="s">
        <v>1014</v>
      </c>
      <c r="AD729" s="34"/>
      <c r="AE729" s="32" t="s">
        <v>39</v>
      </c>
      <c r="AF729" s="32" t="s">
        <v>53</v>
      </c>
      <c r="AG729" s="35">
        <v>0</v>
      </c>
      <c r="AH729" s="33">
        <v>44838.476550925923</v>
      </c>
      <c r="AI729" s="32" t="s">
        <v>56</v>
      </c>
    </row>
    <row r="730" spans="1:35" ht="14.25">
      <c r="A730" s="32" t="s">
        <v>35</v>
      </c>
      <c r="B730" s="32" t="s">
        <v>329</v>
      </c>
      <c r="C730" s="33">
        <v>44828.399942129632</v>
      </c>
      <c r="D730" s="33">
        <v>44824.393391203703</v>
      </c>
      <c r="E730" s="32" t="s">
        <v>37</v>
      </c>
      <c r="F730" s="32" t="s">
        <v>39</v>
      </c>
      <c r="G730">
        <v>11859</v>
      </c>
      <c r="H730" s="33">
        <v>44830.604166666664</v>
      </c>
      <c r="I730" s="32" t="s">
        <v>38</v>
      </c>
      <c r="J730" s="32" t="s">
        <v>39</v>
      </c>
      <c r="K730" s="33"/>
      <c r="L730" s="32" t="s">
        <v>40</v>
      </c>
      <c r="M730" s="32" t="s">
        <v>56</v>
      </c>
      <c r="N730">
        <v>2</v>
      </c>
      <c r="O730" s="32" t="s">
        <v>518</v>
      </c>
      <c r="P730">
        <v>0</v>
      </c>
      <c r="Q730" s="32" t="s">
        <v>41</v>
      </c>
      <c r="R730">
        <v>622936244</v>
      </c>
      <c r="S730" s="32" t="s">
        <v>3281</v>
      </c>
      <c r="T730" s="32" t="s">
        <v>3282</v>
      </c>
      <c r="U730" s="32" t="s">
        <v>45</v>
      </c>
      <c r="V730" s="32" t="s">
        <v>3283</v>
      </c>
      <c r="W730" s="33">
        <v>44826.372800925928</v>
      </c>
      <c r="X730" s="32" t="s">
        <v>215</v>
      </c>
      <c r="Y730" s="32" t="s">
        <v>47</v>
      </c>
      <c r="Z730" s="32" t="s">
        <v>48</v>
      </c>
      <c r="AA730" s="32" t="s">
        <v>425</v>
      </c>
      <c r="AB730" s="32" t="s">
        <v>3284</v>
      </c>
      <c r="AC730" s="32" t="s">
        <v>174</v>
      </c>
      <c r="AD730" s="34"/>
      <c r="AE730" s="32" t="s">
        <v>39</v>
      </c>
      <c r="AF730" s="32" t="s">
        <v>53</v>
      </c>
      <c r="AG730" s="35">
        <v>0</v>
      </c>
      <c r="AH730" s="33">
        <v>44828.41028935185</v>
      </c>
      <c r="AI730" s="32" t="s">
        <v>56</v>
      </c>
    </row>
    <row r="731" spans="1:35" ht="14.25">
      <c r="A731" s="32" t="s">
        <v>35</v>
      </c>
      <c r="B731" s="32" t="s">
        <v>171</v>
      </c>
      <c r="C731" s="33">
        <v>44824.607766203706</v>
      </c>
      <c r="D731" s="33">
        <v>44824.393634259257</v>
      </c>
      <c r="E731" s="32" t="s">
        <v>37</v>
      </c>
      <c r="F731" s="32" t="s">
        <v>3285</v>
      </c>
      <c r="G731">
        <v>11860</v>
      </c>
      <c r="H731" s="33">
        <v>44827.468877314815</v>
      </c>
      <c r="I731" s="32" t="s">
        <v>38</v>
      </c>
      <c r="J731" s="32" t="s">
        <v>39</v>
      </c>
      <c r="K731" s="33"/>
      <c r="L731" s="32" t="s">
        <v>40</v>
      </c>
      <c r="M731" s="32" t="s">
        <v>56</v>
      </c>
      <c r="N731">
        <v>1</v>
      </c>
      <c r="O731" s="32" t="s">
        <v>42</v>
      </c>
      <c r="P731">
        <v>0</v>
      </c>
      <c r="Q731" s="32" t="s">
        <v>41</v>
      </c>
      <c r="R731">
        <v>8414</v>
      </c>
      <c r="S731" s="32" t="s">
        <v>675</v>
      </c>
      <c r="T731" s="32" t="s">
        <v>676</v>
      </c>
      <c r="U731" s="32" t="s">
        <v>45</v>
      </c>
      <c r="V731" s="32" t="s">
        <v>3286</v>
      </c>
      <c r="W731" s="33">
        <v>44824.415821759256</v>
      </c>
      <c r="X731" s="32" t="s">
        <v>149</v>
      </c>
      <c r="Y731" s="32" t="s">
        <v>47</v>
      </c>
      <c r="Z731" s="32" t="s">
        <v>48</v>
      </c>
      <c r="AA731" s="32" t="s">
        <v>190</v>
      </c>
      <c r="AB731" s="32" t="s">
        <v>677</v>
      </c>
      <c r="AC731" s="32" t="s">
        <v>1304</v>
      </c>
      <c r="AD731" s="34">
        <v>44686</v>
      </c>
      <c r="AE731" s="32" t="s">
        <v>39</v>
      </c>
      <c r="AF731" s="32" t="s">
        <v>50</v>
      </c>
      <c r="AG731" s="35">
        <v>0</v>
      </c>
      <c r="AH731" s="33">
        <v>44824.856562499997</v>
      </c>
      <c r="AI731" s="32" t="s">
        <v>56</v>
      </c>
    </row>
    <row r="732" spans="1:35" ht="14.25">
      <c r="A732" s="32" t="s">
        <v>35</v>
      </c>
      <c r="B732" s="32" t="s">
        <v>1527</v>
      </c>
      <c r="C732" s="33">
        <v>44824.608425925922</v>
      </c>
      <c r="D732" s="33">
        <v>44824.395821759259</v>
      </c>
      <c r="E732" s="32" t="s">
        <v>37</v>
      </c>
      <c r="F732" s="32" t="s">
        <v>3287</v>
      </c>
      <c r="G732">
        <v>11861</v>
      </c>
      <c r="H732" s="33">
        <v>44834.5778587963</v>
      </c>
      <c r="I732" s="32" t="s">
        <v>38</v>
      </c>
      <c r="J732" s="32" t="s">
        <v>39</v>
      </c>
      <c r="K732" s="33"/>
      <c r="L732" s="32" t="s">
        <v>40</v>
      </c>
      <c r="M732" s="32" t="s">
        <v>56</v>
      </c>
      <c r="N732">
        <v>1</v>
      </c>
      <c r="O732" s="32" t="s">
        <v>453</v>
      </c>
      <c r="P732">
        <v>0</v>
      </c>
      <c r="Q732" s="32" t="s">
        <v>56</v>
      </c>
      <c r="R732">
        <v>6807</v>
      </c>
      <c r="S732" s="32" t="s">
        <v>952</v>
      </c>
      <c r="T732" s="32" t="s">
        <v>953</v>
      </c>
      <c r="U732" s="32" t="s">
        <v>45</v>
      </c>
      <c r="V732" s="32" t="s">
        <v>3288</v>
      </c>
      <c r="W732" s="33">
        <v>44824.426550925928</v>
      </c>
      <c r="X732" s="32" t="s">
        <v>94</v>
      </c>
      <c r="Y732" s="32" t="s">
        <v>47</v>
      </c>
      <c r="Z732" s="32" t="s">
        <v>48</v>
      </c>
      <c r="AA732" s="32" t="s">
        <v>455</v>
      </c>
      <c r="AB732" s="32" t="s">
        <v>3289</v>
      </c>
      <c r="AC732" s="32" t="s">
        <v>613</v>
      </c>
      <c r="AD732" s="34"/>
      <c r="AE732" s="32" t="s">
        <v>39</v>
      </c>
      <c r="AF732" s="32" t="s">
        <v>50</v>
      </c>
      <c r="AG732" s="35">
        <v>0</v>
      </c>
      <c r="AH732" s="33">
        <v>44824.608414351853</v>
      </c>
      <c r="AI732" s="32" t="s">
        <v>56</v>
      </c>
    </row>
    <row r="733" spans="1:35" ht="14.25">
      <c r="A733" s="32" t="s">
        <v>35</v>
      </c>
      <c r="B733" s="32" t="s">
        <v>178</v>
      </c>
      <c r="C733" s="33">
        <v>44824.609097222223</v>
      </c>
      <c r="D733" s="33">
        <v>44824.396018518521</v>
      </c>
      <c r="E733" s="32" t="s">
        <v>37</v>
      </c>
      <c r="F733" s="32" t="s">
        <v>39</v>
      </c>
      <c r="G733">
        <v>11862</v>
      </c>
      <c r="H733" s="33">
        <v>44826.707696759258</v>
      </c>
      <c r="I733" s="32" t="s">
        <v>38</v>
      </c>
      <c r="J733" s="32" t="s">
        <v>39</v>
      </c>
      <c r="K733" s="33"/>
      <c r="L733" s="32" t="s">
        <v>40</v>
      </c>
      <c r="M733" s="32" t="s">
        <v>56</v>
      </c>
      <c r="N733">
        <v>1</v>
      </c>
      <c r="O733" s="32" t="s">
        <v>73</v>
      </c>
      <c r="P733">
        <v>0</v>
      </c>
      <c r="Q733" s="32" t="s">
        <v>41</v>
      </c>
      <c r="R733">
        <v>8153</v>
      </c>
      <c r="S733" s="32" t="s">
        <v>260</v>
      </c>
      <c r="T733" s="32" t="s">
        <v>261</v>
      </c>
      <c r="U733" s="32" t="s">
        <v>45</v>
      </c>
      <c r="V733" s="32" t="s">
        <v>3290</v>
      </c>
      <c r="W733" s="33">
        <v>44824.547418981485</v>
      </c>
      <c r="X733" s="32" t="s">
        <v>67</v>
      </c>
      <c r="Y733" s="32" t="s">
        <v>47</v>
      </c>
      <c r="Z733" s="32" t="s">
        <v>48</v>
      </c>
      <c r="AA733" s="32" t="s">
        <v>182</v>
      </c>
      <c r="AB733" s="32" t="s">
        <v>262</v>
      </c>
      <c r="AC733" s="32" t="s">
        <v>670</v>
      </c>
      <c r="AD733" s="34"/>
      <c r="AE733" s="32" t="s">
        <v>39</v>
      </c>
      <c r="AF733" s="32" t="s">
        <v>53</v>
      </c>
      <c r="AG733" s="35">
        <v>0</v>
      </c>
      <c r="AH733" s="33">
        <v>44824.609085648146</v>
      </c>
      <c r="AI733" s="32" t="s">
        <v>56</v>
      </c>
    </row>
    <row r="734" spans="1:35" ht="14.25">
      <c r="A734" s="32" t="s">
        <v>35</v>
      </c>
      <c r="B734" s="32" t="s">
        <v>178</v>
      </c>
      <c r="C734" s="33">
        <v>44824.609432870369</v>
      </c>
      <c r="D734" s="33">
        <v>44824.409178240741</v>
      </c>
      <c r="E734" s="32" t="s">
        <v>37</v>
      </c>
      <c r="F734" s="32" t="s">
        <v>3291</v>
      </c>
      <c r="G734">
        <v>11863</v>
      </c>
      <c r="H734" s="33">
        <v>44834.477488425924</v>
      </c>
      <c r="I734" s="32" t="s">
        <v>38</v>
      </c>
      <c r="J734" s="32" t="s">
        <v>39</v>
      </c>
      <c r="K734" s="33"/>
      <c r="L734" s="32" t="s">
        <v>40</v>
      </c>
      <c r="M734" s="32" t="s">
        <v>56</v>
      </c>
      <c r="N734">
        <v>1</v>
      </c>
      <c r="O734" s="32" t="s">
        <v>73</v>
      </c>
      <c r="P734">
        <v>0</v>
      </c>
      <c r="Q734" s="32" t="s">
        <v>56</v>
      </c>
      <c r="R734">
        <v>8633</v>
      </c>
      <c r="S734" s="32" t="s">
        <v>213</v>
      </c>
      <c r="T734" s="32" t="s">
        <v>214</v>
      </c>
      <c r="U734" s="32" t="s">
        <v>45</v>
      </c>
      <c r="V734" s="32" t="s">
        <v>3292</v>
      </c>
      <c r="W734" s="33">
        <v>44824.541435185187</v>
      </c>
      <c r="X734" s="32" t="s">
        <v>58</v>
      </c>
      <c r="Y734" s="32" t="s">
        <v>47</v>
      </c>
      <c r="Z734" s="32" t="s">
        <v>48</v>
      </c>
      <c r="AA734" s="32" t="s">
        <v>182</v>
      </c>
      <c r="AB734" s="32" t="s">
        <v>3293</v>
      </c>
      <c r="AC734" s="32" t="s">
        <v>786</v>
      </c>
      <c r="AD734" s="34">
        <v>44686</v>
      </c>
      <c r="AE734" s="32" t="s">
        <v>39</v>
      </c>
      <c r="AF734" s="32" t="s">
        <v>53</v>
      </c>
      <c r="AG734" s="35">
        <v>0</v>
      </c>
      <c r="AH734" s="33">
        <v>44824.611724537041</v>
      </c>
      <c r="AI734" s="32" t="s">
        <v>56</v>
      </c>
    </row>
    <row r="735" spans="1:35" ht="14.25">
      <c r="A735" s="32" t="s">
        <v>35</v>
      </c>
      <c r="B735" s="32" t="s">
        <v>2348</v>
      </c>
      <c r="C735" s="33">
        <v>44824.686319444445</v>
      </c>
      <c r="D735" s="33">
        <v>44824.409444444442</v>
      </c>
      <c r="E735" s="32" t="s">
        <v>37</v>
      </c>
      <c r="F735" s="32" t="s">
        <v>3294</v>
      </c>
      <c r="G735">
        <v>11864</v>
      </c>
      <c r="H735" s="33">
        <v>44834.41201388889</v>
      </c>
      <c r="I735" s="32" t="s">
        <v>38</v>
      </c>
      <c r="J735" s="32" t="s">
        <v>39</v>
      </c>
      <c r="K735" s="33"/>
      <c r="L735" s="32" t="s">
        <v>40</v>
      </c>
      <c r="M735" s="32" t="s">
        <v>56</v>
      </c>
      <c r="N735">
        <v>1</v>
      </c>
      <c r="O735" s="32" t="s">
        <v>82</v>
      </c>
      <c r="P735">
        <v>0</v>
      </c>
      <c r="Q735" s="32" t="s">
        <v>56</v>
      </c>
      <c r="R735">
        <v>894087904</v>
      </c>
      <c r="S735" s="32" t="s">
        <v>3055</v>
      </c>
      <c r="T735" s="32" t="s">
        <v>3056</v>
      </c>
      <c r="U735" s="32" t="s">
        <v>45</v>
      </c>
      <c r="V735" s="32" t="s">
        <v>3295</v>
      </c>
      <c r="W735" s="33">
        <v>44824.684050925927</v>
      </c>
      <c r="X735" s="32" t="s">
        <v>59</v>
      </c>
      <c r="Y735" s="32" t="s">
        <v>47</v>
      </c>
      <c r="Z735" s="32" t="s">
        <v>48</v>
      </c>
      <c r="AA735" s="32" t="s">
        <v>474</v>
      </c>
      <c r="AB735" s="32" t="s">
        <v>102</v>
      </c>
      <c r="AC735" s="32" t="s">
        <v>570</v>
      </c>
      <c r="AD735" s="34"/>
      <c r="AE735" s="32" t="s">
        <v>39</v>
      </c>
      <c r="AF735" s="32" t="s">
        <v>50</v>
      </c>
      <c r="AG735" s="35">
        <v>0</v>
      </c>
      <c r="AH735" s="33">
        <v>44824.686319444445</v>
      </c>
      <c r="AI735" s="32" t="s">
        <v>56</v>
      </c>
    </row>
    <row r="736" spans="1:35" ht="14.25">
      <c r="A736" s="32" t="s">
        <v>35</v>
      </c>
      <c r="B736" s="32" t="s">
        <v>1527</v>
      </c>
      <c r="C736" s="33">
        <v>44831.398680555554</v>
      </c>
      <c r="D736" s="33">
        <v>44824.410497685189</v>
      </c>
      <c r="E736" s="32" t="s">
        <v>37</v>
      </c>
      <c r="F736" s="32" t="s">
        <v>3296</v>
      </c>
      <c r="G736">
        <v>11865</v>
      </c>
      <c r="H736" s="33">
        <v>44834.41064814815</v>
      </c>
      <c r="I736" s="32" t="s">
        <v>38</v>
      </c>
      <c r="J736" s="32" t="s">
        <v>39</v>
      </c>
      <c r="K736" s="33"/>
      <c r="L736" s="32" t="s">
        <v>40</v>
      </c>
      <c r="M736" s="32" t="s">
        <v>56</v>
      </c>
      <c r="N736">
        <v>1</v>
      </c>
      <c r="O736" s="32" t="s">
        <v>202</v>
      </c>
      <c r="P736">
        <v>0</v>
      </c>
      <c r="Q736" s="32" t="s">
        <v>56</v>
      </c>
      <c r="R736">
        <v>896657334</v>
      </c>
      <c r="S736" s="32" t="s">
        <v>2974</v>
      </c>
      <c r="T736" s="32" t="s">
        <v>2975</v>
      </c>
      <c r="U736" s="32" t="s">
        <v>45</v>
      </c>
      <c r="V736" s="32" t="s">
        <v>3297</v>
      </c>
      <c r="W736" s="33">
        <v>44831.398680555554</v>
      </c>
      <c r="X736" s="32" t="s">
        <v>189</v>
      </c>
      <c r="Y736" s="32" t="s">
        <v>47</v>
      </c>
      <c r="Z736" s="32" t="s">
        <v>48</v>
      </c>
      <c r="AA736" s="32" t="s">
        <v>478</v>
      </c>
      <c r="AB736" s="32" t="s">
        <v>3298</v>
      </c>
      <c r="AC736" s="32" t="s">
        <v>2978</v>
      </c>
      <c r="AD736" s="34"/>
      <c r="AE736" s="32" t="s">
        <v>39</v>
      </c>
      <c r="AF736" s="32" t="s">
        <v>50</v>
      </c>
      <c r="AG736" s="35">
        <v>0</v>
      </c>
      <c r="AH736" s="33">
        <v>44831.398680555554</v>
      </c>
      <c r="AI736" s="32" t="s">
        <v>56</v>
      </c>
    </row>
    <row r="737" spans="1:35" ht="14.25">
      <c r="A737" s="32" t="s">
        <v>35</v>
      </c>
      <c r="B737" s="32" t="s">
        <v>36</v>
      </c>
      <c r="C737" s="33">
        <v>44824.609652777777</v>
      </c>
      <c r="D737" s="33">
        <v>44824.413831018515</v>
      </c>
      <c r="E737" s="32" t="s">
        <v>37</v>
      </c>
      <c r="F737" s="32" t="s">
        <v>3299</v>
      </c>
      <c r="G737">
        <v>11866</v>
      </c>
      <c r="H737" s="33">
        <v>44834.474918981483</v>
      </c>
      <c r="I737" s="32" t="s">
        <v>38</v>
      </c>
      <c r="J737" s="32" t="s">
        <v>39</v>
      </c>
      <c r="K737" s="33"/>
      <c r="L737" s="32" t="s">
        <v>40</v>
      </c>
      <c r="M737" s="32" t="s">
        <v>56</v>
      </c>
      <c r="N737">
        <v>1</v>
      </c>
      <c r="O737" s="32" t="s">
        <v>82</v>
      </c>
      <c r="P737">
        <v>0</v>
      </c>
      <c r="Q737" s="32" t="s">
        <v>56</v>
      </c>
      <c r="R737">
        <v>8592</v>
      </c>
      <c r="S737" s="32" t="s">
        <v>936</v>
      </c>
      <c r="T737" s="32" t="s">
        <v>2145</v>
      </c>
      <c r="U737" s="32" t="s">
        <v>45</v>
      </c>
      <c r="V737" s="32" t="s">
        <v>698</v>
      </c>
      <c r="W737" s="33">
        <v>44824.548657407409</v>
      </c>
      <c r="X737" s="32" t="s">
        <v>67</v>
      </c>
      <c r="Y737" s="32" t="s">
        <v>47</v>
      </c>
      <c r="Z737" s="32" t="s">
        <v>48</v>
      </c>
      <c r="AA737" s="32" t="s">
        <v>336</v>
      </c>
      <c r="AB737" s="32" t="s">
        <v>3300</v>
      </c>
      <c r="AC737" s="32" t="s">
        <v>1256</v>
      </c>
      <c r="AD737" s="34"/>
      <c r="AE737" s="32" t="s">
        <v>39</v>
      </c>
      <c r="AF737" s="32" t="s">
        <v>50</v>
      </c>
      <c r="AG737" s="35">
        <v>0</v>
      </c>
      <c r="AH737" s="33">
        <v>44824.6096412037</v>
      </c>
      <c r="AI737" s="32" t="s">
        <v>56</v>
      </c>
    </row>
    <row r="738" spans="1:35" ht="14.25">
      <c r="A738" s="32" t="s">
        <v>35</v>
      </c>
      <c r="B738" s="32" t="s">
        <v>36</v>
      </c>
      <c r="C738" s="33">
        <v>44824.609872685185</v>
      </c>
      <c r="D738" s="33">
        <v>44824.418217592596</v>
      </c>
      <c r="E738" s="32" t="s">
        <v>37</v>
      </c>
      <c r="F738" s="32" t="s">
        <v>3301</v>
      </c>
      <c r="G738">
        <v>11867</v>
      </c>
      <c r="H738" s="33">
        <v>44827.350844907407</v>
      </c>
      <c r="I738" s="32" t="s">
        <v>38</v>
      </c>
      <c r="J738" s="32" t="s">
        <v>39</v>
      </c>
      <c r="K738" s="33"/>
      <c r="L738" s="32" t="s">
        <v>40</v>
      </c>
      <c r="M738" s="32" t="s">
        <v>56</v>
      </c>
      <c r="N738">
        <v>1</v>
      </c>
      <c r="O738" s="32" t="s">
        <v>42</v>
      </c>
      <c r="P738">
        <v>0</v>
      </c>
      <c r="Q738" s="32" t="s">
        <v>41</v>
      </c>
      <c r="R738">
        <v>8503</v>
      </c>
      <c r="S738" s="32" t="s">
        <v>385</v>
      </c>
      <c r="T738" s="32" t="s">
        <v>386</v>
      </c>
      <c r="U738" s="32" t="s">
        <v>45</v>
      </c>
      <c r="V738" s="32" t="s">
        <v>3302</v>
      </c>
      <c r="W738" s="33">
        <v>44824.552499999998</v>
      </c>
      <c r="X738" s="32" t="s">
        <v>67</v>
      </c>
      <c r="Y738" s="32" t="s">
        <v>47</v>
      </c>
      <c r="Z738" s="32" t="s">
        <v>48</v>
      </c>
      <c r="AA738" s="32" t="s">
        <v>131</v>
      </c>
      <c r="AB738" s="32" t="s">
        <v>1038</v>
      </c>
      <c r="AC738" s="32" t="s">
        <v>387</v>
      </c>
      <c r="AD738" s="34"/>
      <c r="AE738" s="32" t="s">
        <v>39</v>
      </c>
      <c r="AF738" s="32" t="s">
        <v>50</v>
      </c>
      <c r="AG738" s="35">
        <v>0</v>
      </c>
      <c r="AH738" s="33">
        <v>44824.609872685185</v>
      </c>
      <c r="AI738" s="32" t="s">
        <v>56</v>
      </c>
    </row>
    <row r="739" spans="1:35" ht="14.25">
      <c r="A739" s="32" t="s">
        <v>35</v>
      </c>
      <c r="B739" s="32" t="s">
        <v>171</v>
      </c>
      <c r="C739" s="33">
        <v>44824.610775462963</v>
      </c>
      <c r="D739" s="33">
        <v>44824.41988425926</v>
      </c>
      <c r="E739" s="32" t="s">
        <v>37</v>
      </c>
      <c r="F739" s="32" t="s">
        <v>3303</v>
      </c>
      <c r="G739">
        <v>11868</v>
      </c>
      <c r="H739" s="33">
        <v>44834.605914351851</v>
      </c>
      <c r="I739" s="32" t="s">
        <v>38</v>
      </c>
      <c r="J739" s="32" t="s">
        <v>39</v>
      </c>
      <c r="K739" s="33"/>
      <c r="L739" s="32" t="s">
        <v>40</v>
      </c>
      <c r="M739" s="32" t="s">
        <v>56</v>
      </c>
      <c r="N739">
        <v>1</v>
      </c>
      <c r="O739" s="32" t="s">
        <v>42</v>
      </c>
      <c r="P739">
        <v>0</v>
      </c>
      <c r="Q739" s="32" t="s">
        <v>56</v>
      </c>
      <c r="R739">
        <v>8428</v>
      </c>
      <c r="S739" s="32" t="s">
        <v>1057</v>
      </c>
      <c r="T739" s="32" t="s">
        <v>1058</v>
      </c>
      <c r="U739" s="32" t="s">
        <v>45</v>
      </c>
      <c r="V739" s="32" t="s">
        <v>3304</v>
      </c>
      <c r="W739" s="33">
        <v>44824.425925925927</v>
      </c>
      <c r="X739" s="32" t="s">
        <v>149</v>
      </c>
      <c r="Y739" s="32" t="s">
        <v>47</v>
      </c>
      <c r="Z739" s="32" t="s">
        <v>48</v>
      </c>
      <c r="AA739" s="32" t="s">
        <v>190</v>
      </c>
      <c r="AB739" s="32" t="s">
        <v>3305</v>
      </c>
      <c r="AC739" s="32" t="s">
        <v>1304</v>
      </c>
      <c r="AD739" s="34"/>
      <c r="AE739" s="32" t="s">
        <v>39</v>
      </c>
      <c r="AF739" s="32" t="s">
        <v>50</v>
      </c>
      <c r="AG739" s="35">
        <v>0</v>
      </c>
      <c r="AH739" s="33">
        <v>44824.610775462963</v>
      </c>
      <c r="AI739" s="32" t="s">
        <v>56</v>
      </c>
    </row>
    <row r="740" spans="1:35" ht="14.25">
      <c r="A740" s="32" t="s">
        <v>35</v>
      </c>
      <c r="B740" s="32" t="s">
        <v>1527</v>
      </c>
      <c r="C740" s="33">
        <v>44824.460486111115</v>
      </c>
      <c r="D740" s="33">
        <v>44824.426122685189</v>
      </c>
      <c r="E740" s="32" t="s">
        <v>37</v>
      </c>
      <c r="F740" s="32" t="s">
        <v>3306</v>
      </c>
      <c r="G740">
        <v>11869</v>
      </c>
      <c r="H740" s="33">
        <v>44834.426608796297</v>
      </c>
      <c r="I740" s="32" t="s">
        <v>38</v>
      </c>
      <c r="J740" s="32" t="s">
        <v>39</v>
      </c>
      <c r="K740" s="33"/>
      <c r="L740" s="32" t="s">
        <v>40</v>
      </c>
      <c r="M740" s="32" t="s">
        <v>56</v>
      </c>
      <c r="N740">
        <v>1</v>
      </c>
      <c r="O740" s="32" t="s">
        <v>135</v>
      </c>
      <c r="P740">
        <v>0</v>
      </c>
      <c r="Q740" s="32" t="s">
        <v>56</v>
      </c>
      <c r="R740">
        <v>894153398</v>
      </c>
      <c r="S740" s="32" t="s">
        <v>3307</v>
      </c>
      <c r="T740" s="32" t="s">
        <v>3308</v>
      </c>
      <c r="U740" s="32" t="s">
        <v>45</v>
      </c>
      <c r="V740" s="32" t="s">
        <v>3309</v>
      </c>
      <c r="W740" s="33">
        <v>44824.460486111115</v>
      </c>
      <c r="X740" s="32" t="s">
        <v>96</v>
      </c>
      <c r="Y740" s="32" t="s">
        <v>47</v>
      </c>
      <c r="Z740" s="32" t="s">
        <v>48</v>
      </c>
      <c r="AA740" s="32" t="s">
        <v>97</v>
      </c>
      <c r="AB740" s="32" t="s">
        <v>3310</v>
      </c>
      <c r="AC740" s="32" t="s">
        <v>3311</v>
      </c>
      <c r="AD740" s="34"/>
      <c r="AE740" s="32" t="s">
        <v>39</v>
      </c>
      <c r="AF740" s="32" t="s">
        <v>53</v>
      </c>
      <c r="AG740" s="35">
        <v>0</v>
      </c>
      <c r="AH740" s="33">
        <v>44824.460486111115</v>
      </c>
      <c r="AI740" s="32" t="s">
        <v>56</v>
      </c>
    </row>
    <row r="741" spans="1:35" ht="14.25">
      <c r="A741" s="32" t="s">
        <v>35</v>
      </c>
      <c r="B741" s="32" t="s">
        <v>36</v>
      </c>
      <c r="C741" s="33">
        <v>44824.613495370373</v>
      </c>
      <c r="D741" s="33">
        <v>44824.427164351851</v>
      </c>
      <c r="E741" s="32" t="s">
        <v>37</v>
      </c>
      <c r="F741" s="32" t="s">
        <v>3312</v>
      </c>
      <c r="G741">
        <v>11870</v>
      </c>
      <c r="H741" s="33">
        <v>44834.450300925928</v>
      </c>
      <c r="I741" s="32" t="s">
        <v>38</v>
      </c>
      <c r="J741" s="32" t="s">
        <v>39</v>
      </c>
      <c r="K741" s="33"/>
      <c r="L741" s="32" t="s">
        <v>40</v>
      </c>
      <c r="M741" s="32" t="s">
        <v>56</v>
      </c>
      <c r="N741">
        <v>1</v>
      </c>
      <c r="O741" s="32" t="s">
        <v>42</v>
      </c>
      <c r="P741">
        <v>0</v>
      </c>
      <c r="Q741" s="32" t="s">
        <v>56</v>
      </c>
      <c r="R741">
        <v>6085</v>
      </c>
      <c r="S741" s="32" t="s">
        <v>650</v>
      </c>
      <c r="T741" s="32" t="s">
        <v>1733</v>
      </c>
      <c r="U741" s="32" t="s">
        <v>45</v>
      </c>
      <c r="V741" s="32" t="s">
        <v>3313</v>
      </c>
      <c r="W741" s="33">
        <v>44824.590474537035</v>
      </c>
      <c r="X741" s="32" t="s">
        <v>81</v>
      </c>
      <c r="Y741" s="32" t="s">
        <v>47</v>
      </c>
      <c r="Z741" s="32" t="s">
        <v>48</v>
      </c>
      <c r="AA741" s="32" t="s">
        <v>128</v>
      </c>
      <c r="AB741" s="32" t="s">
        <v>374</v>
      </c>
      <c r="AC741" s="32" t="s">
        <v>652</v>
      </c>
      <c r="AD741" s="34"/>
      <c r="AE741" s="32" t="s">
        <v>39</v>
      </c>
      <c r="AF741" s="32" t="s">
        <v>50</v>
      </c>
      <c r="AG741" s="35">
        <v>0</v>
      </c>
      <c r="AH741" s="33">
        <v>44824.613495370373</v>
      </c>
      <c r="AI741" s="32" t="s">
        <v>56</v>
      </c>
    </row>
    <row r="742" spans="1:35" ht="14.25">
      <c r="A742" s="32" t="s">
        <v>35</v>
      </c>
      <c r="B742" s="32" t="s">
        <v>1527</v>
      </c>
      <c r="C742" s="33">
        <v>44824.467256944445</v>
      </c>
      <c r="D742" s="33">
        <v>44824.433206018519</v>
      </c>
      <c r="E742" s="32" t="s">
        <v>37</v>
      </c>
      <c r="F742" s="32" t="s">
        <v>3314</v>
      </c>
      <c r="G742">
        <v>11871</v>
      </c>
      <c r="H742" s="33">
        <v>44834.433298611111</v>
      </c>
      <c r="I742" s="32" t="s">
        <v>3315</v>
      </c>
      <c r="J742" s="32" t="s">
        <v>45</v>
      </c>
      <c r="K742" s="33">
        <v>44824.467152777775</v>
      </c>
      <c r="L742" s="32" t="s">
        <v>40</v>
      </c>
      <c r="M742" s="32" t="s">
        <v>56</v>
      </c>
      <c r="N742">
        <v>1</v>
      </c>
      <c r="O742" s="32" t="s">
        <v>135</v>
      </c>
      <c r="P742">
        <v>1</v>
      </c>
      <c r="Q742" s="32" t="s">
        <v>56</v>
      </c>
      <c r="R742">
        <v>6795</v>
      </c>
      <c r="S742" s="32" t="s">
        <v>2068</v>
      </c>
      <c r="T742" s="32" t="s">
        <v>2069</v>
      </c>
      <c r="U742" s="32" t="s">
        <v>45</v>
      </c>
      <c r="V742" s="32" t="s">
        <v>3316</v>
      </c>
      <c r="W742" s="33">
        <v>44824.467256944445</v>
      </c>
      <c r="X742" s="32" t="s">
        <v>110</v>
      </c>
      <c r="Y742" s="32" t="s">
        <v>47</v>
      </c>
      <c r="Z742" s="32" t="s">
        <v>48</v>
      </c>
      <c r="AA742" s="32" t="s">
        <v>97</v>
      </c>
      <c r="AB742" s="32" t="s">
        <v>3317</v>
      </c>
      <c r="AC742" s="32" t="s">
        <v>764</v>
      </c>
      <c r="AD742" s="34">
        <v>44686</v>
      </c>
      <c r="AE742" s="32" t="s">
        <v>39</v>
      </c>
      <c r="AF742" s="32" t="s">
        <v>53</v>
      </c>
      <c r="AG742" s="35">
        <v>0</v>
      </c>
      <c r="AH742" s="33">
        <v>44824.584675925929</v>
      </c>
      <c r="AI742" s="32" t="s">
        <v>56</v>
      </c>
    </row>
    <row r="743" spans="1:35" ht="14.25">
      <c r="A743" s="32" t="s">
        <v>35</v>
      </c>
      <c r="B743" s="32" t="s">
        <v>1527</v>
      </c>
      <c r="C743" s="33">
        <v>44824.732094907406</v>
      </c>
      <c r="D743" s="33">
        <v>44824.436342592591</v>
      </c>
      <c r="E743" s="32" t="s">
        <v>37</v>
      </c>
      <c r="F743" s="32" t="s">
        <v>3318</v>
      </c>
      <c r="G743">
        <v>11872</v>
      </c>
      <c r="H743" s="33">
        <v>44824.60365740741</v>
      </c>
      <c r="I743" s="32" t="s">
        <v>38</v>
      </c>
      <c r="J743" s="32" t="s">
        <v>39</v>
      </c>
      <c r="K743" s="33"/>
      <c r="L743" s="32" t="s">
        <v>40</v>
      </c>
      <c r="M743" s="32" t="s">
        <v>203</v>
      </c>
      <c r="N743">
        <v>1</v>
      </c>
      <c r="O743" s="32" t="s">
        <v>369</v>
      </c>
      <c r="P743">
        <v>0</v>
      </c>
      <c r="Q743" s="32" t="s">
        <v>205</v>
      </c>
      <c r="R743">
        <v>8888</v>
      </c>
      <c r="S743" s="32" t="s">
        <v>218</v>
      </c>
      <c r="T743" s="32" t="s">
        <v>219</v>
      </c>
      <c r="U743" s="32" t="s">
        <v>66</v>
      </c>
      <c r="V743" s="32" t="s">
        <v>3319</v>
      </c>
      <c r="W743" s="33">
        <v>44824.732094907406</v>
      </c>
      <c r="X743" s="32" t="s">
        <v>196</v>
      </c>
      <c r="Y743" s="32" t="s">
        <v>52</v>
      </c>
      <c r="Z743" s="32" t="s">
        <v>48</v>
      </c>
      <c r="AA743" s="32" t="s">
        <v>107</v>
      </c>
      <c r="AB743" s="32" t="s">
        <v>3320</v>
      </c>
      <c r="AC743" s="32" t="s">
        <v>538</v>
      </c>
      <c r="AD743" s="34"/>
      <c r="AE743" s="32" t="s">
        <v>39</v>
      </c>
      <c r="AF743" s="32" t="s">
        <v>50</v>
      </c>
      <c r="AG743" s="35">
        <v>0</v>
      </c>
      <c r="AH743" s="33">
        <v>44824.732094907406</v>
      </c>
      <c r="AI743" s="32" t="s">
        <v>203</v>
      </c>
    </row>
    <row r="744" spans="1:35" ht="14.25">
      <c r="A744" s="32" t="s">
        <v>35</v>
      </c>
      <c r="B744" s="32" t="s">
        <v>73</v>
      </c>
      <c r="C744" s="33">
        <v>44824.614293981482</v>
      </c>
      <c r="D744" s="33">
        <v>44824.438379629632</v>
      </c>
      <c r="E744" s="32" t="s">
        <v>37</v>
      </c>
      <c r="F744" s="32" t="s">
        <v>3321</v>
      </c>
      <c r="G744">
        <v>11873</v>
      </c>
      <c r="H744" s="33">
        <v>44834.587905092594</v>
      </c>
      <c r="I744" s="32" t="s">
        <v>38</v>
      </c>
      <c r="J744" s="32" t="s">
        <v>39</v>
      </c>
      <c r="K744" s="33"/>
      <c r="L744" s="32" t="s">
        <v>40</v>
      </c>
      <c r="M744" s="32" t="s">
        <v>56</v>
      </c>
      <c r="N744">
        <v>1</v>
      </c>
      <c r="O744" s="32" t="s">
        <v>42</v>
      </c>
      <c r="P744">
        <v>0</v>
      </c>
      <c r="Q744" s="32" t="s">
        <v>56</v>
      </c>
      <c r="R744">
        <v>6133</v>
      </c>
      <c r="S744" s="32" t="s">
        <v>426</v>
      </c>
      <c r="T744" s="32" t="s">
        <v>3322</v>
      </c>
      <c r="U744" s="32" t="s">
        <v>45</v>
      </c>
      <c r="V744" s="32" t="s">
        <v>3323</v>
      </c>
      <c r="W744" s="33">
        <v>44824.46539351852</v>
      </c>
      <c r="X744" s="32" t="s">
        <v>46</v>
      </c>
      <c r="Y744" s="32" t="s">
        <v>47</v>
      </c>
      <c r="Z744" s="32" t="s">
        <v>48</v>
      </c>
      <c r="AA744" s="32" t="s">
        <v>77</v>
      </c>
      <c r="AB744" s="32" t="s">
        <v>3324</v>
      </c>
      <c r="AC744" s="32" t="s">
        <v>509</v>
      </c>
      <c r="AD744" s="34"/>
      <c r="AE744" s="32" t="s">
        <v>39</v>
      </c>
      <c r="AF744" s="32" t="s">
        <v>50</v>
      </c>
      <c r="AG744" s="35">
        <v>0</v>
      </c>
      <c r="AH744" s="33">
        <v>44824.614293981482</v>
      </c>
      <c r="AI744" s="32" t="s">
        <v>56</v>
      </c>
    </row>
    <row r="745" spans="1:35" ht="14.25">
      <c r="A745" s="32" t="s">
        <v>35</v>
      </c>
      <c r="B745" s="32" t="s">
        <v>1527</v>
      </c>
      <c r="C745" s="33">
        <v>44824.458472222221</v>
      </c>
      <c r="D745" s="33">
        <v>44824.441319444442</v>
      </c>
      <c r="E745" s="32" t="s">
        <v>37</v>
      </c>
      <c r="F745" s="32" t="s">
        <v>39</v>
      </c>
      <c r="G745">
        <v>11874</v>
      </c>
      <c r="H745" s="33">
        <v>44824.622361111113</v>
      </c>
      <c r="I745" s="32" t="s">
        <v>38</v>
      </c>
      <c r="J745" s="32" t="s">
        <v>39</v>
      </c>
      <c r="K745" s="33"/>
      <c r="L745" s="32" t="s">
        <v>40</v>
      </c>
      <c r="M745" s="32" t="s">
        <v>203</v>
      </c>
      <c r="N745">
        <v>1</v>
      </c>
      <c r="O745" s="32" t="s">
        <v>42</v>
      </c>
      <c r="P745">
        <v>0</v>
      </c>
      <c r="Q745" s="32" t="s">
        <v>205</v>
      </c>
      <c r="R745">
        <v>8744</v>
      </c>
      <c r="S745" s="32" t="s">
        <v>553</v>
      </c>
      <c r="T745" s="32" t="s">
        <v>554</v>
      </c>
      <c r="U745" s="32" t="s">
        <v>45</v>
      </c>
      <c r="V745" s="32" t="s">
        <v>3325</v>
      </c>
      <c r="W745" s="33">
        <v>44824.444456018522</v>
      </c>
      <c r="X745" s="32" t="s">
        <v>184</v>
      </c>
      <c r="Y745" s="32" t="s">
        <v>47</v>
      </c>
      <c r="Z745" s="32" t="s">
        <v>48</v>
      </c>
      <c r="AA745" s="32" t="s">
        <v>107</v>
      </c>
      <c r="AB745" s="32" t="s">
        <v>3326</v>
      </c>
      <c r="AC745" s="32" t="s">
        <v>496</v>
      </c>
      <c r="AD745" s="34"/>
      <c r="AE745" s="32" t="s">
        <v>39</v>
      </c>
      <c r="AF745" s="32" t="s">
        <v>50</v>
      </c>
      <c r="AG745" s="35">
        <v>0</v>
      </c>
      <c r="AH745" s="33">
        <v>44824.458472222221</v>
      </c>
      <c r="AI745" s="32" t="s">
        <v>203</v>
      </c>
    </row>
    <row r="746" spans="1:35" ht="14.25">
      <c r="A746" s="32" t="s">
        <v>35</v>
      </c>
      <c r="B746" s="32" t="s">
        <v>1527</v>
      </c>
      <c r="C746" s="33">
        <v>44824.458449074074</v>
      </c>
      <c r="D746" s="33">
        <v>44824.441990740743</v>
      </c>
      <c r="E746" s="32" t="s">
        <v>37</v>
      </c>
      <c r="F746" s="32" t="s">
        <v>3327</v>
      </c>
      <c r="G746">
        <v>11875</v>
      </c>
      <c r="H746" s="33">
        <v>44824.62164351852</v>
      </c>
      <c r="I746" s="32" t="s">
        <v>38</v>
      </c>
      <c r="J746" s="32" t="s">
        <v>39</v>
      </c>
      <c r="K746" s="33"/>
      <c r="L746" s="32" t="s">
        <v>40</v>
      </c>
      <c r="M746" s="32" t="s">
        <v>203</v>
      </c>
      <c r="N746">
        <v>1</v>
      </c>
      <c r="O746" s="32" t="s">
        <v>42</v>
      </c>
      <c r="P746">
        <v>0</v>
      </c>
      <c r="Q746" s="32" t="s">
        <v>205</v>
      </c>
      <c r="R746">
        <v>973439489</v>
      </c>
      <c r="S746" s="32" t="s">
        <v>1061</v>
      </c>
      <c r="T746" s="32" t="s">
        <v>1062</v>
      </c>
      <c r="U746" s="32" t="s">
        <v>45</v>
      </c>
      <c r="V746" s="32" t="s">
        <v>3328</v>
      </c>
      <c r="W746" s="33">
        <v>44824.445752314816</v>
      </c>
      <c r="X746" s="32" t="s">
        <v>184</v>
      </c>
      <c r="Y746" s="32" t="s">
        <v>47</v>
      </c>
      <c r="Z746" s="32" t="s">
        <v>48</v>
      </c>
      <c r="AA746" s="32" t="s">
        <v>107</v>
      </c>
      <c r="AB746" s="32" t="s">
        <v>3329</v>
      </c>
      <c r="AC746" s="32" t="s">
        <v>291</v>
      </c>
      <c r="AD746" s="34"/>
      <c r="AE746" s="32" t="s">
        <v>39</v>
      </c>
      <c r="AF746" s="32" t="s">
        <v>50</v>
      </c>
      <c r="AG746" s="35">
        <v>0</v>
      </c>
      <c r="AH746" s="33">
        <v>44824.458449074074</v>
      </c>
      <c r="AI746" s="32" t="s">
        <v>203</v>
      </c>
    </row>
    <row r="747" spans="1:35" ht="14.25">
      <c r="A747" s="32" t="s">
        <v>35</v>
      </c>
      <c r="B747" s="32" t="s">
        <v>1527</v>
      </c>
      <c r="C747" s="33">
        <v>44824.458425925928</v>
      </c>
      <c r="D747" s="33">
        <v>44824.442314814813</v>
      </c>
      <c r="E747" s="32" t="s">
        <v>37</v>
      </c>
      <c r="F747" s="32" t="s">
        <v>3330</v>
      </c>
      <c r="G747">
        <v>11876</v>
      </c>
      <c r="H747" s="33">
        <v>44824.621620370373</v>
      </c>
      <c r="I747" s="32" t="s">
        <v>38</v>
      </c>
      <c r="J747" s="32" t="s">
        <v>39</v>
      </c>
      <c r="K747" s="33"/>
      <c r="L747" s="32" t="s">
        <v>40</v>
      </c>
      <c r="M747" s="32" t="s">
        <v>203</v>
      </c>
      <c r="N747">
        <v>1</v>
      </c>
      <c r="O747" s="32" t="s">
        <v>42</v>
      </c>
      <c r="P747">
        <v>0</v>
      </c>
      <c r="Q747" s="32" t="s">
        <v>205</v>
      </c>
      <c r="R747">
        <v>6471</v>
      </c>
      <c r="S747" s="32" t="s">
        <v>412</v>
      </c>
      <c r="T747" s="32" t="s">
        <v>413</v>
      </c>
      <c r="U747" s="32" t="s">
        <v>45</v>
      </c>
      <c r="V747" s="32" t="s">
        <v>3331</v>
      </c>
      <c r="W747" s="33">
        <v>44824.446238425924</v>
      </c>
      <c r="X747" s="32" t="s">
        <v>184</v>
      </c>
      <c r="Y747" s="32" t="s">
        <v>47</v>
      </c>
      <c r="Z747" s="32" t="s">
        <v>48</v>
      </c>
      <c r="AA747" s="32" t="s">
        <v>107</v>
      </c>
      <c r="AB747" s="32" t="s">
        <v>3332</v>
      </c>
      <c r="AC747" s="32" t="s">
        <v>579</v>
      </c>
      <c r="AD747" s="34"/>
      <c r="AE747" s="32" t="s">
        <v>39</v>
      </c>
      <c r="AF747" s="32" t="s">
        <v>50</v>
      </c>
      <c r="AG747" s="35">
        <v>0</v>
      </c>
      <c r="AH747" s="33">
        <v>44824.458425925928</v>
      </c>
      <c r="AI747" s="32" t="s">
        <v>203</v>
      </c>
    </row>
    <row r="748" spans="1:35" ht="14.25">
      <c r="A748" s="32" t="s">
        <v>35</v>
      </c>
      <c r="B748" s="32" t="s">
        <v>737</v>
      </c>
      <c r="C748" s="33"/>
      <c r="D748" s="33">
        <v>44824.445289351854</v>
      </c>
      <c r="E748" s="32" t="s">
        <v>37</v>
      </c>
      <c r="F748" s="32" t="s">
        <v>39</v>
      </c>
      <c r="G748">
        <v>11877</v>
      </c>
      <c r="H748" s="33">
        <v>44841.666666666664</v>
      </c>
      <c r="I748" s="32" t="s">
        <v>38</v>
      </c>
      <c r="J748" s="32" t="s">
        <v>39</v>
      </c>
      <c r="K748" s="33"/>
      <c r="L748" s="32" t="s">
        <v>40</v>
      </c>
      <c r="M748" s="32" t="s">
        <v>56</v>
      </c>
      <c r="N748">
        <v>1</v>
      </c>
      <c r="O748" s="32" t="s">
        <v>948</v>
      </c>
      <c r="P748">
        <v>0</v>
      </c>
      <c r="Q748" s="32" t="s">
        <v>41</v>
      </c>
      <c r="R748">
        <v>8744</v>
      </c>
      <c r="S748" s="32" t="s">
        <v>553</v>
      </c>
      <c r="T748" s="32" t="s">
        <v>554</v>
      </c>
      <c r="U748" s="32" t="s">
        <v>39</v>
      </c>
      <c r="V748" s="32" t="s">
        <v>39</v>
      </c>
      <c r="W748" s="33"/>
      <c r="X748" s="32" t="s">
        <v>594</v>
      </c>
      <c r="Y748" s="32" t="s">
        <v>47</v>
      </c>
      <c r="Z748" s="32" t="s">
        <v>160</v>
      </c>
      <c r="AA748" s="32" t="s">
        <v>920</v>
      </c>
      <c r="AB748" s="32" t="s">
        <v>671</v>
      </c>
      <c r="AC748" s="32" t="s">
        <v>496</v>
      </c>
      <c r="AD748" s="34"/>
      <c r="AE748" s="32" t="s">
        <v>39</v>
      </c>
      <c r="AF748" s="32" t="s">
        <v>53</v>
      </c>
      <c r="AG748" s="35">
        <v>0</v>
      </c>
      <c r="AH748" s="33">
        <v>44833.63689814815</v>
      </c>
      <c r="AI748" s="32" t="s">
        <v>56</v>
      </c>
    </row>
    <row r="749" spans="1:35" ht="14.25">
      <c r="A749" s="32" t="s">
        <v>35</v>
      </c>
      <c r="B749" s="32" t="s">
        <v>2348</v>
      </c>
      <c r="C749" s="33">
        <v>44827.481030092589</v>
      </c>
      <c r="D749" s="33">
        <v>44824.456377314818</v>
      </c>
      <c r="E749" s="32" t="s">
        <v>37</v>
      </c>
      <c r="F749" s="32" t="s">
        <v>3333</v>
      </c>
      <c r="G749">
        <v>11878</v>
      </c>
      <c r="H749" s="33">
        <v>44838.656030092592</v>
      </c>
      <c r="I749" s="32" t="s">
        <v>38</v>
      </c>
      <c r="J749" s="32" t="s">
        <v>39</v>
      </c>
      <c r="K749" s="33"/>
      <c r="L749" s="32" t="s">
        <v>40</v>
      </c>
      <c r="M749" s="32" t="s">
        <v>56</v>
      </c>
      <c r="N749">
        <v>2</v>
      </c>
      <c r="O749" s="32" t="s">
        <v>60</v>
      </c>
      <c r="P749">
        <v>0</v>
      </c>
      <c r="Q749" s="32" t="s">
        <v>56</v>
      </c>
      <c r="R749">
        <v>970478190</v>
      </c>
      <c r="S749" s="32" t="s">
        <v>3334</v>
      </c>
      <c r="T749" s="32" t="s">
        <v>3335</v>
      </c>
      <c r="U749" s="32" t="s">
        <v>45</v>
      </c>
      <c r="V749" s="32" t="s">
        <v>3336</v>
      </c>
      <c r="W749" s="33">
        <v>44826.584618055553</v>
      </c>
      <c r="X749" s="32" t="s">
        <v>72</v>
      </c>
      <c r="Y749" s="32" t="s">
        <v>47</v>
      </c>
      <c r="Z749" s="32" t="s">
        <v>48</v>
      </c>
      <c r="AA749" s="32" t="s">
        <v>314</v>
      </c>
      <c r="AB749" s="32" t="s">
        <v>3337</v>
      </c>
      <c r="AC749" s="32" t="s">
        <v>1297</v>
      </c>
      <c r="AD749" s="34">
        <v>44686</v>
      </c>
      <c r="AE749" s="32" t="s">
        <v>39</v>
      </c>
      <c r="AF749" s="32" t="s">
        <v>50</v>
      </c>
      <c r="AG749" s="35">
        <v>0</v>
      </c>
      <c r="AH749" s="33">
        <v>44831.552245370367</v>
      </c>
      <c r="AI749" s="32" t="s">
        <v>56</v>
      </c>
    </row>
    <row r="750" spans="1:35" ht="14.25">
      <c r="A750" s="32" t="s">
        <v>35</v>
      </c>
      <c r="B750" s="32" t="s">
        <v>1527</v>
      </c>
      <c r="C750" s="33">
        <v>44827.667847222219</v>
      </c>
      <c r="D750" s="33">
        <v>44824.468194444446</v>
      </c>
      <c r="E750" s="32" t="s">
        <v>37</v>
      </c>
      <c r="F750" s="32" t="s">
        <v>3338</v>
      </c>
      <c r="G750">
        <v>11879</v>
      </c>
      <c r="H750" s="33">
        <v>44839.456041666665</v>
      </c>
      <c r="I750" s="32" t="s">
        <v>38</v>
      </c>
      <c r="J750" s="32" t="s">
        <v>39</v>
      </c>
      <c r="K750" s="33"/>
      <c r="L750" s="32" t="s">
        <v>40</v>
      </c>
      <c r="M750" s="32" t="s">
        <v>56</v>
      </c>
      <c r="N750">
        <v>1</v>
      </c>
      <c r="O750" s="32" t="s">
        <v>224</v>
      </c>
      <c r="P750">
        <v>0</v>
      </c>
      <c r="Q750" s="32" t="s">
        <v>56</v>
      </c>
      <c r="R750">
        <v>6416</v>
      </c>
      <c r="S750" s="32" t="s">
        <v>513</v>
      </c>
      <c r="T750" s="32" t="s">
        <v>514</v>
      </c>
      <c r="U750" s="32" t="s">
        <v>45</v>
      </c>
      <c r="V750" s="32" t="s">
        <v>3339</v>
      </c>
      <c r="W750" s="33">
        <v>44827.667847222219</v>
      </c>
      <c r="X750" s="32" t="s">
        <v>219</v>
      </c>
      <c r="Y750" s="32" t="s">
        <v>47</v>
      </c>
      <c r="Z750" s="32" t="s">
        <v>48</v>
      </c>
      <c r="AA750" s="32" t="s">
        <v>455</v>
      </c>
      <c r="AB750" s="32" t="s">
        <v>3340</v>
      </c>
      <c r="AC750" s="32" t="s">
        <v>515</v>
      </c>
      <c r="AD750" s="34"/>
      <c r="AE750" s="32" t="s">
        <v>39</v>
      </c>
      <c r="AF750" s="32" t="s">
        <v>50</v>
      </c>
      <c r="AG750" s="35">
        <v>0</v>
      </c>
      <c r="AH750" s="33">
        <v>44827.667847222219</v>
      </c>
      <c r="AI750" s="32" t="s">
        <v>56</v>
      </c>
    </row>
    <row r="751" spans="1:35" ht="14.25">
      <c r="A751" s="32" t="s">
        <v>35</v>
      </c>
      <c r="B751" s="32" t="s">
        <v>1527</v>
      </c>
      <c r="C751" s="33">
        <v>44824.496203703704</v>
      </c>
      <c r="D751" s="33">
        <v>44824.471087962964</v>
      </c>
      <c r="E751" s="32" t="s">
        <v>37</v>
      </c>
      <c r="F751" s="32" t="s">
        <v>39</v>
      </c>
      <c r="G751">
        <v>11880</v>
      </c>
      <c r="H751" s="33">
        <v>44827.346238425926</v>
      </c>
      <c r="I751" s="32" t="s">
        <v>38</v>
      </c>
      <c r="J751" s="32" t="s">
        <v>39</v>
      </c>
      <c r="K751" s="33"/>
      <c r="L751" s="32" t="s">
        <v>40</v>
      </c>
      <c r="M751" s="32" t="s">
        <v>56</v>
      </c>
      <c r="N751">
        <v>1</v>
      </c>
      <c r="O751" s="32" t="s">
        <v>42</v>
      </c>
      <c r="P751">
        <v>0</v>
      </c>
      <c r="Q751" s="32" t="s">
        <v>41</v>
      </c>
      <c r="R751">
        <v>8812</v>
      </c>
      <c r="S751" s="32" t="s">
        <v>3091</v>
      </c>
      <c r="T751" s="32" t="s">
        <v>3092</v>
      </c>
      <c r="U751" s="32" t="s">
        <v>45</v>
      </c>
      <c r="V751" s="32" t="s">
        <v>3341</v>
      </c>
      <c r="W751" s="33">
        <v>44824.496203703704</v>
      </c>
      <c r="X751" s="32" t="s">
        <v>96</v>
      </c>
      <c r="Y751" s="32" t="s">
        <v>47</v>
      </c>
      <c r="Z751" s="32" t="s">
        <v>48</v>
      </c>
      <c r="AA751" s="32" t="s">
        <v>97</v>
      </c>
      <c r="AB751" s="32" t="s">
        <v>3094</v>
      </c>
      <c r="AC751" s="32" t="s">
        <v>561</v>
      </c>
      <c r="AD751" s="34"/>
      <c r="AE751" s="32" t="s">
        <v>39</v>
      </c>
      <c r="AF751" s="32" t="s">
        <v>53</v>
      </c>
      <c r="AG751" s="35">
        <v>0</v>
      </c>
      <c r="AH751" s="33">
        <v>44824.496203703704</v>
      </c>
      <c r="AI751" s="32" t="s">
        <v>41</v>
      </c>
    </row>
    <row r="752" spans="1:35" ht="14.25">
      <c r="A752" s="32" t="s">
        <v>35</v>
      </c>
      <c r="B752" s="32" t="s">
        <v>1527</v>
      </c>
      <c r="C752" s="33">
        <v>44824.547743055555</v>
      </c>
      <c r="D752" s="33">
        <v>44824.471435185187</v>
      </c>
      <c r="E752" s="32" t="s">
        <v>37</v>
      </c>
      <c r="F752" s="32" t="s">
        <v>39</v>
      </c>
      <c r="G752">
        <v>11881</v>
      </c>
      <c r="H752" s="33">
        <v>44827.346516203703</v>
      </c>
      <c r="I752" s="32" t="s">
        <v>3342</v>
      </c>
      <c r="J752" s="32" t="s">
        <v>45</v>
      </c>
      <c r="K752" s="33">
        <v>44824.48940972222</v>
      </c>
      <c r="L752" s="32" t="s">
        <v>40</v>
      </c>
      <c r="M752" s="32" t="s">
        <v>56</v>
      </c>
      <c r="N752">
        <v>1</v>
      </c>
      <c r="O752" s="32" t="s">
        <v>42</v>
      </c>
      <c r="P752">
        <v>1</v>
      </c>
      <c r="Q752" s="32" t="s">
        <v>41</v>
      </c>
      <c r="R752">
        <v>645855254</v>
      </c>
      <c r="S752" s="32" t="s">
        <v>247</v>
      </c>
      <c r="T752" s="32" t="s">
        <v>189</v>
      </c>
      <c r="U752" s="32" t="s">
        <v>45</v>
      </c>
      <c r="V752" s="32" t="s">
        <v>3343</v>
      </c>
      <c r="W752" s="33">
        <v>44824.547743055555</v>
      </c>
      <c r="X752" s="32" t="s">
        <v>110</v>
      </c>
      <c r="Y752" s="32" t="s">
        <v>47</v>
      </c>
      <c r="Z752" s="32" t="s">
        <v>48</v>
      </c>
      <c r="AA752" s="32" t="s">
        <v>97</v>
      </c>
      <c r="AB752" s="32" t="s">
        <v>544</v>
      </c>
      <c r="AC752" s="32" t="s">
        <v>538</v>
      </c>
      <c r="AD752" s="34"/>
      <c r="AE752" s="32" t="s">
        <v>39</v>
      </c>
      <c r="AF752" s="32" t="s">
        <v>53</v>
      </c>
      <c r="AG752" s="35">
        <v>0</v>
      </c>
      <c r="AH752" s="33">
        <v>44824.547743055555</v>
      </c>
      <c r="AI752" s="32" t="s">
        <v>41</v>
      </c>
    </row>
    <row r="753" spans="1:35" ht="14.25">
      <c r="A753" s="32" t="s">
        <v>35</v>
      </c>
      <c r="B753" s="32" t="s">
        <v>73</v>
      </c>
      <c r="C753" s="33">
        <v>44827.655624999999</v>
      </c>
      <c r="D753" s="33">
        <v>44824.471539351849</v>
      </c>
      <c r="E753" s="32" t="s">
        <v>37</v>
      </c>
      <c r="F753" s="32" t="s">
        <v>3344</v>
      </c>
      <c r="G753">
        <v>11882</v>
      </c>
      <c r="H753" s="33">
        <v>44839.447291666664</v>
      </c>
      <c r="I753" s="32" t="s">
        <v>38</v>
      </c>
      <c r="J753" s="32" t="s">
        <v>39</v>
      </c>
      <c r="K753" s="33"/>
      <c r="L753" s="32" t="s">
        <v>40</v>
      </c>
      <c r="M753" s="32" t="s">
        <v>56</v>
      </c>
      <c r="N753">
        <v>1</v>
      </c>
      <c r="O753" s="32" t="s">
        <v>42</v>
      </c>
      <c r="P753">
        <v>0</v>
      </c>
      <c r="Q753" s="32" t="s">
        <v>56</v>
      </c>
      <c r="R753">
        <v>5757</v>
      </c>
      <c r="S753" s="32" t="s">
        <v>1034</v>
      </c>
      <c r="T753" s="32" t="s">
        <v>1035</v>
      </c>
      <c r="U753" s="32" t="s">
        <v>45</v>
      </c>
      <c r="V753" s="32" t="s">
        <v>3345</v>
      </c>
      <c r="W753" s="33">
        <v>44827.655624999999</v>
      </c>
      <c r="X753" s="32" t="s">
        <v>219</v>
      </c>
      <c r="Y753" s="32" t="s">
        <v>47</v>
      </c>
      <c r="Z753" s="32" t="s">
        <v>48</v>
      </c>
      <c r="AA753" s="32" t="s">
        <v>77</v>
      </c>
      <c r="AB753" s="32" t="s">
        <v>3346</v>
      </c>
      <c r="AC753" s="32" t="s">
        <v>997</v>
      </c>
      <c r="AD753" s="34"/>
      <c r="AE753" s="32" t="s">
        <v>39</v>
      </c>
      <c r="AF753" s="32" t="s">
        <v>50</v>
      </c>
      <c r="AG753" s="35">
        <v>0</v>
      </c>
      <c r="AH753" s="33">
        <v>44827.655624999999</v>
      </c>
      <c r="AI753" s="32" t="s">
        <v>56</v>
      </c>
    </row>
    <row r="754" spans="1:35" ht="14.25">
      <c r="A754" s="32" t="s">
        <v>35</v>
      </c>
      <c r="B754" s="32" t="s">
        <v>36</v>
      </c>
      <c r="C754" s="33">
        <v>44824.614803240744</v>
      </c>
      <c r="D754" s="33">
        <v>44824.473935185182</v>
      </c>
      <c r="E754" s="32" t="s">
        <v>37</v>
      </c>
      <c r="F754" s="32" t="s">
        <v>3347</v>
      </c>
      <c r="G754">
        <v>11883</v>
      </c>
      <c r="H754" s="33">
        <v>44834.548136574071</v>
      </c>
      <c r="I754" s="32" t="s">
        <v>38</v>
      </c>
      <c r="J754" s="32" t="s">
        <v>39</v>
      </c>
      <c r="K754" s="33"/>
      <c r="L754" s="32" t="s">
        <v>40</v>
      </c>
      <c r="M754" s="32" t="s">
        <v>56</v>
      </c>
      <c r="N754">
        <v>1</v>
      </c>
      <c r="O754" s="32" t="s">
        <v>42</v>
      </c>
      <c r="P754">
        <v>0</v>
      </c>
      <c r="Q754" s="32" t="s">
        <v>56</v>
      </c>
      <c r="R754">
        <v>8177</v>
      </c>
      <c r="S754" s="32" t="s">
        <v>745</v>
      </c>
      <c r="T754" s="32" t="s">
        <v>746</v>
      </c>
      <c r="U754" s="32" t="s">
        <v>45</v>
      </c>
      <c r="V754" s="32" t="s">
        <v>3348</v>
      </c>
      <c r="W754" s="33">
        <v>44824.540868055556</v>
      </c>
      <c r="X754" s="32" t="s">
        <v>58</v>
      </c>
      <c r="Y754" s="32" t="s">
        <v>47</v>
      </c>
      <c r="Z754" s="32" t="s">
        <v>48</v>
      </c>
      <c r="AA754" s="32" t="s">
        <v>128</v>
      </c>
      <c r="AB754" s="32" t="s">
        <v>374</v>
      </c>
      <c r="AC754" s="32" t="s">
        <v>2253</v>
      </c>
      <c r="AD754" s="34"/>
      <c r="AE754" s="32" t="s">
        <v>39</v>
      </c>
      <c r="AF754" s="32" t="s">
        <v>50</v>
      </c>
      <c r="AG754" s="35">
        <v>0</v>
      </c>
      <c r="AH754" s="33">
        <v>44824.614803240744</v>
      </c>
      <c r="AI754" s="32" t="s">
        <v>56</v>
      </c>
    </row>
    <row r="755" spans="1:35" ht="14.25">
      <c r="A755" s="32" t="s">
        <v>35</v>
      </c>
      <c r="B755" s="32" t="s">
        <v>737</v>
      </c>
      <c r="C755" s="33">
        <v>44831.573495370372</v>
      </c>
      <c r="D755" s="33">
        <v>44824.488009259258</v>
      </c>
      <c r="E755" s="32" t="s">
        <v>37</v>
      </c>
      <c r="F755" s="32" t="s">
        <v>39</v>
      </c>
      <c r="G755">
        <v>11884</v>
      </c>
      <c r="H755" s="33">
        <v>44834</v>
      </c>
      <c r="I755" s="32" t="s">
        <v>3349</v>
      </c>
      <c r="J755" s="32" t="s">
        <v>45</v>
      </c>
      <c r="K755" s="33">
        <v>44824.629247685189</v>
      </c>
      <c r="L755" s="32" t="s">
        <v>40</v>
      </c>
      <c r="M755" s="32" t="s">
        <v>56</v>
      </c>
      <c r="N755">
        <v>4</v>
      </c>
      <c r="O755" s="32" t="s">
        <v>738</v>
      </c>
      <c r="P755">
        <v>2</v>
      </c>
      <c r="Q755" s="32" t="s">
        <v>41</v>
      </c>
      <c r="R755">
        <v>830754325</v>
      </c>
      <c r="S755" s="32" t="s">
        <v>3350</v>
      </c>
      <c r="T755" s="32" t="s">
        <v>3351</v>
      </c>
      <c r="U755" s="32" t="s">
        <v>45</v>
      </c>
      <c r="V755" s="32" t="s">
        <v>3352</v>
      </c>
      <c r="W755" s="33">
        <v>44831.573495370372</v>
      </c>
      <c r="X755" s="32" t="s">
        <v>227</v>
      </c>
      <c r="Y755" s="32" t="s">
        <v>47</v>
      </c>
      <c r="Z755" s="32" t="s">
        <v>48</v>
      </c>
      <c r="AA755" s="32" t="s">
        <v>739</v>
      </c>
      <c r="AB755" s="32" t="s">
        <v>3353</v>
      </c>
      <c r="AC755" s="32" t="s">
        <v>1883</v>
      </c>
      <c r="AD755" s="34"/>
      <c r="AE755" s="32" t="s">
        <v>39</v>
      </c>
      <c r="AF755" s="32" t="s">
        <v>53</v>
      </c>
      <c r="AG755" s="35">
        <v>0</v>
      </c>
      <c r="AH755" s="33">
        <v>44831.573495370372</v>
      </c>
      <c r="AI755" s="32" t="s">
        <v>41</v>
      </c>
    </row>
    <row r="756" spans="1:35" ht="14.25">
      <c r="A756" s="32" t="s">
        <v>35</v>
      </c>
      <c r="B756" s="32" t="s">
        <v>1527</v>
      </c>
      <c r="C756" s="33">
        <v>44824.615081018521</v>
      </c>
      <c r="D756" s="33">
        <v>44824.508483796293</v>
      </c>
      <c r="E756" s="32" t="s">
        <v>37</v>
      </c>
      <c r="F756" s="32" t="s">
        <v>3354</v>
      </c>
      <c r="G756">
        <v>11885</v>
      </c>
      <c r="H756" s="33">
        <v>44834.555358796293</v>
      </c>
      <c r="I756" s="32" t="s">
        <v>38</v>
      </c>
      <c r="J756" s="32" t="s">
        <v>39</v>
      </c>
      <c r="K756" s="33"/>
      <c r="L756" s="32" t="s">
        <v>40</v>
      </c>
      <c r="M756" s="32" t="s">
        <v>56</v>
      </c>
      <c r="N756">
        <v>1</v>
      </c>
      <c r="O756" s="32" t="s">
        <v>42</v>
      </c>
      <c r="P756">
        <v>0</v>
      </c>
      <c r="Q756" s="32" t="s">
        <v>56</v>
      </c>
      <c r="R756">
        <v>814484533</v>
      </c>
      <c r="S756" s="32" t="s">
        <v>3278</v>
      </c>
      <c r="T756" s="32" t="s">
        <v>3279</v>
      </c>
      <c r="U756" s="32" t="s">
        <v>45</v>
      </c>
      <c r="V756" s="32" t="s">
        <v>572</v>
      </c>
      <c r="W756" s="33">
        <v>44824.568379629629</v>
      </c>
      <c r="X756" s="32" t="s">
        <v>85</v>
      </c>
      <c r="Y756" s="32" t="s">
        <v>47</v>
      </c>
      <c r="Z756" s="32" t="s">
        <v>48</v>
      </c>
      <c r="AA756" s="32" t="s">
        <v>644</v>
      </c>
      <c r="AB756" s="32" t="s">
        <v>3355</v>
      </c>
      <c r="AC756" s="32" t="s">
        <v>613</v>
      </c>
      <c r="AD756" s="34"/>
      <c r="AE756" s="32" t="s">
        <v>39</v>
      </c>
      <c r="AF756" s="32" t="s">
        <v>50</v>
      </c>
      <c r="AG756" s="35">
        <v>0</v>
      </c>
      <c r="AH756" s="33">
        <v>44824.615081018521</v>
      </c>
      <c r="AI756" s="32" t="s">
        <v>41</v>
      </c>
    </row>
    <row r="757" spans="1:35" ht="14.25">
      <c r="A757" s="32" t="s">
        <v>35</v>
      </c>
      <c r="B757" s="32" t="s">
        <v>36</v>
      </c>
      <c r="C757" s="33"/>
      <c r="D757" s="33">
        <v>44824.514282407406</v>
      </c>
      <c r="E757" s="32" t="s">
        <v>37</v>
      </c>
      <c r="F757" s="32" t="s">
        <v>3356</v>
      </c>
      <c r="G757">
        <v>11886</v>
      </c>
      <c r="H757" s="33">
        <v>44834.514861111114</v>
      </c>
      <c r="I757" s="32" t="s">
        <v>38</v>
      </c>
      <c r="J757" s="32" t="s">
        <v>39</v>
      </c>
      <c r="K757" s="33"/>
      <c r="L757" s="32" t="s">
        <v>40</v>
      </c>
      <c r="M757" s="32" t="s">
        <v>56</v>
      </c>
      <c r="N757">
        <v>1</v>
      </c>
      <c r="O757" s="32" t="s">
        <v>42</v>
      </c>
      <c r="P757">
        <v>0</v>
      </c>
      <c r="Q757" s="32" t="s">
        <v>56</v>
      </c>
      <c r="R757">
        <v>25766846</v>
      </c>
      <c r="S757" s="32" t="s">
        <v>1004</v>
      </c>
      <c r="T757" s="32" t="s">
        <v>1005</v>
      </c>
      <c r="U757" s="32" t="s">
        <v>39</v>
      </c>
      <c r="V757" s="32" t="s">
        <v>39</v>
      </c>
      <c r="W757" s="33"/>
      <c r="X757" s="32" t="s">
        <v>815</v>
      </c>
      <c r="Y757" s="32" t="s">
        <v>47</v>
      </c>
      <c r="Z757" s="32" t="s">
        <v>160</v>
      </c>
      <c r="AA757" s="32" t="s">
        <v>179</v>
      </c>
      <c r="AB757" s="32" t="s">
        <v>3357</v>
      </c>
      <c r="AC757" s="32" t="s">
        <v>1256</v>
      </c>
      <c r="AD757" s="34"/>
      <c r="AE757" s="32" t="s">
        <v>39</v>
      </c>
      <c r="AF757" s="32" t="s">
        <v>50</v>
      </c>
      <c r="AG757" s="35">
        <v>0</v>
      </c>
      <c r="AH757" s="33">
        <v>44837.358275462961</v>
      </c>
      <c r="AI757" s="32" t="s">
        <v>56</v>
      </c>
    </row>
    <row r="758" spans="1:35" ht="14.25">
      <c r="A758" s="32" t="s">
        <v>35</v>
      </c>
      <c r="B758" s="32" t="s">
        <v>1527</v>
      </c>
      <c r="C758" s="33">
        <v>44824.602870370371</v>
      </c>
      <c r="D758" s="33">
        <v>44824.542905092596</v>
      </c>
      <c r="E758" s="32" t="s">
        <v>37</v>
      </c>
      <c r="F758" s="32" t="s">
        <v>39</v>
      </c>
      <c r="G758">
        <v>11887</v>
      </c>
      <c r="H758" s="33">
        <v>44827.418576388889</v>
      </c>
      <c r="I758" s="32" t="s">
        <v>3358</v>
      </c>
      <c r="J758" s="32" t="s">
        <v>45</v>
      </c>
      <c r="K758" s="33">
        <v>44824.602523148147</v>
      </c>
      <c r="L758" s="32" t="s">
        <v>40</v>
      </c>
      <c r="M758" s="32" t="s">
        <v>56</v>
      </c>
      <c r="N758">
        <v>1</v>
      </c>
      <c r="O758" s="32" t="s">
        <v>202</v>
      </c>
      <c r="P758">
        <v>1</v>
      </c>
      <c r="Q758" s="32" t="s">
        <v>41</v>
      </c>
      <c r="R758">
        <v>8753</v>
      </c>
      <c r="S758" s="32" t="s">
        <v>3359</v>
      </c>
      <c r="T758" s="32" t="s">
        <v>3360</v>
      </c>
      <c r="U758" s="32" t="s">
        <v>45</v>
      </c>
      <c r="V758" s="32" t="s">
        <v>3361</v>
      </c>
      <c r="W758" s="33">
        <v>44824.602870370371</v>
      </c>
      <c r="X758" s="32" t="s">
        <v>110</v>
      </c>
      <c r="Y758" s="32" t="s">
        <v>47</v>
      </c>
      <c r="Z758" s="32" t="s">
        <v>48</v>
      </c>
      <c r="AA758" s="32" t="s">
        <v>97</v>
      </c>
      <c r="AB758" s="32" t="s">
        <v>3362</v>
      </c>
      <c r="AC758" s="32" t="s">
        <v>1535</v>
      </c>
      <c r="AD758" s="34"/>
      <c r="AE758" s="32" t="s">
        <v>39</v>
      </c>
      <c r="AF758" s="32" t="s">
        <v>53</v>
      </c>
      <c r="AG758" s="35">
        <v>0</v>
      </c>
      <c r="AH758" s="33">
        <v>44824.602870370371</v>
      </c>
      <c r="AI758" s="32" t="s">
        <v>56</v>
      </c>
    </row>
    <row r="759" spans="1:35" ht="14.25">
      <c r="A759" s="32" t="s">
        <v>35</v>
      </c>
      <c r="B759" s="32" t="s">
        <v>1527</v>
      </c>
      <c r="C759" s="33">
        <v>44824.615358796298</v>
      </c>
      <c r="D759" s="33">
        <v>44824.544039351851</v>
      </c>
      <c r="E759" s="32" t="s">
        <v>37</v>
      </c>
      <c r="F759" s="32" t="s">
        <v>3363</v>
      </c>
      <c r="G759">
        <v>11888</v>
      </c>
      <c r="H759" s="33">
        <v>44827.468136574076</v>
      </c>
      <c r="I759" s="32" t="s">
        <v>38</v>
      </c>
      <c r="J759" s="32" t="s">
        <v>39</v>
      </c>
      <c r="K759" s="33"/>
      <c r="L759" s="32" t="s">
        <v>40</v>
      </c>
      <c r="M759" s="32" t="s">
        <v>56</v>
      </c>
      <c r="N759">
        <v>1</v>
      </c>
      <c r="O759" s="32" t="s">
        <v>119</v>
      </c>
      <c r="P759">
        <v>0</v>
      </c>
      <c r="Q759" s="32" t="s">
        <v>41</v>
      </c>
      <c r="R759">
        <v>6110</v>
      </c>
      <c r="S759" s="32" t="s">
        <v>1065</v>
      </c>
      <c r="T759" s="32" t="s">
        <v>1066</v>
      </c>
      <c r="U759" s="32" t="s">
        <v>45</v>
      </c>
      <c r="V759" s="32" t="s">
        <v>3364</v>
      </c>
      <c r="W759" s="33">
        <v>44824.566296296296</v>
      </c>
      <c r="X759" s="32" t="s">
        <v>85</v>
      </c>
      <c r="Y759" s="32" t="s">
        <v>47</v>
      </c>
      <c r="Z759" s="32" t="s">
        <v>48</v>
      </c>
      <c r="AA759" s="32" t="s">
        <v>531</v>
      </c>
      <c r="AB759" s="32" t="s">
        <v>3365</v>
      </c>
      <c r="AC759" s="32" t="s">
        <v>1014</v>
      </c>
      <c r="AD759" s="34"/>
      <c r="AE759" s="32" t="s">
        <v>39</v>
      </c>
      <c r="AF759" s="32" t="s">
        <v>50</v>
      </c>
      <c r="AG759" s="35">
        <v>0</v>
      </c>
      <c r="AH759" s="33">
        <v>44824.615358796298</v>
      </c>
      <c r="AI759" s="32" t="s">
        <v>41</v>
      </c>
    </row>
    <row r="760" spans="1:35" ht="14.25">
      <c r="A760" s="32" t="s">
        <v>35</v>
      </c>
      <c r="B760" s="32" t="s">
        <v>2348</v>
      </c>
      <c r="C760" s="33">
        <v>44824.701064814813</v>
      </c>
      <c r="D760" s="33">
        <v>44824.552754629629</v>
      </c>
      <c r="E760" s="32" t="s">
        <v>37</v>
      </c>
      <c r="F760" s="32" t="s">
        <v>3366</v>
      </c>
      <c r="G760">
        <v>11889</v>
      </c>
      <c r="H760" s="33">
        <v>44837.673449074071</v>
      </c>
      <c r="I760" s="32" t="s">
        <v>38</v>
      </c>
      <c r="J760" s="32" t="s">
        <v>39</v>
      </c>
      <c r="K760" s="33"/>
      <c r="L760" s="32" t="s">
        <v>40</v>
      </c>
      <c r="M760" s="32" t="s">
        <v>56</v>
      </c>
      <c r="N760">
        <v>1</v>
      </c>
      <c r="O760" s="32" t="s">
        <v>60</v>
      </c>
      <c r="P760">
        <v>0</v>
      </c>
      <c r="Q760" s="32" t="s">
        <v>56</v>
      </c>
      <c r="R760">
        <v>856825525</v>
      </c>
      <c r="S760" s="32" t="s">
        <v>525</v>
      </c>
      <c r="T760" s="32" t="s">
        <v>526</v>
      </c>
      <c r="U760" s="32" t="s">
        <v>45</v>
      </c>
      <c r="V760" s="32" t="s">
        <v>341</v>
      </c>
      <c r="W760" s="33">
        <v>44824.689664351848</v>
      </c>
      <c r="X760" s="32" t="s">
        <v>46</v>
      </c>
      <c r="Y760" s="32" t="s">
        <v>47</v>
      </c>
      <c r="Z760" s="32" t="s">
        <v>48</v>
      </c>
      <c r="AA760" s="32" t="s">
        <v>314</v>
      </c>
      <c r="AB760" s="32" t="s">
        <v>3367</v>
      </c>
      <c r="AC760" s="32" t="s">
        <v>527</v>
      </c>
      <c r="AD760" s="34"/>
      <c r="AE760" s="32" t="s">
        <v>39</v>
      </c>
      <c r="AF760" s="32" t="s">
        <v>50</v>
      </c>
      <c r="AG760" s="35">
        <v>0</v>
      </c>
      <c r="AH760" s="33">
        <v>44826.435254629629</v>
      </c>
      <c r="AI760" s="32" t="s">
        <v>56</v>
      </c>
    </row>
    <row r="761" spans="1:35" ht="14.25">
      <c r="A761" s="32" t="s">
        <v>35</v>
      </c>
      <c r="B761" s="32" t="s">
        <v>1527</v>
      </c>
      <c r="C761" s="33">
        <v>44824.555324074077</v>
      </c>
      <c r="D761" s="33">
        <v>44824.555034722223</v>
      </c>
      <c r="E761" s="32" t="s">
        <v>37</v>
      </c>
      <c r="F761" s="32" t="s">
        <v>3368</v>
      </c>
      <c r="G761">
        <v>11890</v>
      </c>
      <c r="H761" s="33">
        <v>44841.336238425924</v>
      </c>
      <c r="I761" s="32" t="s">
        <v>38</v>
      </c>
      <c r="J761" s="32" t="s">
        <v>39</v>
      </c>
      <c r="K761" s="33"/>
      <c r="L761" s="32" t="s">
        <v>40</v>
      </c>
      <c r="M761" s="32" t="s">
        <v>41</v>
      </c>
      <c r="N761">
        <v>1</v>
      </c>
      <c r="O761" s="32" t="s">
        <v>42</v>
      </c>
      <c r="P761">
        <v>0</v>
      </c>
      <c r="Q761" s="32" t="s">
        <v>41</v>
      </c>
      <c r="R761">
        <v>642175520</v>
      </c>
      <c r="S761" s="32" t="s">
        <v>194</v>
      </c>
      <c r="T761" s="32" t="s">
        <v>195</v>
      </c>
      <c r="U761" s="32" t="s">
        <v>45</v>
      </c>
      <c r="V761" s="32" t="s">
        <v>835</v>
      </c>
      <c r="W761" s="33">
        <v>44824.555324074077</v>
      </c>
      <c r="X761" s="32" t="s">
        <v>196</v>
      </c>
      <c r="Y761" s="32" t="s">
        <v>282</v>
      </c>
      <c r="Z761" s="32" t="s">
        <v>48</v>
      </c>
      <c r="AA761" s="32" t="s">
        <v>197</v>
      </c>
      <c r="AB761" s="32" t="s">
        <v>3369</v>
      </c>
      <c r="AC761" s="32" t="s">
        <v>538</v>
      </c>
      <c r="AD761" s="34"/>
      <c r="AE761" s="32" t="s">
        <v>39</v>
      </c>
      <c r="AF761" s="32" t="s">
        <v>50</v>
      </c>
      <c r="AG761" s="35">
        <v>0</v>
      </c>
      <c r="AH761" s="33">
        <v>44838.461238425924</v>
      </c>
      <c r="AI761" s="32" t="s">
        <v>41</v>
      </c>
    </row>
    <row r="762" spans="1:35" ht="14.25">
      <c r="A762" s="32" t="s">
        <v>35</v>
      </c>
      <c r="B762" s="32" t="s">
        <v>171</v>
      </c>
      <c r="C762" s="33">
        <v>44824.615682870368</v>
      </c>
      <c r="D762" s="33">
        <v>44824.555254629631</v>
      </c>
      <c r="E762" s="32" t="s">
        <v>37</v>
      </c>
      <c r="F762" s="32" t="s">
        <v>3370</v>
      </c>
      <c r="G762">
        <v>11891</v>
      </c>
      <c r="H762" s="33">
        <v>44834.609432870369</v>
      </c>
      <c r="I762" s="32" t="s">
        <v>38</v>
      </c>
      <c r="J762" s="32" t="s">
        <v>39</v>
      </c>
      <c r="K762" s="33"/>
      <c r="L762" s="32" t="s">
        <v>40</v>
      </c>
      <c r="M762" s="32" t="s">
        <v>56</v>
      </c>
      <c r="N762">
        <v>1</v>
      </c>
      <c r="O762" s="32" t="s">
        <v>42</v>
      </c>
      <c r="P762">
        <v>0</v>
      </c>
      <c r="Q762" s="32" t="s">
        <v>56</v>
      </c>
      <c r="R762">
        <v>866063408</v>
      </c>
      <c r="S762" s="32" t="s">
        <v>768</v>
      </c>
      <c r="T762" s="32" t="s">
        <v>769</v>
      </c>
      <c r="U762" s="32" t="s">
        <v>45</v>
      </c>
      <c r="V762" s="32" t="s">
        <v>3371</v>
      </c>
      <c r="W762" s="33">
        <v>44824.561539351853</v>
      </c>
      <c r="X762" s="32" t="s">
        <v>149</v>
      </c>
      <c r="Y762" s="32" t="s">
        <v>47</v>
      </c>
      <c r="Z762" s="32" t="s">
        <v>48</v>
      </c>
      <c r="AA762" s="32" t="s">
        <v>173</v>
      </c>
      <c r="AB762" s="32" t="s">
        <v>3372</v>
      </c>
      <c r="AC762" s="32" t="s">
        <v>570</v>
      </c>
      <c r="AD762" s="34"/>
      <c r="AE762" s="32" t="s">
        <v>39</v>
      </c>
      <c r="AF762" s="32" t="s">
        <v>50</v>
      </c>
      <c r="AG762" s="35">
        <v>0</v>
      </c>
      <c r="AH762" s="33">
        <v>44824.615682870368</v>
      </c>
      <c r="AI762" s="32" t="s">
        <v>56</v>
      </c>
    </row>
    <row r="763" spans="1:35" ht="14.25">
      <c r="A763" s="32" t="s">
        <v>35</v>
      </c>
      <c r="B763" s="32" t="s">
        <v>178</v>
      </c>
      <c r="C763" s="33">
        <v>44824.605451388888</v>
      </c>
      <c r="D763" s="33">
        <v>44824.555706018517</v>
      </c>
      <c r="E763" s="32" t="s">
        <v>37</v>
      </c>
      <c r="F763" s="32" t="s">
        <v>3373</v>
      </c>
      <c r="G763">
        <v>11892</v>
      </c>
      <c r="H763" s="33">
        <v>44834.556145833332</v>
      </c>
      <c r="I763" s="32" t="s">
        <v>38</v>
      </c>
      <c r="J763" s="32" t="s">
        <v>39</v>
      </c>
      <c r="K763" s="33"/>
      <c r="L763" s="32" t="s">
        <v>40</v>
      </c>
      <c r="M763" s="32" t="s">
        <v>56</v>
      </c>
      <c r="N763">
        <v>1</v>
      </c>
      <c r="O763" s="32" t="s">
        <v>54</v>
      </c>
      <c r="P763">
        <v>0</v>
      </c>
      <c r="Q763" s="32" t="s">
        <v>56</v>
      </c>
      <c r="R763">
        <v>6569</v>
      </c>
      <c r="S763" s="32" t="s">
        <v>201</v>
      </c>
      <c r="T763" s="32" t="s">
        <v>1250</v>
      </c>
      <c r="U763" s="32" t="s">
        <v>45</v>
      </c>
      <c r="V763" s="32" t="s">
        <v>3374</v>
      </c>
      <c r="W763" s="33">
        <v>44824.605451388888</v>
      </c>
      <c r="X763" s="32" t="s">
        <v>223</v>
      </c>
      <c r="Y763" s="32" t="s">
        <v>47</v>
      </c>
      <c r="Z763" s="32" t="s">
        <v>48</v>
      </c>
      <c r="AA763" s="32" t="s">
        <v>182</v>
      </c>
      <c r="AB763" s="32" t="s">
        <v>3375</v>
      </c>
      <c r="AC763" s="32" t="s">
        <v>630</v>
      </c>
      <c r="AD763" s="34"/>
      <c r="AE763" s="32" t="s">
        <v>39</v>
      </c>
      <c r="AF763" s="32" t="s">
        <v>53</v>
      </c>
      <c r="AG763" s="35">
        <v>0</v>
      </c>
      <c r="AH763" s="33">
        <v>44824.605451388888</v>
      </c>
      <c r="AI763" s="32" t="s">
        <v>56</v>
      </c>
    </row>
    <row r="764" spans="1:35" ht="14.25">
      <c r="A764" s="32" t="s">
        <v>35</v>
      </c>
      <c r="B764" s="32" t="s">
        <v>1527</v>
      </c>
      <c r="C764" s="33">
        <v>44824.686678240738</v>
      </c>
      <c r="D764" s="33">
        <v>44824.556550925925</v>
      </c>
      <c r="E764" s="32" t="s">
        <v>37</v>
      </c>
      <c r="F764" s="32" t="s">
        <v>3376</v>
      </c>
      <c r="G764">
        <v>11893</v>
      </c>
      <c r="H764" s="33">
        <v>44834.56931712963</v>
      </c>
      <c r="I764" s="32" t="s">
        <v>38</v>
      </c>
      <c r="J764" s="32" t="s">
        <v>39</v>
      </c>
      <c r="K764" s="33"/>
      <c r="L764" s="32" t="s">
        <v>40</v>
      </c>
      <c r="M764" s="32" t="s">
        <v>56</v>
      </c>
      <c r="N764">
        <v>1</v>
      </c>
      <c r="O764" s="32" t="s">
        <v>453</v>
      </c>
      <c r="P764">
        <v>0</v>
      </c>
      <c r="Q764" s="32" t="s">
        <v>56</v>
      </c>
      <c r="R764">
        <v>5773</v>
      </c>
      <c r="S764" s="32" t="s">
        <v>1344</v>
      </c>
      <c r="T764" s="32" t="s">
        <v>1345</v>
      </c>
      <c r="U764" s="32" t="s">
        <v>45</v>
      </c>
      <c r="V764" s="32" t="s">
        <v>3377</v>
      </c>
      <c r="W764" s="33">
        <v>44824.674351851849</v>
      </c>
      <c r="X764" s="32" t="s">
        <v>94</v>
      </c>
      <c r="Y764" s="32" t="s">
        <v>47</v>
      </c>
      <c r="Z764" s="32" t="s">
        <v>48</v>
      </c>
      <c r="AA764" s="32" t="s">
        <v>455</v>
      </c>
      <c r="AB764" s="32" t="s">
        <v>3378</v>
      </c>
      <c r="AC764" s="32" t="s">
        <v>686</v>
      </c>
      <c r="AD764" s="34"/>
      <c r="AE764" s="32" t="s">
        <v>39</v>
      </c>
      <c r="AF764" s="32" t="s">
        <v>50</v>
      </c>
      <c r="AG764" s="35">
        <v>0</v>
      </c>
      <c r="AH764" s="33">
        <v>44824.686678240738</v>
      </c>
      <c r="AI764" s="32" t="s">
        <v>56</v>
      </c>
    </row>
    <row r="765" spans="1:35" ht="14.25">
      <c r="A765" s="32" t="s">
        <v>35</v>
      </c>
      <c r="B765" s="32" t="s">
        <v>1527</v>
      </c>
      <c r="C765" s="33">
        <v>44824.558807870373</v>
      </c>
      <c r="D765" s="33">
        <v>44824.558229166665</v>
      </c>
      <c r="E765" s="32" t="s">
        <v>37</v>
      </c>
      <c r="F765" s="32" t="s">
        <v>3379</v>
      </c>
      <c r="G765">
        <v>11894</v>
      </c>
      <c r="H765" s="33">
        <v>44841.334004629629</v>
      </c>
      <c r="I765" s="32" t="s">
        <v>38</v>
      </c>
      <c r="J765" s="32" t="s">
        <v>39</v>
      </c>
      <c r="K765" s="33"/>
      <c r="L765" s="32" t="s">
        <v>40</v>
      </c>
      <c r="M765" s="32" t="s">
        <v>41</v>
      </c>
      <c r="N765">
        <v>1</v>
      </c>
      <c r="O765" s="32" t="s">
        <v>42</v>
      </c>
      <c r="P765">
        <v>0</v>
      </c>
      <c r="Q765" s="32" t="s">
        <v>41</v>
      </c>
      <c r="R765">
        <v>642175520</v>
      </c>
      <c r="S765" s="32" t="s">
        <v>194</v>
      </c>
      <c r="T765" s="32" t="s">
        <v>195</v>
      </c>
      <c r="U765" s="32" t="s">
        <v>45</v>
      </c>
      <c r="V765" s="32" t="s">
        <v>3380</v>
      </c>
      <c r="W765" s="33">
        <v>44824.558807870373</v>
      </c>
      <c r="X765" s="32" t="s">
        <v>196</v>
      </c>
      <c r="Y765" s="32" t="s">
        <v>52</v>
      </c>
      <c r="Z765" s="32" t="s">
        <v>48</v>
      </c>
      <c r="AA765" s="32" t="s">
        <v>197</v>
      </c>
      <c r="AB765" s="32" t="s">
        <v>2196</v>
      </c>
      <c r="AC765" s="32" t="s">
        <v>538</v>
      </c>
      <c r="AD765" s="34"/>
      <c r="AE765" s="32" t="s">
        <v>39</v>
      </c>
      <c r="AF765" s="32" t="s">
        <v>50</v>
      </c>
      <c r="AG765" s="35">
        <v>0</v>
      </c>
      <c r="AH765" s="33">
        <v>44838.459004629629</v>
      </c>
      <c r="AI765" s="32" t="s">
        <v>41</v>
      </c>
    </row>
    <row r="766" spans="1:35" ht="14.25">
      <c r="A766" s="32" t="s">
        <v>35</v>
      </c>
      <c r="B766" s="32" t="s">
        <v>329</v>
      </c>
      <c r="C766" s="33">
        <v>44824.565937500003</v>
      </c>
      <c r="D766" s="33">
        <v>44824.560833333337</v>
      </c>
      <c r="E766" s="32" t="s">
        <v>37</v>
      </c>
      <c r="F766" s="32" t="s">
        <v>3381</v>
      </c>
      <c r="G766">
        <v>11895</v>
      </c>
      <c r="H766" s="33">
        <v>44840.704768518517</v>
      </c>
      <c r="I766" s="32" t="s">
        <v>38</v>
      </c>
      <c r="J766" s="32" t="s">
        <v>39</v>
      </c>
      <c r="K766" s="33"/>
      <c r="L766" s="32" t="s">
        <v>40</v>
      </c>
      <c r="M766" s="32" t="s">
        <v>41</v>
      </c>
      <c r="N766">
        <v>1</v>
      </c>
      <c r="O766" s="32" t="s">
        <v>39</v>
      </c>
      <c r="P766">
        <v>0</v>
      </c>
      <c r="Q766" s="32" t="s">
        <v>41</v>
      </c>
      <c r="R766">
        <v>642175520</v>
      </c>
      <c r="S766" s="32" t="s">
        <v>194</v>
      </c>
      <c r="T766" s="32" t="s">
        <v>195</v>
      </c>
      <c r="U766" s="32" t="s">
        <v>45</v>
      </c>
      <c r="V766" s="32" t="s">
        <v>3382</v>
      </c>
      <c r="W766" s="33">
        <v>44824.565937500003</v>
      </c>
      <c r="X766" s="32" t="s">
        <v>196</v>
      </c>
      <c r="Y766" s="32" t="s">
        <v>52</v>
      </c>
      <c r="Z766" s="32" t="s">
        <v>48</v>
      </c>
      <c r="AA766" s="32" t="s">
        <v>39</v>
      </c>
      <c r="AB766" s="32" t="s">
        <v>2196</v>
      </c>
      <c r="AC766" s="32" t="s">
        <v>538</v>
      </c>
      <c r="AD766" s="34"/>
      <c r="AE766" s="32" t="s">
        <v>39</v>
      </c>
      <c r="AF766" s="32" t="s">
        <v>50</v>
      </c>
      <c r="AG766" s="35">
        <v>0</v>
      </c>
      <c r="AH766" s="33">
        <v>44838.458935185183</v>
      </c>
      <c r="AI766" s="32" t="s">
        <v>41</v>
      </c>
    </row>
    <row r="767" spans="1:35" ht="14.25">
      <c r="A767" s="32" t="s">
        <v>35</v>
      </c>
      <c r="B767" s="32" t="s">
        <v>1527</v>
      </c>
      <c r="C767" s="33">
        <v>44824.563773148147</v>
      </c>
      <c r="D767" s="33">
        <v>44824.563437500001</v>
      </c>
      <c r="E767" s="32" t="s">
        <v>37</v>
      </c>
      <c r="F767" s="32" t="s">
        <v>3383</v>
      </c>
      <c r="G767">
        <v>11896</v>
      </c>
      <c r="H767" s="33">
        <v>44841.33390046296</v>
      </c>
      <c r="I767" s="32" t="s">
        <v>38</v>
      </c>
      <c r="J767" s="32" t="s">
        <v>39</v>
      </c>
      <c r="K767" s="33"/>
      <c r="L767" s="32" t="s">
        <v>40</v>
      </c>
      <c r="M767" s="32" t="s">
        <v>41</v>
      </c>
      <c r="N767">
        <v>1</v>
      </c>
      <c r="O767" s="32" t="s">
        <v>42</v>
      </c>
      <c r="P767">
        <v>0</v>
      </c>
      <c r="Q767" s="32" t="s">
        <v>41</v>
      </c>
      <c r="R767">
        <v>642175520</v>
      </c>
      <c r="S767" s="32" t="s">
        <v>194</v>
      </c>
      <c r="T767" s="32" t="s">
        <v>195</v>
      </c>
      <c r="U767" s="32" t="s">
        <v>45</v>
      </c>
      <c r="V767" s="32" t="s">
        <v>1091</v>
      </c>
      <c r="W767" s="33">
        <v>44824.563773148147</v>
      </c>
      <c r="X767" s="32" t="s">
        <v>196</v>
      </c>
      <c r="Y767" s="32" t="s">
        <v>52</v>
      </c>
      <c r="Z767" s="32" t="s">
        <v>48</v>
      </c>
      <c r="AA767" s="32" t="s">
        <v>197</v>
      </c>
      <c r="AB767" s="32" t="s">
        <v>837</v>
      </c>
      <c r="AC767" s="32" t="s">
        <v>538</v>
      </c>
      <c r="AD767" s="34"/>
      <c r="AE767" s="32" t="s">
        <v>39</v>
      </c>
      <c r="AF767" s="32" t="s">
        <v>50</v>
      </c>
      <c r="AG767" s="35">
        <v>0</v>
      </c>
      <c r="AH767" s="33">
        <v>44838.45890046296</v>
      </c>
      <c r="AI767" s="32" t="s">
        <v>41</v>
      </c>
    </row>
    <row r="768" spans="1:35" ht="14.25">
      <c r="A768" s="32" t="s">
        <v>35</v>
      </c>
      <c r="B768" s="32" t="s">
        <v>1527</v>
      </c>
      <c r="C768" s="33">
        <v>44824.566712962966</v>
      </c>
      <c r="D768" s="33">
        <v>44824.565046296295</v>
      </c>
      <c r="E768" s="32" t="s">
        <v>37</v>
      </c>
      <c r="F768" s="32" t="s">
        <v>3384</v>
      </c>
      <c r="G768">
        <v>11897</v>
      </c>
      <c r="H768" s="33">
        <v>44840.708171296297</v>
      </c>
      <c r="I768" s="32" t="s">
        <v>38</v>
      </c>
      <c r="J768" s="32" t="s">
        <v>39</v>
      </c>
      <c r="K768" s="33"/>
      <c r="L768" s="32" t="s">
        <v>40</v>
      </c>
      <c r="M768" s="32" t="s">
        <v>41</v>
      </c>
      <c r="N768">
        <v>1</v>
      </c>
      <c r="O768" s="32" t="s">
        <v>42</v>
      </c>
      <c r="P768">
        <v>0</v>
      </c>
      <c r="Q768" s="32" t="s">
        <v>41</v>
      </c>
      <c r="R768">
        <v>642175520</v>
      </c>
      <c r="S768" s="32" t="s">
        <v>194</v>
      </c>
      <c r="T768" s="32" t="s">
        <v>195</v>
      </c>
      <c r="U768" s="32" t="s">
        <v>45</v>
      </c>
      <c r="V768" s="32" t="s">
        <v>3385</v>
      </c>
      <c r="W768" s="33">
        <v>44824.566712962966</v>
      </c>
      <c r="X768" s="32" t="s">
        <v>196</v>
      </c>
      <c r="Y768" s="32" t="s">
        <v>52</v>
      </c>
      <c r="Z768" s="32" t="s">
        <v>48</v>
      </c>
      <c r="AA768" s="32" t="s">
        <v>197</v>
      </c>
      <c r="AB768" s="32" t="s">
        <v>991</v>
      </c>
      <c r="AC768" s="32" t="s">
        <v>538</v>
      </c>
      <c r="AD768" s="34"/>
      <c r="AE768" s="32" t="s">
        <v>39</v>
      </c>
      <c r="AF768" s="32" t="s">
        <v>50</v>
      </c>
      <c r="AG768" s="35">
        <v>0</v>
      </c>
      <c r="AH768" s="33">
        <v>44838.458865740744</v>
      </c>
      <c r="AI768" s="32" t="s">
        <v>41</v>
      </c>
    </row>
    <row r="769" spans="1:35" ht="14.25">
      <c r="A769" s="32" t="s">
        <v>35</v>
      </c>
      <c r="B769" s="32" t="s">
        <v>178</v>
      </c>
      <c r="C769" s="33"/>
      <c r="D769" s="33">
        <v>44824.578136574077</v>
      </c>
      <c r="E769" s="32" t="s">
        <v>37</v>
      </c>
      <c r="F769" s="32" t="s">
        <v>3386</v>
      </c>
      <c r="G769">
        <v>11898</v>
      </c>
      <c r="H769" s="33">
        <v>44839.682789351849</v>
      </c>
      <c r="I769" s="32" t="s">
        <v>38</v>
      </c>
      <c r="J769" s="32" t="s">
        <v>39</v>
      </c>
      <c r="K769" s="33"/>
      <c r="L769" s="32" t="s">
        <v>40</v>
      </c>
      <c r="M769" s="32" t="s">
        <v>56</v>
      </c>
      <c r="N769">
        <v>1</v>
      </c>
      <c r="O769" s="32" t="s">
        <v>311</v>
      </c>
      <c r="P769">
        <v>0</v>
      </c>
      <c r="Q769" s="32" t="s">
        <v>41</v>
      </c>
      <c r="R769">
        <v>5725</v>
      </c>
      <c r="S769" s="32" t="s">
        <v>766</v>
      </c>
      <c r="T769" s="32" t="s">
        <v>767</v>
      </c>
      <c r="U769" s="32" t="s">
        <v>45</v>
      </c>
      <c r="V769" s="32" t="s">
        <v>3387</v>
      </c>
      <c r="W769" s="33">
        <v>44837.441122685188</v>
      </c>
      <c r="X769" s="32" t="s">
        <v>149</v>
      </c>
      <c r="Y769" s="32" t="s">
        <v>47</v>
      </c>
      <c r="Z769" s="32" t="s">
        <v>777</v>
      </c>
      <c r="AA769" s="32" t="s">
        <v>182</v>
      </c>
      <c r="AB769" s="32" t="s">
        <v>3386</v>
      </c>
      <c r="AC769" s="32" t="s">
        <v>265</v>
      </c>
      <c r="AD769" s="34"/>
      <c r="AE769" s="32" t="s">
        <v>39</v>
      </c>
      <c r="AF769" s="32" t="s">
        <v>53</v>
      </c>
      <c r="AG769" s="35">
        <v>0</v>
      </c>
      <c r="AH769" s="33">
        <v>44837.441122685188</v>
      </c>
      <c r="AI769" s="32" t="s">
        <v>56</v>
      </c>
    </row>
    <row r="770" spans="1:35" ht="14.25">
      <c r="A770" s="32" t="s">
        <v>35</v>
      </c>
      <c r="B770" s="32" t="s">
        <v>329</v>
      </c>
      <c r="C770" s="33">
        <v>44826.426817129628</v>
      </c>
      <c r="D770" s="33">
        <v>44824.591273148151</v>
      </c>
      <c r="E770" s="32" t="s">
        <v>37</v>
      </c>
      <c r="F770" s="32" t="s">
        <v>39</v>
      </c>
      <c r="G770">
        <v>11899</v>
      </c>
      <c r="H770" s="33">
        <v>44827.533067129632</v>
      </c>
      <c r="I770" s="32" t="s">
        <v>38</v>
      </c>
      <c r="J770" s="32" t="s">
        <v>39</v>
      </c>
      <c r="K770" s="33"/>
      <c r="L770" s="32" t="s">
        <v>40</v>
      </c>
      <c r="M770" s="32" t="s">
        <v>56</v>
      </c>
      <c r="N770">
        <v>1</v>
      </c>
      <c r="O770" s="32" t="s">
        <v>518</v>
      </c>
      <c r="P770">
        <v>0</v>
      </c>
      <c r="Q770" s="32" t="s">
        <v>41</v>
      </c>
      <c r="R770">
        <v>8187</v>
      </c>
      <c r="S770" s="32" t="s">
        <v>784</v>
      </c>
      <c r="T770" s="32" t="s">
        <v>1616</v>
      </c>
      <c r="U770" s="32" t="s">
        <v>45</v>
      </c>
      <c r="V770" s="32" t="s">
        <v>3388</v>
      </c>
      <c r="W770" s="33">
        <v>44826.360138888886</v>
      </c>
      <c r="X770" s="32" t="s">
        <v>215</v>
      </c>
      <c r="Y770" s="32" t="s">
        <v>47</v>
      </c>
      <c r="Z770" s="32" t="s">
        <v>48</v>
      </c>
      <c r="AA770" s="32" t="s">
        <v>330</v>
      </c>
      <c r="AB770" s="32" t="s">
        <v>785</v>
      </c>
      <c r="AC770" s="32" t="s">
        <v>670</v>
      </c>
      <c r="AD770" s="34">
        <v>44686</v>
      </c>
      <c r="AE770" s="32" t="s">
        <v>39</v>
      </c>
      <c r="AF770" s="32" t="s">
        <v>53</v>
      </c>
      <c r="AG770" s="35">
        <v>0</v>
      </c>
      <c r="AH770" s="33">
        <v>44830.359803240739</v>
      </c>
      <c r="AI770" s="32" t="s">
        <v>56</v>
      </c>
    </row>
    <row r="771" spans="1:35" ht="14.25">
      <c r="A771" s="32" t="s">
        <v>35</v>
      </c>
      <c r="B771" s="32" t="s">
        <v>73</v>
      </c>
      <c r="C771" s="33">
        <v>44828.649722222224</v>
      </c>
      <c r="D771" s="33">
        <v>44824.598611111112</v>
      </c>
      <c r="E771" s="32" t="s">
        <v>37</v>
      </c>
      <c r="F771" s="32" t="s">
        <v>3389</v>
      </c>
      <c r="G771">
        <v>11900</v>
      </c>
      <c r="H771" s="33">
        <v>44839.607638888891</v>
      </c>
      <c r="I771" s="32" t="s">
        <v>454</v>
      </c>
      <c r="J771" s="32" t="s">
        <v>45</v>
      </c>
      <c r="K771" s="33">
        <v>44824.606157407405</v>
      </c>
      <c r="L771" s="32" t="s">
        <v>40</v>
      </c>
      <c r="M771" s="32" t="s">
        <v>56</v>
      </c>
      <c r="N771">
        <v>1</v>
      </c>
      <c r="O771" s="32" t="s">
        <v>42</v>
      </c>
      <c r="P771">
        <v>1</v>
      </c>
      <c r="Q771" s="32" t="s">
        <v>56</v>
      </c>
      <c r="R771">
        <v>6569</v>
      </c>
      <c r="S771" s="32" t="s">
        <v>201</v>
      </c>
      <c r="T771" s="32" t="s">
        <v>1250</v>
      </c>
      <c r="U771" s="32" t="s">
        <v>45</v>
      </c>
      <c r="V771" s="32" t="s">
        <v>919</v>
      </c>
      <c r="W771" s="33">
        <v>44826.625474537039</v>
      </c>
      <c r="X771" s="32" t="s">
        <v>81</v>
      </c>
      <c r="Y771" s="32" t="s">
        <v>47</v>
      </c>
      <c r="Z771" s="32" t="s">
        <v>48</v>
      </c>
      <c r="AA771" s="32" t="s">
        <v>77</v>
      </c>
      <c r="AB771" s="32" t="s">
        <v>3390</v>
      </c>
      <c r="AC771" s="32" t="s">
        <v>630</v>
      </c>
      <c r="AD771" s="34"/>
      <c r="AE771" s="32" t="s">
        <v>39</v>
      </c>
      <c r="AF771" s="32" t="s">
        <v>50</v>
      </c>
      <c r="AG771" s="35">
        <v>0</v>
      </c>
      <c r="AH771" s="33">
        <v>44828.649710648147</v>
      </c>
      <c r="AI771" s="32" t="s">
        <v>56</v>
      </c>
    </row>
    <row r="772" spans="1:35" ht="14.25">
      <c r="A772" s="32" t="s">
        <v>35</v>
      </c>
      <c r="B772" s="32" t="s">
        <v>1527</v>
      </c>
      <c r="C772" s="33">
        <v>44825.663368055553</v>
      </c>
      <c r="D772" s="33">
        <v>44824.605844907404</v>
      </c>
      <c r="E772" s="32" t="s">
        <v>37</v>
      </c>
      <c r="F772" s="32" t="s">
        <v>3391</v>
      </c>
      <c r="G772">
        <v>11901</v>
      </c>
      <c r="H772" s="33">
        <v>44837.569618055553</v>
      </c>
      <c r="I772" s="32" t="s">
        <v>38</v>
      </c>
      <c r="J772" s="32" t="s">
        <v>39</v>
      </c>
      <c r="K772" s="33"/>
      <c r="L772" s="32" t="s">
        <v>40</v>
      </c>
      <c r="M772" s="32" t="s">
        <v>56</v>
      </c>
      <c r="N772">
        <v>1</v>
      </c>
      <c r="O772" s="32" t="s">
        <v>42</v>
      </c>
      <c r="P772">
        <v>0</v>
      </c>
      <c r="Q772" s="32" t="s">
        <v>56</v>
      </c>
      <c r="R772">
        <v>8609</v>
      </c>
      <c r="S772" s="32" t="s">
        <v>936</v>
      </c>
      <c r="T772" s="32" t="s">
        <v>2145</v>
      </c>
      <c r="U772" s="32" t="s">
        <v>45</v>
      </c>
      <c r="V772" s="32" t="s">
        <v>3392</v>
      </c>
      <c r="W772" s="33">
        <v>44825.663368055553</v>
      </c>
      <c r="X772" s="32" t="s">
        <v>223</v>
      </c>
      <c r="Y772" s="32" t="s">
        <v>47</v>
      </c>
      <c r="Z772" s="32" t="s">
        <v>48</v>
      </c>
      <c r="AA772" s="32" t="s">
        <v>475</v>
      </c>
      <c r="AB772" s="32" t="s">
        <v>3393</v>
      </c>
      <c r="AC772" s="32" t="s">
        <v>1256</v>
      </c>
      <c r="AD772" s="34"/>
      <c r="AE772" s="32" t="s">
        <v>39</v>
      </c>
      <c r="AF772" s="32" t="s">
        <v>50</v>
      </c>
      <c r="AG772" s="35">
        <v>0</v>
      </c>
      <c r="AH772" s="33">
        <v>44825.663368055553</v>
      </c>
      <c r="AI772" s="32" t="s">
        <v>56</v>
      </c>
    </row>
    <row r="773" spans="1:35" ht="14.25">
      <c r="A773" s="32" t="s">
        <v>35</v>
      </c>
      <c r="B773" s="32" t="s">
        <v>2348</v>
      </c>
      <c r="C773" s="33"/>
      <c r="D773" s="33">
        <v>44824.606712962966</v>
      </c>
      <c r="E773" s="32" t="s">
        <v>37</v>
      </c>
      <c r="F773" s="32" t="s">
        <v>3394</v>
      </c>
      <c r="G773">
        <v>11902</v>
      </c>
      <c r="H773" s="33">
        <v>44847.652083333334</v>
      </c>
      <c r="I773" s="32" t="s">
        <v>38</v>
      </c>
      <c r="J773" s="32" t="s">
        <v>39</v>
      </c>
      <c r="K773" s="33"/>
      <c r="L773" s="32" t="s">
        <v>40</v>
      </c>
      <c r="M773" s="32" t="s">
        <v>56</v>
      </c>
      <c r="N773">
        <v>1</v>
      </c>
      <c r="O773" s="32" t="s">
        <v>60</v>
      </c>
      <c r="P773">
        <v>0</v>
      </c>
      <c r="Q773" s="32" t="s">
        <v>56</v>
      </c>
      <c r="R773">
        <v>6794</v>
      </c>
      <c r="S773" s="32" t="s">
        <v>1952</v>
      </c>
      <c r="T773" s="32" t="s">
        <v>1953</v>
      </c>
      <c r="U773" s="32" t="s">
        <v>45</v>
      </c>
      <c r="V773" s="32" t="s">
        <v>3395</v>
      </c>
      <c r="W773" s="33">
        <v>44838.356944444444</v>
      </c>
      <c r="X773" s="32" t="s">
        <v>51</v>
      </c>
      <c r="Y773" s="32" t="s">
        <v>47</v>
      </c>
      <c r="Z773" s="32" t="s">
        <v>777</v>
      </c>
      <c r="AA773" s="32" t="s">
        <v>314</v>
      </c>
      <c r="AB773" s="32" t="s">
        <v>3396</v>
      </c>
      <c r="AC773" s="32" t="s">
        <v>1956</v>
      </c>
      <c r="AD773" s="34"/>
      <c r="AE773" s="32" t="s">
        <v>39</v>
      </c>
      <c r="AF773" s="32" t="s">
        <v>50</v>
      </c>
      <c r="AG773" s="35">
        <v>0</v>
      </c>
      <c r="AH773" s="33">
        <v>44838.356944444444</v>
      </c>
      <c r="AI773" s="32" t="s">
        <v>56</v>
      </c>
    </row>
    <row r="774" spans="1:35" ht="14.25">
      <c r="A774" s="32" t="s">
        <v>35</v>
      </c>
      <c r="B774" s="32" t="s">
        <v>73</v>
      </c>
      <c r="C774" s="33">
        <v>44834.400277777779</v>
      </c>
      <c r="D774" s="33">
        <v>44824.609976851854</v>
      </c>
      <c r="E774" s="32" t="s">
        <v>37</v>
      </c>
      <c r="F774" s="32" t="s">
        <v>3397</v>
      </c>
      <c r="G774">
        <v>11903</v>
      </c>
      <c r="H774" s="33">
        <v>44839.659305555557</v>
      </c>
      <c r="I774" s="32" t="s">
        <v>38</v>
      </c>
      <c r="J774" s="32" t="s">
        <v>39</v>
      </c>
      <c r="K774" s="33"/>
      <c r="L774" s="32" t="s">
        <v>40</v>
      </c>
      <c r="M774" s="32" t="s">
        <v>56</v>
      </c>
      <c r="N774">
        <v>1</v>
      </c>
      <c r="O774" s="32" t="s">
        <v>42</v>
      </c>
      <c r="P774">
        <v>0</v>
      </c>
      <c r="Q774" s="32" t="s">
        <v>56</v>
      </c>
      <c r="R774">
        <v>8773</v>
      </c>
      <c r="S774" s="32" t="s">
        <v>590</v>
      </c>
      <c r="T774" s="32" t="s">
        <v>591</v>
      </c>
      <c r="U774" s="32" t="s">
        <v>45</v>
      </c>
      <c r="V774" s="32" t="s">
        <v>3398</v>
      </c>
      <c r="W774" s="33">
        <v>44832.373553240737</v>
      </c>
      <c r="X774" s="32" t="s">
        <v>67</v>
      </c>
      <c r="Y774" s="32" t="s">
        <v>47</v>
      </c>
      <c r="Z774" s="32" t="s">
        <v>48</v>
      </c>
      <c r="AA774" s="32" t="s">
        <v>105</v>
      </c>
      <c r="AB774" s="32" t="s">
        <v>3399</v>
      </c>
      <c r="AC774" s="32" t="s">
        <v>1256</v>
      </c>
      <c r="AD774" s="34"/>
      <c r="AE774" s="32" t="s">
        <v>39</v>
      </c>
      <c r="AF774" s="32" t="s">
        <v>50</v>
      </c>
      <c r="AG774" s="35">
        <v>0</v>
      </c>
      <c r="AH774" s="33">
        <v>44834.400277777779</v>
      </c>
      <c r="AI774" s="32" t="s">
        <v>56</v>
      </c>
    </row>
    <row r="775" spans="1:35" ht="14.25">
      <c r="A775" s="32" t="s">
        <v>35</v>
      </c>
      <c r="B775" s="32" t="s">
        <v>1527</v>
      </c>
      <c r="C775" s="33">
        <v>44824.687002314815</v>
      </c>
      <c r="D775" s="33">
        <v>44824.610601851855</v>
      </c>
      <c r="E775" s="32" t="s">
        <v>37</v>
      </c>
      <c r="F775" s="32" t="s">
        <v>3400</v>
      </c>
      <c r="G775">
        <v>11904</v>
      </c>
      <c r="H775" s="33">
        <v>44834.641863425924</v>
      </c>
      <c r="I775" s="32" t="s">
        <v>38</v>
      </c>
      <c r="J775" s="32" t="s">
        <v>39</v>
      </c>
      <c r="K775" s="33"/>
      <c r="L775" s="32" t="s">
        <v>40</v>
      </c>
      <c r="M775" s="32" t="s">
        <v>56</v>
      </c>
      <c r="N775">
        <v>1</v>
      </c>
      <c r="O775" s="32" t="s">
        <v>42</v>
      </c>
      <c r="P775">
        <v>0</v>
      </c>
      <c r="Q775" s="32" t="s">
        <v>56</v>
      </c>
      <c r="R775">
        <v>8697</v>
      </c>
      <c r="S775" s="32" t="s">
        <v>3401</v>
      </c>
      <c r="T775" s="32" t="s">
        <v>3402</v>
      </c>
      <c r="U775" s="32" t="s">
        <v>45</v>
      </c>
      <c r="V775" s="32" t="s">
        <v>3403</v>
      </c>
      <c r="W775" s="33">
        <v>44824.657268518517</v>
      </c>
      <c r="X775" s="32" t="s">
        <v>94</v>
      </c>
      <c r="Y775" s="32" t="s">
        <v>47</v>
      </c>
      <c r="Z775" s="32" t="s">
        <v>48</v>
      </c>
      <c r="AA775" s="32" t="s">
        <v>475</v>
      </c>
      <c r="AB775" s="32" t="s">
        <v>3404</v>
      </c>
      <c r="AC775" s="32" t="s">
        <v>1893</v>
      </c>
      <c r="AD775" s="34"/>
      <c r="AE775" s="32" t="s">
        <v>39</v>
      </c>
      <c r="AF775" s="32" t="s">
        <v>50</v>
      </c>
      <c r="AG775" s="35">
        <v>0</v>
      </c>
      <c r="AH775" s="33">
        <v>44824.687002314815</v>
      </c>
      <c r="AI775" s="32" t="s">
        <v>56</v>
      </c>
    </row>
    <row r="776" spans="1:35" ht="14.25">
      <c r="A776" s="32" t="s">
        <v>35</v>
      </c>
      <c r="B776" s="32" t="s">
        <v>1527</v>
      </c>
      <c r="C776" s="33">
        <v>44824.615405092591</v>
      </c>
      <c r="D776" s="33">
        <v>44824.615046296298</v>
      </c>
      <c r="E776" s="32" t="s">
        <v>37</v>
      </c>
      <c r="F776" s="32" t="s">
        <v>3405</v>
      </c>
      <c r="G776">
        <v>11905</v>
      </c>
      <c r="H776" s="33">
        <v>44841.333819444444</v>
      </c>
      <c r="I776" s="32" t="s">
        <v>38</v>
      </c>
      <c r="J776" s="32" t="s">
        <v>39</v>
      </c>
      <c r="K776" s="33"/>
      <c r="L776" s="32" t="s">
        <v>40</v>
      </c>
      <c r="M776" s="32" t="s">
        <v>41</v>
      </c>
      <c r="N776">
        <v>1</v>
      </c>
      <c r="O776" s="32" t="s">
        <v>42</v>
      </c>
      <c r="P776">
        <v>0</v>
      </c>
      <c r="Q776" s="32" t="s">
        <v>41</v>
      </c>
      <c r="R776">
        <v>642175520</v>
      </c>
      <c r="S776" s="32" t="s">
        <v>194</v>
      </c>
      <c r="T776" s="32" t="s">
        <v>195</v>
      </c>
      <c r="U776" s="32" t="s">
        <v>45</v>
      </c>
      <c r="V776" s="32" t="s">
        <v>750</v>
      </c>
      <c r="W776" s="33">
        <v>44824.615405092591</v>
      </c>
      <c r="X776" s="32" t="s">
        <v>196</v>
      </c>
      <c r="Y776" s="32" t="s">
        <v>282</v>
      </c>
      <c r="Z776" s="32" t="s">
        <v>48</v>
      </c>
      <c r="AA776" s="32" t="s">
        <v>197</v>
      </c>
      <c r="AB776" s="32" t="s">
        <v>3406</v>
      </c>
      <c r="AC776" s="32" t="s">
        <v>538</v>
      </c>
      <c r="AD776" s="34"/>
      <c r="AE776" s="32" t="s">
        <v>39</v>
      </c>
      <c r="AF776" s="32" t="s">
        <v>50</v>
      </c>
      <c r="AG776" s="35">
        <v>0</v>
      </c>
      <c r="AH776" s="33">
        <v>44838.458819444444</v>
      </c>
      <c r="AI776" s="32" t="s">
        <v>41</v>
      </c>
    </row>
    <row r="777" spans="1:35" ht="14.25">
      <c r="A777" s="32" t="s">
        <v>35</v>
      </c>
      <c r="B777" s="32" t="s">
        <v>1527</v>
      </c>
      <c r="C777" s="33">
        <v>44824.616562499999</v>
      </c>
      <c r="D777" s="33">
        <v>44824.616273148145</v>
      </c>
      <c r="E777" s="32" t="s">
        <v>37</v>
      </c>
      <c r="F777" s="32" t="s">
        <v>3407</v>
      </c>
      <c r="G777">
        <v>11906</v>
      </c>
      <c r="H777" s="33">
        <v>44840.706689814811</v>
      </c>
      <c r="I777" s="32" t="s">
        <v>38</v>
      </c>
      <c r="J777" s="32" t="s">
        <v>39</v>
      </c>
      <c r="K777" s="33"/>
      <c r="L777" s="32" t="s">
        <v>40</v>
      </c>
      <c r="M777" s="32" t="s">
        <v>41</v>
      </c>
      <c r="N777">
        <v>1</v>
      </c>
      <c r="O777" s="32" t="s">
        <v>42</v>
      </c>
      <c r="P777">
        <v>0</v>
      </c>
      <c r="Q777" s="32" t="s">
        <v>41</v>
      </c>
      <c r="R777">
        <v>642175520</v>
      </c>
      <c r="S777" s="32" t="s">
        <v>194</v>
      </c>
      <c r="T777" s="32" t="s">
        <v>195</v>
      </c>
      <c r="U777" s="32" t="s">
        <v>45</v>
      </c>
      <c r="V777" s="32" t="s">
        <v>835</v>
      </c>
      <c r="W777" s="33">
        <v>44824.616562499999</v>
      </c>
      <c r="X777" s="32" t="s">
        <v>196</v>
      </c>
      <c r="Y777" s="32" t="s">
        <v>235</v>
      </c>
      <c r="Z777" s="32" t="s">
        <v>48</v>
      </c>
      <c r="AA777" s="32" t="s">
        <v>197</v>
      </c>
      <c r="AB777" s="32" t="s">
        <v>3408</v>
      </c>
      <c r="AC777" s="32" t="s">
        <v>538</v>
      </c>
      <c r="AD777" s="34"/>
      <c r="AE777" s="32" t="s">
        <v>39</v>
      </c>
      <c r="AF777" s="32" t="s">
        <v>50</v>
      </c>
      <c r="AG777" s="35">
        <v>0</v>
      </c>
      <c r="AH777" s="33">
        <v>44838.456689814811</v>
      </c>
      <c r="AI777" s="32" t="s">
        <v>41</v>
      </c>
    </row>
    <row r="778" spans="1:35" ht="14.25">
      <c r="A778" s="32" t="s">
        <v>35</v>
      </c>
      <c r="B778" s="32" t="s">
        <v>1527</v>
      </c>
      <c r="C778" s="33">
        <v>44824.630543981482</v>
      </c>
      <c r="D778" s="33">
        <v>44824.626168981478</v>
      </c>
      <c r="E778" s="32" t="s">
        <v>37</v>
      </c>
      <c r="F778" s="32" t="s">
        <v>3409</v>
      </c>
      <c r="G778">
        <v>11907</v>
      </c>
      <c r="H778" s="33">
        <v>44834.626840277779</v>
      </c>
      <c r="I778" s="32" t="s">
        <v>38</v>
      </c>
      <c r="J778" s="32" t="s">
        <v>39</v>
      </c>
      <c r="K778" s="33"/>
      <c r="L778" s="32" t="s">
        <v>40</v>
      </c>
      <c r="M778" s="32" t="s">
        <v>56</v>
      </c>
      <c r="N778">
        <v>1</v>
      </c>
      <c r="O778" s="32" t="s">
        <v>152</v>
      </c>
      <c r="P778">
        <v>0</v>
      </c>
      <c r="Q778" s="32" t="s">
        <v>56</v>
      </c>
      <c r="R778">
        <v>5734</v>
      </c>
      <c r="S778" s="32" t="s">
        <v>3410</v>
      </c>
      <c r="T778" s="32" t="s">
        <v>3411</v>
      </c>
      <c r="U778" s="32" t="s">
        <v>45</v>
      </c>
      <c r="V778" s="32" t="s">
        <v>1332</v>
      </c>
      <c r="W778" s="33">
        <v>44824.630543981482</v>
      </c>
      <c r="X778" s="32" t="s">
        <v>184</v>
      </c>
      <c r="Y778" s="32" t="s">
        <v>47</v>
      </c>
      <c r="Z778" s="32" t="s">
        <v>48</v>
      </c>
      <c r="AA778" s="32" t="s">
        <v>505</v>
      </c>
      <c r="AB778" s="32" t="s">
        <v>3412</v>
      </c>
      <c r="AC778" s="32" t="s">
        <v>527</v>
      </c>
      <c r="AD778" s="34"/>
      <c r="AE778" s="32" t="s">
        <v>39</v>
      </c>
      <c r="AF778" s="32" t="s">
        <v>50</v>
      </c>
      <c r="AG778" s="35">
        <v>0</v>
      </c>
      <c r="AH778" s="33">
        <v>44824.630543981482</v>
      </c>
      <c r="AI778" s="32" t="s">
        <v>56</v>
      </c>
    </row>
    <row r="779" spans="1:35" ht="14.25">
      <c r="A779" s="32" t="s">
        <v>35</v>
      </c>
      <c r="B779" s="32" t="s">
        <v>178</v>
      </c>
      <c r="C779" s="33">
        <v>44824.687314814815</v>
      </c>
      <c r="D779" s="33">
        <v>44824.627488425926</v>
      </c>
      <c r="E779" s="32" t="s">
        <v>37</v>
      </c>
      <c r="F779" s="32" t="s">
        <v>3413</v>
      </c>
      <c r="G779">
        <v>11908</v>
      </c>
      <c r="H779" s="33">
        <v>44838.425949074073</v>
      </c>
      <c r="I779" s="32" t="s">
        <v>38</v>
      </c>
      <c r="J779" s="32" t="s">
        <v>39</v>
      </c>
      <c r="K779" s="33"/>
      <c r="L779" s="32" t="s">
        <v>40</v>
      </c>
      <c r="M779" s="32" t="s">
        <v>56</v>
      </c>
      <c r="N779">
        <v>1</v>
      </c>
      <c r="O779" s="32" t="s">
        <v>73</v>
      </c>
      <c r="P779">
        <v>0</v>
      </c>
      <c r="Q779" s="32" t="s">
        <v>56</v>
      </c>
      <c r="R779">
        <v>859102515</v>
      </c>
      <c r="S779" s="32" t="s">
        <v>1944</v>
      </c>
      <c r="T779" s="32" t="s">
        <v>1945</v>
      </c>
      <c r="U779" s="32" t="s">
        <v>45</v>
      </c>
      <c r="V779" s="32" t="s">
        <v>3414</v>
      </c>
      <c r="W779" s="33">
        <v>44824.636412037034</v>
      </c>
      <c r="X779" s="32" t="s">
        <v>58</v>
      </c>
      <c r="Y779" s="32" t="s">
        <v>47</v>
      </c>
      <c r="Z779" s="32" t="s">
        <v>48</v>
      </c>
      <c r="AA779" s="32" t="s">
        <v>182</v>
      </c>
      <c r="AB779" s="32" t="s">
        <v>3415</v>
      </c>
      <c r="AC779" s="32" t="s">
        <v>561</v>
      </c>
      <c r="AD779" s="34"/>
      <c r="AE779" s="32" t="s">
        <v>39</v>
      </c>
      <c r="AF779" s="32" t="s">
        <v>53</v>
      </c>
      <c r="AG779" s="35">
        <v>0</v>
      </c>
      <c r="AH779" s="33">
        <v>44826.434282407405</v>
      </c>
      <c r="AI779" s="32" t="s">
        <v>56</v>
      </c>
    </row>
    <row r="780" spans="1:35" ht="14.25">
      <c r="A780" s="32" t="s">
        <v>35</v>
      </c>
      <c r="B780" s="32" t="s">
        <v>1527</v>
      </c>
      <c r="C780" s="33">
        <v>44824.687777777777</v>
      </c>
      <c r="D780" s="33">
        <v>44824.635196759256</v>
      </c>
      <c r="E780" s="32" t="s">
        <v>37</v>
      </c>
      <c r="F780" s="32" t="s">
        <v>3416</v>
      </c>
      <c r="G780">
        <v>11909</v>
      </c>
      <c r="H780" s="33">
        <v>44827.548194444447</v>
      </c>
      <c r="I780" s="32" t="s">
        <v>38</v>
      </c>
      <c r="J780" s="32" t="s">
        <v>39</v>
      </c>
      <c r="K780" s="33"/>
      <c r="L780" s="32" t="s">
        <v>40</v>
      </c>
      <c r="M780" s="32" t="s">
        <v>56</v>
      </c>
      <c r="N780">
        <v>1</v>
      </c>
      <c r="O780" s="32" t="s">
        <v>152</v>
      </c>
      <c r="P780">
        <v>0</v>
      </c>
      <c r="Q780" s="32" t="s">
        <v>41</v>
      </c>
      <c r="R780">
        <v>6219</v>
      </c>
      <c r="S780" s="32" t="s">
        <v>3417</v>
      </c>
      <c r="T780" s="32" t="s">
        <v>3418</v>
      </c>
      <c r="U780" s="32" t="s">
        <v>45</v>
      </c>
      <c r="V780" s="32" t="s">
        <v>3419</v>
      </c>
      <c r="W780" s="33">
        <v>44824.650381944448</v>
      </c>
      <c r="X780" s="32" t="s">
        <v>85</v>
      </c>
      <c r="Y780" s="32" t="s">
        <v>47</v>
      </c>
      <c r="Z780" s="32" t="s">
        <v>48</v>
      </c>
      <c r="AA780" s="32" t="s">
        <v>478</v>
      </c>
      <c r="AB780" s="32" t="s">
        <v>3420</v>
      </c>
      <c r="AC780" s="32" t="s">
        <v>2168</v>
      </c>
      <c r="AD780" s="34"/>
      <c r="AE780" s="32" t="s">
        <v>39</v>
      </c>
      <c r="AF780" s="32" t="s">
        <v>50</v>
      </c>
      <c r="AG780" s="35">
        <v>0</v>
      </c>
      <c r="AH780" s="33">
        <v>44824.687777777777</v>
      </c>
      <c r="AI780" s="32" t="s">
        <v>41</v>
      </c>
    </row>
    <row r="781" spans="1:35" ht="14.25">
      <c r="A781" s="32" t="s">
        <v>35</v>
      </c>
      <c r="B781" s="32" t="s">
        <v>329</v>
      </c>
      <c r="C781" s="33">
        <v>44837.352280092593</v>
      </c>
      <c r="D781" s="33">
        <v>44824.640497685185</v>
      </c>
      <c r="E781" s="32" t="s">
        <v>37</v>
      </c>
      <c r="F781" s="32" t="s">
        <v>3421</v>
      </c>
      <c r="G781">
        <v>11910</v>
      </c>
      <c r="H781" s="33">
        <v>44846.676585648151</v>
      </c>
      <c r="I781" s="32" t="s">
        <v>3422</v>
      </c>
      <c r="J781" s="32" t="s">
        <v>45</v>
      </c>
      <c r="K781" s="33">
        <v>44824.64570601852</v>
      </c>
      <c r="L781" s="32" t="s">
        <v>40</v>
      </c>
      <c r="M781" s="32" t="s">
        <v>56</v>
      </c>
      <c r="N781">
        <v>1</v>
      </c>
      <c r="O781" s="32" t="s">
        <v>102</v>
      </c>
      <c r="P781">
        <v>2</v>
      </c>
      <c r="Q781" s="32" t="s">
        <v>56</v>
      </c>
      <c r="R781">
        <v>5601</v>
      </c>
      <c r="S781" s="32" t="s">
        <v>1048</v>
      </c>
      <c r="T781" s="32" t="s">
        <v>1049</v>
      </c>
      <c r="U781" s="32" t="s">
        <v>45</v>
      </c>
      <c r="V781" s="32" t="s">
        <v>3423</v>
      </c>
      <c r="W781" s="33">
        <v>44837.352280092593</v>
      </c>
      <c r="X781" s="32" t="s">
        <v>219</v>
      </c>
      <c r="Y781" s="32" t="s">
        <v>47</v>
      </c>
      <c r="Z781" s="32" t="s">
        <v>48</v>
      </c>
      <c r="AA781" s="32" t="s">
        <v>330</v>
      </c>
      <c r="AB781" s="32" t="s">
        <v>3424</v>
      </c>
      <c r="AC781" s="32" t="s">
        <v>287</v>
      </c>
      <c r="AD781" s="34"/>
      <c r="AE781" s="32" t="s">
        <v>39</v>
      </c>
      <c r="AF781" s="32" t="s">
        <v>53</v>
      </c>
      <c r="AG781" s="35">
        <v>0</v>
      </c>
      <c r="AH781" s="33">
        <v>44837.352280092593</v>
      </c>
      <c r="AI781" s="32" t="s">
        <v>56</v>
      </c>
    </row>
    <row r="782" spans="1:35" ht="14.25">
      <c r="A782" s="32" t="s">
        <v>35</v>
      </c>
      <c r="B782" s="32" t="s">
        <v>178</v>
      </c>
      <c r="C782" s="33"/>
      <c r="D782" s="33">
        <v>44824.642766203702</v>
      </c>
      <c r="E782" s="32" t="s">
        <v>37</v>
      </c>
      <c r="F782" s="32" t="s">
        <v>3425</v>
      </c>
      <c r="G782">
        <v>11911</v>
      </c>
      <c r="H782" s="33">
        <v>44834.642800925925</v>
      </c>
      <c r="I782" s="32" t="s">
        <v>38</v>
      </c>
      <c r="J782" s="32" t="s">
        <v>39</v>
      </c>
      <c r="K782" s="33"/>
      <c r="L782" s="32" t="s">
        <v>40</v>
      </c>
      <c r="M782" s="32" t="s">
        <v>56</v>
      </c>
      <c r="N782">
        <v>1</v>
      </c>
      <c r="O782" s="32" t="s">
        <v>54</v>
      </c>
      <c r="P782">
        <v>0</v>
      </c>
      <c r="Q782" s="32" t="s">
        <v>56</v>
      </c>
      <c r="R782">
        <v>866063408</v>
      </c>
      <c r="S782" s="32" t="s">
        <v>768</v>
      </c>
      <c r="T782" s="32" t="s">
        <v>769</v>
      </c>
      <c r="U782" s="32" t="s">
        <v>39</v>
      </c>
      <c r="V782" s="32" t="s">
        <v>39</v>
      </c>
      <c r="W782" s="33"/>
      <c r="X782" s="32" t="s">
        <v>89</v>
      </c>
      <c r="Y782" s="32" t="s">
        <v>47</v>
      </c>
      <c r="Z782" s="32" t="s">
        <v>216</v>
      </c>
      <c r="AA782" s="32" t="s">
        <v>182</v>
      </c>
      <c r="AB782" s="32" t="s">
        <v>3426</v>
      </c>
      <c r="AC782" s="32" t="s">
        <v>570</v>
      </c>
      <c r="AD782" s="34"/>
      <c r="AE782" s="32" t="s">
        <v>39</v>
      </c>
      <c r="AF782" s="32" t="s">
        <v>53</v>
      </c>
      <c r="AG782" s="35">
        <v>0</v>
      </c>
      <c r="AH782" s="33">
        <v>44824.687152777777</v>
      </c>
      <c r="AI782" s="32" t="s">
        <v>56</v>
      </c>
    </row>
    <row r="783" spans="1:35" ht="14.25">
      <c r="A783" s="32" t="s">
        <v>35</v>
      </c>
      <c r="B783" s="32" t="s">
        <v>1527</v>
      </c>
      <c r="C783" s="33">
        <v>44824.661527777775</v>
      </c>
      <c r="D783" s="33">
        <v>44824.643252314818</v>
      </c>
      <c r="E783" s="32" t="s">
        <v>37</v>
      </c>
      <c r="F783" s="32" t="s">
        <v>3427</v>
      </c>
      <c r="G783">
        <v>11912</v>
      </c>
      <c r="H783" s="33">
        <v>44834.643634259257</v>
      </c>
      <c r="I783" s="32" t="s">
        <v>839</v>
      </c>
      <c r="J783" s="32" t="s">
        <v>45</v>
      </c>
      <c r="K783" s="33">
        <v>44824.661319444444</v>
      </c>
      <c r="L783" s="32" t="s">
        <v>40</v>
      </c>
      <c r="M783" s="32" t="s">
        <v>56</v>
      </c>
      <c r="N783">
        <v>1</v>
      </c>
      <c r="O783" s="32" t="s">
        <v>135</v>
      </c>
      <c r="P783">
        <v>1</v>
      </c>
      <c r="Q783" s="32" t="s">
        <v>56</v>
      </c>
      <c r="R783">
        <v>6363</v>
      </c>
      <c r="S783" s="32" t="s">
        <v>689</v>
      </c>
      <c r="T783" s="32" t="s">
        <v>3428</v>
      </c>
      <c r="U783" s="32" t="s">
        <v>45</v>
      </c>
      <c r="V783" s="32" t="s">
        <v>3429</v>
      </c>
      <c r="W783" s="33">
        <v>44824.661527777775</v>
      </c>
      <c r="X783" s="32" t="s">
        <v>110</v>
      </c>
      <c r="Y783" s="32" t="s">
        <v>47</v>
      </c>
      <c r="Z783" s="32" t="s">
        <v>48</v>
      </c>
      <c r="AA783" s="32" t="s">
        <v>97</v>
      </c>
      <c r="AB783" s="32" t="s">
        <v>3430</v>
      </c>
      <c r="AC783" s="32" t="s">
        <v>521</v>
      </c>
      <c r="AD783" s="34"/>
      <c r="AE783" s="32" t="s">
        <v>39</v>
      </c>
      <c r="AF783" s="32" t="s">
        <v>53</v>
      </c>
      <c r="AG783" s="35">
        <v>0</v>
      </c>
      <c r="AH783" s="33">
        <v>44824.661527777775</v>
      </c>
      <c r="AI783" s="32" t="s">
        <v>56</v>
      </c>
    </row>
    <row r="784" spans="1:35" ht="14.25">
      <c r="A784" s="32" t="s">
        <v>35</v>
      </c>
      <c r="B784" s="32" t="s">
        <v>329</v>
      </c>
      <c r="C784" s="33">
        <v>44837.351215277777</v>
      </c>
      <c r="D784" s="33">
        <v>44824.648368055554</v>
      </c>
      <c r="E784" s="32" t="s">
        <v>37</v>
      </c>
      <c r="F784" s="32" t="s">
        <v>3431</v>
      </c>
      <c r="G784">
        <v>11913</v>
      </c>
      <c r="H784" s="33">
        <v>44846.69427083333</v>
      </c>
      <c r="I784" s="32" t="s">
        <v>3432</v>
      </c>
      <c r="J784" s="32" t="s">
        <v>45</v>
      </c>
      <c r="K784" s="33">
        <v>44824.649756944447</v>
      </c>
      <c r="L784" s="32" t="s">
        <v>40</v>
      </c>
      <c r="M784" s="32" t="s">
        <v>56</v>
      </c>
      <c r="N784">
        <v>1</v>
      </c>
      <c r="O784" s="32" t="s">
        <v>732</v>
      </c>
      <c r="P784">
        <v>2</v>
      </c>
      <c r="Q784" s="32" t="s">
        <v>56</v>
      </c>
      <c r="R784">
        <v>6219</v>
      </c>
      <c r="S784" s="32" t="s">
        <v>3417</v>
      </c>
      <c r="T784" s="32" t="s">
        <v>3418</v>
      </c>
      <c r="U784" s="32" t="s">
        <v>45</v>
      </c>
      <c r="V784" s="32" t="s">
        <v>3433</v>
      </c>
      <c r="W784" s="33">
        <v>44837.351215277777</v>
      </c>
      <c r="X784" s="32" t="s">
        <v>219</v>
      </c>
      <c r="Y784" s="32" t="s">
        <v>47</v>
      </c>
      <c r="Z784" s="32" t="s">
        <v>48</v>
      </c>
      <c r="AA784" s="32" t="s">
        <v>330</v>
      </c>
      <c r="AB784" s="32" t="s">
        <v>3434</v>
      </c>
      <c r="AC784" s="32" t="s">
        <v>2168</v>
      </c>
      <c r="AD784" s="34"/>
      <c r="AE784" s="32" t="s">
        <v>39</v>
      </c>
      <c r="AF784" s="32" t="s">
        <v>53</v>
      </c>
      <c r="AG784" s="35">
        <v>0</v>
      </c>
      <c r="AH784" s="33">
        <v>44837.351215277777</v>
      </c>
      <c r="AI784" s="32" t="s">
        <v>56</v>
      </c>
    </row>
    <row r="785" spans="1:35" ht="14.25">
      <c r="A785" s="32" t="s">
        <v>35</v>
      </c>
      <c r="B785" s="32" t="s">
        <v>1527</v>
      </c>
      <c r="C785" s="33">
        <v>44824.687893518516</v>
      </c>
      <c r="D785" s="33">
        <v>44824.649583333332</v>
      </c>
      <c r="E785" s="32" t="s">
        <v>37</v>
      </c>
      <c r="F785" s="32" t="s">
        <v>3435</v>
      </c>
      <c r="G785">
        <v>11914</v>
      </c>
      <c r="H785" s="33">
        <v>44834.649976851855</v>
      </c>
      <c r="I785" s="32" t="s">
        <v>38</v>
      </c>
      <c r="J785" s="32" t="s">
        <v>39</v>
      </c>
      <c r="K785" s="33"/>
      <c r="L785" s="32" t="s">
        <v>40</v>
      </c>
      <c r="M785" s="32" t="s">
        <v>56</v>
      </c>
      <c r="N785">
        <v>1</v>
      </c>
      <c r="O785" s="32" t="s">
        <v>135</v>
      </c>
      <c r="P785">
        <v>0</v>
      </c>
      <c r="Q785" s="32" t="s">
        <v>56</v>
      </c>
      <c r="R785">
        <v>905145453</v>
      </c>
      <c r="S785" s="32" t="s">
        <v>3436</v>
      </c>
      <c r="T785" s="32" t="s">
        <v>3437</v>
      </c>
      <c r="U785" s="32" t="s">
        <v>45</v>
      </c>
      <c r="V785" s="32" t="s">
        <v>491</v>
      </c>
      <c r="W785" s="33">
        <v>44824.687893518516</v>
      </c>
      <c r="X785" s="32" t="s">
        <v>96</v>
      </c>
      <c r="Y785" s="32" t="s">
        <v>47</v>
      </c>
      <c r="Z785" s="32" t="s">
        <v>48</v>
      </c>
      <c r="AA785" s="32" t="s">
        <v>97</v>
      </c>
      <c r="AB785" s="32" t="s">
        <v>3438</v>
      </c>
      <c r="AC785" s="32" t="s">
        <v>1535</v>
      </c>
      <c r="AD785" s="34"/>
      <c r="AE785" s="32" t="s">
        <v>39</v>
      </c>
      <c r="AF785" s="32" t="s">
        <v>53</v>
      </c>
      <c r="AG785" s="35">
        <v>0</v>
      </c>
      <c r="AH785" s="33">
        <v>44824.687893518516</v>
      </c>
      <c r="AI785" s="32" t="s">
        <v>56</v>
      </c>
    </row>
    <row r="786" spans="1:35" ht="14.25">
      <c r="A786" s="32" t="s">
        <v>35</v>
      </c>
      <c r="B786" s="32" t="s">
        <v>1527</v>
      </c>
      <c r="C786" s="33">
        <v>44824.694328703707</v>
      </c>
      <c r="D786" s="33">
        <v>44824.655925925923</v>
      </c>
      <c r="E786" s="32" t="s">
        <v>37</v>
      </c>
      <c r="F786" s="32" t="s">
        <v>39</v>
      </c>
      <c r="G786">
        <v>11915</v>
      </c>
      <c r="H786" s="33">
        <v>44827.531377314815</v>
      </c>
      <c r="I786" s="32" t="s">
        <v>38</v>
      </c>
      <c r="J786" s="32" t="s">
        <v>39</v>
      </c>
      <c r="K786" s="33"/>
      <c r="L786" s="32" t="s">
        <v>40</v>
      </c>
      <c r="M786" s="32" t="s">
        <v>56</v>
      </c>
      <c r="N786">
        <v>1</v>
      </c>
      <c r="O786" s="32" t="s">
        <v>135</v>
      </c>
      <c r="P786">
        <v>0</v>
      </c>
      <c r="Q786" s="32" t="s">
        <v>41</v>
      </c>
      <c r="R786">
        <v>6213</v>
      </c>
      <c r="S786" s="32" t="s">
        <v>734</v>
      </c>
      <c r="T786" s="32" t="s">
        <v>735</v>
      </c>
      <c r="U786" s="32" t="s">
        <v>45</v>
      </c>
      <c r="V786" s="32" t="s">
        <v>3439</v>
      </c>
      <c r="W786" s="33">
        <v>44824.694328703707</v>
      </c>
      <c r="X786" s="32" t="s">
        <v>96</v>
      </c>
      <c r="Y786" s="32" t="s">
        <v>47</v>
      </c>
      <c r="Z786" s="32" t="s">
        <v>48</v>
      </c>
      <c r="AA786" s="32" t="s">
        <v>97</v>
      </c>
      <c r="AB786" s="32" t="s">
        <v>3440</v>
      </c>
      <c r="AC786" s="32" t="s">
        <v>613</v>
      </c>
      <c r="AD786" s="34"/>
      <c r="AE786" s="32" t="s">
        <v>39</v>
      </c>
      <c r="AF786" s="32" t="s">
        <v>53</v>
      </c>
      <c r="AG786" s="35">
        <v>0</v>
      </c>
      <c r="AH786" s="33">
        <v>44824.694328703707</v>
      </c>
      <c r="AI786" s="32" t="s">
        <v>56</v>
      </c>
    </row>
    <row r="787" spans="1:35" ht="14.25">
      <c r="A787" s="32" t="s">
        <v>35</v>
      </c>
      <c r="B787" s="32" t="s">
        <v>1527</v>
      </c>
      <c r="C787" s="33">
        <v>44824.701307870368</v>
      </c>
      <c r="D787" s="33">
        <v>44824.659074074072</v>
      </c>
      <c r="E787" s="32" t="s">
        <v>37</v>
      </c>
      <c r="F787" s="32" t="s">
        <v>3441</v>
      </c>
      <c r="G787">
        <v>11916</v>
      </c>
      <c r="H787" s="33">
        <v>44834.659687500003</v>
      </c>
      <c r="I787" s="32" t="s">
        <v>38</v>
      </c>
      <c r="J787" s="32" t="s">
        <v>39</v>
      </c>
      <c r="K787" s="33"/>
      <c r="L787" s="32" t="s">
        <v>40</v>
      </c>
      <c r="M787" s="32" t="s">
        <v>56</v>
      </c>
      <c r="N787">
        <v>1</v>
      </c>
      <c r="O787" s="32" t="s">
        <v>135</v>
      </c>
      <c r="P787">
        <v>0</v>
      </c>
      <c r="Q787" s="32" t="s">
        <v>56</v>
      </c>
      <c r="R787">
        <v>8247</v>
      </c>
      <c r="S787" s="32" t="s">
        <v>309</v>
      </c>
      <c r="T787" s="32" t="s">
        <v>310</v>
      </c>
      <c r="U787" s="32" t="s">
        <v>45</v>
      </c>
      <c r="V787" s="32" t="s">
        <v>3442</v>
      </c>
      <c r="W787" s="33">
        <v>44824.701307870368</v>
      </c>
      <c r="X787" s="32" t="s">
        <v>96</v>
      </c>
      <c r="Y787" s="32" t="s">
        <v>47</v>
      </c>
      <c r="Z787" s="32" t="s">
        <v>48</v>
      </c>
      <c r="AA787" s="32" t="s">
        <v>97</v>
      </c>
      <c r="AB787" s="32" t="s">
        <v>3443</v>
      </c>
      <c r="AC787" s="32" t="s">
        <v>1227</v>
      </c>
      <c r="AD787" s="34"/>
      <c r="AE787" s="32" t="s">
        <v>39</v>
      </c>
      <c r="AF787" s="32" t="s">
        <v>53</v>
      </c>
      <c r="AG787" s="35">
        <v>0</v>
      </c>
      <c r="AH787" s="33">
        <v>44824.701307870368</v>
      </c>
      <c r="AI787" s="32" t="s">
        <v>56</v>
      </c>
    </row>
    <row r="788" spans="1:35" ht="14.25">
      <c r="A788" s="32" t="s">
        <v>35</v>
      </c>
      <c r="B788" s="32" t="s">
        <v>329</v>
      </c>
      <c r="C788" s="33">
        <v>44837.350659722222</v>
      </c>
      <c r="D788" s="33">
        <v>44824.65996527778</v>
      </c>
      <c r="E788" s="32" t="s">
        <v>37</v>
      </c>
      <c r="F788" s="32" t="s">
        <v>3444</v>
      </c>
      <c r="G788">
        <v>11917</v>
      </c>
      <c r="H788" s="33">
        <v>44846.705509259256</v>
      </c>
      <c r="I788" s="32" t="s">
        <v>1016</v>
      </c>
      <c r="J788" s="32" t="s">
        <v>45</v>
      </c>
      <c r="K788" s="33">
        <v>44824.676122685189</v>
      </c>
      <c r="L788" s="32" t="s">
        <v>40</v>
      </c>
      <c r="M788" s="32" t="s">
        <v>56</v>
      </c>
      <c r="N788">
        <v>1</v>
      </c>
      <c r="O788" s="32" t="s">
        <v>732</v>
      </c>
      <c r="P788">
        <v>2</v>
      </c>
      <c r="Q788" s="32" t="s">
        <v>56</v>
      </c>
      <c r="R788">
        <v>6219</v>
      </c>
      <c r="S788" s="32" t="s">
        <v>3417</v>
      </c>
      <c r="T788" s="32" t="s">
        <v>3418</v>
      </c>
      <c r="U788" s="32" t="s">
        <v>45</v>
      </c>
      <c r="V788" s="32" t="s">
        <v>1003</v>
      </c>
      <c r="W788" s="33">
        <v>44837.350659722222</v>
      </c>
      <c r="X788" s="32" t="s">
        <v>219</v>
      </c>
      <c r="Y788" s="32" t="s">
        <v>47</v>
      </c>
      <c r="Z788" s="32" t="s">
        <v>48</v>
      </c>
      <c r="AA788" s="32" t="s">
        <v>330</v>
      </c>
      <c r="AB788" s="32" t="s">
        <v>3445</v>
      </c>
      <c r="AC788" s="32" t="s">
        <v>2168</v>
      </c>
      <c r="AD788" s="34"/>
      <c r="AE788" s="32" t="s">
        <v>39</v>
      </c>
      <c r="AF788" s="32" t="s">
        <v>53</v>
      </c>
      <c r="AG788" s="35">
        <v>0</v>
      </c>
      <c r="AH788" s="33">
        <v>44837.350648148145</v>
      </c>
      <c r="AI788" s="32" t="s">
        <v>56</v>
      </c>
    </row>
    <row r="789" spans="1:35" ht="14.25">
      <c r="A789" s="32" t="s">
        <v>35</v>
      </c>
      <c r="B789" s="32" t="s">
        <v>329</v>
      </c>
      <c r="C789" s="33">
        <v>44837.675266203703</v>
      </c>
      <c r="D789" s="33">
        <v>44824.667025462964</v>
      </c>
      <c r="E789" s="32" t="s">
        <v>37</v>
      </c>
      <c r="F789" s="32" t="s">
        <v>3446</v>
      </c>
      <c r="G789">
        <v>11918</v>
      </c>
      <c r="H789" s="33">
        <v>44834.66741898148</v>
      </c>
      <c r="I789" s="32" t="s">
        <v>3447</v>
      </c>
      <c r="J789" s="32" t="s">
        <v>45</v>
      </c>
      <c r="K789" s="33">
        <v>44826.615428240744</v>
      </c>
      <c r="L789" s="32" t="s">
        <v>40</v>
      </c>
      <c r="M789" s="32" t="s">
        <v>56</v>
      </c>
      <c r="N789">
        <v>1</v>
      </c>
      <c r="O789" s="32" t="s">
        <v>92</v>
      </c>
      <c r="P789">
        <v>2</v>
      </c>
      <c r="Q789" s="32" t="s">
        <v>56</v>
      </c>
      <c r="R789">
        <v>906251641</v>
      </c>
      <c r="S789" s="32" t="s">
        <v>3448</v>
      </c>
      <c r="T789" s="32" t="s">
        <v>3449</v>
      </c>
      <c r="U789" s="32" t="s">
        <v>66</v>
      </c>
      <c r="V789" s="32" t="s">
        <v>3450</v>
      </c>
      <c r="W789" s="33">
        <v>44837.675266203703</v>
      </c>
      <c r="X789" s="32" t="s">
        <v>184</v>
      </c>
      <c r="Y789" s="32" t="s">
        <v>47</v>
      </c>
      <c r="Z789" s="32" t="s">
        <v>48</v>
      </c>
      <c r="AA789" s="32" t="s">
        <v>425</v>
      </c>
      <c r="AB789" s="32" t="s">
        <v>3451</v>
      </c>
      <c r="AC789" s="32" t="s">
        <v>613</v>
      </c>
      <c r="AD789" s="34"/>
      <c r="AE789" s="32" t="s">
        <v>39</v>
      </c>
      <c r="AF789" s="32" t="s">
        <v>53</v>
      </c>
      <c r="AG789" s="35">
        <v>0</v>
      </c>
      <c r="AH789" s="33">
        <v>44837.675266203703</v>
      </c>
      <c r="AI789" s="32" t="s">
        <v>56</v>
      </c>
    </row>
    <row r="790" spans="1:35" ht="14.25">
      <c r="A790" s="32" t="s">
        <v>35</v>
      </c>
      <c r="B790" s="32" t="s">
        <v>1527</v>
      </c>
      <c r="C790" s="33">
        <v>44824.762199074074</v>
      </c>
      <c r="D790" s="33">
        <v>44824.74622685185</v>
      </c>
      <c r="E790" s="32" t="s">
        <v>37</v>
      </c>
      <c r="F790" s="32" t="s">
        <v>3452</v>
      </c>
      <c r="G790">
        <v>11919</v>
      </c>
      <c r="H790" s="33">
        <v>44839.708333333336</v>
      </c>
      <c r="I790" s="32" t="s">
        <v>38</v>
      </c>
      <c r="J790" s="32" t="s">
        <v>39</v>
      </c>
      <c r="K790" s="33"/>
      <c r="L790" s="32" t="s">
        <v>40</v>
      </c>
      <c r="M790" s="32" t="s">
        <v>56</v>
      </c>
      <c r="N790">
        <v>1</v>
      </c>
      <c r="O790" s="32" t="s">
        <v>453</v>
      </c>
      <c r="P790">
        <v>0</v>
      </c>
      <c r="Q790" s="32" t="s">
        <v>56</v>
      </c>
      <c r="R790">
        <v>6477</v>
      </c>
      <c r="S790" s="32" t="s">
        <v>562</v>
      </c>
      <c r="T790" s="32" t="s">
        <v>563</v>
      </c>
      <c r="U790" s="32" t="s">
        <v>45</v>
      </c>
      <c r="V790" s="32" t="s">
        <v>38</v>
      </c>
      <c r="W790" s="33">
        <v>44824.762199074074</v>
      </c>
      <c r="X790" s="32" t="s">
        <v>159</v>
      </c>
      <c r="Y790" s="32" t="s">
        <v>47</v>
      </c>
      <c r="Z790" s="32" t="s">
        <v>48</v>
      </c>
      <c r="AA790" s="32" t="s">
        <v>455</v>
      </c>
      <c r="AB790" s="32" t="s">
        <v>3453</v>
      </c>
      <c r="AC790" s="32" t="s">
        <v>564</v>
      </c>
      <c r="AD790" s="34">
        <v>44686</v>
      </c>
      <c r="AE790" s="32" t="s">
        <v>39</v>
      </c>
      <c r="AF790" s="32" t="s">
        <v>50</v>
      </c>
      <c r="AG790" s="35">
        <v>0</v>
      </c>
      <c r="AH790" s="33">
        <v>44828.411087962966</v>
      </c>
      <c r="AI790" s="32" t="s">
        <v>41</v>
      </c>
    </row>
    <row r="791" spans="1:35" ht="14.25">
      <c r="A791" s="32" t="s">
        <v>35</v>
      </c>
      <c r="B791" s="32" t="s">
        <v>1527</v>
      </c>
      <c r="C791" s="33">
        <v>44826.633900462963</v>
      </c>
      <c r="D791" s="33">
        <v>44824.802499999998</v>
      </c>
      <c r="E791" s="32" t="s">
        <v>37</v>
      </c>
      <c r="F791" s="32" t="s">
        <v>3454</v>
      </c>
      <c r="G791">
        <v>11920</v>
      </c>
      <c r="H791" s="33">
        <v>44837.333935185183</v>
      </c>
      <c r="I791" s="32" t="s">
        <v>3455</v>
      </c>
      <c r="J791" s="32" t="s">
        <v>45</v>
      </c>
      <c r="K791" s="33">
        <v>44825.355312500003</v>
      </c>
      <c r="L791" s="32" t="s">
        <v>40</v>
      </c>
      <c r="M791" s="32" t="s">
        <v>56</v>
      </c>
      <c r="N791">
        <v>1</v>
      </c>
      <c r="O791" s="32" t="s">
        <v>135</v>
      </c>
      <c r="P791">
        <v>1</v>
      </c>
      <c r="Q791" s="32" t="s">
        <v>56</v>
      </c>
      <c r="R791">
        <v>642171908</v>
      </c>
      <c r="S791" s="32" t="s">
        <v>172</v>
      </c>
      <c r="T791" s="32" t="s">
        <v>2065</v>
      </c>
      <c r="U791" s="32" t="s">
        <v>45</v>
      </c>
      <c r="V791" s="32" t="s">
        <v>3456</v>
      </c>
      <c r="W791" s="33">
        <v>44826.633900462963</v>
      </c>
      <c r="X791" s="32" t="s">
        <v>110</v>
      </c>
      <c r="Y791" s="32" t="s">
        <v>47</v>
      </c>
      <c r="Z791" s="32" t="s">
        <v>48</v>
      </c>
      <c r="AA791" s="32" t="s">
        <v>97</v>
      </c>
      <c r="AB791" s="32" t="s">
        <v>3457</v>
      </c>
      <c r="AC791" s="32" t="s">
        <v>174</v>
      </c>
      <c r="AD791" s="34"/>
      <c r="AE791" s="32" t="s">
        <v>39</v>
      </c>
      <c r="AF791" s="32" t="s">
        <v>50</v>
      </c>
      <c r="AG791" s="35">
        <v>0</v>
      </c>
      <c r="AH791" s="33">
        <v>44826.633900462963</v>
      </c>
      <c r="AI791" s="32" t="s">
        <v>41</v>
      </c>
    </row>
    <row r="792" spans="1:35" ht="14.25">
      <c r="A792" s="32" t="s">
        <v>35</v>
      </c>
      <c r="B792" s="32" t="s">
        <v>1527</v>
      </c>
      <c r="C792" s="33">
        <v>44828.691400462965</v>
      </c>
      <c r="D792" s="33">
        <v>44824.811215277776</v>
      </c>
      <c r="E792" s="32" t="s">
        <v>37</v>
      </c>
      <c r="F792" s="32" t="s">
        <v>3458</v>
      </c>
      <c r="G792">
        <v>11921</v>
      </c>
      <c r="H792" s="33">
        <v>44830.622916666667</v>
      </c>
      <c r="I792" s="32" t="s">
        <v>1715</v>
      </c>
      <c r="J792" s="32" t="s">
        <v>45</v>
      </c>
      <c r="K792" s="33">
        <v>44825.336134259262</v>
      </c>
      <c r="L792" s="32" t="s">
        <v>40</v>
      </c>
      <c r="M792" s="32" t="s">
        <v>56</v>
      </c>
      <c r="N792">
        <v>1</v>
      </c>
      <c r="O792" s="32" t="s">
        <v>119</v>
      </c>
      <c r="P792">
        <v>1</v>
      </c>
      <c r="Q792" s="32" t="s">
        <v>41</v>
      </c>
      <c r="R792">
        <v>5722</v>
      </c>
      <c r="S792" s="32" t="s">
        <v>1076</v>
      </c>
      <c r="T792" s="32" t="s">
        <v>1077</v>
      </c>
      <c r="U792" s="32" t="s">
        <v>45</v>
      </c>
      <c r="V792" s="32" t="s">
        <v>3459</v>
      </c>
      <c r="W792" s="33">
        <v>44826.669189814813</v>
      </c>
      <c r="X792" s="32" t="s">
        <v>85</v>
      </c>
      <c r="Y792" s="32" t="s">
        <v>47</v>
      </c>
      <c r="Z792" s="32" t="s">
        <v>48</v>
      </c>
      <c r="AA792" s="32" t="s">
        <v>505</v>
      </c>
      <c r="AB792" s="32" t="s">
        <v>3460</v>
      </c>
      <c r="AC792" s="32" t="s">
        <v>600</v>
      </c>
      <c r="AD792" s="34"/>
      <c r="AE792" s="32" t="s">
        <v>39</v>
      </c>
      <c r="AF792" s="32" t="s">
        <v>50</v>
      </c>
      <c r="AG792" s="35">
        <v>0</v>
      </c>
      <c r="AH792" s="33">
        <v>44828.691388888888</v>
      </c>
      <c r="AI792" s="32" t="s">
        <v>41</v>
      </c>
    </row>
    <row r="793" spans="1:35" ht="14.25">
      <c r="A793" s="32" t="s">
        <v>35</v>
      </c>
      <c r="B793" s="32" t="s">
        <v>36</v>
      </c>
      <c r="C793" s="33">
        <v>44825.5625462963</v>
      </c>
      <c r="D793" s="33">
        <v>44825.327962962961</v>
      </c>
      <c r="E793" s="32" t="s">
        <v>37</v>
      </c>
      <c r="F793" s="32" t="s">
        <v>3461</v>
      </c>
      <c r="G793">
        <v>11922</v>
      </c>
      <c r="H793" s="33">
        <v>44837.495879629627</v>
      </c>
      <c r="I793" s="32" t="s">
        <v>3462</v>
      </c>
      <c r="J793" s="32" t="s">
        <v>45</v>
      </c>
      <c r="K793" s="33">
        <v>44825.333981481483</v>
      </c>
      <c r="L793" s="32" t="s">
        <v>40</v>
      </c>
      <c r="M793" s="32" t="s">
        <v>56</v>
      </c>
      <c r="N793">
        <v>1</v>
      </c>
      <c r="O793" s="32" t="s">
        <v>42</v>
      </c>
      <c r="P793">
        <v>1</v>
      </c>
      <c r="Q793" s="32" t="s">
        <v>56</v>
      </c>
      <c r="R793">
        <v>808584525</v>
      </c>
      <c r="S793" s="32" t="s">
        <v>946</v>
      </c>
      <c r="T793" s="32" t="s">
        <v>947</v>
      </c>
      <c r="U793" s="32" t="s">
        <v>45</v>
      </c>
      <c r="V793" s="32" t="s">
        <v>687</v>
      </c>
      <c r="W793" s="33">
        <v>44825.400451388887</v>
      </c>
      <c r="X793" s="32" t="s">
        <v>58</v>
      </c>
      <c r="Y793" s="32" t="s">
        <v>47</v>
      </c>
      <c r="Z793" s="32" t="s">
        <v>48</v>
      </c>
      <c r="AA793" s="32" t="s">
        <v>128</v>
      </c>
      <c r="AB793" s="32" t="s">
        <v>3463</v>
      </c>
      <c r="AC793" s="32" t="s">
        <v>1893</v>
      </c>
      <c r="AD793" s="34"/>
      <c r="AE793" s="32" t="s">
        <v>39</v>
      </c>
      <c r="AF793" s="32" t="s">
        <v>50</v>
      </c>
      <c r="AG793" s="35">
        <v>0</v>
      </c>
      <c r="AH793" s="33">
        <v>44825.5625462963</v>
      </c>
      <c r="AI793" s="32" t="s">
        <v>56</v>
      </c>
    </row>
    <row r="794" spans="1:35" ht="14.25">
      <c r="A794" s="32" t="s">
        <v>35</v>
      </c>
      <c r="B794" s="32" t="s">
        <v>178</v>
      </c>
      <c r="C794" s="33">
        <v>44825.563425925924</v>
      </c>
      <c r="D794" s="33">
        <v>44825.339398148149</v>
      </c>
      <c r="E794" s="32" t="s">
        <v>37</v>
      </c>
      <c r="F794" s="32" t="s">
        <v>3464</v>
      </c>
      <c r="G794">
        <v>11923</v>
      </c>
      <c r="H794" s="33">
        <v>44830.651747685188</v>
      </c>
      <c r="I794" s="32" t="s">
        <v>3465</v>
      </c>
      <c r="J794" s="32" t="s">
        <v>45</v>
      </c>
      <c r="K794" s="33">
        <v>44825.353935185187</v>
      </c>
      <c r="L794" s="32" t="s">
        <v>40</v>
      </c>
      <c r="M794" s="32" t="s">
        <v>56</v>
      </c>
      <c r="N794">
        <v>1</v>
      </c>
      <c r="O794" s="32" t="s">
        <v>54</v>
      </c>
      <c r="P794">
        <v>1</v>
      </c>
      <c r="Q794" s="32" t="s">
        <v>41</v>
      </c>
      <c r="R794">
        <v>6256</v>
      </c>
      <c r="S794" s="32" t="s">
        <v>908</v>
      </c>
      <c r="T794" s="32" t="s">
        <v>909</v>
      </c>
      <c r="U794" s="32" t="s">
        <v>45</v>
      </c>
      <c r="V794" s="32" t="s">
        <v>3466</v>
      </c>
      <c r="W794" s="33">
        <v>44825.369212962964</v>
      </c>
      <c r="X794" s="32" t="s">
        <v>85</v>
      </c>
      <c r="Y794" s="32" t="s">
        <v>47</v>
      </c>
      <c r="Z794" s="32" t="s">
        <v>48</v>
      </c>
      <c r="AA794" s="32" t="s">
        <v>182</v>
      </c>
      <c r="AB794" s="32" t="s">
        <v>3467</v>
      </c>
      <c r="AC794" s="32" t="s">
        <v>620</v>
      </c>
      <c r="AD794" s="34"/>
      <c r="AE794" s="32" t="s">
        <v>39</v>
      </c>
      <c r="AF794" s="32" t="s">
        <v>53</v>
      </c>
      <c r="AG794" s="35">
        <v>0</v>
      </c>
      <c r="AH794" s="33">
        <v>44826.430914351855</v>
      </c>
      <c r="AI794" s="32" t="s">
        <v>41</v>
      </c>
    </row>
    <row r="795" spans="1:35" ht="14.25">
      <c r="A795" s="32" t="s">
        <v>35</v>
      </c>
      <c r="B795" s="32" t="s">
        <v>36</v>
      </c>
      <c r="C795" s="33">
        <v>44830.650347222225</v>
      </c>
      <c r="D795" s="33">
        <v>44825.348078703704</v>
      </c>
      <c r="E795" s="32" t="s">
        <v>37</v>
      </c>
      <c r="F795" s="32" t="s">
        <v>3468</v>
      </c>
      <c r="G795">
        <v>11924</v>
      </c>
      <c r="H795" s="33">
        <v>44833.501736111109</v>
      </c>
      <c r="I795" s="32" t="s">
        <v>2860</v>
      </c>
      <c r="J795" s="32" t="s">
        <v>45</v>
      </c>
      <c r="K795" s="33">
        <v>44825.358773148146</v>
      </c>
      <c r="L795" s="32" t="s">
        <v>40</v>
      </c>
      <c r="M795" s="32" t="s">
        <v>56</v>
      </c>
      <c r="N795">
        <v>2</v>
      </c>
      <c r="O795" s="32" t="s">
        <v>82</v>
      </c>
      <c r="P795">
        <v>2</v>
      </c>
      <c r="Q795" s="32" t="s">
        <v>41</v>
      </c>
      <c r="R795">
        <v>6081</v>
      </c>
      <c r="S795" s="32" t="s">
        <v>78</v>
      </c>
      <c r="T795" s="32" t="s">
        <v>79</v>
      </c>
      <c r="U795" s="32" t="s">
        <v>45</v>
      </c>
      <c r="V795" s="32" t="s">
        <v>2159</v>
      </c>
      <c r="W795" s="33">
        <v>44828.61377314815</v>
      </c>
      <c r="X795" s="32" t="s">
        <v>85</v>
      </c>
      <c r="Y795" s="32" t="s">
        <v>47</v>
      </c>
      <c r="Z795" s="32" t="s">
        <v>48</v>
      </c>
      <c r="AA795" s="32" t="s">
        <v>592</v>
      </c>
      <c r="AB795" s="32" t="s">
        <v>3469</v>
      </c>
      <c r="AC795" s="32" t="s">
        <v>557</v>
      </c>
      <c r="AD795" s="34"/>
      <c r="AE795" s="32" t="s">
        <v>39</v>
      </c>
      <c r="AF795" s="32" t="s">
        <v>50</v>
      </c>
      <c r="AG795" s="35">
        <v>0</v>
      </c>
      <c r="AH795" s="33">
        <v>44830.650335648148</v>
      </c>
      <c r="AI795" s="32" t="s">
        <v>41</v>
      </c>
    </row>
    <row r="796" spans="1:35" ht="14.25">
      <c r="A796" s="32" t="s">
        <v>35</v>
      </c>
      <c r="B796" s="32" t="s">
        <v>329</v>
      </c>
      <c r="C796" s="33">
        <v>44827.498090277775</v>
      </c>
      <c r="D796" s="33">
        <v>44825.353715277779</v>
      </c>
      <c r="E796" s="32" t="s">
        <v>37</v>
      </c>
      <c r="F796" s="32" t="s">
        <v>3470</v>
      </c>
      <c r="G796">
        <v>11925</v>
      </c>
      <c r="H796" s="33">
        <v>44837.354085648149</v>
      </c>
      <c r="I796" s="32" t="s">
        <v>3471</v>
      </c>
      <c r="J796" s="32" t="s">
        <v>45</v>
      </c>
      <c r="K796" s="33">
        <v>44825.375648148147</v>
      </c>
      <c r="L796" s="32" t="s">
        <v>40</v>
      </c>
      <c r="M796" s="32" t="s">
        <v>56</v>
      </c>
      <c r="N796">
        <v>3</v>
      </c>
      <c r="O796" s="32" t="s">
        <v>54</v>
      </c>
      <c r="P796">
        <v>2</v>
      </c>
      <c r="Q796" s="32" t="s">
        <v>56</v>
      </c>
      <c r="R796">
        <v>894567935</v>
      </c>
      <c r="S796" s="32" t="s">
        <v>3472</v>
      </c>
      <c r="T796" s="32" t="s">
        <v>3473</v>
      </c>
      <c r="U796" s="32" t="s">
        <v>45</v>
      </c>
      <c r="V796" s="32" t="s">
        <v>3474</v>
      </c>
      <c r="W796" s="33">
        <v>44827.498090277775</v>
      </c>
      <c r="X796" s="32" t="s">
        <v>259</v>
      </c>
      <c r="Y796" s="32" t="s">
        <v>47</v>
      </c>
      <c r="Z796" s="32" t="s">
        <v>48</v>
      </c>
      <c r="AA796" s="32" t="s">
        <v>330</v>
      </c>
      <c r="AB796" s="32" t="s">
        <v>3475</v>
      </c>
      <c r="AC796" s="32" t="s">
        <v>521</v>
      </c>
      <c r="AD796" s="34"/>
      <c r="AE796" s="32" t="s">
        <v>39</v>
      </c>
      <c r="AF796" s="32" t="s">
        <v>53</v>
      </c>
      <c r="AG796" s="35">
        <v>0</v>
      </c>
      <c r="AH796" s="33">
        <v>44827.498090277775</v>
      </c>
      <c r="AI796" s="32" t="s">
        <v>56</v>
      </c>
    </row>
    <row r="797" spans="1:35" ht="14.25">
      <c r="A797" s="32" t="s">
        <v>35</v>
      </c>
      <c r="B797" s="32" t="s">
        <v>1527</v>
      </c>
      <c r="C797" s="33">
        <v>44825.56422453704</v>
      </c>
      <c r="D797" s="33">
        <v>44825.357418981483</v>
      </c>
      <c r="E797" s="32" t="s">
        <v>37</v>
      </c>
      <c r="F797" s="32" t="s">
        <v>3476</v>
      </c>
      <c r="G797">
        <v>11926</v>
      </c>
      <c r="H797" s="33">
        <v>44837.551030092596</v>
      </c>
      <c r="I797" s="32" t="s">
        <v>38</v>
      </c>
      <c r="J797" s="32" t="s">
        <v>39</v>
      </c>
      <c r="K797" s="33"/>
      <c r="L797" s="32" t="s">
        <v>40</v>
      </c>
      <c r="M797" s="32" t="s">
        <v>56</v>
      </c>
      <c r="N797">
        <v>1</v>
      </c>
      <c r="O797" s="32" t="s">
        <v>202</v>
      </c>
      <c r="P797">
        <v>0</v>
      </c>
      <c r="Q797" s="32" t="s">
        <v>56</v>
      </c>
      <c r="R797">
        <v>984632324</v>
      </c>
      <c r="S797" s="32" t="s">
        <v>3477</v>
      </c>
      <c r="T797" s="32" t="s">
        <v>3478</v>
      </c>
      <c r="U797" s="32" t="s">
        <v>45</v>
      </c>
      <c r="V797" s="32" t="s">
        <v>346</v>
      </c>
      <c r="W797" s="33">
        <v>44825.370833333334</v>
      </c>
      <c r="X797" s="32" t="s">
        <v>94</v>
      </c>
      <c r="Y797" s="32" t="s">
        <v>47</v>
      </c>
      <c r="Z797" s="32" t="s">
        <v>48</v>
      </c>
      <c r="AA797" s="32" t="s">
        <v>475</v>
      </c>
      <c r="AB797" s="32" t="s">
        <v>3479</v>
      </c>
      <c r="AC797" s="32" t="s">
        <v>1547</v>
      </c>
      <c r="AD797" s="34"/>
      <c r="AE797" s="32" t="s">
        <v>39</v>
      </c>
      <c r="AF797" s="32" t="s">
        <v>50</v>
      </c>
      <c r="AG797" s="35">
        <v>0</v>
      </c>
      <c r="AH797" s="33">
        <v>44825.56422453704</v>
      </c>
      <c r="AI797" s="32" t="s">
        <v>56</v>
      </c>
    </row>
    <row r="798" spans="1:35" ht="14.25">
      <c r="A798" s="32" t="s">
        <v>35</v>
      </c>
      <c r="B798" s="32" t="s">
        <v>1527</v>
      </c>
      <c r="C798" s="33">
        <v>44825.368125000001</v>
      </c>
      <c r="D798" s="33">
        <v>44825.358194444445</v>
      </c>
      <c r="E798" s="32" t="s">
        <v>37</v>
      </c>
      <c r="F798" s="32" t="s">
        <v>39</v>
      </c>
      <c r="G798">
        <v>11927</v>
      </c>
      <c r="H798" s="33">
        <v>44827.608680555553</v>
      </c>
      <c r="I798" s="32" t="s">
        <v>663</v>
      </c>
      <c r="J798" s="32" t="s">
        <v>45</v>
      </c>
      <c r="K798" s="33">
        <v>44825.368067129632</v>
      </c>
      <c r="L798" s="32" t="s">
        <v>40</v>
      </c>
      <c r="M798" s="32" t="s">
        <v>56</v>
      </c>
      <c r="N798">
        <v>1</v>
      </c>
      <c r="O798" s="32" t="s">
        <v>135</v>
      </c>
      <c r="P798">
        <v>1</v>
      </c>
      <c r="Q798" s="32" t="s">
        <v>41</v>
      </c>
      <c r="R798">
        <v>8181</v>
      </c>
      <c r="S798" s="32" t="s">
        <v>1108</v>
      </c>
      <c r="T798" s="32" t="s">
        <v>1109</v>
      </c>
      <c r="U798" s="32" t="s">
        <v>45</v>
      </c>
      <c r="V798" s="32" t="s">
        <v>1400</v>
      </c>
      <c r="W798" s="33">
        <v>44825.368125000001</v>
      </c>
      <c r="X798" s="32" t="s">
        <v>110</v>
      </c>
      <c r="Y798" s="32" t="s">
        <v>47</v>
      </c>
      <c r="Z798" s="32" t="s">
        <v>48</v>
      </c>
      <c r="AA798" s="32" t="s">
        <v>97</v>
      </c>
      <c r="AB798" s="32" t="s">
        <v>3480</v>
      </c>
      <c r="AC798" s="32" t="s">
        <v>1466</v>
      </c>
      <c r="AD798" s="34"/>
      <c r="AE798" s="32" t="s">
        <v>39</v>
      </c>
      <c r="AF798" s="32" t="s">
        <v>53</v>
      </c>
      <c r="AG798" s="35">
        <v>0</v>
      </c>
      <c r="AH798" s="33">
        <v>44825.368125000001</v>
      </c>
      <c r="AI798" s="32" t="s">
        <v>56</v>
      </c>
    </row>
    <row r="799" spans="1:35" ht="14.25">
      <c r="A799" s="32" t="s">
        <v>35</v>
      </c>
      <c r="B799" s="32" t="s">
        <v>178</v>
      </c>
      <c r="C799" s="33">
        <v>44829.733460648145</v>
      </c>
      <c r="D799" s="33">
        <v>44825.369490740741</v>
      </c>
      <c r="E799" s="32" t="s">
        <v>37</v>
      </c>
      <c r="F799" s="32" t="s">
        <v>39</v>
      </c>
      <c r="G799">
        <v>11928</v>
      </c>
      <c r="H799" s="33">
        <v>44831.630555555559</v>
      </c>
      <c r="I799" s="32" t="s">
        <v>3331</v>
      </c>
      <c r="J799" s="32" t="s">
        <v>45</v>
      </c>
      <c r="K799" s="33">
        <v>44825.373414351852</v>
      </c>
      <c r="L799" s="32" t="s">
        <v>40</v>
      </c>
      <c r="M799" s="32" t="s">
        <v>56</v>
      </c>
      <c r="N799">
        <v>1</v>
      </c>
      <c r="O799" s="32" t="s">
        <v>311</v>
      </c>
      <c r="P799">
        <v>1</v>
      </c>
      <c r="Q799" s="32" t="s">
        <v>41</v>
      </c>
      <c r="R799">
        <v>8719</v>
      </c>
      <c r="S799" s="32" t="s">
        <v>185</v>
      </c>
      <c r="T799" s="32" t="s">
        <v>186</v>
      </c>
      <c r="U799" s="32" t="s">
        <v>45</v>
      </c>
      <c r="V799" s="32" t="s">
        <v>3481</v>
      </c>
      <c r="W799" s="33">
        <v>44827.692546296297</v>
      </c>
      <c r="X799" s="32" t="s">
        <v>58</v>
      </c>
      <c r="Y799" s="32" t="s">
        <v>47</v>
      </c>
      <c r="Z799" s="32" t="s">
        <v>48</v>
      </c>
      <c r="AA799" s="32" t="s">
        <v>182</v>
      </c>
      <c r="AB799" s="32" t="s">
        <v>1619</v>
      </c>
      <c r="AC799" s="32" t="s">
        <v>464</v>
      </c>
      <c r="AD799" s="34"/>
      <c r="AE799" s="32" t="s">
        <v>39</v>
      </c>
      <c r="AF799" s="32" t="s">
        <v>53</v>
      </c>
      <c r="AG799" s="35">
        <v>0</v>
      </c>
      <c r="AH799" s="33">
        <v>44829.733449074076</v>
      </c>
      <c r="AI799" s="32" t="s">
        <v>41</v>
      </c>
    </row>
    <row r="800" spans="1:35" ht="14.25">
      <c r="A800" s="32" t="s">
        <v>35</v>
      </c>
      <c r="B800" s="32" t="s">
        <v>178</v>
      </c>
      <c r="C800" s="33">
        <v>44825.682696759257</v>
      </c>
      <c r="D800" s="33">
        <v>44825.382418981484</v>
      </c>
      <c r="E800" s="32" t="s">
        <v>37</v>
      </c>
      <c r="F800" s="32" t="s">
        <v>3482</v>
      </c>
      <c r="G800">
        <v>11929</v>
      </c>
      <c r="H800" s="33">
        <v>44837.502141203702</v>
      </c>
      <c r="I800" s="32" t="s">
        <v>3483</v>
      </c>
      <c r="J800" s="32" t="s">
        <v>45</v>
      </c>
      <c r="K800" s="33">
        <v>44825.384097222224</v>
      </c>
      <c r="L800" s="32" t="s">
        <v>40</v>
      </c>
      <c r="M800" s="32" t="s">
        <v>56</v>
      </c>
      <c r="N800">
        <v>1</v>
      </c>
      <c r="O800" s="32" t="s">
        <v>73</v>
      </c>
      <c r="P800">
        <v>1</v>
      </c>
      <c r="Q800" s="32" t="s">
        <v>56</v>
      </c>
      <c r="R800">
        <v>6167</v>
      </c>
      <c r="S800" s="32" t="s">
        <v>100</v>
      </c>
      <c r="T800" s="32" t="s">
        <v>101</v>
      </c>
      <c r="U800" s="32" t="s">
        <v>45</v>
      </c>
      <c r="V800" s="32" t="s">
        <v>3484</v>
      </c>
      <c r="W800" s="33">
        <v>44825.563564814816</v>
      </c>
      <c r="X800" s="32" t="s">
        <v>59</v>
      </c>
      <c r="Y800" s="32" t="s">
        <v>47</v>
      </c>
      <c r="Z800" s="32" t="s">
        <v>48</v>
      </c>
      <c r="AA800" s="32" t="s">
        <v>182</v>
      </c>
      <c r="AB800" s="32" t="s">
        <v>3485</v>
      </c>
      <c r="AC800" s="32" t="s">
        <v>896</v>
      </c>
      <c r="AD800" s="34"/>
      <c r="AE800" s="32" t="s">
        <v>39</v>
      </c>
      <c r="AF800" s="32" t="s">
        <v>53</v>
      </c>
      <c r="AG800" s="35">
        <v>0</v>
      </c>
      <c r="AH800" s="33">
        <v>44825.682696759257</v>
      </c>
      <c r="AI800" s="32" t="s">
        <v>56</v>
      </c>
    </row>
    <row r="801" spans="1:35" ht="14.25">
      <c r="A801" s="32" t="s">
        <v>35</v>
      </c>
      <c r="B801" s="32" t="s">
        <v>73</v>
      </c>
      <c r="C801" s="33">
        <v>44825.564826388887</v>
      </c>
      <c r="D801" s="33">
        <v>44825.383819444447</v>
      </c>
      <c r="E801" s="32" t="s">
        <v>37</v>
      </c>
      <c r="F801" s="32" t="s">
        <v>3486</v>
      </c>
      <c r="G801">
        <v>11930</v>
      </c>
      <c r="H801" s="33">
        <v>44837.551631944443</v>
      </c>
      <c r="I801" s="32" t="s">
        <v>955</v>
      </c>
      <c r="J801" s="32" t="s">
        <v>45</v>
      </c>
      <c r="K801" s="33">
        <v>44825.385208333333</v>
      </c>
      <c r="L801" s="32" t="s">
        <v>40</v>
      </c>
      <c r="M801" s="32" t="s">
        <v>56</v>
      </c>
      <c r="N801">
        <v>1</v>
      </c>
      <c r="O801" s="32" t="s">
        <v>42</v>
      </c>
      <c r="P801">
        <v>1</v>
      </c>
      <c r="Q801" s="32" t="s">
        <v>56</v>
      </c>
      <c r="R801">
        <v>6706</v>
      </c>
      <c r="S801" s="32" t="s">
        <v>400</v>
      </c>
      <c r="T801" s="32" t="s">
        <v>401</v>
      </c>
      <c r="U801" s="32" t="s">
        <v>45</v>
      </c>
      <c r="V801" s="32" t="s">
        <v>3487</v>
      </c>
      <c r="W801" s="33">
        <v>44825.397662037038</v>
      </c>
      <c r="X801" s="32" t="s">
        <v>81</v>
      </c>
      <c r="Y801" s="32" t="s">
        <v>47</v>
      </c>
      <c r="Z801" s="32" t="s">
        <v>48</v>
      </c>
      <c r="AA801" s="32" t="s">
        <v>77</v>
      </c>
      <c r="AB801" s="32" t="s">
        <v>3488</v>
      </c>
      <c r="AC801" s="32" t="s">
        <v>534</v>
      </c>
      <c r="AD801" s="34"/>
      <c r="AE801" s="32" t="s">
        <v>39</v>
      </c>
      <c r="AF801" s="32" t="s">
        <v>50</v>
      </c>
      <c r="AG801" s="35">
        <v>0</v>
      </c>
      <c r="AH801" s="33">
        <v>44825.564826388887</v>
      </c>
      <c r="AI801" s="32" t="s">
        <v>56</v>
      </c>
    </row>
    <row r="802" spans="1:35" ht="14.25">
      <c r="A802" s="32" t="s">
        <v>35</v>
      </c>
      <c r="B802" s="32" t="s">
        <v>178</v>
      </c>
      <c r="C802" s="33">
        <v>44825.565057870372</v>
      </c>
      <c r="D802" s="33">
        <v>44825.383923611109</v>
      </c>
      <c r="E802" s="32" t="s">
        <v>37</v>
      </c>
      <c r="F802" s="32" t="s">
        <v>3489</v>
      </c>
      <c r="G802">
        <v>11931</v>
      </c>
      <c r="H802" s="33">
        <v>44837.55672453704</v>
      </c>
      <c r="I802" s="32" t="s">
        <v>38</v>
      </c>
      <c r="J802" s="32" t="s">
        <v>39</v>
      </c>
      <c r="K802" s="33"/>
      <c r="L802" s="32" t="s">
        <v>40</v>
      </c>
      <c r="M802" s="32" t="s">
        <v>56</v>
      </c>
      <c r="N802">
        <v>1</v>
      </c>
      <c r="O802" s="32" t="s">
        <v>73</v>
      </c>
      <c r="P802">
        <v>0</v>
      </c>
      <c r="Q802" s="32" t="s">
        <v>56</v>
      </c>
      <c r="R802">
        <v>6732</v>
      </c>
      <c r="S802" s="32" t="s">
        <v>322</v>
      </c>
      <c r="T802" s="32" t="s">
        <v>323</v>
      </c>
      <c r="U802" s="32" t="s">
        <v>45</v>
      </c>
      <c r="V802" s="32" t="s">
        <v>3490</v>
      </c>
      <c r="W802" s="33">
        <v>44825.392650462964</v>
      </c>
      <c r="X802" s="32" t="s">
        <v>94</v>
      </c>
      <c r="Y802" s="32" t="s">
        <v>47</v>
      </c>
      <c r="Z802" s="32" t="s">
        <v>48</v>
      </c>
      <c r="AA802" s="32" t="s">
        <v>182</v>
      </c>
      <c r="AB802" s="32" t="s">
        <v>3489</v>
      </c>
      <c r="AC802" s="32" t="s">
        <v>485</v>
      </c>
      <c r="AD802" s="34"/>
      <c r="AE802" s="32" t="s">
        <v>39</v>
      </c>
      <c r="AF802" s="32" t="s">
        <v>53</v>
      </c>
      <c r="AG802" s="35">
        <v>0</v>
      </c>
      <c r="AH802" s="33">
        <v>44825.565057870372</v>
      </c>
      <c r="AI802" s="32" t="s">
        <v>56</v>
      </c>
    </row>
    <row r="803" spans="1:35" ht="14.25">
      <c r="A803" s="32" t="s">
        <v>35</v>
      </c>
      <c r="B803" s="32" t="s">
        <v>1527</v>
      </c>
      <c r="C803" s="33">
        <v>44825.566446759258</v>
      </c>
      <c r="D803" s="33">
        <v>44825.385937500003</v>
      </c>
      <c r="E803" s="32" t="s">
        <v>37</v>
      </c>
      <c r="F803" s="32" t="s">
        <v>3491</v>
      </c>
      <c r="G803">
        <v>11932</v>
      </c>
      <c r="H803" s="33">
        <v>44837.558113425926</v>
      </c>
      <c r="I803" s="32" t="s">
        <v>38</v>
      </c>
      <c r="J803" s="32" t="s">
        <v>39</v>
      </c>
      <c r="K803" s="33"/>
      <c r="L803" s="32" t="s">
        <v>40</v>
      </c>
      <c r="M803" s="32" t="s">
        <v>56</v>
      </c>
      <c r="N803">
        <v>1</v>
      </c>
      <c r="O803" s="32" t="s">
        <v>104</v>
      </c>
      <c r="P803">
        <v>0</v>
      </c>
      <c r="Q803" s="32" t="s">
        <v>56</v>
      </c>
      <c r="R803">
        <v>5744</v>
      </c>
      <c r="S803" s="32" t="s">
        <v>3492</v>
      </c>
      <c r="T803" s="32" t="s">
        <v>3493</v>
      </c>
      <c r="U803" s="32" t="s">
        <v>45</v>
      </c>
      <c r="V803" s="32" t="s">
        <v>3494</v>
      </c>
      <c r="W803" s="33">
        <v>44825.394363425927</v>
      </c>
      <c r="X803" s="32" t="s">
        <v>103</v>
      </c>
      <c r="Y803" s="32" t="s">
        <v>47</v>
      </c>
      <c r="Z803" s="32" t="s">
        <v>48</v>
      </c>
      <c r="AA803" s="32" t="s">
        <v>455</v>
      </c>
      <c r="AB803" s="32" t="s">
        <v>3495</v>
      </c>
      <c r="AC803" s="32" t="s">
        <v>467</v>
      </c>
      <c r="AD803" s="34"/>
      <c r="AE803" s="32" t="s">
        <v>39</v>
      </c>
      <c r="AF803" s="32" t="s">
        <v>50</v>
      </c>
      <c r="AG803" s="35">
        <v>0</v>
      </c>
      <c r="AH803" s="33">
        <v>44825.566435185188</v>
      </c>
      <c r="AI803" s="32" t="s">
        <v>56</v>
      </c>
    </row>
    <row r="804" spans="1:35" ht="14.25">
      <c r="A804" s="32" t="s">
        <v>35</v>
      </c>
      <c r="B804" s="32" t="s">
        <v>329</v>
      </c>
      <c r="C804" s="33"/>
      <c r="D804" s="33">
        <v>44825.386157407411</v>
      </c>
      <c r="E804" s="32" t="s">
        <v>37</v>
      </c>
      <c r="F804" s="32" t="s">
        <v>39</v>
      </c>
      <c r="G804">
        <v>11933</v>
      </c>
      <c r="H804" s="33">
        <v>44827.636157407411</v>
      </c>
      <c r="I804" s="32" t="s">
        <v>38</v>
      </c>
      <c r="J804" s="32" t="s">
        <v>39</v>
      </c>
      <c r="K804" s="33"/>
      <c r="L804" s="32" t="s">
        <v>40</v>
      </c>
      <c r="M804" s="32" t="s">
        <v>56</v>
      </c>
      <c r="N804">
        <v>1</v>
      </c>
      <c r="O804" s="32" t="s">
        <v>39</v>
      </c>
      <c r="P804">
        <v>0</v>
      </c>
      <c r="Q804" s="32" t="s">
        <v>41</v>
      </c>
      <c r="R804">
        <v>8188</v>
      </c>
      <c r="S804" s="32" t="s">
        <v>331</v>
      </c>
      <c r="T804" s="32" t="s">
        <v>332</v>
      </c>
      <c r="U804" s="32" t="s">
        <v>39</v>
      </c>
      <c r="V804" s="32" t="s">
        <v>39</v>
      </c>
      <c r="W804" s="33"/>
      <c r="X804" s="32" t="s">
        <v>560</v>
      </c>
      <c r="Y804" s="32" t="s">
        <v>47</v>
      </c>
      <c r="Z804" s="32" t="s">
        <v>160</v>
      </c>
      <c r="AA804" s="32" t="s">
        <v>425</v>
      </c>
      <c r="AB804" s="32" t="s">
        <v>333</v>
      </c>
      <c r="AC804" s="32" t="s">
        <v>1437</v>
      </c>
      <c r="AD804" s="34"/>
      <c r="AE804" s="32" t="s">
        <v>39</v>
      </c>
      <c r="AF804" s="32" t="s">
        <v>53</v>
      </c>
      <c r="AG804" s="35">
        <v>0</v>
      </c>
      <c r="AH804" s="33">
        <v>44838.475081018521</v>
      </c>
      <c r="AI804" s="32" t="s">
        <v>56</v>
      </c>
    </row>
    <row r="805" spans="1:35" ht="14.25">
      <c r="A805" s="32" t="s">
        <v>35</v>
      </c>
      <c r="B805" s="32" t="s">
        <v>2348</v>
      </c>
      <c r="C805" s="33">
        <v>44825.56689814815</v>
      </c>
      <c r="D805" s="33">
        <v>44825.391041666669</v>
      </c>
      <c r="E805" s="32" t="s">
        <v>37</v>
      </c>
      <c r="F805" s="32" t="s">
        <v>3496</v>
      </c>
      <c r="G805">
        <v>11934</v>
      </c>
      <c r="H805" s="33">
        <v>44837.513425925928</v>
      </c>
      <c r="I805" s="32" t="s">
        <v>3497</v>
      </c>
      <c r="J805" s="32" t="s">
        <v>45</v>
      </c>
      <c r="K805" s="33">
        <v>44825.399537037039</v>
      </c>
      <c r="L805" s="32" t="s">
        <v>40</v>
      </c>
      <c r="M805" s="32" t="s">
        <v>56</v>
      </c>
      <c r="N805">
        <v>1</v>
      </c>
      <c r="O805" s="32" t="s">
        <v>60</v>
      </c>
      <c r="P805">
        <v>1</v>
      </c>
      <c r="Q805" s="32" t="s">
        <v>56</v>
      </c>
      <c r="R805">
        <v>25766359</v>
      </c>
      <c r="S805" s="32" t="s">
        <v>519</v>
      </c>
      <c r="T805" s="32" t="s">
        <v>520</v>
      </c>
      <c r="U805" s="32" t="s">
        <v>45</v>
      </c>
      <c r="V805" s="32" t="s">
        <v>3498</v>
      </c>
      <c r="W805" s="33">
        <v>44825.444537037038</v>
      </c>
      <c r="X805" s="32" t="s">
        <v>94</v>
      </c>
      <c r="Y805" s="32" t="s">
        <v>47</v>
      </c>
      <c r="Z805" s="32" t="s">
        <v>48</v>
      </c>
      <c r="AA805" s="32" t="s">
        <v>474</v>
      </c>
      <c r="AB805" s="32" t="s">
        <v>3499</v>
      </c>
      <c r="AC805" s="32" t="s">
        <v>521</v>
      </c>
      <c r="AD805" s="34"/>
      <c r="AE805" s="32" t="s">
        <v>39</v>
      </c>
      <c r="AF805" s="32" t="s">
        <v>50</v>
      </c>
      <c r="AG805" s="35">
        <v>0</v>
      </c>
      <c r="AH805" s="33">
        <v>44825.56689814815</v>
      </c>
      <c r="AI805" s="32" t="s">
        <v>56</v>
      </c>
    </row>
    <row r="806" spans="1:35" ht="14.25">
      <c r="A806" s="32" t="s">
        <v>35</v>
      </c>
      <c r="B806" s="32" t="s">
        <v>1527</v>
      </c>
      <c r="C806" s="33">
        <v>44825.424293981479</v>
      </c>
      <c r="D806" s="33">
        <v>44825.401909722219</v>
      </c>
      <c r="E806" s="32" t="s">
        <v>37</v>
      </c>
      <c r="F806" s="32" t="s">
        <v>39</v>
      </c>
      <c r="G806">
        <v>11935</v>
      </c>
      <c r="H806" s="33">
        <v>44827.652233796296</v>
      </c>
      <c r="I806" s="32" t="s">
        <v>3500</v>
      </c>
      <c r="J806" s="32" t="s">
        <v>45</v>
      </c>
      <c r="K806" s="33">
        <v>44825.424004629633</v>
      </c>
      <c r="L806" s="32" t="s">
        <v>40</v>
      </c>
      <c r="M806" s="32" t="s">
        <v>56</v>
      </c>
      <c r="N806">
        <v>1</v>
      </c>
      <c r="O806" s="32" t="s">
        <v>135</v>
      </c>
      <c r="P806">
        <v>1</v>
      </c>
      <c r="Q806" s="32" t="s">
        <v>41</v>
      </c>
      <c r="R806">
        <v>8487</v>
      </c>
      <c r="S806" s="32" t="s">
        <v>881</v>
      </c>
      <c r="T806" s="32" t="s">
        <v>882</v>
      </c>
      <c r="U806" s="32" t="s">
        <v>45</v>
      </c>
      <c r="V806" s="32" t="s">
        <v>3501</v>
      </c>
      <c r="W806" s="33">
        <v>44825.424293981479</v>
      </c>
      <c r="X806" s="32" t="s">
        <v>110</v>
      </c>
      <c r="Y806" s="32" t="s">
        <v>47</v>
      </c>
      <c r="Z806" s="32" t="s">
        <v>48</v>
      </c>
      <c r="AA806" s="32" t="s">
        <v>97</v>
      </c>
      <c r="AB806" s="32" t="s">
        <v>883</v>
      </c>
      <c r="AC806" s="32" t="s">
        <v>517</v>
      </c>
      <c r="AD806" s="34"/>
      <c r="AE806" s="32" t="s">
        <v>39</v>
      </c>
      <c r="AF806" s="32" t="s">
        <v>53</v>
      </c>
      <c r="AG806" s="35">
        <v>0</v>
      </c>
      <c r="AH806" s="33">
        <v>44825.424293981479</v>
      </c>
      <c r="AI806" s="32" t="s">
        <v>56</v>
      </c>
    </row>
    <row r="807" spans="1:35" ht="14.25">
      <c r="A807" s="32" t="s">
        <v>35</v>
      </c>
      <c r="B807" s="32" t="s">
        <v>178</v>
      </c>
      <c r="C807" s="33">
        <v>44825.56722222222</v>
      </c>
      <c r="D807" s="33">
        <v>44825.410983796297</v>
      </c>
      <c r="E807" s="32" t="s">
        <v>37</v>
      </c>
      <c r="F807" s="32" t="s">
        <v>3502</v>
      </c>
      <c r="G807">
        <v>11936</v>
      </c>
      <c r="H807" s="33">
        <v>44837.558194444442</v>
      </c>
      <c r="I807" s="32" t="s">
        <v>3503</v>
      </c>
      <c r="J807" s="32" t="s">
        <v>45</v>
      </c>
      <c r="K807" s="33">
        <v>44825.413576388892</v>
      </c>
      <c r="L807" s="32" t="s">
        <v>40</v>
      </c>
      <c r="M807" s="32" t="s">
        <v>56</v>
      </c>
      <c r="N807">
        <v>1</v>
      </c>
      <c r="O807" s="32" t="s">
        <v>54</v>
      </c>
      <c r="P807">
        <v>1</v>
      </c>
      <c r="Q807" s="32" t="s">
        <v>56</v>
      </c>
      <c r="R807">
        <v>8888</v>
      </c>
      <c r="S807" s="32" t="s">
        <v>968</v>
      </c>
      <c r="T807" s="32" t="s">
        <v>177</v>
      </c>
      <c r="U807" s="32" t="s">
        <v>45</v>
      </c>
      <c r="V807" s="32" t="s">
        <v>3504</v>
      </c>
      <c r="W807" s="33">
        <v>44825.420104166667</v>
      </c>
      <c r="X807" s="32" t="s">
        <v>89</v>
      </c>
      <c r="Y807" s="32" t="s">
        <v>52</v>
      </c>
      <c r="Z807" s="32" t="s">
        <v>48</v>
      </c>
      <c r="AA807" s="32" t="s">
        <v>182</v>
      </c>
      <c r="AB807" s="32" t="s">
        <v>3505</v>
      </c>
      <c r="AC807" s="32" t="s">
        <v>538</v>
      </c>
      <c r="AD807" s="34"/>
      <c r="AE807" s="32" t="s">
        <v>39</v>
      </c>
      <c r="AF807" s="32" t="s">
        <v>53</v>
      </c>
      <c r="AG807" s="35">
        <v>0</v>
      </c>
      <c r="AH807" s="33">
        <v>44825.56722222222</v>
      </c>
      <c r="AI807" s="32" t="s">
        <v>56</v>
      </c>
    </row>
    <row r="808" spans="1:35" ht="14.25">
      <c r="A808" s="32" t="s">
        <v>35</v>
      </c>
      <c r="B808" s="32" t="s">
        <v>178</v>
      </c>
      <c r="C808" s="33">
        <v>44825.567418981482</v>
      </c>
      <c r="D808" s="33">
        <v>44825.412349537037</v>
      </c>
      <c r="E808" s="32" t="s">
        <v>37</v>
      </c>
      <c r="F808" s="32" t="s">
        <v>3506</v>
      </c>
      <c r="G808">
        <v>11937</v>
      </c>
      <c r="H808" s="33">
        <v>44837.55978009259</v>
      </c>
      <c r="I808" s="32" t="s">
        <v>1708</v>
      </c>
      <c r="J808" s="32" t="s">
        <v>45</v>
      </c>
      <c r="K808" s="33">
        <v>44825.413831018515</v>
      </c>
      <c r="L808" s="32" t="s">
        <v>40</v>
      </c>
      <c r="M808" s="32" t="s">
        <v>56</v>
      </c>
      <c r="N808">
        <v>1</v>
      </c>
      <c r="O808" s="32" t="s">
        <v>54</v>
      </c>
      <c r="P808">
        <v>1</v>
      </c>
      <c r="Q808" s="32" t="s">
        <v>56</v>
      </c>
      <c r="R808">
        <v>8888</v>
      </c>
      <c r="S808" s="32" t="s">
        <v>968</v>
      </c>
      <c r="T808" s="32" t="s">
        <v>177</v>
      </c>
      <c r="U808" s="32" t="s">
        <v>45</v>
      </c>
      <c r="V808" s="32" t="s">
        <v>597</v>
      </c>
      <c r="W808" s="33">
        <v>44825.420312499999</v>
      </c>
      <c r="X808" s="32" t="s">
        <v>89</v>
      </c>
      <c r="Y808" s="32" t="s">
        <v>52</v>
      </c>
      <c r="Z808" s="32" t="s">
        <v>48</v>
      </c>
      <c r="AA808" s="32" t="s">
        <v>182</v>
      </c>
      <c r="AB808" s="32" t="s">
        <v>3507</v>
      </c>
      <c r="AC808" s="32" t="s">
        <v>538</v>
      </c>
      <c r="AD808" s="34"/>
      <c r="AE808" s="32" t="s">
        <v>39</v>
      </c>
      <c r="AF808" s="32" t="s">
        <v>53</v>
      </c>
      <c r="AG808" s="35">
        <v>0</v>
      </c>
      <c r="AH808" s="33">
        <v>44825.567418981482</v>
      </c>
      <c r="AI808" s="32" t="s">
        <v>56</v>
      </c>
    </row>
    <row r="809" spans="1:35" ht="14.25">
      <c r="A809" s="32" t="s">
        <v>35</v>
      </c>
      <c r="B809" s="32" t="s">
        <v>171</v>
      </c>
      <c r="C809" s="33">
        <v>44825.567719907405</v>
      </c>
      <c r="D809" s="33">
        <v>44825.42428240741</v>
      </c>
      <c r="E809" s="32" t="s">
        <v>37</v>
      </c>
      <c r="F809" s="32" t="s">
        <v>3508</v>
      </c>
      <c r="G809">
        <v>11938</v>
      </c>
      <c r="H809" s="33">
        <v>44837.542025462964</v>
      </c>
      <c r="I809" s="32" t="s">
        <v>3503</v>
      </c>
      <c r="J809" s="32" t="s">
        <v>45</v>
      </c>
      <c r="K809" s="33">
        <v>44825.426874999997</v>
      </c>
      <c r="L809" s="32" t="s">
        <v>40</v>
      </c>
      <c r="M809" s="32" t="s">
        <v>56</v>
      </c>
      <c r="N809">
        <v>1</v>
      </c>
      <c r="O809" s="32" t="s">
        <v>42</v>
      </c>
      <c r="P809">
        <v>1</v>
      </c>
      <c r="Q809" s="32" t="s">
        <v>56</v>
      </c>
      <c r="R809">
        <v>623891475</v>
      </c>
      <c r="S809" s="32" t="s">
        <v>243</v>
      </c>
      <c r="T809" s="32" t="s">
        <v>244</v>
      </c>
      <c r="U809" s="32" t="s">
        <v>45</v>
      </c>
      <c r="V809" s="32" t="s">
        <v>3509</v>
      </c>
      <c r="W809" s="33">
        <v>44825.450659722221</v>
      </c>
      <c r="X809" s="32" t="s">
        <v>72</v>
      </c>
      <c r="Y809" s="32" t="s">
        <v>47</v>
      </c>
      <c r="Z809" s="32" t="s">
        <v>48</v>
      </c>
      <c r="AA809" s="32" t="s">
        <v>190</v>
      </c>
      <c r="AB809" s="32" t="s">
        <v>3510</v>
      </c>
      <c r="AC809" s="32" t="s">
        <v>598</v>
      </c>
      <c r="AD809" s="34"/>
      <c r="AE809" s="32" t="s">
        <v>39</v>
      </c>
      <c r="AF809" s="32" t="s">
        <v>50</v>
      </c>
      <c r="AG809" s="35">
        <v>0</v>
      </c>
      <c r="AH809" s="33">
        <v>44825.567719907405</v>
      </c>
      <c r="AI809" s="32" t="s">
        <v>56</v>
      </c>
    </row>
    <row r="810" spans="1:35" ht="14.25">
      <c r="A810" s="32" t="s">
        <v>35</v>
      </c>
      <c r="B810" s="32" t="s">
        <v>1527</v>
      </c>
      <c r="C810" s="33">
        <v>44827.44568287037</v>
      </c>
      <c r="D810" s="33">
        <v>44825.435162037036</v>
      </c>
      <c r="E810" s="32" t="s">
        <v>37</v>
      </c>
      <c r="F810" s="32" t="s">
        <v>39</v>
      </c>
      <c r="G810">
        <v>11939</v>
      </c>
      <c r="H810" s="33">
        <v>44827.685486111113</v>
      </c>
      <c r="I810" s="32" t="s">
        <v>3511</v>
      </c>
      <c r="J810" s="32" t="s">
        <v>45</v>
      </c>
      <c r="K810" s="33">
        <v>44825.499525462961</v>
      </c>
      <c r="L810" s="32" t="s">
        <v>40</v>
      </c>
      <c r="M810" s="32" t="s">
        <v>56</v>
      </c>
      <c r="N810">
        <v>2</v>
      </c>
      <c r="O810" s="32" t="s">
        <v>42</v>
      </c>
      <c r="P810">
        <v>2</v>
      </c>
      <c r="Q810" s="32" t="s">
        <v>41</v>
      </c>
      <c r="R810">
        <v>8188</v>
      </c>
      <c r="S810" s="32" t="s">
        <v>331</v>
      </c>
      <c r="T810" s="32" t="s">
        <v>332</v>
      </c>
      <c r="U810" s="32" t="s">
        <v>45</v>
      </c>
      <c r="V810" s="32" t="s">
        <v>3512</v>
      </c>
      <c r="W810" s="33">
        <v>44827.44568287037</v>
      </c>
      <c r="X810" s="32" t="s">
        <v>110</v>
      </c>
      <c r="Y810" s="32" t="s">
        <v>47</v>
      </c>
      <c r="Z810" s="32" t="s">
        <v>48</v>
      </c>
      <c r="AA810" s="32" t="s">
        <v>97</v>
      </c>
      <c r="AB810" s="32" t="s">
        <v>3513</v>
      </c>
      <c r="AC810" s="32" t="s">
        <v>1437</v>
      </c>
      <c r="AD810" s="34"/>
      <c r="AE810" s="32" t="s">
        <v>39</v>
      </c>
      <c r="AF810" s="32" t="s">
        <v>53</v>
      </c>
      <c r="AG810" s="35">
        <v>0</v>
      </c>
      <c r="AH810" s="33">
        <v>44827.44568287037</v>
      </c>
      <c r="AI810" s="32" t="s">
        <v>56</v>
      </c>
    </row>
    <row r="811" spans="1:35" ht="14.25">
      <c r="A811" s="32" t="s">
        <v>35</v>
      </c>
      <c r="B811" s="32" t="s">
        <v>1527</v>
      </c>
      <c r="C811" s="33">
        <v>44825.443252314813</v>
      </c>
      <c r="D811" s="33">
        <v>44825.439803240741</v>
      </c>
      <c r="E811" s="32" t="s">
        <v>37</v>
      </c>
      <c r="F811" s="32" t="s">
        <v>3514</v>
      </c>
      <c r="G811">
        <v>11940</v>
      </c>
      <c r="H811" s="33">
        <v>44837.440104166664</v>
      </c>
      <c r="I811" s="32" t="s">
        <v>38</v>
      </c>
      <c r="J811" s="32" t="s">
        <v>39</v>
      </c>
      <c r="K811" s="33"/>
      <c r="L811" s="32" t="s">
        <v>40</v>
      </c>
      <c r="M811" s="32" t="s">
        <v>56</v>
      </c>
      <c r="N811">
        <v>1</v>
      </c>
      <c r="O811" s="32" t="s">
        <v>453</v>
      </c>
      <c r="P811">
        <v>0</v>
      </c>
      <c r="Q811" s="32" t="s">
        <v>56</v>
      </c>
      <c r="R811">
        <v>5630</v>
      </c>
      <c r="S811" s="32" t="s">
        <v>1910</v>
      </c>
      <c r="T811" s="32" t="s">
        <v>1911</v>
      </c>
      <c r="U811" s="32" t="s">
        <v>45</v>
      </c>
      <c r="V811" s="32" t="s">
        <v>3515</v>
      </c>
      <c r="W811" s="33">
        <v>44825.443252314813</v>
      </c>
      <c r="X811" s="32" t="s">
        <v>184</v>
      </c>
      <c r="Y811" s="32" t="s">
        <v>47</v>
      </c>
      <c r="Z811" s="32" t="s">
        <v>48</v>
      </c>
      <c r="AA811" s="32" t="s">
        <v>455</v>
      </c>
      <c r="AB811" s="32" t="s">
        <v>3516</v>
      </c>
      <c r="AC811" s="32" t="s">
        <v>616</v>
      </c>
      <c r="AD811" s="34"/>
      <c r="AE811" s="32" t="s">
        <v>39</v>
      </c>
      <c r="AF811" s="32" t="s">
        <v>50</v>
      </c>
      <c r="AG811" s="35">
        <v>0</v>
      </c>
      <c r="AH811" s="33">
        <v>44825.443252314813</v>
      </c>
      <c r="AI811" s="32" t="s">
        <v>56</v>
      </c>
    </row>
    <row r="812" spans="1:35" ht="14.25">
      <c r="A812" s="32" t="s">
        <v>35</v>
      </c>
      <c r="B812" s="32" t="s">
        <v>36</v>
      </c>
      <c r="C812" s="33">
        <v>44825.568078703705</v>
      </c>
      <c r="D812" s="33">
        <v>44825.444108796299</v>
      </c>
      <c r="E812" s="32" t="s">
        <v>37</v>
      </c>
      <c r="F812" s="32" t="s">
        <v>3517</v>
      </c>
      <c r="G812">
        <v>11941</v>
      </c>
      <c r="H812" s="33">
        <v>44837.560439814813</v>
      </c>
      <c r="I812" s="32" t="s">
        <v>3518</v>
      </c>
      <c r="J812" s="32" t="s">
        <v>45</v>
      </c>
      <c r="K812" s="33">
        <v>44825.444953703707</v>
      </c>
      <c r="L812" s="32" t="s">
        <v>40</v>
      </c>
      <c r="M812" s="32" t="s">
        <v>56</v>
      </c>
      <c r="N812">
        <v>1</v>
      </c>
      <c r="O812" s="32" t="s">
        <v>42</v>
      </c>
      <c r="P812">
        <v>1</v>
      </c>
      <c r="Q812" s="32" t="s">
        <v>56</v>
      </c>
      <c r="R812">
        <v>5610</v>
      </c>
      <c r="S812" s="32" t="s">
        <v>3519</v>
      </c>
      <c r="T812" s="32" t="s">
        <v>3520</v>
      </c>
      <c r="U812" s="32" t="s">
        <v>45</v>
      </c>
      <c r="V812" s="32" t="s">
        <v>3521</v>
      </c>
      <c r="W812" s="33">
        <v>44825.451909722222</v>
      </c>
      <c r="X812" s="32" t="s">
        <v>72</v>
      </c>
      <c r="Y812" s="32" t="s">
        <v>52</v>
      </c>
      <c r="Z812" s="32" t="s">
        <v>48</v>
      </c>
      <c r="AA812" s="32" t="s">
        <v>179</v>
      </c>
      <c r="AB812" s="32" t="s">
        <v>3522</v>
      </c>
      <c r="AC812" s="32" t="s">
        <v>287</v>
      </c>
      <c r="AD812" s="34"/>
      <c r="AE812" s="32" t="s">
        <v>39</v>
      </c>
      <c r="AF812" s="32" t="s">
        <v>50</v>
      </c>
      <c r="AG812" s="35">
        <v>0</v>
      </c>
      <c r="AH812" s="33">
        <v>44825.568078703705</v>
      </c>
      <c r="AI812" s="32" t="s">
        <v>56</v>
      </c>
    </row>
    <row r="813" spans="1:35" ht="14.25">
      <c r="A813" s="32" t="s">
        <v>35</v>
      </c>
      <c r="B813" s="32" t="s">
        <v>178</v>
      </c>
      <c r="C813" s="33">
        <v>44826.426192129627</v>
      </c>
      <c r="D813" s="33">
        <v>44825.444791666669</v>
      </c>
      <c r="E813" s="32" t="s">
        <v>37</v>
      </c>
      <c r="F813" s="32" t="s">
        <v>3523</v>
      </c>
      <c r="G813">
        <v>11942</v>
      </c>
      <c r="H813" s="33">
        <v>44837.547025462962</v>
      </c>
      <c r="I813" s="32" t="s">
        <v>3524</v>
      </c>
      <c r="J813" s="32" t="s">
        <v>45</v>
      </c>
      <c r="K813" s="33">
        <v>44825.44699074074</v>
      </c>
      <c r="L813" s="32" t="s">
        <v>40</v>
      </c>
      <c r="M813" s="32" t="s">
        <v>56</v>
      </c>
      <c r="N813">
        <v>1</v>
      </c>
      <c r="O813" s="32" t="s">
        <v>73</v>
      </c>
      <c r="P813">
        <v>1</v>
      </c>
      <c r="Q813" s="32" t="s">
        <v>56</v>
      </c>
      <c r="R813">
        <v>8637</v>
      </c>
      <c r="S813" s="32" t="s">
        <v>845</v>
      </c>
      <c r="T813" s="32" t="s">
        <v>846</v>
      </c>
      <c r="U813" s="32" t="s">
        <v>45</v>
      </c>
      <c r="V813" s="32" t="s">
        <v>3525</v>
      </c>
      <c r="W813" s="33">
        <v>44825.699074074073</v>
      </c>
      <c r="X813" s="32" t="s">
        <v>67</v>
      </c>
      <c r="Y813" s="32" t="s">
        <v>47</v>
      </c>
      <c r="Z813" s="32" t="s">
        <v>48</v>
      </c>
      <c r="AA813" s="32" t="s">
        <v>182</v>
      </c>
      <c r="AB813" s="32" t="s">
        <v>3526</v>
      </c>
      <c r="AC813" s="32" t="s">
        <v>1256</v>
      </c>
      <c r="AD813" s="34"/>
      <c r="AE813" s="32" t="s">
        <v>39</v>
      </c>
      <c r="AF813" s="32" t="s">
        <v>53</v>
      </c>
      <c r="AG813" s="35">
        <v>0</v>
      </c>
      <c r="AH813" s="33">
        <v>44826.426192129627</v>
      </c>
      <c r="AI813" s="32" t="s">
        <v>56</v>
      </c>
    </row>
    <row r="814" spans="1:35" ht="14.25">
      <c r="A814" s="32" t="s">
        <v>35</v>
      </c>
      <c r="B814" s="32" t="s">
        <v>36</v>
      </c>
      <c r="C814" s="33">
        <v>44830.613599537035</v>
      </c>
      <c r="D814" s="33">
        <v>44825.448831018519</v>
      </c>
      <c r="E814" s="32" t="s">
        <v>37</v>
      </c>
      <c r="F814" s="32" t="s">
        <v>3527</v>
      </c>
      <c r="G814">
        <v>11943</v>
      </c>
      <c r="H814" s="33">
        <v>44833.484432870369</v>
      </c>
      <c r="I814" s="32" t="s">
        <v>3528</v>
      </c>
      <c r="J814" s="32" t="s">
        <v>45</v>
      </c>
      <c r="K814" s="33">
        <v>44825.454513888886</v>
      </c>
      <c r="L814" s="32" t="s">
        <v>40</v>
      </c>
      <c r="M814" s="32" t="s">
        <v>56</v>
      </c>
      <c r="N814">
        <v>1</v>
      </c>
      <c r="O814" s="32" t="s">
        <v>82</v>
      </c>
      <c r="P814">
        <v>1</v>
      </c>
      <c r="Q814" s="32" t="s">
        <v>41</v>
      </c>
      <c r="R814">
        <v>982896434</v>
      </c>
      <c r="S814" s="32" t="s">
        <v>3529</v>
      </c>
      <c r="T814" s="32" t="s">
        <v>3530</v>
      </c>
      <c r="U814" s="32" t="s">
        <v>45</v>
      </c>
      <c r="V814" s="32" t="s">
        <v>1839</v>
      </c>
      <c r="W814" s="33">
        <v>44828.613078703704</v>
      </c>
      <c r="X814" s="32" t="s">
        <v>85</v>
      </c>
      <c r="Y814" s="32" t="s">
        <v>47</v>
      </c>
      <c r="Z814" s="32" t="s">
        <v>48</v>
      </c>
      <c r="AA814" s="32" t="s">
        <v>592</v>
      </c>
      <c r="AB814" s="32" t="s">
        <v>3531</v>
      </c>
      <c r="AC814" s="32" t="s">
        <v>557</v>
      </c>
      <c r="AD814" s="34"/>
      <c r="AE814" s="32" t="s">
        <v>39</v>
      </c>
      <c r="AF814" s="32" t="s">
        <v>50</v>
      </c>
      <c r="AG814" s="35">
        <v>0</v>
      </c>
      <c r="AH814" s="33">
        <v>44830.613599537035</v>
      </c>
      <c r="AI814" s="32" t="s">
        <v>41</v>
      </c>
    </row>
    <row r="815" spans="1:35" ht="14.25">
      <c r="A815" s="32" t="s">
        <v>35</v>
      </c>
      <c r="B815" s="32" t="s">
        <v>36</v>
      </c>
      <c r="C815" s="33">
        <v>44825.683252314811</v>
      </c>
      <c r="D815" s="33">
        <v>44825.450185185182</v>
      </c>
      <c r="E815" s="32" t="s">
        <v>37</v>
      </c>
      <c r="F815" s="32" t="s">
        <v>3532</v>
      </c>
      <c r="G815">
        <v>11944</v>
      </c>
      <c r="H815" s="33">
        <v>44837.509629629632</v>
      </c>
      <c r="I815" s="32" t="s">
        <v>3533</v>
      </c>
      <c r="J815" s="32" t="s">
        <v>45</v>
      </c>
      <c r="K815" s="33">
        <v>44825.459143518521</v>
      </c>
      <c r="L815" s="32" t="s">
        <v>40</v>
      </c>
      <c r="M815" s="32" t="s">
        <v>56</v>
      </c>
      <c r="N815">
        <v>1</v>
      </c>
      <c r="O815" s="32" t="s">
        <v>42</v>
      </c>
      <c r="P815">
        <v>1</v>
      </c>
      <c r="Q815" s="32" t="s">
        <v>56</v>
      </c>
      <c r="R815">
        <v>6965</v>
      </c>
      <c r="S815" s="32" t="s">
        <v>939</v>
      </c>
      <c r="T815" s="32" t="s">
        <v>940</v>
      </c>
      <c r="U815" s="32" t="s">
        <v>45</v>
      </c>
      <c r="V815" s="32" t="s">
        <v>3534</v>
      </c>
      <c r="W815" s="33">
        <v>44825.624155092592</v>
      </c>
      <c r="X815" s="32" t="s">
        <v>51</v>
      </c>
      <c r="Y815" s="32" t="s">
        <v>47</v>
      </c>
      <c r="Z815" s="32" t="s">
        <v>48</v>
      </c>
      <c r="AA815" s="32" t="s">
        <v>118</v>
      </c>
      <c r="AB815" s="32" t="s">
        <v>3535</v>
      </c>
      <c r="AC815" s="32" t="s">
        <v>935</v>
      </c>
      <c r="AD815" s="34">
        <v>44686</v>
      </c>
      <c r="AE815" s="32" t="s">
        <v>39</v>
      </c>
      <c r="AF815" s="32" t="s">
        <v>50</v>
      </c>
      <c r="AG815" s="35">
        <v>0</v>
      </c>
      <c r="AH815" s="33">
        <v>44826.351481481484</v>
      </c>
      <c r="AI815" s="32" t="s">
        <v>56</v>
      </c>
    </row>
    <row r="816" spans="1:35" ht="14.25">
      <c r="A816" s="32" t="s">
        <v>35</v>
      </c>
      <c r="B816" s="32" t="s">
        <v>178</v>
      </c>
      <c r="C816" s="33"/>
      <c r="D816" s="33">
        <v>44825.453576388885</v>
      </c>
      <c r="E816" s="32" t="s">
        <v>37</v>
      </c>
      <c r="F816" s="32" t="s">
        <v>3536</v>
      </c>
      <c r="G816">
        <v>11945</v>
      </c>
      <c r="H816" s="33">
        <v>44837.45416666667</v>
      </c>
      <c r="I816" s="32" t="s">
        <v>2836</v>
      </c>
      <c r="J816" s="32" t="s">
        <v>45</v>
      </c>
      <c r="K816" s="33">
        <v>44825.463148148148</v>
      </c>
      <c r="L816" s="32" t="s">
        <v>40</v>
      </c>
      <c r="M816" s="32" t="s">
        <v>56</v>
      </c>
      <c r="N816">
        <v>1</v>
      </c>
      <c r="O816" s="32" t="s">
        <v>54</v>
      </c>
      <c r="P816">
        <v>2</v>
      </c>
      <c r="Q816" s="32" t="s">
        <v>56</v>
      </c>
      <c r="R816">
        <v>6760</v>
      </c>
      <c r="S816" s="32" t="s">
        <v>231</v>
      </c>
      <c r="T816" s="32" t="s">
        <v>232</v>
      </c>
      <c r="U816" s="32" t="s">
        <v>45</v>
      </c>
      <c r="V816" s="32" t="s">
        <v>3537</v>
      </c>
      <c r="W816" s="33">
        <v>44837.348263888889</v>
      </c>
      <c r="X816" s="32" t="s">
        <v>219</v>
      </c>
      <c r="Y816" s="32" t="s">
        <v>47</v>
      </c>
      <c r="Z816" s="32" t="s">
        <v>777</v>
      </c>
      <c r="AA816" s="32" t="s">
        <v>182</v>
      </c>
      <c r="AB816" s="32" t="s">
        <v>3538</v>
      </c>
      <c r="AC816" s="32" t="s">
        <v>775</v>
      </c>
      <c r="AD816" s="34"/>
      <c r="AE816" s="32" t="s">
        <v>39</v>
      </c>
      <c r="AF816" s="32" t="s">
        <v>53</v>
      </c>
      <c r="AG816" s="35">
        <v>0</v>
      </c>
      <c r="AH816" s="33">
        <v>44837.348263888889</v>
      </c>
      <c r="AI816" s="32" t="s">
        <v>56</v>
      </c>
    </row>
    <row r="817" spans="1:35" ht="14.25">
      <c r="A817" s="32" t="s">
        <v>35</v>
      </c>
      <c r="B817" s="32" t="s">
        <v>178</v>
      </c>
      <c r="C817" s="33"/>
      <c r="D817" s="33">
        <v>44825.458067129628</v>
      </c>
      <c r="E817" s="32" t="s">
        <v>37</v>
      </c>
      <c r="F817" s="32" t="s">
        <v>39</v>
      </c>
      <c r="G817">
        <v>11946</v>
      </c>
      <c r="H817" s="33">
        <v>44830.333344907405</v>
      </c>
      <c r="I817" s="32" t="s">
        <v>3539</v>
      </c>
      <c r="J817" s="32" t="s">
        <v>45</v>
      </c>
      <c r="K817" s="33">
        <v>44825.461076388892</v>
      </c>
      <c r="L817" s="32" t="s">
        <v>40</v>
      </c>
      <c r="M817" s="32" t="s">
        <v>56</v>
      </c>
      <c r="N817">
        <v>1</v>
      </c>
      <c r="O817" s="32" t="s">
        <v>179</v>
      </c>
      <c r="P817">
        <v>1</v>
      </c>
      <c r="Q817" s="32" t="s">
        <v>41</v>
      </c>
      <c r="R817">
        <v>6315</v>
      </c>
      <c r="S817" s="32" t="s">
        <v>2698</v>
      </c>
      <c r="T817" s="32" t="s">
        <v>2699</v>
      </c>
      <c r="U817" s="32" t="s">
        <v>39</v>
      </c>
      <c r="V817" s="32" t="s">
        <v>39</v>
      </c>
      <c r="W817" s="33"/>
      <c r="X817" s="32" t="s">
        <v>85</v>
      </c>
      <c r="Y817" s="32" t="s">
        <v>52</v>
      </c>
      <c r="Z817" s="32" t="s">
        <v>216</v>
      </c>
      <c r="AA817" s="32" t="s">
        <v>182</v>
      </c>
      <c r="AB817" s="32" t="s">
        <v>3540</v>
      </c>
      <c r="AC817" s="32" t="s">
        <v>1288</v>
      </c>
      <c r="AD817" s="34"/>
      <c r="AE817" s="32" t="s">
        <v>39</v>
      </c>
      <c r="AF817" s="32" t="s">
        <v>53</v>
      </c>
      <c r="AG817" s="35">
        <v>0</v>
      </c>
      <c r="AH817" s="33">
        <v>44827.660925925928</v>
      </c>
      <c r="AI817" s="32" t="s">
        <v>41</v>
      </c>
    </row>
    <row r="818" spans="1:35" ht="14.25">
      <c r="A818" s="32" t="s">
        <v>35</v>
      </c>
      <c r="B818" s="32" t="s">
        <v>1527</v>
      </c>
      <c r="C818" s="33"/>
      <c r="D818" s="33">
        <v>44825.459363425929</v>
      </c>
      <c r="E818" s="32" t="s">
        <v>37</v>
      </c>
      <c r="F818" s="32" t="s">
        <v>3541</v>
      </c>
      <c r="G818">
        <v>11947</v>
      </c>
      <c r="H818" s="33">
        <v>44837.45952546296</v>
      </c>
      <c r="I818" s="32" t="s">
        <v>3483</v>
      </c>
      <c r="J818" s="32" t="s">
        <v>45</v>
      </c>
      <c r="K818" s="33">
        <v>44825.461041666669</v>
      </c>
      <c r="L818" s="32" t="s">
        <v>40</v>
      </c>
      <c r="M818" s="32" t="s">
        <v>56</v>
      </c>
      <c r="N818">
        <v>1</v>
      </c>
      <c r="O818" s="32" t="s">
        <v>42</v>
      </c>
      <c r="P818">
        <v>1</v>
      </c>
      <c r="Q818" s="32" t="s">
        <v>56</v>
      </c>
      <c r="R818">
        <v>6072</v>
      </c>
      <c r="S818" s="32" t="s">
        <v>682</v>
      </c>
      <c r="T818" s="32" t="s">
        <v>683</v>
      </c>
      <c r="U818" s="32" t="s">
        <v>39</v>
      </c>
      <c r="V818" s="32" t="s">
        <v>39</v>
      </c>
      <c r="W818" s="33"/>
      <c r="X818" s="32" t="s">
        <v>259</v>
      </c>
      <c r="Y818" s="32" t="s">
        <v>47</v>
      </c>
      <c r="Z818" s="32" t="s">
        <v>216</v>
      </c>
      <c r="AA818" s="32" t="s">
        <v>505</v>
      </c>
      <c r="AB818" s="32" t="s">
        <v>3542</v>
      </c>
      <c r="AC818" s="32" t="s">
        <v>686</v>
      </c>
      <c r="AD818" s="34"/>
      <c r="AE818" s="32" t="s">
        <v>39</v>
      </c>
      <c r="AF818" s="32" t="s">
        <v>50</v>
      </c>
      <c r="AG818" s="35">
        <v>0</v>
      </c>
      <c r="AH818" s="33">
        <v>44827.500231481485</v>
      </c>
      <c r="AI818" s="32" t="s">
        <v>56</v>
      </c>
    </row>
    <row r="819" spans="1:35" ht="14.25">
      <c r="A819" s="32" t="s">
        <v>35</v>
      </c>
      <c r="B819" s="32" t="s">
        <v>1527</v>
      </c>
      <c r="C819" s="33">
        <v>44825.623703703706</v>
      </c>
      <c r="D819" s="33">
        <v>44825.469027777777</v>
      </c>
      <c r="E819" s="32" t="s">
        <v>37</v>
      </c>
      <c r="F819" s="32" t="s">
        <v>3543</v>
      </c>
      <c r="G819">
        <v>11948</v>
      </c>
      <c r="H819" s="33">
        <v>44837.469363425924</v>
      </c>
      <c r="I819" s="32" t="s">
        <v>38</v>
      </c>
      <c r="J819" s="32" t="s">
        <v>39</v>
      </c>
      <c r="K819" s="33"/>
      <c r="L819" s="32" t="s">
        <v>40</v>
      </c>
      <c r="M819" s="32" t="s">
        <v>56</v>
      </c>
      <c r="N819">
        <v>1</v>
      </c>
      <c r="O819" s="32" t="s">
        <v>42</v>
      </c>
      <c r="P819">
        <v>0</v>
      </c>
      <c r="Q819" s="32" t="s">
        <v>56</v>
      </c>
      <c r="R819">
        <v>5789</v>
      </c>
      <c r="S819" s="32" t="s">
        <v>243</v>
      </c>
      <c r="T819" s="32" t="s">
        <v>244</v>
      </c>
      <c r="U819" s="32" t="s">
        <v>45</v>
      </c>
      <c r="V819" s="32" t="s">
        <v>3544</v>
      </c>
      <c r="W819" s="33">
        <v>44825.623703703706</v>
      </c>
      <c r="X819" s="32" t="s">
        <v>223</v>
      </c>
      <c r="Y819" s="32" t="s">
        <v>47</v>
      </c>
      <c r="Z819" s="32" t="s">
        <v>48</v>
      </c>
      <c r="AA819" s="32" t="s">
        <v>107</v>
      </c>
      <c r="AB819" s="32" t="s">
        <v>3545</v>
      </c>
      <c r="AC819" s="32" t="s">
        <v>598</v>
      </c>
      <c r="AD819" s="34"/>
      <c r="AE819" s="32" t="s">
        <v>39</v>
      </c>
      <c r="AF819" s="32" t="s">
        <v>50</v>
      </c>
      <c r="AG819" s="35">
        <v>0</v>
      </c>
      <c r="AH819" s="33">
        <v>44825.623703703706</v>
      </c>
      <c r="AI819" s="32" t="s">
        <v>56</v>
      </c>
    </row>
    <row r="820" spans="1:35" ht="14.25">
      <c r="A820" s="32" t="s">
        <v>35</v>
      </c>
      <c r="B820" s="32" t="s">
        <v>73</v>
      </c>
      <c r="C820" s="33">
        <v>44825.68346064815</v>
      </c>
      <c r="D820" s="33">
        <v>44825.475706018522</v>
      </c>
      <c r="E820" s="32" t="s">
        <v>37</v>
      </c>
      <c r="F820" s="32" t="s">
        <v>3546</v>
      </c>
      <c r="G820">
        <v>11949</v>
      </c>
      <c r="H820" s="33">
        <v>44837.534849537034</v>
      </c>
      <c r="I820" s="32" t="s">
        <v>38</v>
      </c>
      <c r="J820" s="32" t="s">
        <v>39</v>
      </c>
      <c r="K820" s="33"/>
      <c r="L820" s="32" t="s">
        <v>40</v>
      </c>
      <c r="M820" s="32" t="s">
        <v>56</v>
      </c>
      <c r="N820">
        <v>1</v>
      </c>
      <c r="O820" s="32" t="s">
        <v>127</v>
      </c>
      <c r="P820">
        <v>0</v>
      </c>
      <c r="Q820" s="32" t="s">
        <v>56</v>
      </c>
      <c r="R820">
        <v>6471</v>
      </c>
      <c r="S820" s="32" t="s">
        <v>412</v>
      </c>
      <c r="T820" s="32" t="s">
        <v>413</v>
      </c>
      <c r="U820" s="32" t="s">
        <v>45</v>
      </c>
      <c r="V820" s="32" t="s">
        <v>3547</v>
      </c>
      <c r="W820" s="33">
        <v>44825.624849537038</v>
      </c>
      <c r="X820" s="32" t="s">
        <v>51</v>
      </c>
      <c r="Y820" s="32" t="s">
        <v>47</v>
      </c>
      <c r="Z820" s="32" t="s">
        <v>48</v>
      </c>
      <c r="AA820" s="32" t="s">
        <v>77</v>
      </c>
      <c r="AB820" s="32" t="s">
        <v>3548</v>
      </c>
      <c r="AC820" s="32" t="s">
        <v>579</v>
      </c>
      <c r="AD820" s="34"/>
      <c r="AE820" s="32" t="s">
        <v>39</v>
      </c>
      <c r="AF820" s="32" t="s">
        <v>50</v>
      </c>
      <c r="AG820" s="35">
        <v>0</v>
      </c>
      <c r="AH820" s="33">
        <v>44825.68346064815</v>
      </c>
      <c r="AI820" s="32" t="s">
        <v>56</v>
      </c>
    </row>
    <row r="821" spans="1:35" ht="14.25">
      <c r="A821" s="32" t="s">
        <v>35</v>
      </c>
      <c r="B821" s="32" t="s">
        <v>171</v>
      </c>
      <c r="C821" s="33">
        <v>44825.683865740742</v>
      </c>
      <c r="D821" s="33">
        <v>44825.475810185184</v>
      </c>
      <c r="E821" s="32" t="s">
        <v>37</v>
      </c>
      <c r="F821" s="32" t="s">
        <v>3549</v>
      </c>
      <c r="G821">
        <v>11950</v>
      </c>
      <c r="H821" s="33">
        <v>44837.542199074072</v>
      </c>
      <c r="I821" s="32" t="s">
        <v>3550</v>
      </c>
      <c r="J821" s="32" t="s">
        <v>45</v>
      </c>
      <c r="K821" s="33">
        <v>44825.487245370372</v>
      </c>
      <c r="L821" s="32" t="s">
        <v>40</v>
      </c>
      <c r="M821" s="32" t="s">
        <v>56</v>
      </c>
      <c r="N821">
        <v>1</v>
      </c>
      <c r="O821" s="32" t="s">
        <v>42</v>
      </c>
      <c r="P821">
        <v>1</v>
      </c>
      <c r="Q821" s="32" t="s">
        <v>56</v>
      </c>
      <c r="R821">
        <v>6212</v>
      </c>
      <c r="S821" s="32" t="s">
        <v>1032</v>
      </c>
      <c r="T821" s="32" t="s">
        <v>1033</v>
      </c>
      <c r="U821" s="32" t="s">
        <v>45</v>
      </c>
      <c r="V821" s="32" t="s">
        <v>2401</v>
      </c>
      <c r="W821" s="33">
        <v>44825.617476851854</v>
      </c>
      <c r="X821" s="32" t="s">
        <v>81</v>
      </c>
      <c r="Y821" s="32" t="s">
        <v>47</v>
      </c>
      <c r="Z821" s="32" t="s">
        <v>48</v>
      </c>
      <c r="AA821" s="32" t="s">
        <v>190</v>
      </c>
      <c r="AB821" s="32" t="s">
        <v>3551</v>
      </c>
      <c r="AC821" s="32" t="s">
        <v>613</v>
      </c>
      <c r="AD821" s="34"/>
      <c r="AE821" s="32" t="s">
        <v>39</v>
      </c>
      <c r="AF821" s="32" t="s">
        <v>50</v>
      </c>
      <c r="AG821" s="35">
        <v>0</v>
      </c>
      <c r="AH821" s="33">
        <v>44825.683865740742</v>
      </c>
      <c r="AI821" s="32" t="s">
        <v>41</v>
      </c>
    </row>
    <row r="822" spans="1:35" ht="14.25">
      <c r="A822" s="32" t="s">
        <v>35</v>
      </c>
      <c r="B822" s="32" t="s">
        <v>1527</v>
      </c>
      <c r="C822" s="33">
        <v>44825.511550925927</v>
      </c>
      <c r="D822" s="33">
        <v>44825.47587962963</v>
      </c>
      <c r="E822" s="32" t="s">
        <v>37</v>
      </c>
      <c r="F822" s="32" t="s">
        <v>39</v>
      </c>
      <c r="G822">
        <v>11951</v>
      </c>
      <c r="H822" s="33">
        <v>44830.351064814815</v>
      </c>
      <c r="I822" s="32" t="s">
        <v>38</v>
      </c>
      <c r="J822" s="32" t="s">
        <v>39</v>
      </c>
      <c r="K822" s="33"/>
      <c r="L822" s="32" t="s">
        <v>40</v>
      </c>
      <c r="M822" s="32" t="s">
        <v>56</v>
      </c>
      <c r="N822">
        <v>1</v>
      </c>
      <c r="O822" s="32" t="s">
        <v>119</v>
      </c>
      <c r="P822">
        <v>0</v>
      </c>
      <c r="Q822" s="32" t="s">
        <v>41</v>
      </c>
      <c r="R822">
        <v>808321481</v>
      </c>
      <c r="S822" s="32" t="s">
        <v>169</v>
      </c>
      <c r="T822" s="32" t="s">
        <v>170</v>
      </c>
      <c r="U822" s="32" t="s">
        <v>45</v>
      </c>
      <c r="V822" s="32" t="s">
        <v>3552</v>
      </c>
      <c r="W822" s="33">
        <v>44825.511550925927</v>
      </c>
      <c r="X822" s="32" t="s">
        <v>96</v>
      </c>
      <c r="Y822" s="32" t="s">
        <v>47</v>
      </c>
      <c r="Z822" s="32" t="s">
        <v>48</v>
      </c>
      <c r="AA822" s="32" t="s">
        <v>97</v>
      </c>
      <c r="AB822" s="32" t="s">
        <v>1674</v>
      </c>
      <c r="AC822" s="32" t="s">
        <v>621</v>
      </c>
      <c r="AD822" s="34"/>
      <c r="AE822" s="32" t="s">
        <v>39</v>
      </c>
      <c r="AF822" s="32" t="s">
        <v>53</v>
      </c>
      <c r="AG822" s="35">
        <v>0</v>
      </c>
      <c r="AH822" s="33">
        <v>44825.511550925927</v>
      </c>
      <c r="AI822" s="32" t="s">
        <v>56</v>
      </c>
    </row>
    <row r="823" spans="1:35" ht="14.25">
      <c r="A823" s="32" t="s">
        <v>35</v>
      </c>
      <c r="B823" s="32" t="s">
        <v>73</v>
      </c>
      <c r="C823" s="33">
        <v>44826.425810185188</v>
      </c>
      <c r="D823" s="33">
        <v>44825.492303240739</v>
      </c>
      <c r="E823" s="32" t="s">
        <v>37</v>
      </c>
      <c r="F823" s="32" t="s">
        <v>3553</v>
      </c>
      <c r="G823">
        <v>11952</v>
      </c>
      <c r="H823" s="33">
        <v>44837.592476851853</v>
      </c>
      <c r="I823" s="32" t="s">
        <v>424</v>
      </c>
      <c r="J823" s="32" t="s">
        <v>45</v>
      </c>
      <c r="K823" s="33">
        <v>44825.497083333335</v>
      </c>
      <c r="L823" s="32" t="s">
        <v>40</v>
      </c>
      <c r="M823" s="32" t="s">
        <v>56</v>
      </c>
      <c r="N823">
        <v>1</v>
      </c>
      <c r="O823" s="32" t="s">
        <v>488</v>
      </c>
      <c r="P823">
        <v>1</v>
      </c>
      <c r="Q823" s="32" t="s">
        <v>56</v>
      </c>
      <c r="R823">
        <v>8483</v>
      </c>
      <c r="S823" s="32" t="s">
        <v>3554</v>
      </c>
      <c r="T823" s="32" t="s">
        <v>3555</v>
      </c>
      <c r="U823" s="32" t="s">
        <v>45</v>
      </c>
      <c r="V823" s="32" t="s">
        <v>3556</v>
      </c>
      <c r="W823" s="33">
        <v>44825.701215277775</v>
      </c>
      <c r="X823" s="32" t="s">
        <v>67</v>
      </c>
      <c r="Y823" s="32" t="s">
        <v>47</v>
      </c>
      <c r="Z823" s="32" t="s">
        <v>48</v>
      </c>
      <c r="AA823" s="32" t="s">
        <v>77</v>
      </c>
      <c r="AB823" s="32" t="s">
        <v>3557</v>
      </c>
      <c r="AC823" s="32" t="s">
        <v>517</v>
      </c>
      <c r="AD823" s="34"/>
      <c r="AE823" s="32" t="s">
        <v>39</v>
      </c>
      <c r="AF823" s="32" t="s">
        <v>50</v>
      </c>
      <c r="AG823" s="35">
        <v>0</v>
      </c>
      <c r="AH823" s="33">
        <v>44826.425810185188</v>
      </c>
      <c r="AI823" s="32" t="s">
        <v>56</v>
      </c>
    </row>
    <row r="824" spans="1:35" ht="14.25">
      <c r="A824" s="32" t="s">
        <v>35</v>
      </c>
      <c r="B824" s="32" t="s">
        <v>329</v>
      </c>
      <c r="C824" s="33">
        <v>44829.650578703702</v>
      </c>
      <c r="D824" s="33">
        <v>44825.494953703703</v>
      </c>
      <c r="E824" s="32" t="s">
        <v>37</v>
      </c>
      <c r="F824" s="32" t="s">
        <v>3558</v>
      </c>
      <c r="G824">
        <v>11953</v>
      </c>
      <c r="H824" s="33">
        <v>44837.555555555555</v>
      </c>
      <c r="I824" s="32" t="s">
        <v>3559</v>
      </c>
      <c r="J824" s="32" t="s">
        <v>45</v>
      </c>
      <c r="K824" s="33">
        <v>44825.49900462963</v>
      </c>
      <c r="L824" s="32" t="s">
        <v>40</v>
      </c>
      <c r="M824" s="32" t="s">
        <v>56</v>
      </c>
      <c r="N824">
        <v>2</v>
      </c>
      <c r="O824" s="32" t="s">
        <v>518</v>
      </c>
      <c r="P824">
        <v>1</v>
      </c>
      <c r="Q824" s="32" t="s">
        <v>56</v>
      </c>
      <c r="R824">
        <v>6471</v>
      </c>
      <c r="S824" s="32" t="s">
        <v>412</v>
      </c>
      <c r="T824" s="32" t="s">
        <v>413</v>
      </c>
      <c r="U824" s="32" t="s">
        <v>45</v>
      </c>
      <c r="V824" s="32" t="s">
        <v>3560</v>
      </c>
      <c r="W824" s="33">
        <v>44827.647951388892</v>
      </c>
      <c r="X824" s="32" t="s">
        <v>215</v>
      </c>
      <c r="Y824" s="32" t="s">
        <v>47</v>
      </c>
      <c r="Z824" s="32" t="s">
        <v>48</v>
      </c>
      <c r="AA824" s="32" t="s">
        <v>425</v>
      </c>
      <c r="AB824" s="32" t="s">
        <v>242</v>
      </c>
      <c r="AC824" s="32" t="s">
        <v>579</v>
      </c>
      <c r="AD824" s="34"/>
      <c r="AE824" s="32" t="s">
        <v>39</v>
      </c>
      <c r="AF824" s="32" t="s">
        <v>53</v>
      </c>
      <c r="AG824" s="35">
        <v>0</v>
      </c>
      <c r="AH824" s="33">
        <v>44829.650578703702</v>
      </c>
      <c r="AI824" s="32" t="s">
        <v>56</v>
      </c>
    </row>
    <row r="825" spans="1:35" ht="14.25">
      <c r="A825" s="32" t="s">
        <v>35</v>
      </c>
      <c r="B825" s="32" t="s">
        <v>1527</v>
      </c>
      <c r="C825" s="33">
        <v>44825.580104166664</v>
      </c>
      <c r="D825" s="33">
        <v>44825.501446759263</v>
      </c>
      <c r="E825" s="32" t="s">
        <v>37</v>
      </c>
      <c r="F825" s="32" t="s">
        <v>39</v>
      </c>
      <c r="G825">
        <v>11954</v>
      </c>
      <c r="H825" s="33">
        <v>44830.376956018517</v>
      </c>
      <c r="I825" s="32" t="s">
        <v>38</v>
      </c>
      <c r="J825" s="32" t="s">
        <v>39</v>
      </c>
      <c r="K825" s="33"/>
      <c r="L825" s="32" t="s">
        <v>40</v>
      </c>
      <c r="M825" s="32" t="s">
        <v>56</v>
      </c>
      <c r="N825">
        <v>1</v>
      </c>
      <c r="O825" s="32" t="s">
        <v>135</v>
      </c>
      <c r="P825">
        <v>0</v>
      </c>
      <c r="Q825" s="32" t="s">
        <v>41</v>
      </c>
      <c r="R825">
        <v>6797</v>
      </c>
      <c r="S825" s="32" t="s">
        <v>1094</v>
      </c>
      <c r="T825" s="32" t="s">
        <v>1095</v>
      </c>
      <c r="U825" s="32" t="s">
        <v>45</v>
      </c>
      <c r="V825" s="32" t="s">
        <v>3561</v>
      </c>
      <c r="W825" s="33">
        <v>44825.580104166664</v>
      </c>
      <c r="X825" s="32" t="s">
        <v>96</v>
      </c>
      <c r="Y825" s="32" t="s">
        <v>47</v>
      </c>
      <c r="Z825" s="32" t="s">
        <v>48</v>
      </c>
      <c r="AA825" s="32" t="s">
        <v>97</v>
      </c>
      <c r="AB825" s="32" t="s">
        <v>3562</v>
      </c>
      <c r="AC825" s="32" t="s">
        <v>3563</v>
      </c>
      <c r="AD825" s="34"/>
      <c r="AE825" s="32" t="s">
        <v>39</v>
      </c>
      <c r="AF825" s="32" t="s">
        <v>53</v>
      </c>
      <c r="AG825" s="35">
        <v>0</v>
      </c>
      <c r="AH825" s="33">
        <v>44825.580104166664</v>
      </c>
      <c r="AI825" s="32" t="s">
        <v>41</v>
      </c>
    </row>
    <row r="826" spans="1:35" ht="14.25">
      <c r="A826" s="32" t="s">
        <v>35</v>
      </c>
      <c r="B826" s="32" t="s">
        <v>982</v>
      </c>
      <c r="C826" s="33"/>
      <c r="D826" s="33">
        <v>44825.506724537037</v>
      </c>
      <c r="E826" s="32" t="s">
        <v>37</v>
      </c>
      <c r="F826" s="32" t="s">
        <v>39</v>
      </c>
      <c r="G826">
        <v>11955</v>
      </c>
      <c r="H826" s="33">
        <v>44830.381724537037</v>
      </c>
      <c r="I826" s="32" t="s">
        <v>38</v>
      </c>
      <c r="J826" s="32" t="s">
        <v>39</v>
      </c>
      <c r="K826" s="33"/>
      <c r="L826" s="32" t="s">
        <v>40</v>
      </c>
      <c r="M826" s="32" t="s">
        <v>56</v>
      </c>
      <c r="N826">
        <v>1</v>
      </c>
      <c r="O826" s="32" t="s">
        <v>39</v>
      </c>
      <c r="P826">
        <v>0</v>
      </c>
      <c r="Q826" s="32" t="s">
        <v>41</v>
      </c>
      <c r="R826">
        <v>6312</v>
      </c>
      <c r="S826" s="32" t="s">
        <v>194</v>
      </c>
      <c r="T826" s="32" t="s">
        <v>195</v>
      </c>
      <c r="U826" s="32" t="s">
        <v>39</v>
      </c>
      <c r="V826" s="32" t="s">
        <v>39</v>
      </c>
      <c r="W826" s="33"/>
      <c r="X826" s="32" t="s">
        <v>535</v>
      </c>
      <c r="Y826" s="32" t="s">
        <v>47</v>
      </c>
      <c r="Z826" s="32" t="s">
        <v>216</v>
      </c>
      <c r="AA826" s="32" t="s">
        <v>983</v>
      </c>
      <c r="AB826" s="32" t="s">
        <v>3564</v>
      </c>
      <c r="AC826" s="32" t="s">
        <v>1349</v>
      </c>
      <c r="AD826" s="34"/>
      <c r="AE826" s="32" t="s">
        <v>39</v>
      </c>
      <c r="AF826" s="32" t="s">
        <v>53</v>
      </c>
      <c r="AG826" s="35">
        <v>0</v>
      </c>
      <c r="AH826" s="33">
        <v>44832.706793981481</v>
      </c>
      <c r="AI826" s="32" t="s">
        <v>56</v>
      </c>
    </row>
    <row r="827" spans="1:35" ht="14.25">
      <c r="A827" s="32" t="s">
        <v>35</v>
      </c>
      <c r="B827" s="32" t="s">
        <v>1527</v>
      </c>
      <c r="C827" s="33">
        <v>44825.557025462964</v>
      </c>
      <c r="D827" s="33">
        <v>44825.537939814814</v>
      </c>
      <c r="E827" s="32" t="s">
        <v>37</v>
      </c>
      <c r="F827" s="32" t="s">
        <v>39</v>
      </c>
      <c r="G827">
        <v>11956</v>
      </c>
      <c r="H827" s="33">
        <v>44830.413101851853</v>
      </c>
      <c r="I827" s="32" t="s">
        <v>3565</v>
      </c>
      <c r="J827" s="32" t="s">
        <v>45</v>
      </c>
      <c r="K827" s="33">
        <v>44825.552361111113</v>
      </c>
      <c r="L827" s="32" t="s">
        <v>40</v>
      </c>
      <c r="M827" s="32" t="s">
        <v>56</v>
      </c>
      <c r="N827">
        <v>1</v>
      </c>
      <c r="O827" s="32" t="s">
        <v>119</v>
      </c>
      <c r="P827">
        <v>1</v>
      </c>
      <c r="Q827" s="32" t="s">
        <v>41</v>
      </c>
      <c r="R827">
        <v>6706</v>
      </c>
      <c r="S827" s="32" t="s">
        <v>400</v>
      </c>
      <c r="T827" s="32" t="s">
        <v>401</v>
      </c>
      <c r="U827" s="32" t="s">
        <v>45</v>
      </c>
      <c r="V827" s="32" t="s">
        <v>3566</v>
      </c>
      <c r="W827" s="33">
        <v>44825.557025462964</v>
      </c>
      <c r="X827" s="32" t="s">
        <v>110</v>
      </c>
      <c r="Y827" s="32" t="s">
        <v>47</v>
      </c>
      <c r="Z827" s="32" t="s">
        <v>48</v>
      </c>
      <c r="AA827" s="32" t="s">
        <v>97</v>
      </c>
      <c r="AB827" s="32" t="s">
        <v>1060</v>
      </c>
      <c r="AC827" s="32" t="s">
        <v>534</v>
      </c>
      <c r="AD827" s="34"/>
      <c r="AE827" s="32" t="s">
        <v>39</v>
      </c>
      <c r="AF827" s="32" t="s">
        <v>53</v>
      </c>
      <c r="AG827" s="35">
        <v>0</v>
      </c>
      <c r="AH827" s="33">
        <v>44825.557025462964</v>
      </c>
      <c r="AI827" s="32" t="s">
        <v>56</v>
      </c>
    </row>
    <row r="828" spans="1:35" ht="14.25">
      <c r="A828" s="32" t="s">
        <v>35</v>
      </c>
      <c r="B828" s="32" t="s">
        <v>73</v>
      </c>
      <c r="C828" s="33">
        <v>44825.685057870367</v>
      </c>
      <c r="D828" s="33">
        <v>44825.548611111109</v>
      </c>
      <c r="E828" s="32" t="s">
        <v>37</v>
      </c>
      <c r="F828" s="32" t="s">
        <v>3567</v>
      </c>
      <c r="G828">
        <v>11957</v>
      </c>
      <c r="H828" s="33">
        <v>44837.550335648149</v>
      </c>
      <c r="I828" s="32" t="s">
        <v>38</v>
      </c>
      <c r="J828" s="32" t="s">
        <v>39</v>
      </c>
      <c r="K828" s="33"/>
      <c r="L828" s="32" t="s">
        <v>40</v>
      </c>
      <c r="M828" s="32" t="s">
        <v>56</v>
      </c>
      <c r="N828">
        <v>1</v>
      </c>
      <c r="O828" s="32" t="s">
        <v>42</v>
      </c>
      <c r="P828">
        <v>0</v>
      </c>
      <c r="Q828" s="32" t="s">
        <v>56</v>
      </c>
      <c r="R828">
        <v>8633</v>
      </c>
      <c r="S828" s="32" t="s">
        <v>3568</v>
      </c>
      <c r="T828" s="32" t="s">
        <v>3569</v>
      </c>
      <c r="U828" s="32" t="s">
        <v>45</v>
      </c>
      <c r="V828" s="32" t="s">
        <v>3570</v>
      </c>
      <c r="W828" s="33">
        <v>44825.683506944442</v>
      </c>
      <c r="X828" s="32" t="s">
        <v>58</v>
      </c>
      <c r="Y828" s="32" t="s">
        <v>47</v>
      </c>
      <c r="Z828" s="32" t="s">
        <v>48</v>
      </c>
      <c r="AA828" s="32" t="s">
        <v>77</v>
      </c>
      <c r="AB828" s="32" t="s">
        <v>3571</v>
      </c>
      <c r="AC828" s="32" t="s">
        <v>786</v>
      </c>
      <c r="AD828" s="34">
        <v>44686</v>
      </c>
      <c r="AE828" s="32" t="s">
        <v>39</v>
      </c>
      <c r="AF828" s="32" t="s">
        <v>50</v>
      </c>
      <c r="AG828" s="35">
        <v>0</v>
      </c>
      <c r="AH828" s="33">
        <v>44825.696261574078</v>
      </c>
      <c r="AI828" s="32" t="s">
        <v>56</v>
      </c>
    </row>
    <row r="829" spans="1:35" ht="14.25">
      <c r="A829" s="32" t="s">
        <v>35</v>
      </c>
      <c r="B829" s="32" t="s">
        <v>329</v>
      </c>
      <c r="C829" s="33"/>
      <c r="D829" s="33">
        <v>44825.549733796295</v>
      </c>
      <c r="E829" s="32" t="s">
        <v>37</v>
      </c>
      <c r="F829" s="32" t="s">
        <v>39</v>
      </c>
      <c r="G829">
        <v>11958</v>
      </c>
      <c r="H829" s="33">
        <v>44830.424733796295</v>
      </c>
      <c r="I829" s="32" t="s">
        <v>1634</v>
      </c>
      <c r="J829" s="32" t="s">
        <v>45</v>
      </c>
      <c r="K829" s="33">
        <v>44825.557164351849</v>
      </c>
      <c r="L829" s="32" t="s">
        <v>40</v>
      </c>
      <c r="M829" s="32" t="s">
        <v>56</v>
      </c>
      <c r="N829">
        <v>1</v>
      </c>
      <c r="O829" s="32" t="s">
        <v>39</v>
      </c>
      <c r="P829">
        <v>1</v>
      </c>
      <c r="Q829" s="32" t="s">
        <v>41</v>
      </c>
      <c r="R829">
        <v>6375</v>
      </c>
      <c r="S829" s="32" t="s">
        <v>1068</v>
      </c>
      <c r="T829" s="32" t="s">
        <v>1693</v>
      </c>
      <c r="U829" s="32" t="s">
        <v>39</v>
      </c>
      <c r="V829" s="32" t="s">
        <v>39</v>
      </c>
      <c r="W829" s="33"/>
      <c r="X829" s="32" t="s">
        <v>259</v>
      </c>
      <c r="Y829" s="32" t="s">
        <v>47</v>
      </c>
      <c r="Z829" s="32" t="s">
        <v>160</v>
      </c>
      <c r="AA829" s="32" t="s">
        <v>330</v>
      </c>
      <c r="AB829" s="32" t="s">
        <v>3572</v>
      </c>
      <c r="AC829" s="32" t="s">
        <v>539</v>
      </c>
      <c r="AD829" s="34"/>
      <c r="AE829" s="32" t="s">
        <v>39</v>
      </c>
      <c r="AF829" s="32" t="s">
        <v>53</v>
      </c>
      <c r="AG829" s="35">
        <v>0</v>
      </c>
      <c r="AH829" s="33">
        <v>44838.472812499997</v>
      </c>
      <c r="AI829" s="32" t="s">
        <v>56</v>
      </c>
    </row>
    <row r="830" spans="1:35" ht="14.25">
      <c r="A830" s="32" t="s">
        <v>35</v>
      </c>
      <c r="B830" s="32" t="s">
        <v>737</v>
      </c>
      <c r="C830" s="33">
        <v>44832.709074074075</v>
      </c>
      <c r="D830" s="33">
        <v>44825.569976851853</v>
      </c>
      <c r="E830" s="32" t="s">
        <v>37</v>
      </c>
      <c r="F830" s="32" t="s">
        <v>3573</v>
      </c>
      <c r="G830">
        <v>11959</v>
      </c>
      <c r="H830" s="33">
        <v>44837.570196759261</v>
      </c>
      <c r="I830" s="32" t="s">
        <v>3574</v>
      </c>
      <c r="J830" s="32" t="s">
        <v>45</v>
      </c>
      <c r="K830" s="33">
        <v>44825.983761574076</v>
      </c>
      <c r="L830" s="32" t="s">
        <v>40</v>
      </c>
      <c r="M830" s="32" t="s">
        <v>56</v>
      </c>
      <c r="N830">
        <v>2</v>
      </c>
      <c r="O830" s="32" t="s">
        <v>738</v>
      </c>
      <c r="P830">
        <v>4</v>
      </c>
      <c r="Q830" s="32" t="s">
        <v>56</v>
      </c>
      <c r="R830">
        <v>6760</v>
      </c>
      <c r="S830" s="32" t="s">
        <v>231</v>
      </c>
      <c r="T830" s="32" t="s">
        <v>232</v>
      </c>
      <c r="U830" s="32" t="s">
        <v>45</v>
      </c>
      <c r="V830" s="32" t="s">
        <v>3575</v>
      </c>
      <c r="W830" s="33">
        <v>44832.709074074075</v>
      </c>
      <c r="X830" s="32" t="s">
        <v>614</v>
      </c>
      <c r="Y830" s="32" t="s">
        <v>47</v>
      </c>
      <c r="Z830" s="32" t="s">
        <v>48</v>
      </c>
      <c r="AA830" s="32" t="s">
        <v>739</v>
      </c>
      <c r="AB830" s="32" t="s">
        <v>3576</v>
      </c>
      <c r="AC830" s="32" t="s">
        <v>775</v>
      </c>
      <c r="AD830" s="34"/>
      <c r="AE830" s="32" t="s">
        <v>39</v>
      </c>
      <c r="AF830" s="32" t="s">
        <v>53</v>
      </c>
      <c r="AG830" s="35">
        <v>0</v>
      </c>
      <c r="AH830" s="33">
        <v>44832.709074074075</v>
      </c>
      <c r="AI830" s="32" t="s">
        <v>56</v>
      </c>
    </row>
    <row r="831" spans="1:35" ht="14.25">
      <c r="A831" s="32" t="s">
        <v>35</v>
      </c>
      <c r="B831" s="32" t="s">
        <v>178</v>
      </c>
      <c r="C831" s="33">
        <v>44831.308240740742</v>
      </c>
      <c r="D831" s="33">
        <v>44825.571701388886</v>
      </c>
      <c r="E831" s="32" t="s">
        <v>37</v>
      </c>
      <c r="F831" s="32" t="s">
        <v>3577</v>
      </c>
      <c r="G831">
        <v>11960</v>
      </c>
      <c r="H831" s="33">
        <v>44837.572222222225</v>
      </c>
      <c r="I831" s="32" t="s">
        <v>3578</v>
      </c>
      <c r="J831" s="32" t="s">
        <v>45</v>
      </c>
      <c r="K831" s="33">
        <v>44825.573009259257</v>
      </c>
      <c r="L831" s="32" t="s">
        <v>40</v>
      </c>
      <c r="M831" s="32" t="s">
        <v>56</v>
      </c>
      <c r="N831">
        <v>2</v>
      </c>
      <c r="O831" s="32" t="s">
        <v>311</v>
      </c>
      <c r="P831">
        <v>1</v>
      </c>
      <c r="Q831" s="32" t="s">
        <v>56</v>
      </c>
      <c r="R831">
        <v>814484533</v>
      </c>
      <c r="S831" s="32" t="s">
        <v>3278</v>
      </c>
      <c r="T831" s="32" t="s">
        <v>3279</v>
      </c>
      <c r="U831" s="32" t="s">
        <v>45</v>
      </c>
      <c r="V831" s="32" t="s">
        <v>3579</v>
      </c>
      <c r="W831" s="33">
        <v>44831.308240740742</v>
      </c>
      <c r="X831" s="32" t="s">
        <v>51</v>
      </c>
      <c r="Y831" s="32" t="s">
        <v>47</v>
      </c>
      <c r="Z831" s="32" t="s">
        <v>48</v>
      </c>
      <c r="AA831" s="32" t="s">
        <v>182</v>
      </c>
      <c r="AB831" s="32" t="s">
        <v>3580</v>
      </c>
      <c r="AC831" s="32" t="s">
        <v>613</v>
      </c>
      <c r="AD831" s="34"/>
      <c r="AE831" s="32" t="s">
        <v>39</v>
      </c>
      <c r="AF831" s="32" t="s">
        <v>53</v>
      </c>
      <c r="AG831" s="35">
        <v>0</v>
      </c>
      <c r="AH831" s="33">
        <v>44831.308240740742</v>
      </c>
      <c r="AI831" s="32" t="s">
        <v>56</v>
      </c>
    </row>
    <row r="832" spans="1:35" ht="14.25">
      <c r="A832" s="32" t="s">
        <v>35</v>
      </c>
      <c r="B832" s="32" t="s">
        <v>171</v>
      </c>
      <c r="C832" s="33">
        <v>44825.627962962964</v>
      </c>
      <c r="D832" s="33">
        <v>44825.572326388887</v>
      </c>
      <c r="E832" s="32" t="s">
        <v>37</v>
      </c>
      <c r="F832" s="32" t="s">
        <v>39</v>
      </c>
      <c r="G832">
        <v>11961</v>
      </c>
      <c r="H832" s="33">
        <v>44837.57271990741</v>
      </c>
      <c r="I832" s="32" t="s">
        <v>38</v>
      </c>
      <c r="J832" s="32" t="s">
        <v>39</v>
      </c>
      <c r="K832" s="33"/>
      <c r="L832" s="32" t="s">
        <v>40</v>
      </c>
      <c r="M832" s="32" t="s">
        <v>56</v>
      </c>
      <c r="N832">
        <v>1</v>
      </c>
      <c r="O832" s="32" t="s">
        <v>42</v>
      </c>
      <c r="P832">
        <v>0</v>
      </c>
      <c r="Q832" s="32" t="s">
        <v>56</v>
      </c>
      <c r="R832">
        <v>6400</v>
      </c>
      <c r="S832" s="32" t="s">
        <v>917</v>
      </c>
      <c r="T832" s="32" t="s">
        <v>918</v>
      </c>
      <c r="U832" s="32" t="s">
        <v>45</v>
      </c>
      <c r="V832" s="32" t="s">
        <v>3581</v>
      </c>
      <c r="W832" s="33">
        <v>44825.627962962964</v>
      </c>
      <c r="X832" s="32" t="s">
        <v>223</v>
      </c>
      <c r="Y832" s="32" t="s">
        <v>47</v>
      </c>
      <c r="Z832" s="32" t="s">
        <v>48</v>
      </c>
      <c r="AA832" s="32" t="s">
        <v>220</v>
      </c>
      <c r="AB832" s="32" t="s">
        <v>3582</v>
      </c>
      <c r="AC832" s="32" t="s">
        <v>1304</v>
      </c>
      <c r="AD832" s="34"/>
      <c r="AE832" s="32" t="s">
        <v>39</v>
      </c>
      <c r="AF832" s="32" t="s">
        <v>50</v>
      </c>
      <c r="AG832" s="35">
        <v>0</v>
      </c>
      <c r="AH832" s="33">
        <v>44825.627962962964</v>
      </c>
      <c r="AI832" s="32" t="s">
        <v>56</v>
      </c>
    </row>
    <row r="833" spans="1:35" ht="14.25">
      <c r="A833" s="32" t="s">
        <v>35</v>
      </c>
      <c r="B833" s="32" t="s">
        <v>36</v>
      </c>
      <c r="C833" s="33">
        <v>44835.525046296294</v>
      </c>
      <c r="D833" s="33">
        <v>44825.574305555558</v>
      </c>
      <c r="E833" s="32" t="s">
        <v>37</v>
      </c>
      <c r="F833" s="32" t="s">
        <v>3583</v>
      </c>
      <c r="G833">
        <v>11962</v>
      </c>
      <c r="H833" s="33">
        <v>44839.418055555558</v>
      </c>
      <c r="I833" s="32" t="s">
        <v>38</v>
      </c>
      <c r="J833" s="32" t="s">
        <v>39</v>
      </c>
      <c r="K833" s="33"/>
      <c r="L833" s="32" t="s">
        <v>40</v>
      </c>
      <c r="M833" s="32" t="s">
        <v>56</v>
      </c>
      <c r="N833">
        <v>1</v>
      </c>
      <c r="O833" s="32" t="s">
        <v>42</v>
      </c>
      <c r="P833">
        <v>0</v>
      </c>
      <c r="Q833" s="32" t="s">
        <v>56</v>
      </c>
      <c r="R833">
        <v>8459</v>
      </c>
      <c r="S833" s="32" t="s">
        <v>294</v>
      </c>
      <c r="T833" s="32" t="s">
        <v>295</v>
      </c>
      <c r="U833" s="32" t="s">
        <v>45</v>
      </c>
      <c r="V833" s="32" t="s">
        <v>3584</v>
      </c>
      <c r="W833" s="33">
        <v>44833.489988425928</v>
      </c>
      <c r="X833" s="32" t="s">
        <v>151</v>
      </c>
      <c r="Y833" s="32" t="s">
        <v>47</v>
      </c>
      <c r="Z833" s="32" t="s">
        <v>48</v>
      </c>
      <c r="AA833" s="32" t="s">
        <v>49</v>
      </c>
      <c r="AB833" s="32" t="s">
        <v>3585</v>
      </c>
      <c r="AC833" s="32" t="s">
        <v>517</v>
      </c>
      <c r="AD833" s="34">
        <v>44686</v>
      </c>
      <c r="AE833" s="32" t="s">
        <v>39</v>
      </c>
      <c r="AF833" s="32" t="s">
        <v>50</v>
      </c>
      <c r="AG833" s="35">
        <v>0</v>
      </c>
      <c r="AH833" s="33">
        <v>44835.527326388888</v>
      </c>
      <c r="AI833" s="32" t="s">
        <v>56</v>
      </c>
    </row>
    <row r="834" spans="1:35" ht="14.25">
      <c r="A834" s="32" t="s">
        <v>35</v>
      </c>
      <c r="B834" s="32" t="s">
        <v>178</v>
      </c>
      <c r="C834" s="33"/>
      <c r="D834" s="33">
        <v>44825.596018518518</v>
      </c>
      <c r="E834" s="32" t="s">
        <v>37</v>
      </c>
      <c r="F834" s="32" t="s">
        <v>39</v>
      </c>
      <c r="G834">
        <v>11963</v>
      </c>
      <c r="H834" s="33">
        <v>44830.471666666665</v>
      </c>
      <c r="I834" s="32" t="s">
        <v>3586</v>
      </c>
      <c r="J834" s="32" t="s">
        <v>45</v>
      </c>
      <c r="K834" s="33">
        <v>44825.678831018522</v>
      </c>
      <c r="L834" s="32" t="s">
        <v>40</v>
      </c>
      <c r="M834" s="32" t="s">
        <v>56</v>
      </c>
      <c r="N834">
        <v>1</v>
      </c>
      <c r="O834" s="32" t="s">
        <v>179</v>
      </c>
      <c r="P834">
        <v>2</v>
      </c>
      <c r="Q834" s="32" t="s">
        <v>41</v>
      </c>
      <c r="R834">
        <v>887801779</v>
      </c>
      <c r="S834" s="32" t="s">
        <v>3587</v>
      </c>
      <c r="T834" s="32" t="s">
        <v>3588</v>
      </c>
      <c r="U834" s="32" t="s">
        <v>39</v>
      </c>
      <c r="V834" s="32" t="s">
        <v>39</v>
      </c>
      <c r="W834" s="33"/>
      <c r="X834" s="32" t="s">
        <v>85</v>
      </c>
      <c r="Y834" s="32" t="s">
        <v>47</v>
      </c>
      <c r="Z834" s="32" t="s">
        <v>216</v>
      </c>
      <c r="AA834" s="32" t="s">
        <v>182</v>
      </c>
      <c r="AB834" s="32" t="s">
        <v>3589</v>
      </c>
      <c r="AC834" s="32" t="s">
        <v>1883</v>
      </c>
      <c r="AD834" s="34"/>
      <c r="AE834" s="32" t="s">
        <v>39</v>
      </c>
      <c r="AF834" s="32" t="s">
        <v>53</v>
      </c>
      <c r="AG834" s="35">
        <v>0</v>
      </c>
      <c r="AH834" s="33">
        <v>44827.369537037041</v>
      </c>
      <c r="AI834" s="32" t="s">
        <v>41</v>
      </c>
    </row>
    <row r="835" spans="1:35" ht="14.25">
      <c r="A835" s="32" t="s">
        <v>35</v>
      </c>
      <c r="B835" s="32" t="s">
        <v>1527</v>
      </c>
      <c r="C835" s="33">
        <v>44825.599490740744</v>
      </c>
      <c r="D835" s="33">
        <v>44825.599317129629</v>
      </c>
      <c r="E835" s="32" t="s">
        <v>37</v>
      </c>
      <c r="F835" s="32" t="s">
        <v>3590</v>
      </c>
      <c r="G835">
        <v>11964</v>
      </c>
      <c r="H835" s="33">
        <v>44840.706655092596</v>
      </c>
      <c r="I835" s="32" t="s">
        <v>38</v>
      </c>
      <c r="J835" s="32" t="s">
        <v>39</v>
      </c>
      <c r="K835" s="33"/>
      <c r="L835" s="32" t="s">
        <v>40</v>
      </c>
      <c r="M835" s="32" t="s">
        <v>41</v>
      </c>
      <c r="N835">
        <v>1</v>
      </c>
      <c r="O835" s="32" t="s">
        <v>42</v>
      </c>
      <c r="P835">
        <v>0</v>
      </c>
      <c r="Q835" s="32" t="s">
        <v>41</v>
      </c>
      <c r="R835">
        <v>642175520</v>
      </c>
      <c r="S835" s="32" t="s">
        <v>194</v>
      </c>
      <c r="T835" s="32" t="s">
        <v>195</v>
      </c>
      <c r="U835" s="32" t="s">
        <v>45</v>
      </c>
      <c r="V835" s="32" t="s">
        <v>838</v>
      </c>
      <c r="W835" s="33">
        <v>44825.599490740744</v>
      </c>
      <c r="X835" s="32" t="s">
        <v>196</v>
      </c>
      <c r="Y835" s="32" t="s">
        <v>52</v>
      </c>
      <c r="Z835" s="32" t="s">
        <v>48</v>
      </c>
      <c r="AA835" s="32" t="s">
        <v>197</v>
      </c>
      <c r="AB835" s="32" t="s">
        <v>3591</v>
      </c>
      <c r="AC835" s="32" t="s">
        <v>538</v>
      </c>
      <c r="AD835" s="34"/>
      <c r="AE835" s="32" t="s">
        <v>39</v>
      </c>
      <c r="AF835" s="32" t="s">
        <v>50</v>
      </c>
      <c r="AG835" s="35">
        <v>0</v>
      </c>
      <c r="AH835" s="33">
        <v>44838.456655092596</v>
      </c>
      <c r="AI835" s="32" t="s">
        <v>41</v>
      </c>
    </row>
    <row r="836" spans="1:35" ht="14.25">
      <c r="A836" s="32" t="s">
        <v>35</v>
      </c>
      <c r="B836" s="32" t="s">
        <v>1527</v>
      </c>
      <c r="C836" s="33">
        <v>44825.600648148145</v>
      </c>
      <c r="D836" s="33">
        <v>44825.600486111114</v>
      </c>
      <c r="E836" s="32" t="s">
        <v>37</v>
      </c>
      <c r="F836" s="32" t="s">
        <v>3592</v>
      </c>
      <c r="G836">
        <v>11965</v>
      </c>
      <c r="H836" s="33">
        <v>44840.707638888889</v>
      </c>
      <c r="I836" s="32" t="s">
        <v>38</v>
      </c>
      <c r="J836" s="32" t="s">
        <v>39</v>
      </c>
      <c r="K836" s="33"/>
      <c r="L836" s="32" t="s">
        <v>40</v>
      </c>
      <c r="M836" s="32" t="s">
        <v>41</v>
      </c>
      <c r="N836">
        <v>1</v>
      </c>
      <c r="O836" s="32" t="s">
        <v>42</v>
      </c>
      <c r="P836">
        <v>0</v>
      </c>
      <c r="Q836" s="32" t="s">
        <v>41</v>
      </c>
      <c r="R836">
        <v>642175520</v>
      </c>
      <c r="S836" s="32" t="s">
        <v>194</v>
      </c>
      <c r="T836" s="32" t="s">
        <v>195</v>
      </c>
      <c r="U836" s="32" t="s">
        <v>45</v>
      </c>
      <c r="V836" s="32" t="s">
        <v>802</v>
      </c>
      <c r="W836" s="33">
        <v>44825.600648148145</v>
      </c>
      <c r="X836" s="32" t="s">
        <v>196</v>
      </c>
      <c r="Y836" s="32" t="s">
        <v>52</v>
      </c>
      <c r="Z836" s="32" t="s">
        <v>48</v>
      </c>
      <c r="AA836" s="32" t="s">
        <v>197</v>
      </c>
      <c r="AB836" s="32" t="s">
        <v>3593</v>
      </c>
      <c r="AC836" s="32" t="s">
        <v>538</v>
      </c>
      <c r="AD836" s="34"/>
      <c r="AE836" s="32" t="s">
        <v>39</v>
      </c>
      <c r="AF836" s="32" t="s">
        <v>50</v>
      </c>
      <c r="AG836" s="35">
        <v>0</v>
      </c>
      <c r="AH836" s="33">
        <v>44838.457638888889</v>
      </c>
      <c r="AI836" s="32" t="s">
        <v>41</v>
      </c>
    </row>
    <row r="837" spans="1:35" ht="14.25">
      <c r="A837" s="32" t="s">
        <v>35</v>
      </c>
      <c r="B837" s="32" t="s">
        <v>178</v>
      </c>
      <c r="C837" s="33">
        <v>44825.68408564815</v>
      </c>
      <c r="D837" s="33">
        <v>44825.614490740743</v>
      </c>
      <c r="E837" s="32" t="s">
        <v>37</v>
      </c>
      <c r="F837" s="32" t="s">
        <v>3594</v>
      </c>
      <c r="G837">
        <v>11966</v>
      </c>
      <c r="H837" s="33">
        <v>44837.664641203701</v>
      </c>
      <c r="I837" s="32" t="s">
        <v>38</v>
      </c>
      <c r="J837" s="32" t="s">
        <v>39</v>
      </c>
      <c r="K837" s="33"/>
      <c r="L837" s="32" t="s">
        <v>40</v>
      </c>
      <c r="M837" s="32" t="s">
        <v>56</v>
      </c>
      <c r="N837">
        <v>1</v>
      </c>
      <c r="O837" s="32" t="s">
        <v>54</v>
      </c>
      <c r="P837">
        <v>0</v>
      </c>
      <c r="Q837" s="32" t="s">
        <v>56</v>
      </c>
      <c r="R837">
        <v>8888</v>
      </c>
      <c r="S837" s="32" t="s">
        <v>968</v>
      </c>
      <c r="T837" s="32" t="s">
        <v>177</v>
      </c>
      <c r="U837" s="32" t="s">
        <v>45</v>
      </c>
      <c r="V837" s="32" t="s">
        <v>3595</v>
      </c>
      <c r="W837" s="33">
        <v>44825.634479166663</v>
      </c>
      <c r="X837" s="32" t="s">
        <v>89</v>
      </c>
      <c r="Y837" s="32" t="s">
        <v>52</v>
      </c>
      <c r="Z837" s="32" t="s">
        <v>48</v>
      </c>
      <c r="AA837" s="32" t="s">
        <v>182</v>
      </c>
      <c r="AB837" s="32" t="s">
        <v>3507</v>
      </c>
      <c r="AC837" s="32" t="s">
        <v>538</v>
      </c>
      <c r="AD837" s="34"/>
      <c r="AE837" s="32" t="s">
        <v>39</v>
      </c>
      <c r="AF837" s="32" t="s">
        <v>53</v>
      </c>
      <c r="AG837" s="35">
        <v>0</v>
      </c>
      <c r="AH837" s="33">
        <v>44825.68408564815</v>
      </c>
      <c r="AI837" s="32" t="s">
        <v>56</v>
      </c>
    </row>
    <row r="838" spans="1:35" ht="14.25">
      <c r="A838" s="32" t="s">
        <v>35</v>
      </c>
      <c r="B838" s="32" t="s">
        <v>178</v>
      </c>
      <c r="C838" s="33">
        <v>44825.684270833335</v>
      </c>
      <c r="D838" s="33">
        <v>44825.615752314814</v>
      </c>
      <c r="E838" s="32" t="s">
        <v>37</v>
      </c>
      <c r="F838" s="32" t="s">
        <v>3596</v>
      </c>
      <c r="G838">
        <v>11967</v>
      </c>
      <c r="H838" s="33">
        <v>44837.654398148145</v>
      </c>
      <c r="I838" s="32" t="s">
        <v>38</v>
      </c>
      <c r="J838" s="32" t="s">
        <v>39</v>
      </c>
      <c r="K838" s="33"/>
      <c r="L838" s="32" t="s">
        <v>40</v>
      </c>
      <c r="M838" s="32" t="s">
        <v>56</v>
      </c>
      <c r="N838">
        <v>1</v>
      </c>
      <c r="O838" s="32" t="s">
        <v>179</v>
      </c>
      <c r="P838">
        <v>0</v>
      </c>
      <c r="Q838" s="32" t="s">
        <v>56</v>
      </c>
      <c r="R838">
        <v>8888</v>
      </c>
      <c r="S838" s="32" t="s">
        <v>968</v>
      </c>
      <c r="T838" s="32" t="s">
        <v>177</v>
      </c>
      <c r="U838" s="32" t="s">
        <v>45</v>
      </c>
      <c r="V838" s="32" t="s">
        <v>3597</v>
      </c>
      <c r="W838" s="33">
        <v>44825.645810185182</v>
      </c>
      <c r="X838" s="32" t="s">
        <v>89</v>
      </c>
      <c r="Y838" s="32" t="s">
        <v>52</v>
      </c>
      <c r="Z838" s="32" t="s">
        <v>48</v>
      </c>
      <c r="AA838" s="32" t="s">
        <v>182</v>
      </c>
      <c r="AB838" s="32" t="s">
        <v>3507</v>
      </c>
      <c r="AC838" s="32" t="s">
        <v>538</v>
      </c>
      <c r="AD838" s="34"/>
      <c r="AE838" s="32" t="s">
        <v>39</v>
      </c>
      <c r="AF838" s="32" t="s">
        <v>53</v>
      </c>
      <c r="AG838" s="35">
        <v>0</v>
      </c>
      <c r="AH838" s="33">
        <v>44825.684259259258</v>
      </c>
      <c r="AI838" s="32" t="s">
        <v>56</v>
      </c>
    </row>
    <row r="839" spans="1:35" ht="14.25">
      <c r="A839" s="32" t="s">
        <v>35</v>
      </c>
      <c r="B839" s="32" t="s">
        <v>329</v>
      </c>
      <c r="C839" s="33">
        <v>44835.358182870368</v>
      </c>
      <c r="D839" s="33">
        <v>44825.620358796295</v>
      </c>
      <c r="E839" s="32" t="s">
        <v>37</v>
      </c>
      <c r="F839" s="32" t="s">
        <v>3598</v>
      </c>
      <c r="G839">
        <v>11968</v>
      </c>
      <c r="H839" s="33">
        <v>44839.597222222219</v>
      </c>
      <c r="I839" s="32" t="s">
        <v>3385</v>
      </c>
      <c r="J839" s="32" t="s">
        <v>45</v>
      </c>
      <c r="K839" s="33">
        <v>44825.621307870373</v>
      </c>
      <c r="L839" s="32" t="s">
        <v>40</v>
      </c>
      <c r="M839" s="32" t="s">
        <v>56</v>
      </c>
      <c r="N839">
        <v>3</v>
      </c>
      <c r="O839" s="32" t="s">
        <v>732</v>
      </c>
      <c r="P839">
        <v>2</v>
      </c>
      <c r="Q839" s="32" t="s">
        <v>56</v>
      </c>
      <c r="R839">
        <v>951549493</v>
      </c>
      <c r="S839" s="32" t="s">
        <v>3599</v>
      </c>
      <c r="T839" s="32" t="s">
        <v>3600</v>
      </c>
      <c r="U839" s="32" t="s">
        <v>45</v>
      </c>
      <c r="V839" s="32" t="s">
        <v>3601</v>
      </c>
      <c r="W839" s="33">
        <v>44833.356921296298</v>
      </c>
      <c r="X839" s="32" t="s">
        <v>72</v>
      </c>
      <c r="Y839" s="32" t="s">
        <v>47</v>
      </c>
      <c r="Z839" s="32" t="s">
        <v>48</v>
      </c>
      <c r="AA839" s="32" t="s">
        <v>330</v>
      </c>
      <c r="AB839" s="32" t="s">
        <v>3602</v>
      </c>
      <c r="AC839" s="32" t="s">
        <v>517</v>
      </c>
      <c r="AD839" s="34"/>
      <c r="AE839" s="32" t="s">
        <v>39</v>
      </c>
      <c r="AF839" s="32" t="s">
        <v>53</v>
      </c>
      <c r="AG839" s="35">
        <v>0</v>
      </c>
      <c r="AH839" s="33">
        <v>44835.358171296299</v>
      </c>
      <c r="AI839" s="32" t="s">
        <v>56</v>
      </c>
    </row>
    <row r="840" spans="1:35" ht="14.25">
      <c r="A840" s="32" t="s">
        <v>35</v>
      </c>
      <c r="B840" s="32" t="s">
        <v>73</v>
      </c>
      <c r="C840" s="33">
        <v>44826.425497685188</v>
      </c>
      <c r="D840" s="33">
        <v>44825.626307870371</v>
      </c>
      <c r="E840" s="32" t="s">
        <v>37</v>
      </c>
      <c r="F840" s="32" t="s">
        <v>3603</v>
      </c>
      <c r="G840">
        <v>11969</v>
      </c>
      <c r="H840" s="33">
        <v>44838.343553240738</v>
      </c>
      <c r="I840" s="32" t="s">
        <v>3604</v>
      </c>
      <c r="J840" s="32" t="s">
        <v>45</v>
      </c>
      <c r="K840" s="33">
        <v>44825.629374999997</v>
      </c>
      <c r="L840" s="32" t="s">
        <v>40</v>
      </c>
      <c r="M840" s="32" t="s">
        <v>56</v>
      </c>
      <c r="N840">
        <v>1</v>
      </c>
      <c r="O840" s="32" t="s">
        <v>127</v>
      </c>
      <c r="P840">
        <v>1</v>
      </c>
      <c r="Q840" s="32" t="s">
        <v>56</v>
      </c>
      <c r="R840">
        <v>5705</v>
      </c>
      <c r="S840" s="32" t="s">
        <v>245</v>
      </c>
      <c r="T840" s="32" t="s">
        <v>246</v>
      </c>
      <c r="U840" s="32" t="s">
        <v>45</v>
      </c>
      <c r="V840" s="32" t="s">
        <v>3605</v>
      </c>
      <c r="W840" s="33">
        <v>44826.330590277779</v>
      </c>
      <c r="X840" s="32" t="s">
        <v>51</v>
      </c>
      <c r="Y840" s="32" t="s">
        <v>47</v>
      </c>
      <c r="Z840" s="32" t="s">
        <v>48</v>
      </c>
      <c r="AA840" s="32" t="s">
        <v>105</v>
      </c>
      <c r="AB840" s="32" t="s">
        <v>3606</v>
      </c>
      <c r="AC840" s="32" t="s">
        <v>604</v>
      </c>
      <c r="AD840" s="34"/>
      <c r="AE840" s="32" t="s">
        <v>39</v>
      </c>
      <c r="AF840" s="32" t="s">
        <v>50</v>
      </c>
      <c r="AG840" s="35">
        <v>0</v>
      </c>
      <c r="AH840" s="33">
        <v>44826.425497685188</v>
      </c>
      <c r="AI840" s="32" t="s">
        <v>41</v>
      </c>
    </row>
    <row r="841" spans="1:35" ht="14.25">
      <c r="A841" s="32" t="s">
        <v>35</v>
      </c>
      <c r="B841" s="32" t="s">
        <v>1527</v>
      </c>
      <c r="C841" s="33">
        <v>44825.685243055559</v>
      </c>
      <c r="D841" s="33">
        <v>44825.626967592594</v>
      </c>
      <c r="E841" s="32" t="s">
        <v>37</v>
      </c>
      <c r="F841" s="32" t="s">
        <v>3607</v>
      </c>
      <c r="G841">
        <v>11970</v>
      </c>
      <c r="H841" s="33">
        <v>44837.628993055558</v>
      </c>
      <c r="I841" s="32" t="s">
        <v>38</v>
      </c>
      <c r="J841" s="32" t="s">
        <v>39</v>
      </c>
      <c r="K841" s="33"/>
      <c r="L841" s="32" t="s">
        <v>40</v>
      </c>
      <c r="M841" s="32" t="s">
        <v>56</v>
      </c>
      <c r="N841">
        <v>1</v>
      </c>
      <c r="O841" s="32" t="s">
        <v>42</v>
      </c>
      <c r="P841">
        <v>0</v>
      </c>
      <c r="Q841" s="32" t="s">
        <v>56</v>
      </c>
      <c r="R841">
        <v>818108684</v>
      </c>
      <c r="S841" s="32" t="s">
        <v>645</v>
      </c>
      <c r="T841" s="32" t="s">
        <v>646</v>
      </c>
      <c r="U841" s="32" t="s">
        <v>45</v>
      </c>
      <c r="V841" s="32" t="s">
        <v>3608</v>
      </c>
      <c r="W841" s="33">
        <v>44825.683275462965</v>
      </c>
      <c r="X841" s="32" t="s">
        <v>85</v>
      </c>
      <c r="Y841" s="32" t="s">
        <v>47</v>
      </c>
      <c r="Z841" s="32" t="s">
        <v>48</v>
      </c>
      <c r="AA841" s="32" t="s">
        <v>475</v>
      </c>
      <c r="AB841" s="32" t="s">
        <v>3609</v>
      </c>
      <c r="AC841" s="32" t="s">
        <v>1805</v>
      </c>
      <c r="AD841" s="34"/>
      <c r="AE841" s="32" t="s">
        <v>39</v>
      </c>
      <c r="AF841" s="32" t="s">
        <v>50</v>
      </c>
      <c r="AG841" s="35">
        <v>0</v>
      </c>
      <c r="AH841" s="33">
        <v>44825.685231481482</v>
      </c>
      <c r="AI841" s="32" t="s">
        <v>56</v>
      </c>
    </row>
    <row r="842" spans="1:35" ht="14.25">
      <c r="A842" s="32" t="s">
        <v>35</v>
      </c>
      <c r="B842" s="32" t="s">
        <v>982</v>
      </c>
      <c r="C842" s="33"/>
      <c r="D842" s="33">
        <v>44825.64099537037</v>
      </c>
      <c r="E842" s="32" t="s">
        <v>3610</v>
      </c>
      <c r="F842" s="32" t="s">
        <v>3611</v>
      </c>
      <c r="G842">
        <v>11971</v>
      </c>
      <c r="H842" s="33">
        <v>44837.641192129631</v>
      </c>
      <c r="I842" s="32" t="s">
        <v>38</v>
      </c>
      <c r="J842" s="32" t="s">
        <v>39</v>
      </c>
      <c r="K842" s="33"/>
      <c r="L842" s="32" t="s">
        <v>40</v>
      </c>
      <c r="M842" s="32" t="s">
        <v>56</v>
      </c>
      <c r="N842">
        <v>1</v>
      </c>
      <c r="O842" s="32" t="s">
        <v>39</v>
      </c>
      <c r="P842">
        <v>0</v>
      </c>
      <c r="Q842" s="32" t="s">
        <v>56</v>
      </c>
      <c r="R842">
        <v>8888</v>
      </c>
      <c r="S842" s="32" t="s">
        <v>875</v>
      </c>
      <c r="T842" s="32" t="s">
        <v>149</v>
      </c>
      <c r="U842" s="32" t="s">
        <v>39</v>
      </c>
      <c r="V842" s="32" t="s">
        <v>39</v>
      </c>
      <c r="W842" s="33"/>
      <c r="X842" s="32" t="s">
        <v>149</v>
      </c>
      <c r="Y842" s="32" t="s">
        <v>47</v>
      </c>
      <c r="Z842" s="32" t="s">
        <v>160</v>
      </c>
      <c r="AA842" s="32" t="s">
        <v>39</v>
      </c>
      <c r="AB842" s="32" t="s">
        <v>3612</v>
      </c>
      <c r="AC842" s="32" t="s">
        <v>1349</v>
      </c>
      <c r="AD842" s="34"/>
      <c r="AE842" s="32" t="s">
        <v>39</v>
      </c>
      <c r="AF842" s="32" t="s">
        <v>53</v>
      </c>
      <c r="AG842" s="35">
        <v>0</v>
      </c>
      <c r="AH842" s="33">
        <v>44825.641192129631</v>
      </c>
      <c r="AI842" s="32" t="s">
        <v>56</v>
      </c>
    </row>
    <row r="843" spans="1:35" ht="14.25">
      <c r="A843" s="32" t="s">
        <v>35</v>
      </c>
      <c r="B843" s="32" t="s">
        <v>1527</v>
      </c>
      <c r="C843" s="33">
        <v>44825.684513888889</v>
      </c>
      <c r="D843" s="33">
        <v>44825.643055555556</v>
      </c>
      <c r="E843" s="32" t="s">
        <v>37</v>
      </c>
      <c r="F843" s="32" t="s">
        <v>3613</v>
      </c>
      <c r="G843">
        <v>11972</v>
      </c>
      <c r="H843" s="33">
        <v>44837.662986111114</v>
      </c>
      <c r="I843" s="32" t="s">
        <v>38</v>
      </c>
      <c r="J843" s="32" t="s">
        <v>39</v>
      </c>
      <c r="K843" s="33"/>
      <c r="L843" s="32" t="s">
        <v>40</v>
      </c>
      <c r="M843" s="32" t="s">
        <v>56</v>
      </c>
      <c r="N843">
        <v>1</v>
      </c>
      <c r="O843" s="32" t="s">
        <v>42</v>
      </c>
      <c r="P843">
        <v>0</v>
      </c>
      <c r="Q843" s="32" t="s">
        <v>56</v>
      </c>
      <c r="R843">
        <v>646961928</v>
      </c>
      <c r="S843" s="32" t="s">
        <v>3614</v>
      </c>
      <c r="T843" s="32" t="s">
        <v>3615</v>
      </c>
      <c r="U843" s="32" t="s">
        <v>45</v>
      </c>
      <c r="V843" s="32" t="s">
        <v>140</v>
      </c>
      <c r="W843" s="33">
        <v>44825.66511574074</v>
      </c>
      <c r="X843" s="32" t="s">
        <v>103</v>
      </c>
      <c r="Y843" s="32" t="s">
        <v>47</v>
      </c>
      <c r="Z843" s="32" t="s">
        <v>48</v>
      </c>
      <c r="AA843" s="32" t="s">
        <v>107</v>
      </c>
      <c r="AB843" s="32" t="s">
        <v>3616</v>
      </c>
      <c r="AC843" s="32" t="s">
        <v>461</v>
      </c>
      <c r="AD843" s="34"/>
      <c r="AE843" s="32" t="s">
        <v>39</v>
      </c>
      <c r="AF843" s="32" t="s">
        <v>50</v>
      </c>
      <c r="AG843" s="35">
        <v>0</v>
      </c>
      <c r="AH843" s="33">
        <v>44825.684513888889</v>
      </c>
      <c r="AI843" s="32" t="s">
        <v>56</v>
      </c>
    </row>
    <row r="844" spans="1:35" ht="14.25">
      <c r="A844" s="32" t="s">
        <v>35</v>
      </c>
      <c r="B844" s="32" t="s">
        <v>982</v>
      </c>
      <c r="C844" s="33"/>
      <c r="D844" s="33">
        <v>44825.658252314817</v>
      </c>
      <c r="E844" s="32" t="s">
        <v>3610</v>
      </c>
      <c r="F844" s="32" t="s">
        <v>3617</v>
      </c>
      <c r="G844">
        <v>11973</v>
      </c>
      <c r="H844" s="33">
        <v>44837.65828703704</v>
      </c>
      <c r="I844" s="32" t="s">
        <v>38</v>
      </c>
      <c r="J844" s="32" t="s">
        <v>39</v>
      </c>
      <c r="K844" s="33"/>
      <c r="L844" s="32" t="s">
        <v>40</v>
      </c>
      <c r="M844" s="32" t="s">
        <v>56</v>
      </c>
      <c r="N844">
        <v>1</v>
      </c>
      <c r="O844" s="32" t="s">
        <v>39</v>
      </c>
      <c r="P844">
        <v>0</v>
      </c>
      <c r="Q844" s="32" t="s">
        <v>56</v>
      </c>
      <c r="R844">
        <v>8888</v>
      </c>
      <c r="S844" s="32" t="s">
        <v>968</v>
      </c>
      <c r="T844" s="32" t="s">
        <v>177</v>
      </c>
      <c r="U844" s="32" t="s">
        <v>39</v>
      </c>
      <c r="V844" s="32" t="s">
        <v>39</v>
      </c>
      <c r="W844" s="33"/>
      <c r="X844" s="32" t="s">
        <v>177</v>
      </c>
      <c r="Y844" s="32" t="s">
        <v>47</v>
      </c>
      <c r="Z844" s="32" t="s">
        <v>160</v>
      </c>
      <c r="AA844" s="32" t="s">
        <v>39</v>
      </c>
      <c r="AB844" s="32" t="s">
        <v>3618</v>
      </c>
      <c r="AC844" s="32" t="s">
        <v>1349</v>
      </c>
      <c r="AD844" s="34"/>
      <c r="AE844" s="32" t="s">
        <v>39</v>
      </c>
      <c r="AF844" s="32" t="s">
        <v>53</v>
      </c>
      <c r="AG844" s="35">
        <v>0</v>
      </c>
      <c r="AH844" s="33">
        <v>44825.65898148148</v>
      </c>
      <c r="AI844" s="32" t="s">
        <v>56</v>
      </c>
    </row>
    <row r="845" spans="1:35" ht="14.25">
      <c r="A845" s="32" t="s">
        <v>35</v>
      </c>
      <c r="B845" s="32" t="s">
        <v>1527</v>
      </c>
      <c r="C845" s="33">
        <v>44825.665694444448</v>
      </c>
      <c r="D845" s="33">
        <v>44825.665324074071</v>
      </c>
      <c r="E845" s="32" t="s">
        <v>37</v>
      </c>
      <c r="F845" s="32" t="s">
        <v>3619</v>
      </c>
      <c r="G845">
        <v>11974</v>
      </c>
      <c r="H845" s="33">
        <v>44830.573252314818</v>
      </c>
      <c r="I845" s="32" t="s">
        <v>38</v>
      </c>
      <c r="J845" s="32" t="s">
        <v>39</v>
      </c>
      <c r="K845" s="33"/>
      <c r="L845" s="32" t="s">
        <v>40</v>
      </c>
      <c r="M845" s="32" t="s">
        <v>41</v>
      </c>
      <c r="N845">
        <v>1</v>
      </c>
      <c r="O845" s="32" t="s">
        <v>42</v>
      </c>
      <c r="P845">
        <v>0</v>
      </c>
      <c r="Q845" s="32" t="s">
        <v>41</v>
      </c>
      <c r="R845">
        <v>642175520</v>
      </c>
      <c r="S845" s="32" t="s">
        <v>194</v>
      </c>
      <c r="T845" s="32" t="s">
        <v>195</v>
      </c>
      <c r="U845" s="32" t="s">
        <v>45</v>
      </c>
      <c r="V845" s="32" t="s">
        <v>2090</v>
      </c>
      <c r="W845" s="33">
        <v>44825.665694444448</v>
      </c>
      <c r="X845" s="32" t="s">
        <v>196</v>
      </c>
      <c r="Y845" s="32" t="s">
        <v>235</v>
      </c>
      <c r="Z845" s="32" t="s">
        <v>48</v>
      </c>
      <c r="AA845" s="32" t="s">
        <v>197</v>
      </c>
      <c r="AB845" s="32" t="s">
        <v>3620</v>
      </c>
      <c r="AC845" s="32" t="s">
        <v>538</v>
      </c>
      <c r="AD845" s="34"/>
      <c r="AE845" s="32" t="s">
        <v>39</v>
      </c>
      <c r="AF845" s="32" t="s">
        <v>50</v>
      </c>
      <c r="AG845" s="35">
        <v>0</v>
      </c>
      <c r="AH845" s="33">
        <v>44825.698252314818</v>
      </c>
      <c r="AI845" s="32" t="s">
        <v>41</v>
      </c>
    </row>
    <row r="846" spans="1:35" ht="14.25">
      <c r="A846" s="32" t="s">
        <v>35</v>
      </c>
      <c r="B846" s="32" t="s">
        <v>737</v>
      </c>
      <c r="C846" s="33"/>
      <c r="D846" s="33">
        <v>44825.683680555558</v>
      </c>
      <c r="E846" s="32" t="s">
        <v>37</v>
      </c>
      <c r="F846" s="32" t="s">
        <v>39</v>
      </c>
      <c r="G846">
        <v>11975</v>
      </c>
      <c r="H846" s="33">
        <v>44837.541666666664</v>
      </c>
      <c r="I846" s="32" t="s">
        <v>38</v>
      </c>
      <c r="J846" s="32" t="s">
        <v>39</v>
      </c>
      <c r="K846" s="33"/>
      <c r="L846" s="32" t="s">
        <v>40</v>
      </c>
      <c r="M846" s="32" t="s">
        <v>56</v>
      </c>
      <c r="N846">
        <v>2</v>
      </c>
      <c r="O846" s="32" t="s">
        <v>738</v>
      </c>
      <c r="P846">
        <v>0</v>
      </c>
      <c r="Q846" s="32" t="s">
        <v>41</v>
      </c>
      <c r="R846">
        <v>6081</v>
      </c>
      <c r="S846" s="32" t="s">
        <v>1242</v>
      </c>
      <c r="T846" s="32" t="s">
        <v>1243</v>
      </c>
      <c r="U846" s="32" t="s">
        <v>39</v>
      </c>
      <c r="V846" s="32" t="s">
        <v>39</v>
      </c>
      <c r="W846" s="33"/>
      <c r="X846" s="32" t="s">
        <v>159</v>
      </c>
      <c r="Y846" s="32" t="s">
        <v>47</v>
      </c>
      <c r="Z846" s="32" t="s">
        <v>160</v>
      </c>
      <c r="AA846" s="32" t="s">
        <v>920</v>
      </c>
      <c r="AB846" s="32" t="s">
        <v>1244</v>
      </c>
      <c r="AC846" s="32" t="s">
        <v>557</v>
      </c>
      <c r="AD846" s="34"/>
      <c r="AE846" s="32" t="s">
        <v>39</v>
      </c>
      <c r="AF846" s="32" t="s">
        <v>53</v>
      </c>
      <c r="AG846" s="35">
        <v>0</v>
      </c>
      <c r="AH846" s="33">
        <v>44833.639363425929</v>
      </c>
      <c r="AI846" s="32" t="s">
        <v>56</v>
      </c>
    </row>
    <row r="847" spans="1:35" ht="14.25">
      <c r="A847" s="32" t="s">
        <v>35</v>
      </c>
      <c r="B847" s="32" t="s">
        <v>737</v>
      </c>
      <c r="C847" s="33"/>
      <c r="D847" s="33">
        <v>44825.692129629628</v>
      </c>
      <c r="E847" s="32" t="s">
        <v>37</v>
      </c>
      <c r="F847" s="32" t="s">
        <v>39</v>
      </c>
      <c r="G847">
        <v>11976</v>
      </c>
      <c r="H847" s="33">
        <v>44830.56722222222</v>
      </c>
      <c r="I847" s="32" t="s">
        <v>3621</v>
      </c>
      <c r="J847" s="32" t="s">
        <v>66</v>
      </c>
      <c r="K847" s="33">
        <v>44833.662928240738</v>
      </c>
      <c r="L847" s="32" t="s">
        <v>40</v>
      </c>
      <c r="M847" s="32" t="s">
        <v>56</v>
      </c>
      <c r="N847">
        <v>2</v>
      </c>
      <c r="O847" s="32" t="s">
        <v>738</v>
      </c>
      <c r="P847">
        <v>1</v>
      </c>
      <c r="Q847" s="32" t="s">
        <v>41</v>
      </c>
      <c r="R847">
        <v>6081</v>
      </c>
      <c r="S847" s="32" t="s">
        <v>1242</v>
      </c>
      <c r="T847" s="32" t="s">
        <v>1243</v>
      </c>
      <c r="U847" s="32" t="s">
        <v>39</v>
      </c>
      <c r="V847" s="32" t="s">
        <v>39</v>
      </c>
      <c r="W847" s="33"/>
      <c r="X847" s="32" t="s">
        <v>614</v>
      </c>
      <c r="Y847" s="32" t="s">
        <v>47</v>
      </c>
      <c r="Z847" s="32" t="s">
        <v>216</v>
      </c>
      <c r="AA847" s="32" t="s">
        <v>920</v>
      </c>
      <c r="AB847" s="32" t="s">
        <v>1244</v>
      </c>
      <c r="AC847" s="32" t="s">
        <v>557</v>
      </c>
      <c r="AD847" s="34"/>
      <c r="AE847" s="32" t="s">
        <v>39</v>
      </c>
      <c r="AF847" s="32" t="s">
        <v>53</v>
      </c>
      <c r="AG847" s="35">
        <v>0</v>
      </c>
      <c r="AH847" s="33">
        <v>44833.670416666668</v>
      </c>
      <c r="AI847" s="32" t="s">
        <v>56</v>
      </c>
    </row>
    <row r="848" spans="1:35" ht="14.25">
      <c r="A848" s="32" t="s">
        <v>35</v>
      </c>
      <c r="B848" s="32" t="s">
        <v>1527</v>
      </c>
      <c r="C848" s="33">
        <v>44828.732997685183</v>
      </c>
      <c r="D848" s="33">
        <v>44825.76226851852</v>
      </c>
      <c r="E848" s="32" t="s">
        <v>37</v>
      </c>
      <c r="F848" s="32" t="s">
        <v>3622</v>
      </c>
      <c r="G848">
        <v>11977</v>
      </c>
      <c r="H848" s="33">
        <v>44831.589583333334</v>
      </c>
      <c r="I848" s="32" t="s">
        <v>38</v>
      </c>
      <c r="J848" s="32" t="s">
        <v>45</v>
      </c>
      <c r="K848" s="33">
        <v>44826.296030092592</v>
      </c>
      <c r="L848" s="32" t="s">
        <v>40</v>
      </c>
      <c r="M848" s="32" t="s">
        <v>56</v>
      </c>
      <c r="N848">
        <v>1</v>
      </c>
      <c r="O848" s="32" t="s">
        <v>119</v>
      </c>
      <c r="P848">
        <v>1</v>
      </c>
      <c r="Q848" s="32" t="s">
        <v>41</v>
      </c>
      <c r="R848">
        <v>6241</v>
      </c>
      <c r="S848" s="32" t="s">
        <v>3065</v>
      </c>
      <c r="T848" s="32" t="s">
        <v>3066</v>
      </c>
      <c r="U848" s="32" t="s">
        <v>45</v>
      </c>
      <c r="V848" s="32" t="s">
        <v>3623</v>
      </c>
      <c r="W848" s="33">
        <v>44826.702337962961</v>
      </c>
      <c r="X848" s="32" t="s">
        <v>85</v>
      </c>
      <c r="Y848" s="32" t="s">
        <v>47</v>
      </c>
      <c r="Z848" s="32" t="s">
        <v>48</v>
      </c>
      <c r="AA848" s="32" t="s">
        <v>505</v>
      </c>
      <c r="AB848" s="32" t="s">
        <v>3064</v>
      </c>
      <c r="AC848" s="32" t="s">
        <v>599</v>
      </c>
      <c r="AD848" s="34"/>
      <c r="AE848" s="32" t="s">
        <v>39</v>
      </c>
      <c r="AF848" s="32" t="s">
        <v>50</v>
      </c>
      <c r="AG848" s="35">
        <v>0</v>
      </c>
      <c r="AH848" s="33">
        <v>44828.732986111114</v>
      </c>
      <c r="AI848" s="32" t="s">
        <v>41</v>
      </c>
    </row>
    <row r="849" spans="1:35" ht="14.25">
      <c r="A849" s="32" t="s">
        <v>35</v>
      </c>
      <c r="B849" s="32" t="s">
        <v>73</v>
      </c>
      <c r="C849" s="33">
        <v>44828.608576388891</v>
      </c>
      <c r="D849" s="33">
        <v>44825.794456018521</v>
      </c>
      <c r="E849" s="32" t="s">
        <v>37</v>
      </c>
      <c r="F849" s="32" t="s">
        <v>3624</v>
      </c>
      <c r="G849">
        <v>11978</v>
      </c>
      <c r="H849" s="33">
        <v>44831.705555555556</v>
      </c>
      <c r="I849" s="32" t="s">
        <v>38</v>
      </c>
      <c r="J849" s="32" t="s">
        <v>45</v>
      </c>
      <c r="K849" s="33">
        <v>44826.303796296299</v>
      </c>
      <c r="L849" s="32" t="s">
        <v>40</v>
      </c>
      <c r="M849" s="32" t="s">
        <v>56</v>
      </c>
      <c r="N849">
        <v>1</v>
      </c>
      <c r="O849" s="32" t="s">
        <v>42</v>
      </c>
      <c r="P849">
        <v>1</v>
      </c>
      <c r="Q849" s="32" t="s">
        <v>41</v>
      </c>
      <c r="R849">
        <v>5787</v>
      </c>
      <c r="S849" s="32" t="s">
        <v>707</v>
      </c>
      <c r="T849" s="32" t="s">
        <v>708</v>
      </c>
      <c r="U849" s="32" t="s">
        <v>45</v>
      </c>
      <c r="V849" s="32" t="s">
        <v>3625</v>
      </c>
      <c r="W849" s="33">
        <v>44826.586111111108</v>
      </c>
      <c r="X849" s="32" t="s">
        <v>72</v>
      </c>
      <c r="Y849" s="32" t="s">
        <v>47</v>
      </c>
      <c r="Z849" s="32" t="s">
        <v>48</v>
      </c>
      <c r="AA849" s="32" t="s">
        <v>77</v>
      </c>
      <c r="AB849" s="32" t="s">
        <v>3626</v>
      </c>
      <c r="AC849" s="32" t="s">
        <v>3627</v>
      </c>
      <c r="AD849" s="34"/>
      <c r="AE849" s="32" t="s">
        <v>39</v>
      </c>
      <c r="AF849" s="32" t="s">
        <v>50</v>
      </c>
      <c r="AG849" s="35">
        <v>0</v>
      </c>
      <c r="AH849" s="33">
        <v>44828.608576388891</v>
      </c>
      <c r="AI849" s="32" t="s">
        <v>41</v>
      </c>
    </row>
    <row r="850" spans="1:35" ht="14.25">
      <c r="A850" s="32" t="s">
        <v>35</v>
      </c>
      <c r="B850" s="32" t="s">
        <v>2348</v>
      </c>
      <c r="C850" s="33">
        <v>44826.701539351852</v>
      </c>
      <c r="D850" s="33">
        <v>44826.324074074073</v>
      </c>
      <c r="E850" s="32" t="s">
        <v>37</v>
      </c>
      <c r="F850" s="32" t="s">
        <v>3628</v>
      </c>
      <c r="G850">
        <v>11979</v>
      </c>
      <c r="H850" s="33">
        <v>44838.33556712963</v>
      </c>
      <c r="I850" s="32" t="s">
        <v>38</v>
      </c>
      <c r="J850" s="32" t="s">
        <v>45</v>
      </c>
      <c r="K850" s="33">
        <v>44826.33011574074</v>
      </c>
      <c r="L850" s="32" t="s">
        <v>40</v>
      </c>
      <c r="M850" s="32" t="s">
        <v>56</v>
      </c>
      <c r="N850">
        <v>1</v>
      </c>
      <c r="O850" s="32" t="s">
        <v>60</v>
      </c>
      <c r="P850">
        <v>1</v>
      </c>
      <c r="Q850" s="32" t="s">
        <v>56</v>
      </c>
      <c r="R850">
        <v>6377</v>
      </c>
      <c r="S850" s="32" t="s">
        <v>3629</v>
      </c>
      <c r="T850" s="32" t="s">
        <v>3630</v>
      </c>
      <c r="U850" s="32" t="s">
        <v>45</v>
      </c>
      <c r="V850" s="32" t="s">
        <v>3631</v>
      </c>
      <c r="W850" s="33">
        <v>44826.699652777781</v>
      </c>
      <c r="X850" s="32" t="s">
        <v>85</v>
      </c>
      <c r="Y850" s="32" t="s">
        <v>47</v>
      </c>
      <c r="Z850" s="32" t="s">
        <v>48</v>
      </c>
      <c r="AA850" s="32" t="s">
        <v>474</v>
      </c>
      <c r="AB850" s="32" t="s">
        <v>876</v>
      </c>
      <c r="AC850" s="32" t="s">
        <v>539</v>
      </c>
      <c r="AD850" s="34"/>
      <c r="AE850" s="32" t="s">
        <v>39</v>
      </c>
      <c r="AF850" s="32" t="s">
        <v>50</v>
      </c>
      <c r="AG850" s="35">
        <v>0</v>
      </c>
      <c r="AH850" s="33">
        <v>44826.701539351852</v>
      </c>
      <c r="AI850" s="32" t="s">
        <v>41</v>
      </c>
    </row>
    <row r="851" spans="1:35" ht="14.25">
      <c r="A851" s="32" t="s">
        <v>35</v>
      </c>
      <c r="B851" s="32" t="s">
        <v>36</v>
      </c>
      <c r="C851" s="33">
        <v>44826.6171875</v>
      </c>
      <c r="D851" s="33">
        <v>44826.342719907407</v>
      </c>
      <c r="E851" s="32" t="s">
        <v>37</v>
      </c>
      <c r="F851" s="32" t="s">
        <v>3632</v>
      </c>
      <c r="G851">
        <v>11980</v>
      </c>
      <c r="H851" s="33">
        <v>44838.596354166664</v>
      </c>
      <c r="I851" s="32" t="s">
        <v>38</v>
      </c>
      <c r="J851" s="32" t="s">
        <v>39</v>
      </c>
      <c r="K851" s="33"/>
      <c r="L851" s="32" t="s">
        <v>40</v>
      </c>
      <c r="M851" s="32" t="s">
        <v>56</v>
      </c>
      <c r="N851">
        <v>1</v>
      </c>
      <c r="O851" s="32" t="s">
        <v>82</v>
      </c>
      <c r="P851">
        <v>0</v>
      </c>
      <c r="Q851" s="32" t="s">
        <v>56</v>
      </c>
      <c r="R851">
        <v>1211</v>
      </c>
      <c r="S851" s="32" t="s">
        <v>1039</v>
      </c>
      <c r="T851" s="32" t="s">
        <v>1040</v>
      </c>
      <c r="U851" s="32" t="s">
        <v>45</v>
      </c>
      <c r="V851" s="32" t="s">
        <v>2507</v>
      </c>
      <c r="W851" s="33">
        <v>44826.364537037036</v>
      </c>
      <c r="X851" s="32" t="s">
        <v>149</v>
      </c>
      <c r="Y851" s="32" t="s">
        <v>47</v>
      </c>
      <c r="Z851" s="32" t="s">
        <v>48</v>
      </c>
      <c r="AA851" s="32" t="s">
        <v>128</v>
      </c>
      <c r="AB851" s="32" t="s">
        <v>3633</v>
      </c>
      <c r="AC851" s="32" t="s">
        <v>3098</v>
      </c>
      <c r="AD851" s="34"/>
      <c r="AE851" s="32" t="s">
        <v>39</v>
      </c>
      <c r="AF851" s="32" t="s">
        <v>50</v>
      </c>
      <c r="AG851" s="35">
        <v>0</v>
      </c>
      <c r="AH851" s="33">
        <v>44826.6171875</v>
      </c>
      <c r="AI851" s="32" t="s">
        <v>41</v>
      </c>
    </row>
    <row r="852" spans="1:35" ht="14.25">
      <c r="A852" s="32" t="s">
        <v>35</v>
      </c>
      <c r="B852" s="32" t="s">
        <v>178</v>
      </c>
      <c r="C852" s="33">
        <v>44826.67083333333</v>
      </c>
      <c r="D852" s="33">
        <v>44826.349143518521</v>
      </c>
      <c r="E852" s="32" t="s">
        <v>37</v>
      </c>
      <c r="F852" s="32" t="s">
        <v>3634</v>
      </c>
      <c r="G852">
        <v>11981</v>
      </c>
      <c r="H852" s="33">
        <v>44838.606944444444</v>
      </c>
      <c r="I852" s="32" t="s">
        <v>3635</v>
      </c>
      <c r="J852" s="32" t="s">
        <v>45</v>
      </c>
      <c r="K852" s="33">
        <v>44826.362650462965</v>
      </c>
      <c r="L852" s="32" t="s">
        <v>40</v>
      </c>
      <c r="M852" s="32" t="s">
        <v>56</v>
      </c>
      <c r="N852">
        <v>1</v>
      </c>
      <c r="O852" s="32" t="s">
        <v>73</v>
      </c>
      <c r="P852">
        <v>1</v>
      </c>
      <c r="Q852" s="32" t="s">
        <v>56</v>
      </c>
      <c r="R852">
        <v>8759</v>
      </c>
      <c r="S852" s="32" t="s">
        <v>443</v>
      </c>
      <c r="T852" s="32" t="s">
        <v>444</v>
      </c>
      <c r="U852" s="32" t="s">
        <v>45</v>
      </c>
      <c r="V852" s="32" t="s">
        <v>3636</v>
      </c>
      <c r="W852" s="33">
        <v>44826.668935185182</v>
      </c>
      <c r="X852" s="32" t="s">
        <v>58</v>
      </c>
      <c r="Y852" s="32" t="s">
        <v>47</v>
      </c>
      <c r="Z852" s="32" t="s">
        <v>48</v>
      </c>
      <c r="AA852" s="32" t="s">
        <v>182</v>
      </c>
      <c r="AB852" s="32" t="s">
        <v>3637</v>
      </c>
      <c r="AC852" s="32" t="s">
        <v>328</v>
      </c>
      <c r="AD852" s="34"/>
      <c r="AE852" s="32" t="s">
        <v>39</v>
      </c>
      <c r="AF852" s="32" t="s">
        <v>53</v>
      </c>
      <c r="AG852" s="35">
        <v>0</v>
      </c>
      <c r="AH852" s="33">
        <v>44826.67083333333</v>
      </c>
      <c r="AI852" s="32" t="s">
        <v>56</v>
      </c>
    </row>
    <row r="853" spans="1:35" ht="14.25">
      <c r="A853" s="32" t="s">
        <v>35</v>
      </c>
      <c r="B853" s="32" t="s">
        <v>1527</v>
      </c>
      <c r="C853" s="33">
        <v>44826.37667824074</v>
      </c>
      <c r="D853" s="33">
        <v>44826.358773148146</v>
      </c>
      <c r="E853" s="32" t="s">
        <v>37</v>
      </c>
      <c r="F853" s="32" t="s">
        <v>39</v>
      </c>
      <c r="G853">
        <v>11982</v>
      </c>
      <c r="H853" s="33">
        <v>44830.609074074076</v>
      </c>
      <c r="I853" s="32" t="s">
        <v>3638</v>
      </c>
      <c r="J853" s="32" t="s">
        <v>45</v>
      </c>
      <c r="K853" s="33">
        <v>44826.376307870371</v>
      </c>
      <c r="L853" s="32" t="s">
        <v>40</v>
      </c>
      <c r="M853" s="32" t="s">
        <v>56</v>
      </c>
      <c r="N853">
        <v>1</v>
      </c>
      <c r="O853" s="32" t="s">
        <v>135</v>
      </c>
      <c r="P853">
        <v>1</v>
      </c>
      <c r="Q853" s="32" t="s">
        <v>41</v>
      </c>
      <c r="R853">
        <v>6860</v>
      </c>
      <c r="S853" s="32" t="s">
        <v>789</v>
      </c>
      <c r="T853" s="32" t="s">
        <v>790</v>
      </c>
      <c r="U853" s="32" t="s">
        <v>45</v>
      </c>
      <c r="V853" s="32" t="s">
        <v>3639</v>
      </c>
      <c r="W853" s="33">
        <v>44826.37667824074</v>
      </c>
      <c r="X853" s="32" t="s">
        <v>110</v>
      </c>
      <c r="Y853" s="32" t="s">
        <v>47</v>
      </c>
      <c r="Z853" s="32" t="s">
        <v>48</v>
      </c>
      <c r="AA853" s="32" t="s">
        <v>97</v>
      </c>
      <c r="AB853" s="32" t="s">
        <v>3640</v>
      </c>
      <c r="AC853" s="32" t="s">
        <v>791</v>
      </c>
      <c r="AD853" s="34">
        <v>44686</v>
      </c>
      <c r="AE853" s="32" t="s">
        <v>39</v>
      </c>
      <c r="AF853" s="32" t="s">
        <v>53</v>
      </c>
      <c r="AG853" s="35">
        <v>0</v>
      </c>
      <c r="AH853" s="33">
        <v>44826.377326388887</v>
      </c>
      <c r="AI853" s="32" t="s">
        <v>41</v>
      </c>
    </row>
    <row r="854" spans="1:35" ht="14.25">
      <c r="A854" s="32" t="s">
        <v>35</v>
      </c>
      <c r="B854" s="32" t="s">
        <v>1527</v>
      </c>
      <c r="C854" s="33">
        <v>44826.363402777781</v>
      </c>
      <c r="D854" s="33">
        <v>44826.361990740741</v>
      </c>
      <c r="E854" s="32" t="s">
        <v>37</v>
      </c>
      <c r="F854" s="32" t="s">
        <v>3641</v>
      </c>
      <c r="G854">
        <v>11983</v>
      </c>
      <c r="H854" s="33">
        <v>44838.361990740741</v>
      </c>
      <c r="I854" s="32" t="s">
        <v>38</v>
      </c>
      <c r="J854" s="32" t="s">
        <v>39</v>
      </c>
      <c r="K854" s="33"/>
      <c r="L854" s="32" t="s">
        <v>40</v>
      </c>
      <c r="M854" s="32" t="s">
        <v>56</v>
      </c>
      <c r="N854">
        <v>1</v>
      </c>
      <c r="O854" s="32" t="s">
        <v>453</v>
      </c>
      <c r="P854">
        <v>0</v>
      </c>
      <c r="Q854" s="32" t="s">
        <v>56</v>
      </c>
      <c r="R854">
        <v>6938</v>
      </c>
      <c r="S854" s="32" t="s">
        <v>3642</v>
      </c>
      <c r="T854" s="32" t="s">
        <v>3643</v>
      </c>
      <c r="U854" s="32" t="s">
        <v>45</v>
      </c>
      <c r="V854" s="32" t="s">
        <v>987</v>
      </c>
      <c r="W854" s="33">
        <v>44826.363402777781</v>
      </c>
      <c r="X854" s="32" t="s">
        <v>184</v>
      </c>
      <c r="Y854" s="32" t="s">
        <v>52</v>
      </c>
      <c r="Z854" s="32" t="s">
        <v>48</v>
      </c>
      <c r="AA854" s="32" t="s">
        <v>455</v>
      </c>
      <c r="AB854" s="32" t="s">
        <v>3644</v>
      </c>
      <c r="AC854" s="32" t="s">
        <v>497</v>
      </c>
      <c r="AD854" s="34"/>
      <c r="AE854" s="32" t="s">
        <v>39</v>
      </c>
      <c r="AF854" s="32" t="s">
        <v>50</v>
      </c>
      <c r="AG854" s="35">
        <v>0</v>
      </c>
      <c r="AH854" s="33">
        <v>44826.363402777781</v>
      </c>
      <c r="AI854" s="32" t="s">
        <v>56</v>
      </c>
    </row>
    <row r="855" spans="1:35" ht="14.25">
      <c r="A855" s="32" t="s">
        <v>35</v>
      </c>
      <c r="B855" s="32" t="s">
        <v>329</v>
      </c>
      <c r="C855" s="33">
        <v>44837.675497685188</v>
      </c>
      <c r="D855" s="33">
        <v>44826.364120370374</v>
      </c>
      <c r="E855" s="32" t="s">
        <v>37</v>
      </c>
      <c r="F855" s="32" t="s">
        <v>3645</v>
      </c>
      <c r="G855">
        <v>11984</v>
      </c>
      <c r="H855" s="33">
        <v>44838.364537037036</v>
      </c>
      <c r="I855" s="32" t="s">
        <v>2799</v>
      </c>
      <c r="J855" s="32" t="s">
        <v>45</v>
      </c>
      <c r="K855" s="33">
        <v>44826.364976851852</v>
      </c>
      <c r="L855" s="32" t="s">
        <v>40</v>
      </c>
      <c r="M855" s="32" t="s">
        <v>56</v>
      </c>
      <c r="N855">
        <v>1</v>
      </c>
      <c r="O855" s="32" t="s">
        <v>732</v>
      </c>
      <c r="P855">
        <v>1</v>
      </c>
      <c r="Q855" s="32" t="s">
        <v>56</v>
      </c>
      <c r="R855">
        <v>924633586</v>
      </c>
      <c r="S855" s="32" t="s">
        <v>3646</v>
      </c>
      <c r="T855" s="32" t="s">
        <v>3647</v>
      </c>
      <c r="U855" s="32" t="s">
        <v>45</v>
      </c>
      <c r="V855" s="32" t="s">
        <v>3648</v>
      </c>
      <c r="W855" s="33">
        <v>44837.675497685188</v>
      </c>
      <c r="X855" s="32" t="s">
        <v>184</v>
      </c>
      <c r="Y855" s="32" t="s">
        <v>47</v>
      </c>
      <c r="Z855" s="32" t="s">
        <v>48</v>
      </c>
      <c r="AA855" s="32" t="s">
        <v>330</v>
      </c>
      <c r="AB855" s="32" t="s">
        <v>3649</v>
      </c>
      <c r="AC855" s="32" t="s">
        <v>527</v>
      </c>
      <c r="AD855" s="34"/>
      <c r="AE855" s="32" t="s">
        <v>39</v>
      </c>
      <c r="AF855" s="32" t="s">
        <v>53</v>
      </c>
      <c r="AG855" s="35">
        <v>0</v>
      </c>
      <c r="AH855" s="33">
        <v>44837.675497685188</v>
      </c>
      <c r="AI855" s="32" t="s">
        <v>56</v>
      </c>
    </row>
    <row r="856" spans="1:35" ht="14.25">
      <c r="A856" s="32" t="s">
        <v>35</v>
      </c>
      <c r="B856" s="32" t="s">
        <v>1527</v>
      </c>
      <c r="C856" s="33">
        <v>44826.62300925926</v>
      </c>
      <c r="D856" s="33">
        <v>44826.374594907407</v>
      </c>
      <c r="E856" s="32" t="s">
        <v>37</v>
      </c>
      <c r="F856" s="32" t="s">
        <v>3650</v>
      </c>
      <c r="G856">
        <v>11985</v>
      </c>
      <c r="H856" s="33">
        <v>44838.585497685184</v>
      </c>
      <c r="I856" s="32" t="s">
        <v>38</v>
      </c>
      <c r="J856" s="32" t="s">
        <v>39</v>
      </c>
      <c r="K856" s="33"/>
      <c r="L856" s="32" t="s">
        <v>40</v>
      </c>
      <c r="M856" s="32" t="s">
        <v>56</v>
      </c>
      <c r="N856">
        <v>1</v>
      </c>
      <c r="O856" s="32" t="s">
        <v>42</v>
      </c>
      <c r="P856">
        <v>0</v>
      </c>
      <c r="Q856" s="32" t="s">
        <v>56</v>
      </c>
      <c r="R856">
        <v>6681</v>
      </c>
      <c r="S856" s="32" t="s">
        <v>3651</v>
      </c>
      <c r="T856" s="32" t="s">
        <v>3652</v>
      </c>
      <c r="U856" s="32" t="s">
        <v>45</v>
      </c>
      <c r="V856" s="32" t="s">
        <v>3653</v>
      </c>
      <c r="W856" s="33">
        <v>44826.412303240744</v>
      </c>
      <c r="X856" s="32" t="s">
        <v>94</v>
      </c>
      <c r="Y856" s="32" t="s">
        <v>52</v>
      </c>
      <c r="Z856" s="32" t="s">
        <v>48</v>
      </c>
      <c r="AA856" s="32" t="s">
        <v>531</v>
      </c>
      <c r="AB856" s="32" t="s">
        <v>3654</v>
      </c>
      <c r="AC856" s="32" t="s">
        <v>328</v>
      </c>
      <c r="AD856" s="34"/>
      <c r="AE856" s="32" t="s">
        <v>39</v>
      </c>
      <c r="AF856" s="32" t="s">
        <v>50</v>
      </c>
      <c r="AG856" s="35">
        <v>0</v>
      </c>
      <c r="AH856" s="33">
        <v>44826.622997685183</v>
      </c>
      <c r="AI856" s="32" t="s">
        <v>56</v>
      </c>
    </row>
    <row r="857" spans="1:35" ht="14.25">
      <c r="A857" s="32" t="s">
        <v>35</v>
      </c>
      <c r="B857" s="32" t="s">
        <v>178</v>
      </c>
      <c r="C857" s="33">
        <v>44826.388460648152</v>
      </c>
      <c r="D857" s="33">
        <v>44826.375057870369</v>
      </c>
      <c r="E857" s="32" t="s">
        <v>37</v>
      </c>
      <c r="F857" s="32" t="s">
        <v>3655</v>
      </c>
      <c r="G857">
        <v>11986</v>
      </c>
      <c r="H857" s="33">
        <v>44838.3752662037</v>
      </c>
      <c r="I857" s="32" t="s">
        <v>1074</v>
      </c>
      <c r="J857" s="32" t="s">
        <v>45</v>
      </c>
      <c r="K857" s="33">
        <v>44826.388414351852</v>
      </c>
      <c r="L857" s="32" t="s">
        <v>40</v>
      </c>
      <c r="M857" s="32" t="s">
        <v>56</v>
      </c>
      <c r="N857">
        <v>1</v>
      </c>
      <c r="O857" s="32" t="s">
        <v>73</v>
      </c>
      <c r="P857">
        <v>1</v>
      </c>
      <c r="Q857" s="32" t="s">
        <v>56</v>
      </c>
      <c r="R857">
        <v>6732</v>
      </c>
      <c r="S857" s="32" t="s">
        <v>322</v>
      </c>
      <c r="T857" s="32" t="s">
        <v>323</v>
      </c>
      <c r="U857" s="32" t="s">
        <v>45</v>
      </c>
      <c r="V857" s="32" t="s">
        <v>3656</v>
      </c>
      <c r="W857" s="33">
        <v>44826.388460648152</v>
      </c>
      <c r="X857" s="32" t="s">
        <v>223</v>
      </c>
      <c r="Y857" s="32" t="s">
        <v>47</v>
      </c>
      <c r="Z857" s="32" t="s">
        <v>48</v>
      </c>
      <c r="AA857" s="32" t="s">
        <v>182</v>
      </c>
      <c r="AB857" s="32" t="s">
        <v>3655</v>
      </c>
      <c r="AC857" s="32" t="s">
        <v>485</v>
      </c>
      <c r="AD857" s="34"/>
      <c r="AE857" s="32" t="s">
        <v>39</v>
      </c>
      <c r="AF857" s="32" t="s">
        <v>53</v>
      </c>
      <c r="AG857" s="35">
        <v>0</v>
      </c>
      <c r="AH857" s="33">
        <v>44826.388460648152</v>
      </c>
      <c r="AI857" s="32" t="s">
        <v>56</v>
      </c>
    </row>
    <row r="858" spans="1:35" ht="14.25">
      <c r="A858" s="32" t="s">
        <v>35</v>
      </c>
      <c r="B858" s="32" t="s">
        <v>1527</v>
      </c>
      <c r="C858" s="33">
        <v>44834.358819444446</v>
      </c>
      <c r="D858" s="33">
        <v>44826.379155092596</v>
      </c>
      <c r="E858" s="32" t="s">
        <v>37</v>
      </c>
      <c r="F858" s="32" t="s">
        <v>3657</v>
      </c>
      <c r="G858">
        <v>11987</v>
      </c>
      <c r="H858" s="33">
        <v>44844.494444444441</v>
      </c>
      <c r="I858" s="32" t="s">
        <v>38</v>
      </c>
      <c r="J858" s="32" t="s">
        <v>39</v>
      </c>
      <c r="K858" s="33"/>
      <c r="L858" s="32" t="s">
        <v>40</v>
      </c>
      <c r="M858" s="32" t="s">
        <v>56</v>
      </c>
      <c r="N858">
        <v>1</v>
      </c>
      <c r="O858" s="32" t="s">
        <v>224</v>
      </c>
      <c r="P858">
        <v>0</v>
      </c>
      <c r="Q858" s="32" t="s">
        <v>56</v>
      </c>
      <c r="R858">
        <v>6246</v>
      </c>
      <c r="S858" s="32" t="s">
        <v>61</v>
      </c>
      <c r="T858" s="32" t="s">
        <v>62</v>
      </c>
      <c r="U858" s="32" t="s">
        <v>45</v>
      </c>
      <c r="V858" s="32" t="s">
        <v>3658</v>
      </c>
      <c r="W858" s="33">
        <v>44832.357187499998</v>
      </c>
      <c r="X858" s="32" t="s">
        <v>103</v>
      </c>
      <c r="Y858" s="32" t="s">
        <v>47</v>
      </c>
      <c r="Z858" s="32" t="s">
        <v>48</v>
      </c>
      <c r="AA858" s="32" t="s">
        <v>455</v>
      </c>
      <c r="AB858" s="32" t="s">
        <v>3659</v>
      </c>
      <c r="AC858" s="32" t="s">
        <v>619</v>
      </c>
      <c r="AD858" s="34"/>
      <c r="AE858" s="32" t="s">
        <v>39</v>
      </c>
      <c r="AF858" s="32" t="s">
        <v>50</v>
      </c>
      <c r="AG858" s="35">
        <v>0</v>
      </c>
      <c r="AH858" s="33">
        <v>44838.472222222219</v>
      </c>
      <c r="AI858" s="32" t="s">
        <v>56</v>
      </c>
    </row>
    <row r="859" spans="1:35" ht="14.25">
      <c r="A859" s="32" t="s">
        <v>35</v>
      </c>
      <c r="B859" s="32" t="s">
        <v>36</v>
      </c>
      <c r="C859" s="33">
        <v>44826.623506944445</v>
      </c>
      <c r="D859" s="33">
        <v>44826.38175925926</v>
      </c>
      <c r="E859" s="32" t="s">
        <v>37</v>
      </c>
      <c r="F859" s="32" t="s">
        <v>3660</v>
      </c>
      <c r="G859">
        <v>11988</v>
      </c>
      <c r="H859" s="33">
        <v>44838.536064814813</v>
      </c>
      <c r="I859" s="32" t="s">
        <v>38</v>
      </c>
      <c r="J859" s="32" t="s">
        <v>39</v>
      </c>
      <c r="K859" s="33"/>
      <c r="L859" s="32" t="s">
        <v>40</v>
      </c>
      <c r="M859" s="32" t="s">
        <v>56</v>
      </c>
      <c r="N859">
        <v>1</v>
      </c>
      <c r="O859" s="32" t="s">
        <v>82</v>
      </c>
      <c r="P859">
        <v>0</v>
      </c>
      <c r="Q859" s="32" t="s">
        <v>56</v>
      </c>
      <c r="R859">
        <v>937932814</v>
      </c>
      <c r="S859" s="32" t="s">
        <v>129</v>
      </c>
      <c r="T859" s="32" t="s">
        <v>130</v>
      </c>
      <c r="U859" s="32" t="s">
        <v>45</v>
      </c>
      <c r="V859" s="32" t="s">
        <v>3661</v>
      </c>
      <c r="W859" s="33">
        <v>44826.469444444447</v>
      </c>
      <c r="X859" s="32" t="s">
        <v>81</v>
      </c>
      <c r="Y859" s="32" t="s">
        <v>47</v>
      </c>
      <c r="Z859" s="32" t="s">
        <v>48</v>
      </c>
      <c r="AA859" s="32" t="s">
        <v>298</v>
      </c>
      <c r="AB859" s="32" t="s">
        <v>3662</v>
      </c>
      <c r="AC859" s="32" t="s">
        <v>2269</v>
      </c>
      <c r="AD859" s="34"/>
      <c r="AE859" s="32" t="s">
        <v>39</v>
      </c>
      <c r="AF859" s="32" t="s">
        <v>50</v>
      </c>
      <c r="AG859" s="35">
        <v>0</v>
      </c>
      <c r="AH859" s="33">
        <v>44826.623564814814</v>
      </c>
      <c r="AI859" s="32" t="s">
        <v>56</v>
      </c>
    </row>
    <row r="860" spans="1:35" ht="14.25">
      <c r="A860" s="32" t="s">
        <v>35</v>
      </c>
      <c r="B860" s="32" t="s">
        <v>73</v>
      </c>
      <c r="C860" s="33">
        <v>44826.623854166668</v>
      </c>
      <c r="D860" s="33">
        <v>44826.382222222222</v>
      </c>
      <c r="E860" s="32" t="s">
        <v>37</v>
      </c>
      <c r="F860" s="32" t="s">
        <v>3663</v>
      </c>
      <c r="G860">
        <v>11989</v>
      </c>
      <c r="H860" s="33">
        <v>44838.58079861111</v>
      </c>
      <c r="I860" s="32" t="s">
        <v>3664</v>
      </c>
      <c r="J860" s="32" t="s">
        <v>45</v>
      </c>
      <c r="K860" s="33">
        <v>44826.395405092589</v>
      </c>
      <c r="L860" s="32" t="s">
        <v>40</v>
      </c>
      <c r="M860" s="32" t="s">
        <v>56</v>
      </c>
      <c r="N860">
        <v>1</v>
      </c>
      <c r="O860" s="32" t="s">
        <v>42</v>
      </c>
      <c r="P860">
        <v>1</v>
      </c>
      <c r="Q860" s="32" t="s">
        <v>56</v>
      </c>
      <c r="R860">
        <v>6471</v>
      </c>
      <c r="S860" s="32" t="s">
        <v>412</v>
      </c>
      <c r="T860" s="32" t="s">
        <v>413</v>
      </c>
      <c r="U860" s="32" t="s">
        <v>45</v>
      </c>
      <c r="V860" s="32" t="s">
        <v>3665</v>
      </c>
      <c r="W860" s="33">
        <v>44826.425694444442</v>
      </c>
      <c r="X860" s="32" t="s">
        <v>94</v>
      </c>
      <c r="Y860" s="32" t="s">
        <v>47</v>
      </c>
      <c r="Z860" s="32" t="s">
        <v>48</v>
      </c>
      <c r="AA860" s="32" t="s">
        <v>77</v>
      </c>
      <c r="AB860" s="32" t="s">
        <v>3663</v>
      </c>
      <c r="AC860" s="32" t="s">
        <v>579</v>
      </c>
      <c r="AD860" s="34"/>
      <c r="AE860" s="32" t="s">
        <v>39</v>
      </c>
      <c r="AF860" s="32" t="s">
        <v>50</v>
      </c>
      <c r="AG860" s="35">
        <v>0</v>
      </c>
      <c r="AH860" s="33">
        <v>44826.623854166668</v>
      </c>
      <c r="AI860" s="32" t="s">
        <v>56</v>
      </c>
    </row>
    <row r="861" spans="1:35" ht="14.25">
      <c r="A861" s="32" t="s">
        <v>35</v>
      </c>
      <c r="B861" s="32" t="s">
        <v>1527</v>
      </c>
      <c r="C861" s="33"/>
      <c r="D861" s="33">
        <v>44826.382743055554</v>
      </c>
      <c r="E861" s="32" t="s">
        <v>37</v>
      </c>
      <c r="F861" s="32" t="s">
        <v>3666</v>
      </c>
      <c r="G861">
        <v>11990</v>
      </c>
      <c r="H861" s="33">
        <v>44830.632951388892</v>
      </c>
      <c r="I861" s="32" t="s">
        <v>38</v>
      </c>
      <c r="J861" s="32" t="s">
        <v>39</v>
      </c>
      <c r="K861" s="33"/>
      <c r="L861" s="32" t="s">
        <v>40</v>
      </c>
      <c r="M861" s="32" t="s">
        <v>41</v>
      </c>
      <c r="N861">
        <v>1</v>
      </c>
      <c r="O861" s="32" t="s">
        <v>42</v>
      </c>
      <c r="P861">
        <v>0</v>
      </c>
      <c r="Q861" s="32" t="s">
        <v>41</v>
      </c>
      <c r="R861">
        <v>8744</v>
      </c>
      <c r="S861" s="32" t="s">
        <v>553</v>
      </c>
      <c r="T861" s="32" t="s">
        <v>554</v>
      </c>
      <c r="U861" s="32" t="s">
        <v>39</v>
      </c>
      <c r="V861" s="32" t="s">
        <v>39</v>
      </c>
      <c r="W861" s="33"/>
      <c r="X861" s="32" t="s">
        <v>594</v>
      </c>
      <c r="Y861" s="32" t="s">
        <v>47</v>
      </c>
      <c r="Z861" s="32" t="s">
        <v>160</v>
      </c>
      <c r="AA861" s="32" t="s">
        <v>107</v>
      </c>
      <c r="AB861" s="32" t="s">
        <v>3667</v>
      </c>
      <c r="AC861" s="32" t="s">
        <v>496</v>
      </c>
      <c r="AD861" s="34"/>
      <c r="AE861" s="32" t="s">
        <v>39</v>
      </c>
      <c r="AF861" s="32" t="s">
        <v>50</v>
      </c>
      <c r="AG861" s="35">
        <v>0</v>
      </c>
      <c r="AH861" s="33">
        <v>44834.522847222222</v>
      </c>
      <c r="AI861" s="32" t="s">
        <v>41</v>
      </c>
    </row>
    <row r="862" spans="1:35" ht="14.25">
      <c r="A862" s="32" t="s">
        <v>35</v>
      </c>
      <c r="B862" s="32" t="s">
        <v>982</v>
      </c>
      <c r="C862" s="33"/>
      <c r="D862" s="33">
        <v>44826.390381944446</v>
      </c>
      <c r="E862" s="32" t="s">
        <v>39</v>
      </c>
      <c r="F862" s="32" t="s">
        <v>3668</v>
      </c>
      <c r="G862">
        <v>11991</v>
      </c>
      <c r="H862" s="33">
        <v>44838.39099537037</v>
      </c>
      <c r="I862" s="32" t="s">
        <v>38</v>
      </c>
      <c r="J862" s="32" t="s">
        <v>39</v>
      </c>
      <c r="K862" s="33"/>
      <c r="L862" s="32" t="s">
        <v>40</v>
      </c>
      <c r="M862" s="32" t="s">
        <v>56</v>
      </c>
      <c r="N862">
        <v>1</v>
      </c>
      <c r="O862" s="32" t="s">
        <v>39</v>
      </c>
      <c r="P862">
        <v>0</v>
      </c>
      <c r="Q862" s="32" t="s">
        <v>56</v>
      </c>
      <c r="R862">
        <v>8888</v>
      </c>
      <c r="S862" s="32" t="s">
        <v>175</v>
      </c>
      <c r="T862" s="32" t="s">
        <v>176</v>
      </c>
      <c r="U862" s="32" t="s">
        <v>39</v>
      </c>
      <c r="V862" s="32" t="s">
        <v>39</v>
      </c>
      <c r="W862" s="33"/>
      <c r="X862" s="32" t="s">
        <v>176</v>
      </c>
      <c r="Y862" s="32" t="s">
        <v>47</v>
      </c>
      <c r="Z862" s="32" t="s">
        <v>160</v>
      </c>
      <c r="AA862" s="32" t="s">
        <v>39</v>
      </c>
      <c r="AB862" s="32" t="s">
        <v>3669</v>
      </c>
      <c r="AC862" s="32" t="s">
        <v>1349</v>
      </c>
      <c r="AD862" s="34"/>
      <c r="AE862" s="32" t="s">
        <v>39</v>
      </c>
      <c r="AF862" s="32" t="s">
        <v>53</v>
      </c>
      <c r="AG862" s="35">
        <v>0</v>
      </c>
      <c r="AH862" s="33">
        <v>44826.39099537037</v>
      </c>
      <c r="AI862" s="32" t="s">
        <v>56</v>
      </c>
    </row>
    <row r="863" spans="1:35" ht="14.25">
      <c r="A863" s="32" t="s">
        <v>35</v>
      </c>
      <c r="B863" s="32" t="s">
        <v>1527</v>
      </c>
      <c r="C863" s="33">
        <v>44826.396817129629</v>
      </c>
      <c r="D863" s="33">
        <v>44826.393912037034</v>
      </c>
      <c r="E863" s="32" t="s">
        <v>37</v>
      </c>
      <c r="F863" s="32" t="s">
        <v>3670</v>
      </c>
      <c r="G863">
        <v>11992</v>
      </c>
      <c r="H863" s="33">
        <v>44838.393912037034</v>
      </c>
      <c r="I863" s="32" t="s">
        <v>38</v>
      </c>
      <c r="J863" s="32" t="s">
        <v>39</v>
      </c>
      <c r="K863" s="33"/>
      <c r="L863" s="32" t="s">
        <v>40</v>
      </c>
      <c r="M863" s="32" t="s">
        <v>56</v>
      </c>
      <c r="N863">
        <v>1</v>
      </c>
      <c r="O863" s="32" t="s">
        <v>152</v>
      </c>
      <c r="P863">
        <v>0</v>
      </c>
      <c r="Q863" s="32" t="s">
        <v>56</v>
      </c>
      <c r="R863">
        <v>6145</v>
      </c>
      <c r="S863" s="32" t="s">
        <v>3646</v>
      </c>
      <c r="T863" s="32" t="s">
        <v>3647</v>
      </c>
      <c r="U863" s="32" t="s">
        <v>45</v>
      </c>
      <c r="V863" s="32" t="s">
        <v>1873</v>
      </c>
      <c r="W863" s="33">
        <v>44826.396817129629</v>
      </c>
      <c r="X863" s="32" t="s">
        <v>223</v>
      </c>
      <c r="Y863" s="32" t="s">
        <v>52</v>
      </c>
      <c r="Z863" s="32" t="s">
        <v>48</v>
      </c>
      <c r="AA863" s="32" t="s">
        <v>107</v>
      </c>
      <c r="AB863" s="32" t="s">
        <v>3670</v>
      </c>
      <c r="AC863" s="32" t="s">
        <v>527</v>
      </c>
      <c r="AD863" s="34"/>
      <c r="AE863" s="32" t="s">
        <v>39</v>
      </c>
      <c r="AF863" s="32" t="s">
        <v>50</v>
      </c>
      <c r="AG863" s="35">
        <v>0</v>
      </c>
      <c r="AH863" s="33">
        <v>44826.396817129629</v>
      </c>
      <c r="AI863" s="32" t="s">
        <v>56</v>
      </c>
    </row>
    <row r="864" spans="1:35" ht="14.25">
      <c r="A864" s="32" t="s">
        <v>35</v>
      </c>
      <c r="B864" s="32" t="s">
        <v>982</v>
      </c>
      <c r="C864" s="33"/>
      <c r="D864" s="33">
        <v>44826.39571759259</v>
      </c>
      <c r="E864" s="32" t="s">
        <v>3610</v>
      </c>
      <c r="F864" s="32" t="s">
        <v>3671</v>
      </c>
      <c r="G864">
        <v>11993</v>
      </c>
      <c r="H864" s="33">
        <v>44838.395925925928</v>
      </c>
      <c r="I864" s="32" t="s">
        <v>38</v>
      </c>
      <c r="J864" s="32" t="s">
        <v>39</v>
      </c>
      <c r="K864" s="33"/>
      <c r="L864" s="32" t="s">
        <v>40</v>
      </c>
      <c r="M864" s="32" t="s">
        <v>56</v>
      </c>
      <c r="N864">
        <v>1</v>
      </c>
      <c r="O864" s="32" t="s">
        <v>39</v>
      </c>
      <c r="P864">
        <v>0</v>
      </c>
      <c r="Q864" s="32" t="s">
        <v>56</v>
      </c>
      <c r="R864">
        <v>8888</v>
      </c>
      <c r="S864" s="32" t="s">
        <v>968</v>
      </c>
      <c r="T864" s="32" t="s">
        <v>177</v>
      </c>
      <c r="U864" s="32" t="s">
        <v>39</v>
      </c>
      <c r="V864" s="32" t="s">
        <v>39</v>
      </c>
      <c r="W864" s="33"/>
      <c r="X864" s="32" t="s">
        <v>177</v>
      </c>
      <c r="Y864" s="32" t="s">
        <v>47</v>
      </c>
      <c r="Z864" s="32" t="s">
        <v>160</v>
      </c>
      <c r="AA864" s="32" t="s">
        <v>39</v>
      </c>
      <c r="AB864" s="32" t="s">
        <v>3672</v>
      </c>
      <c r="AC864" s="32" t="s">
        <v>1349</v>
      </c>
      <c r="AD864" s="34"/>
      <c r="AE864" s="32" t="s">
        <v>39</v>
      </c>
      <c r="AF864" s="32" t="s">
        <v>53</v>
      </c>
      <c r="AG864" s="35">
        <v>0</v>
      </c>
      <c r="AH864" s="33">
        <v>44826.395925925928</v>
      </c>
      <c r="AI864" s="32" t="s">
        <v>56</v>
      </c>
    </row>
    <row r="865" spans="1:35" ht="14.25">
      <c r="A865" s="32" t="s">
        <v>35</v>
      </c>
      <c r="B865" s="32" t="s">
        <v>2348</v>
      </c>
      <c r="C865" s="33">
        <v>44826.624930555554</v>
      </c>
      <c r="D865" s="33">
        <v>44826.400972222225</v>
      </c>
      <c r="E865" s="32" t="s">
        <v>37</v>
      </c>
      <c r="F865" s="32" t="s">
        <v>3673</v>
      </c>
      <c r="G865">
        <v>11994</v>
      </c>
      <c r="H865" s="33">
        <v>44838.622152777774</v>
      </c>
      <c r="I865" s="32" t="s">
        <v>38</v>
      </c>
      <c r="J865" s="32" t="s">
        <v>39</v>
      </c>
      <c r="K865" s="33"/>
      <c r="L865" s="32" t="s">
        <v>40</v>
      </c>
      <c r="M865" s="32" t="s">
        <v>56</v>
      </c>
      <c r="N865">
        <v>1</v>
      </c>
      <c r="O865" s="32" t="s">
        <v>60</v>
      </c>
      <c r="P865">
        <v>0</v>
      </c>
      <c r="Q865" s="32" t="s">
        <v>56</v>
      </c>
      <c r="R865">
        <v>6418</v>
      </c>
      <c r="S865" s="32" t="s">
        <v>513</v>
      </c>
      <c r="T865" s="32" t="s">
        <v>514</v>
      </c>
      <c r="U865" s="32" t="s">
        <v>45</v>
      </c>
      <c r="V865" s="32" t="s">
        <v>3674</v>
      </c>
      <c r="W865" s="33">
        <v>44826.40415509259</v>
      </c>
      <c r="X865" s="32" t="s">
        <v>94</v>
      </c>
      <c r="Y865" s="32" t="s">
        <v>47</v>
      </c>
      <c r="Z865" s="32" t="s">
        <v>48</v>
      </c>
      <c r="AA865" s="32" t="s">
        <v>474</v>
      </c>
      <c r="AB865" s="32" t="s">
        <v>3675</v>
      </c>
      <c r="AC865" s="32" t="s">
        <v>515</v>
      </c>
      <c r="AD865" s="34"/>
      <c r="AE865" s="32" t="s">
        <v>39</v>
      </c>
      <c r="AF865" s="32" t="s">
        <v>50</v>
      </c>
      <c r="AG865" s="35">
        <v>0</v>
      </c>
      <c r="AH865" s="33">
        <v>44826.624930555554</v>
      </c>
      <c r="AI865" s="32" t="s">
        <v>56</v>
      </c>
    </row>
    <row r="866" spans="1:35" ht="14.25">
      <c r="A866" s="32" t="s">
        <v>35</v>
      </c>
      <c r="B866" s="32" t="s">
        <v>178</v>
      </c>
      <c r="C866" s="33">
        <v>44826.6715625</v>
      </c>
      <c r="D866" s="33">
        <v>44826.401608796295</v>
      </c>
      <c r="E866" s="32" t="s">
        <v>37</v>
      </c>
      <c r="F866" s="32" t="s">
        <v>3676</v>
      </c>
      <c r="G866">
        <v>11995</v>
      </c>
      <c r="H866" s="33">
        <v>44838.402812499997</v>
      </c>
      <c r="I866" s="32" t="s">
        <v>38</v>
      </c>
      <c r="J866" s="32" t="s">
        <v>39</v>
      </c>
      <c r="K866" s="33"/>
      <c r="L866" s="32" t="s">
        <v>40</v>
      </c>
      <c r="M866" s="32" t="s">
        <v>56</v>
      </c>
      <c r="N866">
        <v>1</v>
      </c>
      <c r="O866" s="32" t="s">
        <v>311</v>
      </c>
      <c r="P866">
        <v>0</v>
      </c>
      <c r="Q866" s="32" t="s">
        <v>56</v>
      </c>
      <c r="R866">
        <v>8719</v>
      </c>
      <c r="S866" s="32" t="s">
        <v>185</v>
      </c>
      <c r="T866" s="32" t="s">
        <v>186</v>
      </c>
      <c r="U866" s="32" t="s">
        <v>45</v>
      </c>
      <c r="V866" s="32" t="s">
        <v>3677</v>
      </c>
      <c r="W866" s="33">
        <v>44826.670856481483</v>
      </c>
      <c r="X866" s="32" t="s">
        <v>58</v>
      </c>
      <c r="Y866" s="32" t="s">
        <v>47</v>
      </c>
      <c r="Z866" s="32" t="s">
        <v>48</v>
      </c>
      <c r="AA866" s="32" t="s">
        <v>182</v>
      </c>
      <c r="AB866" s="32" t="s">
        <v>3678</v>
      </c>
      <c r="AC866" s="32" t="s">
        <v>464</v>
      </c>
      <c r="AD866" s="34"/>
      <c r="AE866" s="32" t="s">
        <v>39</v>
      </c>
      <c r="AF866" s="32" t="s">
        <v>53</v>
      </c>
      <c r="AG866" s="35">
        <v>0</v>
      </c>
      <c r="AH866" s="33">
        <v>44826.6715625</v>
      </c>
      <c r="AI866" s="32" t="s">
        <v>56</v>
      </c>
    </row>
    <row r="867" spans="1:35" ht="14.25">
      <c r="A867" s="32" t="s">
        <v>35</v>
      </c>
      <c r="B867" s="32" t="s">
        <v>982</v>
      </c>
      <c r="C867" s="33"/>
      <c r="D867" s="33">
        <v>44826.405428240738</v>
      </c>
      <c r="E867" s="32" t="s">
        <v>3610</v>
      </c>
      <c r="F867" s="32" t="s">
        <v>3679</v>
      </c>
      <c r="G867">
        <v>11996</v>
      </c>
      <c r="H867" s="33">
        <v>44838.405694444446</v>
      </c>
      <c r="I867" s="32" t="s">
        <v>38</v>
      </c>
      <c r="J867" s="32" t="s">
        <v>39</v>
      </c>
      <c r="K867" s="33"/>
      <c r="L867" s="32" t="s">
        <v>40</v>
      </c>
      <c r="M867" s="32" t="s">
        <v>56</v>
      </c>
      <c r="N867">
        <v>1</v>
      </c>
      <c r="O867" s="32" t="s">
        <v>39</v>
      </c>
      <c r="P867">
        <v>0</v>
      </c>
      <c r="Q867" s="32" t="s">
        <v>56</v>
      </c>
      <c r="R867">
        <v>8888</v>
      </c>
      <c r="S867" s="32" t="s">
        <v>986</v>
      </c>
      <c r="T867" s="32" t="s">
        <v>535</v>
      </c>
      <c r="U867" s="32" t="s">
        <v>39</v>
      </c>
      <c r="V867" s="32" t="s">
        <v>39</v>
      </c>
      <c r="W867" s="33"/>
      <c r="X867" s="32" t="s">
        <v>535</v>
      </c>
      <c r="Y867" s="32" t="s">
        <v>47</v>
      </c>
      <c r="Z867" s="32" t="s">
        <v>160</v>
      </c>
      <c r="AA867" s="32" t="s">
        <v>39</v>
      </c>
      <c r="AB867" s="32" t="s">
        <v>3680</v>
      </c>
      <c r="AC867" s="32" t="s">
        <v>1349</v>
      </c>
      <c r="AD867" s="34"/>
      <c r="AE867" s="32" t="s">
        <v>39</v>
      </c>
      <c r="AF867" s="32" t="s">
        <v>53</v>
      </c>
      <c r="AG867" s="35">
        <v>0</v>
      </c>
      <c r="AH867" s="33">
        <v>44826.405694444446</v>
      </c>
      <c r="AI867" s="32" t="s">
        <v>56</v>
      </c>
    </row>
    <row r="868" spans="1:35" ht="14.25">
      <c r="A868" s="32" t="s">
        <v>35</v>
      </c>
      <c r="B868" s="32" t="s">
        <v>982</v>
      </c>
      <c r="C868" s="33"/>
      <c r="D868" s="33">
        <v>44826.406180555554</v>
      </c>
      <c r="E868" s="32" t="s">
        <v>3610</v>
      </c>
      <c r="F868" s="32" t="s">
        <v>3681</v>
      </c>
      <c r="G868">
        <v>11997</v>
      </c>
      <c r="H868" s="33">
        <v>44838.406354166669</v>
      </c>
      <c r="I868" s="32" t="s">
        <v>38</v>
      </c>
      <c r="J868" s="32" t="s">
        <v>39</v>
      </c>
      <c r="K868" s="33"/>
      <c r="L868" s="32" t="s">
        <v>40</v>
      </c>
      <c r="M868" s="32" t="s">
        <v>56</v>
      </c>
      <c r="N868">
        <v>1</v>
      </c>
      <c r="O868" s="32" t="s">
        <v>39</v>
      </c>
      <c r="P868">
        <v>0</v>
      </c>
      <c r="Q868" s="32" t="s">
        <v>56</v>
      </c>
      <c r="R868">
        <v>8888</v>
      </c>
      <c r="S868" s="32" t="s">
        <v>820</v>
      </c>
      <c r="T868" s="32" t="s">
        <v>494</v>
      </c>
      <c r="U868" s="32" t="s">
        <v>39</v>
      </c>
      <c r="V868" s="32" t="s">
        <v>39</v>
      </c>
      <c r="W868" s="33"/>
      <c r="X868" s="32" t="s">
        <v>494</v>
      </c>
      <c r="Y868" s="32" t="s">
        <v>47</v>
      </c>
      <c r="Z868" s="32" t="s">
        <v>160</v>
      </c>
      <c r="AA868" s="32" t="s">
        <v>39</v>
      </c>
      <c r="AB868" s="32" t="s">
        <v>3682</v>
      </c>
      <c r="AC868" s="32" t="s">
        <v>1349</v>
      </c>
      <c r="AD868" s="34"/>
      <c r="AE868" s="32" t="s">
        <v>39</v>
      </c>
      <c r="AF868" s="32" t="s">
        <v>53</v>
      </c>
      <c r="AG868" s="35">
        <v>0</v>
      </c>
      <c r="AH868" s="33">
        <v>44826.406354166669</v>
      </c>
      <c r="AI868" s="32" t="s">
        <v>56</v>
      </c>
    </row>
    <row r="869" spans="1:35" ht="14.25">
      <c r="A869" s="32" t="s">
        <v>35</v>
      </c>
      <c r="B869" s="32" t="s">
        <v>982</v>
      </c>
      <c r="C869" s="33"/>
      <c r="D869" s="33">
        <v>44826.410763888889</v>
      </c>
      <c r="E869" s="32" t="s">
        <v>3610</v>
      </c>
      <c r="F869" s="32" t="s">
        <v>3683</v>
      </c>
      <c r="G869">
        <v>11998</v>
      </c>
      <c r="H869" s="33">
        <v>44838.410891203705</v>
      </c>
      <c r="I869" s="32" t="s">
        <v>38</v>
      </c>
      <c r="J869" s="32" t="s">
        <v>39</v>
      </c>
      <c r="K869" s="33"/>
      <c r="L869" s="32" t="s">
        <v>40</v>
      </c>
      <c r="M869" s="32" t="s">
        <v>56</v>
      </c>
      <c r="N869">
        <v>1</v>
      </c>
      <c r="O869" s="32" t="s">
        <v>39</v>
      </c>
      <c r="P869">
        <v>0</v>
      </c>
      <c r="Q869" s="32" t="s">
        <v>56</v>
      </c>
      <c r="R869">
        <v>8888</v>
      </c>
      <c r="S869" s="32" t="s">
        <v>3684</v>
      </c>
      <c r="T869" s="32" t="s">
        <v>433</v>
      </c>
      <c r="U869" s="32" t="s">
        <v>39</v>
      </c>
      <c r="V869" s="32" t="s">
        <v>39</v>
      </c>
      <c r="W869" s="33"/>
      <c r="X869" s="32" t="s">
        <v>433</v>
      </c>
      <c r="Y869" s="32" t="s">
        <v>47</v>
      </c>
      <c r="Z869" s="32" t="s">
        <v>160</v>
      </c>
      <c r="AA869" s="32" t="s">
        <v>39</v>
      </c>
      <c r="AB869" s="32" t="s">
        <v>3685</v>
      </c>
      <c r="AC869" s="32" t="s">
        <v>1349</v>
      </c>
      <c r="AD869" s="34"/>
      <c r="AE869" s="32" t="s">
        <v>39</v>
      </c>
      <c r="AF869" s="32" t="s">
        <v>53</v>
      </c>
      <c r="AG869" s="35">
        <v>0</v>
      </c>
      <c r="AH869" s="33">
        <v>44826.410891203705</v>
      </c>
      <c r="AI869" s="32" t="s">
        <v>56</v>
      </c>
    </row>
    <row r="870" spans="1:35" ht="14.25">
      <c r="A870" s="32" t="s">
        <v>35</v>
      </c>
      <c r="B870" s="32" t="s">
        <v>982</v>
      </c>
      <c r="C870" s="33"/>
      <c r="D870" s="33">
        <v>44826.410787037035</v>
      </c>
      <c r="E870" s="32" t="s">
        <v>3610</v>
      </c>
      <c r="F870" s="32" t="s">
        <v>3686</v>
      </c>
      <c r="G870">
        <v>11999</v>
      </c>
      <c r="H870" s="33">
        <v>44838.410949074074</v>
      </c>
      <c r="I870" s="32" t="s">
        <v>38</v>
      </c>
      <c r="J870" s="32" t="s">
        <v>39</v>
      </c>
      <c r="K870" s="33"/>
      <c r="L870" s="32" t="s">
        <v>40</v>
      </c>
      <c r="M870" s="32" t="s">
        <v>56</v>
      </c>
      <c r="N870">
        <v>1</v>
      </c>
      <c r="O870" s="32" t="s">
        <v>39</v>
      </c>
      <c r="P870">
        <v>0</v>
      </c>
      <c r="Q870" s="32" t="s">
        <v>56</v>
      </c>
      <c r="R870">
        <v>8888</v>
      </c>
      <c r="S870" s="32" t="s">
        <v>984</v>
      </c>
      <c r="T870" s="32" t="s">
        <v>281</v>
      </c>
      <c r="U870" s="32" t="s">
        <v>39</v>
      </c>
      <c r="V870" s="32" t="s">
        <v>39</v>
      </c>
      <c r="W870" s="33"/>
      <c r="X870" s="32" t="s">
        <v>281</v>
      </c>
      <c r="Y870" s="32" t="s">
        <v>47</v>
      </c>
      <c r="Z870" s="32" t="s">
        <v>160</v>
      </c>
      <c r="AA870" s="32" t="s">
        <v>39</v>
      </c>
      <c r="AB870" s="32" t="s">
        <v>3687</v>
      </c>
      <c r="AC870" s="32" t="s">
        <v>1349</v>
      </c>
      <c r="AD870" s="34"/>
      <c r="AE870" s="32" t="s">
        <v>39</v>
      </c>
      <c r="AF870" s="32" t="s">
        <v>53</v>
      </c>
      <c r="AG870" s="35">
        <v>0</v>
      </c>
      <c r="AH870" s="33">
        <v>44826.410949074074</v>
      </c>
      <c r="AI870" s="32" t="s">
        <v>56</v>
      </c>
    </row>
    <row r="871" spans="1:35" ht="14.25">
      <c r="A871" s="32" t="s">
        <v>35</v>
      </c>
      <c r="B871" s="32" t="s">
        <v>982</v>
      </c>
      <c r="C871" s="33"/>
      <c r="D871" s="33">
        <v>44826.413171296299</v>
      </c>
      <c r="E871" s="32" t="s">
        <v>3610</v>
      </c>
      <c r="F871" s="32" t="s">
        <v>3688</v>
      </c>
      <c r="G871">
        <v>12000</v>
      </c>
      <c r="H871" s="33">
        <v>44838.41333333333</v>
      </c>
      <c r="I871" s="32" t="s">
        <v>38</v>
      </c>
      <c r="J871" s="32" t="s">
        <v>39</v>
      </c>
      <c r="K871" s="33"/>
      <c r="L871" s="32" t="s">
        <v>40</v>
      </c>
      <c r="M871" s="32" t="s">
        <v>56</v>
      </c>
      <c r="N871">
        <v>1</v>
      </c>
      <c r="O871" s="32" t="s">
        <v>39</v>
      </c>
      <c r="P871">
        <v>0</v>
      </c>
      <c r="Q871" s="32" t="s">
        <v>56</v>
      </c>
      <c r="R871">
        <v>8888</v>
      </c>
      <c r="S871" s="32" t="s">
        <v>984</v>
      </c>
      <c r="T871" s="32" t="s">
        <v>281</v>
      </c>
      <c r="U871" s="32" t="s">
        <v>39</v>
      </c>
      <c r="V871" s="32" t="s">
        <v>39</v>
      </c>
      <c r="W871" s="33"/>
      <c r="X871" s="32" t="s">
        <v>281</v>
      </c>
      <c r="Y871" s="32" t="s">
        <v>47</v>
      </c>
      <c r="Z871" s="32" t="s">
        <v>160</v>
      </c>
      <c r="AA871" s="32" t="s">
        <v>39</v>
      </c>
      <c r="AB871" s="32" t="s">
        <v>3689</v>
      </c>
      <c r="AC871" s="32" t="s">
        <v>1349</v>
      </c>
      <c r="AD871" s="34"/>
      <c r="AE871" s="32" t="s">
        <v>39</v>
      </c>
      <c r="AF871" s="32" t="s">
        <v>53</v>
      </c>
      <c r="AG871" s="35">
        <v>0</v>
      </c>
      <c r="AH871" s="33">
        <v>44826.41333333333</v>
      </c>
      <c r="AI871" s="32" t="s">
        <v>56</v>
      </c>
    </row>
    <row r="872" spans="1:35" ht="14.25">
      <c r="A872" s="32" t="s">
        <v>35</v>
      </c>
      <c r="B872" s="32" t="s">
        <v>982</v>
      </c>
      <c r="C872" s="33"/>
      <c r="D872" s="33">
        <v>44826.41443287037</v>
      </c>
      <c r="E872" s="32" t="s">
        <v>3610</v>
      </c>
      <c r="F872" s="32" t="s">
        <v>3690</v>
      </c>
      <c r="G872">
        <v>12001</v>
      </c>
      <c r="H872" s="33">
        <v>44838.414583333331</v>
      </c>
      <c r="I872" s="32" t="s">
        <v>38</v>
      </c>
      <c r="J872" s="32" t="s">
        <v>39</v>
      </c>
      <c r="K872" s="33"/>
      <c r="L872" s="32" t="s">
        <v>40</v>
      </c>
      <c r="M872" s="32" t="s">
        <v>56</v>
      </c>
      <c r="N872">
        <v>1</v>
      </c>
      <c r="O872" s="32" t="s">
        <v>39</v>
      </c>
      <c r="P872">
        <v>0</v>
      </c>
      <c r="Q872" s="32" t="s">
        <v>56</v>
      </c>
      <c r="R872">
        <v>8888</v>
      </c>
      <c r="S872" s="32" t="s">
        <v>986</v>
      </c>
      <c r="T872" s="32" t="s">
        <v>535</v>
      </c>
      <c r="U872" s="32" t="s">
        <v>39</v>
      </c>
      <c r="V872" s="32" t="s">
        <v>39</v>
      </c>
      <c r="W872" s="33"/>
      <c r="X872" s="32" t="s">
        <v>535</v>
      </c>
      <c r="Y872" s="32" t="s">
        <v>47</v>
      </c>
      <c r="Z872" s="32" t="s">
        <v>160</v>
      </c>
      <c r="AA872" s="32" t="s">
        <v>39</v>
      </c>
      <c r="AB872" s="32" t="s">
        <v>3691</v>
      </c>
      <c r="AC872" s="32" t="s">
        <v>1349</v>
      </c>
      <c r="AD872" s="34"/>
      <c r="AE872" s="32" t="s">
        <v>39</v>
      </c>
      <c r="AF872" s="32" t="s">
        <v>53</v>
      </c>
      <c r="AG872" s="35">
        <v>0</v>
      </c>
      <c r="AH872" s="33">
        <v>44826.414583333331</v>
      </c>
      <c r="AI872" s="32" t="s">
        <v>56</v>
      </c>
    </row>
    <row r="873" spans="1:35" ht="14.25">
      <c r="A873" s="32" t="s">
        <v>35</v>
      </c>
      <c r="B873" s="32" t="s">
        <v>982</v>
      </c>
      <c r="C873" s="33"/>
      <c r="D873" s="33">
        <v>44826.41642361111</v>
      </c>
      <c r="E873" s="32" t="s">
        <v>3610</v>
      </c>
      <c r="F873" s="32" t="s">
        <v>3692</v>
      </c>
      <c r="G873">
        <v>12002</v>
      </c>
      <c r="H873" s="33">
        <v>44838.416504629633</v>
      </c>
      <c r="I873" s="32" t="s">
        <v>38</v>
      </c>
      <c r="J873" s="32" t="s">
        <v>39</v>
      </c>
      <c r="K873" s="33"/>
      <c r="L873" s="32" t="s">
        <v>40</v>
      </c>
      <c r="M873" s="32" t="s">
        <v>56</v>
      </c>
      <c r="N873">
        <v>1</v>
      </c>
      <c r="O873" s="32" t="s">
        <v>39</v>
      </c>
      <c r="P873">
        <v>0</v>
      </c>
      <c r="Q873" s="32" t="s">
        <v>56</v>
      </c>
      <c r="R873">
        <v>8888</v>
      </c>
      <c r="S873" s="32" t="s">
        <v>984</v>
      </c>
      <c r="T873" s="32" t="s">
        <v>281</v>
      </c>
      <c r="U873" s="32" t="s">
        <v>39</v>
      </c>
      <c r="V873" s="32" t="s">
        <v>39</v>
      </c>
      <c r="W873" s="33"/>
      <c r="X873" s="32" t="s">
        <v>281</v>
      </c>
      <c r="Y873" s="32" t="s">
        <v>47</v>
      </c>
      <c r="Z873" s="32" t="s">
        <v>160</v>
      </c>
      <c r="AA873" s="32" t="s">
        <v>39</v>
      </c>
      <c r="AB873" s="32" t="s">
        <v>3693</v>
      </c>
      <c r="AC873" s="32" t="s">
        <v>1349</v>
      </c>
      <c r="AD873" s="34"/>
      <c r="AE873" s="32" t="s">
        <v>39</v>
      </c>
      <c r="AF873" s="32" t="s">
        <v>53</v>
      </c>
      <c r="AG873" s="35">
        <v>0</v>
      </c>
      <c r="AH873" s="33">
        <v>44826.416504629633</v>
      </c>
      <c r="AI873" s="32" t="s">
        <v>56</v>
      </c>
    </row>
    <row r="874" spans="1:35" ht="14.25">
      <c r="A874" s="32" t="s">
        <v>35</v>
      </c>
      <c r="B874" s="32" t="s">
        <v>982</v>
      </c>
      <c r="C874" s="33"/>
      <c r="D874" s="33">
        <v>44826.416527777779</v>
      </c>
      <c r="E874" s="32" t="s">
        <v>3610</v>
      </c>
      <c r="F874" s="32" t="s">
        <v>3694</v>
      </c>
      <c r="G874">
        <v>12003</v>
      </c>
      <c r="H874" s="33">
        <v>44838.416620370372</v>
      </c>
      <c r="I874" s="32" t="s">
        <v>38</v>
      </c>
      <c r="J874" s="32" t="s">
        <v>39</v>
      </c>
      <c r="K874" s="33"/>
      <c r="L874" s="32" t="s">
        <v>40</v>
      </c>
      <c r="M874" s="32" t="s">
        <v>56</v>
      </c>
      <c r="N874">
        <v>1</v>
      </c>
      <c r="O874" s="32" t="s">
        <v>39</v>
      </c>
      <c r="P874">
        <v>0</v>
      </c>
      <c r="Q874" s="32" t="s">
        <v>56</v>
      </c>
      <c r="R874">
        <v>8888</v>
      </c>
      <c r="S874" s="32" t="s">
        <v>986</v>
      </c>
      <c r="T874" s="32" t="s">
        <v>535</v>
      </c>
      <c r="U874" s="32" t="s">
        <v>39</v>
      </c>
      <c r="V874" s="32" t="s">
        <v>39</v>
      </c>
      <c r="W874" s="33"/>
      <c r="X874" s="32" t="s">
        <v>535</v>
      </c>
      <c r="Y874" s="32" t="s">
        <v>47</v>
      </c>
      <c r="Z874" s="32" t="s">
        <v>160</v>
      </c>
      <c r="AA874" s="32" t="s">
        <v>39</v>
      </c>
      <c r="AB874" s="32" t="s">
        <v>3695</v>
      </c>
      <c r="AC874" s="32" t="s">
        <v>2289</v>
      </c>
      <c r="AD874" s="34"/>
      <c r="AE874" s="32" t="s">
        <v>39</v>
      </c>
      <c r="AF874" s="32" t="s">
        <v>53</v>
      </c>
      <c r="AG874" s="35">
        <v>0</v>
      </c>
      <c r="AH874" s="33">
        <v>44826.416620370372</v>
      </c>
      <c r="AI874" s="32" t="s">
        <v>56</v>
      </c>
    </row>
    <row r="875" spans="1:35" ht="14.25">
      <c r="A875" s="32" t="s">
        <v>35</v>
      </c>
      <c r="B875" s="32" t="s">
        <v>982</v>
      </c>
      <c r="C875" s="33"/>
      <c r="D875" s="33">
        <v>44826.420543981483</v>
      </c>
      <c r="E875" s="32" t="s">
        <v>3610</v>
      </c>
      <c r="F875" s="32" t="s">
        <v>3696</v>
      </c>
      <c r="G875">
        <v>12004</v>
      </c>
      <c r="H875" s="33">
        <v>44838.420624999999</v>
      </c>
      <c r="I875" s="32" t="s">
        <v>38</v>
      </c>
      <c r="J875" s="32" t="s">
        <v>39</v>
      </c>
      <c r="K875" s="33"/>
      <c r="L875" s="32" t="s">
        <v>40</v>
      </c>
      <c r="M875" s="32" t="s">
        <v>56</v>
      </c>
      <c r="N875">
        <v>1</v>
      </c>
      <c r="O875" s="32" t="s">
        <v>39</v>
      </c>
      <c r="P875">
        <v>0</v>
      </c>
      <c r="Q875" s="32" t="s">
        <v>56</v>
      </c>
      <c r="R875">
        <v>8888</v>
      </c>
      <c r="S875" s="32" t="s">
        <v>986</v>
      </c>
      <c r="T875" s="32" t="s">
        <v>535</v>
      </c>
      <c r="U875" s="32" t="s">
        <v>39</v>
      </c>
      <c r="V875" s="32" t="s">
        <v>39</v>
      </c>
      <c r="W875" s="33"/>
      <c r="X875" s="32" t="s">
        <v>535</v>
      </c>
      <c r="Y875" s="32" t="s">
        <v>47</v>
      </c>
      <c r="Z875" s="32" t="s">
        <v>160</v>
      </c>
      <c r="AA875" s="32" t="s">
        <v>39</v>
      </c>
      <c r="AB875" s="32" t="s">
        <v>3697</v>
      </c>
      <c r="AC875" s="32" t="s">
        <v>1349</v>
      </c>
      <c r="AD875" s="34"/>
      <c r="AE875" s="32" t="s">
        <v>39</v>
      </c>
      <c r="AF875" s="32" t="s">
        <v>53</v>
      </c>
      <c r="AG875" s="35">
        <v>0</v>
      </c>
      <c r="AH875" s="33">
        <v>44826.45684027778</v>
      </c>
      <c r="AI875" s="32" t="s">
        <v>56</v>
      </c>
    </row>
    <row r="876" spans="1:35" ht="14.25">
      <c r="A876" s="32" t="s">
        <v>35</v>
      </c>
      <c r="B876" s="32" t="s">
        <v>982</v>
      </c>
      <c r="C876" s="33"/>
      <c r="D876" s="33">
        <v>44826.422152777777</v>
      </c>
      <c r="E876" s="32" t="s">
        <v>3610</v>
      </c>
      <c r="F876" s="32" t="s">
        <v>3698</v>
      </c>
      <c r="G876">
        <v>12005</v>
      </c>
      <c r="H876" s="33">
        <v>44838.422222222223</v>
      </c>
      <c r="I876" s="32" t="s">
        <v>38</v>
      </c>
      <c r="J876" s="32" t="s">
        <v>39</v>
      </c>
      <c r="K876" s="33"/>
      <c r="L876" s="32" t="s">
        <v>40</v>
      </c>
      <c r="M876" s="32" t="s">
        <v>56</v>
      </c>
      <c r="N876">
        <v>1</v>
      </c>
      <c r="O876" s="32" t="s">
        <v>39</v>
      </c>
      <c r="P876">
        <v>0</v>
      </c>
      <c r="Q876" s="32" t="s">
        <v>56</v>
      </c>
      <c r="R876">
        <v>8888</v>
      </c>
      <c r="S876" s="32" t="s">
        <v>279</v>
      </c>
      <c r="T876" s="32" t="s">
        <v>280</v>
      </c>
      <c r="U876" s="32" t="s">
        <v>39</v>
      </c>
      <c r="V876" s="32" t="s">
        <v>39</v>
      </c>
      <c r="W876" s="33"/>
      <c r="X876" s="32" t="s">
        <v>280</v>
      </c>
      <c r="Y876" s="32" t="s">
        <v>47</v>
      </c>
      <c r="Z876" s="32" t="s">
        <v>160</v>
      </c>
      <c r="AA876" s="32" t="s">
        <v>39</v>
      </c>
      <c r="AB876" s="32" t="s">
        <v>3699</v>
      </c>
      <c r="AC876" s="32" t="s">
        <v>1349</v>
      </c>
      <c r="AD876" s="34"/>
      <c r="AE876" s="32" t="s">
        <v>39</v>
      </c>
      <c r="AF876" s="32" t="s">
        <v>53</v>
      </c>
      <c r="AG876" s="35">
        <v>0</v>
      </c>
      <c r="AH876" s="33">
        <v>44833.711412037039</v>
      </c>
      <c r="AI876" s="32" t="s">
        <v>56</v>
      </c>
    </row>
    <row r="877" spans="1:35" ht="14.25">
      <c r="A877" s="32" t="s">
        <v>35</v>
      </c>
      <c r="B877" s="32" t="s">
        <v>982</v>
      </c>
      <c r="C877" s="33"/>
      <c r="D877" s="33">
        <v>44826.422349537039</v>
      </c>
      <c r="E877" s="32" t="s">
        <v>3610</v>
      </c>
      <c r="F877" s="32" t="s">
        <v>3700</v>
      </c>
      <c r="G877">
        <v>12006</v>
      </c>
      <c r="H877" s="33">
        <v>44838.422442129631</v>
      </c>
      <c r="I877" s="32" t="s">
        <v>38</v>
      </c>
      <c r="J877" s="32" t="s">
        <v>39</v>
      </c>
      <c r="K877" s="33"/>
      <c r="L877" s="32" t="s">
        <v>40</v>
      </c>
      <c r="M877" s="32" t="s">
        <v>56</v>
      </c>
      <c r="N877">
        <v>1</v>
      </c>
      <c r="O877" s="32" t="s">
        <v>39</v>
      </c>
      <c r="P877">
        <v>0</v>
      </c>
      <c r="Q877" s="32" t="s">
        <v>56</v>
      </c>
      <c r="R877">
        <v>8888</v>
      </c>
      <c r="S877" s="32" t="s">
        <v>986</v>
      </c>
      <c r="T877" s="32" t="s">
        <v>535</v>
      </c>
      <c r="U877" s="32" t="s">
        <v>39</v>
      </c>
      <c r="V877" s="32" t="s">
        <v>39</v>
      </c>
      <c r="W877" s="33"/>
      <c r="X877" s="32" t="s">
        <v>535</v>
      </c>
      <c r="Y877" s="32" t="s">
        <v>47</v>
      </c>
      <c r="Z877" s="32" t="s">
        <v>160</v>
      </c>
      <c r="AA877" s="32" t="s">
        <v>39</v>
      </c>
      <c r="AB877" s="32" t="s">
        <v>3701</v>
      </c>
      <c r="AC877" s="32" t="s">
        <v>1349</v>
      </c>
      <c r="AD877" s="34"/>
      <c r="AE877" s="32" t="s">
        <v>39</v>
      </c>
      <c r="AF877" s="32" t="s">
        <v>53</v>
      </c>
      <c r="AG877" s="35">
        <v>0</v>
      </c>
      <c r="AH877" s="33">
        <v>44826.422442129631</v>
      </c>
      <c r="AI877" s="32" t="s">
        <v>56</v>
      </c>
    </row>
    <row r="878" spans="1:35" ht="14.25">
      <c r="A878" s="32" t="s">
        <v>35</v>
      </c>
      <c r="B878" s="32" t="s">
        <v>982</v>
      </c>
      <c r="C878" s="33"/>
      <c r="D878" s="33">
        <v>44826.425057870372</v>
      </c>
      <c r="E878" s="32" t="s">
        <v>3610</v>
      </c>
      <c r="F878" s="32" t="s">
        <v>3702</v>
      </c>
      <c r="G878">
        <v>12007</v>
      </c>
      <c r="H878" s="33">
        <v>44838.425127314818</v>
      </c>
      <c r="I878" s="32" t="s">
        <v>38</v>
      </c>
      <c r="J878" s="32" t="s">
        <v>39</v>
      </c>
      <c r="K878" s="33"/>
      <c r="L878" s="32" t="s">
        <v>40</v>
      </c>
      <c r="M878" s="32" t="s">
        <v>56</v>
      </c>
      <c r="N878">
        <v>1</v>
      </c>
      <c r="O878" s="32" t="s">
        <v>39</v>
      </c>
      <c r="P878">
        <v>0</v>
      </c>
      <c r="Q878" s="32" t="s">
        <v>56</v>
      </c>
      <c r="R878">
        <v>8888</v>
      </c>
      <c r="S878" s="32" t="s">
        <v>3703</v>
      </c>
      <c r="T878" s="32" t="s">
        <v>3704</v>
      </c>
      <c r="U878" s="32" t="s">
        <v>39</v>
      </c>
      <c r="V878" s="32" t="s">
        <v>39</v>
      </c>
      <c r="W878" s="33"/>
      <c r="X878" s="32" t="s">
        <v>3704</v>
      </c>
      <c r="Y878" s="32" t="s">
        <v>47</v>
      </c>
      <c r="Z878" s="32" t="s">
        <v>160</v>
      </c>
      <c r="AA878" s="32" t="s">
        <v>39</v>
      </c>
      <c r="AB878" s="32" t="s">
        <v>3705</v>
      </c>
      <c r="AC878" s="32" t="s">
        <v>1349</v>
      </c>
      <c r="AD878" s="34"/>
      <c r="AE878" s="32" t="s">
        <v>39</v>
      </c>
      <c r="AF878" s="32" t="s">
        <v>53</v>
      </c>
      <c r="AG878" s="35">
        <v>0</v>
      </c>
      <c r="AH878" s="33">
        <v>44826.425127314818</v>
      </c>
      <c r="AI878" s="32" t="s">
        <v>56</v>
      </c>
    </row>
    <row r="879" spans="1:35" ht="14.25">
      <c r="A879" s="32" t="s">
        <v>35</v>
      </c>
      <c r="B879" s="32" t="s">
        <v>982</v>
      </c>
      <c r="C879" s="33"/>
      <c r="D879" s="33">
        <v>44826.425254629627</v>
      </c>
      <c r="E879" s="32" t="s">
        <v>3610</v>
      </c>
      <c r="F879" s="32" t="s">
        <v>3706</v>
      </c>
      <c r="G879">
        <v>12008</v>
      </c>
      <c r="H879" s="33">
        <v>44838.425393518519</v>
      </c>
      <c r="I879" s="32" t="s">
        <v>38</v>
      </c>
      <c r="J879" s="32" t="s">
        <v>39</v>
      </c>
      <c r="K879" s="33"/>
      <c r="L879" s="32" t="s">
        <v>40</v>
      </c>
      <c r="M879" s="32" t="s">
        <v>56</v>
      </c>
      <c r="N879">
        <v>1</v>
      </c>
      <c r="O879" s="32" t="s">
        <v>39</v>
      </c>
      <c r="P879">
        <v>0</v>
      </c>
      <c r="Q879" s="32" t="s">
        <v>56</v>
      </c>
      <c r="R879">
        <v>8888</v>
      </c>
      <c r="S879" s="32" t="s">
        <v>984</v>
      </c>
      <c r="T879" s="32" t="s">
        <v>281</v>
      </c>
      <c r="U879" s="32" t="s">
        <v>39</v>
      </c>
      <c r="V879" s="32" t="s">
        <v>39</v>
      </c>
      <c r="W879" s="33"/>
      <c r="X879" s="32" t="s">
        <v>281</v>
      </c>
      <c r="Y879" s="32" t="s">
        <v>47</v>
      </c>
      <c r="Z879" s="32" t="s">
        <v>160</v>
      </c>
      <c r="AA879" s="32" t="s">
        <v>39</v>
      </c>
      <c r="AB879" s="32" t="s">
        <v>3707</v>
      </c>
      <c r="AC879" s="32" t="s">
        <v>1349</v>
      </c>
      <c r="AD879" s="34"/>
      <c r="AE879" s="32" t="s">
        <v>39</v>
      </c>
      <c r="AF879" s="32" t="s">
        <v>53</v>
      </c>
      <c r="AG879" s="35">
        <v>0</v>
      </c>
      <c r="AH879" s="33">
        <v>44826.425393518519</v>
      </c>
      <c r="AI879" s="32" t="s">
        <v>56</v>
      </c>
    </row>
    <row r="880" spans="1:35" ht="14.25">
      <c r="A880" s="32" t="s">
        <v>35</v>
      </c>
      <c r="B880" s="32" t="s">
        <v>982</v>
      </c>
      <c r="C880" s="33"/>
      <c r="D880" s="33">
        <v>44826.428368055553</v>
      </c>
      <c r="E880" s="32" t="s">
        <v>3610</v>
      </c>
      <c r="F880" s="32" t="s">
        <v>3708</v>
      </c>
      <c r="G880">
        <v>12009</v>
      </c>
      <c r="H880" s="33">
        <v>44838.428472222222</v>
      </c>
      <c r="I880" s="32" t="s">
        <v>38</v>
      </c>
      <c r="J880" s="32" t="s">
        <v>39</v>
      </c>
      <c r="K880" s="33"/>
      <c r="L880" s="32" t="s">
        <v>40</v>
      </c>
      <c r="M880" s="32" t="s">
        <v>56</v>
      </c>
      <c r="N880">
        <v>1</v>
      </c>
      <c r="O880" s="32" t="s">
        <v>39</v>
      </c>
      <c r="P880">
        <v>0</v>
      </c>
      <c r="Q880" s="32" t="s">
        <v>56</v>
      </c>
      <c r="R880">
        <v>8888</v>
      </c>
      <c r="S880" s="32" t="s">
        <v>984</v>
      </c>
      <c r="T880" s="32" t="s">
        <v>281</v>
      </c>
      <c r="U880" s="32" t="s">
        <v>39</v>
      </c>
      <c r="V880" s="32" t="s">
        <v>39</v>
      </c>
      <c r="W880" s="33"/>
      <c r="X880" s="32" t="s">
        <v>281</v>
      </c>
      <c r="Y880" s="32" t="s">
        <v>47</v>
      </c>
      <c r="Z880" s="32" t="s">
        <v>160</v>
      </c>
      <c r="AA880" s="32" t="s">
        <v>39</v>
      </c>
      <c r="AB880" s="32" t="s">
        <v>3709</v>
      </c>
      <c r="AC880" s="32" t="s">
        <v>1349</v>
      </c>
      <c r="AD880" s="34"/>
      <c r="AE880" s="32" t="s">
        <v>39</v>
      </c>
      <c r="AF880" s="32" t="s">
        <v>53</v>
      </c>
      <c r="AG880" s="35">
        <v>0</v>
      </c>
      <c r="AH880" s="33">
        <v>44826.428472222222</v>
      </c>
      <c r="AI880" s="32" t="s">
        <v>56</v>
      </c>
    </row>
    <row r="881" spans="1:35" ht="14.25">
      <c r="A881" s="32" t="s">
        <v>35</v>
      </c>
      <c r="B881" s="32" t="s">
        <v>982</v>
      </c>
      <c r="C881" s="33"/>
      <c r="D881" s="33">
        <v>44826.430347222224</v>
      </c>
      <c r="E881" s="32" t="s">
        <v>3610</v>
      </c>
      <c r="F881" s="32" t="s">
        <v>3710</v>
      </c>
      <c r="G881">
        <v>12010</v>
      </c>
      <c r="H881" s="33">
        <v>44838.430486111109</v>
      </c>
      <c r="I881" s="32" t="s">
        <v>38</v>
      </c>
      <c r="J881" s="32" t="s">
        <v>39</v>
      </c>
      <c r="K881" s="33"/>
      <c r="L881" s="32" t="s">
        <v>40</v>
      </c>
      <c r="M881" s="32" t="s">
        <v>56</v>
      </c>
      <c r="N881">
        <v>1</v>
      </c>
      <c r="O881" s="32" t="s">
        <v>39</v>
      </c>
      <c r="P881">
        <v>0</v>
      </c>
      <c r="Q881" s="32" t="s">
        <v>56</v>
      </c>
      <c r="R881">
        <v>8888</v>
      </c>
      <c r="S881" s="32" t="s">
        <v>3711</v>
      </c>
      <c r="T881" s="32" t="s">
        <v>3712</v>
      </c>
      <c r="U881" s="32" t="s">
        <v>39</v>
      </c>
      <c r="V881" s="32" t="s">
        <v>39</v>
      </c>
      <c r="W881" s="33"/>
      <c r="X881" s="32" t="s">
        <v>3712</v>
      </c>
      <c r="Y881" s="32" t="s">
        <v>47</v>
      </c>
      <c r="Z881" s="32" t="s">
        <v>160</v>
      </c>
      <c r="AA881" s="32" t="s">
        <v>39</v>
      </c>
      <c r="AB881" s="32" t="s">
        <v>3713</v>
      </c>
      <c r="AC881" s="32" t="s">
        <v>1349</v>
      </c>
      <c r="AD881" s="34"/>
      <c r="AE881" s="32" t="s">
        <v>39</v>
      </c>
      <c r="AF881" s="32" t="s">
        <v>53</v>
      </c>
      <c r="AG881" s="35">
        <v>0</v>
      </c>
      <c r="AH881" s="33">
        <v>44826.430486111109</v>
      </c>
      <c r="AI881" s="32" t="s">
        <v>56</v>
      </c>
    </row>
    <row r="882" spans="1:35" ht="14.25">
      <c r="A882" s="32" t="s">
        <v>35</v>
      </c>
      <c r="B882" s="32" t="s">
        <v>36</v>
      </c>
      <c r="C882" s="33">
        <v>44826.694965277777</v>
      </c>
      <c r="D882" s="33">
        <v>44826.432303240741</v>
      </c>
      <c r="E882" s="32" t="s">
        <v>37</v>
      </c>
      <c r="F882" s="32" t="s">
        <v>3714</v>
      </c>
      <c r="G882">
        <v>12011</v>
      </c>
      <c r="H882" s="33">
        <v>44838.435243055559</v>
      </c>
      <c r="I882" s="32" t="s">
        <v>38</v>
      </c>
      <c r="J882" s="32" t="s">
        <v>39</v>
      </c>
      <c r="K882" s="33"/>
      <c r="L882" s="32" t="s">
        <v>40</v>
      </c>
      <c r="M882" s="32" t="s">
        <v>56</v>
      </c>
      <c r="N882">
        <v>1</v>
      </c>
      <c r="O882" s="32" t="s">
        <v>82</v>
      </c>
      <c r="P882">
        <v>0</v>
      </c>
      <c r="Q882" s="32" t="s">
        <v>56</v>
      </c>
      <c r="R882">
        <v>8138</v>
      </c>
      <c r="S882" s="32" t="s">
        <v>605</v>
      </c>
      <c r="T882" s="32" t="s">
        <v>606</v>
      </c>
      <c r="U882" s="32" t="s">
        <v>45</v>
      </c>
      <c r="V882" s="32" t="s">
        <v>3715</v>
      </c>
      <c r="W882" s="33">
        <v>44826.692488425928</v>
      </c>
      <c r="X882" s="32" t="s">
        <v>67</v>
      </c>
      <c r="Y882" s="32" t="s">
        <v>47</v>
      </c>
      <c r="Z882" s="32" t="s">
        <v>48</v>
      </c>
      <c r="AA882" s="32" t="s">
        <v>336</v>
      </c>
      <c r="AB882" s="32" t="s">
        <v>3716</v>
      </c>
      <c r="AC882" s="32" t="s">
        <v>480</v>
      </c>
      <c r="AD882" s="34">
        <v>44686</v>
      </c>
      <c r="AE882" s="32" t="s">
        <v>39</v>
      </c>
      <c r="AF882" s="32" t="s">
        <v>50</v>
      </c>
      <c r="AG882" s="35">
        <v>0</v>
      </c>
      <c r="AH882" s="33">
        <v>44827.409918981481</v>
      </c>
      <c r="AI882" s="32" t="s">
        <v>56</v>
      </c>
    </row>
    <row r="883" spans="1:35" ht="14.25">
      <c r="A883" s="32" t="s">
        <v>35</v>
      </c>
      <c r="B883" s="32" t="s">
        <v>982</v>
      </c>
      <c r="C883" s="33"/>
      <c r="D883" s="33">
        <v>44826.432662037034</v>
      </c>
      <c r="E883" s="32" t="s">
        <v>3610</v>
      </c>
      <c r="F883" s="32" t="s">
        <v>3717</v>
      </c>
      <c r="G883">
        <v>12012</v>
      </c>
      <c r="H883" s="33">
        <v>44838.432719907411</v>
      </c>
      <c r="I883" s="32" t="s">
        <v>38</v>
      </c>
      <c r="J883" s="32" t="s">
        <v>39</v>
      </c>
      <c r="K883" s="33"/>
      <c r="L883" s="32" t="s">
        <v>40</v>
      </c>
      <c r="M883" s="32" t="s">
        <v>56</v>
      </c>
      <c r="N883">
        <v>1</v>
      </c>
      <c r="O883" s="32" t="s">
        <v>39</v>
      </c>
      <c r="P883">
        <v>0</v>
      </c>
      <c r="Q883" s="32" t="s">
        <v>56</v>
      </c>
      <c r="R883">
        <v>8888</v>
      </c>
      <c r="S883" s="32" t="s">
        <v>3711</v>
      </c>
      <c r="T883" s="32" t="s">
        <v>3712</v>
      </c>
      <c r="U883" s="32" t="s">
        <v>39</v>
      </c>
      <c r="V883" s="32" t="s">
        <v>39</v>
      </c>
      <c r="W883" s="33"/>
      <c r="X883" s="32" t="s">
        <v>3712</v>
      </c>
      <c r="Y883" s="32" t="s">
        <v>47</v>
      </c>
      <c r="Z883" s="32" t="s">
        <v>160</v>
      </c>
      <c r="AA883" s="32" t="s">
        <v>39</v>
      </c>
      <c r="AB883" s="32" t="s">
        <v>3718</v>
      </c>
      <c r="AC883" s="32" t="s">
        <v>1349</v>
      </c>
      <c r="AD883" s="34"/>
      <c r="AE883" s="32" t="s">
        <v>39</v>
      </c>
      <c r="AF883" s="32" t="s">
        <v>53</v>
      </c>
      <c r="AG883" s="35">
        <v>0</v>
      </c>
      <c r="AH883" s="33">
        <v>44826.432719907411</v>
      </c>
      <c r="AI883" s="32" t="s">
        <v>56</v>
      </c>
    </row>
    <row r="884" spans="1:35" ht="14.25">
      <c r="A884" s="32" t="s">
        <v>35</v>
      </c>
      <c r="B884" s="32" t="s">
        <v>982</v>
      </c>
      <c r="C884" s="33"/>
      <c r="D884" s="33">
        <v>44826.433437500003</v>
      </c>
      <c r="E884" s="32" t="s">
        <v>3610</v>
      </c>
      <c r="F884" s="32" t="s">
        <v>3719</v>
      </c>
      <c r="G884">
        <v>12013</v>
      </c>
      <c r="H884" s="33">
        <v>44838.43372685185</v>
      </c>
      <c r="I884" s="32" t="s">
        <v>38</v>
      </c>
      <c r="J884" s="32" t="s">
        <v>39</v>
      </c>
      <c r="K884" s="33"/>
      <c r="L884" s="32" t="s">
        <v>40</v>
      </c>
      <c r="M884" s="32" t="s">
        <v>56</v>
      </c>
      <c r="N884">
        <v>1</v>
      </c>
      <c r="O884" s="32" t="s">
        <v>39</v>
      </c>
      <c r="P884">
        <v>0</v>
      </c>
      <c r="Q884" s="32" t="s">
        <v>56</v>
      </c>
      <c r="R884">
        <v>8888</v>
      </c>
      <c r="S884" s="32" t="s">
        <v>984</v>
      </c>
      <c r="T884" s="32" t="s">
        <v>281</v>
      </c>
      <c r="U884" s="32" t="s">
        <v>39</v>
      </c>
      <c r="V884" s="32" t="s">
        <v>39</v>
      </c>
      <c r="W884" s="33"/>
      <c r="X884" s="32" t="s">
        <v>281</v>
      </c>
      <c r="Y884" s="32" t="s">
        <v>47</v>
      </c>
      <c r="Z884" s="32" t="s">
        <v>160</v>
      </c>
      <c r="AA884" s="32" t="s">
        <v>39</v>
      </c>
      <c r="AB884" s="32" t="s">
        <v>3720</v>
      </c>
      <c r="AC884" s="32" t="s">
        <v>1349</v>
      </c>
      <c r="AD884" s="34"/>
      <c r="AE884" s="32" t="s">
        <v>39</v>
      </c>
      <c r="AF884" s="32" t="s">
        <v>53</v>
      </c>
      <c r="AG884" s="35">
        <v>0</v>
      </c>
      <c r="AH884" s="33">
        <v>44826.43372685185</v>
      </c>
      <c r="AI884" s="32" t="s">
        <v>56</v>
      </c>
    </row>
    <row r="885" spans="1:35" ht="14.25">
      <c r="A885" s="32" t="s">
        <v>35</v>
      </c>
      <c r="B885" s="32" t="s">
        <v>982</v>
      </c>
      <c r="C885" s="33"/>
      <c r="D885" s="33">
        <v>44826.435567129629</v>
      </c>
      <c r="E885" s="32" t="s">
        <v>3610</v>
      </c>
      <c r="F885" s="32" t="s">
        <v>3721</v>
      </c>
      <c r="G885">
        <v>12014</v>
      </c>
      <c r="H885" s="33">
        <v>44838.436111111114</v>
      </c>
      <c r="I885" s="32" t="s">
        <v>38</v>
      </c>
      <c r="J885" s="32" t="s">
        <v>39</v>
      </c>
      <c r="K885" s="33"/>
      <c r="L885" s="32" t="s">
        <v>40</v>
      </c>
      <c r="M885" s="32" t="s">
        <v>56</v>
      </c>
      <c r="N885">
        <v>1</v>
      </c>
      <c r="O885" s="32" t="s">
        <v>39</v>
      </c>
      <c r="P885">
        <v>0</v>
      </c>
      <c r="Q885" s="32" t="s">
        <v>56</v>
      </c>
      <c r="R885">
        <v>8888</v>
      </c>
      <c r="S885" s="32" t="s">
        <v>279</v>
      </c>
      <c r="T885" s="32" t="s">
        <v>280</v>
      </c>
      <c r="U885" s="32" t="s">
        <v>39</v>
      </c>
      <c r="V885" s="32" t="s">
        <v>39</v>
      </c>
      <c r="W885" s="33"/>
      <c r="X885" s="32" t="s">
        <v>280</v>
      </c>
      <c r="Y885" s="32" t="s">
        <v>47</v>
      </c>
      <c r="Z885" s="32" t="s">
        <v>160</v>
      </c>
      <c r="AA885" s="32" t="s">
        <v>39</v>
      </c>
      <c r="AB885" s="32" t="s">
        <v>3722</v>
      </c>
      <c r="AC885" s="32" t="s">
        <v>1349</v>
      </c>
      <c r="AD885" s="34"/>
      <c r="AE885" s="32" t="s">
        <v>39</v>
      </c>
      <c r="AF885" s="32" t="s">
        <v>53</v>
      </c>
      <c r="AG885" s="35">
        <v>0</v>
      </c>
      <c r="AH885" s="33">
        <v>44833.711284722223</v>
      </c>
      <c r="AI885" s="32" t="s">
        <v>56</v>
      </c>
    </row>
    <row r="886" spans="1:35" ht="14.25">
      <c r="A886" s="32" t="s">
        <v>35</v>
      </c>
      <c r="B886" s="32" t="s">
        <v>982</v>
      </c>
      <c r="C886" s="33"/>
      <c r="D886" s="33">
        <v>44826.436203703706</v>
      </c>
      <c r="E886" s="32" t="s">
        <v>3610</v>
      </c>
      <c r="F886" s="32" t="s">
        <v>3723</v>
      </c>
      <c r="G886">
        <v>12015</v>
      </c>
      <c r="H886" s="33">
        <v>44838.436273148145</v>
      </c>
      <c r="I886" s="32" t="s">
        <v>38</v>
      </c>
      <c r="J886" s="32" t="s">
        <v>39</v>
      </c>
      <c r="K886" s="33"/>
      <c r="L886" s="32" t="s">
        <v>40</v>
      </c>
      <c r="M886" s="32" t="s">
        <v>56</v>
      </c>
      <c r="N886">
        <v>1</v>
      </c>
      <c r="O886" s="32" t="s">
        <v>39</v>
      </c>
      <c r="P886">
        <v>0</v>
      </c>
      <c r="Q886" s="32" t="s">
        <v>56</v>
      </c>
      <c r="R886">
        <v>8888</v>
      </c>
      <c r="S886" s="32" t="s">
        <v>373</v>
      </c>
      <c r="T886" s="32" t="s">
        <v>196</v>
      </c>
      <c r="U886" s="32" t="s">
        <v>39</v>
      </c>
      <c r="V886" s="32" t="s">
        <v>39</v>
      </c>
      <c r="W886" s="33"/>
      <c r="X886" s="32" t="s">
        <v>196</v>
      </c>
      <c r="Y886" s="32" t="s">
        <v>47</v>
      </c>
      <c r="Z886" s="32" t="s">
        <v>160</v>
      </c>
      <c r="AA886" s="32" t="s">
        <v>39</v>
      </c>
      <c r="AB886" s="32" t="s">
        <v>3724</v>
      </c>
      <c r="AC886" s="32" t="s">
        <v>1349</v>
      </c>
      <c r="AD886" s="34"/>
      <c r="AE886" s="32" t="s">
        <v>39</v>
      </c>
      <c r="AF886" s="32" t="s">
        <v>53</v>
      </c>
      <c r="AG886" s="35">
        <v>0</v>
      </c>
      <c r="AH886" s="33">
        <v>44826.436273148145</v>
      </c>
      <c r="AI886" s="32" t="s">
        <v>56</v>
      </c>
    </row>
    <row r="887" spans="1:35" ht="14.25">
      <c r="A887" s="32" t="s">
        <v>35</v>
      </c>
      <c r="B887" s="32" t="s">
        <v>982</v>
      </c>
      <c r="C887" s="33"/>
      <c r="D887" s="33">
        <v>44826.437245370369</v>
      </c>
      <c r="E887" s="32" t="s">
        <v>3610</v>
      </c>
      <c r="F887" s="32" t="s">
        <v>3725</v>
      </c>
      <c r="G887">
        <v>12016</v>
      </c>
      <c r="H887" s="33">
        <v>44838.4375</v>
      </c>
      <c r="I887" s="32" t="s">
        <v>38</v>
      </c>
      <c r="J887" s="32" t="s">
        <v>39</v>
      </c>
      <c r="K887" s="33"/>
      <c r="L887" s="32" t="s">
        <v>40</v>
      </c>
      <c r="M887" s="32" t="s">
        <v>56</v>
      </c>
      <c r="N887">
        <v>1</v>
      </c>
      <c r="O887" s="32" t="s">
        <v>39</v>
      </c>
      <c r="P887">
        <v>0</v>
      </c>
      <c r="Q887" s="32" t="s">
        <v>56</v>
      </c>
      <c r="R887">
        <v>8888</v>
      </c>
      <c r="S887" s="32" t="s">
        <v>279</v>
      </c>
      <c r="T887" s="32" t="s">
        <v>280</v>
      </c>
      <c r="U887" s="32" t="s">
        <v>39</v>
      </c>
      <c r="V887" s="32" t="s">
        <v>39</v>
      </c>
      <c r="W887" s="33"/>
      <c r="X887" s="32" t="s">
        <v>280</v>
      </c>
      <c r="Y887" s="32" t="s">
        <v>47</v>
      </c>
      <c r="Z887" s="32" t="s">
        <v>160</v>
      </c>
      <c r="AA887" s="32" t="s">
        <v>39</v>
      </c>
      <c r="AB887" s="32" t="s">
        <v>3726</v>
      </c>
      <c r="AC887" s="32" t="s">
        <v>1349</v>
      </c>
      <c r="AD887" s="34"/>
      <c r="AE887" s="32" t="s">
        <v>39</v>
      </c>
      <c r="AF887" s="32" t="s">
        <v>53</v>
      </c>
      <c r="AG887" s="35">
        <v>0</v>
      </c>
      <c r="AH887" s="33">
        <v>44833.711157407408</v>
      </c>
      <c r="AI887" s="32" t="s">
        <v>56</v>
      </c>
    </row>
    <row r="888" spans="1:35" ht="14.25">
      <c r="A888" s="32" t="s">
        <v>35</v>
      </c>
      <c r="B888" s="32" t="s">
        <v>982</v>
      </c>
      <c r="C888" s="33"/>
      <c r="D888" s="33">
        <v>44826.438310185185</v>
      </c>
      <c r="E888" s="32" t="s">
        <v>3610</v>
      </c>
      <c r="F888" s="32" t="s">
        <v>3727</v>
      </c>
      <c r="G888">
        <v>12017</v>
      </c>
      <c r="H888" s="33">
        <v>44838.438368055555</v>
      </c>
      <c r="I888" s="32" t="s">
        <v>38</v>
      </c>
      <c r="J888" s="32" t="s">
        <v>39</v>
      </c>
      <c r="K888" s="33"/>
      <c r="L888" s="32" t="s">
        <v>40</v>
      </c>
      <c r="M888" s="32" t="s">
        <v>56</v>
      </c>
      <c r="N888">
        <v>1</v>
      </c>
      <c r="O888" s="32" t="s">
        <v>39</v>
      </c>
      <c r="P888">
        <v>0</v>
      </c>
      <c r="Q888" s="32" t="s">
        <v>56</v>
      </c>
      <c r="R888">
        <v>8888</v>
      </c>
      <c r="S888" s="32" t="s">
        <v>373</v>
      </c>
      <c r="T888" s="32" t="s">
        <v>196</v>
      </c>
      <c r="U888" s="32" t="s">
        <v>39</v>
      </c>
      <c r="V888" s="32" t="s">
        <v>39</v>
      </c>
      <c r="W888" s="33"/>
      <c r="X888" s="32" t="s">
        <v>196</v>
      </c>
      <c r="Y888" s="32" t="s">
        <v>47</v>
      </c>
      <c r="Z888" s="32" t="s">
        <v>160</v>
      </c>
      <c r="AA888" s="32" t="s">
        <v>39</v>
      </c>
      <c r="AB888" s="32" t="s">
        <v>3728</v>
      </c>
      <c r="AC888" s="32" t="s">
        <v>1349</v>
      </c>
      <c r="AD888" s="34"/>
      <c r="AE888" s="32" t="s">
        <v>39</v>
      </c>
      <c r="AF888" s="32" t="s">
        <v>53</v>
      </c>
      <c r="AG888" s="35">
        <v>0</v>
      </c>
      <c r="AH888" s="33">
        <v>44826.438368055555</v>
      </c>
      <c r="AI888" s="32" t="s">
        <v>56</v>
      </c>
    </row>
    <row r="889" spans="1:35" ht="14.25">
      <c r="A889" s="32" t="s">
        <v>35</v>
      </c>
      <c r="B889" s="32" t="s">
        <v>982</v>
      </c>
      <c r="C889" s="33"/>
      <c r="D889" s="33">
        <v>44826.438958333332</v>
      </c>
      <c r="E889" s="32" t="s">
        <v>3610</v>
      </c>
      <c r="F889" s="32" t="s">
        <v>3729</v>
      </c>
      <c r="G889">
        <v>12018</v>
      </c>
      <c r="H889" s="33">
        <v>44838.439004629632</v>
      </c>
      <c r="I889" s="32" t="s">
        <v>38</v>
      </c>
      <c r="J889" s="32" t="s">
        <v>39</v>
      </c>
      <c r="K889" s="33"/>
      <c r="L889" s="32" t="s">
        <v>40</v>
      </c>
      <c r="M889" s="32" t="s">
        <v>56</v>
      </c>
      <c r="N889">
        <v>1</v>
      </c>
      <c r="O889" s="32" t="s">
        <v>39</v>
      </c>
      <c r="P889">
        <v>0</v>
      </c>
      <c r="Q889" s="32" t="s">
        <v>56</v>
      </c>
      <c r="R889">
        <v>8888</v>
      </c>
      <c r="S889" s="32" t="s">
        <v>3703</v>
      </c>
      <c r="T889" s="32" t="s">
        <v>3704</v>
      </c>
      <c r="U889" s="32" t="s">
        <v>39</v>
      </c>
      <c r="V889" s="32" t="s">
        <v>39</v>
      </c>
      <c r="W889" s="33"/>
      <c r="X889" s="32" t="s">
        <v>3704</v>
      </c>
      <c r="Y889" s="32" t="s">
        <v>47</v>
      </c>
      <c r="Z889" s="32" t="s">
        <v>160</v>
      </c>
      <c r="AA889" s="32" t="s">
        <v>39</v>
      </c>
      <c r="AB889" s="32" t="s">
        <v>3730</v>
      </c>
      <c r="AC889" s="32" t="s">
        <v>1349</v>
      </c>
      <c r="AD889" s="34"/>
      <c r="AE889" s="32" t="s">
        <v>39</v>
      </c>
      <c r="AF889" s="32" t="s">
        <v>53</v>
      </c>
      <c r="AG889" s="35">
        <v>0</v>
      </c>
      <c r="AH889" s="33">
        <v>44826.439004629632</v>
      </c>
      <c r="AI889" s="32" t="s">
        <v>56</v>
      </c>
    </row>
    <row r="890" spans="1:35" ht="14.25">
      <c r="A890" s="32" t="s">
        <v>35</v>
      </c>
      <c r="B890" s="32" t="s">
        <v>1527</v>
      </c>
      <c r="C890" s="33">
        <v>44826.485277777778</v>
      </c>
      <c r="D890" s="33">
        <v>44826.438981481479</v>
      </c>
      <c r="E890" s="32" t="s">
        <v>37</v>
      </c>
      <c r="F890" s="32" t="s">
        <v>39</v>
      </c>
      <c r="G890">
        <v>12019</v>
      </c>
      <c r="H890" s="33">
        <v>44830.689085648148</v>
      </c>
      <c r="I890" s="32" t="s">
        <v>3731</v>
      </c>
      <c r="J890" s="32" t="s">
        <v>45</v>
      </c>
      <c r="K890" s="33">
        <v>44826.474386574075</v>
      </c>
      <c r="L890" s="32" t="s">
        <v>40</v>
      </c>
      <c r="M890" s="32" t="s">
        <v>56</v>
      </c>
      <c r="N890">
        <v>1</v>
      </c>
      <c r="O890" s="32" t="s">
        <v>119</v>
      </c>
      <c r="P890">
        <v>1</v>
      </c>
      <c r="Q890" s="32" t="s">
        <v>41</v>
      </c>
      <c r="R890">
        <v>8170</v>
      </c>
      <c r="S890" s="32" t="s">
        <v>169</v>
      </c>
      <c r="T890" s="32" t="s">
        <v>170</v>
      </c>
      <c r="U890" s="32" t="s">
        <v>45</v>
      </c>
      <c r="V890" s="32" t="s">
        <v>3732</v>
      </c>
      <c r="W890" s="33">
        <v>44826.485277777778</v>
      </c>
      <c r="X890" s="32" t="s">
        <v>96</v>
      </c>
      <c r="Y890" s="32" t="s">
        <v>47</v>
      </c>
      <c r="Z890" s="32" t="s">
        <v>48</v>
      </c>
      <c r="AA890" s="32" t="s">
        <v>97</v>
      </c>
      <c r="AB890" s="32" t="s">
        <v>1674</v>
      </c>
      <c r="AC890" s="32" t="s">
        <v>621</v>
      </c>
      <c r="AD890" s="34">
        <v>44686</v>
      </c>
      <c r="AE890" s="32" t="s">
        <v>39</v>
      </c>
      <c r="AF890" s="32" t="s">
        <v>53</v>
      </c>
      <c r="AG890" s="35">
        <v>0</v>
      </c>
      <c r="AH890" s="33">
        <v>44826.485729166663</v>
      </c>
      <c r="AI890" s="32" t="s">
        <v>56</v>
      </c>
    </row>
    <row r="891" spans="1:35" ht="14.25">
      <c r="A891" s="32" t="s">
        <v>35</v>
      </c>
      <c r="B891" s="32" t="s">
        <v>73</v>
      </c>
      <c r="C891" s="33">
        <v>44826.696342592593</v>
      </c>
      <c r="D891" s="33">
        <v>44826.439166666663</v>
      </c>
      <c r="E891" s="32" t="s">
        <v>37</v>
      </c>
      <c r="F891" s="32" t="s">
        <v>3733</v>
      </c>
      <c r="G891">
        <v>12020</v>
      </c>
      <c r="H891" s="33">
        <v>44838.440081018518</v>
      </c>
      <c r="I891" s="32" t="s">
        <v>38</v>
      </c>
      <c r="J891" s="32" t="s">
        <v>39</v>
      </c>
      <c r="K891" s="33"/>
      <c r="L891" s="32" t="s">
        <v>40</v>
      </c>
      <c r="M891" s="32" t="s">
        <v>56</v>
      </c>
      <c r="N891">
        <v>1</v>
      </c>
      <c r="O891" s="32" t="s">
        <v>74</v>
      </c>
      <c r="P891">
        <v>0</v>
      </c>
      <c r="Q891" s="32" t="s">
        <v>56</v>
      </c>
      <c r="R891">
        <v>8762</v>
      </c>
      <c r="S891" s="32" t="s">
        <v>301</v>
      </c>
      <c r="T891" s="32" t="s">
        <v>302</v>
      </c>
      <c r="U891" s="32" t="s">
        <v>45</v>
      </c>
      <c r="V891" s="32" t="s">
        <v>3734</v>
      </c>
      <c r="W891" s="33">
        <v>44826.695972222224</v>
      </c>
      <c r="X891" s="32" t="s">
        <v>67</v>
      </c>
      <c r="Y891" s="32" t="s">
        <v>47</v>
      </c>
      <c r="Z891" s="32" t="s">
        <v>48</v>
      </c>
      <c r="AA891" s="32" t="s">
        <v>77</v>
      </c>
      <c r="AB891" s="32" t="s">
        <v>3735</v>
      </c>
      <c r="AC891" s="32" t="s">
        <v>1466</v>
      </c>
      <c r="AD891" s="34"/>
      <c r="AE891" s="32" t="s">
        <v>39</v>
      </c>
      <c r="AF891" s="32" t="s">
        <v>50</v>
      </c>
      <c r="AG891" s="35">
        <v>0</v>
      </c>
      <c r="AH891" s="33">
        <v>44826.696331018517</v>
      </c>
      <c r="AI891" s="32" t="s">
        <v>56</v>
      </c>
    </row>
    <row r="892" spans="1:35" ht="14.25">
      <c r="A892" s="32" t="s">
        <v>35</v>
      </c>
      <c r="B892" s="32" t="s">
        <v>982</v>
      </c>
      <c r="C892" s="33"/>
      <c r="D892" s="33">
        <v>44826.441620370373</v>
      </c>
      <c r="E892" s="32" t="s">
        <v>3610</v>
      </c>
      <c r="F892" s="32" t="s">
        <v>3736</v>
      </c>
      <c r="G892">
        <v>12021</v>
      </c>
      <c r="H892" s="33">
        <v>44838.441759259258</v>
      </c>
      <c r="I892" s="32" t="s">
        <v>38</v>
      </c>
      <c r="J892" s="32" t="s">
        <v>39</v>
      </c>
      <c r="K892" s="33"/>
      <c r="L892" s="32" t="s">
        <v>40</v>
      </c>
      <c r="M892" s="32" t="s">
        <v>56</v>
      </c>
      <c r="N892">
        <v>1</v>
      </c>
      <c r="O892" s="32" t="s">
        <v>39</v>
      </c>
      <c r="P892">
        <v>0</v>
      </c>
      <c r="Q892" s="32" t="s">
        <v>56</v>
      </c>
      <c r="R892">
        <v>8888</v>
      </c>
      <c r="S892" s="32" t="s">
        <v>986</v>
      </c>
      <c r="T892" s="32" t="s">
        <v>535</v>
      </c>
      <c r="U892" s="32" t="s">
        <v>39</v>
      </c>
      <c r="V892" s="32" t="s">
        <v>39</v>
      </c>
      <c r="W892" s="33"/>
      <c r="X892" s="32" t="s">
        <v>535</v>
      </c>
      <c r="Y892" s="32" t="s">
        <v>47</v>
      </c>
      <c r="Z892" s="32" t="s">
        <v>160</v>
      </c>
      <c r="AA892" s="32" t="s">
        <v>39</v>
      </c>
      <c r="AB892" s="32" t="s">
        <v>3737</v>
      </c>
      <c r="AC892" s="32" t="s">
        <v>1349</v>
      </c>
      <c r="AD892" s="34"/>
      <c r="AE892" s="32" t="s">
        <v>39</v>
      </c>
      <c r="AF892" s="32" t="s">
        <v>53</v>
      </c>
      <c r="AG892" s="35">
        <v>0</v>
      </c>
      <c r="AH892" s="33">
        <v>44826.441759259258</v>
      </c>
      <c r="AI892" s="32" t="s">
        <v>56</v>
      </c>
    </row>
    <row r="893" spans="1:35" ht="14.25">
      <c r="A893" s="32" t="s">
        <v>35</v>
      </c>
      <c r="B893" s="32" t="s">
        <v>982</v>
      </c>
      <c r="C893" s="33"/>
      <c r="D893" s="33">
        <v>44826.441805555558</v>
      </c>
      <c r="E893" s="32" t="s">
        <v>3610</v>
      </c>
      <c r="F893" s="32" t="s">
        <v>3738</v>
      </c>
      <c r="G893">
        <v>12022</v>
      </c>
      <c r="H893" s="33">
        <v>44838.441886574074</v>
      </c>
      <c r="I893" s="32" t="s">
        <v>38</v>
      </c>
      <c r="J893" s="32" t="s">
        <v>39</v>
      </c>
      <c r="K893" s="33"/>
      <c r="L893" s="32" t="s">
        <v>40</v>
      </c>
      <c r="M893" s="32" t="s">
        <v>56</v>
      </c>
      <c r="N893">
        <v>1</v>
      </c>
      <c r="O893" s="32" t="s">
        <v>39</v>
      </c>
      <c r="P893">
        <v>0</v>
      </c>
      <c r="Q893" s="32" t="s">
        <v>56</v>
      </c>
      <c r="R893">
        <v>8888</v>
      </c>
      <c r="S893" s="32" t="s">
        <v>968</v>
      </c>
      <c r="T893" s="32" t="s">
        <v>177</v>
      </c>
      <c r="U893" s="32" t="s">
        <v>39</v>
      </c>
      <c r="V893" s="32" t="s">
        <v>39</v>
      </c>
      <c r="W893" s="33"/>
      <c r="X893" s="32" t="s">
        <v>177</v>
      </c>
      <c r="Y893" s="32" t="s">
        <v>47</v>
      </c>
      <c r="Z893" s="32" t="s">
        <v>160</v>
      </c>
      <c r="AA893" s="32" t="s">
        <v>39</v>
      </c>
      <c r="AB893" s="32" t="s">
        <v>3739</v>
      </c>
      <c r="AC893" s="32" t="s">
        <v>1349</v>
      </c>
      <c r="AD893" s="34"/>
      <c r="AE893" s="32" t="s">
        <v>39</v>
      </c>
      <c r="AF893" s="32" t="s">
        <v>53</v>
      </c>
      <c r="AG893" s="35">
        <v>0</v>
      </c>
      <c r="AH893" s="33">
        <v>44826.441886574074</v>
      </c>
      <c r="AI893" s="32" t="s">
        <v>56</v>
      </c>
    </row>
    <row r="894" spans="1:35" ht="14.25">
      <c r="A894" s="32" t="s">
        <v>35</v>
      </c>
      <c r="B894" s="32" t="s">
        <v>982</v>
      </c>
      <c r="C894" s="33"/>
      <c r="D894" s="33">
        <v>44826.443865740737</v>
      </c>
      <c r="E894" s="32" t="s">
        <v>3610</v>
      </c>
      <c r="F894" s="32" t="s">
        <v>3740</v>
      </c>
      <c r="G894">
        <v>12023</v>
      </c>
      <c r="H894" s="33">
        <v>44838.444444444445</v>
      </c>
      <c r="I894" s="32" t="s">
        <v>38</v>
      </c>
      <c r="J894" s="32" t="s">
        <v>39</v>
      </c>
      <c r="K894" s="33"/>
      <c r="L894" s="32" t="s">
        <v>40</v>
      </c>
      <c r="M894" s="32" t="s">
        <v>56</v>
      </c>
      <c r="N894">
        <v>1</v>
      </c>
      <c r="O894" s="32" t="s">
        <v>39</v>
      </c>
      <c r="P894">
        <v>0</v>
      </c>
      <c r="Q894" s="32" t="s">
        <v>56</v>
      </c>
      <c r="R894">
        <v>8888</v>
      </c>
      <c r="S894" s="32" t="s">
        <v>279</v>
      </c>
      <c r="T894" s="32" t="s">
        <v>280</v>
      </c>
      <c r="U894" s="32" t="s">
        <v>39</v>
      </c>
      <c r="V894" s="32" t="s">
        <v>39</v>
      </c>
      <c r="W894" s="33"/>
      <c r="X894" s="32" t="s">
        <v>280</v>
      </c>
      <c r="Y894" s="32" t="s">
        <v>47</v>
      </c>
      <c r="Z894" s="32" t="s">
        <v>160</v>
      </c>
      <c r="AA894" s="32" t="s">
        <v>39</v>
      </c>
      <c r="AB894" s="32" t="s">
        <v>3741</v>
      </c>
      <c r="AC894" s="32" t="s">
        <v>1349</v>
      </c>
      <c r="AD894" s="34"/>
      <c r="AE894" s="32" t="s">
        <v>39</v>
      </c>
      <c r="AF894" s="32" t="s">
        <v>53</v>
      </c>
      <c r="AG894" s="35">
        <v>0</v>
      </c>
      <c r="AH894" s="33">
        <v>44833.7109375</v>
      </c>
      <c r="AI894" s="32" t="s">
        <v>56</v>
      </c>
    </row>
    <row r="895" spans="1:35" ht="14.25">
      <c r="A895" s="32" t="s">
        <v>35</v>
      </c>
      <c r="B895" s="32" t="s">
        <v>982</v>
      </c>
      <c r="C895" s="33"/>
      <c r="D895" s="33">
        <v>44826.44462962963</v>
      </c>
      <c r="E895" s="32" t="s">
        <v>3610</v>
      </c>
      <c r="F895" s="32" t="s">
        <v>3742</v>
      </c>
      <c r="G895">
        <v>12024</v>
      </c>
      <c r="H895" s="33">
        <v>44838.444699074076</v>
      </c>
      <c r="I895" s="32" t="s">
        <v>38</v>
      </c>
      <c r="J895" s="32" t="s">
        <v>39</v>
      </c>
      <c r="K895" s="33"/>
      <c r="L895" s="32" t="s">
        <v>40</v>
      </c>
      <c r="M895" s="32" t="s">
        <v>56</v>
      </c>
      <c r="N895">
        <v>1</v>
      </c>
      <c r="O895" s="32" t="s">
        <v>39</v>
      </c>
      <c r="P895">
        <v>0</v>
      </c>
      <c r="Q895" s="32" t="s">
        <v>56</v>
      </c>
      <c r="R895">
        <v>8888</v>
      </c>
      <c r="S895" s="32" t="s">
        <v>968</v>
      </c>
      <c r="T895" s="32" t="s">
        <v>177</v>
      </c>
      <c r="U895" s="32" t="s">
        <v>39</v>
      </c>
      <c r="V895" s="32" t="s">
        <v>39</v>
      </c>
      <c r="W895" s="33"/>
      <c r="X895" s="32" t="s">
        <v>177</v>
      </c>
      <c r="Y895" s="32" t="s">
        <v>47</v>
      </c>
      <c r="Z895" s="32" t="s">
        <v>160</v>
      </c>
      <c r="AA895" s="32" t="s">
        <v>39</v>
      </c>
      <c r="AB895" s="32" t="s">
        <v>3743</v>
      </c>
      <c r="AC895" s="32" t="s">
        <v>1349</v>
      </c>
      <c r="AD895" s="34"/>
      <c r="AE895" s="32" t="s">
        <v>39</v>
      </c>
      <c r="AF895" s="32" t="s">
        <v>53</v>
      </c>
      <c r="AG895" s="35">
        <v>0</v>
      </c>
      <c r="AH895" s="33">
        <v>44826.444699074076</v>
      </c>
      <c r="AI895" s="32" t="s">
        <v>56</v>
      </c>
    </row>
    <row r="896" spans="1:35" ht="14.25">
      <c r="A896" s="32" t="s">
        <v>35</v>
      </c>
      <c r="B896" s="32" t="s">
        <v>982</v>
      </c>
      <c r="C896" s="33"/>
      <c r="D896" s="33">
        <v>44826.445960648147</v>
      </c>
      <c r="E896" s="32" t="s">
        <v>3610</v>
      </c>
      <c r="F896" s="32" t="s">
        <v>3744</v>
      </c>
      <c r="G896">
        <v>12025</v>
      </c>
      <c r="H896" s="33">
        <v>44838.446527777778</v>
      </c>
      <c r="I896" s="32" t="s">
        <v>38</v>
      </c>
      <c r="J896" s="32" t="s">
        <v>39</v>
      </c>
      <c r="K896" s="33"/>
      <c r="L896" s="32" t="s">
        <v>40</v>
      </c>
      <c r="M896" s="32" t="s">
        <v>56</v>
      </c>
      <c r="N896">
        <v>1</v>
      </c>
      <c r="O896" s="32" t="s">
        <v>39</v>
      </c>
      <c r="P896">
        <v>0</v>
      </c>
      <c r="Q896" s="32" t="s">
        <v>56</v>
      </c>
      <c r="R896">
        <v>8888</v>
      </c>
      <c r="S896" s="32" t="s">
        <v>279</v>
      </c>
      <c r="T896" s="32" t="s">
        <v>280</v>
      </c>
      <c r="U896" s="32" t="s">
        <v>39</v>
      </c>
      <c r="V896" s="32" t="s">
        <v>39</v>
      </c>
      <c r="W896" s="33"/>
      <c r="X896" s="32" t="s">
        <v>280</v>
      </c>
      <c r="Y896" s="32" t="s">
        <v>47</v>
      </c>
      <c r="Z896" s="32" t="s">
        <v>160</v>
      </c>
      <c r="AA896" s="32" t="s">
        <v>39</v>
      </c>
      <c r="AB896" s="32" t="s">
        <v>3745</v>
      </c>
      <c r="AC896" s="32" t="s">
        <v>1349</v>
      </c>
      <c r="AD896" s="34"/>
      <c r="AE896" s="32" t="s">
        <v>39</v>
      </c>
      <c r="AF896" s="32" t="s">
        <v>53</v>
      </c>
      <c r="AG896" s="35">
        <v>0</v>
      </c>
      <c r="AH896" s="33">
        <v>44833.712060185186</v>
      </c>
      <c r="AI896" s="32" t="s">
        <v>56</v>
      </c>
    </row>
    <row r="897" spans="1:35" ht="14.25">
      <c r="A897" s="32" t="s">
        <v>35</v>
      </c>
      <c r="B897" s="32" t="s">
        <v>982</v>
      </c>
      <c r="C897" s="33"/>
      <c r="D897" s="33">
        <v>44826.447233796294</v>
      </c>
      <c r="E897" s="32" t="s">
        <v>3610</v>
      </c>
      <c r="F897" s="32" t="s">
        <v>3746</v>
      </c>
      <c r="G897">
        <v>12026</v>
      </c>
      <c r="H897" s="33">
        <v>44838.44730324074</v>
      </c>
      <c r="I897" s="32" t="s">
        <v>38</v>
      </c>
      <c r="J897" s="32" t="s">
        <v>39</v>
      </c>
      <c r="K897" s="33"/>
      <c r="L897" s="32" t="s">
        <v>40</v>
      </c>
      <c r="M897" s="32" t="s">
        <v>56</v>
      </c>
      <c r="N897">
        <v>1</v>
      </c>
      <c r="O897" s="32" t="s">
        <v>39</v>
      </c>
      <c r="P897">
        <v>0</v>
      </c>
      <c r="Q897" s="32" t="s">
        <v>56</v>
      </c>
      <c r="R897">
        <v>8888</v>
      </c>
      <c r="S897" s="32" t="s">
        <v>968</v>
      </c>
      <c r="T897" s="32" t="s">
        <v>177</v>
      </c>
      <c r="U897" s="32" t="s">
        <v>39</v>
      </c>
      <c r="V897" s="32" t="s">
        <v>39</v>
      </c>
      <c r="W897" s="33"/>
      <c r="X897" s="32" t="s">
        <v>177</v>
      </c>
      <c r="Y897" s="32" t="s">
        <v>47</v>
      </c>
      <c r="Z897" s="32" t="s">
        <v>160</v>
      </c>
      <c r="AA897" s="32" t="s">
        <v>39</v>
      </c>
      <c r="AB897" s="32" t="s">
        <v>3747</v>
      </c>
      <c r="AC897" s="32" t="s">
        <v>1349</v>
      </c>
      <c r="AD897" s="34"/>
      <c r="AE897" s="32" t="s">
        <v>39</v>
      </c>
      <c r="AF897" s="32" t="s">
        <v>53</v>
      </c>
      <c r="AG897" s="35">
        <v>0</v>
      </c>
      <c r="AH897" s="33">
        <v>44826.44730324074</v>
      </c>
      <c r="AI897" s="32" t="s">
        <v>56</v>
      </c>
    </row>
    <row r="898" spans="1:35" ht="14.25">
      <c r="A898" s="32" t="s">
        <v>35</v>
      </c>
      <c r="B898" s="32" t="s">
        <v>73</v>
      </c>
      <c r="C898" s="33">
        <v>44826.62537037037</v>
      </c>
      <c r="D898" s="33">
        <v>44826.449432870373</v>
      </c>
      <c r="E898" s="32" t="s">
        <v>37</v>
      </c>
      <c r="F898" s="32" t="s">
        <v>3748</v>
      </c>
      <c r="G898">
        <v>12027</v>
      </c>
      <c r="H898" s="33">
        <v>44838.583703703705</v>
      </c>
      <c r="I898" s="32" t="s">
        <v>38</v>
      </c>
      <c r="J898" s="32" t="s">
        <v>39</v>
      </c>
      <c r="K898" s="33"/>
      <c r="L898" s="32" t="s">
        <v>40</v>
      </c>
      <c r="M898" s="32" t="s">
        <v>56</v>
      </c>
      <c r="N898">
        <v>1</v>
      </c>
      <c r="O898" s="32" t="s">
        <v>42</v>
      </c>
      <c r="P898">
        <v>0</v>
      </c>
      <c r="Q898" s="32" t="s">
        <v>56</v>
      </c>
      <c r="R898">
        <v>5762</v>
      </c>
      <c r="S898" s="32" t="s">
        <v>3749</v>
      </c>
      <c r="T898" s="32" t="s">
        <v>3750</v>
      </c>
      <c r="U898" s="32" t="s">
        <v>45</v>
      </c>
      <c r="V898" s="32" t="s">
        <v>3751</v>
      </c>
      <c r="W898" s="33">
        <v>44826.491562499999</v>
      </c>
      <c r="X898" s="32" t="s">
        <v>51</v>
      </c>
      <c r="Y898" s="32" t="s">
        <v>47</v>
      </c>
      <c r="Z898" s="32" t="s">
        <v>48</v>
      </c>
      <c r="AA898" s="32" t="s">
        <v>105</v>
      </c>
      <c r="AB898" s="32" t="s">
        <v>3748</v>
      </c>
      <c r="AC898" s="32" t="s">
        <v>2269</v>
      </c>
      <c r="AD898" s="34"/>
      <c r="AE898" s="32" t="s">
        <v>39</v>
      </c>
      <c r="AF898" s="32" t="s">
        <v>50</v>
      </c>
      <c r="AG898" s="35">
        <v>0</v>
      </c>
      <c r="AH898" s="33">
        <v>44826.62537037037</v>
      </c>
      <c r="AI898" s="32" t="s">
        <v>56</v>
      </c>
    </row>
    <row r="899" spans="1:35" ht="14.25">
      <c r="A899" s="32" t="s">
        <v>35</v>
      </c>
      <c r="B899" s="32" t="s">
        <v>982</v>
      </c>
      <c r="C899" s="33"/>
      <c r="D899" s="33">
        <v>44826.449456018519</v>
      </c>
      <c r="E899" s="32" t="s">
        <v>3610</v>
      </c>
      <c r="F899" s="32" t="s">
        <v>3752</v>
      </c>
      <c r="G899">
        <v>12028</v>
      </c>
      <c r="H899" s="33">
        <v>44838.45</v>
      </c>
      <c r="I899" s="32" t="s">
        <v>38</v>
      </c>
      <c r="J899" s="32" t="s">
        <v>39</v>
      </c>
      <c r="K899" s="33"/>
      <c r="L899" s="32" t="s">
        <v>40</v>
      </c>
      <c r="M899" s="32" t="s">
        <v>56</v>
      </c>
      <c r="N899">
        <v>1</v>
      </c>
      <c r="O899" s="32" t="s">
        <v>39</v>
      </c>
      <c r="P899">
        <v>0</v>
      </c>
      <c r="Q899" s="32" t="s">
        <v>56</v>
      </c>
      <c r="R899">
        <v>8888</v>
      </c>
      <c r="S899" s="32" t="s">
        <v>3753</v>
      </c>
      <c r="T899" s="32" t="s">
        <v>3754</v>
      </c>
      <c r="U899" s="32" t="s">
        <v>39</v>
      </c>
      <c r="V899" s="32" t="s">
        <v>39</v>
      </c>
      <c r="W899" s="33"/>
      <c r="X899" s="32" t="s">
        <v>3754</v>
      </c>
      <c r="Y899" s="32" t="s">
        <v>47</v>
      </c>
      <c r="Z899" s="32" t="s">
        <v>160</v>
      </c>
      <c r="AA899" s="32" t="s">
        <v>39</v>
      </c>
      <c r="AB899" s="32" t="s">
        <v>3755</v>
      </c>
      <c r="AC899" s="32" t="s">
        <v>1349</v>
      </c>
      <c r="AD899" s="34"/>
      <c r="AE899" s="32" t="s">
        <v>39</v>
      </c>
      <c r="AF899" s="32" t="s">
        <v>53</v>
      </c>
      <c r="AG899" s="35">
        <v>0</v>
      </c>
      <c r="AH899" s="33">
        <v>44833.711678240739</v>
      </c>
      <c r="AI899" s="32" t="s">
        <v>56</v>
      </c>
    </row>
    <row r="900" spans="1:35" ht="14.25">
      <c r="A900" s="32" t="s">
        <v>35</v>
      </c>
      <c r="B900" s="32" t="s">
        <v>982</v>
      </c>
      <c r="C900" s="33"/>
      <c r="D900" s="33">
        <v>44826.449479166666</v>
      </c>
      <c r="E900" s="32" t="s">
        <v>3610</v>
      </c>
      <c r="F900" s="32" t="s">
        <v>3756</v>
      </c>
      <c r="G900">
        <v>12029</v>
      </c>
      <c r="H900" s="33">
        <v>44838.449652777781</v>
      </c>
      <c r="I900" s="32" t="s">
        <v>38</v>
      </c>
      <c r="J900" s="32" t="s">
        <v>39</v>
      </c>
      <c r="K900" s="33"/>
      <c r="L900" s="32" t="s">
        <v>40</v>
      </c>
      <c r="M900" s="32" t="s">
        <v>56</v>
      </c>
      <c r="N900">
        <v>1</v>
      </c>
      <c r="O900" s="32" t="s">
        <v>39</v>
      </c>
      <c r="P900">
        <v>0</v>
      </c>
      <c r="Q900" s="32" t="s">
        <v>56</v>
      </c>
      <c r="R900">
        <v>8888</v>
      </c>
      <c r="S900" s="32" t="s">
        <v>3703</v>
      </c>
      <c r="T900" s="32" t="s">
        <v>3704</v>
      </c>
      <c r="U900" s="32" t="s">
        <v>39</v>
      </c>
      <c r="V900" s="32" t="s">
        <v>39</v>
      </c>
      <c r="W900" s="33"/>
      <c r="X900" s="32" t="s">
        <v>3704</v>
      </c>
      <c r="Y900" s="32" t="s">
        <v>47</v>
      </c>
      <c r="Z900" s="32" t="s">
        <v>160</v>
      </c>
      <c r="AA900" s="32" t="s">
        <v>39</v>
      </c>
      <c r="AB900" s="32" t="s">
        <v>3757</v>
      </c>
      <c r="AC900" s="32" t="s">
        <v>1349</v>
      </c>
      <c r="AD900" s="34"/>
      <c r="AE900" s="32" t="s">
        <v>39</v>
      </c>
      <c r="AF900" s="32" t="s">
        <v>53</v>
      </c>
      <c r="AG900" s="35">
        <v>0</v>
      </c>
      <c r="AH900" s="33">
        <v>44826.450092592589</v>
      </c>
      <c r="AI900" s="32" t="s">
        <v>56</v>
      </c>
    </row>
    <row r="901" spans="1:35" ht="14.25">
      <c r="A901" s="32" t="s">
        <v>35</v>
      </c>
      <c r="B901" s="32" t="s">
        <v>982</v>
      </c>
      <c r="C901" s="33"/>
      <c r="D901" s="33">
        <v>44826.452141203707</v>
      </c>
      <c r="E901" s="32" t="s">
        <v>3610</v>
      </c>
      <c r="F901" s="32" t="s">
        <v>3758</v>
      </c>
      <c r="G901">
        <v>12030</v>
      </c>
      <c r="H901" s="33">
        <v>44838.45244212963</v>
      </c>
      <c r="I901" s="32" t="s">
        <v>38</v>
      </c>
      <c r="J901" s="32" t="s">
        <v>39</v>
      </c>
      <c r="K901" s="33"/>
      <c r="L901" s="32" t="s">
        <v>40</v>
      </c>
      <c r="M901" s="32" t="s">
        <v>56</v>
      </c>
      <c r="N901">
        <v>1</v>
      </c>
      <c r="O901" s="32" t="s">
        <v>39</v>
      </c>
      <c r="P901">
        <v>0</v>
      </c>
      <c r="Q901" s="32" t="s">
        <v>56</v>
      </c>
      <c r="R901">
        <v>8888</v>
      </c>
      <c r="S901" s="32" t="s">
        <v>175</v>
      </c>
      <c r="T901" s="32" t="s">
        <v>176</v>
      </c>
      <c r="U901" s="32" t="s">
        <v>39</v>
      </c>
      <c r="V901" s="32" t="s">
        <v>39</v>
      </c>
      <c r="W901" s="33"/>
      <c r="X901" s="32" t="s">
        <v>176</v>
      </c>
      <c r="Y901" s="32" t="s">
        <v>47</v>
      </c>
      <c r="Z901" s="32" t="s">
        <v>160</v>
      </c>
      <c r="AA901" s="32" t="s">
        <v>39</v>
      </c>
      <c r="AB901" s="32" t="s">
        <v>3759</v>
      </c>
      <c r="AC901" s="32" t="s">
        <v>1349</v>
      </c>
      <c r="AD901" s="34"/>
      <c r="AE901" s="32" t="s">
        <v>39</v>
      </c>
      <c r="AF901" s="32" t="s">
        <v>53</v>
      </c>
      <c r="AG901" s="35">
        <v>0</v>
      </c>
      <c r="AH901" s="33">
        <v>44826.45244212963</v>
      </c>
      <c r="AI901" s="32" t="s">
        <v>56</v>
      </c>
    </row>
    <row r="902" spans="1:35" ht="14.25">
      <c r="A902" s="32" t="s">
        <v>35</v>
      </c>
      <c r="B902" s="32" t="s">
        <v>982</v>
      </c>
      <c r="C902" s="33"/>
      <c r="D902" s="33">
        <v>44826.452337962961</v>
      </c>
      <c r="E902" s="32" t="s">
        <v>3610</v>
      </c>
      <c r="F902" s="32" t="s">
        <v>3760</v>
      </c>
      <c r="G902">
        <v>12031</v>
      </c>
      <c r="H902" s="33">
        <v>44838.452523148146</v>
      </c>
      <c r="I902" s="32" t="s">
        <v>38</v>
      </c>
      <c r="J902" s="32" t="s">
        <v>39</v>
      </c>
      <c r="K902" s="33"/>
      <c r="L902" s="32" t="s">
        <v>40</v>
      </c>
      <c r="M902" s="32" t="s">
        <v>56</v>
      </c>
      <c r="N902">
        <v>1</v>
      </c>
      <c r="O902" s="32" t="s">
        <v>39</v>
      </c>
      <c r="P902">
        <v>0</v>
      </c>
      <c r="Q902" s="32" t="s">
        <v>56</v>
      </c>
      <c r="R902">
        <v>8888</v>
      </c>
      <c r="S902" s="32" t="s">
        <v>3761</v>
      </c>
      <c r="T902" s="32" t="s">
        <v>3762</v>
      </c>
      <c r="U902" s="32" t="s">
        <v>39</v>
      </c>
      <c r="V902" s="32" t="s">
        <v>39</v>
      </c>
      <c r="W902" s="33"/>
      <c r="X902" s="32" t="s">
        <v>3762</v>
      </c>
      <c r="Y902" s="32" t="s">
        <v>47</v>
      </c>
      <c r="Z902" s="32" t="s">
        <v>160</v>
      </c>
      <c r="AA902" s="32" t="s">
        <v>39</v>
      </c>
      <c r="AB902" s="32" t="s">
        <v>3763</v>
      </c>
      <c r="AC902" s="32" t="s">
        <v>1349</v>
      </c>
      <c r="AD902" s="34"/>
      <c r="AE902" s="32" t="s">
        <v>39</v>
      </c>
      <c r="AF902" s="32" t="s">
        <v>53</v>
      </c>
      <c r="AG902" s="35">
        <v>0</v>
      </c>
      <c r="AH902" s="33">
        <v>44826.452523148146</v>
      </c>
      <c r="AI902" s="32" t="s">
        <v>56</v>
      </c>
    </row>
    <row r="903" spans="1:35" ht="14.25">
      <c r="A903" s="32" t="s">
        <v>35</v>
      </c>
      <c r="B903" s="32" t="s">
        <v>982</v>
      </c>
      <c r="C903" s="33"/>
      <c r="D903" s="33">
        <v>44826.454745370371</v>
      </c>
      <c r="E903" s="32" t="s">
        <v>3610</v>
      </c>
      <c r="F903" s="32" t="s">
        <v>3764</v>
      </c>
      <c r="G903">
        <v>12032</v>
      </c>
      <c r="H903" s="33">
        <v>44838.454814814817</v>
      </c>
      <c r="I903" s="32" t="s">
        <v>38</v>
      </c>
      <c r="J903" s="32" t="s">
        <v>39</v>
      </c>
      <c r="K903" s="33"/>
      <c r="L903" s="32" t="s">
        <v>40</v>
      </c>
      <c r="M903" s="32" t="s">
        <v>56</v>
      </c>
      <c r="N903">
        <v>1</v>
      </c>
      <c r="O903" s="32" t="s">
        <v>39</v>
      </c>
      <c r="P903">
        <v>0</v>
      </c>
      <c r="Q903" s="32" t="s">
        <v>56</v>
      </c>
      <c r="R903">
        <v>8888</v>
      </c>
      <c r="S903" s="32" t="s">
        <v>3684</v>
      </c>
      <c r="T903" s="32" t="s">
        <v>433</v>
      </c>
      <c r="U903" s="32" t="s">
        <v>39</v>
      </c>
      <c r="V903" s="32" t="s">
        <v>39</v>
      </c>
      <c r="W903" s="33"/>
      <c r="X903" s="32" t="s">
        <v>433</v>
      </c>
      <c r="Y903" s="32" t="s">
        <v>47</v>
      </c>
      <c r="Z903" s="32" t="s">
        <v>160</v>
      </c>
      <c r="AA903" s="32" t="s">
        <v>39</v>
      </c>
      <c r="AB903" s="32" t="s">
        <v>3765</v>
      </c>
      <c r="AC903" s="32" t="s">
        <v>1349</v>
      </c>
      <c r="AD903" s="34"/>
      <c r="AE903" s="32" t="s">
        <v>39</v>
      </c>
      <c r="AF903" s="32" t="s">
        <v>53</v>
      </c>
      <c r="AG903" s="35">
        <v>0</v>
      </c>
      <c r="AH903" s="33">
        <v>44826.454918981479</v>
      </c>
      <c r="AI903" s="32" t="s">
        <v>56</v>
      </c>
    </row>
    <row r="904" spans="1:35" ht="14.25">
      <c r="A904" s="32" t="s">
        <v>35</v>
      </c>
      <c r="B904" s="32" t="s">
        <v>2343</v>
      </c>
      <c r="C904" s="33">
        <v>44826.456597222219</v>
      </c>
      <c r="D904" s="33">
        <v>44826.454837962963</v>
      </c>
      <c r="E904" s="32" t="s">
        <v>37</v>
      </c>
      <c r="F904" s="32" t="s">
        <v>3766</v>
      </c>
      <c r="G904">
        <v>12033</v>
      </c>
      <c r="H904" s="33">
        <v>44838.454837962963</v>
      </c>
      <c r="I904" s="32" t="s">
        <v>38</v>
      </c>
      <c r="J904" s="32" t="s">
        <v>39</v>
      </c>
      <c r="K904" s="33"/>
      <c r="L904" s="32" t="s">
        <v>40</v>
      </c>
      <c r="M904" s="32" t="s">
        <v>56</v>
      </c>
      <c r="N904">
        <v>1</v>
      </c>
      <c r="O904" s="32" t="s">
        <v>39</v>
      </c>
      <c r="P904">
        <v>0</v>
      </c>
      <c r="Q904" s="32" t="s">
        <v>56</v>
      </c>
      <c r="R904">
        <v>8680</v>
      </c>
      <c r="S904" s="32" t="s">
        <v>3767</v>
      </c>
      <c r="T904" s="32" t="s">
        <v>3768</v>
      </c>
      <c r="U904" s="32" t="s">
        <v>45</v>
      </c>
      <c r="V904" s="32" t="s">
        <v>3769</v>
      </c>
      <c r="W904" s="33">
        <v>44826.456597222219</v>
      </c>
      <c r="X904" s="32" t="s">
        <v>223</v>
      </c>
      <c r="Y904" s="32" t="s">
        <v>52</v>
      </c>
      <c r="Z904" s="32" t="s">
        <v>48</v>
      </c>
      <c r="AA904" s="32" t="s">
        <v>39</v>
      </c>
      <c r="AB904" s="32" t="s">
        <v>3766</v>
      </c>
      <c r="AC904" s="32" t="s">
        <v>328</v>
      </c>
      <c r="AD904" s="34"/>
      <c r="AE904" s="32" t="s">
        <v>39</v>
      </c>
      <c r="AF904" s="32" t="s">
        <v>50</v>
      </c>
      <c r="AG904" s="35">
        <v>0</v>
      </c>
      <c r="AH904" s="33">
        <v>44826.456597222219</v>
      </c>
      <c r="AI904" s="32" t="s">
        <v>56</v>
      </c>
    </row>
    <row r="905" spans="1:35" ht="14.25">
      <c r="A905" s="32" t="s">
        <v>35</v>
      </c>
      <c r="B905" s="32" t="s">
        <v>982</v>
      </c>
      <c r="C905" s="33"/>
      <c r="D905" s="33">
        <v>44826.455370370371</v>
      </c>
      <c r="E905" s="32" t="s">
        <v>3610</v>
      </c>
      <c r="F905" s="32" t="s">
        <v>3770</v>
      </c>
      <c r="G905">
        <v>12034</v>
      </c>
      <c r="H905" s="33">
        <v>44838.455439814818</v>
      </c>
      <c r="I905" s="32" t="s">
        <v>38</v>
      </c>
      <c r="J905" s="32" t="s">
        <v>39</v>
      </c>
      <c r="K905" s="33"/>
      <c r="L905" s="32" t="s">
        <v>40</v>
      </c>
      <c r="M905" s="32" t="s">
        <v>56</v>
      </c>
      <c r="N905">
        <v>1</v>
      </c>
      <c r="O905" s="32" t="s">
        <v>39</v>
      </c>
      <c r="P905">
        <v>0</v>
      </c>
      <c r="Q905" s="32" t="s">
        <v>56</v>
      </c>
      <c r="R905">
        <v>8888</v>
      </c>
      <c r="S905" s="32" t="s">
        <v>875</v>
      </c>
      <c r="T905" s="32" t="s">
        <v>149</v>
      </c>
      <c r="U905" s="32" t="s">
        <v>39</v>
      </c>
      <c r="V905" s="32" t="s">
        <v>39</v>
      </c>
      <c r="W905" s="33"/>
      <c r="X905" s="32" t="s">
        <v>149</v>
      </c>
      <c r="Y905" s="32" t="s">
        <v>47</v>
      </c>
      <c r="Z905" s="32" t="s">
        <v>160</v>
      </c>
      <c r="AA905" s="32" t="s">
        <v>39</v>
      </c>
      <c r="AB905" s="32" t="s">
        <v>3771</v>
      </c>
      <c r="AC905" s="32" t="s">
        <v>1349</v>
      </c>
      <c r="AD905" s="34"/>
      <c r="AE905" s="32" t="s">
        <v>39</v>
      </c>
      <c r="AF905" s="32" t="s">
        <v>53</v>
      </c>
      <c r="AG905" s="35">
        <v>0</v>
      </c>
      <c r="AH905" s="33">
        <v>44826.455439814818</v>
      </c>
      <c r="AI905" s="32" t="s">
        <v>56</v>
      </c>
    </row>
    <row r="906" spans="1:35" ht="14.25">
      <c r="A906" s="32" t="s">
        <v>35</v>
      </c>
      <c r="B906" s="32" t="s">
        <v>982</v>
      </c>
      <c r="C906" s="33"/>
      <c r="D906" s="33">
        <v>44826.45648148148</v>
      </c>
      <c r="E906" s="32" t="s">
        <v>3610</v>
      </c>
      <c r="F906" s="32" t="s">
        <v>3772</v>
      </c>
      <c r="G906">
        <v>12035</v>
      </c>
      <c r="H906" s="33">
        <v>44838.45653935185</v>
      </c>
      <c r="I906" s="32" t="s">
        <v>38</v>
      </c>
      <c r="J906" s="32" t="s">
        <v>39</v>
      </c>
      <c r="K906" s="33"/>
      <c r="L906" s="32" t="s">
        <v>40</v>
      </c>
      <c r="M906" s="32" t="s">
        <v>56</v>
      </c>
      <c r="N906">
        <v>1</v>
      </c>
      <c r="O906" s="32" t="s">
        <v>39</v>
      </c>
      <c r="P906">
        <v>0</v>
      </c>
      <c r="Q906" s="32" t="s">
        <v>56</v>
      </c>
      <c r="R906">
        <v>8888</v>
      </c>
      <c r="S906" s="32" t="s">
        <v>986</v>
      </c>
      <c r="T906" s="32" t="s">
        <v>535</v>
      </c>
      <c r="U906" s="32" t="s">
        <v>39</v>
      </c>
      <c r="V906" s="32" t="s">
        <v>39</v>
      </c>
      <c r="W906" s="33"/>
      <c r="X906" s="32" t="s">
        <v>535</v>
      </c>
      <c r="Y906" s="32" t="s">
        <v>47</v>
      </c>
      <c r="Z906" s="32" t="s">
        <v>160</v>
      </c>
      <c r="AA906" s="32" t="s">
        <v>39</v>
      </c>
      <c r="AB906" s="32" t="s">
        <v>3773</v>
      </c>
      <c r="AC906" s="32" t="s">
        <v>1349</v>
      </c>
      <c r="AD906" s="34"/>
      <c r="AE906" s="32" t="s">
        <v>39</v>
      </c>
      <c r="AF906" s="32" t="s">
        <v>53</v>
      </c>
      <c r="AG906" s="35">
        <v>0</v>
      </c>
      <c r="AH906" s="33">
        <v>44826.45653935185</v>
      </c>
      <c r="AI906" s="32" t="s">
        <v>56</v>
      </c>
    </row>
    <row r="907" spans="1:35" ht="14.25">
      <c r="A907" s="32" t="s">
        <v>35</v>
      </c>
      <c r="B907" s="32" t="s">
        <v>982</v>
      </c>
      <c r="C907" s="33"/>
      <c r="D907" s="33">
        <v>44826.457546296297</v>
      </c>
      <c r="E907" s="32" t="s">
        <v>3610</v>
      </c>
      <c r="F907" s="32" t="s">
        <v>3774</v>
      </c>
      <c r="G907">
        <v>12036</v>
      </c>
      <c r="H907" s="33">
        <v>44838.457604166666</v>
      </c>
      <c r="I907" s="32" t="s">
        <v>38</v>
      </c>
      <c r="J907" s="32" t="s">
        <v>39</v>
      </c>
      <c r="K907" s="33"/>
      <c r="L907" s="32" t="s">
        <v>40</v>
      </c>
      <c r="M907" s="32" t="s">
        <v>56</v>
      </c>
      <c r="N907">
        <v>1</v>
      </c>
      <c r="O907" s="32" t="s">
        <v>39</v>
      </c>
      <c r="P907">
        <v>0</v>
      </c>
      <c r="Q907" s="32" t="s">
        <v>56</v>
      </c>
      <c r="R907">
        <v>8888</v>
      </c>
      <c r="S907" s="32" t="s">
        <v>875</v>
      </c>
      <c r="T907" s="32" t="s">
        <v>149</v>
      </c>
      <c r="U907" s="32" t="s">
        <v>39</v>
      </c>
      <c r="V907" s="32" t="s">
        <v>39</v>
      </c>
      <c r="W907" s="33"/>
      <c r="X907" s="32" t="s">
        <v>149</v>
      </c>
      <c r="Y907" s="32" t="s">
        <v>47</v>
      </c>
      <c r="Z907" s="32" t="s">
        <v>160</v>
      </c>
      <c r="AA907" s="32" t="s">
        <v>39</v>
      </c>
      <c r="AB907" s="32" t="s">
        <v>3775</v>
      </c>
      <c r="AC907" s="32" t="s">
        <v>1349</v>
      </c>
      <c r="AD907" s="34"/>
      <c r="AE907" s="32" t="s">
        <v>39</v>
      </c>
      <c r="AF907" s="32" t="s">
        <v>53</v>
      </c>
      <c r="AG907" s="35">
        <v>0</v>
      </c>
      <c r="AH907" s="33">
        <v>44826.457604166666</v>
      </c>
      <c r="AI907" s="32" t="s">
        <v>56</v>
      </c>
    </row>
    <row r="908" spans="1:35" ht="14.25">
      <c r="A908" s="32" t="s">
        <v>35</v>
      </c>
      <c r="B908" s="32" t="s">
        <v>982</v>
      </c>
      <c r="C908" s="33"/>
      <c r="D908" s="33">
        <v>44826.459131944444</v>
      </c>
      <c r="E908" s="32" t="s">
        <v>3610</v>
      </c>
      <c r="F908" s="32" t="s">
        <v>3776</v>
      </c>
      <c r="G908">
        <v>12037</v>
      </c>
      <c r="H908" s="33">
        <v>44838.45921296296</v>
      </c>
      <c r="I908" s="32" t="s">
        <v>38</v>
      </c>
      <c r="J908" s="32" t="s">
        <v>39</v>
      </c>
      <c r="K908" s="33"/>
      <c r="L908" s="32" t="s">
        <v>40</v>
      </c>
      <c r="M908" s="32" t="s">
        <v>56</v>
      </c>
      <c r="N908">
        <v>1</v>
      </c>
      <c r="O908" s="32" t="s">
        <v>39</v>
      </c>
      <c r="P908">
        <v>0</v>
      </c>
      <c r="Q908" s="32" t="s">
        <v>56</v>
      </c>
      <c r="R908">
        <v>8888</v>
      </c>
      <c r="S908" s="32" t="s">
        <v>986</v>
      </c>
      <c r="T908" s="32" t="s">
        <v>535</v>
      </c>
      <c r="U908" s="32" t="s">
        <v>39</v>
      </c>
      <c r="V908" s="32" t="s">
        <v>39</v>
      </c>
      <c r="W908" s="33"/>
      <c r="X908" s="32" t="s">
        <v>535</v>
      </c>
      <c r="Y908" s="32" t="s">
        <v>47</v>
      </c>
      <c r="Z908" s="32" t="s">
        <v>160</v>
      </c>
      <c r="AA908" s="32" t="s">
        <v>39</v>
      </c>
      <c r="AB908" s="32" t="s">
        <v>3777</v>
      </c>
      <c r="AC908" s="32" t="s">
        <v>1349</v>
      </c>
      <c r="AD908" s="34"/>
      <c r="AE908" s="32" t="s">
        <v>39</v>
      </c>
      <c r="AF908" s="32" t="s">
        <v>53</v>
      </c>
      <c r="AG908" s="35">
        <v>0</v>
      </c>
      <c r="AH908" s="33">
        <v>44826.45921296296</v>
      </c>
      <c r="AI908" s="32" t="s">
        <v>56</v>
      </c>
    </row>
    <row r="909" spans="1:35" ht="14.25">
      <c r="A909" s="32" t="s">
        <v>35</v>
      </c>
      <c r="B909" s="32" t="s">
        <v>982</v>
      </c>
      <c r="C909" s="33"/>
      <c r="D909" s="33">
        <v>44826.460115740738</v>
      </c>
      <c r="E909" s="32" t="s">
        <v>3610</v>
      </c>
      <c r="F909" s="32" t="s">
        <v>3778</v>
      </c>
      <c r="G909">
        <v>12038</v>
      </c>
      <c r="H909" s="33">
        <v>44838.460162037038</v>
      </c>
      <c r="I909" s="32" t="s">
        <v>38</v>
      </c>
      <c r="J909" s="32" t="s">
        <v>39</v>
      </c>
      <c r="K909" s="33"/>
      <c r="L909" s="32" t="s">
        <v>40</v>
      </c>
      <c r="M909" s="32" t="s">
        <v>56</v>
      </c>
      <c r="N909">
        <v>1</v>
      </c>
      <c r="O909" s="32" t="s">
        <v>39</v>
      </c>
      <c r="P909">
        <v>0</v>
      </c>
      <c r="Q909" s="32" t="s">
        <v>56</v>
      </c>
      <c r="R909">
        <v>8888</v>
      </c>
      <c r="S909" s="32" t="s">
        <v>3684</v>
      </c>
      <c r="T909" s="32" t="s">
        <v>433</v>
      </c>
      <c r="U909" s="32" t="s">
        <v>39</v>
      </c>
      <c r="V909" s="32" t="s">
        <v>39</v>
      </c>
      <c r="W909" s="33"/>
      <c r="X909" s="32" t="s">
        <v>433</v>
      </c>
      <c r="Y909" s="32" t="s">
        <v>47</v>
      </c>
      <c r="Z909" s="32" t="s">
        <v>160</v>
      </c>
      <c r="AA909" s="32" t="s">
        <v>39</v>
      </c>
      <c r="AB909" s="32" t="s">
        <v>3779</v>
      </c>
      <c r="AC909" s="32" t="s">
        <v>1349</v>
      </c>
      <c r="AD909" s="34"/>
      <c r="AE909" s="32" t="s">
        <v>39</v>
      </c>
      <c r="AF909" s="32" t="s">
        <v>53</v>
      </c>
      <c r="AG909" s="35">
        <v>0</v>
      </c>
      <c r="AH909" s="33">
        <v>44826.460162037038</v>
      </c>
      <c r="AI909" s="32" t="s">
        <v>56</v>
      </c>
    </row>
    <row r="910" spans="1:35" ht="14.25">
      <c r="A910" s="32" t="s">
        <v>35</v>
      </c>
      <c r="B910" s="32" t="s">
        <v>982</v>
      </c>
      <c r="C910" s="33"/>
      <c r="D910" s="33">
        <v>44826.461828703701</v>
      </c>
      <c r="E910" s="32" t="s">
        <v>3610</v>
      </c>
      <c r="F910" s="32" t="s">
        <v>3780</v>
      </c>
      <c r="G910">
        <v>12039</v>
      </c>
      <c r="H910" s="33">
        <v>44838.461909722224</v>
      </c>
      <c r="I910" s="32" t="s">
        <v>38</v>
      </c>
      <c r="J910" s="32" t="s">
        <v>39</v>
      </c>
      <c r="K910" s="33"/>
      <c r="L910" s="32" t="s">
        <v>40</v>
      </c>
      <c r="M910" s="32" t="s">
        <v>56</v>
      </c>
      <c r="N910">
        <v>1</v>
      </c>
      <c r="O910" s="32" t="s">
        <v>39</v>
      </c>
      <c r="P910">
        <v>0</v>
      </c>
      <c r="Q910" s="32" t="s">
        <v>56</v>
      </c>
      <c r="R910">
        <v>8888</v>
      </c>
      <c r="S910" s="32" t="s">
        <v>968</v>
      </c>
      <c r="T910" s="32" t="s">
        <v>177</v>
      </c>
      <c r="U910" s="32" t="s">
        <v>39</v>
      </c>
      <c r="V910" s="32" t="s">
        <v>39</v>
      </c>
      <c r="W910" s="33"/>
      <c r="X910" s="32" t="s">
        <v>177</v>
      </c>
      <c r="Y910" s="32" t="s">
        <v>47</v>
      </c>
      <c r="Z910" s="32" t="s">
        <v>160</v>
      </c>
      <c r="AA910" s="32" t="s">
        <v>39</v>
      </c>
      <c r="AB910" s="32" t="s">
        <v>3781</v>
      </c>
      <c r="AC910" s="32" t="s">
        <v>1349</v>
      </c>
      <c r="AD910" s="34"/>
      <c r="AE910" s="32" t="s">
        <v>39</v>
      </c>
      <c r="AF910" s="32" t="s">
        <v>53</v>
      </c>
      <c r="AG910" s="35">
        <v>0</v>
      </c>
      <c r="AH910" s="33">
        <v>44826.461909722224</v>
      </c>
      <c r="AI910" s="32" t="s">
        <v>56</v>
      </c>
    </row>
    <row r="911" spans="1:35" ht="14.25">
      <c r="A911" s="32" t="s">
        <v>35</v>
      </c>
      <c r="B911" s="32" t="s">
        <v>737</v>
      </c>
      <c r="C911" s="33"/>
      <c r="D911" s="33">
        <v>44826.467812499999</v>
      </c>
      <c r="E911" s="32" t="s">
        <v>37</v>
      </c>
      <c r="F911" s="32" t="s">
        <v>3782</v>
      </c>
      <c r="G911">
        <v>12040</v>
      </c>
      <c r="H911" s="33">
        <v>44838.468460648146</v>
      </c>
      <c r="I911" s="32" t="s">
        <v>38</v>
      </c>
      <c r="J911" s="32" t="s">
        <v>39</v>
      </c>
      <c r="K911" s="33"/>
      <c r="L911" s="32" t="s">
        <v>40</v>
      </c>
      <c r="M911" s="32" t="s">
        <v>56</v>
      </c>
      <c r="N911">
        <v>1</v>
      </c>
      <c r="O911" s="32" t="s">
        <v>948</v>
      </c>
      <c r="P911">
        <v>0</v>
      </c>
      <c r="Q911" s="32" t="s">
        <v>56</v>
      </c>
      <c r="R911">
        <v>8744</v>
      </c>
      <c r="S911" s="32" t="s">
        <v>553</v>
      </c>
      <c r="T911" s="32" t="s">
        <v>554</v>
      </c>
      <c r="U911" s="32" t="s">
        <v>39</v>
      </c>
      <c r="V911" s="32" t="s">
        <v>39</v>
      </c>
      <c r="W911" s="33"/>
      <c r="X911" s="32" t="s">
        <v>594</v>
      </c>
      <c r="Y911" s="32" t="s">
        <v>47</v>
      </c>
      <c r="Z911" s="32" t="s">
        <v>160</v>
      </c>
      <c r="AA911" s="32" t="s">
        <v>920</v>
      </c>
      <c r="AB911" s="32" t="s">
        <v>3783</v>
      </c>
      <c r="AC911" s="32" t="s">
        <v>496</v>
      </c>
      <c r="AD911" s="34"/>
      <c r="AE911" s="32" t="s">
        <v>39</v>
      </c>
      <c r="AF911" s="32" t="s">
        <v>53</v>
      </c>
      <c r="AG911" s="35">
        <v>0</v>
      </c>
      <c r="AH911" s="33">
        <v>44831.468460648146</v>
      </c>
      <c r="AI911" s="32" t="s">
        <v>56</v>
      </c>
    </row>
    <row r="912" spans="1:35" ht="14.25">
      <c r="A912" s="32" t="s">
        <v>35</v>
      </c>
      <c r="B912" s="32" t="s">
        <v>178</v>
      </c>
      <c r="C912" s="33">
        <v>44829.691979166666</v>
      </c>
      <c r="D912" s="33">
        <v>44826.470358796294</v>
      </c>
      <c r="E912" s="32" t="s">
        <v>37</v>
      </c>
      <c r="F912" s="32" t="s">
        <v>3784</v>
      </c>
      <c r="G912">
        <v>12041</v>
      </c>
      <c r="H912" s="33">
        <v>44838.605474537035</v>
      </c>
      <c r="I912" s="32" t="s">
        <v>38</v>
      </c>
      <c r="J912" s="32" t="s">
        <v>39</v>
      </c>
      <c r="K912" s="33"/>
      <c r="L912" s="32" t="s">
        <v>40</v>
      </c>
      <c r="M912" s="32" t="s">
        <v>56</v>
      </c>
      <c r="N912">
        <v>1</v>
      </c>
      <c r="O912" s="32" t="s">
        <v>311</v>
      </c>
      <c r="P912">
        <v>0</v>
      </c>
      <c r="Q912" s="32" t="s">
        <v>56</v>
      </c>
      <c r="R912">
        <v>8132</v>
      </c>
      <c r="S912" s="32" t="s">
        <v>3785</v>
      </c>
      <c r="T912" s="32" t="s">
        <v>3786</v>
      </c>
      <c r="U912" s="32" t="s">
        <v>45</v>
      </c>
      <c r="V912" s="32" t="s">
        <v>3787</v>
      </c>
      <c r="W912" s="33">
        <v>44827.69023148148</v>
      </c>
      <c r="X912" s="32" t="s">
        <v>58</v>
      </c>
      <c r="Y912" s="32" t="s">
        <v>47</v>
      </c>
      <c r="Z912" s="32" t="s">
        <v>48</v>
      </c>
      <c r="AA912" s="32" t="s">
        <v>182</v>
      </c>
      <c r="AB912" s="32" t="s">
        <v>3788</v>
      </c>
      <c r="AC912" s="32" t="s">
        <v>480</v>
      </c>
      <c r="AD912" s="34"/>
      <c r="AE912" s="32" t="s">
        <v>39</v>
      </c>
      <c r="AF912" s="32" t="s">
        <v>53</v>
      </c>
      <c r="AG912" s="35">
        <v>0</v>
      </c>
      <c r="AH912" s="33">
        <v>44830.449918981481</v>
      </c>
      <c r="AI912" s="32" t="s">
        <v>56</v>
      </c>
    </row>
    <row r="913" spans="1:35" ht="14.25">
      <c r="A913" s="32" t="s">
        <v>35</v>
      </c>
      <c r="B913" s="32" t="s">
        <v>737</v>
      </c>
      <c r="C913" s="33"/>
      <c r="D913" s="33">
        <v>44826.475775462961</v>
      </c>
      <c r="E913" s="32" t="s">
        <v>37</v>
      </c>
      <c r="F913" s="32" t="s">
        <v>39</v>
      </c>
      <c r="G913">
        <v>12042</v>
      </c>
      <c r="H913" s="33">
        <v>44841</v>
      </c>
      <c r="I913" s="32" t="s">
        <v>38</v>
      </c>
      <c r="J913" s="32" t="s">
        <v>39</v>
      </c>
      <c r="K913" s="33"/>
      <c r="L913" s="32" t="s">
        <v>40</v>
      </c>
      <c r="M913" s="32" t="s">
        <v>56</v>
      </c>
      <c r="N913">
        <v>2</v>
      </c>
      <c r="O913" s="32" t="s">
        <v>738</v>
      </c>
      <c r="P913">
        <v>0</v>
      </c>
      <c r="Q913" s="32" t="s">
        <v>41</v>
      </c>
      <c r="R913">
        <v>8404</v>
      </c>
      <c r="S913" s="32" t="s">
        <v>271</v>
      </c>
      <c r="T913" s="32" t="s">
        <v>272</v>
      </c>
      <c r="U913" s="32" t="s">
        <v>39</v>
      </c>
      <c r="V913" s="32" t="s">
        <v>39</v>
      </c>
      <c r="W913" s="33"/>
      <c r="X913" s="32" t="s">
        <v>159</v>
      </c>
      <c r="Y913" s="32" t="s">
        <v>47</v>
      </c>
      <c r="Z913" s="32" t="s">
        <v>160</v>
      </c>
      <c r="AA913" s="32" t="s">
        <v>739</v>
      </c>
      <c r="AB913" s="32" t="s">
        <v>273</v>
      </c>
      <c r="AC913" s="32" t="s">
        <v>1304</v>
      </c>
      <c r="AD913" s="34"/>
      <c r="AE913" s="32" t="s">
        <v>39</v>
      </c>
      <c r="AF913" s="32" t="s">
        <v>53</v>
      </c>
      <c r="AG913" s="35">
        <v>0</v>
      </c>
      <c r="AH913" s="33">
        <v>44833.669340277775</v>
      </c>
      <c r="AI913" s="32" t="s">
        <v>41</v>
      </c>
    </row>
    <row r="914" spans="1:35" ht="14.25">
      <c r="A914" s="32" t="s">
        <v>35</v>
      </c>
      <c r="B914" s="32" t="s">
        <v>73</v>
      </c>
      <c r="C914" s="33">
        <v>44826.626608796294</v>
      </c>
      <c r="D914" s="33">
        <v>44826.494386574072</v>
      </c>
      <c r="E914" s="32" t="s">
        <v>37</v>
      </c>
      <c r="F914" s="32" t="s">
        <v>3789</v>
      </c>
      <c r="G914">
        <v>12043</v>
      </c>
      <c r="H914" s="33">
        <v>44838.498425925929</v>
      </c>
      <c r="I914" s="32" t="s">
        <v>38</v>
      </c>
      <c r="J914" s="32" t="s">
        <v>39</v>
      </c>
      <c r="K914" s="33"/>
      <c r="L914" s="32" t="s">
        <v>40</v>
      </c>
      <c r="M914" s="32" t="s">
        <v>56</v>
      </c>
      <c r="N914">
        <v>1</v>
      </c>
      <c r="O914" s="32" t="s">
        <v>42</v>
      </c>
      <c r="P914">
        <v>0</v>
      </c>
      <c r="Q914" s="32" t="s">
        <v>56</v>
      </c>
      <c r="R914">
        <v>937932814</v>
      </c>
      <c r="S914" s="32" t="s">
        <v>129</v>
      </c>
      <c r="T914" s="32" t="s">
        <v>130</v>
      </c>
      <c r="U914" s="32" t="s">
        <v>45</v>
      </c>
      <c r="V914" s="32" t="s">
        <v>3790</v>
      </c>
      <c r="W914" s="33">
        <v>44826.623171296298</v>
      </c>
      <c r="X914" s="32" t="s">
        <v>81</v>
      </c>
      <c r="Y914" s="32" t="s">
        <v>47</v>
      </c>
      <c r="Z914" s="32" t="s">
        <v>48</v>
      </c>
      <c r="AA914" s="32" t="s">
        <v>105</v>
      </c>
      <c r="AB914" s="32" t="s">
        <v>3791</v>
      </c>
      <c r="AC914" s="32" t="s">
        <v>2269</v>
      </c>
      <c r="AD914" s="34"/>
      <c r="AE914" s="32" t="s">
        <v>39</v>
      </c>
      <c r="AF914" s="32" t="s">
        <v>50</v>
      </c>
      <c r="AG914" s="35">
        <v>0</v>
      </c>
      <c r="AH914" s="33">
        <v>44826.626898148148</v>
      </c>
      <c r="AI914" s="32" t="s">
        <v>56</v>
      </c>
    </row>
    <row r="915" spans="1:35" ht="14.25">
      <c r="A915" s="32" t="s">
        <v>35</v>
      </c>
      <c r="B915" s="32" t="s">
        <v>178</v>
      </c>
      <c r="C915" s="33">
        <v>44826.705185185187</v>
      </c>
      <c r="D915" s="33">
        <v>44826.5080787037</v>
      </c>
      <c r="E915" s="32" t="s">
        <v>37</v>
      </c>
      <c r="F915" s="32" t="s">
        <v>3792</v>
      </c>
      <c r="G915">
        <v>12044</v>
      </c>
      <c r="H915" s="33">
        <v>44838.510046296295</v>
      </c>
      <c r="I915" s="32" t="s">
        <v>776</v>
      </c>
      <c r="J915" s="32" t="s">
        <v>45</v>
      </c>
      <c r="K915" s="33">
        <v>44826.521307870367</v>
      </c>
      <c r="L915" s="32" t="s">
        <v>40</v>
      </c>
      <c r="M915" s="32" t="s">
        <v>56</v>
      </c>
      <c r="N915">
        <v>1</v>
      </c>
      <c r="O915" s="32" t="s">
        <v>54</v>
      </c>
      <c r="P915">
        <v>1</v>
      </c>
      <c r="Q915" s="32" t="s">
        <v>56</v>
      </c>
      <c r="R915">
        <v>834455529</v>
      </c>
      <c r="S915" s="32" t="s">
        <v>899</v>
      </c>
      <c r="T915" s="32" t="s">
        <v>900</v>
      </c>
      <c r="U915" s="32" t="s">
        <v>45</v>
      </c>
      <c r="V915" s="32" t="s">
        <v>3793</v>
      </c>
      <c r="W915" s="33">
        <v>44826.703379629631</v>
      </c>
      <c r="X915" s="32" t="s">
        <v>85</v>
      </c>
      <c r="Y915" s="32" t="s">
        <v>47</v>
      </c>
      <c r="Z915" s="32" t="s">
        <v>48</v>
      </c>
      <c r="AA915" s="32" t="s">
        <v>182</v>
      </c>
      <c r="AB915" s="32" t="s">
        <v>3794</v>
      </c>
      <c r="AC915" s="32" t="s">
        <v>2168</v>
      </c>
      <c r="AD915" s="34"/>
      <c r="AE915" s="32" t="s">
        <v>39</v>
      </c>
      <c r="AF915" s="32" t="s">
        <v>53</v>
      </c>
      <c r="AG915" s="35">
        <v>0</v>
      </c>
      <c r="AH915" s="33">
        <v>44826.705185185187</v>
      </c>
      <c r="AI915" s="32" t="s">
        <v>56</v>
      </c>
    </row>
    <row r="916" spans="1:35" ht="14.25">
      <c r="A916" s="32" t="s">
        <v>35</v>
      </c>
      <c r="B916" s="32" t="s">
        <v>178</v>
      </c>
      <c r="C916" s="33">
        <v>44826.627129629633</v>
      </c>
      <c r="D916" s="33">
        <v>44826.554270833331</v>
      </c>
      <c r="E916" s="32" t="s">
        <v>37</v>
      </c>
      <c r="F916" s="32" t="s">
        <v>3795</v>
      </c>
      <c r="G916">
        <v>12045</v>
      </c>
      <c r="H916" s="33">
        <v>44838.56046296296</v>
      </c>
      <c r="I916" s="32" t="s">
        <v>38</v>
      </c>
      <c r="J916" s="32" t="s">
        <v>39</v>
      </c>
      <c r="K916" s="33"/>
      <c r="L916" s="32" t="s">
        <v>40</v>
      </c>
      <c r="M916" s="32" t="s">
        <v>56</v>
      </c>
      <c r="N916">
        <v>1</v>
      </c>
      <c r="O916" s="32" t="s">
        <v>73</v>
      </c>
      <c r="P916">
        <v>0</v>
      </c>
      <c r="Q916" s="32" t="s">
        <v>56</v>
      </c>
      <c r="R916">
        <v>645513391</v>
      </c>
      <c r="S916" s="32" t="s">
        <v>3223</v>
      </c>
      <c r="T916" s="32" t="s">
        <v>3224</v>
      </c>
      <c r="U916" s="32" t="s">
        <v>45</v>
      </c>
      <c r="V916" s="32" t="s">
        <v>3796</v>
      </c>
      <c r="W916" s="33">
        <v>44826.621041666665</v>
      </c>
      <c r="X916" s="32" t="s">
        <v>81</v>
      </c>
      <c r="Y916" s="32" t="s">
        <v>47</v>
      </c>
      <c r="Z916" s="32" t="s">
        <v>48</v>
      </c>
      <c r="AA916" s="32" t="s">
        <v>182</v>
      </c>
      <c r="AB916" s="32" t="s">
        <v>3795</v>
      </c>
      <c r="AC916" s="32" t="s">
        <v>174</v>
      </c>
      <c r="AD916" s="34">
        <v>44686</v>
      </c>
      <c r="AE916" s="32" t="s">
        <v>39</v>
      </c>
      <c r="AF916" s="32" t="s">
        <v>53</v>
      </c>
      <c r="AG916" s="35">
        <v>0</v>
      </c>
      <c r="AH916" s="33">
        <v>44826.627337962964</v>
      </c>
      <c r="AI916" s="32" t="s">
        <v>56</v>
      </c>
    </row>
    <row r="917" spans="1:35" ht="14.25">
      <c r="A917" s="32" t="s">
        <v>35</v>
      </c>
      <c r="B917" s="32" t="s">
        <v>1527</v>
      </c>
      <c r="C917" s="33">
        <v>44826.562928240739</v>
      </c>
      <c r="D917" s="33">
        <v>44826.556041666663</v>
      </c>
      <c r="E917" s="32" t="s">
        <v>37</v>
      </c>
      <c r="F917" s="32" t="s">
        <v>39</v>
      </c>
      <c r="G917">
        <v>12046</v>
      </c>
      <c r="H917" s="33">
        <v>44831.431319444448</v>
      </c>
      <c r="I917" s="32" t="s">
        <v>38</v>
      </c>
      <c r="J917" s="32" t="s">
        <v>39</v>
      </c>
      <c r="K917" s="33"/>
      <c r="L917" s="32" t="s">
        <v>40</v>
      </c>
      <c r="M917" s="32" t="s">
        <v>56</v>
      </c>
      <c r="N917">
        <v>1</v>
      </c>
      <c r="O917" s="32" t="s">
        <v>135</v>
      </c>
      <c r="P917">
        <v>0</v>
      </c>
      <c r="Q917" s="32" t="s">
        <v>41</v>
      </c>
      <c r="R917">
        <v>8210</v>
      </c>
      <c r="S917" s="32" t="s">
        <v>639</v>
      </c>
      <c r="T917" s="32" t="s">
        <v>640</v>
      </c>
      <c r="U917" s="32" t="s">
        <v>45</v>
      </c>
      <c r="V917" s="32" t="s">
        <v>313</v>
      </c>
      <c r="W917" s="33">
        <v>44826.562928240739</v>
      </c>
      <c r="X917" s="32" t="s">
        <v>96</v>
      </c>
      <c r="Y917" s="32" t="s">
        <v>47</v>
      </c>
      <c r="Z917" s="32" t="s">
        <v>48</v>
      </c>
      <c r="AA917" s="32" t="s">
        <v>97</v>
      </c>
      <c r="AB917" s="32" t="s">
        <v>641</v>
      </c>
      <c r="AC917" s="32" t="s">
        <v>561</v>
      </c>
      <c r="AD917" s="34"/>
      <c r="AE917" s="32" t="s">
        <v>39</v>
      </c>
      <c r="AF917" s="32" t="s">
        <v>53</v>
      </c>
      <c r="AG917" s="35">
        <v>0</v>
      </c>
      <c r="AH917" s="33">
        <v>44826.562928240739</v>
      </c>
      <c r="AI917" s="32" t="s">
        <v>56</v>
      </c>
    </row>
    <row r="918" spans="1:35" ht="14.25">
      <c r="A918" s="32" t="s">
        <v>35</v>
      </c>
      <c r="B918" s="32" t="s">
        <v>1527</v>
      </c>
      <c r="C918" s="33">
        <v>44826.612743055557</v>
      </c>
      <c r="D918" s="33">
        <v>44826.577361111114</v>
      </c>
      <c r="E918" s="32" t="s">
        <v>37</v>
      </c>
      <c r="F918" s="32" t="s">
        <v>39</v>
      </c>
      <c r="G918">
        <v>12047</v>
      </c>
      <c r="H918" s="33">
        <v>44831.466469907406</v>
      </c>
      <c r="I918" s="32" t="s">
        <v>958</v>
      </c>
      <c r="J918" s="32" t="s">
        <v>45</v>
      </c>
      <c r="K918" s="33">
        <v>44826.602534722224</v>
      </c>
      <c r="L918" s="32" t="s">
        <v>40</v>
      </c>
      <c r="M918" s="32" t="s">
        <v>56</v>
      </c>
      <c r="N918">
        <v>2</v>
      </c>
      <c r="O918" s="32" t="s">
        <v>135</v>
      </c>
      <c r="P918">
        <v>1</v>
      </c>
      <c r="Q918" s="32" t="s">
        <v>41</v>
      </c>
      <c r="R918">
        <v>8245</v>
      </c>
      <c r="S918" s="32" t="s">
        <v>3797</v>
      </c>
      <c r="T918" s="32" t="s">
        <v>3798</v>
      </c>
      <c r="U918" s="32" t="s">
        <v>45</v>
      </c>
      <c r="V918" s="32" t="s">
        <v>3799</v>
      </c>
      <c r="W918" s="33">
        <v>44826.612743055557</v>
      </c>
      <c r="X918" s="32" t="s">
        <v>96</v>
      </c>
      <c r="Y918" s="32" t="s">
        <v>47</v>
      </c>
      <c r="Z918" s="32" t="s">
        <v>48</v>
      </c>
      <c r="AA918" s="32" t="s">
        <v>97</v>
      </c>
      <c r="AB918" s="32" t="s">
        <v>3800</v>
      </c>
      <c r="AC918" s="32" t="s">
        <v>1227</v>
      </c>
      <c r="AD918" s="34"/>
      <c r="AE918" s="32" t="s">
        <v>39</v>
      </c>
      <c r="AF918" s="32" t="s">
        <v>53</v>
      </c>
      <c r="AG918" s="35">
        <v>0</v>
      </c>
      <c r="AH918" s="33">
        <v>44826.626192129632</v>
      </c>
      <c r="AI918" s="32" t="s">
        <v>56</v>
      </c>
    </row>
    <row r="919" spans="1:35" ht="14.25">
      <c r="A919" s="32" t="s">
        <v>35</v>
      </c>
      <c r="B919" s="32" t="s">
        <v>737</v>
      </c>
      <c r="C919" s="33"/>
      <c r="D919" s="33">
        <v>44826.577511574076</v>
      </c>
      <c r="E919" s="32" t="s">
        <v>37</v>
      </c>
      <c r="F919" s="32" t="s">
        <v>3801</v>
      </c>
      <c r="G919">
        <v>12048</v>
      </c>
      <c r="H919" s="33">
        <v>44841.541666666664</v>
      </c>
      <c r="I919" s="32" t="s">
        <v>2328</v>
      </c>
      <c r="J919" s="32" t="s">
        <v>45</v>
      </c>
      <c r="K919" s="33">
        <v>44826.599722222221</v>
      </c>
      <c r="L919" s="32" t="s">
        <v>40</v>
      </c>
      <c r="M919" s="32" t="s">
        <v>56</v>
      </c>
      <c r="N919">
        <v>2</v>
      </c>
      <c r="O919" s="32" t="s">
        <v>738</v>
      </c>
      <c r="P919">
        <v>1</v>
      </c>
      <c r="Q919" s="32" t="s">
        <v>56</v>
      </c>
      <c r="R919">
        <v>909838512</v>
      </c>
      <c r="S919" s="32" t="s">
        <v>1737</v>
      </c>
      <c r="T919" s="32" t="s">
        <v>1738</v>
      </c>
      <c r="U919" s="32" t="s">
        <v>39</v>
      </c>
      <c r="V919" s="32" t="s">
        <v>39</v>
      </c>
      <c r="W919" s="33"/>
      <c r="X919" s="32" t="s">
        <v>227</v>
      </c>
      <c r="Y919" s="32" t="s">
        <v>47</v>
      </c>
      <c r="Z919" s="32" t="s">
        <v>160</v>
      </c>
      <c r="AA919" s="32" t="s">
        <v>739</v>
      </c>
      <c r="AB919" s="32" t="s">
        <v>3802</v>
      </c>
      <c r="AC919" s="32" t="s">
        <v>1297</v>
      </c>
      <c r="AD919" s="34"/>
      <c r="AE919" s="32" t="s">
        <v>39</v>
      </c>
      <c r="AF919" s="32" t="s">
        <v>53</v>
      </c>
      <c r="AG919" s="35">
        <v>0</v>
      </c>
      <c r="AH919" s="33">
        <v>44834.368136574078</v>
      </c>
      <c r="AI919" s="32" t="s">
        <v>56</v>
      </c>
    </row>
    <row r="920" spans="1:35" ht="14.25">
      <c r="A920" s="32" t="s">
        <v>35</v>
      </c>
      <c r="B920" s="32" t="s">
        <v>178</v>
      </c>
      <c r="C920" s="33">
        <v>44826.698333333334</v>
      </c>
      <c r="D920" s="33">
        <v>44826.582858796297</v>
      </c>
      <c r="E920" s="32" t="s">
        <v>37</v>
      </c>
      <c r="F920" s="32" t="s">
        <v>3803</v>
      </c>
      <c r="G920">
        <v>12049</v>
      </c>
      <c r="H920" s="33">
        <v>44838.583749999998</v>
      </c>
      <c r="I920" s="32" t="s">
        <v>38</v>
      </c>
      <c r="J920" s="32" t="s">
        <v>39</v>
      </c>
      <c r="K920" s="33"/>
      <c r="L920" s="32" t="s">
        <v>40</v>
      </c>
      <c r="M920" s="32" t="s">
        <v>56</v>
      </c>
      <c r="N920">
        <v>1</v>
      </c>
      <c r="O920" s="32" t="s">
        <v>73</v>
      </c>
      <c r="P920">
        <v>0</v>
      </c>
      <c r="Q920" s="32" t="s">
        <v>56</v>
      </c>
      <c r="R920">
        <v>8825</v>
      </c>
      <c r="S920" s="32" t="s">
        <v>558</v>
      </c>
      <c r="T920" s="32" t="s">
        <v>559</v>
      </c>
      <c r="U920" s="32" t="s">
        <v>45</v>
      </c>
      <c r="V920" s="32" t="s">
        <v>3804</v>
      </c>
      <c r="W920" s="33">
        <v>44826.697951388887</v>
      </c>
      <c r="X920" s="32" t="s">
        <v>67</v>
      </c>
      <c r="Y920" s="32" t="s">
        <v>47</v>
      </c>
      <c r="Z920" s="32" t="s">
        <v>48</v>
      </c>
      <c r="AA920" s="32" t="s">
        <v>182</v>
      </c>
      <c r="AB920" s="32" t="s">
        <v>3803</v>
      </c>
      <c r="AC920" s="32" t="s">
        <v>561</v>
      </c>
      <c r="AD920" s="34"/>
      <c r="AE920" s="32" t="s">
        <v>39</v>
      </c>
      <c r="AF920" s="32" t="s">
        <v>53</v>
      </c>
      <c r="AG920" s="35">
        <v>0</v>
      </c>
      <c r="AH920" s="33">
        <v>44826.698333333334</v>
      </c>
      <c r="AI920" s="32" t="s">
        <v>56</v>
      </c>
    </row>
    <row r="921" spans="1:35" ht="14.25">
      <c r="A921" s="32" t="s">
        <v>35</v>
      </c>
      <c r="B921" s="32" t="s">
        <v>1527</v>
      </c>
      <c r="C921" s="33">
        <v>44826.636342592596</v>
      </c>
      <c r="D921" s="33">
        <v>44826.593263888892</v>
      </c>
      <c r="E921" s="32" t="s">
        <v>37</v>
      </c>
      <c r="F921" s="32" t="s">
        <v>39</v>
      </c>
      <c r="G921">
        <v>12050</v>
      </c>
      <c r="H921" s="33">
        <v>44831.468784722223</v>
      </c>
      <c r="I921" s="32" t="s">
        <v>38</v>
      </c>
      <c r="J921" s="32" t="s">
        <v>39</v>
      </c>
      <c r="K921" s="33"/>
      <c r="L921" s="32" t="s">
        <v>40</v>
      </c>
      <c r="M921" s="32" t="s">
        <v>56</v>
      </c>
      <c r="N921">
        <v>1</v>
      </c>
      <c r="O921" s="32" t="s">
        <v>42</v>
      </c>
      <c r="P921">
        <v>0</v>
      </c>
      <c r="Q921" s="32" t="s">
        <v>41</v>
      </c>
      <c r="R921">
        <v>6401</v>
      </c>
      <c r="S921" s="32" t="s">
        <v>458</v>
      </c>
      <c r="T921" s="32" t="s">
        <v>459</v>
      </c>
      <c r="U921" s="32" t="s">
        <v>45</v>
      </c>
      <c r="V921" s="32" t="s">
        <v>1790</v>
      </c>
      <c r="W921" s="33">
        <v>44826.636342592596</v>
      </c>
      <c r="X921" s="32" t="s">
        <v>96</v>
      </c>
      <c r="Y921" s="32" t="s">
        <v>47</v>
      </c>
      <c r="Z921" s="32" t="s">
        <v>48</v>
      </c>
      <c r="AA921" s="32" t="s">
        <v>97</v>
      </c>
      <c r="AB921" s="32" t="s">
        <v>1718</v>
      </c>
      <c r="AC921" s="32" t="s">
        <v>1304</v>
      </c>
      <c r="AD921" s="34"/>
      <c r="AE921" s="32" t="s">
        <v>39</v>
      </c>
      <c r="AF921" s="32" t="s">
        <v>53</v>
      </c>
      <c r="AG921" s="35">
        <v>0</v>
      </c>
      <c r="AH921" s="33">
        <v>44827.365706018521</v>
      </c>
      <c r="AI921" s="32" t="s">
        <v>41</v>
      </c>
    </row>
    <row r="922" spans="1:35" ht="14.25">
      <c r="A922" s="32" t="s">
        <v>35</v>
      </c>
      <c r="B922" s="32" t="s">
        <v>178</v>
      </c>
      <c r="C922" s="33"/>
      <c r="D922" s="33">
        <v>44826.59920138889</v>
      </c>
      <c r="E922" s="32" t="s">
        <v>37</v>
      </c>
      <c r="F922" s="32" t="s">
        <v>3805</v>
      </c>
      <c r="G922">
        <v>12051</v>
      </c>
      <c r="H922" s="33">
        <v>44831.474490740744</v>
      </c>
      <c r="I922" s="32" t="s">
        <v>252</v>
      </c>
      <c r="J922" s="32" t="s">
        <v>45</v>
      </c>
      <c r="K922" s="33">
        <v>44826.605509259258</v>
      </c>
      <c r="L922" s="32" t="s">
        <v>40</v>
      </c>
      <c r="M922" s="32" t="s">
        <v>56</v>
      </c>
      <c r="N922">
        <v>2</v>
      </c>
      <c r="O922" s="32" t="s">
        <v>179</v>
      </c>
      <c r="P922">
        <v>1</v>
      </c>
      <c r="Q922" s="32" t="s">
        <v>41</v>
      </c>
      <c r="R922">
        <v>5783</v>
      </c>
      <c r="S922" s="32" t="s">
        <v>821</v>
      </c>
      <c r="T922" s="32" t="s">
        <v>822</v>
      </c>
      <c r="U922" s="32" t="s">
        <v>39</v>
      </c>
      <c r="V922" s="32" t="s">
        <v>39</v>
      </c>
      <c r="W922" s="33"/>
      <c r="X922" s="32" t="s">
        <v>215</v>
      </c>
      <c r="Y922" s="32" t="s">
        <v>47</v>
      </c>
      <c r="Z922" s="32" t="s">
        <v>216</v>
      </c>
      <c r="AA922" s="32" t="s">
        <v>182</v>
      </c>
      <c r="AB922" s="32" t="s">
        <v>823</v>
      </c>
      <c r="AC922" s="32" t="s">
        <v>537</v>
      </c>
      <c r="AD922" s="34"/>
      <c r="AE922" s="32" t="s">
        <v>39</v>
      </c>
      <c r="AF922" s="32" t="s">
        <v>53</v>
      </c>
      <c r="AG922" s="35">
        <v>0</v>
      </c>
      <c r="AH922" s="33">
        <v>44832.445104166669</v>
      </c>
      <c r="AI922" s="32" t="s">
        <v>56</v>
      </c>
    </row>
    <row r="923" spans="1:35" ht="14.25">
      <c r="A923" s="32" t="s">
        <v>35</v>
      </c>
      <c r="B923" s="32" t="s">
        <v>1527</v>
      </c>
      <c r="C923" s="33">
        <v>44826.619930555556</v>
      </c>
      <c r="D923" s="33">
        <v>44826.599606481483</v>
      </c>
      <c r="E923" s="32" t="s">
        <v>37</v>
      </c>
      <c r="F923" s="32" t="s">
        <v>3806</v>
      </c>
      <c r="G923">
        <v>12052</v>
      </c>
      <c r="H923" s="33">
        <v>44838.600034722222</v>
      </c>
      <c r="I923" s="32" t="s">
        <v>3807</v>
      </c>
      <c r="J923" s="32" t="s">
        <v>45</v>
      </c>
      <c r="K923" s="33">
        <v>44826.60565972222</v>
      </c>
      <c r="L923" s="32" t="s">
        <v>40</v>
      </c>
      <c r="M923" s="32" t="s">
        <v>56</v>
      </c>
      <c r="N923">
        <v>1</v>
      </c>
      <c r="O923" s="32" t="s">
        <v>135</v>
      </c>
      <c r="P923">
        <v>1</v>
      </c>
      <c r="Q923" s="32" t="s">
        <v>56</v>
      </c>
      <c r="R923">
        <v>642171908</v>
      </c>
      <c r="S923" s="32" t="s">
        <v>2933</v>
      </c>
      <c r="T923" s="32" t="s">
        <v>2934</v>
      </c>
      <c r="U923" s="32" t="s">
        <v>45</v>
      </c>
      <c r="V923" s="32" t="s">
        <v>3808</v>
      </c>
      <c r="W923" s="33">
        <v>44826.619930555556</v>
      </c>
      <c r="X923" s="32" t="s">
        <v>96</v>
      </c>
      <c r="Y923" s="32" t="s">
        <v>282</v>
      </c>
      <c r="Z923" s="32" t="s">
        <v>48</v>
      </c>
      <c r="AA923" s="32" t="s">
        <v>97</v>
      </c>
      <c r="AB923" s="32" t="s">
        <v>3457</v>
      </c>
      <c r="AC923" s="32" t="s">
        <v>174</v>
      </c>
      <c r="AD923" s="34"/>
      <c r="AE923" s="32" t="s">
        <v>39</v>
      </c>
      <c r="AF923" s="32" t="s">
        <v>50</v>
      </c>
      <c r="AG923" s="35">
        <v>0</v>
      </c>
      <c r="AH923" s="33">
        <v>44826.619930555556</v>
      </c>
      <c r="AI923" s="32" t="s">
        <v>56</v>
      </c>
    </row>
    <row r="924" spans="1:35" ht="14.25">
      <c r="A924" s="32" t="s">
        <v>35</v>
      </c>
      <c r="B924" s="32" t="s">
        <v>178</v>
      </c>
      <c r="C924" s="33">
        <v>44826.671064814815</v>
      </c>
      <c r="D924" s="33">
        <v>44826.61209490741</v>
      </c>
      <c r="E924" s="32" t="s">
        <v>3610</v>
      </c>
      <c r="F924" s="32" t="s">
        <v>3809</v>
      </c>
      <c r="G924">
        <v>12053</v>
      </c>
      <c r="H924" s="33">
        <v>44838.642592592594</v>
      </c>
      <c r="I924" s="32" t="s">
        <v>38</v>
      </c>
      <c r="J924" s="32" t="s">
        <v>39</v>
      </c>
      <c r="K924" s="33"/>
      <c r="L924" s="32" t="s">
        <v>40</v>
      </c>
      <c r="M924" s="32" t="s">
        <v>56</v>
      </c>
      <c r="N924">
        <v>1</v>
      </c>
      <c r="O924" s="32" t="s">
        <v>54</v>
      </c>
      <c r="P924">
        <v>0</v>
      </c>
      <c r="Q924" s="32" t="s">
        <v>56</v>
      </c>
      <c r="R924">
        <v>8888</v>
      </c>
      <c r="S924" s="32" t="s">
        <v>968</v>
      </c>
      <c r="T924" s="32" t="s">
        <v>177</v>
      </c>
      <c r="U924" s="32" t="s">
        <v>45</v>
      </c>
      <c r="V924" s="32" t="s">
        <v>3810</v>
      </c>
      <c r="W924" s="33">
        <v>44826.641157407408</v>
      </c>
      <c r="X924" s="32" t="s">
        <v>89</v>
      </c>
      <c r="Y924" s="32" t="s">
        <v>52</v>
      </c>
      <c r="Z924" s="32" t="s">
        <v>48</v>
      </c>
      <c r="AA924" s="32" t="s">
        <v>182</v>
      </c>
      <c r="AB924" s="32" t="s">
        <v>3507</v>
      </c>
      <c r="AC924" s="32" t="s">
        <v>538</v>
      </c>
      <c r="AD924" s="34"/>
      <c r="AE924" s="32" t="s">
        <v>39</v>
      </c>
      <c r="AF924" s="32" t="s">
        <v>53</v>
      </c>
      <c r="AG924" s="35">
        <v>0</v>
      </c>
      <c r="AH924" s="33">
        <v>44826.671064814815</v>
      </c>
      <c r="AI924" s="32" t="s">
        <v>56</v>
      </c>
    </row>
    <row r="925" spans="1:35" ht="14.25">
      <c r="A925" s="32" t="s">
        <v>35</v>
      </c>
      <c r="B925" s="32" t="s">
        <v>178</v>
      </c>
      <c r="C925" s="33">
        <v>44826.671215277776</v>
      </c>
      <c r="D925" s="33">
        <v>44826.613182870373</v>
      </c>
      <c r="E925" s="32" t="s">
        <v>37</v>
      </c>
      <c r="F925" s="32" t="s">
        <v>3811</v>
      </c>
      <c r="G925">
        <v>12054</v>
      </c>
      <c r="H925" s="33">
        <v>44838.643437500003</v>
      </c>
      <c r="I925" s="32" t="s">
        <v>38</v>
      </c>
      <c r="J925" s="32" t="s">
        <v>39</v>
      </c>
      <c r="K925" s="33"/>
      <c r="L925" s="32" t="s">
        <v>40</v>
      </c>
      <c r="M925" s="32" t="s">
        <v>56</v>
      </c>
      <c r="N925">
        <v>1</v>
      </c>
      <c r="O925" s="32" t="s">
        <v>54</v>
      </c>
      <c r="P925">
        <v>0</v>
      </c>
      <c r="Q925" s="32" t="s">
        <v>56</v>
      </c>
      <c r="R925">
        <v>8888</v>
      </c>
      <c r="S925" s="32" t="s">
        <v>968</v>
      </c>
      <c r="T925" s="32" t="s">
        <v>177</v>
      </c>
      <c r="U925" s="32" t="s">
        <v>45</v>
      </c>
      <c r="V925" s="32" t="s">
        <v>3812</v>
      </c>
      <c r="W925" s="33">
        <v>44826.641365740739</v>
      </c>
      <c r="X925" s="32" t="s">
        <v>89</v>
      </c>
      <c r="Y925" s="32" t="s">
        <v>52</v>
      </c>
      <c r="Z925" s="32" t="s">
        <v>48</v>
      </c>
      <c r="AA925" s="32" t="s">
        <v>182</v>
      </c>
      <c r="AB925" s="32" t="s">
        <v>3507</v>
      </c>
      <c r="AC925" s="32" t="s">
        <v>538</v>
      </c>
      <c r="AD925" s="34"/>
      <c r="AE925" s="32" t="s">
        <v>39</v>
      </c>
      <c r="AF925" s="32" t="s">
        <v>53</v>
      </c>
      <c r="AG925" s="35">
        <v>0</v>
      </c>
      <c r="AH925" s="33">
        <v>44826.671215277776</v>
      </c>
      <c r="AI925" s="32" t="s">
        <v>56</v>
      </c>
    </row>
    <row r="926" spans="1:35" ht="14.25">
      <c r="A926" s="32" t="s">
        <v>35</v>
      </c>
      <c r="B926" s="32" t="s">
        <v>178</v>
      </c>
      <c r="C926" s="33">
        <v>44826.671354166669</v>
      </c>
      <c r="D926" s="33">
        <v>44826.614155092589</v>
      </c>
      <c r="E926" s="32" t="s">
        <v>37</v>
      </c>
      <c r="F926" s="32" t="s">
        <v>3813</v>
      </c>
      <c r="G926">
        <v>12055</v>
      </c>
      <c r="H926" s="33">
        <v>44838.644259259258</v>
      </c>
      <c r="I926" s="32" t="s">
        <v>38</v>
      </c>
      <c r="J926" s="32" t="s">
        <v>39</v>
      </c>
      <c r="K926" s="33"/>
      <c r="L926" s="32" t="s">
        <v>40</v>
      </c>
      <c r="M926" s="32" t="s">
        <v>56</v>
      </c>
      <c r="N926">
        <v>1</v>
      </c>
      <c r="O926" s="32" t="s">
        <v>54</v>
      </c>
      <c r="P926">
        <v>0</v>
      </c>
      <c r="Q926" s="32" t="s">
        <v>56</v>
      </c>
      <c r="R926">
        <v>8888</v>
      </c>
      <c r="S926" s="32" t="s">
        <v>968</v>
      </c>
      <c r="T926" s="32" t="s">
        <v>177</v>
      </c>
      <c r="U926" s="32" t="s">
        <v>45</v>
      </c>
      <c r="V926" s="32" t="s">
        <v>3814</v>
      </c>
      <c r="W926" s="33">
        <v>44826.641805555555</v>
      </c>
      <c r="X926" s="32" t="s">
        <v>89</v>
      </c>
      <c r="Y926" s="32" t="s">
        <v>52</v>
      </c>
      <c r="Z926" s="32" t="s">
        <v>48</v>
      </c>
      <c r="AA926" s="32" t="s">
        <v>182</v>
      </c>
      <c r="AB926" s="32" t="s">
        <v>3507</v>
      </c>
      <c r="AC926" s="32" t="s">
        <v>538</v>
      </c>
      <c r="AD926" s="34"/>
      <c r="AE926" s="32" t="s">
        <v>39</v>
      </c>
      <c r="AF926" s="32" t="s">
        <v>53</v>
      </c>
      <c r="AG926" s="35">
        <v>0</v>
      </c>
      <c r="AH926" s="33">
        <v>44826.671342592592</v>
      </c>
      <c r="AI926" s="32" t="s">
        <v>56</v>
      </c>
    </row>
    <row r="927" spans="1:35" ht="14.25">
      <c r="A927" s="32" t="s">
        <v>35</v>
      </c>
      <c r="B927" s="32" t="s">
        <v>178</v>
      </c>
      <c r="C927" s="33">
        <v>44826.627905092595</v>
      </c>
      <c r="D927" s="33">
        <v>44826.6174537037</v>
      </c>
      <c r="E927" s="32" t="s">
        <v>37</v>
      </c>
      <c r="F927" s="32" t="s">
        <v>39</v>
      </c>
      <c r="G927">
        <v>12056</v>
      </c>
      <c r="H927" s="33">
        <v>44831.497349537036</v>
      </c>
      <c r="I927" s="32" t="s">
        <v>38</v>
      </c>
      <c r="J927" s="32" t="s">
        <v>39</v>
      </c>
      <c r="K927" s="33"/>
      <c r="L927" s="32" t="s">
        <v>40</v>
      </c>
      <c r="M927" s="32" t="s">
        <v>56</v>
      </c>
      <c r="N927">
        <v>1</v>
      </c>
      <c r="O927" s="32" t="s">
        <v>490</v>
      </c>
      <c r="P927">
        <v>0</v>
      </c>
      <c r="Q927" s="32" t="s">
        <v>41</v>
      </c>
      <c r="R927">
        <v>1211</v>
      </c>
      <c r="S927" s="32" t="s">
        <v>1039</v>
      </c>
      <c r="T927" s="32" t="s">
        <v>1040</v>
      </c>
      <c r="U927" s="32" t="s">
        <v>45</v>
      </c>
      <c r="V927" s="32" t="s">
        <v>3815</v>
      </c>
      <c r="W927" s="33">
        <v>44826.623576388891</v>
      </c>
      <c r="X927" s="32" t="s">
        <v>149</v>
      </c>
      <c r="Y927" s="32" t="s">
        <v>47</v>
      </c>
      <c r="Z927" s="32" t="s">
        <v>48</v>
      </c>
      <c r="AA927" s="32" t="s">
        <v>182</v>
      </c>
      <c r="AB927" s="32" t="s">
        <v>3816</v>
      </c>
      <c r="AC927" s="32" t="s">
        <v>3098</v>
      </c>
      <c r="AD927" s="34"/>
      <c r="AE927" s="32" t="s">
        <v>39</v>
      </c>
      <c r="AF927" s="32" t="s">
        <v>53</v>
      </c>
      <c r="AG927" s="35">
        <v>0</v>
      </c>
      <c r="AH927" s="33">
        <v>44826.627905092595</v>
      </c>
      <c r="AI927" s="32" t="s">
        <v>56</v>
      </c>
    </row>
    <row r="928" spans="1:35" ht="14.25">
      <c r="A928" s="32" t="s">
        <v>35</v>
      </c>
      <c r="B928" s="32" t="s">
        <v>178</v>
      </c>
      <c r="C928" s="33">
        <v>44826.628182870372</v>
      </c>
      <c r="D928" s="33">
        <v>44826.618958333333</v>
      </c>
      <c r="E928" s="32" t="s">
        <v>37</v>
      </c>
      <c r="F928" s="32" t="s">
        <v>3817</v>
      </c>
      <c r="G928">
        <v>12057</v>
      </c>
      <c r="H928" s="33">
        <v>44838.624710648146</v>
      </c>
      <c r="I928" s="32" t="s">
        <v>38</v>
      </c>
      <c r="J928" s="32" t="s">
        <v>39</v>
      </c>
      <c r="K928" s="33"/>
      <c r="L928" s="32" t="s">
        <v>40</v>
      </c>
      <c r="M928" s="32" t="s">
        <v>56</v>
      </c>
      <c r="N928">
        <v>1</v>
      </c>
      <c r="O928" s="32" t="s">
        <v>490</v>
      </c>
      <c r="P928">
        <v>0</v>
      </c>
      <c r="Q928" s="32" t="s">
        <v>56</v>
      </c>
      <c r="R928">
        <v>5742</v>
      </c>
      <c r="S928" s="32" t="s">
        <v>465</v>
      </c>
      <c r="T928" s="32" t="s">
        <v>466</v>
      </c>
      <c r="U928" s="32" t="s">
        <v>45</v>
      </c>
      <c r="V928" s="32" t="s">
        <v>3818</v>
      </c>
      <c r="W928" s="33">
        <v>44826.622569444444</v>
      </c>
      <c r="X928" s="32" t="s">
        <v>149</v>
      </c>
      <c r="Y928" s="32" t="s">
        <v>52</v>
      </c>
      <c r="Z928" s="32" t="s">
        <v>48</v>
      </c>
      <c r="AA928" s="32" t="s">
        <v>254</v>
      </c>
      <c r="AB928" s="32" t="s">
        <v>3817</v>
      </c>
      <c r="AC928" s="32" t="s">
        <v>451</v>
      </c>
      <c r="AD928" s="34"/>
      <c r="AE928" s="32" t="s">
        <v>39</v>
      </c>
      <c r="AF928" s="32" t="s">
        <v>53</v>
      </c>
      <c r="AG928" s="35">
        <v>0</v>
      </c>
      <c r="AH928" s="33">
        <v>44826.628182870372</v>
      </c>
      <c r="AI928" s="32" t="s">
        <v>56</v>
      </c>
    </row>
    <row r="929" spans="1:35" ht="14.25">
      <c r="A929" s="32" t="s">
        <v>35</v>
      </c>
      <c r="B929" s="32" t="s">
        <v>1527</v>
      </c>
      <c r="C929" s="33">
        <v>44826.627175925925</v>
      </c>
      <c r="D929" s="33">
        <v>44826.626631944448</v>
      </c>
      <c r="E929" s="32" t="s">
        <v>37</v>
      </c>
      <c r="F929" s="32" t="s">
        <v>3819</v>
      </c>
      <c r="G929">
        <v>12058</v>
      </c>
      <c r="H929" s="33">
        <v>44831.50271990741</v>
      </c>
      <c r="I929" s="32" t="s">
        <v>38</v>
      </c>
      <c r="J929" s="32" t="s">
        <v>39</v>
      </c>
      <c r="K929" s="33"/>
      <c r="L929" s="32" t="s">
        <v>40</v>
      </c>
      <c r="M929" s="32" t="s">
        <v>41</v>
      </c>
      <c r="N929">
        <v>1</v>
      </c>
      <c r="O929" s="32" t="s">
        <v>42</v>
      </c>
      <c r="P929">
        <v>0</v>
      </c>
      <c r="Q929" s="32" t="s">
        <v>41</v>
      </c>
      <c r="R929">
        <v>642175520</v>
      </c>
      <c r="S929" s="32" t="s">
        <v>194</v>
      </c>
      <c r="T929" s="32" t="s">
        <v>195</v>
      </c>
      <c r="U929" s="32" t="s">
        <v>45</v>
      </c>
      <c r="V929" s="32" t="s">
        <v>836</v>
      </c>
      <c r="W929" s="33">
        <v>44826.627175925925</v>
      </c>
      <c r="X929" s="32" t="s">
        <v>196</v>
      </c>
      <c r="Y929" s="32" t="s">
        <v>235</v>
      </c>
      <c r="Z929" s="32" t="s">
        <v>48</v>
      </c>
      <c r="AA929" s="32" t="s">
        <v>197</v>
      </c>
      <c r="AB929" s="32" t="s">
        <v>1924</v>
      </c>
      <c r="AC929" s="32" t="s">
        <v>538</v>
      </c>
      <c r="AD929" s="34"/>
      <c r="AE929" s="32" t="s">
        <v>39</v>
      </c>
      <c r="AF929" s="32" t="s">
        <v>50</v>
      </c>
      <c r="AG929" s="35">
        <v>0</v>
      </c>
      <c r="AH929" s="33">
        <v>44826.62771990741</v>
      </c>
      <c r="AI929" s="32" t="s">
        <v>41</v>
      </c>
    </row>
    <row r="930" spans="1:35" ht="14.25">
      <c r="A930" s="32" t="s">
        <v>35</v>
      </c>
      <c r="B930" s="32" t="s">
        <v>737</v>
      </c>
      <c r="C930" s="33">
        <v>44834.650659722225</v>
      </c>
      <c r="D930" s="33">
        <v>44826.628449074073</v>
      </c>
      <c r="E930" s="32" t="s">
        <v>37</v>
      </c>
      <c r="F930" s="32" t="s">
        <v>3820</v>
      </c>
      <c r="G930">
        <v>12059</v>
      </c>
      <c r="H930" s="33">
        <v>44840.633993055555</v>
      </c>
      <c r="I930" s="32" t="s">
        <v>3821</v>
      </c>
      <c r="J930" s="32" t="s">
        <v>45</v>
      </c>
      <c r="K930" s="33">
        <v>44826.629861111112</v>
      </c>
      <c r="L930" s="32" t="s">
        <v>40</v>
      </c>
      <c r="M930" s="32" t="s">
        <v>56</v>
      </c>
      <c r="N930">
        <v>1</v>
      </c>
      <c r="O930" s="32" t="s">
        <v>738</v>
      </c>
      <c r="P930">
        <v>1</v>
      </c>
      <c r="Q930" s="32" t="s">
        <v>56</v>
      </c>
      <c r="R930">
        <v>856825525</v>
      </c>
      <c r="S930" s="32" t="s">
        <v>525</v>
      </c>
      <c r="T930" s="32" t="s">
        <v>526</v>
      </c>
      <c r="U930" s="32" t="s">
        <v>45</v>
      </c>
      <c r="V930" s="32" t="s">
        <v>3822</v>
      </c>
      <c r="W930" s="33">
        <v>44832.645439814813</v>
      </c>
      <c r="X930" s="32" t="s">
        <v>103</v>
      </c>
      <c r="Y930" s="32" t="s">
        <v>47</v>
      </c>
      <c r="Z930" s="32" t="s">
        <v>48</v>
      </c>
      <c r="AA930" s="32" t="s">
        <v>739</v>
      </c>
      <c r="AB930" s="32" t="s">
        <v>3823</v>
      </c>
      <c r="AC930" s="32" t="s">
        <v>527</v>
      </c>
      <c r="AD930" s="34"/>
      <c r="AE930" s="32" t="s">
        <v>39</v>
      </c>
      <c r="AF930" s="32" t="s">
        <v>53</v>
      </c>
      <c r="AG930" s="35">
        <v>0</v>
      </c>
      <c r="AH930" s="33">
        <v>44834.650659722225</v>
      </c>
      <c r="AI930" s="32" t="s">
        <v>56</v>
      </c>
    </row>
    <row r="931" spans="1:35" ht="14.25">
      <c r="A931" s="32" t="s">
        <v>35</v>
      </c>
      <c r="B931" s="32" t="s">
        <v>1527</v>
      </c>
      <c r="C931" s="33">
        <v>44826.629560185182</v>
      </c>
      <c r="D931" s="33">
        <v>44826.629189814812</v>
      </c>
      <c r="E931" s="32" t="s">
        <v>37</v>
      </c>
      <c r="F931" s="32" t="s">
        <v>3824</v>
      </c>
      <c r="G931">
        <v>12060</v>
      </c>
      <c r="H931" s="33">
        <v>44840.699884259258</v>
      </c>
      <c r="I931" s="32" t="s">
        <v>38</v>
      </c>
      <c r="J931" s="32" t="s">
        <v>39</v>
      </c>
      <c r="K931" s="33"/>
      <c r="L931" s="32" t="s">
        <v>40</v>
      </c>
      <c r="M931" s="32" t="s">
        <v>41</v>
      </c>
      <c r="N931">
        <v>1</v>
      </c>
      <c r="O931" s="32" t="s">
        <v>42</v>
      </c>
      <c r="P931">
        <v>0</v>
      </c>
      <c r="Q931" s="32" t="s">
        <v>41</v>
      </c>
      <c r="R931">
        <v>642175520</v>
      </c>
      <c r="S931" s="32" t="s">
        <v>194</v>
      </c>
      <c r="T931" s="32" t="s">
        <v>195</v>
      </c>
      <c r="U931" s="32" t="s">
        <v>45</v>
      </c>
      <c r="V931" s="32" t="s">
        <v>2090</v>
      </c>
      <c r="W931" s="33">
        <v>44826.629560185182</v>
      </c>
      <c r="X931" s="32" t="s">
        <v>196</v>
      </c>
      <c r="Y931" s="32" t="s">
        <v>282</v>
      </c>
      <c r="Z931" s="32" t="s">
        <v>48</v>
      </c>
      <c r="AA931" s="32" t="s">
        <v>197</v>
      </c>
      <c r="AB931" s="32" t="s">
        <v>3825</v>
      </c>
      <c r="AC931" s="32" t="s">
        <v>538</v>
      </c>
      <c r="AD931" s="34"/>
      <c r="AE931" s="32" t="s">
        <v>39</v>
      </c>
      <c r="AF931" s="32" t="s">
        <v>50</v>
      </c>
      <c r="AG931" s="35">
        <v>0</v>
      </c>
      <c r="AH931" s="33">
        <v>44838.449884259258</v>
      </c>
      <c r="AI931" s="32" t="s">
        <v>41</v>
      </c>
    </row>
    <row r="932" spans="1:35" ht="14.25">
      <c r="A932" s="32" t="s">
        <v>35</v>
      </c>
      <c r="B932" s="32" t="s">
        <v>1527</v>
      </c>
      <c r="C932" s="33">
        <v>44826.63082175926</v>
      </c>
      <c r="D932" s="33">
        <v>44826.630416666667</v>
      </c>
      <c r="E932" s="32" t="s">
        <v>37</v>
      </c>
      <c r="F932" s="32" t="s">
        <v>3826</v>
      </c>
      <c r="G932">
        <v>12061</v>
      </c>
      <c r="H932" s="33">
        <v>44840.699837962966</v>
      </c>
      <c r="I932" s="32" t="s">
        <v>38</v>
      </c>
      <c r="J932" s="32" t="s">
        <v>39</v>
      </c>
      <c r="K932" s="33"/>
      <c r="L932" s="32" t="s">
        <v>40</v>
      </c>
      <c r="M932" s="32" t="s">
        <v>41</v>
      </c>
      <c r="N932">
        <v>1</v>
      </c>
      <c r="O932" s="32" t="s">
        <v>42</v>
      </c>
      <c r="P932">
        <v>0</v>
      </c>
      <c r="Q932" s="32" t="s">
        <v>41</v>
      </c>
      <c r="R932">
        <v>642175520</v>
      </c>
      <c r="S932" s="32" t="s">
        <v>194</v>
      </c>
      <c r="T932" s="32" t="s">
        <v>195</v>
      </c>
      <c r="U932" s="32" t="s">
        <v>45</v>
      </c>
      <c r="V932" s="32" t="s">
        <v>359</v>
      </c>
      <c r="W932" s="33">
        <v>44826.63082175926</v>
      </c>
      <c r="X932" s="32" t="s">
        <v>196</v>
      </c>
      <c r="Y932" s="32" t="s">
        <v>52</v>
      </c>
      <c r="Z932" s="32" t="s">
        <v>48</v>
      </c>
      <c r="AA932" s="32" t="s">
        <v>197</v>
      </c>
      <c r="AB932" s="32" t="s">
        <v>3827</v>
      </c>
      <c r="AC932" s="32" t="s">
        <v>538</v>
      </c>
      <c r="AD932" s="34"/>
      <c r="AE932" s="32" t="s">
        <v>39</v>
      </c>
      <c r="AF932" s="32" t="s">
        <v>50</v>
      </c>
      <c r="AG932" s="35">
        <v>0</v>
      </c>
      <c r="AH932" s="33">
        <v>44838.449837962966</v>
      </c>
      <c r="AI932" s="32" t="s">
        <v>41</v>
      </c>
    </row>
    <row r="933" spans="1:35" ht="14.25">
      <c r="A933" s="32" t="s">
        <v>35</v>
      </c>
      <c r="B933" s="32" t="s">
        <v>1527</v>
      </c>
      <c r="C933" s="33">
        <v>44826.632303240738</v>
      </c>
      <c r="D933" s="33">
        <v>44826.632002314815</v>
      </c>
      <c r="E933" s="32" t="s">
        <v>37</v>
      </c>
      <c r="F933" s="32" t="s">
        <v>3828</v>
      </c>
      <c r="G933">
        <v>12062</v>
      </c>
      <c r="H933" s="33">
        <v>44840.699803240743</v>
      </c>
      <c r="I933" s="32" t="s">
        <v>38</v>
      </c>
      <c r="J933" s="32" t="s">
        <v>39</v>
      </c>
      <c r="K933" s="33"/>
      <c r="L933" s="32" t="s">
        <v>40</v>
      </c>
      <c r="M933" s="32" t="s">
        <v>41</v>
      </c>
      <c r="N933">
        <v>1</v>
      </c>
      <c r="O933" s="32" t="s">
        <v>42</v>
      </c>
      <c r="P933">
        <v>0</v>
      </c>
      <c r="Q933" s="32" t="s">
        <v>41</v>
      </c>
      <c r="R933">
        <v>642175520</v>
      </c>
      <c r="S933" s="32" t="s">
        <v>194</v>
      </c>
      <c r="T933" s="32" t="s">
        <v>195</v>
      </c>
      <c r="U933" s="32" t="s">
        <v>45</v>
      </c>
      <c r="V933" s="32" t="s">
        <v>835</v>
      </c>
      <c r="W933" s="33">
        <v>44826.632303240738</v>
      </c>
      <c r="X933" s="32" t="s">
        <v>196</v>
      </c>
      <c r="Y933" s="32" t="s">
        <v>52</v>
      </c>
      <c r="Z933" s="32" t="s">
        <v>48</v>
      </c>
      <c r="AA933" s="32" t="s">
        <v>197</v>
      </c>
      <c r="AB933" s="32" t="s">
        <v>2085</v>
      </c>
      <c r="AC933" s="32" t="s">
        <v>538</v>
      </c>
      <c r="AD933" s="34"/>
      <c r="AE933" s="32" t="s">
        <v>39</v>
      </c>
      <c r="AF933" s="32" t="s">
        <v>50</v>
      </c>
      <c r="AG933" s="35">
        <v>0</v>
      </c>
      <c r="AH933" s="33">
        <v>44838.449803240743</v>
      </c>
      <c r="AI933" s="32" t="s">
        <v>41</v>
      </c>
    </row>
    <row r="934" spans="1:35" ht="14.25">
      <c r="A934" s="32" t="s">
        <v>35</v>
      </c>
      <c r="B934" s="32" t="s">
        <v>1527</v>
      </c>
      <c r="C934" s="33">
        <v>44826.633310185185</v>
      </c>
      <c r="D934" s="33">
        <v>44826.6330787037</v>
      </c>
      <c r="E934" s="32" t="s">
        <v>37</v>
      </c>
      <c r="F934" s="32" t="s">
        <v>3829</v>
      </c>
      <c r="G934">
        <v>12063</v>
      </c>
      <c r="H934" s="33">
        <v>44831.510520833333</v>
      </c>
      <c r="I934" s="32" t="s">
        <v>38</v>
      </c>
      <c r="J934" s="32" t="s">
        <v>39</v>
      </c>
      <c r="K934" s="33"/>
      <c r="L934" s="32" t="s">
        <v>40</v>
      </c>
      <c r="M934" s="32" t="s">
        <v>41</v>
      </c>
      <c r="N934">
        <v>1</v>
      </c>
      <c r="O934" s="32" t="s">
        <v>42</v>
      </c>
      <c r="P934">
        <v>0</v>
      </c>
      <c r="Q934" s="32" t="s">
        <v>41</v>
      </c>
      <c r="R934">
        <v>642175520</v>
      </c>
      <c r="S934" s="32" t="s">
        <v>194</v>
      </c>
      <c r="T934" s="32" t="s">
        <v>195</v>
      </c>
      <c r="U934" s="32" t="s">
        <v>45</v>
      </c>
      <c r="V934" s="32" t="s">
        <v>801</v>
      </c>
      <c r="W934" s="33">
        <v>44826.633310185185</v>
      </c>
      <c r="X934" s="32" t="s">
        <v>196</v>
      </c>
      <c r="Y934" s="32" t="s">
        <v>52</v>
      </c>
      <c r="Z934" s="32" t="s">
        <v>48</v>
      </c>
      <c r="AA934" s="32" t="s">
        <v>197</v>
      </c>
      <c r="AB934" s="32" t="s">
        <v>3830</v>
      </c>
      <c r="AC934" s="32" t="s">
        <v>538</v>
      </c>
      <c r="AD934" s="34"/>
      <c r="AE934" s="32" t="s">
        <v>39</v>
      </c>
      <c r="AF934" s="32" t="s">
        <v>50</v>
      </c>
      <c r="AG934" s="35">
        <v>0</v>
      </c>
      <c r="AH934" s="33">
        <v>44826.635520833333</v>
      </c>
      <c r="AI934" s="32" t="s">
        <v>41</v>
      </c>
    </row>
    <row r="935" spans="1:35" ht="14.25">
      <c r="A935" s="32" t="s">
        <v>35</v>
      </c>
      <c r="B935" s="32" t="s">
        <v>1527</v>
      </c>
      <c r="C935" s="33">
        <v>44826.634918981479</v>
      </c>
      <c r="D935" s="33">
        <v>44826.634259259263</v>
      </c>
      <c r="E935" s="32" t="s">
        <v>37</v>
      </c>
      <c r="F935" s="32" t="s">
        <v>3831</v>
      </c>
      <c r="G935">
        <v>12064</v>
      </c>
      <c r="H935" s="33">
        <v>44831.510949074072</v>
      </c>
      <c r="I935" s="32" t="s">
        <v>38</v>
      </c>
      <c r="J935" s="32" t="s">
        <v>39</v>
      </c>
      <c r="K935" s="33"/>
      <c r="L935" s="32" t="s">
        <v>40</v>
      </c>
      <c r="M935" s="32" t="s">
        <v>41</v>
      </c>
      <c r="N935">
        <v>1</v>
      </c>
      <c r="O935" s="32" t="s">
        <v>42</v>
      </c>
      <c r="P935">
        <v>0</v>
      </c>
      <c r="Q935" s="32" t="s">
        <v>41</v>
      </c>
      <c r="R935">
        <v>642175520</v>
      </c>
      <c r="S935" s="32" t="s">
        <v>194</v>
      </c>
      <c r="T935" s="32" t="s">
        <v>195</v>
      </c>
      <c r="U935" s="32" t="s">
        <v>45</v>
      </c>
      <c r="V935" s="32" t="s">
        <v>3832</v>
      </c>
      <c r="W935" s="33">
        <v>44826.634918981479</v>
      </c>
      <c r="X935" s="32" t="s">
        <v>196</v>
      </c>
      <c r="Y935" s="32" t="s">
        <v>52</v>
      </c>
      <c r="Z935" s="32" t="s">
        <v>48</v>
      </c>
      <c r="AA935" s="32" t="s">
        <v>197</v>
      </c>
      <c r="AB935" s="32" t="s">
        <v>3833</v>
      </c>
      <c r="AC935" s="32" t="s">
        <v>538</v>
      </c>
      <c r="AD935" s="34"/>
      <c r="AE935" s="32" t="s">
        <v>39</v>
      </c>
      <c r="AF935" s="32" t="s">
        <v>50</v>
      </c>
      <c r="AG935" s="35">
        <v>0</v>
      </c>
      <c r="AH935" s="33">
        <v>44826.635949074072</v>
      </c>
      <c r="AI935" s="32" t="s">
        <v>41</v>
      </c>
    </row>
    <row r="936" spans="1:35" ht="14.25">
      <c r="A936" s="32" t="s">
        <v>35</v>
      </c>
      <c r="B936" s="32" t="s">
        <v>1527</v>
      </c>
      <c r="C936" s="33">
        <v>44826.653749999998</v>
      </c>
      <c r="D936" s="33">
        <v>44826.634953703702</v>
      </c>
      <c r="E936" s="32" t="s">
        <v>37</v>
      </c>
      <c r="F936" s="32" t="s">
        <v>39</v>
      </c>
      <c r="G936">
        <v>12065</v>
      </c>
      <c r="H936" s="33">
        <v>44831.510324074072</v>
      </c>
      <c r="I936" s="32" t="s">
        <v>3834</v>
      </c>
      <c r="J936" s="32" t="s">
        <v>45</v>
      </c>
      <c r="K936" s="33">
        <v>44826.653182870374</v>
      </c>
      <c r="L936" s="32" t="s">
        <v>40</v>
      </c>
      <c r="M936" s="32" t="s">
        <v>56</v>
      </c>
      <c r="N936">
        <v>1</v>
      </c>
      <c r="O936" s="32" t="s">
        <v>135</v>
      </c>
      <c r="P936">
        <v>1</v>
      </c>
      <c r="Q936" s="32" t="s">
        <v>41</v>
      </c>
      <c r="R936">
        <v>5706</v>
      </c>
      <c r="S936" s="32" t="s">
        <v>653</v>
      </c>
      <c r="T936" s="32" t="s">
        <v>3835</v>
      </c>
      <c r="U936" s="32" t="s">
        <v>45</v>
      </c>
      <c r="V936" s="32" t="s">
        <v>3836</v>
      </c>
      <c r="W936" s="33">
        <v>44826.653749999998</v>
      </c>
      <c r="X936" s="32" t="s">
        <v>110</v>
      </c>
      <c r="Y936" s="32" t="s">
        <v>47</v>
      </c>
      <c r="Z936" s="32" t="s">
        <v>48</v>
      </c>
      <c r="AA936" s="32" t="s">
        <v>97</v>
      </c>
      <c r="AB936" s="32" t="s">
        <v>655</v>
      </c>
      <c r="AC936" s="32" t="s">
        <v>537</v>
      </c>
      <c r="AD936" s="34"/>
      <c r="AE936" s="32" t="s">
        <v>39</v>
      </c>
      <c r="AF936" s="32" t="s">
        <v>53</v>
      </c>
      <c r="AG936" s="35">
        <v>0</v>
      </c>
      <c r="AH936" s="33">
        <v>44826.653749999998</v>
      </c>
      <c r="AI936" s="32" t="s">
        <v>56</v>
      </c>
    </row>
    <row r="937" spans="1:35" ht="14.25">
      <c r="A937" s="32" t="s">
        <v>35</v>
      </c>
      <c r="B937" s="32" t="s">
        <v>178</v>
      </c>
      <c r="C937" s="33">
        <v>44829.691990740743</v>
      </c>
      <c r="D937" s="33">
        <v>44826.646932870368</v>
      </c>
      <c r="E937" s="32" t="s">
        <v>37</v>
      </c>
      <c r="F937" s="32" t="s">
        <v>39</v>
      </c>
      <c r="G937">
        <v>12066</v>
      </c>
      <c r="H937" s="33">
        <v>44831.541666666664</v>
      </c>
      <c r="I937" s="32" t="s">
        <v>3837</v>
      </c>
      <c r="J937" s="32" t="s">
        <v>45</v>
      </c>
      <c r="K937" s="33">
        <v>44826.652025462965</v>
      </c>
      <c r="L937" s="32" t="s">
        <v>40</v>
      </c>
      <c r="M937" s="32" t="s">
        <v>56</v>
      </c>
      <c r="N937">
        <v>1</v>
      </c>
      <c r="O937" s="32" t="s">
        <v>179</v>
      </c>
      <c r="P937">
        <v>1</v>
      </c>
      <c r="Q937" s="32" t="s">
        <v>41</v>
      </c>
      <c r="R937">
        <v>6753</v>
      </c>
      <c r="S937" s="32" t="s">
        <v>319</v>
      </c>
      <c r="T937" s="32" t="s">
        <v>320</v>
      </c>
      <c r="U937" s="32" t="s">
        <v>45</v>
      </c>
      <c r="V937" s="32" t="s">
        <v>3838</v>
      </c>
      <c r="W937" s="33">
        <v>44827.688784722224</v>
      </c>
      <c r="X937" s="32" t="s">
        <v>51</v>
      </c>
      <c r="Y937" s="32" t="s">
        <v>47</v>
      </c>
      <c r="Z937" s="32" t="s">
        <v>48</v>
      </c>
      <c r="AA937" s="32" t="s">
        <v>230</v>
      </c>
      <c r="AB937" s="32" t="s">
        <v>1053</v>
      </c>
      <c r="AC937" s="32" t="s">
        <v>1746</v>
      </c>
      <c r="AD937" s="34"/>
      <c r="AE937" s="32" t="s">
        <v>39</v>
      </c>
      <c r="AF937" s="32" t="s">
        <v>53</v>
      </c>
      <c r="AG937" s="35">
        <v>0</v>
      </c>
      <c r="AH937" s="33">
        <v>44829.691990740743</v>
      </c>
      <c r="AI937" s="32" t="s">
        <v>56</v>
      </c>
    </row>
    <row r="938" spans="1:35" ht="14.25">
      <c r="A938" s="32" t="s">
        <v>35</v>
      </c>
      <c r="B938" s="32" t="s">
        <v>178</v>
      </c>
      <c r="C938" s="33">
        <v>44836.608159722222</v>
      </c>
      <c r="D938" s="33">
        <v>44826.653483796297</v>
      </c>
      <c r="E938" s="32" t="s">
        <v>37</v>
      </c>
      <c r="F938" s="32" t="s">
        <v>3839</v>
      </c>
      <c r="G938">
        <v>12067</v>
      </c>
      <c r="H938" s="33">
        <v>44846.445138888892</v>
      </c>
      <c r="I938" s="32" t="s">
        <v>3840</v>
      </c>
      <c r="J938" s="32" t="s">
        <v>45</v>
      </c>
      <c r="K938" s="33">
        <v>44826.669039351851</v>
      </c>
      <c r="L938" s="32" t="s">
        <v>40</v>
      </c>
      <c r="M938" s="32" t="s">
        <v>56</v>
      </c>
      <c r="N938">
        <v>2</v>
      </c>
      <c r="O938" s="32" t="s">
        <v>253</v>
      </c>
      <c r="P938">
        <v>1</v>
      </c>
      <c r="Q938" s="32" t="s">
        <v>56</v>
      </c>
      <c r="R938">
        <v>5708</v>
      </c>
      <c r="S938" s="32" t="s">
        <v>243</v>
      </c>
      <c r="T938" s="32" t="s">
        <v>244</v>
      </c>
      <c r="U938" s="32" t="s">
        <v>45</v>
      </c>
      <c r="V938" s="32" t="s">
        <v>3841</v>
      </c>
      <c r="W938" s="33">
        <v>44834.579247685186</v>
      </c>
      <c r="X938" s="32" t="s">
        <v>46</v>
      </c>
      <c r="Y938" s="32" t="s">
        <v>47</v>
      </c>
      <c r="Z938" s="32" t="s">
        <v>48</v>
      </c>
      <c r="AA938" s="32" t="s">
        <v>182</v>
      </c>
      <c r="AB938" s="32" t="s">
        <v>3839</v>
      </c>
      <c r="AC938" s="32" t="s">
        <v>841</v>
      </c>
      <c r="AD938" s="34"/>
      <c r="AE938" s="32" t="s">
        <v>39</v>
      </c>
      <c r="AF938" s="32" t="s">
        <v>53</v>
      </c>
      <c r="AG938" s="35">
        <v>0</v>
      </c>
      <c r="AH938" s="33">
        <v>44836.608148148145</v>
      </c>
      <c r="AI938" s="32" t="s">
        <v>56</v>
      </c>
    </row>
    <row r="939" spans="1:35" ht="14.25">
      <c r="A939" s="32" t="s">
        <v>35</v>
      </c>
      <c r="B939" s="32" t="s">
        <v>2348</v>
      </c>
      <c r="C939" s="33">
        <v>44827.695196759261</v>
      </c>
      <c r="D939" s="33">
        <v>44827.302997685183</v>
      </c>
      <c r="E939" s="32" t="s">
        <v>37</v>
      </c>
      <c r="F939" s="32" t="s">
        <v>3842</v>
      </c>
      <c r="G939">
        <v>12068</v>
      </c>
      <c r="H939" s="33">
        <v>44839.338946759257</v>
      </c>
      <c r="I939" s="32" t="s">
        <v>38</v>
      </c>
      <c r="J939" s="32" t="s">
        <v>45</v>
      </c>
      <c r="K939" s="33">
        <v>44827.305243055554</v>
      </c>
      <c r="L939" s="32" t="s">
        <v>40</v>
      </c>
      <c r="M939" s="32" t="s">
        <v>56</v>
      </c>
      <c r="N939">
        <v>1</v>
      </c>
      <c r="O939" s="32" t="s">
        <v>60</v>
      </c>
      <c r="P939">
        <v>1</v>
      </c>
      <c r="Q939" s="32" t="s">
        <v>56</v>
      </c>
      <c r="R939">
        <v>6683</v>
      </c>
      <c r="S939" s="32" t="s">
        <v>3843</v>
      </c>
      <c r="T939" s="32" t="s">
        <v>3844</v>
      </c>
      <c r="U939" s="32" t="s">
        <v>45</v>
      </c>
      <c r="V939" s="32" t="s">
        <v>3845</v>
      </c>
      <c r="W939" s="33">
        <v>44827.689849537041</v>
      </c>
      <c r="X939" s="32" t="s">
        <v>51</v>
      </c>
      <c r="Y939" s="32" t="s">
        <v>47</v>
      </c>
      <c r="Z939" s="32" t="s">
        <v>48</v>
      </c>
      <c r="AA939" s="32" t="s">
        <v>314</v>
      </c>
      <c r="AB939" s="32" t="s">
        <v>3846</v>
      </c>
      <c r="AC939" s="32" t="s">
        <v>328</v>
      </c>
      <c r="AD939" s="34"/>
      <c r="AE939" s="32" t="s">
        <v>39</v>
      </c>
      <c r="AF939" s="32" t="s">
        <v>50</v>
      </c>
      <c r="AG939" s="35">
        <v>0</v>
      </c>
      <c r="AH939" s="33">
        <v>44827.695196759261</v>
      </c>
      <c r="AI939" s="32" t="s">
        <v>56</v>
      </c>
    </row>
    <row r="940" spans="1:35" ht="14.25">
      <c r="A940" s="32" t="s">
        <v>35</v>
      </c>
      <c r="B940" s="32" t="s">
        <v>36</v>
      </c>
      <c r="C940" s="33">
        <v>44827.601261574076</v>
      </c>
      <c r="D940" s="33">
        <v>44827.34207175926</v>
      </c>
      <c r="E940" s="32" t="s">
        <v>37</v>
      </c>
      <c r="F940" s="32" t="s">
        <v>3847</v>
      </c>
      <c r="G940">
        <v>12069</v>
      </c>
      <c r="H940" s="33">
        <v>44839.545011574075</v>
      </c>
      <c r="I940" s="32" t="s">
        <v>38</v>
      </c>
      <c r="J940" s="32" t="s">
        <v>39</v>
      </c>
      <c r="K940" s="33"/>
      <c r="L940" s="32" t="s">
        <v>40</v>
      </c>
      <c r="M940" s="32" t="s">
        <v>56</v>
      </c>
      <c r="N940">
        <v>1</v>
      </c>
      <c r="O940" s="32" t="s">
        <v>127</v>
      </c>
      <c r="P940">
        <v>0</v>
      </c>
      <c r="Q940" s="32" t="s">
        <v>56</v>
      </c>
      <c r="R940">
        <v>6258</v>
      </c>
      <c r="S940" s="32" t="s">
        <v>2321</v>
      </c>
      <c r="T940" s="32" t="s">
        <v>2322</v>
      </c>
      <c r="U940" s="32" t="s">
        <v>45</v>
      </c>
      <c r="V940" s="32" t="s">
        <v>3848</v>
      </c>
      <c r="W940" s="33">
        <v>44827.3983912037</v>
      </c>
      <c r="X940" s="32" t="s">
        <v>94</v>
      </c>
      <c r="Y940" s="32" t="s">
        <v>52</v>
      </c>
      <c r="Z940" s="32" t="s">
        <v>48</v>
      </c>
      <c r="AA940" s="32" t="s">
        <v>179</v>
      </c>
      <c r="AB940" s="32" t="s">
        <v>584</v>
      </c>
      <c r="AC940" s="32" t="s">
        <v>461</v>
      </c>
      <c r="AD940" s="34"/>
      <c r="AE940" s="32" t="s">
        <v>39</v>
      </c>
      <c r="AF940" s="32" t="s">
        <v>50</v>
      </c>
      <c r="AG940" s="35">
        <v>0</v>
      </c>
      <c r="AH940" s="33">
        <v>44827.601261574076</v>
      </c>
      <c r="AI940" s="32" t="s">
        <v>56</v>
      </c>
    </row>
    <row r="941" spans="1:35" ht="14.25">
      <c r="A941" s="32" t="s">
        <v>35</v>
      </c>
      <c r="B941" s="32" t="s">
        <v>1527</v>
      </c>
      <c r="C941" s="33">
        <v>44827.354560185187</v>
      </c>
      <c r="D941" s="33">
        <v>44827.345289351855</v>
      </c>
      <c r="E941" s="32" t="s">
        <v>37</v>
      </c>
      <c r="F941" s="32" t="s">
        <v>3849</v>
      </c>
      <c r="G941">
        <v>12070</v>
      </c>
      <c r="H941" s="33">
        <v>44839.345567129632</v>
      </c>
      <c r="I941" s="32" t="s">
        <v>3850</v>
      </c>
      <c r="J941" s="32" t="s">
        <v>45</v>
      </c>
      <c r="K941" s="33">
        <v>44827.350370370368</v>
      </c>
      <c r="L941" s="32" t="s">
        <v>40</v>
      </c>
      <c r="M941" s="32" t="s">
        <v>56</v>
      </c>
      <c r="N941">
        <v>1</v>
      </c>
      <c r="O941" s="32" t="s">
        <v>429</v>
      </c>
      <c r="P941">
        <v>1</v>
      </c>
      <c r="Q941" s="32" t="s">
        <v>56</v>
      </c>
      <c r="R941">
        <v>5734</v>
      </c>
      <c r="S941" s="32" t="s">
        <v>3410</v>
      </c>
      <c r="T941" s="32" t="s">
        <v>3411</v>
      </c>
      <c r="U941" s="32" t="s">
        <v>45</v>
      </c>
      <c r="V941" s="32" t="s">
        <v>3851</v>
      </c>
      <c r="W941" s="33">
        <v>44827.354560185187</v>
      </c>
      <c r="X941" s="32" t="s">
        <v>223</v>
      </c>
      <c r="Y941" s="32" t="s">
        <v>47</v>
      </c>
      <c r="Z941" s="32" t="s">
        <v>48</v>
      </c>
      <c r="AA941" s="32" t="s">
        <v>455</v>
      </c>
      <c r="AB941" s="32" t="s">
        <v>3852</v>
      </c>
      <c r="AC941" s="32" t="s">
        <v>527</v>
      </c>
      <c r="AD941" s="34"/>
      <c r="AE941" s="32" t="s">
        <v>39</v>
      </c>
      <c r="AF941" s="32" t="s">
        <v>50</v>
      </c>
      <c r="AG941" s="35">
        <v>0</v>
      </c>
      <c r="AH941" s="33">
        <v>44827.354560185187</v>
      </c>
      <c r="AI941" s="32" t="s">
        <v>56</v>
      </c>
    </row>
    <row r="942" spans="1:35" ht="14.25">
      <c r="A942" s="32" t="s">
        <v>35</v>
      </c>
      <c r="B942" s="32" t="s">
        <v>178</v>
      </c>
      <c r="C942" s="33">
        <v>44827.602037037039</v>
      </c>
      <c r="D942" s="33">
        <v>44827.346435185187</v>
      </c>
      <c r="E942" s="32" t="s">
        <v>37</v>
      </c>
      <c r="F942" s="32" t="s">
        <v>3853</v>
      </c>
      <c r="G942">
        <v>12071</v>
      </c>
      <c r="H942" s="33">
        <v>44839.562442129631</v>
      </c>
      <c r="I942" s="32" t="s">
        <v>38</v>
      </c>
      <c r="J942" s="32" t="s">
        <v>39</v>
      </c>
      <c r="K942" s="33"/>
      <c r="L942" s="32" t="s">
        <v>40</v>
      </c>
      <c r="M942" s="32" t="s">
        <v>56</v>
      </c>
      <c r="N942">
        <v>1</v>
      </c>
      <c r="O942" s="32" t="s">
        <v>54</v>
      </c>
      <c r="P942">
        <v>0</v>
      </c>
      <c r="Q942" s="32" t="s">
        <v>56</v>
      </c>
      <c r="R942">
        <v>3201</v>
      </c>
      <c r="S942" s="32" t="s">
        <v>324</v>
      </c>
      <c r="T942" s="32" t="s">
        <v>325</v>
      </c>
      <c r="U942" s="32" t="s">
        <v>45</v>
      </c>
      <c r="V942" s="32" t="s">
        <v>3854</v>
      </c>
      <c r="W942" s="33">
        <v>44827.386342592596</v>
      </c>
      <c r="X942" s="32" t="s">
        <v>94</v>
      </c>
      <c r="Y942" s="32" t="s">
        <v>47</v>
      </c>
      <c r="Z942" s="32" t="s">
        <v>48</v>
      </c>
      <c r="AA942" s="32" t="s">
        <v>182</v>
      </c>
      <c r="AB942" s="32" t="s">
        <v>3855</v>
      </c>
      <c r="AC942" s="32" t="s">
        <v>1746</v>
      </c>
      <c r="AD942" s="34"/>
      <c r="AE942" s="32" t="s">
        <v>39</v>
      </c>
      <c r="AF942" s="32" t="s">
        <v>53</v>
      </c>
      <c r="AG942" s="35">
        <v>0</v>
      </c>
      <c r="AH942" s="33">
        <v>44827.602025462962</v>
      </c>
      <c r="AI942" s="32" t="s">
        <v>56</v>
      </c>
    </row>
    <row r="943" spans="1:35" ht="14.25">
      <c r="A943" s="32" t="s">
        <v>35</v>
      </c>
      <c r="B943" s="32" t="s">
        <v>73</v>
      </c>
      <c r="C943" s="33">
        <v>44827.644976851851</v>
      </c>
      <c r="D943" s="33">
        <v>44827.354398148149</v>
      </c>
      <c r="E943" s="32" t="s">
        <v>37</v>
      </c>
      <c r="F943" s="32" t="s">
        <v>3856</v>
      </c>
      <c r="G943">
        <v>12072</v>
      </c>
      <c r="H943" s="33">
        <v>44839.385254629633</v>
      </c>
      <c r="I943" s="32" t="s">
        <v>38</v>
      </c>
      <c r="J943" s="32" t="s">
        <v>39</v>
      </c>
      <c r="K943" s="33"/>
      <c r="L943" s="32" t="s">
        <v>40</v>
      </c>
      <c r="M943" s="32" t="s">
        <v>56</v>
      </c>
      <c r="N943">
        <v>1</v>
      </c>
      <c r="O943" s="32" t="s">
        <v>82</v>
      </c>
      <c r="P943">
        <v>0</v>
      </c>
      <c r="Q943" s="32" t="s">
        <v>56</v>
      </c>
      <c r="R943">
        <v>6133</v>
      </c>
      <c r="S943" s="32" t="s">
        <v>426</v>
      </c>
      <c r="T943" s="32" t="s">
        <v>3322</v>
      </c>
      <c r="U943" s="32" t="s">
        <v>45</v>
      </c>
      <c r="V943" s="32" t="s">
        <v>3857</v>
      </c>
      <c r="W943" s="33">
        <v>44827.614351851851</v>
      </c>
      <c r="X943" s="32" t="s">
        <v>59</v>
      </c>
      <c r="Y943" s="32" t="s">
        <v>47</v>
      </c>
      <c r="Z943" s="32" t="s">
        <v>48</v>
      </c>
      <c r="AA943" s="32" t="s">
        <v>77</v>
      </c>
      <c r="AB943" s="32" t="s">
        <v>3858</v>
      </c>
      <c r="AC943" s="32" t="s">
        <v>3859</v>
      </c>
      <c r="AD943" s="34"/>
      <c r="AE943" s="32" t="s">
        <v>39</v>
      </c>
      <c r="AF943" s="32" t="s">
        <v>50</v>
      </c>
      <c r="AG943" s="35">
        <v>0</v>
      </c>
      <c r="AH943" s="33">
        <v>44827.644965277781</v>
      </c>
      <c r="AI943" s="32" t="s">
        <v>56</v>
      </c>
    </row>
    <row r="944" spans="1:35" ht="14.25">
      <c r="A944" s="32" t="s">
        <v>35</v>
      </c>
      <c r="B944" s="32" t="s">
        <v>73</v>
      </c>
      <c r="C944" s="33">
        <v>44831.470185185186</v>
      </c>
      <c r="D944" s="33">
        <v>44827.376504629632</v>
      </c>
      <c r="E944" s="32" t="s">
        <v>37</v>
      </c>
      <c r="F944" s="32" t="s">
        <v>3860</v>
      </c>
      <c r="G944">
        <v>12073</v>
      </c>
      <c r="H944" s="33">
        <v>44840.600046296298</v>
      </c>
      <c r="I944" s="32" t="s">
        <v>38</v>
      </c>
      <c r="J944" s="32" t="s">
        <v>39</v>
      </c>
      <c r="K944" s="33"/>
      <c r="L944" s="32" t="s">
        <v>40</v>
      </c>
      <c r="M944" s="32" t="s">
        <v>56</v>
      </c>
      <c r="N944">
        <v>2</v>
      </c>
      <c r="O944" s="32" t="s">
        <v>42</v>
      </c>
      <c r="P944">
        <v>0</v>
      </c>
      <c r="Q944" s="32" t="s">
        <v>56</v>
      </c>
      <c r="R944">
        <v>6732</v>
      </c>
      <c r="S944" s="32" t="s">
        <v>322</v>
      </c>
      <c r="T944" s="32" t="s">
        <v>323</v>
      </c>
      <c r="U944" s="32" t="s">
        <v>45</v>
      </c>
      <c r="V944" s="32" t="s">
        <v>3861</v>
      </c>
      <c r="W944" s="33">
        <v>44830.679074074076</v>
      </c>
      <c r="X944" s="32" t="s">
        <v>59</v>
      </c>
      <c r="Y944" s="32" t="s">
        <v>47</v>
      </c>
      <c r="Z944" s="32" t="s">
        <v>48</v>
      </c>
      <c r="AA944" s="32" t="s">
        <v>105</v>
      </c>
      <c r="AB944" s="32" t="s">
        <v>3860</v>
      </c>
      <c r="AC944" s="32" t="s">
        <v>485</v>
      </c>
      <c r="AD944" s="34"/>
      <c r="AE944" s="32" t="s">
        <v>39</v>
      </c>
      <c r="AF944" s="32" t="s">
        <v>50</v>
      </c>
      <c r="AG944" s="35">
        <v>0</v>
      </c>
      <c r="AH944" s="33">
        <v>44831.470185185186</v>
      </c>
      <c r="AI944" s="32" t="s">
        <v>56</v>
      </c>
    </row>
    <row r="945" spans="1:35" ht="14.25">
      <c r="A945" s="32" t="s">
        <v>35</v>
      </c>
      <c r="B945" s="32" t="s">
        <v>178</v>
      </c>
      <c r="C945" s="33">
        <v>44830.401805555557</v>
      </c>
      <c r="D945" s="33">
        <v>44827.37909722222</v>
      </c>
      <c r="E945" s="32" t="s">
        <v>37</v>
      </c>
      <c r="F945" s="32" t="s">
        <v>39</v>
      </c>
      <c r="G945">
        <v>12074</v>
      </c>
      <c r="H945" s="33">
        <v>44832.596944444442</v>
      </c>
      <c r="I945" s="32" t="s">
        <v>3862</v>
      </c>
      <c r="J945" s="32" t="s">
        <v>45</v>
      </c>
      <c r="K945" s="33">
        <v>44827.446481481478</v>
      </c>
      <c r="L945" s="32" t="s">
        <v>40</v>
      </c>
      <c r="M945" s="32" t="s">
        <v>56</v>
      </c>
      <c r="N945">
        <v>1</v>
      </c>
      <c r="O945" s="32" t="s">
        <v>179</v>
      </c>
      <c r="P945">
        <v>1</v>
      </c>
      <c r="Q945" s="32" t="s">
        <v>41</v>
      </c>
      <c r="R945">
        <v>8546</v>
      </c>
      <c r="S945" s="32" t="s">
        <v>2300</v>
      </c>
      <c r="T945" s="32" t="s">
        <v>2301</v>
      </c>
      <c r="U945" s="32" t="s">
        <v>45</v>
      </c>
      <c r="V945" s="32" t="s">
        <v>3863</v>
      </c>
      <c r="W945" s="33">
        <v>44828.378321759257</v>
      </c>
      <c r="X945" s="32" t="s">
        <v>85</v>
      </c>
      <c r="Y945" s="32" t="s">
        <v>47</v>
      </c>
      <c r="Z945" s="32" t="s">
        <v>48</v>
      </c>
      <c r="AA945" s="32" t="s">
        <v>182</v>
      </c>
      <c r="AB945" s="32" t="s">
        <v>3864</v>
      </c>
      <c r="AC945" s="32" t="s">
        <v>485</v>
      </c>
      <c r="AD945" s="34"/>
      <c r="AE945" s="32" t="s">
        <v>39</v>
      </c>
      <c r="AF945" s="32" t="s">
        <v>53</v>
      </c>
      <c r="AG945" s="35">
        <v>0</v>
      </c>
      <c r="AH945" s="33">
        <v>44830.401805555557</v>
      </c>
      <c r="AI945" s="32" t="s">
        <v>41</v>
      </c>
    </row>
    <row r="946" spans="1:35" ht="14.25">
      <c r="A946" s="32" t="s">
        <v>35</v>
      </c>
      <c r="B946" s="32" t="s">
        <v>737</v>
      </c>
      <c r="C946" s="33"/>
      <c r="D946" s="33">
        <v>44827.380543981482</v>
      </c>
      <c r="E946" s="32" t="s">
        <v>37</v>
      </c>
      <c r="F946" s="32" t="s">
        <v>39</v>
      </c>
      <c r="G946">
        <v>12075</v>
      </c>
      <c r="H946" s="33">
        <v>44831.630543981482</v>
      </c>
      <c r="I946" s="32" t="s">
        <v>38</v>
      </c>
      <c r="J946" s="32" t="s">
        <v>39</v>
      </c>
      <c r="K946" s="33"/>
      <c r="L946" s="32" t="s">
        <v>40</v>
      </c>
      <c r="M946" s="32" t="s">
        <v>56</v>
      </c>
      <c r="N946">
        <v>1</v>
      </c>
      <c r="O946" s="32" t="s">
        <v>948</v>
      </c>
      <c r="P946">
        <v>0</v>
      </c>
      <c r="Q946" s="32" t="s">
        <v>41</v>
      </c>
      <c r="R946">
        <v>8135</v>
      </c>
      <c r="S946" s="32" t="s">
        <v>334</v>
      </c>
      <c r="T946" s="32" t="s">
        <v>335</v>
      </c>
      <c r="U946" s="32" t="s">
        <v>39</v>
      </c>
      <c r="V946" s="32" t="s">
        <v>39</v>
      </c>
      <c r="W946" s="33"/>
      <c r="X946" s="32" t="s">
        <v>594</v>
      </c>
      <c r="Y946" s="32" t="s">
        <v>47</v>
      </c>
      <c r="Z946" s="32" t="s">
        <v>160</v>
      </c>
      <c r="AA946" s="32" t="s">
        <v>920</v>
      </c>
      <c r="AB946" s="32" t="s">
        <v>671</v>
      </c>
      <c r="AC946" s="32" t="s">
        <v>496</v>
      </c>
      <c r="AD946" s="34"/>
      <c r="AE946" s="32" t="s">
        <v>39</v>
      </c>
      <c r="AF946" s="32" t="s">
        <v>53</v>
      </c>
      <c r="AG946" s="35">
        <v>0</v>
      </c>
      <c r="AH946" s="33">
        <v>44832.634386574071</v>
      </c>
      <c r="AI946" s="32" t="s">
        <v>56</v>
      </c>
    </row>
    <row r="947" spans="1:35" ht="14.25">
      <c r="A947" s="32" t="s">
        <v>35</v>
      </c>
      <c r="B947" s="32" t="s">
        <v>171</v>
      </c>
      <c r="C947" s="33">
        <v>44827.645497685182</v>
      </c>
      <c r="D947" s="33">
        <v>44827.38082175926</v>
      </c>
      <c r="E947" s="32" t="s">
        <v>37</v>
      </c>
      <c r="F947" s="32" t="s">
        <v>3865</v>
      </c>
      <c r="G947">
        <v>12076</v>
      </c>
      <c r="H947" s="33">
        <v>44839.40452546296</v>
      </c>
      <c r="I947" s="32" t="s">
        <v>38</v>
      </c>
      <c r="J947" s="32" t="s">
        <v>39</v>
      </c>
      <c r="K947" s="33"/>
      <c r="L947" s="32" t="s">
        <v>40</v>
      </c>
      <c r="M947" s="32" t="s">
        <v>56</v>
      </c>
      <c r="N947">
        <v>1</v>
      </c>
      <c r="O947" s="32" t="s">
        <v>42</v>
      </c>
      <c r="P947">
        <v>0</v>
      </c>
      <c r="Q947" s="32" t="s">
        <v>56</v>
      </c>
      <c r="R947">
        <v>6420</v>
      </c>
      <c r="S947" s="32" t="s">
        <v>723</v>
      </c>
      <c r="T947" s="32" t="s">
        <v>724</v>
      </c>
      <c r="U947" s="32" t="s">
        <v>45</v>
      </c>
      <c r="V947" s="32" t="s">
        <v>3866</v>
      </c>
      <c r="W947" s="33">
        <v>44827.621828703705</v>
      </c>
      <c r="X947" s="32" t="s">
        <v>59</v>
      </c>
      <c r="Y947" s="32" t="s">
        <v>47</v>
      </c>
      <c r="Z947" s="32" t="s">
        <v>48</v>
      </c>
      <c r="AA947" s="32" t="s">
        <v>220</v>
      </c>
      <c r="AB947" s="32" t="s">
        <v>3867</v>
      </c>
      <c r="AC947" s="32" t="s">
        <v>725</v>
      </c>
      <c r="AD947" s="34"/>
      <c r="AE947" s="32" t="s">
        <v>39</v>
      </c>
      <c r="AF947" s="32" t="s">
        <v>50</v>
      </c>
      <c r="AG947" s="35">
        <v>0</v>
      </c>
      <c r="AH947" s="33">
        <v>44827.645497685182</v>
      </c>
      <c r="AI947" s="32" t="s">
        <v>56</v>
      </c>
    </row>
    <row r="948" spans="1:35" ht="14.25">
      <c r="A948" s="32" t="s">
        <v>35</v>
      </c>
      <c r="B948" s="32" t="s">
        <v>737</v>
      </c>
      <c r="C948" s="33"/>
      <c r="D948" s="33">
        <v>44827.385729166665</v>
      </c>
      <c r="E948" s="32" t="s">
        <v>37</v>
      </c>
      <c r="F948" s="32" t="s">
        <v>39</v>
      </c>
      <c r="G948">
        <v>12077</v>
      </c>
      <c r="H948" s="33">
        <v>44835.635416666664</v>
      </c>
      <c r="I948" s="32" t="s">
        <v>38</v>
      </c>
      <c r="J948" s="32" t="s">
        <v>39</v>
      </c>
      <c r="K948" s="33"/>
      <c r="L948" s="32" t="s">
        <v>40</v>
      </c>
      <c r="M948" s="32" t="s">
        <v>56</v>
      </c>
      <c r="N948">
        <v>1</v>
      </c>
      <c r="O948" s="32" t="s">
        <v>948</v>
      </c>
      <c r="P948">
        <v>0</v>
      </c>
      <c r="Q948" s="32" t="s">
        <v>41</v>
      </c>
      <c r="R948">
        <v>8135</v>
      </c>
      <c r="S948" s="32" t="s">
        <v>334</v>
      </c>
      <c r="T948" s="32" t="s">
        <v>335</v>
      </c>
      <c r="U948" s="32" t="s">
        <v>39</v>
      </c>
      <c r="V948" s="32" t="s">
        <v>39</v>
      </c>
      <c r="W948" s="33"/>
      <c r="X948" s="32" t="s">
        <v>594</v>
      </c>
      <c r="Y948" s="32" t="s">
        <v>47</v>
      </c>
      <c r="Z948" s="32" t="s">
        <v>160</v>
      </c>
      <c r="AA948" s="32" t="s">
        <v>920</v>
      </c>
      <c r="AB948" s="32" t="s">
        <v>671</v>
      </c>
      <c r="AC948" s="32" t="s">
        <v>496</v>
      </c>
      <c r="AD948" s="34"/>
      <c r="AE948" s="32" t="s">
        <v>39</v>
      </c>
      <c r="AF948" s="32" t="s">
        <v>53</v>
      </c>
      <c r="AG948" s="35">
        <v>0</v>
      </c>
      <c r="AH948" s="33">
        <v>44832.639502314814</v>
      </c>
      <c r="AI948" s="32" t="s">
        <v>56</v>
      </c>
    </row>
    <row r="949" spans="1:35" ht="14.25">
      <c r="A949" s="32" t="s">
        <v>35</v>
      </c>
      <c r="B949" s="32" t="s">
        <v>737</v>
      </c>
      <c r="C949" s="33"/>
      <c r="D949" s="33">
        <v>44827.386550925927</v>
      </c>
      <c r="E949" s="32" t="s">
        <v>37</v>
      </c>
      <c r="F949" s="32" t="s">
        <v>39</v>
      </c>
      <c r="G949">
        <v>12078</v>
      </c>
      <c r="H949" s="33">
        <v>44835.625</v>
      </c>
      <c r="I949" s="32" t="s">
        <v>38</v>
      </c>
      <c r="J949" s="32" t="s">
        <v>39</v>
      </c>
      <c r="K949" s="33"/>
      <c r="L949" s="32" t="s">
        <v>40</v>
      </c>
      <c r="M949" s="32" t="s">
        <v>56</v>
      </c>
      <c r="N949">
        <v>1</v>
      </c>
      <c r="O949" s="32" t="s">
        <v>948</v>
      </c>
      <c r="P949">
        <v>0</v>
      </c>
      <c r="Q949" s="32" t="s">
        <v>41</v>
      </c>
      <c r="R949">
        <v>8135</v>
      </c>
      <c r="S949" s="32" t="s">
        <v>334</v>
      </c>
      <c r="T949" s="32" t="s">
        <v>335</v>
      </c>
      <c r="U949" s="32" t="s">
        <v>39</v>
      </c>
      <c r="V949" s="32" t="s">
        <v>39</v>
      </c>
      <c r="W949" s="33"/>
      <c r="X949" s="32" t="s">
        <v>594</v>
      </c>
      <c r="Y949" s="32" t="s">
        <v>47</v>
      </c>
      <c r="Z949" s="32" t="s">
        <v>160</v>
      </c>
      <c r="AA949" s="32" t="s">
        <v>920</v>
      </c>
      <c r="AB949" s="32" t="s">
        <v>671</v>
      </c>
      <c r="AC949" s="32" t="s">
        <v>496</v>
      </c>
      <c r="AD949" s="34"/>
      <c r="AE949" s="32" t="s">
        <v>39</v>
      </c>
      <c r="AF949" s="32" t="s">
        <v>53</v>
      </c>
      <c r="AG949" s="35">
        <v>0</v>
      </c>
      <c r="AH949" s="33">
        <v>44832.659432870372</v>
      </c>
      <c r="AI949" s="32" t="s">
        <v>56</v>
      </c>
    </row>
    <row r="950" spans="1:35" ht="14.25">
      <c r="A950" s="32" t="s">
        <v>35</v>
      </c>
      <c r="B950" s="32" t="s">
        <v>737</v>
      </c>
      <c r="C950" s="33"/>
      <c r="D950" s="33">
        <v>44827.387384259258</v>
      </c>
      <c r="E950" s="32" t="s">
        <v>37</v>
      </c>
      <c r="F950" s="32" t="s">
        <v>39</v>
      </c>
      <c r="G950">
        <v>12079</v>
      </c>
      <c r="H950" s="33">
        <v>44835.625</v>
      </c>
      <c r="I950" s="32" t="s">
        <v>38</v>
      </c>
      <c r="J950" s="32" t="s">
        <v>39</v>
      </c>
      <c r="K950" s="33"/>
      <c r="L950" s="32" t="s">
        <v>40</v>
      </c>
      <c r="M950" s="32" t="s">
        <v>56</v>
      </c>
      <c r="N950">
        <v>1</v>
      </c>
      <c r="O950" s="32" t="s">
        <v>948</v>
      </c>
      <c r="P950">
        <v>0</v>
      </c>
      <c r="Q950" s="32" t="s">
        <v>41</v>
      </c>
      <c r="R950">
        <v>8135</v>
      </c>
      <c r="S950" s="32" t="s">
        <v>334</v>
      </c>
      <c r="T950" s="32" t="s">
        <v>335</v>
      </c>
      <c r="U950" s="32" t="s">
        <v>39</v>
      </c>
      <c r="V950" s="32" t="s">
        <v>39</v>
      </c>
      <c r="W950" s="33"/>
      <c r="X950" s="32" t="s">
        <v>594</v>
      </c>
      <c r="Y950" s="32" t="s">
        <v>47</v>
      </c>
      <c r="Z950" s="32" t="s">
        <v>160</v>
      </c>
      <c r="AA950" s="32" t="s">
        <v>920</v>
      </c>
      <c r="AB950" s="32" t="s">
        <v>671</v>
      </c>
      <c r="AC950" s="32" t="s">
        <v>496</v>
      </c>
      <c r="AD950" s="34"/>
      <c r="AE950" s="32" t="s">
        <v>39</v>
      </c>
      <c r="AF950" s="32" t="s">
        <v>53</v>
      </c>
      <c r="AG950" s="35">
        <v>0</v>
      </c>
      <c r="AH950" s="33">
        <v>44832.640694444446</v>
      </c>
      <c r="AI950" s="32" t="s">
        <v>56</v>
      </c>
    </row>
    <row r="951" spans="1:35" ht="14.25">
      <c r="A951" s="32" t="s">
        <v>35</v>
      </c>
      <c r="B951" s="32" t="s">
        <v>36</v>
      </c>
      <c r="C951" s="33">
        <v>44827.695381944446</v>
      </c>
      <c r="D951" s="33">
        <v>44827.401759259257</v>
      </c>
      <c r="E951" s="32" t="s">
        <v>37</v>
      </c>
      <c r="F951" s="32" t="s">
        <v>3868</v>
      </c>
      <c r="G951">
        <v>12080</v>
      </c>
      <c r="H951" s="33">
        <v>44831.659270833334</v>
      </c>
      <c r="I951" s="32" t="s">
        <v>38</v>
      </c>
      <c r="J951" s="32" t="s">
        <v>39</v>
      </c>
      <c r="K951" s="33"/>
      <c r="L951" s="32" t="s">
        <v>40</v>
      </c>
      <c r="M951" s="32" t="s">
        <v>56</v>
      </c>
      <c r="N951">
        <v>1</v>
      </c>
      <c r="O951" s="32" t="s">
        <v>42</v>
      </c>
      <c r="P951">
        <v>0</v>
      </c>
      <c r="Q951" s="32" t="s">
        <v>41</v>
      </c>
      <c r="R951">
        <v>8427</v>
      </c>
      <c r="S951" s="32" t="s">
        <v>486</v>
      </c>
      <c r="T951" s="32" t="s">
        <v>487</v>
      </c>
      <c r="U951" s="32" t="s">
        <v>45</v>
      </c>
      <c r="V951" s="32" t="s">
        <v>3869</v>
      </c>
      <c r="W951" s="33">
        <v>44827.688159722224</v>
      </c>
      <c r="X951" s="32" t="s">
        <v>58</v>
      </c>
      <c r="Y951" s="32" t="s">
        <v>47</v>
      </c>
      <c r="Z951" s="32" t="s">
        <v>48</v>
      </c>
      <c r="AA951" s="32" t="s">
        <v>118</v>
      </c>
      <c r="AB951" s="32" t="s">
        <v>3870</v>
      </c>
      <c r="AC951" s="32" t="s">
        <v>1304</v>
      </c>
      <c r="AD951" s="34"/>
      <c r="AE951" s="32" t="s">
        <v>39</v>
      </c>
      <c r="AF951" s="32" t="s">
        <v>50</v>
      </c>
      <c r="AG951" s="35">
        <v>0</v>
      </c>
      <c r="AH951" s="33">
        <v>44827.695381944446</v>
      </c>
      <c r="AI951" s="32" t="s">
        <v>56</v>
      </c>
    </row>
    <row r="952" spans="1:35" ht="14.25">
      <c r="A952" s="32" t="s">
        <v>35</v>
      </c>
      <c r="B952" s="32" t="s">
        <v>36</v>
      </c>
      <c r="C952" s="33">
        <v>44827.602511574078</v>
      </c>
      <c r="D952" s="33">
        <v>44827.402708333335</v>
      </c>
      <c r="E952" s="32" t="s">
        <v>37</v>
      </c>
      <c r="F952" s="32" t="s">
        <v>3871</v>
      </c>
      <c r="G952">
        <v>12081</v>
      </c>
      <c r="H952" s="33">
        <v>44839.571539351855</v>
      </c>
      <c r="I952" s="32" t="s">
        <v>38</v>
      </c>
      <c r="J952" s="32" t="s">
        <v>39</v>
      </c>
      <c r="K952" s="33"/>
      <c r="L952" s="32" t="s">
        <v>40</v>
      </c>
      <c r="M952" s="32" t="s">
        <v>56</v>
      </c>
      <c r="N952">
        <v>1</v>
      </c>
      <c r="O952" s="32" t="s">
        <v>42</v>
      </c>
      <c r="P952">
        <v>0</v>
      </c>
      <c r="Q952" s="32" t="s">
        <v>56</v>
      </c>
      <c r="R952">
        <v>865681263</v>
      </c>
      <c r="S952" s="32" t="s">
        <v>3872</v>
      </c>
      <c r="T952" s="32" t="s">
        <v>3873</v>
      </c>
      <c r="U952" s="32" t="s">
        <v>45</v>
      </c>
      <c r="V952" s="32" t="s">
        <v>1966</v>
      </c>
      <c r="W952" s="33">
        <v>44827.43645833333</v>
      </c>
      <c r="X952" s="32" t="s">
        <v>72</v>
      </c>
      <c r="Y952" s="32" t="s">
        <v>47</v>
      </c>
      <c r="Z952" s="32" t="s">
        <v>48</v>
      </c>
      <c r="AA952" s="32" t="s">
        <v>674</v>
      </c>
      <c r="AB952" s="32" t="s">
        <v>3874</v>
      </c>
      <c r="AC952" s="32" t="s">
        <v>685</v>
      </c>
      <c r="AD952" s="34"/>
      <c r="AE952" s="32" t="s">
        <v>39</v>
      </c>
      <c r="AF952" s="32" t="s">
        <v>50</v>
      </c>
      <c r="AG952" s="35">
        <v>0</v>
      </c>
      <c r="AH952" s="33">
        <v>44827.604872685188</v>
      </c>
      <c r="AI952" s="32" t="s">
        <v>56</v>
      </c>
    </row>
    <row r="953" spans="1:35" ht="14.25">
      <c r="A953" s="32" t="s">
        <v>35</v>
      </c>
      <c r="B953" s="32" t="s">
        <v>73</v>
      </c>
      <c r="C953" s="33">
        <v>44827.6955787037</v>
      </c>
      <c r="D953" s="33">
        <v>44827.409074074072</v>
      </c>
      <c r="E953" s="32" t="s">
        <v>37</v>
      </c>
      <c r="F953" s="32" t="s">
        <v>3875</v>
      </c>
      <c r="G953">
        <v>12082</v>
      </c>
      <c r="H953" s="33">
        <v>44839.417800925927</v>
      </c>
      <c r="I953" s="32" t="s">
        <v>38</v>
      </c>
      <c r="J953" s="32" t="s">
        <v>39</v>
      </c>
      <c r="K953" s="33"/>
      <c r="L953" s="32" t="s">
        <v>40</v>
      </c>
      <c r="M953" s="32" t="s">
        <v>56</v>
      </c>
      <c r="N953">
        <v>1</v>
      </c>
      <c r="O953" s="32" t="s">
        <v>127</v>
      </c>
      <c r="P953">
        <v>0</v>
      </c>
      <c r="Q953" s="32" t="s">
        <v>56</v>
      </c>
      <c r="R953">
        <v>8812</v>
      </c>
      <c r="S953" s="32" t="s">
        <v>251</v>
      </c>
      <c r="T953" s="32" t="s">
        <v>1399</v>
      </c>
      <c r="U953" s="32" t="s">
        <v>45</v>
      </c>
      <c r="V953" s="32" t="s">
        <v>3876</v>
      </c>
      <c r="W953" s="33">
        <v>44827.687071759261</v>
      </c>
      <c r="X953" s="32" t="s">
        <v>58</v>
      </c>
      <c r="Y953" s="32" t="s">
        <v>47</v>
      </c>
      <c r="Z953" s="32" t="s">
        <v>48</v>
      </c>
      <c r="AA953" s="32" t="s">
        <v>77</v>
      </c>
      <c r="AB953" s="32" t="s">
        <v>3877</v>
      </c>
      <c r="AC953" s="32" t="s">
        <v>561</v>
      </c>
      <c r="AD953" s="34"/>
      <c r="AE953" s="32" t="s">
        <v>39</v>
      </c>
      <c r="AF953" s="32" t="s">
        <v>50</v>
      </c>
      <c r="AG953" s="35">
        <v>0</v>
      </c>
      <c r="AH953" s="33">
        <v>44827.6955787037</v>
      </c>
      <c r="AI953" s="32" t="s">
        <v>56</v>
      </c>
    </row>
    <row r="954" spans="1:35" ht="14.25">
      <c r="A954" s="32" t="s">
        <v>35</v>
      </c>
      <c r="B954" s="32" t="s">
        <v>1527</v>
      </c>
      <c r="C954" s="33">
        <v>44827.434340277781</v>
      </c>
      <c r="D954" s="33">
        <v>44827.410532407404</v>
      </c>
      <c r="E954" s="32" t="s">
        <v>37</v>
      </c>
      <c r="F954" s="32" t="s">
        <v>39</v>
      </c>
      <c r="G954">
        <v>12083</v>
      </c>
      <c r="H954" s="33">
        <v>44831.660671296297</v>
      </c>
      <c r="I954" s="32" t="s">
        <v>3878</v>
      </c>
      <c r="J954" s="32" t="s">
        <v>45</v>
      </c>
      <c r="K954" s="33">
        <v>44827.43072916667</v>
      </c>
      <c r="L954" s="32" t="s">
        <v>40</v>
      </c>
      <c r="M954" s="32" t="s">
        <v>56</v>
      </c>
      <c r="N954">
        <v>1</v>
      </c>
      <c r="O954" s="32" t="s">
        <v>135</v>
      </c>
      <c r="P954">
        <v>1</v>
      </c>
      <c r="Q954" s="32" t="s">
        <v>41</v>
      </c>
      <c r="R954">
        <v>8812</v>
      </c>
      <c r="S954" s="32" t="s">
        <v>251</v>
      </c>
      <c r="T954" s="32" t="s">
        <v>1399</v>
      </c>
      <c r="U954" s="32" t="s">
        <v>45</v>
      </c>
      <c r="V954" s="32" t="s">
        <v>3879</v>
      </c>
      <c r="W954" s="33">
        <v>44827.434340277781</v>
      </c>
      <c r="X954" s="32" t="s">
        <v>110</v>
      </c>
      <c r="Y954" s="32" t="s">
        <v>47</v>
      </c>
      <c r="Z954" s="32" t="s">
        <v>48</v>
      </c>
      <c r="AA954" s="32" t="s">
        <v>97</v>
      </c>
      <c r="AB954" s="32" t="s">
        <v>1401</v>
      </c>
      <c r="AC954" s="32" t="s">
        <v>561</v>
      </c>
      <c r="AD954" s="34"/>
      <c r="AE954" s="32" t="s">
        <v>39</v>
      </c>
      <c r="AF954" s="32" t="s">
        <v>53</v>
      </c>
      <c r="AG954" s="35">
        <v>0</v>
      </c>
      <c r="AH954" s="33">
        <v>44827.434340277781</v>
      </c>
      <c r="AI954" s="32" t="s">
        <v>56</v>
      </c>
    </row>
    <row r="955" spans="1:35" ht="14.25">
      <c r="A955" s="32" t="s">
        <v>35</v>
      </c>
      <c r="B955" s="32" t="s">
        <v>2348</v>
      </c>
      <c r="C955" s="33">
        <v>44827.695798611108</v>
      </c>
      <c r="D955" s="33">
        <v>44827.414814814816</v>
      </c>
      <c r="E955" s="32" t="s">
        <v>37</v>
      </c>
      <c r="F955" s="32" t="s">
        <v>39</v>
      </c>
      <c r="G955">
        <v>12084</v>
      </c>
      <c r="H955" s="33">
        <v>44839.418715277781</v>
      </c>
      <c r="I955" s="32" t="s">
        <v>38</v>
      </c>
      <c r="J955" s="32" t="s">
        <v>39</v>
      </c>
      <c r="K955" s="33"/>
      <c r="L955" s="32" t="s">
        <v>40</v>
      </c>
      <c r="M955" s="32" t="s">
        <v>56</v>
      </c>
      <c r="N955">
        <v>1</v>
      </c>
      <c r="O955" s="32" t="s">
        <v>60</v>
      </c>
      <c r="P955">
        <v>0</v>
      </c>
      <c r="Q955" s="32" t="s">
        <v>56</v>
      </c>
      <c r="R955">
        <v>6400</v>
      </c>
      <c r="S955" s="32" t="s">
        <v>917</v>
      </c>
      <c r="T955" s="32" t="s">
        <v>918</v>
      </c>
      <c r="U955" s="32" t="s">
        <v>45</v>
      </c>
      <c r="V955" s="32" t="s">
        <v>3880</v>
      </c>
      <c r="W955" s="33">
        <v>44827.692199074074</v>
      </c>
      <c r="X955" s="32" t="s">
        <v>51</v>
      </c>
      <c r="Y955" s="32" t="s">
        <v>47</v>
      </c>
      <c r="Z955" s="32" t="s">
        <v>48</v>
      </c>
      <c r="AA955" s="32" t="s">
        <v>314</v>
      </c>
      <c r="AB955" s="32" t="s">
        <v>3881</v>
      </c>
      <c r="AC955" s="32" t="s">
        <v>1304</v>
      </c>
      <c r="AD955" s="34"/>
      <c r="AE955" s="32" t="s">
        <v>39</v>
      </c>
      <c r="AF955" s="32" t="s">
        <v>50</v>
      </c>
      <c r="AG955" s="35">
        <v>0</v>
      </c>
      <c r="AH955" s="33">
        <v>44827.695798611108</v>
      </c>
      <c r="AI955" s="32" t="s">
        <v>56</v>
      </c>
    </row>
    <row r="956" spans="1:35" ht="14.25">
      <c r="A956" s="32" t="s">
        <v>35</v>
      </c>
      <c r="B956" s="32" t="s">
        <v>178</v>
      </c>
      <c r="C956" s="33">
        <v>44830.513425925928</v>
      </c>
      <c r="D956" s="33">
        <v>44827.42255787037</v>
      </c>
      <c r="E956" s="32" t="s">
        <v>37</v>
      </c>
      <c r="F956" s="32" t="s">
        <v>3882</v>
      </c>
      <c r="G956">
        <v>12085</v>
      </c>
      <c r="H956" s="33">
        <v>44831.673101851855</v>
      </c>
      <c r="I956" s="32" t="s">
        <v>3883</v>
      </c>
      <c r="J956" s="32" t="s">
        <v>66</v>
      </c>
      <c r="K956" s="33">
        <v>44830.513020833336</v>
      </c>
      <c r="L956" s="32" t="s">
        <v>40</v>
      </c>
      <c r="M956" s="32" t="s">
        <v>56</v>
      </c>
      <c r="N956">
        <v>2</v>
      </c>
      <c r="O956" s="32" t="s">
        <v>54</v>
      </c>
      <c r="P956">
        <v>1</v>
      </c>
      <c r="Q956" s="32" t="s">
        <v>41</v>
      </c>
      <c r="R956">
        <v>8101</v>
      </c>
      <c r="S956" s="32" t="s">
        <v>795</v>
      </c>
      <c r="T956" s="32" t="s">
        <v>796</v>
      </c>
      <c r="U956" s="32" t="s">
        <v>45</v>
      </c>
      <c r="V956" s="32" t="s">
        <v>3884</v>
      </c>
      <c r="W956" s="33">
        <v>44830.513425925928</v>
      </c>
      <c r="X956" s="32" t="s">
        <v>223</v>
      </c>
      <c r="Y956" s="32" t="s">
        <v>47</v>
      </c>
      <c r="Z956" s="32" t="s">
        <v>48</v>
      </c>
      <c r="AA956" s="32" t="s">
        <v>182</v>
      </c>
      <c r="AB956" s="32" t="s">
        <v>3882</v>
      </c>
      <c r="AC956" s="32" t="s">
        <v>1288</v>
      </c>
      <c r="AD956" s="34">
        <v>44566</v>
      </c>
      <c r="AE956" s="32" t="s">
        <v>39</v>
      </c>
      <c r="AF956" s="32" t="s">
        <v>53</v>
      </c>
      <c r="AG956" s="35">
        <v>0</v>
      </c>
      <c r="AH956" s="33">
        <v>44830.786203703705</v>
      </c>
      <c r="AI956" s="32" t="s">
        <v>56</v>
      </c>
    </row>
    <row r="957" spans="1:35" ht="14.25">
      <c r="A957" s="32" t="s">
        <v>35</v>
      </c>
      <c r="B957" s="32" t="s">
        <v>737</v>
      </c>
      <c r="C957" s="33"/>
      <c r="D957" s="33">
        <v>44827.42287037037</v>
      </c>
      <c r="E957" s="32" t="s">
        <v>37</v>
      </c>
      <c r="F957" s="32" t="s">
        <v>3885</v>
      </c>
      <c r="G957">
        <v>12086</v>
      </c>
      <c r="H957" s="33">
        <v>44839.423090277778</v>
      </c>
      <c r="I957" s="32" t="s">
        <v>3886</v>
      </c>
      <c r="J957" s="32" t="s">
        <v>66</v>
      </c>
      <c r="K957" s="33">
        <v>44833.691979166666</v>
      </c>
      <c r="L957" s="32" t="s">
        <v>40</v>
      </c>
      <c r="M957" s="32" t="s">
        <v>56</v>
      </c>
      <c r="N957">
        <v>2</v>
      </c>
      <c r="O957" s="32" t="s">
        <v>738</v>
      </c>
      <c r="P957">
        <v>1</v>
      </c>
      <c r="Q957" s="32" t="s">
        <v>56</v>
      </c>
      <c r="R957">
        <v>6760</v>
      </c>
      <c r="S957" s="32" t="s">
        <v>231</v>
      </c>
      <c r="T957" s="32" t="s">
        <v>232</v>
      </c>
      <c r="U957" s="32" t="s">
        <v>39</v>
      </c>
      <c r="V957" s="32" t="s">
        <v>39</v>
      </c>
      <c r="W957" s="33"/>
      <c r="X957" s="32" t="s">
        <v>614</v>
      </c>
      <c r="Y957" s="32" t="s">
        <v>47</v>
      </c>
      <c r="Z957" s="32" t="s">
        <v>160</v>
      </c>
      <c r="AA957" s="32" t="s">
        <v>739</v>
      </c>
      <c r="AB957" s="32" t="s">
        <v>3887</v>
      </c>
      <c r="AC957" s="32" t="s">
        <v>775</v>
      </c>
      <c r="AD957" s="34"/>
      <c r="AE957" s="32" t="s">
        <v>39</v>
      </c>
      <c r="AF957" s="32" t="s">
        <v>53</v>
      </c>
      <c r="AG957" s="35">
        <v>0</v>
      </c>
      <c r="AH957" s="33">
        <v>44837.425740740742</v>
      </c>
      <c r="AI957" s="32" t="s">
        <v>56</v>
      </c>
    </row>
    <row r="958" spans="1:35" ht="14.25">
      <c r="A958" s="32" t="s">
        <v>35</v>
      </c>
      <c r="B958" s="32" t="s">
        <v>178</v>
      </c>
      <c r="C958" s="33"/>
      <c r="D958" s="33">
        <v>44827.437280092592</v>
      </c>
      <c r="E958" s="32" t="s">
        <v>37</v>
      </c>
      <c r="F958" s="32" t="s">
        <v>3888</v>
      </c>
      <c r="G958">
        <v>12087</v>
      </c>
      <c r="H958" s="33">
        <v>44839.437523148146</v>
      </c>
      <c r="I958" s="32" t="s">
        <v>38</v>
      </c>
      <c r="J958" s="32" t="s">
        <v>39</v>
      </c>
      <c r="K958" s="33"/>
      <c r="L958" s="32" t="s">
        <v>40</v>
      </c>
      <c r="M958" s="32" t="s">
        <v>56</v>
      </c>
      <c r="N958">
        <v>1</v>
      </c>
      <c r="O958" s="32" t="s">
        <v>73</v>
      </c>
      <c r="P958">
        <v>0</v>
      </c>
      <c r="Q958" s="32" t="s">
        <v>56</v>
      </c>
      <c r="R958">
        <v>955966551</v>
      </c>
      <c r="S958" s="32" t="s">
        <v>348</v>
      </c>
      <c r="T958" s="32" t="s">
        <v>349</v>
      </c>
      <c r="U958" s="32" t="s">
        <v>39</v>
      </c>
      <c r="V958" s="32" t="s">
        <v>39</v>
      </c>
      <c r="W958" s="33"/>
      <c r="X958" s="32" t="s">
        <v>433</v>
      </c>
      <c r="Y958" s="32" t="s">
        <v>47</v>
      </c>
      <c r="Z958" s="32" t="s">
        <v>160</v>
      </c>
      <c r="AA958" s="32" t="s">
        <v>182</v>
      </c>
      <c r="AB958" s="32" t="s">
        <v>3889</v>
      </c>
      <c r="AC958" s="32" t="s">
        <v>1237</v>
      </c>
      <c r="AD958" s="34"/>
      <c r="AE958" s="32" t="s">
        <v>39</v>
      </c>
      <c r="AF958" s="32" t="s">
        <v>53</v>
      </c>
      <c r="AG958" s="35">
        <v>0</v>
      </c>
      <c r="AH958" s="33">
        <v>44827.441689814812</v>
      </c>
      <c r="AI958" s="32" t="s">
        <v>56</v>
      </c>
    </row>
    <row r="959" spans="1:35" ht="14.25">
      <c r="A959" s="32" t="s">
        <v>35</v>
      </c>
      <c r="B959" s="32" t="s">
        <v>178</v>
      </c>
      <c r="C959" s="33">
        <v>44831.671342592592</v>
      </c>
      <c r="D959" s="33">
        <v>44827.441504629627</v>
      </c>
      <c r="E959" s="32" t="s">
        <v>37</v>
      </c>
      <c r="F959" s="32" t="s">
        <v>3890</v>
      </c>
      <c r="G959">
        <v>12088</v>
      </c>
      <c r="H959" s="33">
        <v>44841.420648148145</v>
      </c>
      <c r="I959" s="32" t="s">
        <v>3891</v>
      </c>
      <c r="J959" s="32" t="s">
        <v>45</v>
      </c>
      <c r="K959" s="33">
        <v>44827.444537037038</v>
      </c>
      <c r="L959" s="32" t="s">
        <v>40</v>
      </c>
      <c r="M959" s="32" t="s">
        <v>56</v>
      </c>
      <c r="N959">
        <v>3</v>
      </c>
      <c r="O959" s="32" t="s">
        <v>311</v>
      </c>
      <c r="P959">
        <v>2</v>
      </c>
      <c r="Q959" s="32" t="s">
        <v>56</v>
      </c>
      <c r="R959">
        <v>8405</v>
      </c>
      <c r="S959" s="32" t="s">
        <v>180</v>
      </c>
      <c r="T959" s="32" t="s">
        <v>181</v>
      </c>
      <c r="U959" s="32" t="s">
        <v>45</v>
      </c>
      <c r="V959" s="32" t="s">
        <v>3892</v>
      </c>
      <c r="W959" s="33">
        <v>44830.603946759256</v>
      </c>
      <c r="X959" s="32" t="s">
        <v>51</v>
      </c>
      <c r="Y959" s="32" t="s">
        <v>47</v>
      </c>
      <c r="Z959" s="32" t="s">
        <v>48</v>
      </c>
      <c r="AA959" s="32" t="s">
        <v>182</v>
      </c>
      <c r="AB959" s="32" t="s">
        <v>3893</v>
      </c>
      <c r="AC959" s="32" t="s">
        <v>1304</v>
      </c>
      <c r="AD959" s="34"/>
      <c r="AE959" s="32" t="s">
        <v>39</v>
      </c>
      <c r="AF959" s="32" t="s">
        <v>53</v>
      </c>
      <c r="AG959" s="35">
        <v>0</v>
      </c>
      <c r="AH959" s="33">
        <v>44831.671342592592</v>
      </c>
      <c r="AI959" s="32" t="s">
        <v>56</v>
      </c>
    </row>
    <row r="960" spans="1:35" ht="14.25">
      <c r="A960" s="32" t="s">
        <v>35</v>
      </c>
      <c r="B960" s="32" t="s">
        <v>178</v>
      </c>
      <c r="C960" s="33">
        <v>44827.696423611109</v>
      </c>
      <c r="D960" s="33">
        <v>44827.443611111114</v>
      </c>
      <c r="E960" s="32" t="s">
        <v>37</v>
      </c>
      <c r="F960" s="32" t="s">
        <v>3894</v>
      </c>
      <c r="G960">
        <v>12089</v>
      </c>
      <c r="H960" s="33">
        <v>44839.445729166669</v>
      </c>
      <c r="I960" s="32" t="s">
        <v>38</v>
      </c>
      <c r="J960" s="32" t="s">
        <v>39</v>
      </c>
      <c r="K960" s="33"/>
      <c r="L960" s="32" t="s">
        <v>40</v>
      </c>
      <c r="M960" s="32" t="s">
        <v>56</v>
      </c>
      <c r="N960">
        <v>1</v>
      </c>
      <c r="O960" s="32" t="s">
        <v>54</v>
      </c>
      <c r="P960">
        <v>0</v>
      </c>
      <c r="Q960" s="32" t="s">
        <v>56</v>
      </c>
      <c r="R960">
        <v>6828</v>
      </c>
      <c r="S960" s="32" t="s">
        <v>2381</v>
      </c>
      <c r="T960" s="32" t="s">
        <v>2382</v>
      </c>
      <c r="U960" s="32" t="s">
        <v>45</v>
      </c>
      <c r="V960" s="32" t="s">
        <v>3895</v>
      </c>
      <c r="W960" s="33">
        <v>44827.694791666669</v>
      </c>
      <c r="X960" s="32" t="s">
        <v>51</v>
      </c>
      <c r="Y960" s="32" t="s">
        <v>47</v>
      </c>
      <c r="Z960" s="32" t="s">
        <v>48</v>
      </c>
      <c r="AA960" s="32" t="s">
        <v>182</v>
      </c>
      <c r="AB960" s="32" t="s">
        <v>3896</v>
      </c>
      <c r="AC960" s="32" t="s">
        <v>328</v>
      </c>
      <c r="AD960" s="34"/>
      <c r="AE960" s="32" t="s">
        <v>39</v>
      </c>
      <c r="AF960" s="32" t="s">
        <v>53</v>
      </c>
      <c r="AG960" s="35">
        <v>0</v>
      </c>
      <c r="AH960" s="33">
        <v>44827.696423611109</v>
      </c>
      <c r="AI960" s="32" t="s">
        <v>56</v>
      </c>
    </row>
    <row r="961" spans="1:35" ht="14.25">
      <c r="A961" s="32" t="s">
        <v>35</v>
      </c>
      <c r="B961" s="32" t="s">
        <v>1527</v>
      </c>
      <c r="C961" s="33">
        <v>44827.626296296294</v>
      </c>
      <c r="D961" s="33">
        <v>44827.448611111111</v>
      </c>
      <c r="E961" s="32" t="s">
        <v>37</v>
      </c>
      <c r="F961" s="32" t="s">
        <v>39</v>
      </c>
      <c r="G961">
        <v>12090</v>
      </c>
      <c r="H961" s="33">
        <v>44831.698981481481</v>
      </c>
      <c r="I961" s="32" t="s">
        <v>892</v>
      </c>
      <c r="J961" s="32" t="s">
        <v>45</v>
      </c>
      <c r="K961" s="33">
        <v>44827.464594907404</v>
      </c>
      <c r="L961" s="32" t="s">
        <v>40</v>
      </c>
      <c r="M961" s="32" t="s">
        <v>56</v>
      </c>
      <c r="N961">
        <v>2</v>
      </c>
      <c r="O961" s="32" t="s">
        <v>135</v>
      </c>
      <c r="P961">
        <v>1</v>
      </c>
      <c r="Q961" s="32" t="s">
        <v>41</v>
      </c>
      <c r="R961">
        <v>917974442</v>
      </c>
      <c r="S961" s="32" t="s">
        <v>352</v>
      </c>
      <c r="T961" s="32" t="s">
        <v>353</v>
      </c>
      <c r="U961" s="32" t="s">
        <v>45</v>
      </c>
      <c r="V961" s="32" t="s">
        <v>3897</v>
      </c>
      <c r="W961" s="33">
        <v>44827.626296296294</v>
      </c>
      <c r="X961" s="32" t="s">
        <v>96</v>
      </c>
      <c r="Y961" s="32" t="s">
        <v>47</v>
      </c>
      <c r="Z961" s="32" t="s">
        <v>48</v>
      </c>
      <c r="AA961" s="32" t="s">
        <v>97</v>
      </c>
      <c r="AB961" s="32" t="s">
        <v>1101</v>
      </c>
      <c r="AC961" s="32" t="s">
        <v>1535</v>
      </c>
      <c r="AD961" s="34"/>
      <c r="AE961" s="32" t="s">
        <v>39</v>
      </c>
      <c r="AF961" s="32" t="s">
        <v>53</v>
      </c>
      <c r="AG961" s="35">
        <v>0</v>
      </c>
      <c r="AH961" s="33">
        <v>44827.626296296294</v>
      </c>
      <c r="AI961" s="32" t="s">
        <v>56</v>
      </c>
    </row>
    <row r="962" spans="1:35" ht="14.25">
      <c r="A962" s="32" t="s">
        <v>35</v>
      </c>
      <c r="B962" s="32" t="s">
        <v>329</v>
      </c>
      <c r="C962" s="33">
        <v>44827.497025462966</v>
      </c>
      <c r="D962" s="33">
        <v>44827.449849537035</v>
      </c>
      <c r="E962" s="32" t="s">
        <v>37</v>
      </c>
      <c r="F962" s="32" t="s">
        <v>39</v>
      </c>
      <c r="G962">
        <v>12091</v>
      </c>
      <c r="H962" s="33">
        <v>44840.675208333334</v>
      </c>
      <c r="I962" s="32" t="s">
        <v>38</v>
      </c>
      <c r="J962" s="32" t="s">
        <v>39</v>
      </c>
      <c r="K962" s="33"/>
      <c r="L962" s="32" t="s">
        <v>40</v>
      </c>
      <c r="M962" s="32" t="s">
        <v>56</v>
      </c>
      <c r="N962">
        <v>1</v>
      </c>
      <c r="O962" s="32" t="s">
        <v>39</v>
      </c>
      <c r="P962">
        <v>0</v>
      </c>
      <c r="Q962" s="32" t="s">
        <v>41</v>
      </c>
      <c r="R962">
        <v>6092</v>
      </c>
      <c r="S962" s="32" t="s">
        <v>188</v>
      </c>
      <c r="T962" s="32" t="s">
        <v>3898</v>
      </c>
      <c r="U962" s="32" t="s">
        <v>45</v>
      </c>
      <c r="V962" s="32" t="s">
        <v>3899</v>
      </c>
      <c r="W962" s="33">
        <v>44827.497025462966</v>
      </c>
      <c r="X962" s="32" t="s">
        <v>259</v>
      </c>
      <c r="Y962" s="32" t="s">
        <v>47</v>
      </c>
      <c r="Z962" s="32" t="s">
        <v>48</v>
      </c>
      <c r="AA962" s="32" t="s">
        <v>330</v>
      </c>
      <c r="AB962" s="32" t="s">
        <v>191</v>
      </c>
      <c r="AC962" s="32" t="s">
        <v>613</v>
      </c>
      <c r="AD962" s="34"/>
      <c r="AE962" s="32" t="s">
        <v>39</v>
      </c>
      <c r="AF962" s="32" t="s">
        <v>53</v>
      </c>
      <c r="AG962" s="35">
        <v>0</v>
      </c>
      <c r="AH962" s="33">
        <v>44838.471736111111</v>
      </c>
      <c r="AI962" s="32" t="s">
        <v>56</v>
      </c>
    </row>
    <row r="963" spans="1:35" ht="14.25">
      <c r="A963" s="32" t="s">
        <v>35</v>
      </c>
      <c r="B963" s="32" t="s">
        <v>36</v>
      </c>
      <c r="C963" s="33">
        <v>44838.467731481483</v>
      </c>
      <c r="D963" s="33">
        <v>44827.459988425922</v>
      </c>
      <c r="E963" s="32" t="s">
        <v>37</v>
      </c>
      <c r="F963" s="32" t="s">
        <v>3900</v>
      </c>
      <c r="G963">
        <v>12092</v>
      </c>
      <c r="H963" s="33">
        <v>44839.460393518515</v>
      </c>
      <c r="I963" s="32" t="s">
        <v>38</v>
      </c>
      <c r="J963" s="32" t="s">
        <v>39</v>
      </c>
      <c r="K963" s="33"/>
      <c r="L963" s="32" t="s">
        <v>40</v>
      </c>
      <c r="M963" s="32" t="s">
        <v>56</v>
      </c>
      <c r="N963">
        <v>1</v>
      </c>
      <c r="O963" s="32" t="s">
        <v>82</v>
      </c>
      <c r="P963">
        <v>0</v>
      </c>
      <c r="Q963" s="32" t="s">
        <v>56</v>
      </c>
      <c r="R963">
        <v>904246164</v>
      </c>
      <c r="S963" s="32" t="s">
        <v>229</v>
      </c>
      <c r="T963" s="32" t="s">
        <v>3901</v>
      </c>
      <c r="U963" s="32" t="s">
        <v>45</v>
      </c>
      <c r="V963" s="32" t="s">
        <v>3902</v>
      </c>
      <c r="W963" s="33">
        <v>44838.467731481483</v>
      </c>
      <c r="X963" s="32" t="s">
        <v>815</v>
      </c>
      <c r="Y963" s="32" t="s">
        <v>47</v>
      </c>
      <c r="Z963" s="32" t="s">
        <v>48</v>
      </c>
      <c r="AA963" s="32" t="s">
        <v>179</v>
      </c>
      <c r="AB963" s="32" t="s">
        <v>3903</v>
      </c>
      <c r="AC963" s="32" t="s">
        <v>1304</v>
      </c>
      <c r="AD963" s="34"/>
      <c r="AE963" s="32" t="s">
        <v>39</v>
      </c>
      <c r="AF963" s="32" t="s">
        <v>50</v>
      </c>
      <c r="AG963" s="35">
        <v>0</v>
      </c>
      <c r="AH963" s="33">
        <v>44838.467731481483</v>
      </c>
      <c r="AI963" s="32" t="s">
        <v>56</v>
      </c>
    </row>
    <row r="964" spans="1:35" ht="14.25">
      <c r="A964" s="32" t="s">
        <v>35</v>
      </c>
      <c r="B964" s="32" t="s">
        <v>73</v>
      </c>
      <c r="C964" s="33">
        <v>44831.470532407409</v>
      </c>
      <c r="D964" s="33">
        <v>44827.463726851849</v>
      </c>
      <c r="E964" s="32" t="s">
        <v>37</v>
      </c>
      <c r="F964" s="32" t="s">
        <v>3904</v>
      </c>
      <c r="G964">
        <v>12093</v>
      </c>
      <c r="H964" s="33">
        <v>44840.687199074076</v>
      </c>
      <c r="I964" s="32" t="s">
        <v>1059</v>
      </c>
      <c r="J964" s="32" t="s">
        <v>45</v>
      </c>
      <c r="K964" s="33">
        <v>44827.468356481484</v>
      </c>
      <c r="L964" s="32" t="s">
        <v>40</v>
      </c>
      <c r="M964" s="32" t="s">
        <v>56</v>
      </c>
      <c r="N964">
        <v>1</v>
      </c>
      <c r="O964" s="32" t="s">
        <v>82</v>
      </c>
      <c r="P964">
        <v>1</v>
      </c>
      <c r="Q964" s="32" t="s">
        <v>56</v>
      </c>
      <c r="R964">
        <v>6732</v>
      </c>
      <c r="S964" s="32" t="s">
        <v>322</v>
      </c>
      <c r="T964" s="32" t="s">
        <v>323</v>
      </c>
      <c r="U964" s="32" t="s">
        <v>45</v>
      </c>
      <c r="V964" s="32" t="s">
        <v>3905</v>
      </c>
      <c r="W964" s="33">
        <v>44830.679027777776</v>
      </c>
      <c r="X964" s="32" t="s">
        <v>59</v>
      </c>
      <c r="Y964" s="32" t="s">
        <v>47</v>
      </c>
      <c r="Z964" s="32" t="s">
        <v>48</v>
      </c>
      <c r="AA964" s="32" t="s">
        <v>105</v>
      </c>
      <c r="AB964" s="32" t="s">
        <v>3906</v>
      </c>
      <c r="AC964" s="32" t="s">
        <v>485</v>
      </c>
      <c r="AD964" s="34"/>
      <c r="AE964" s="32" t="s">
        <v>39</v>
      </c>
      <c r="AF964" s="32" t="s">
        <v>50</v>
      </c>
      <c r="AG964" s="35">
        <v>0</v>
      </c>
      <c r="AH964" s="33">
        <v>44831.470532407409</v>
      </c>
      <c r="AI964" s="32" t="s">
        <v>56</v>
      </c>
    </row>
    <row r="965" spans="1:35" ht="14.25">
      <c r="A965" s="32" t="s">
        <v>35</v>
      </c>
      <c r="B965" s="32" t="s">
        <v>178</v>
      </c>
      <c r="C965" s="33">
        <v>44827.697245370371</v>
      </c>
      <c r="D965" s="33">
        <v>44827.48846064815</v>
      </c>
      <c r="E965" s="32" t="s">
        <v>37</v>
      </c>
      <c r="F965" s="32" t="s">
        <v>3907</v>
      </c>
      <c r="G965">
        <v>12094</v>
      </c>
      <c r="H965" s="33">
        <v>44839.490983796299</v>
      </c>
      <c r="I965" s="32" t="s">
        <v>38</v>
      </c>
      <c r="J965" s="32" t="s">
        <v>39</v>
      </c>
      <c r="K965" s="33"/>
      <c r="L965" s="32" t="s">
        <v>40</v>
      </c>
      <c r="M965" s="32" t="s">
        <v>56</v>
      </c>
      <c r="N965">
        <v>1</v>
      </c>
      <c r="O965" s="32" t="s">
        <v>73</v>
      </c>
      <c r="P965">
        <v>0</v>
      </c>
      <c r="Q965" s="32" t="s">
        <v>56</v>
      </c>
      <c r="R965">
        <v>8719</v>
      </c>
      <c r="S965" s="32" t="s">
        <v>185</v>
      </c>
      <c r="T965" s="32" t="s">
        <v>186</v>
      </c>
      <c r="U965" s="32" t="s">
        <v>45</v>
      </c>
      <c r="V965" s="32" t="s">
        <v>3908</v>
      </c>
      <c r="W965" s="33">
        <v>44827.695138888892</v>
      </c>
      <c r="X965" s="32" t="s">
        <v>51</v>
      </c>
      <c r="Y965" s="32" t="s">
        <v>47</v>
      </c>
      <c r="Z965" s="32" t="s">
        <v>48</v>
      </c>
      <c r="AA965" s="32" t="s">
        <v>182</v>
      </c>
      <c r="AB965" s="32" t="s">
        <v>3909</v>
      </c>
      <c r="AC965" s="32" t="s">
        <v>464</v>
      </c>
      <c r="AD965" s="34"/>
      <c r="AE965" s="32" t="s">
        <v>39</v>
      </c>
      <c r="AF965" s="32" t="s">
        <v>53</v>
      </c>
      <c r="AG965" s="35">
        <v>0</v>
      </c>
      <c r="AH965" s="33">
        <v>44827.697233796294</v>
      </c>
      <c r="AI965" s="32" t="s">
        <v>56</v>
      </c>
    </row>
    <row r="966" spans="1:35" ht="14.25">
      <c r="A966" s="32" t="s">
        <v>35</v>
      </c>
      <c r="B966" s="32" t="s">
        <v>73</v>
      </c>
      <c r="C966" s="33">
        <v>44827.696689814817</v>
      </c>
      <c r="D966" s="33">
        <v>44827.525370370371</v>
      </c>
      <c r="E966" s="32" t="s">
        <v>37</v>
      </c>
      <c r="F966" s="32" t="s">
        <v>3910</v>
      </c>
      <c r="G966">
        <v>12095</v>
      </c>
      <c r="H966" s="33">
        <v>44832.434189814812</v>
      </c>
      <c r="I966" s="32" t="s">
        <v>38</v>
      </c>
      <c r="J966" s="32" t="s">
        <v>39</v>
      </c>
      <c r="K966" s="33"/>
      <c r="L966" s="32" t="s">
        <v>40</v>
      </c>
      <c r="M966" s="32" t="s">
        <v>56</v>
      </c>
      <c r="N966">
        <v>1</v>
      </c>
      <c r="O966" s="32" t="s">
        <v>82</v>
      </c>
      <c r="P966">
        <v>0</v>
      </c>
      <c r="Q966" s="32" t="s">
        <v>41</v>
      </c>
      <c r="R966">
        <v>6236</v>
      </c>
      <c r="S966" s="32" t="s">
        <v>952</v>
      </c>
      <c r="T966" s="32" t="s">
        <v>953</v>
      </c>
      <c r="U966" s="32" t="s">
        <v>45</v>
      </c>
      <c r="V966" s="32" t="s">
        <v>3911</v>
      </c>
      <c r="W966" s="33">
        <v>44827.662974537037</v>
      </c>
      <c r="X966" s="32" t="s">
        <v>85</v>
      </c>
      <c r="Y966" s="32" t="s">
        <v>47</v>
      </c>
      <c r="Z966" s="32" t="s">
        <v>48</v>
      </c>
      <c r="AA966" s="32" t="s">
        <v>206</v>
      </c>
      <c r="AB966" s="32" t="s">
        <v>3912</v>
      </c>
      <c r="AC966" s="32" t="s">
        <v>613</v>
      </c>
      <c r="AD966" s="34"/>
      <c r="AE966" s="32" t="s">
        <v>39</v>
      </c>
      <c r="AF966" s="32" t="s">
        <v>50</v>
      </c>
      <c r="AG966" s="35">
        <v>0</v>
      </c>
      <c r="AH966" s="33">
        <v>44827.696689814817</v>
      </c>
      <c r="AI966" s="32" t="s">
        <v>41</v>
      </c>
    </row>
    <row r="967" spans="1:35" ht="14.25">
      <c r="A967" s="32" t="s">
        <v>35</v>
      </c>
      <c r="B967" s="32" t="s">
        <v>171</v>
      </c>
      <c r="C967" s="33">
        <v>44827.608148148145</v>
      </c>
      <c r="D967" s="33">
        <v>44827.526863425926</v>
      </c>
      <c r="E967" s="32" t="s">
        <v>37</v>
      </c>
      <c r="F967" s="32" t="s">
        <v>3913</v>
      </c>
      <c r="G967">
        <v>12096</v>
      </c>
      <c r="H967" s="33">
        <v>44839.542175925926</v>
      </c>
      <c r="I967" s="32" t="s">
        <v>38</v>
      </c>
      <c r="J967" s="32" t="s">
        <v>39</v>
      </c>
      <c r="K967" s="33"/>
      <c r="L967" s="32" t="s">
        <v>40</v>
      </c>
      <c r="M967" s="32" t="s">
        <v>56</v>
      </c>
      <c r="N967">
        <v>1</v>
      </c>
      <c r="O967" s="32" t="s">
        <v>42</v>
      </c>
      <c r="P967">
        <v>0</v>
      </c>
      <c r="Q967" s="32" t="s">
        <v>56</v>
      </c>
      <c r="R967">
        <v>843575874</v>
      </c>
      <c r="S967" s="32" t="s">
        <v>218</v>
      </c>
      <c r="T967" s="32" t="s">
        <v>219</v>
      </c>
      <c r="U967" s="32" t="s">
        <v>45</v>
      </c>
      <c r="V967" s="32" t="s">
        <v>3914</v>
      </c>
      <c r="W967" s="33">
        <v>44827.593344907407</v>
      </c>
      <c r="X967" s="32" t="s">
        <v>149</v>
      </c>
      <c r="Y967" s="32" t="s">
        <v>52</v>
      </c>
      <c r="Z967" s="32" t="s">
        <v>48</v>
      </c>
      <c r="AA967" s="32" t="s">
        <v>220</v>
      </c>
      <c r="AB967" s="32" t="s">
        <v>308</v>
      </c>
      <c r="AC967" s="32" t="s">
        <v>595</v>
      </c>
      <c r="AD967" s="34"/>
      <c r="AE967" s="32" t="s">
        <v>39</v>
      </c>
      <c r="AF967" s="32" t="s">
        <v>50</v>
      </c>
      <c r="AG967" s="35">
        <v>0</v>
      </c>
      <c r="AH967" s="33">
        <v>44827.608148148145</v>
      </c>
      <c r="AI967" s="32" t="s">
        <v>56</v>
      </c>
    </row>
    <row r="968" spans="1:35" ht="14.25">
      <c r="A968" s="32" t="s">
        <v>35</v>
      </c>
      <c r="B968" s="32" t="s">
        <v>36</v>
      </c>
      <c r="C968" s="33">
        <v>44827.696967592594</v>
      </c>
      <c r="D968" s="33">
        <v>44827.530127314814</v>
      </c>
      <c r="E968" s="32" t="s">
        <v>37</v>
      </c>
      <c r="F968" s="32" t="s">
        <v>3915</v>
      </c>
      <c r="G968">
        <v>12097</v>
      </c>
      <c r="H968" s="33">
        <v>44839.541412037041</v>
      </c>
      <c r="I968" s="32" t="s">
        <v>38</v>
      </c>
      <c r="J968" s="32" t="s">
        <v>39</v>
      </c>
      <c r="K968" s="33"/>
      <c r="L968" s="32" t="s">
        <v>40</v>
      </c>
      <c r="M968" s="32" t="s">
        <v>56</v>
      </c>
      <c r="N968">
        <v>1</v>
      </c>
      <c r="O968" s="32" t="s">
        <v>42</v>
      </c>
      <c r="P968">
        <v>0</v>
      </c>
      <c r="Q968" s="32" t="s">
        <v>56</v>
      </c>
      <c r="R968">
        <v>8653</v>
      </c>
      <c r="S968" s="32" t="s">
        <v>350</v>
      </c>
      <c r="T968" s="32" t="s">
        <v>351</v>
      </c>
      <c r="U968" s="32" t="s">
        <v>45</v>
      </c>
      <c r="V968" s="32" t="s">
        <v>3916</v>
      </c>
      <c r="W968" s="33">
        <v>44827.686273148145</v>
      </c>
      <c r="X968" s="32" t="s">
        <v>58</v>
      </c>
      <c r="Y968" s="32" t="s">
        <v>52</v>
      </c>
      <c r="Z968" s="32" t="s">
        <v>48</v>
      </c>
      <c r="AA968" s="32" t="s">
        <v>179</v>
      </c>
      <c r="AB968" s="32" t="s">
        <v>3915</v>
      </c>
      <c r="AC968" s="32" t="s">
        <v>328</v>
      </c>
      <c r="AD968" s="34"/>
      <c r="AE968" s="32" t="s">
        <v>39</v>
      </c>
      <c r="AF968" s="32" t="s">
        <v>50</v>
      </c>
      <c r="AG968" s="35">
        <v>0</v>
      </c>
      <c r="AH968" s="33">
        <v>44827.696967592594</v>
      </c>
      <c r="AI968" s="32" t="s">
        <v>56</v>
      </c>
    </row>
    <row r="969" spans="1:35" ht="14.25">
      <c r="A969" s="32" t="s">
        <v>35</v>
      </c>
      <c r="B969" s="32" t="s">
        <v>36</v>
      </c>
      <c r="C969" s="33">
        <v>44827.608391203707</v>
      </c>
      <c r="D969" s="33">
        <v>44827.543333333335</v>
      </c>
      <c r="E969" s="32" t="s">
        <v>37</v>
      </c>
      <c r="F969" s="32" t="s">
        <v>3917</v>
      </c>
      <c r="G969">
        <v>12098</v>
      </c>
      <c r="H969" s="33">
        <v>44839.593113425923</v>
      </c>
      <c r="I969" s="32" t="s">
        <v>38</v>
      </c>
      <c r="J969" s="32" t="s">
        <v>39</v>
      </c>
      <c r="K969" s="33"/>
      <c r="L969" s="32" t="s">
        <v>40</v>
      </c>
      <c r="M969" s="32" t="s">
        <v>56</v>
      </c>
      <c r="N969">
        <v>1</v>
      </c>
      <c r="O969" s="32" t="s">
        <v>127</v>
      </c>
      <c r="P969">
        <v>0</v>
      </c>
      <c r="Q969" s="32" t="s">
        <v>56</v>
      </c>
      <c r="R969">
        <v>5751</v>
      </c>
      <c r="S969" s="32" t="s">
        <v>3918</v>
      </c>
      <c r="T969" s="32" t="s">
        <v>3919</v>
      </c>
      <c r="U969" s="32" t="s">
        <v>45</v>
      </c>
      <c r="V969" s="32" t="s">
        <v>3920</v>
      </c>
      <c r="W969" s="33">
        <v>44827.559062499997</v>
      </c>
      <c r="X969" s="32" t="s">
        <v>72</v>
      </c>
      <c r="Y969" s="32" t="s">
        <v>52</v>
      </c>
      <c r="Z969" s="32" t="s">
        <v>48</v>
      </c>
      <c r="AA969" s="32" t="s">
        <v>179</v>
      </c>
      <c r="AB969" s="32" t="s">
        <v>584</v>
      </c>
      <c r="AC969" s="32" t="s">
        <v>451</v>
      </c>
      <c r="AD969" s="34"/>
      <c r="AE969" s="32" t="s">
        <v>39</v>
      </c>
      <c r="AF969" s="32" t="s">
        <v>50</v>
      </c>
      <c r="AG969" s="35">
        <v>0</v>
      </c>
      <c r="AH969" s="33">
        <v>44827.608391203707</v>
      </c>
      <c r="AI969" s="32" t="s">
        <v>56</v>
      </c>
    </row>
    <row r="970" spans="1:35" ht="14.25">
      <c r="A970" s="32" t="s">
        <v>35</v>
      </c>
      <c r="B970" s="32" t="s">
        <v>36</v>
      </c>
      <c r="C970" s="33">
        <v>44827.609502314815</v>
      </c>
      <c r="D970" s="33">
        <v>44827.550798611112</v>
      </c>
      <c r="E970" s="32" t="s">
        <v>37</v>
      </c>
      <c r="F970" s="32" t="s">
        <v>3921</v>
      </c>
      <c r="G970">
        <v>12099</v>
      </c>
      <c r="H970" s="33">
        <v>44839.602627314816</v>
      </c>
      <c r="I970" s="32" t="s">
        <v>38</v>
      </c>
      <c r="J970" s="32" t="s">
        <v>39</v>
      </c>
      <c r="K970" s="33"/>
      <c r="L970" s="32" t="s">
        <v>40</v>
      </c>
      <c r="M970" s="32" t="s">
        <v>56</v>
      </c>
      <c r="N970">
        <v>1</v>
      </c>
      <c r="O970" s="32" t="s">
        <v>42</v>
      </c>
      <c r="P970">
        <v>0</v>
      </c>
      <c r="Q970" s="32" t="s">
        <v>56</v>
      </c>
      <c r="R970">
        <v>5626</v>
      </c>
      <c r="S970" s="32" t="s">
        <v>3266</v>
      </c>
      <c r="T970" s="32" t="s">
        <v>3267</v>
      </c>
      <c r="U970" s="32" t="s">
        <v>45</v>
      </c>
      <c r="V970" s="32" t="s">
        <v>3922</v>
      </c>
      <c r="W970" s="33">
        <v>44827.55809027778</v>
      </c>
      <c r="X970" s="32" t="s">
        <v>72</v>
      </c>
      <c r="Y970" s="32" t="s">
        <v>52</v>
      </c>
      <c r="Z970" s="32" t="s">
        <v>48</v>
      </c>
      <c r="AA970" s="32" t="s">
        <v>179</v>
      </c>
      <c r="AB970" s="32" t="s">
        <v>269</v>
      </c>
      <c r="AC970" s="32" t="s">
        <v>451</v>
      </c>
      <c r="AD970" s="34"/>
      <c r="AE970" s="32" t="s">
        <v>39</v>
      </c>
      <c r="AF970" s="32" t="s">
        <v>50</v>
      </c>
      <c r="AG970" s="35">
        <v>0</v>
      </c>
      <c r="AH970" s="33">
        <v>44827.609571759262</v>
      </c>
      <c r="AI970" s="32" t="s">
        <v>41</v>
      </c>
    </row>
    <row r="971" spans="1:35" ht="14.25">
      <c r="A971" s="32" t="s">
        <v>35</v>
      </c>
      <c r="B971" s="32" t="s">
        <v>1527</v>
      </c>
      <c r="C971" s="33">
        <v>44827.568611111114</v>
      </c>
      <c r="D971" s="33">
        <v>44827.558009259257</v>
      </c>
      <c r="E971" s="32" t="s">
        <v>37</v>
      </c>
      <c r="F971" s="32" t="s">
        <v>3923</v>
      </c>
      <c r="G971">
        <v>12100</v>
      </c>
      <c r="H971" s="33">
        <v>44839.558576388888</v>
      </c>
      <c r="I971" s="32" t="s">
        <v>1736</v>
      </c>
      <c r="J971" s="32" t="s">
        <v>45</v>
      </c>
      <c r="K971" s="33">
        <v>44827.567430555559</v>
      </c>
      <c r="L971" s="32" t="s">
        <v>40</v>
      </c>
      <c r="M971" s="32" t="s">
        <v>56</v>
      </c>
      <c r="N971">
        <v>1</v>
      </c>
      <c r="O971" s="32" t="s">
        <v>42</v>
      </c>
      <c r="P971">
        <v>1</v>
      </c>
      <c r="Q971" s="32" t="s">
        <v>56</v>
      </c>
      <c r="R971">
        <v>6143</v>
      </c>
      <c r="S971" s="32" t="s">
        <v>710</v>
      </c>
      <c r="T971" s="32" t="s">
        <v>3121</v>
      </c>
      <c r="U971" s="32" t="s">
        <v>45</v>
      </c>
      <c r="V971" s="32" t="s">
        <v>3924</v>
      </c>
      <c r="W971" s="33">
        <v>44827.568611111114</v>
      </c>
      <c r="X971" s="32" t="s">
        <v>223</v>
      </c>
      <c r="Y971" s="32" t="s">
        <v>47</v>
      </c>
      <c r="Z971" s="32" t="s">
        <v>48</v>
      </c>
      <c r="AA971" s="32" t="s">
        <v>531</v>
      </c>
      <c r="AB971" s="32" t="s">
        <v>3925</v>
      </c>
      <c r="AC971" s="32" t="s">
        <v>711</v>
      </c>
      <c r="AD971" s="34"/>
      <c r="AE971" s="32" t="s">
        <v>39</v>
      </c>
      <c r="AF971" s="32" t="s">
        <v>50</v>
      </c>
      <c r="AG971" s="35">
        <v>0</v>
      </c>
      <c r="AH971" s="33">
        <v>44827.568611111114</v>
      </c>
      <c r="AI971" s="32" t="s">
        <v>56</v>
      </c>
    </row>
    <row r="972" spans="1:35" ht="14.25">
      <c r="A972" s="32" t="s">
        <v>35</v>
      </c>
      <c r="B972" s="32" t="s">
        <v>329</v>
      </c>
      <c r="C972" s="33">
        <v>44833.468530092592</v>
      </c>
      <c r="D972" s="33">
        <v>44827.55809027778</v>
      </c>
      <c r="E972" s="32" t="s">
        <v>37</v>
      </c>
      <c r="F972" s="32" t="s">
        <v>39</v>
      </c>
      <c r="G972">
        <v>12101</v>
      </c>
      <c r="H972" s="33">
        <v>44832.433553240742</v>
      </c>
      <c r="I972" s="32" t="s">
        <v>38</v>
      </c>
      <c r="J972" s="32" t="s">
        <v>39</v>
      </c>
      <c r="K972" s="33"/>
      <c r="L972" s="32" t="s">
        <v>40</v>
      </c>
      <c r="M972" s="32" t="s">
        <v>56</v>
      </c>
      <c r="N972">
        <v>1</v>
      </c>
      <c r="O972" s="32" t="s">
        <v>92</v>
      </c>
      <c r="P972">
        <v>0</v>
      </c>
      <c r="Q972" s="32" t="s">
        <v>41</v>
      </c>
      <c r="R972">
        <v>6409</v>
      </c>
      <c r="S972" s="32" t="s">
        <v>360</v>
      </c>
      <c r="T972" s="32" t="s">
        <v>361</v>
      </c>
      <c r="U972" s="32" t="s">
        <v>66</v>
      </c>
      <c r="V972" s="32" t="s">
        <v>3926</v>
      </c>
      <c r="W972" s="33">
        <v>44833.468530092592</v>
      </c>
      <c r="X972" s="32" t="s">
        <v>106</v>
      </c>
      <c r="Y972" s="32" t="s">
        <v>47</v>
      </c>
      <c r="Z972" s="32" t="s">
        <v>48</v>
      </c>
      <c r="AA972" s="32" t="s">
        <v>425</v>
      </c>
      <c r="AB972" s="32" t="s">
        <v>3927</v>
      </c>
      <c r="AC972" s="32" t="s">
        <v>1304</v>
      </c>
      <c r="AD972" s="34"/>
      <c r="AE972" s="32" t="s">
        <v>39</v>
      </c>
      <c r="AF972" s="32" t="s">
        <v>53</v>
      </c>
      <c r="AG972" s="35">
        <v>0</v>
      </c>
      <c r="AH972" s="33">
        <v>44833.468530092592</v>
      </c>
      <c r="AI972" s="32" t="s">
        <v>56</v>
      </c>
    </row>
    <row r="973" spans="1:35" ht="14.25">
      <c r="A973" s="32" t="s">
        <v>35</v>
      </c>
      <c r="B973" s="32" t="s">
        <v>982</v>
      </c>
      <c r="C973" s="33"/>
      <c r="D973" s="33">
        <v>44827.578414351854</v>
      </c>
      <c r="E973" s="32" t="s">
        <v>37</v>
      </c>
      <c r="F973" s="32" t="s">
        <v>39</v>
      </c>
      <c r="G973">
        <v>12102</v>
      </c>
      <c r="H973" s="33">
        <v>44841.416666666664</v>
      </c>
      <c r="I973" s="32" t="s">
        <v>38</v>
      </c>
      <c r="J973" s="32" t="s">
        <v>39</v>
      </c>
      <c r="K973" s="33"/>
      <c r="L973" s="32" t="s">
        <v>40</v>
      </c>
      <c r="M973" s="32" t="s">
        <v>56</v>
      </c>
      <c r="N973">
        <v>1</v>
      </c>
      <c r="O973" s="32" t="s">
        <v>39</v>
      </c>
      <c r="P973">
        <v>0</v>
      </c>
      <c r="Q973" s="32" t="s">
        <v>41</v>
      </c>
      <c r="R973">
        <v>945494944</v>
      </c>
      <c r="S973" s="32" t="s">
        <v>555</v>
      </c>
      <c r="T973" s="32" t="s">
        <v>556</v>
      </c>
      <c r="U973" s="32" t="s">
        <v>39</v>
      </c>
      <c r="V973" s="32" t="s">
        <v>39</v>
      </c>
      <c r="W973" s="33"/>
      <c r="X973" s="32" t="s">
        <v>227</v>
      </c>
      <c r="Y973" s="32" t="s">
        <v>47</v>
      </c>
      <c r="Z973" s="32" t="s">
        <v>160</v>
      </c>
      <c r="AA973" s="32" t="s">
        <v>983</v>
      </c>
      <c r="AB973" s="32" t="s">
        <v>3928</v>
      </c>
      <c r="AC973" s="32" t="s">
        <v>786</v>
      </c>
      <c r="AD973" s="34"/>
      <c r="AE973" s="32" t="s">
        <v>39</v>
      </c>
      <c r="AF973" s="32" t="s">
        <v>53</v>
      </c>
      <c r="AG973" s="35">
        <v>0</v>
      </c>
      <c r="AH973" s="33">
        <v>44833.697268518517</v>
      </c>
      <c r="AI973" s="32" t="s">
        <v>56</v>
      </c>
    </row>
    <row r="974" spans="1:35" ht="14.25">
      <c r="A974" s="32" t="s">
        <v>35</v>
      </c>
      <c r="B974" s="32" t="s">
        <v>178</v>
      </c>
      <c r="C974" s="33">
        <v>44827.645694444444</v>
      </c>
      <c r="D974" s="33">
        <v>44827.579861111109</v>
      </c>
      <c r="E974" s="32" t="s">
        <v>37</v>
      </c>
      <c r="F974" s="32" t="s">
        <v>3929</v>
      </c>
      <c r="G974">
        <v>12103</v>
      </c>
      <c r="H974" s="33">
        <v>44839.611666666664</v>
      </c>
      <c r="I974" s="32" t="s">
        <v>38</v>
      </c>
      <c r="J974" s="32" t="s">
        <v>39</v>
      </c>
      <c r="K974" s="33"/>
      <c r="L974" s="32" t="s">
        <v>40</v>
      </c>
      <c r="M974" s="32" t="s">
        <v>56</v>
      </c>
      <c r="N974">
        <v>1</v>
      </c>
      <c r="O974" s="32" t="s">
        <v>73</v>
      </c>
      <c r="P974">
        <v>0</v>
      </c>
      <c r="Q974" s="32" t="s">
        <v>56</v>
      </c>
      <c r="R974">
        <v>5782</v>
      </c>
      <c r="S974" s="32" t="s">
        <v>3930</v>
      </c>
      <c r="T974" s="32" t="s">
        <v>3931</v>
      </c>
      <c r="U974" s="32" t="s">
        <v>45</v>
      </c>
      <c r="V974" s="32" t="s">
        <v>3932</v>
      </c>
      <c r="W974" s="33">
        <v>44827.614259259259</v>
      </c>
      <c r="X974" s="32" t="s">
        <v>72</v>
      </c>
      <c r="Y974" s="32" t="s">
        <v>47</v>
      </c>
      <c r="Z974" s="32" t="s">
        <v>48</v>
      </c>
      <c r="AA974" s="32" t="s">
        <v>182</v>
      </c>
      <c r="AB974" s="32" t="s">
        <v>3933</v>
      </c>
      <c r="AC974" s="32" t="s">
        <v>457</v>
      </c>
      <c r="AD974" s="34"/>
      <c r="AE974" s="32" t="s">
        <v>39</v>
      </c>
      <c r="AF974" s="32" t="s">
        <v>53</v>
      </c>
      <c r="AG974" s="35">
        <v>0</v>
      </c>
      <c r="AH974" s="33">
        <v>44827.645694444444</v>
      </c>
      <c r="AI974" s="32" t="s">
        <v>56</v>
      </c>
    </row>
    <row r="975" spans="1:35" ht="14.25">
      <c r="A975" s="32" t="s">
        <v>35</v>
      </c>
      <c r="B975" s="32" t="s">
        <v>329</v>
      </c>
      <c r="C975" s="33">
        <v>44836.441307870373</v>
      </c>
      <c r="D975" s="33">
        <v>44827.586446759262</v>
      </c>
      <c r="E975" s="32" t="s">
        <v>37</v>
      </c>
      <c r="F975" s="32" t="s">
        <v>39</v>
      </c>
      <c r="G975">
        <v>12104</v>
      </c>
      <c r="H975" s="33">
        <v>44834.458333333336</v>
      </c>
      <c r="I975" s="32" t="s">
        <v>38</v>
      </c>
      <c r="J975" s="32" t="s">
        <v>39</v>
      </c>
      <c r="K975" s="33"/>
      <c r="L975" s="32" t="s">
        <v>40</v>
      </c>
      <c r="M975" s="32" t="s">
        <v>56</v>
      </c>
      <c r="N975">
        <v>1</v>
      </c>
      <c r="O975" s="32" t="s">
        <v>518</v>
      </c>
      <c r="P975">
        <v>0</v>
      </c>
      <c r="Q975" s="32" t="s">
        <v>41</v>
      </c>
      <c r="R975">
        <v>8188</v>
      </c>
      <c r="S975" s="32" t="s">
        <v>331</v>
      </c>
      <c r="T975" s="32" t="s">
        <v>332</v>
      </c>
      <c r="U975" s="32" t="s">
        <v>45</v>
      </c>
      <c r="V975" s="32" t="s">
        <v>3934</v>
      </c>
      <c r="W975" s="33">
        <v>44834.436192129629</v>
      </c>
      <c r="X975" s="32" t="s">
        <v>215</v>
      </c>
      <c r="Y975" s="32" t="s">
        <v>47</v>
      </c>
      <c r="Z975" s="32" t="s">
        <v>48</v>
      </c>
      <c r="AA975" s="32" t="s">
        <v>330</v>
      </c>
      <c r="AB975" s="32" t="s">
        <v>333</v>
      </c>
      <c r="AC975" s="32" t="s">
        <v>1437</v>
      </c>
      <c r="AD975" s="34"/>
      <c r="AE975" s="32" t="s">
        <v>39</v>
      </c>
      <c r="AF975" s="32" t="s">
        <v>53</v>
      </c>
      <c r="AG975" s="35">
        <v>0</v>
      </c>
      <c r="AH975" s="33">
        <v>44836.441307870373</v>
      </c>
      <c r="AI975" s="32" t="s">
        <v>56</v>
      </c>
    </row>
    <row r="976" spans="1:35" ht="14.25">
      <c r="A976" s="32" t="s">
        <v>35</v>
      </c>
      <c r="B976" s="32" t="s">
        <v>178</v>
      </c>
      <c r="C976" s="33">
        <v>44827.609884259262</v>
      </c>
      <c r="D976" s="33">
        <v>44827.589641203704</v>
      </c>
      <c r="E976" s="32" t="s">
        <v>37</v>
      </c>
      <c r="F976" s="32" t="s">
        <v>3935</v>
      </c>
      <c r="G976">
        <v>12105</v>
      </c>
      <c r="H976" s="33">
        <v>44839.603634259256</v>
      </c>
      <c r="I976" s="32" t="s">
        <v>38</v>
      </c>
      <c r="J976" s="32" t="s">
        <v>39</v>
      </c>
      <c r="K976" s="33"/>
      <c r="L976" s="32" t="s">
        <v>40</v>
      </c>
      <c r="M976" s="32" t="s">
        <v>56</v>
      </c>
      <c r="N976">
        <v>1</v>
      </c>
      <c r="O976" s="32" t="s">
        <v>54</v>
      </c>
      <c r="P976">
        <v>0</v>
      </c>
      <c r="Q976" s="32" t="s">
        <v>56</v>
      </c>
      <c r="R976">
        <v>951540493</v>
      </c>
      <c r="S976" s="32" t="s">
        <v>3599</v>
      </c>
      <c r="T976" s="32" t="s">
        <v>3600</v>
      </c>
      <c r="U976" s="32" t="s">
        <v>45</v>
      </c>
      <c r="V976" s="32" t="s">
        <v>3936</v>
      </c>
      <c r="W976" s="33">
        <v>44827.596493055556</v>
      </c>
      <c r="X976" s="32" t="s">
        <v>103</v>
      </c>
      <c r="Y976" s="32" t="s">
        <v>47</v>
      </c>
      <c r="Z976" s="32" t="s">
        <v>48</v>
      </c>
      <c r="AA976" s="32" t="s">
        <v>182</v>
      </c>
      <c r="AB976" s="32" t="s">
        <v>3935</v>
      </c>
      <c r="AC976" s="32" t="s">
        <v>517</v>
      </c>
      <c r="AD976" s="34"/>
      <c r="AE976" s="32" t="s">
        <v>39</v>
      </c>
      <c r="AF976" s="32" t="s">
        <v>53</v>
      </c>
      <c r="AG976" s="35">
        <v>0</v>
      </c>
      <c r="AH976" s="33">
        <v>44827.609884259262</v>
      </c>
      <c r="AI976" s="32" t="s">
        <v>56</v>
      </c>
    </row>
    <row r="977" spans="1:35" ht="14.25">
      <c r="A977" s="32" t="s">
        <v>35</v>
      </c>
      <c r="B977" s="32" t="s">
        <v>171</v>
      </c>
      <c r="C977" s="33">
        <v>44827.610381944447</v>
      </c>
      <c r="D977" s="33">
        <v>44827.59306712963</v>
      </c>
      <c r="E977" s="32" t="s">
        <v>37</v>
      </c>
      <c r="F977" s="32" t="s">
        <v>3937</v>
      </c>
      <c r="G977">
        <v>12106</v>
      </c>
      <c r="H977" s="33">
        <v>44839.603437500002</v>
      </c>
      <c r="I977" s="32" t="s">
        <v>38</v>
      </c>
      <c r="J977" s="32" t="s">
        <v>39</v>
      </c>
      <c r="K977" s="33"/>
      <c r="L977" s="32" t="s">
        <v>40</v>
      </c>
      <c r="M977" s="32" t="s">
        <v>56</v>
      </c>
      <c r="N977">
        <v>1</v>
      </c>
      <c r="O977" s="32" t="s">
        <v>42</v>
      </c>
      <c r="P977">
        <v>0</v>
      </c>
      <c r="Q977" s="32" t="s">
        <v>56</v>
      </c>
      <c r="R977">
        <v>818108684</v>
      </c>
      <c r="S977" s="32" t="s">
        <v>645</v>
      </c>
      <c r="T977" s="32" t="s">
        <v>646</v>
      </c>
      <c r="U977" s="32" t="s">
        <v>45</v>
      </c>
      <c r="V977" s="32" t="s">
        <v>3938</v>
      </c>
      <c r="W977" s="33">
        <v>44827.600034722222</v>
      </c>
      <c r="X977" s="32" t="s">
        <v>94</v>
      </c>
      <c r="Y977" s="32" t="s">
        <v>47</v>
      </c>
      <c r="Z977" s="32" t="s">
        <v>48</v>
      </c>
      <c r="AA977" s="32" t="s">
        <v>210</v>
      </c>
      <c r="AB977" s="32" t="s">
        <v>3939</v>
      </c>
      <c r="AC977" s="32" t="s">
        <v>1805</v>
      </c>
      <c r="AD977" s="34"/>
      <c r="AE977" s="32" t="s">
        <v>39</v>
      </c>
      <c r="AF977" s="32" t="s">
        <v>50</v>
      </c>
      <c r="AG977" s="35">
        <v>0</v>
      </c>
      <c r="AH977" s="33">
        <v>44827.610381944447</v>
      </c>
      <c r="AI977" s="32" t="s">
        <v>56</v>
      </c>
    </row>
    <row r="978" spans="1:35" ht="14.25">
      <c r="A978" s="32" t="s">
        <v>35</v>
      </c>
      <c r="B978" s="32" t="s">
        <v>329</v>
      </c>
      <c r="C978" s="33">
        <v>44833.418067129627</v>
      </c>
      <c r="D978" s="33">
        <v>44827.595578703702</v>
      </c>
      <c r="E978" s="32" t="s">
        <v>37</v>
      </c>
      <c r="F978" s="32" t="s">
        <v>3940</v>
      </c>
      <c r="G978">
        <v>12107</v>
      </c>
      <c r="H978" s="33">
        <v>44839.596145833333</v>
      </c>
      <c r="I978" s="32" t="s">
        <v>38</v>
      </c>
      <c r="J978" s="32" t="s">
        <v>39</v>
      </c>
      <c r="K978" s="33"/>
      <c r="L978" s="32" t="s">
        <v>40</v>
      </c>
      <c r="M978" s="32" t="s">
        <v>56</v>
      </c>
      <c r="N978">
        <v>1</v>
      </c>
      <c r="O978" s="32" t="s">
        <v>92</v>
      </c>
      <c r="P978">
        <v>0</v>
      </c>
      <c r="Q978" s="32" t="s">
        <v>56</v>
      </c>
      <c r="R978">
        <v>6122</v>
      </c>
      <c r="S978" s="32" t="s">
        <v>470</v>
      </c>
      <c r="T978" s="32" t="s">
        <v>471</v>
      </c>
      <c r="U978" s="32" t="s">
        <v>45</v>
      </c>
      <c r="V978" s="32" t="s">
        <v>3941</v>
      </c>
      <c r="W978" s="33">
        <v>44833.418067129627</v>
      </c>
      <c r="X978" s="32" t="s">
        <v>106</v>
      </c>
      <c r="Y978" s="32" t="s">
        <v>47</v>
      </c>
      <c r="Z978" s="32" t="s">
        <v>48</v>
      </c>
      <c r="AA978" s="32" t="s">
        <v>330</v>
      </c>
      <c r="AB978" s="32" t="s">
        <v>3942</v>
      </c>
      <c r="AC978" s="32" t="s">
        <v>472</v>
      </c>
      <c r="AD978" s="34">
        <v>44686</v>
      </c>
      <c r="AE978" s="32" t="s">
        <v>39</v>
      </c>
      <c r="AF978" s="32" t="s">
        <v>53</v>
      </c>
      <c r="AG978" s="35">
        <v>0</v>
      </c>
      <c r="AH978" s="33">
        <v>44833.448344907411</v>
      </c>
      <c r="AI978" s="32" t="s">
        <v>56</v>
      </c>
    </row>
    <row r="979" spans="1:35" ht="14.25">
      <c r="A979" s="32" t="s">
        <v>35</v>
      </c>
      <c r="B979" s="32" t="s">
        <v>178</v>
      </c>
      <c r="C979" s="33">
        <v>44831.671550925923</v>
      </c>
      <c r="D979" s="33">
        <v>44827.621932870374</v>
      </c>
      <c r="E979" s="32" t="s">
        <v>37</v>
      </c>
      <c r="F979" s="32" t="s">
        <v>3943</v>
      </c>
      <c r="G979">
        <v>12108</v>
      </c>
      <c r="H979" s="33">
        <v>44840.645856481482</v>
      </c>
      <c r="I979" s="32" t="s">
        <v>3944</v>
      </c>
      <c r="J979" s="32" t="s">
        <v>45</v>
      </c>
      <c r="K979" s="33">
        <v>44827.625150462962</v>
      </c>
      <c r="L979" s="32" t="s">
        <v>40</v>
      </c>
      <c r="M979" s="32" t="s">
        <v>56</v>
      </c>
      <c r="N979">
        <v>2</v>
      </c>
      <c r="O979" s="32" t="s">
        <v>54</v>
      </c>
      <c r="P979">
        <v>1</v>
      </c>
      <c r="Q979" s="32" t="s">
        <v>56</v>
      </c>
      <c r="R979">
        <v>8524</v>
      </c>
      <c r="S979" s="32" t="s">
        <v>116</v>
      </c>
      <c r="T979" s="32" t="s">
        <v>117</v>
      </c>
      <c r="U979" s="32" t="s">
        <v>45</v>
      </c>
      <c r="V979" s="32" t="s">
        <v>3945</v>
      </c>
      <c r="W979" s="33">
        <v>44831.643645833334</v>
      </c>
      <c r="X979" s="32" t="s">
        <v>67</v>
      </c>
      <c r="Y979" s="32" t="s">
        <v>47</v>
      </c>
      <c r="Z979" s="32" t="s">
        <v>48</v>
      </c>
      <c r="AA979" s="32" t="s">
        <v>182</v>
      </c>
      <c r="AB979" s="32" t="s">
        <v>3946</v>
      </c>
      <c r="AC979" s="32" t="s">
        <v>517</v>
      </c>
      <c r="AD979" s="34"/>
      <c r="AE979" s="32" t="s">
        <v>39</v>
      </c>
      <c r="AF979" s="32" t="s">
        <v>53</v>
      </c>
      <c r="AG979" s="35">
        <v>0</v>
      </c>
      <c r="AH979" s="33">
        <v>44831.671550925923</v>
      </c>
      <c r="AI979" s="32" t="s">
        <v>56</v>
      </c>
    </row>
    <row r="980" spans="1:35" ht="14.25">
      <c r="A980" s="32" t="s">
        <v>35</v>
      </c>
      <c r="B980" s="32" t="s">
        <v>737</v>
      </c>
      <c r="C980" s="33"/>
      <c r="D980" s="33">
        <v>44827.627685185187</v>
      </c>
      <c r="E980" s="32" t="s">
        <v>37</v>
      </c>
      <c r="F980" s="32" t="s">
        <v>39</v>
      </c>
      <c r="G980">
        <v>12109</v>
      </c>
      <c r="H980" s="33">
        <v>44837.5</v>
      </c>
      <c r="I980" s="32" t="s">
        <v>38</v>
      </c>
      <c r="J980" s="32" t="s">
        <v>39</v>
      </c>
      <c r="K980" s="33"/>
      <c r="L980" s="32" t="s">
        <v>40</v>
      </c>
      <c r="M980" s="32" t="s">
        <v>56</v>
      </c>
      <c r="N980">
        <v>1</v>
      </c>
      <c r="O980" s="32" t="s">
        <v>738</v>
      </c>
      <c r="P980">
        <v>0</v>
      </c>
      <c r="Q980" s="32" t="s">
        <v>41</v>
      </c>
      <c r="R980">
        <v>916976128</v>
      </c>
      <c r="S980" s="32" t="s">
        <v>141</v>
      </c>
      <c r="T980" s="32" t="s">
        <v>142</v>
      </c>
      <c r="U980" s="32" t="s">
        <v>39</v>
      </c>
      <c r="V980" s="32" t="s">
        <v>39</v>
      </c>
      <c r="W980" s="33"/>
      <c r="X980" s="32" t="s">
        <v>227</v>
      </c>
      <c r="Y980" s="32" t="s">
        <v>47</v>
      </c>
      <c r="Z980" s="32" t="s">
        <v>160</v>
      </c>
      <c r="AA980" s="32" t="s">
        <v>739</v>
      </c>
      <c r="AB980" s="32" t="s">
        <v>144</v>
      </c>
      <c r="AC980" s="32" t="s">
        <v>527</v>
      </c>
      <c r="AD980" s="34"/>
      <c r="AE980" s="32" t="s">
        <v>39</v>
      </c>
      <c r="AF980" s="32" t="s">
        <v>53</v>
      </c>
      <c r="AG980" s="35">
        <v>0</v>
      </c>
      <c r="AH980" s="33">
        <v>44833.700752314813</v>
      </c>
      <c r="AI980" s="32" t="s">
        <v>56</v>
      </c>
    </row>
    <row r="981" spans="1:35" ht="14.25">
      <c r="A981" s="32" t="s">
        <v>35</v>
      </c>
      <c r="B981" s="32" t="s">
        <v>178</v>
      </c>
      <c r="C981" s="33">
        <v>44827.645879629628</v>
      </c>
      <c r="D981" s="33">
        <v>44827.634872685187</v>
      </c>
      <c r="E981" s="32" t="s">
        <v>37</v>
      </c>
      <c r="F981" s="32" t="s">
        <v>3947</v>
      </c>
      <c r="G981">
        <v>12110</v>
      </c>
      <c r="H981" s="33">
        <v>44839.637546296297</v>
      </c>
      <c r="I981" s="32" t="s">
        <v>38</v>
      </c>
      <c r="J981" s="32" t="s">
        <v>39</v>
      </c>
      <c r="K981" s="33"/>
      <c r="L981" s="32" t="s">
        <v>40</v>
      </c>
      <c r="M981" s="32" t="s">
        <v>56</v>
      </c>
      <c r="N981">
        <v>1</v>
      </c>
      <c r="O981" s="32" t="s">
        <v>54</v>
      </c>
      <c r="P981">
        <v>0</v>
      </c>
      <c r="Q981" s="32" t="s">
        <v>56</v>
      </c>
      <c r="R981">
        <v>8888</v>
      </c>
      <c r="S981" s="32" t="s">
        <v>968</v>
      </c>
      <c r="T981" s="32" t="s">
        <v>177</v>
      </c>
      <c r="U981" s="32" t="s">
        <v>45</v>
      </c>
      <c r="V981" s="32" t="s">
        <v>3948</v>
      </c>
      <c r="W981" s="33">
        <v>44827.643483796295</v>
      </c>
      <c r="X981" s="32" t="s">
        <v>89</v>
      </c>
      <c r="Y981" s="32" t="s">
        <v>52</v>
      </c>
      <c r="Z981" s="32" t="s">
        <v>48</v>
      </c>
      <c r="AA981" s="32" t="s">
        <v>182</v>
      </c>
      <c r="AB981" s="32" t="s">
        <v>3507</v>
      </c>
      <c r="AC981" s="32" t="s">
        <v>538</v>
      </c>
      <c r="AD981" s="34"/>
      <c r="AE981" s="32" t="s">
        <v>39</v>
      </c>
      <c r="AF981" s="32" t="s">
        <v>53</v>
      </c>
      <c r="AG981" s="35">
        <v>0</v>
      </c>
      <c r="AH981" s="33">
        <v>44827.645879629628</v>
      </c>
      <c r="AI981" s="32" t="s">
        <v>56</v>
      </c>
    </row>
    <row r="982" spans="1:35" ht="14.25">
      <c r="A982" s="32" t="s">
        <v>35</v>
      </c>
      <c r="B982" s="32" t="s">
        <v>178</v>
      </c>
      <c r="C982" s="33">
        <v>44827.646006944444</v>
      </c>
      <c r="D982" s="33">
        <v>44827.635821759257</v>
      </c>
      <c r="E982" s="32" t="s">
        <v>37</v>
      </c>
      <c r="F982" s="32" t="s">
        <v>3949</v>
      </c>
      <c r="G982">
        <v>12111</v>
      </c>
      <c r="H982" s="33">
        <v>44839.638368055559</v>
      </c>
      <c r="I982" s="32" t="s">
        <v>38</v>
      </c>
      <c r="J982" s="32" t="s">
        <v>39</v>
      </c>
      <c r="K982" s="33"/>
      <c r="L982" s="32" t="s">
        <v>40</v>
      </c>
      <c r="M982" s="32" t="s">
        <v>56</v>
      </c>
      <c r="N982">
        <v>1</v>
      </c>
      <c r="O982" s="32" t="s">
        <v>54</v>
      </c>
      <c r="P982">
        <v>0</v>
      </c>
      <c r="Q982" s="32" t="s">
        <v>56</v>
      </c>
      <c r="R982">
        <v>8888</v>
      </c>
      <c r="S982" s="32" t="s">
        <v>968</v>
      </c>
      <c r="T982" s="32" t="s">
        <v>177</v>
      </c>
      <c r="U982" s="32" t="s">
        <v>45</v>
      </c>
      <c r="V982" s="32" t="s">
        <v>132</v>
      </c>
      <c r="W982" s="33">
        <v>44827.64366898148</v>
      </c>
      <c r="X982" s="32" t="s">
        <v>89</v>
      </c>
      <c r="Y982" s="32" t="s">
        <v>52</v>
      </c>
      <c r="Z982" s="32" t="s">
        <v>48</v>
      </c>
      <c r="AA982" s="32" t="s">
        <v>182</v>
      </c>
      <c r="AB982" s="32" t="s">
        <v>3507</v>
      </c>
      <c r="AC982" s="32" t="s">
        <v>538</v>
      </c>
      <c r="AD982" s="34"/>
      <c r="AE982" s="32" t="s">
        <v>39</v>
      </c>
      <c r="AF982" s="32" t="s">
        <v>53</v>
      </c>
      <c r="AG982" s="35">
        <v>0</v>
      </c>
      <c r="AH982" s="33">
        <v>44827.646006944444</v>
      </c>
      <c r="AI982" s="32" t="s">
        <v>56</v>
      </c>
    </row>
    <row r="983" spans="1:35" ht="14.25">
      <c r="A983" s="32" t="s">
        <v>35</v>
      </c>
      <c r="B983" s="32" t="s">
        <v>178</v>
      </c>
      <c r="C983" s="33">
        <v>44827.646168981482</v>
      </c>
      <c r="D983" s="33">
        <v>44827.636689814812</v>
      </c>
      <c r="E983" s="32" t="s">
        <v>37</v>
      </c>
      <c r="F983" s="32" t="s">
        <v>3950</v>
      </c>
      <c r="G983">
        <v>12112</v>
      </c>
      <c r="H983" s="33">
        <v>44839.639224537037</v>
      </c>
      <c r="I983" s="32" t="s">
        <v>38</v>
      </c>
      <c r="J983" s="32" t="s">
        <v>39</v>
      </c>
      <c r="K983" s="33"/>
      <c r="L983" s="32" t="s">
        <v>40</v>
      </c>
      <c r="M983" s="32" t="s">
        <v>56</v>
      </c>
      <c r="N983">
        <v>1</v>
      </c>
      <c r="O983" s="32" t="s">
        <v>54</v>
      </c>
      <c r="P983">
        <v>0</v>
      </c>
      <c r="Q983" s="32" t="s">
        <v>56</v>
      </c>
      <c r="R983">
        <v>8888</v>
      </c>
      <c r="S983" s="32" t="s">
        <v>968</v>
      </c>
      <c r="T983" s="32" t="s">
        <v>177</v>
      </c>
      <c r="U983" s="32" t="s">
        <v>45</v>
      </c>
      <c r="V983" s="32" t="s">
        <v>3951</v>
      </c>
      <c r="W983" s="33">
        <v>44827.643831018519</v>
      </c>
      <c r="X983" s="32" t="s">
        <v>89</v>
      </c>
      <c r="Y983" s="32" t="s">
        <v>52</v>
      </c>
      <c r="Z983" s="32" t="s">
        <v>48</v>
      </c>
      <c r="AA983" s="32" t="s">
        <v>182</v>
      </c>
      <c r="AB983" s="32" t="s">
        <v>3507</v>
      </c>
      <c r="AC983" s="32" t="s">
        <v>538</v>
      </c>
      <c r="AD983" s="34"/>
      <c r="AE983" s="32" t="s">
        <v>39</v>
      </c>
      <c r="AF983" s="32" t="s">
        <v>53</v>
      </c>
      <c r="AG983" s="35">
        <v>0</v>
      </c>
      <c r="AH983" s="33">
        <v>44827.646168981482</v>
      </c>
      <c r="AI983" s="32" t="s">
        <v>56</v>
      </c>
    </row>
    <row r="984" spans="1:35" ht="14.25">
      <c r="A984" s="32" t="s">
        <v>35</v>
      </c>
      <c r="B984" s="32" t="s">
        <v>329</v>
      </c>
      <c r="C984" s="33">
        <v>44836.650173611109</v>
      </c>
      <c r="D984" s="33">
        <v>44827.638368055559</v>
      </c>
      <c r="E984" s="32" t="s">
        <v>37</v>
      </c>
      <c r="F984" s="32" t="s">
        <v>3952</v>
      </c>
      <c r="G984">
        <v>12113</v>
      </c>
      <c r="H984" s="33">
        <v>44840.351388888892</v>
      </c>
      <c r="I984" s="32" t="s">
        <v>3953</v>
      </c>
      <c r="J984" s="32" t="s">
        <v>45</v>
      </c>
      <c r="K984" s="33">
        <v>44827.645636574074</v>
      </c>
      <c r="L984" s="32" t="s">
        <v>40</v>
      </c>
      <c r="M984" s="32" t="s">
        <v>56</v>
      </c>
      <c r="N984">
        <v>1</v>
      </c>
      <c r="O984" s="32" t="s">
        <v>732</v>
      </c>
      <c r="P984">
        <v>1</v>
      </c>
      <c r="Q984" s="32" t="s">
        <v>56</v>
      </c>
      <c r="R984">
        <v>5735</v>
      </c>
      <c r="S984" s="32" t="s">
        <v>873</v>
      </c>
      <c r="T984" s="32" t="s">
        <v>874</v>
      </c>
      <c r="U984" s="32" t="s">
        <v>45</v>
      </c>
      <c r="V984" s="32" t="s">
        <v>3954</v>
      </c>
      <c r="W984" s="33">
        <v>44834.620833333334</v>
      </c>
      <c r="X984" s="32" t="s">
        <v>103</v>
      </c>
      <c r="Y984" s="32" t="s">
        <v>47</v>
      </c>
      <c r="Z984" s="32" t="s">
        <v>48</v>
      </c>
      <c r="AA984" s="32" t="s">
        <v>330</v>
      </c>
      <c r="AB984" s="32" t="s">
        <v>3955</v>
      </c>
      <c r="AC984" s="32" t="s">
        <v>467</v>
      </c>
      <c r="AD984" s="34"/>
      <c r="AE984" s="32" t="s">
        <v>39</v>
      </c>
      <c r="AF984" s="32" t="s">
        <v>53</v>
      </c>
      <c r="AG984" s="35">
        <v>0</v>
      </c>
      <c r="AH984" s="33">
        <v>44836.650173611109</v>
      </c>
      <c r="AI984" s="32" t="s">
        <v>56</v>
      </c>
    </row>
    <row r="985" spans="1:35" ht="14.25">
      <c r="A985" s="32" t="s">
        <v>35</v>
      </c>
      <c r="B985" s="32" t="s">
        <v>329</v>
      </c>
      <c r="C985" s="33"/>
      <c r="D985" s="33">
        <v>44827.646874999999</v>
      </c>
      <c r="E985" s="32" t="s">
        <v>37</v>
      </c>
      <c r="F985" s="32" t="s">
        <v>3956</v>
      </c>
      <c r="G985">
        <v>12114</v>
      </c>
      <c r="H985" s="33">
        <v>44839.646898148145</v>
      </c>
      <c r="I985" s="32" t="s">
        <v>1421</v>
      </c>
      <c r="J985" s="32" t="s">
        <v>45</v>
      </c>
      <c r="K985" s="33">
        <v>44827.652256944442</v>
      </c>
      <c r="L985" s="32" t="s">
        <v>40</v>
      </c>
      <c r="M985" s="32" t="s">
        <v>56</v>
      </c>
      <c r="N985">
        <v>2</v>
      </c>
      <c r="O985" s="32" t="s">
        <v>210</v>
      </c>
      <c r="P985">
        <v>1</v>
      </c>
      <c r="Q985" s="32" t="s">
        <v>56</v>
      </c>
      <c r="R985">
        <v>850558519</v>
      </c>
      <c r="S985" s="32" t="s">
        <v>702</v>
      </c>
      <c r="T985" s="32" t="s">
        <v>703</v>
      </c>
      <c r="U985" s="32" t="s">
        <v>39</v>
      </c>
      <c r="V985" s="32" t="s">
        <v>39</v>
      </c>
      <c r="W985" s="33"/>
      <c r="X985" s="32" t="s">
        <v>614</v>
      </c>
      <c r="Y985" s="32" t="s">
        <v>47</v>
      </c>
      <c r="Z985" s="32" t="s">
        <v>160</v>
      </c>
      <c r="AA985" s="32" t="s">
        <v>330</v>
      </c>
      <c r="AB985" s="32" t="s">
        <v>3957</v>
      </c>
      <c r="AC985" s="32" t="s">
        <v>704</v>
      </c>
      <c r="AD985" s="34"/>
      <c r="AE985" s="32" t="s">
        <v>39</v>
      </c>
      <c r="AF985" s="32" t="s">
        <v>53</v>
      </c>
      <c r="AG985" s="35">
        <v>0</v>
      </c>
      <c r="AH985" s="33">
        <v>44834.397592592592</v>
      </c>
      <c r="AI985" s="32" t="s">
        <v>56</v>
      </c>
    </row>
    <row r="986" spans="1:35" ht="14.25">
      <c r="A986" s="32" t="s">
        <v>35</v>
      </c>
      <c r="B986" s="32" t="s">
        <v>178</v>
      </c>
      <c r="C986" s="33"/>
      <c r="D986" s="33">
        <v>44827.665532407409</v>
      </c>
      <c r="E986" s="32" t="s">
        <v>37</v>
      </c>
      <c r="F986" s="32" t="s">
        <v>3958</v>
      </c>
      <c r="G986">
        <v>12115</v>
      </c>
      <c r="H986" s="33">
        <v>44839.665798611109</v>
      </c>
      <c r="I986" s="32" t="s">
        <v>38</v>
      </c>
      <c r="J986" s="32" t="s">
        <v>39</v>
      </c>
      <c r="K986" s="33"/>
      <c r="L986" s="32" t="s">
        <v>40</v>
      </c>
      <c r="M986" s="32" t="s">
        <v>56</v>
      </c>
      <c r="N986">
        <v>1</v>
      </c>
      <c r="O986" s="32" t="s">
        <v>490</v>
      </c>
      <c r="P986">
        <v>0</v>
      </c>
      <c r="Q986" s="32" t="s">
        <v>56</v>
      </c>
      <c r="R986">
        <v>6941</v>
      </c>
      <c r="S986" s="32" t="s">
        <v>366</v>
      </c>
      <c r="T986" s="32" t="s">
        <v>367</v>
      </c>
      <c r="U986" s="32" t="s">
        <v>39</v>
      </c>
      <c r="V986" s="32" t="s">
        <v>39</v>
      </c>
      <c r="W986" s="33"/>
      <c r="X986" s="32" t="s">
        <v>281</v>
      </c>
      <c r="Y986" s="32" t="s">
        <v>47</v>
      </c>
      <c r="Z986" s="32" t="s">
        <v>160</v>
      </c>
      <c r="AA986" s="32" t="s">
        <v>283</v>
      </c>
      <c r="AB986" s="32" t="s">
        <v>3959</v>
      </c>
      <c r="AC986" s="32" t="s">
        <v>497</v>
      </c>
      <c r="AD986" s="34"/>
      <c r="AE986" s="32" t="s">
        <v>39</v>
      </c>
      <c r="AF986" s="32" t="s">
        <v>53</v>
      </c>
      <c r="AG986" s="35">
        <v>0</v>
      </c>
      <c r="AH986" s="33">
        <v>44827.669270833336</v>
      </c>
      <c r="AI986" s="32" t="s">
        <v>56</v>
      </c>
    </row>
    <row r="987" spans="1:35" ht="14.25">
      <c r="A987" s="32" t="s">
        <v>35</v>
      </c>
      <c r="B987" s="32" t="s">
        <v>178</v>
      </c>
      <c r="C987" s="33">
        <v>44836.650185185186</v>
      </c>
      <c r="D987" s="33">
        <v>44827.670775462961</v>
      </c>
      <c r="E987" s="32" t="s">
        <v>37</v>
      </c>
      <c r="F987" s="32" t="s">
        <v>3960</v>
      </c>
      <c r="G987">
        <v>12116</v>
      </c>
      <c r="H987" s="33">
        <v>44840.379166666666</v>
      </c>
      <c r="I987" s="32" t="s">
        <v>3961</v>
      </c>
      <c r="J987" s="32" t="s">
        <v>45</v>
      </c>
      <c r="K987" s="33">
        <v>44827.674340277779</v>
      </c>
      <c r="L987" s="32" t="s">
        <v>40</v>
      </c>
      <c r="M987" s="32" t="s">
        <v>56</v>
      </c>
      <c r="N987">
        <v>1</v>
      </c>
      <c r="O987" s="32" t="s">
        <v>253</v>
      </c>
      <c r="P987">
        <v>1</v>
      </c>
      <c r="Q987" s="32" t="s">
        <v>56</v>
      </c>
      <c r="R987">
        <v>6941</v>
      </c>
      <c r="S987" s="32" t="s">
        <v>366</v>
      </c>
      <c r="T987" s="32" t="s">
        <v>367</v>
      </c>
      <c r="U987" s="32" t="s">
        <v>45</v>
      </c>
      <c r="V987" s="32" t="s">
        <v>3962</v>
      </c>
      <c r="W987" s="33">
        <v>44834.625428240739</v>
      </c>
      <c r="X987" s="32" t="s">
        <v>103</v>
      </c>
      <c r="Y987" s="32" t="s">
        <v>47</v>
      </c>
      <c r="Z987" s="32" t="s">
        <v>48</v>
      </c>
      <c r="AA987" s="32" t="s">
        <v>182</v>
      </c>
      <c r="AB987" s="32" t="s">
        <v>3963</v>
      </c>
      <c r="AC987" s="32" t="s">
        <v>497</v>
      </c>
      <c r="AD987" s="34">
        <v>44686</v>
      </c>
      <c r="AE987" s="32" t="s">
        <v>39</v>
      </c>
      <c r="AF987" s="32" t="s">
        <v>53</v>
      </c>
      <c r="AG987" s="35">
        <v>0</v>
      </c>
      <c r="AH987" s="33">
        <v>44836.788275462961</v>
      </c>
      <c r="AI987" s="32" t="s">
        <v>56</v>
      </c>
    </row>
    <row r="988" spans="1:35" ht="14.25">
      <c r="A988" s="32" t="s">
        <v>35</v>
      </c>
      <c r="B988" s="32" t="s">
        <v>178</v>
      </c>
      <c r="C988" s="33"/>
      <c r="D988" s="33">
        <v>44827.672754629632</v>
      </c>
      <c r="E988" s="32" t="s">
        <v>37</v>
      </c>
      <c r="F988" s="32" t="s">
        <v>39</v>
      </c>
      <c r="G988">
        <v>12117</v>
      </c>
      <c r="H988" s="33">
        <v>44832.548009259262</v>
      </c>
      <c r="I988" s="32" t="s">
        <v>38</v>
      </c>
      <c r="J988" s="32" t="s">
        <v>39</v>
      </c>
      <c r="K988" s="33"/>
      <c r="L988" s="32" t="s">
        <v>40</v>
      </c>
      <c r="M988" s="32" t="s">
        <v>56</v>
      </c>
      <c r="N988">
        <v>1</v>
      </c>
      <c r="O988" s="32" t="s">
        <v>311</v>
      </c>
      <c r="P988">
        <v>0</v>
      </c>
      <c r="Q988" s="32" t="s">
        <v>41</v>
      </c>
      <c r="R988">
        <v>6385</v>
      </c>
      <c r="S988" s="32" t="s">
        <v>1031</v>
      </c>
      <c r="T988" s="32" t="s">
        <v>3964</v>
      </c>
      <c r="U988" s="32" t="s">
        <v>39</v>
      </c>
      <c r="V988" s="32" t="s">
        <v>39</v>
      </c>
      <c r="W988" s="33"/>
      <c r="X988" s="32" t="s">
        <v>149</v>
      </c>
      <c r="Y988" s="32" t="s">
        <v>47</v>
      </c>
      <c r="Z988" s="32" t="s">
        <v>216</v>
      </c>
      <c r="AA988" s="32" t="s">
        <v>182</v>
      </c>
      <c r="AB988" s="32" t="s">
        <v>3965</v>
      </c>
      <c r="AC988" s="32" t="s">
        <v>740</v>
      </c>
      <c r="AD988" s="34"/>
      <c r="AE988" s="32" t="s">
        <v>39</v>
      </c>
      <c r="AF988" s="32" t="s">
        <v>53</v>
      </c>
      <c r="AG988" s="35">
        <v>0</v>
      </c>
      <c r="AH988" s="33">
        <v>44837.557650462964</v>
      </c>
      <c r="AI988" s="32" t="s">
        <v>56</v>
      </c>
    </row>
    <row r="989" spans="1:35" ht="14.25">
      <c r="A989" s="32" t="s">
        <v>35</v>
      </c>
      <c r="B989" s="32" t="s">
        <v>178</v>
      </c>
      <c r="C989" s="33"/>
      <c r="D989" s="33">
        <v>44827.678946759261</v>
      </c>
      <c r="E989" s="32" t="s">
        <v>37</v>
      </c>
      <c r="F989" s="32" t="s">
        <v>3966</v>
      </c>
      <c r="G989">
        <v>12118</v>
      </c>
      <c r="H989" s="33">
        <v>44839.67900462963</v>
      </c>
      <c r="I989" s="32" t="s">
        <v>3503</v>
      </c>
      <c r="J989" s="32" t="s">
        <v>45</v>
      </c>
      <c r="K989" s="33">
        <v>44827.681539351855</v>
      </c>
      <c r="L989" s="32" t="s">
        <v>40</v>
      </c>
      <c r="M989" s="32" t="s">
        <v>56</v>
      </c>
      <c r="N989">
        <v>2</v>
      </c>
      <c r="O989" s="32" t="s">
        <v>179</v>
      </c>
      <c r="P989">
        <v>1</v>
      </c>
      <c r="Q989" s="32" t="s">
        <v>56</v>
      </c>
      <c r="R989">
        <v>8613</v>
      </c>
      <c r="S989" s="32" t="s">
        <v>2188</v>
      </c>
      <c r="T989" s="32" t="s">
        <v>2189</v>
      </c>
      <c r="U989" s="32" t="s">
        <v>39</v>
      </c>
      <c r="V989" s="32" t="s">
        <v>39</v>
      </c>
      <c r="W989" s="33"/>
      <c r="X989" s="32" t="s">
        <v>85</v>
      </c>
      <c r="Y989" s="32" t="s">
        <v>47</v>
      </c>
      <c r="Z989" s="32" t="s">
        <v>216</v>
      </c>
      <c r="AA989" s="32" t="s">
        <v>230</v>
      </c>
      <c r="AB989" s="32" t="s">
        <v>693</v>
      </c>
      <c r="AC989" s="32" t="s">
        <v>756</v>
      </c>
      <c r="AD989" s="34"/>
      <c r="AE989" s="32" t="s">
        <v>39</v>
      </c>
      <c r="AF989" s="32" t="s">
        <v>53</v>
      </c>
      <c r="AG989" s="35">
        <v>0</v>
      </c>
      <c r="AH989" s="33">
        <v>44833.63113425926</v>
      </c>
      <c r="AI989" s="32" t="s">
        <v>56</v>
      </c>
    </row>
    <row r="990" spans="1:35" ht="14.25">
      <c r="A990" s="32" t="s">
        <v>35</v>
      </c>
      <c r="B990" s="32" t="s">
        <v>1527</v>
      </c>
      <c r="C990" s="33"/>
      <c r="D990" s="33">
        <v>44827.692499999997</v>
      </c>
      <c r="E990" s="32" t="s">
        <v>37</v>
      </c>
      <c r="F990" s="32" t="s">
        <v>39</v>
      </c>
      <c r="G990">
        <v>12119</v>
      </c>
      <c r="H990" s="33">
        <v>44832.567499999997</v>
      </c>
      <c r="I990" s="32" t="s">
        <v>38</v>
      </c>
      <c r="J990" s="32" t="s">
        <v>39</v>
      </c>
      <c r="K990" s="33"/>
      <c r="L990" s="32" t="s">
        <v>40</v>
      </c>
      <c r="M990" s="32" t="s">
        <v>41</v>
      </c>
      <c r="N990">
        <v>1</v>
      </c>
      <c r="O990" s="32" t="s">
        <v>119</v>
      </c>
      <c r="P990">
        <v>0</v>
      </c>
      <c r="Q990" s="32" t="s">
        <v>41</v>
      </c>
      <c r="R990">
        <v>6682</v>
      </c>
      <c r="S990" s="32" t="s">
        <v>826</v>
      </c>
      <c r="T990" s="32" t="s">
        <v>2442</v>
      </c>
      <c r="U990" s="32" t="s">
        <v>39</v>
      </c>
      <c r="V990" s="32" t="s">
        <v>39</v>
      </c>
      <c r="W990" s="33"/>
      <c r="X990" s="32" t="s">
        <v>337</v>
      </c>
      <c r="Y990" s="32" t="s">
        <v>47</v>
      </c>
      <c r="Z990" s="32" t="s">
        <v>160</v>
      </c>
      <c r="AA990" s="32" t="s">
        <v>656</v>
      </c>
      <c r="AB990" s="32" t="s">
        <v>827</v>
      </c>
      <c r="AC990" s="32" t="s">
        <v>328</v>
      </c>
      <c r="AD990" s="34"/>
      <c r="AE990" s="32" t="s">
        <v>39</v>
      </c>
      <c r="AF990" s="32" t="s">
        <v>53</v>
      </c>
      <c r="AG990" s="35">
        <v>0</v>
      </c>
      <c r="AH990" s="33">
        <v>44837.35392361111</v>
      </c>
      <c r="AI990" s="32" t="s">
        <v>41</v>
      </c>
    </row>
    <row r="991" spans="1:35" ht="14.25">
      <c r="A991" s="32" t="s">
        <v>35</v>
      </c>
      <c r="B991" s="32" t="s">
        <v>737</v>
      </c>
      <c r="C991" s="33"/>
      <c r="D991" s="33">
        <v>44827.704548611109</v>
      </c>
      <c r="E991" s="32" t="s">
        <v>37</v>
      </c>
      <c r="F991" s="32" t="s">
        <v>3967</v>
      </c>
      <c r="G991">
        <v>12120</v>
      </c>
      <c r="H991" s="33">
        <v>44839.704606481479</v>
      </c>
      <c r="I991" s="32" t="s">
        <v>3968</v>
      </c>
      <c r="J991" s="32" t="s">
        <v>45</v>
      </c>
      <c r="K991" s="33">
        <v>44830.558206018519</v>
      </c>
      <c r="L991" s="32" t="s">
        <v>40</v>
      </c>
      <c r="M991" s="32" t="s">
        <v>56</v>
      </c>
      <c r="N991">
        <v>2</v>
      </c>
      <c r="O991" s="32" t="s">
        <v>738</v>
      </c>
      <c r="P991">
        <v>2</v>
      </c>
      <c r="Q991" s="32" t="s">
        <v>56</v>
      </c>
      <c r="R991">
        <v>6684</v>
      </c>
      <c r="S991" s="32" t="s">
        <v>547</v>
      </c>
      <c r="T991" s="32" t="s">
        <v>548</v>
      </c>
      <c r="U991" s="32" t="s">
        <v>39</v>
      </c>
      <c r="V991" s="32" t="s">
        <v>39</v>
      </c>
      <c r="W991" s="33"/>
      <c r="X991" s="32" t="s">
        <v>614</v>
      </c>
      <c r="Y991" s="32" t="s">
        <v>47</v>
      </c>
      <c r="Z991" s="32" t="s">
        <v>160</v>
      </c>
      <c r="AA991" s="32" t="s">
        <v>739</v>
      </c>
      <c r="AB991" s="32" t="s">
        <v>3969</v>
      </c>
      <c r="AC991" s="32" t="s">
        <v>328</v>
      </c>
      <c r="AD991" s="34"/>
      <c r="AE991" s="32" t="s">
        <v>39</v>
      </c>
      <c r="AF991" s="32" t="s">
        <v>53</v>
      </c>
      <c r="AG991" s="35">
        <v>0</v>
      </c>
      <c r="AH991" s="33">
        <v>44838.469189814816</v>
      </c>
      <c r="AI991" s="32" t="s">
        <v>41</v>
      </c>
    </row>
    <row r="992" spans="1:35" ht="14.25">
      <c r="A992" s="32" t="s">
        <v>35</v>
      </c>
      <c r="B992" s="32" t="s">
        <v>1527</v>
      </c>
      <c r="C992" s="33">
        <v>44830.444965277777</v>
      </c>
      <c r="D992" s="33">
        <v>44827.710740740738</v>
      </c>
      <c r="E992" s="32" t="s">
        <v>37</v>
      </c>
      <c r="F992" s="32" t="s">
        <v>3970</v>
      </c>
      <c r="G992">
        <v>12121</v>
      </c>
      <c r="H992" s="33">
        <v>44832.694965277777</v>
      </c>
      <c r="I992" s="32" t="s">
        <v>38</v>
      </c>
      <c r="J992" s="32" t="s">
        <v>39</v>
      </c>
      <c r="K992" s="33"/>
      <c r="L992" s="32" t="s">
        <v>40</v>
      </c>
      <c r="M992" s="32" t="s">
        <v>56</v>
      </c>
      <c r="N992">
        <v>1</v>
      </c>
      <c r="O992" s="32" t="s">
        <v>224</v>
      </c>
      <c r="P992">
        <v>0</v>
      </c>
      <c r="Q992" s="32" t="s">
        <v>41</v>
      </c>
      <c r="R992">
        <v>6082</v>
      </c>
      <c r="S992" s="32" t="s">
        <v>816</v>
      </c>
      <c r="T992" s="32" t="s">
        <v>817</v>
      </c>
      <c r="U992" s="32" t="s">
        <v>45</v>
      </c>
      <c r="V992" s="32" t="s">
        <v>38</v>
      </c>
      <c r="W992" s="33">
        <v>44828.465833333335</v>
      </c>
      <c r="X992" s="32" t="s">
        <v>85</v>
      </c>
      <c r="Y992" s="32" t="s">
        <v>47</v>
      </c>
      <c r="Z992" s="32" t="s">
        <v>48</v>
      </c>
      <c r="AA992" s="32" t="s">
        <v>455</v>
      </c>
      <c r="AB992" s="32" t="s">
        <v>3971</v>
      </c>
      <c r="AC992" s="32" t="s">
        <v>557</v>
      </c>
      <c r="AD992" s="34"/>
      <c r="AE992" s="32" t="s">
        <v>39</v>
      </c>
      <c r="AF992" s="32" t="s">
        <v>50</v>
      </c>
      <c r="AG992" s="35">
        <v>0</v>
      </c>
      <c r="AH992" s="33">
        <v>44830.444965277777</v>
      </c>
      <c r="AI992" s="32" t="s">
        <v>41</v>
      </c>
    </row>
    <row r="993" spans="1:35" ht="14.25">
      <c r="A993" s="32" t="s">
        <v>35</v>
      </c>
      <c r="B993" s="32" t="s">
        <v>1527</v>
      </c>
      <c r="C993" s="33">
        <v>44832.663668981484</v>
      </c>
      <c r="D993" s="33">
        <v>44827.712685185186</v>
      </c>
      <c r="E993" s="32" t="s">
        <v>37</v>
      </c>
      <c r="F993" s="32" t="s">
        <v>3972</v>
      </c>
      <c r="G993">
        <v>12122</v>
      </c>
      <c r="H993" s="33">
        <v>44832.999988425923</v>
      </c>
      <c r="I993" s="32" t="s">
        <v>3973</v>
      </c>
      <c r="J993" s="32" t="s">
        <v>45</v>
      </c>
      <c r="K993" s="33">
        <v>44830.389398148145</v>
      </c>
      <c r="L993" s="32" t="s">
        <v>40</v>
      </c>
      <c r="M993" s="32" t="s">
        <v>56</v>
      </c>
      <c r="N993">
        <v>1</v>
      </c>
      <c r="O993" s="32" t="s">
        <v>135</v>
      </c>
      <c r="P993">
        <v>1</v>
      </c>
      <c r="Q993" s="32" t="s">
        <v>56</v>
      </c>
      <c r="R993">
        <v>905145453</v>
      </c>
      <c r="S993" s="32" t="s">
        <v>3436</v>
      </c>
      <c r="T993" s="32" t="s">
        <v>3437</v>
      </c>
      <c r="U993" s="32" t="s">
        <v>45</v>
      </c>
      <c r="V993" s="32" t="s">
        <v>3974</v>
      </c>
      <c r="W993" s="33">
        <v>44832.663668981484</v>
      </c>
      <c r="X993" s="32" t="s">
        <v>110</v>
      </c>
      <c r="Y993" s="32" t="s">
        <v>47</v>
      </c>
      <c r="Z993" s="32" t="s">
        <v>48</v>
      </c>
      <c r="AA993" s="32" t="s">
        <v>97</v>
      </c>
      <c r="AB993" s="32" t="s">
        <v>3975</v>
      </c>
      <c r="AC993" s="32" t="s">
        <v>517</v>
      </c>
      <c r="AD993" s="34"/>
      <c r="AE993" s="32" t="s">
        <v>39</v>
      </c>
      <c r="AF993" s="32" t="s">
        <v>50</v>
      </c>
      <c r="AG993" s="35">
        <v>0</v>
      </c>
      <c r="AH993" s="33">
        <v>44832.663668981484</v>
      </c>
      <c r="AI993" s="32" t="s">
        <v>41</v>
      </c>
    </row>
    <row r="994" spans="1:35" ht="14.25">
      <c r="A994" s="32" t="s">
        <v>35</v>
      </c>
      <c r="B994" s="32" t="s">
        <v>1527</v>
      </c>
      <c r="C994" s="33">
        <v>44830.394988425927</v>
      </c>
      <c r="D994" s="33">
        <v>44827.886180555557</v>
      </c>
      <c r="E994" s="32" t="s">
        <v>37</v>
      </c>
      <c r="F994" s="32" t="s">
        <v>39</v>
      </c>
      <c r="G994">
        <v>12123</v>
      </c>
      <c r="H994" s="33">
        <v>44832.583854166667</v>
      </c>
      <c r="I994" s="32" t="s">
        <v>38</v>
      </c>
      <c r="J994" s="32" t="s">
        <v>39</v>
      </c>
      <c r="K994" s="33"/>
      <c r="L994" s="32" t="s">
        <v>40</v>
      </c>
      <c r="M994" s="32" t="s">
        <v>56</v>
      </c>
      <c r="N994">
        <v>1</v>
      </c>
      <c r="O994" s="32" t="s">
        <v>135</v>
      </c>
      <c r="P994">
        <v>0</v>
      </c>
      <c r="Q994" s="32" t="s">
        <v>41</v>
      </c>
      <c r="R994">
        <v>645855254</v>
      </c>
      <c r="S994" s="32" t="s">
        <v>247</v>
      </c>
      <c r="T994" s="32" t="s">
        <v>189</v>
      </c>
      <c r="U994" s="32" t="s">
        <v>45</v>
      </c>
      <c r="V994" s="32" t="s">
        <v>3976</v>
      </c>
      <c r="W994" s="33">
        <v>44830.394988425927</v>
      </c>
      <c r="X994" s="32" t="s">
        <v>110</v>
      </c>
      <c r="Y994" s="32" t="s">
        <v>47</v>
      </c>
      <c r="Z994" s="32" t="s">
        <v>48</v>
      </c>
      <c r="AA994" s="32" t="s">
        <v>97</v>
      </c>
      <c r="AB994" s="32" t="s">
        <v>544</v>
      </c>
      <c r="AC994" s="32" t="s">
        <v>1349</v>
      </c>
      <c r="AD994" s="34"/>
      <c r="AE994" s="32" t="s">
        <v>39</v>
      </c>
      <c r="AF994" s="32" t="s">
        <v>53</v>
      </c>
      <c r="AG994" s="35">
        <v>0</v>
      </c>
      <c r="AH994" s="33">
        <v>44830.394988425927</v>
      </c>
      <c r="AI994" s="32" t="s">
        <v>41</v>
      </c>
    </row>
    <row r="995" spans="1:35" ht="14.25">
      <c r="A995" s="32" t="s">
        <v>35</v>
      </c>
      <c r="B995" s="32" t="s">
        <v>36</v>
      </c>
      <c r="C995" s="33">
        <v>44828.525243055556</v>
      </c>
      <c r="D995" s="33">
        <v>44828.485069444447</v>
      </c>
      <c r="E995" s="32" t="s">
        <v>37</v>
      </c>
      <c r="F995" s="32" t="s">
        <v>3977</v>
      </c>
      <c r="G995">
        <v>12124</v>
      </c>
      <c r="H995" s="33">
        <v>44839.708333333336</v>
      </c>
      <c r="I995" s="32" t="s">
        <v>38</v>
      </c>
      <c r="J995" s="32" t="s">
        <v>39</v>
      </c>
      <c r="K995" s="33"/>
      <c r="L995" s="32" t="s">
        <v>40</v>
      </c>
      <c r="M995" s="32" t="s">
        <v>56</v>
      </c>
      <c r="N995">
        <v>1</v>
      </c>
      <c r="O995" s="32" t="s">
        <v>42</v>
      </c>
      <c r="P995">
        <v>0</v>
      </c>
      <c r="Q995" s="32" t="s">
        <v>56</v>
      </c>
      <c r="R995">
        <v>6360</v>
      </c>
      <c r="S995" s="32" t="s">
        <v>3978</v>
      </c>
      <c r="T995" s="32" t="s">
        <v>3979</v>
      </c>
      <c r="U995" s="32" t="s">
        <v>45</v>
      </c>
      <c r="V995" s="32" t="s">
        <v>38</v>
      </c>
      <c r="W995" s="33">
        <v>44828.490081018521</v>
      </c>
      <c r="X995" s="32" t="s">
        <v>85</v>
      </c>
      <c r="Y995" s="32" t="s">
        <v>52</v>
      </c>
      <c r="Z995" s="32" t="s">
        <v>48</v>
      </c>
      <c r="AA995" s="32" t="s">
        <v>95</v>
      </c>
      <c r="AB995" s="32" t="s">
        <v>3977</v>
      </c>
      <c r="AC995" s="32" t="s">
        <v>521</v>
      </c>
      <c r="AD995" s="34"/>
      <c r="AE995" s="32" t="s">
        <v>39</v>
      </c>
      <c r="AF995" s="32" t="s">
        <v>50</v>
      </c>
      <c r="AG995" s="35">
        <v>0</v>
      </c>
      <c r="AH995" s="33">
        <v>44828.525243055556</v>
      </c>
      <c r="AI995" s="32" t="s">
        <v>41</v>
      </c>
    </row>
    <row r="996" spans="1:35" ht="14.25">
      <c r="A996" s="32" t="s">
        <v>35</v>
      </c>
      <c r="B996" s="32" t="s">
        <v>36</v>
      </c>
      <c r="C996" s="33">
        <v>44828.525219907409</v>
      </c>
      <c r="D996" s="33">
        <v>44828.489675925928</v>
      </c>
      <c r="E996" s="32" t="s">
        <v>37</v>
      </c>
      <c r="F996" s="32" t="s">
        <v>3980</v>
      </c>
      <c r="G996">
        <v>12125</v>
      </c>
      <c r="H996" s="33">
        <v>44832.583333333336</v>
      </c>
      <c r="I996" s="32" t="s">
        <v>38</v>
      </c>
      <c r="J996" s="32" t="s">
        <v>39</v>
      </c>
      <c r="K996" s="33"/>
      <c r="L996" s="32" t="s">
        <v>40</v>
      </c>
      <c r="M996" s="32" t="s">
        <v>41</v>
      </c>
      <c r="N996">
        <v>1</v>
      </c>
      <c r="O996" s="32" t="s">
        <v>42</v>
      </c>
      <c r="P996">
        <v>0</v>
      </c>
      <c r="Q996" s="32" t="s">
        <v>41</v>
      </c>
      <c r="R996">
        <v>8888</v>
      </c>
      <c r="S996" s="32" t="s">
        <v>247</v>
      </c>
      <c r="T996" s="32" t="s">
        <v>189</v>
      </c>
      <c r="U996" s="32" t="s">
        <v>45</v>
      </c>
      <c r="V996" s="32" t="s">
        <v>38</v>
      </c>
      <c r="W996" s="33">
        <v>44828.493773148148</v>
      </c>
      <c r="X996" s="32" t="s">
        <v>85</v>
      </c>
      <c r="Y996" s="32" t="s">
        <v>52</v>
      </c>
      <c r="Z996" s="32" t="s">
        <v>48</v>
      </c>
      <c r="AA996" s="32" t="s">
        <v>179</v>
      </c>
      <c r="AB996" s="32" t="s">
        <v>269</v>
      </c>
      <c r="AC996" s="32" t="s">
        <v>688</v>
      </c>
      <c r="AD996" s="34"/>
      <c r="AE996" s="32" t="s">
        <v>39</v>
      </c>
      <c r="AF996" s="32" t="s">
        <v>50</v>
      </c>
      <c r="AG996" s="35">
        <v>0</v>
      </c>
      <c r="AH996" s="33">
        <v>44828.525219907409</v>
      </c>
      <c r="AI996" s="32" t="s">
        <v>41</v>
      </c>
    </row>
    <row r="997" spans="1:35" ht="14.25">
      <c r="A997" s="32" t="s">
        <v>35</v>
      </c>
      <c r="B997" s="32" t="s">
        <v>171</v>
      </c>
      <c r="C997" s="33">
        <v>44828.525196759256</v>
      </c>
      <c r="D997" s="33">
        <v>44828.491249999999</v>
      </c>
      <c r="E997" s="32" t="s">
        <v>37</v>
      </c>
      <c r="F997" s="32" t="s">
        <v>3981</v>
      </c>
      <c r="G997">
        <v>12126</v>
      </c>
      <c r="H997" s="33">
        <v>44832.583333333336</v>
      </c>
      <c r="I997" s="32" t="s">
        <v>38</v>
      </c>
      <c r="J997" s="32" t="s">
        <v>39</v>
      </c>
      <c r="K997" s="33"/>
      <c r="L997" s="32" t="s">
        <v>40</v>
      </c>
      <c r="M997" s="32" t="s">
        <v>41</v>
      </c>
      <c r="N997">
        <v>1</v>
      </c>
      <c r="O997" s="32" t="s">
        <v>119</v>
      </c>
      <c r="P997">
        <v>0</v>
      </c>
      <c r="Q997" s="32" t="s">
        <v>41</v>
      </c>
      <c r="R997">
        <v>6588</v>
      </c>
      <c r="S997" s="32" t="s">
        <v>263</v>
      </c>
      <c r="T997" s="32" t="s">
        <v>264</v>
      </c>
      <c r="U997" s="32" t="s">
        <v>45</v>
      </c>
      <c r="V997" s="32" t="s">
        <v>38</v>
      </c>
      <c r="W997" s="33">
        <v>44828.495810185188</v>
      </c>
      <c r="X997" s="32" t="s">
        <v>85</v>
      </c>
      <c r="Y997" s="32" t="s">
        <v>52</v>
      </c>
      <c r="Z997" s="32" t="s">
        <v>48</v>
      </c>
      <c r="AA997" s="32" t="s">
        <v>284</v>
      </c>
      <c r="AB997" s="32" t="s">
        <v>3982</v>
      </c>
      <c r="AC997" s="32" t="s">
        <v>630</v>
      </c>
      <c r="AD997" s="34"/>
      <c r="AE997" s="32" t="s">
        <v>39</v>
      </c>
      <c r="AF997" s="32" t="s">
        <v>50</v>
      </c>
      <c r="AG997" s="35">
        <v>0</v>
      </c>
      <c r="AH997" s="33">
        <v>44828.525196759256</v>
      </c>
      <c r="AI997" s="32" t="s">
        <v>41</v>
      </c>
    </row>
    <row r="998" spans="1:35" ht="14.25">
      <c r="A998" s="32" t="s">
        <v>35</v>
      </c>
      <c r="B998" s="32" t="s">
        <v>36</v>
      </c>
      <c r="C998" s="33">
        <v>44828.525173611109</v>
      </c>
      <c r="D998" s="33">
        <v>44828.494502314818</v>
      </c>
      <c r="E998" s="32" t="s">
        <v>37</v>
      </c>
      <c r="F998" s="32" t="s">
        <v>3983</v>
      </c>
      <c r="G998">
        <v>12127</v>
      </c>
      <c r="H998" s="33">
        <v>44832.583333333336</v>
      </c>
      <c r="I998" s="32" t="s">
        <v>38</v>
      </c>
      <c r="J998" s="32" t="s">
        <v>39</v>
      </c>
      <c r="K998" s="33"/>
      <c r="L998" s="32" t="s">
        <v>40</v>
      </c>
      <c r="M998" s="32" t="s">
        <v>41</v>
      </c>
      <c r="N998">
        <v>1</v>
      </c>
      <c r="O998" s="32" t="s">
        <v>42</v>
      </c>
      <c r="P998">
        <v>0</v>
      </c>
      <c r="Q998" s="32" t="s">
        <v>41</v>
      </c>
      <c r="R998">
        <v>6081</v>
      </c>
      <c r="S998" s="32" t="s">
        <v>1242</v>
      </c>
      <c r="T998" s="32" t="s">
        <v>1243</v>
      </c>
      <c r="U998" s="32" t="s">
        <v>45</v>
      </c>
      <c r="V998" s="32" t="s">
        <v>38</v>
      </c>
      <c r="W998" s="33">
        <v>44828.497523148151</v>
      </c>
      <c r="X998" s="32" t="s">
        <v>85</v>
      </c>
      <c r="Y998" s="32" t="s">
        <v>52</v>
      </c>
      <c r="Z998" s="32" t="s">
        <v>48</v>
      </c>
      <c r="AA998" s="32" t="s">
        <v>674</v>
      </c>
      <c r="AB998" s="32" t="s">
        <v>3984</v>
      </c>
      <c r="AC998" s="32" t="s">
        <v>557</v>
      </c>
      <c r="AD998" s="34"/>
      <c r="AE998" s="32" t="s">
        <v>39</v>
      </c>
      <c r="AF998" s="32" t="s">
        <v>50</v>
      </c>
      <c r="AG998" s="35">
        <v>0</v>
      </c>
      <c r="AH998" s="33">
        <v>44828.525173611109</v>
      </c>
      <c r="AI998" s="32" t="s">
        <v>41</v>
      </c>
    </row>
    <row r="999" spans="1:35" ht="14.25">
      <c r="A999" s="32" t="s">
        <v>35</v>
      </c>
      <c r="B999" s="32" t="s">
        <v>329</v>
      </c>
      <c r="C999" s="33">
        <v>44831.389780092592</v>
      </c>
      <c r="D999" s="33">
        <v>44829.499502314815</v>
      </c>
      <c r="E999" s="32" t="s">
        <v>37</v>
      </c>
      <c r="F999" s="32" t="s">
        <v>3985</v>
      </c>
      <c r="G999">
        <v>12128</v>
      </c>
      <c r="H999" s="33">
        <v>44840.33353009259</v>
      </c>
      <c r="I999" s="32" t="s">
        <v>3986</v>
      </c>
      <c r="J999" s="32" t="s">
        <v>45</v>
      </c>
      <c r="K999" s="33">
        <v>44831.389722222222</v>
      </c>
      <c r="L999" s="32" t="s">
        <v>40</v>
      </c>
      <c r="M999" s="32" t="s">
        <v>56</v>
      </c>
      <c r="N999">
        <v>1</v>
      </c>
      <c r="O999" s="32" t="s">
        <v>102</v>
      </c>
      <c r="P999">
        <v>1</v>
      </c>
      <c r="Q999" s="32" t="s">
        <v>56</v>
      </c>
      <c r="R999">
        <v>5630</v>
      </c>
      <c r="S999" s="32" t="s">
        <v>1910</v>
      </c>
      <c r="T999" s="32" t="s">
        <v>1911</v>
      </c>
      <c r="U999" s="32" t="s">
        <v>45</v>
      </c>
      <c r="V999" s="32" t="s">
        <v>3987</v>
      </c>
      <c r="W999" s="33">
        <v>44831.389780092592</v>
      </c>
      <c r="X999" s="32" t="s">
        <v>189</v>
      </c>
      <c r="Y999" s="32" t="s">
        <v>47</v>
      </c>
      <c r="Z999" s="32" t="s">
        <v>48</v>
      </c>
      <c r="AA999" s="32" t="s">
        <v>330</v>
      </c>
      <c r="AB999" s="32" t="s">
        <v>3988</v>
      </c>
      <c r="AC999" s="32" t="s">
        <v>616</v>
      </c>
      <c r="AD999" s="34"/>
      <c r="AE999" s="32" t="s">
        <v>39</v>
      </c>
      <c r="AF999" s="32" t="s">
        <v>53</v>
      </c>
      <c r="AG999" s="35">
        <v>0</v>
      </c>
      <c r="AH999" s="33">
        <v>44831.389780092592</v>
      </c>
      <c r="AI999" s="32" t="s">
        <v>56</v>
      </c>
    </row>
    <row r="1000" spans="1:35" ht="14.25">
      <c r="A1000" s="32" t="s">
        <v>35</v>
      </c>
      <c r="B1000" s="32" t="s">
        <v>2343</v>
      </c>
      <c r="C1000" s="33"/>
      <c r="D1000" s="33">
        <v>44829.580706018518</v>
      </c>
      <c r="E1000" s="32" t="s">
        <v>37</v>
      </c>
      <c r="F1000" s="32" t="s">
        <v>3989</v>
      </c>
      <c r="G1000">
        <v>12129</v>
      </c>
      <c r="H1000" s="33">
        <v>44839.708333333336</v>
      </c>
      <c r="I1000" s="32" t="s">
        <v>38</v>
      </c>
      <c r="J1000" s="32" t="s">
        <v>39</v>
      </c>
      <c r="K1000" s="33"/>
      <c r="L1000" s="32" t="s">
        <v>40</v>
      </c>
      <c r="M1000" s="32" t="s">
        <v>56</v>
      </c>
      <c r="N1000">
        <v>1</v>
      </c>
      <c r="O1000" s="32" t="s">
        <v>39</v>
      </c>
      <c r="P1000">
        <v>0</v>
      </c>
      <c r="Q1000" s="32" t="s">
        <v>56</v>
      </c>
      <c r="R1000">
        <v>6420</v>
      </c>
      <c r="S1000" s="32" t="s">
        <v>3990</v>
      </c>
      <c r="T1000" s="32" t="s">
        <v>3991</v>
      </c>
      <c r="U1000" s="32" t="s">
        <v>39</v>
      </c>
      <c r="V1000" s="32" t="s">
        <v>39</v>
      </c>
      <c r="W1000" s="33"/>
      <c r="X1000" s="32" t="s">
        <v>89</v>
      </c>
      <c r="Y1000" s="32" t="s">
        <v>47</v>
      </c>
      <c r="Z1000" s="32" t="s">
        <v>160</v>
      </c>
      <c r="AA1000" s="32" t="s">
        <v>39</v>
      </c>
      <c r="AB1000" s="32" t="s">
        <v>3992</v>
      </c>
      <c r="AC1000" s="32" t="s">
        <v>725</v>
      </c>
      <c r="AD1000" s="34"/>
      <c r="AE1000" s="32" t="s">
        <v>39</v>
      </c>
      <c r="AF1000" s="32" t="s">
        <v>50</v>
      </c>
      <c r="AG1000" s="35">
        <v>0</v>
      </c>
      <c r="AH1000" s="33">
        <v>44830.326481481483</v>
      </c>
      <c r="AI1000" s="32" t="s">
        <v>56</v>
      </c>
    </row>
    <row r="1001" spans="1:35" ht="14.25">
      <c r="A1001" s="32" t="s">
        <v>35</v>
      </c>
      <c r="B1001" s="32" t="s">
        <v>1527</v>
      </c>
      <c r="C1001" s="33">
        <v>44830.466539351852</v>
      </c>
      <c r="D1001" s="33">
        <v>44830.307164351849</v>
      </c>
      <c r="E1001" s="32" t="s">
        <v>37</v>
      </c>
      <c r="F1001" s="32" t="s">
        <v>3993</v>
      </c>
      <c r="G1001">
        <v>12130</v>
      </c>
      <c r="H1001" s="33">
        <v>44840.33390046296</v>
      </c>
      <c r="I1001" s="32" t="s">
        <v>38</v>
      </c>
      <c r="J1001" s="32" t="s">
        <v>39</v>
      </c>
      <c r="K1001" s="33"/>
      <c r="L1001" s="32" t="s">
        <v>40</v>
      </c>
      <c r="M1001" s="32" t="s">
        <v>56</v>
      </c>
      <c r="N1001">
        <v>1</v>
      </c>
      <c r="O1001" s="32" t="s">
        <v>369</v>
      </c>
      <c r="P1001">
        <v>0</v>
      </c>
      <c r="Q1001" s="32" t="s">
        <v>56</v>
      </c>
      <c r="R1001">
        <v>6241</v>
      </c>
      <c r="S1001" s="32" t="s">
        <v>410</v>
      </c>
      <c r="T1001" s="32" t="s">
        <v>411</v>
      </c>
      <c r="U1001" s="32" t="s">
        <v>45</v>
      </c>
      <c r="V1001" s="32" t="s">
        <v>3994</v>
      </c>
      <c r="W1001" s="33">
        <v>44830.466539351852</v>
      </c>
      <c r="X1001" s="32" t="s">
        <v>337</v>
      </c>
      <c r="Y1001" s="32" t="s">
        <v>47</v>
      </c>
      <c r="Z1001" s="32" t="s">
        <v>48</v>
      </c>
      <c r="AA1001" s="32" t="s">
        <v>3995</v>
      </c>
      <c r="AB1001" s="32" t="s">
        <v>3996</v>
      </c>
      <c r="AC1001" s="32" t="s">
        <v>686</v>
      </c>
      <c r="AD1001" s="34"/>
      <c r="AE1001" s="32" t="s">
        <v>39</v>
      </c>
      <c r="AF1001" s="32" t="s">
        <v>50</v>
      </c>
      <c r="AG1001" s="35">
        <v>0</v>
      </c>
      <c r="AH1001" s="33">
        <v>44830.639525462961</v>
      </c>
      <c r="AI1001" s="32" t="s">
        <v>56</v>
      </c>
    </row>
    <row r="1002" spans="1:35" ht="14.25">
      <c r="A1002" s="32" t="s">
        <v>35</v>
      </c>
      <c r="B1002" s="32" t="s">
        <v>36</v>
      </c>
      <c r="C1002" s="33">
        <v>44830.609375</v>
      </c>
      <c r="D1002" s="33">
        <v>44830.321875000001</v>
      </c>
      <c r="E1002" s="32" t="s">
        <v>37</v>
      </c>
      <c r="F1002" s="32" t="s">
        <v>3997</v>
      </c>
      <c r="G1002">
        <v>12131</v>
      </c>
      <c r="H1002" s="33">
        <v>44840.386458333334</v>
      </c>
      <c r="I1002" s="32" t="s">
        <v>38</v>
      </c>
      <c r="J1002" s="32" t="s">
        <v>39</v>
      </c>
      <c r="K1002" s="33"/>
      <c r="L1002" s="32" t="s">
        <v>40</v>
      </c>
      <c r="M1002" s="32" t="s">
        <v>56</v>
      </c>
      <c r="N1002">
        <v>1</v>
      </c>
      <c r="O1002" s="32" t="s">
        <v>42</v>
      </c>
      <c r="P1002">
        <v>0</v>
      </c>
      <c r="Q1002" s="32" t="s">
        <v>56</v>
      </c>
      <c r="R1002">
        <v>6168</v>
      </c>
      <c r="S1002" s="32" t="s">
        <v>3998</v>
      </c>
      <c r="T1002" s="32" t="s">
        <v>3999</v>
      </c>
      <c r="U1002" s="32" t="s">
        <v>45</v>
      </c>
      <c r="V1002" s="32" t="s">
        <v>4000</v>
      </c>
      <c r="W1002" s="33">
        <v>44830.556689814817</v>
      </c>
      <c r="X1002" s="32" t="s">
        <v>59</v>
      </c>
      <c r="Y1002" s="32" t="s">
        <v>52</v>
      </c>
      <c r="Z1002" s="32" t="s">
        <v>48</v>
      </c>
      <c r="AA1002" s="32" t="s">
        <v>179</v>
      </c>
      <c r="AB1002" s="32" t="s">
        <v>4001</v>
      </c>
      <c r="AC1002" s="32" t="s">
        <v>4002</v>
      </c>
      <c r="AD1002" s="34"/>
      <c r="AE1002" s="32" t="s">
        <v>39</v>
      </c>
      <c r="AF1002" s="32" t="s">
        <v>50</v>
      </c>
      <c r="AG1002" s="35">
        <v>0</v>
      </c>
      <c r="AH1002" s="33">
        <v>44830.609375</v>
      </c>
      <c r="AI1002" s="32" t="s">
        <v>56</v>
      </c>
    </row>
    <row r="1003" spans="1:35" ht="14.25">
      <c r="A1003" s="32" t="s">
        <v>35</v>
      </c>
      <c r="B1003" s="32" t="s">
        <v>1527</v>
      </c>
      <c r="C1003" s="33">
        <v>44830.417488425926</v>
      </c>
      <c r="D1003" s="33">
        <v>44830.334861111114</v>
      </c>
      <c r="E1003" s="32" t="s">
        <v>37</v>
      </c>
      <c r="F1003" s="32" t="s">
        <v>39</v>
      </c>
      <c r="G1003">
        <v>12132</v>
      </c>
      <c r="H1003" s="33">
        <v>44832.585520833331</v>
      </c>
      <c r="I1003" s="32" t="s">
        <v>38</v>
      </c>
      <c r="J1003" s="32" t="s">
        <v>39</v>
      </c>
      <c r="K1003" s="33"/>
      <c r="L1003" s="32" t="s">
        <v>40</v>
      </c>
      <c r="M1003" s="32" t="s">
        <v>56</v>
      </c>
      <c r="N1003">
        <v>1</v>
      </c>
      <c r="O1003" s="32" t="s">
        <v>135</v>
      </c>
      <c r="P1003">
        <v>0</v>
      </c>
      <c r="Q1003" s="32" t="s">
        <v>41</v>
      </c>
      <c r="R1003">
        <v>6797</v>
      </c>
      <c r="S1003" s="32" t="s">
        <v>1094</v>
      </c>
      <c r="T1003" s="32" t="s">
        <v>1095</v>
      </c>
      <c r="U1003" s="32" t="s">
        <v>45</v>
      </c>
      <c r="V1003" s="32" t="s">
        <v>651</v>
      </c>
      <c r="W1003" s="33">
        <v>44830.417488425926</v>
      </c>
      <c r="X1003" s="32" t="s">
        <v>110</v>
      </c>
      <c r="Y1003" s="32" t="s">
        <v>47</v>
      </c>
      <c r="Z1003" s="32" t="s">
        <v>48</v>
      </c>
      <c r="AA1003" s="32" t="s">
        <v>97</v>
      </c>
      <c r="AB1003" s="32" t="s">
        <v>3562</v>
      </c>
      <c r="AC1003" s="32" t="s">
        <v>3563</v>
      </c>
      <c r="AD1003" s="34"/>
      <c r="AE1003" s="32" t="s">
        <v>39</v>
      </c>
      <c r="AF1003" s="32" t="s">
        <v>53</v>
      </c>
      <c r="AG1003" s="35">
        <v>0</v>
      </c>
      <c r="AH1003" s="33">
        <v>44830.417488425926</v>
      </c>
      <c r="AI1003" s="32" t="s">
        <v>56</v>
      </c>
    </row>
    <row r="1004" spans="1:35" ht="14.25">
      <c r="A1004" s="32" t="s">
        <v>35</v>
      </c>
      <c r="B1004" s="32" t="s">
        <v>36</v>
      </c>
      <c r="C1004" s="33">
        <v>44830.609699074077</v>
      </c>
      <c r="D1004" s="33">
        <v>44830.344293981485</v>
      </c>
      <c r="E1004" s="32" t="s">
        <v>37</v>
      </c>
      <c r="F1004" s="32" t="s">
        <v>4003</v>
      </c>
      <c r="G1004">
        <v>12133</v>
      </c>
      <c r="H1004" s="33">
        <v>44840.397893518515</v>
      </c>
      <c r="I1004" s="32" t="s">
        <v>38</v>
      </c>
      <c r="J1004" s="32" t="s">
        <v>39</v>
      </c>
      <c r="K1004" s="33"/>
      <c r="L1004" s="32" t="s">
        <v>40</v>
      </c>
      <c r="M1004" s="32" t="s">
        <v>56</v>
      </c>
      <c r="N1004">
        <v>1</v>
      </c>
      <c r="O1004" s="32" t="s">
        <v>42</v>
      </c>
      <c r="P1004">
        <v>0</v>
      </c>
      <c r="Q1004" s="32" t="s">
        <v>56</v>
      </c>
      <c r="R1004">
        <v>6803</v>
      </c>
      <c r="S1004" s="32" t="s">
        <v>4004</v>
      </c>
      <c r="T1004" s="32" t="s">
        <v>4005</v>
      </c>
      <c r="U1004" s="32" t="s">
        <v>45</v>
      </c>
      <c r="V1004" s="32" t="s">
        <v>4006</v>
      </c>
      <c r="W1004" s="33">
        <v>44830.556527777779</v>
      </c>
      <c r="X1004" s="32" t="s">
        <v>59</v>
      </c>
      <c r="Y1004" s="32" t="s">
        <v>47</v>
      </c>
      <c r="Z1004" s="32" t="s">
        <v>48</v>
      </c>
      <c r="AA1004" s="32" t="s">
        <v>118</v>
      </c>
      <c r="AB1004" s="32" t="s">
        <v>4007</v>
      </c>
      <c r="AC1004" s="32" t="s">
        <v>813</v>
      </c>
      <c r="AD1004" s="34"/>
      <c r="AE1004" s="32" t="s">
        <v>39</v>
      </c>
      <c r="AF1004" s="32" t="s">
        <v>50</v>
      </c>
      <c r="AG1004" s="35">
        <v>0</v>
      </c>
      <c r="AH1004" s="33">
        <v>44830.609699074077</v>
      </c>
      <c r="AI1004" s="32" t="s">
        <v>56</v>
      </c>
    </row>
    <row r="1005" spans="1:35" ht="14.25">
      <c r="A1005" s="32" t="s">
        <v>35</v>
      </c>
      <c r="B1005" s="32" t="s">
        <v>36</v>
      </c>
      <c r="C1005" s="33"/>
      <c r="D1005" s="33">
        <v>44830.359652777777</v>
      </c>
      <c r="E1005" s="32" t="s">
        <v>37</v>
      </c>
      <c r="F1005" s="32" t="s">
        <v>4008</v>
      </c>
      <c r="G1005">
        <v>12134</v>
      </c>
      <c r="H1005" s="33">
        <v>44840.360231481478</v>
      </c>
      <c r="I1005" s="32" t="s">
        <v>1781</v>
      </c>
      <c r="J1005" s="32" t="s">
        <v>45</v>
      </c>
      <c r="K1005" s="33">
        <v>44830.360960648148</v>
      </c>
      <c r="L1005" s="32" t="s">
        <v>40</v>
      </c>
      <c r="M1005" s="32" t="s">
        <v>56</v>
      </c>
      <c r="N1005">
        <v>1</v>
      </c>
      <c r="O1005" s="32" t="s">
        <v>82</v>
      </c>
      <c r="P1005">
        <v>1</v>
      </c>
      <c r="Q1005" s="32" t="s">
        <v>56</v>
      </c>
      <c r="R1005">
        <v>8608</v>
      </c>
      <c r="S1005" s="32" t="s">
        <v>43</v>
      </c>
      <c r="T1005" s="32" t="s">
        <v>44</v>
      </c>
      <c r="U1005" s="32" t="s">
        <v>39</v>
      </c>
      <c r="V1005" s="32" t="s">
        <v>39</v>
      </c>
      <c r="W1005" s="33"/>
      <c r="X1005" s="32" t="s">
        <v>151</v>
      </c>
      <c r="Y1005" s="32" t="s">
        <v>47</v>
      </c>
      <c r="Z1005" s="32" t="s">
        <v>160</v>
      </c>
      <c r="AA1005" s="32" t="s">
        <v>49</v>
      </c>
      <c r="AB1005" s="32" t="s">
        <v>4009</v>
      </c>
      <c r="AC1005" s="32" t="s">
        <v>1256</v>
      </c>
      <c r="AD1005" s="34"/>
      <c r="AE1005" s="32" t="s">
        <v>39</v>
      </c>
      <c r="AF1005" s="32" t="s">
        <v>50</v>
      </c>
      <c r="AG1005" s="35">
        <v>0</v>
      </c>
      <c r="AH1005" s="33">
        <v>44830.361620370371</v>
      </c>
      <c r="AI1005" s="32" t="s">
        <v>56</v>
      </c>
    </row>
    <row r="1006" spans="1:35" ht="14.25">
      <c r="A1006" s="32" t="s">
        <v>35</v>
      </c>
      <c r="B1006" s="32" t="s">
        <v>178</v>
      </c>
      <c r="C1006" s="33">
        <v>44830.609953703701</v>
      </c>
      <c r="D1006" s="33">
        <v>44830.36451388889</v>
      </c>
      <c r="E1006" s="32" t="s">
        <v>37</v>
      </c>
      <c r="F1006" s="32" t="s">
        <v>4010</v>
      </c>
      <c r="G1006">
        <v>12135</v>
      </c>
      <c r="H1006" s="33">
        <v>44840.565509259257</v>
      </c>
      <c r="I1006" s="32" t="s">
        <v>38</v>
      </c>
      <c r="J1006" s="32" t="s">
        <v>39</v>
      </c>
      <c r="K1006" s="33"/>
      <c r="L1006" s="32" t="s">
        <v>40</v>
      </c>
      <c r="M1006" s="32" t="s">
        <v>56</v>
      </c>
      <c r="N1006">
        <v>1</v>
      </c>
      <c r="O1006" s="32" t="s">
        <v>179</v>
      </c>
      <c r="P1006">
        <v>0</v>
      </c>
      <c r="Q1006" s="32" t="s">
        <v>56</v>
      </c>
      <c r="R1006">
        <v>6019</v>
      </c>
      <c r="S1006" s="32" t="s">
        <v>238</v>
      </c>
      <c r="T1006" s="32" t="s">
        <v>239</v>
      </c>
      <c r="U1006" s="32" t="s">
        <v>45</v>
      </c>
      <c r="V1006" s="32" t="s">
        <v>4011</v>
      </c>
      <c r="W1006" s="33">
        <v>44830.409247685187</v>
      </c>
      <c r="X1006" s="32" t="s">
        <v>94</v>
      </c>
      <c r="Y1006" s="32" t="s">
        <v>47</v>
      </c>
      <c r="Z1006" s="32" t="s">
        <v>48</v>
      </c>
      <c r="AA1006" s="32" t="s">
        <v>230</v>
      </c>
      <c r="AB1006" s="32" t="s">
        <v>4012</v>
      </c>
      <c r="AC1006" s="32" t="s">
        <v>712</v>
      </c>
      <c r="AD1006" s="34"/>
      <c r="AE1006" s="32" t="s">
        <v>39</v>
      </c>
      <c r="AF1006" s="32" t="s">
        <v>53</v>
      </c>
      <c r="AG1006" s="35">
        <v>0</v>
      </c>
      <c r="AH1006" s="33">
        <v>44830.609953703701</v>
      </c>
      <c r="AI1006" s="32" t="s">
        <v>56</v>
      </c>
    </row>
    <row r="1007" spans="1:35" ht="14.25">
      <c r="A1007" s="32" t="s">
        <v>35</v>
      </c>
      <c r="B1007" s="32" t="s">
        <v>1527</v>
      </c>
      <c r="C1007" s="33">
        <v>44830.61173611111</v>
      </c>
      <c r="D1007" s="33">
        <v>44830.368796296294</v>
      </c>
      <c r="E1007" s="32" t="s">
        <v>37</v>
      </c>
      <c r="F1007" s="32" t="s">
        <v>4013</v>
      </c>
      <c r="G1007">
        <v>12136</v>
      </c>
      <c r="H1007" s="33">
        <v>44840.493680555555</v>
      </c>
      <c r="I1007" s="32" t="s">
        <v>38</v>
      </c>
      <c r="J1007" s="32" t="s">
        <v>39</v>
      </c>
      <c r="K1007" s="33"/>
      <c r="L1007" s="32" t="s">
        <v>40</v>
      </c>
      <c r="M1007" s="32" t="s">
        <v>56</v>
      </c>
      <c r="N1007">
        <v>1</v>
      </c>
      <c r="O1007" s="32" t="s">
        <v>152</v>
      </c>
      <c r="P1007">
        <v>0</v>
      </c>
      <c r="Q1007" s="32" t="s">
        <v>56</v>
      </c>
      <c r="R1007">
        <v>6363</v>
      </c>
      <c r="S1007" s="32" t="s">
        <v>689</v>
      </c>
      <c r="T1007" s="32" t="s">
        <v>3428</v>
      </c>
      <c r="U1007" s="32" t="s">
        <v>45</v>
      </c>
      <c r="V1007" s="32" t="s">
        <v>4014</v>
      </c>
      <c r="W1007" s="33">
        <v>44830.486909722225</v>
      </c>
      <c r="X1007" s="32" t="s">
        <v>215</v>
      </c>
      <c r="Y1007" s="32" t="s">
        <v>47</v>
      </c>
      <c r="Z1007" s="32" t="s">
        <v>48</v>
      </c>
      <c r="AA1007" s="32" t="s">
        <v>478</v>
      </c>
      <c r="AB1007" s="32" t="s">
        <v>4015</v>
      </c>
      <c r="AC1007" s="32" t="s">
        <v>521</v>
      </c>
      <c r="AD1007" s="34"/>
      <c r="AE1007" s="32" t="s">
        <v>39</v>
      </c>
      <c r="AF1007" s="32" t="s">
        <v>50</v>
      </c>
      <c r="AG1007" s="35">
        <v>0</v>
      </c>
      <c r="AH1007" s="33">
        <v>44830.61173611111</v>
      </c>
      <c r="AI1007" s="32" t="s">
        <v>56</v>
      </c>
    </row>
    <row r="1008" spans="1:35" ht="14.25">
      <c r="A1008" s="32" t="s">
        <v>35</v>
      </c>
      <c r="B1008" s="32" t="s">
        <v>178</v>
      </c>
      <c r="C1008" s="33">
        <v>44830.461064814815</v>
      </c>
      <c r="D1008" s="33">
        <v>44830.372442129628</v>
      </c>
      <c r="E1008" s="32" t="s">
        <v>37</v>
      </c>
      <c r="F1008" s="32" t="s">
        <v>4016</v>
      </c>
      <c r="G1008">
        <v>12137</v>
      </c>
      <c r="H1008" s="33">
        <v>44840.372870370367</v>
      </c>
      <c r="I1008" s="32" t="s">
        <v>38</v>
      </c>
      <c r="J1008" s="32" t="s">
        <v>39</v>
      </c>
      <c r="K1008" s="33"/>
      <c r="L1008" s="32" t="s">
        <v>40</v>
      </c>
      <c r="M1008" s="32" t="s">
        <v>56</v>
      </c>
      <c r="N1008">
        <v>1</v>
      </c>
      <c r="O1008" s="32" t="s">
        <v>54</v>
      </c>
      <c r="P1008">
        <v>0</v>
      </c>
      <c r="Q1008" s="32" t="s">
        <v>56</v>
      </c>
      <c r="R1008">
        <v>851810515</v>
      </c>
      <c r="S1008" s="32" t="s">
        <v>1270</v>
      </c>
      <c r="T1008" s="32" t="s">
        <v>1271</v>
      </c>
      <c r="U1008" s="32" t="s">
        <v>45</v>
      </c>
      <c r="V1008" s="32" t="s">
        <v>580</v>
      </c>
      <c r="W1008" s="33">
        <v>44830.461064814815</v>
      </c>
      <c r="X1008" s="32" t="s">
        <v>223</v>
      </c>
      <c r="Y1008" s="32" t="s">
        <v>47</v>
      </c>
      <c r="Z1008" s="32" t="s">
        <v>48</v>
      </c>
      <c r="AA1008" s="32" t="s">
        <v>182</v>
      </c>
      <c r="AB1008" s="32" t="s">
        <v>4017</v>
      </c>
      <c r="AC1008" s="32" t="s">
        <v>712</v>
      </c>
      <c r="AD1008" s="34">
        <v>44686</v>
      </c>
      <c r="AE1008" s="32" t="s">
        <v>39</v>
      </c>
      <c r="AF1008" s="32" t="s">
        <v>53</v>
      </c>
      <c r="AG1008" s="35">
        <v>0</v>
      </c>
      <c r="AH1008" s="33">
        <v>44830.707870370374</v>
      </c>
      <c r="AI1008" s="32" t="s">
        <v>56</v>
      </c>
    </row>
    <row r="1009" spans="1:35" ht="14.25">
      <c r="A1009" s="32" t="s">
        <v>35</v>
      </c>
      <c r="B1009" s="32" t="s">
        <v>36</v>
      </c>
      <c r="C1009" s="33">
        <v>44836.733518518522</v>
      </c>
      <c r="D1009" s="33">
        <v>44830.373645833337</v>
      </c>
      <c r="E1009" s="32" t="s">
        <v>37</v>
      </c>
      <c r="F1009" s="32" t="s">
        <v>4018</v>
      </c>
      <c r="G1009">
        <v>12138</v>
      </c>
      <c r="H1009" s="33">
        <v>44846.431944444441</v>
      </c>
      <c r="I1009" s="32" t="s">
        <v>38</v>
      </c>
      <c r="J1009" s="32" t="s">
        <v>39</v>
      </c>
      <c r="K1009" s="33"/>
      <c r="L1009" s="32" t="s">
        <v>40</v>
      </c>
      <c r="M1009" s="32" t="s">
        <v>56</v>
      </c>
      <c r="N1009">
        <v>1</v>
      </c>
      <c r="O1009" s="32" t="s">
        <v>82</v>
      </c>
      <c r="P1009">
        <v>0</v>
      </c>
      <c r="Q1009" s="32" t="s">
        <v>56</v>
      </c>
      <c r="R1009">
        <v>877990683</v>
      </c>
      <c r="S1009" s="32" t="s">
        <v>162</v>
      </c>
      <c r="T1009" s="32" t="s">
        <v>163</v>
      </c>
      <c r="U1009" s="32" t="s">
        <v>45</v>
      </c>
      <c r="V1009" s="32" t="s">
        <v>4019</v>
      </c>
      <c r="W1009" s="33">
        <v>44834.692511574074</v>
      </c>
      <c r="X1009" s="32" t="s">
        <v>67</v>
      </c>
      <c r="Y1009" s="32" t="s">
        <v>47</v>
      </c>
      <c r="Z1009" s="32" t="s">
        <v>48</v>
      </c>
      <c r="AA1009" s="32" t="s">
        <v>372</v>
      </c>
      <c r="AB1009" s="32" t="s">
        <v>4020</v>
      </c>
      <c r="AC1009" s="32" t="s">
        <v>539</v>
      </c>
      <c r="AD1009" s="34"/>
      <c r="AE1009" s="32" t="s">
        <v>39</v>
      </c>
      <c r="AF1009" s="32" t="s">
        <v>50</v>
      </c>
      <c r="AG1009" s="35">
        <v>0</v>
      </c>
      <c r="AH1009" s="33">
        <v>44836.733506944445</v>
      </c>
      <c r="AI1009" s="32" t="s">
        <v>56</v>
      </c>
    </row>
    <row r="1010" spans="1:35" ht="14.25">
      <c r="A1010" s="32" t="s">
        <v>35</v>
      </c>
      <c r="B1010" s="32" t="s">
        <v>1527</v>
      </c>
      <c r="C1010" s="33">
        <v>44830.376527777778</v>
      </c>
      <c r="D1010" s="33">
        <v>44830.376192129632</v>
      </c>
      <c r="E1010" s="32" t="s">
        <v>37</v>
      </c>
      <c r="F1010" s="32" t="s">
        <v>4021</v>
      </c>
      <c r="G1010">
        <v>12139</v>
      </c>
      <c r="H1010" s="33">
        <v>44840.69976851852</v>
      </c>
      <c r="I1010" s="32" t="s">
        <v>38</v>
      </c>
      <c r="J1010" s="32" t="s">
        <v>39</v>
      </c>
      <c r="K1010" s="33"/>
      <c r="L1010" s="32" t="s">
        <v>40</v>
      </c>
      <c r="M1010" s="32" t="s">
        <v>41</v>
      </c>
      <c r="N1010">
        <v>1</v>
      </c>
      <c r="O1010" s="32" t="s">
        <v>42</v>
      </c>
      <c r="P1010">
        <v>0</v>
      </c>
      <c r="Q1010" s="32" t="s">
        <v>41</v>
      </c>
      <c r="R1010">
        <v>642175520</v>
      </c>
      <c r="S1010" s="32" t="s">
        <v>194</v>
      </c>
      <c r="T1010" s="32" t="s">
        <v>195</v>
      </c>
      <c r="U1010" s="32" t="s">
        <v>45</v>
      </c>
      <c r="V1010" s="32" t="s">
        <v>1091</v>
      </c>
      <c r="W1010" s="33">
        <v>44830.376527777778</v>
      </c>
      <c r="X1010" s="32" t="s">
        <v>196</v>
      </c>
      <c r="Y1010" s="32" t="s">
        <v>282</v>
      </c>
      <c r="Z1010" s="32" t="s">
        <v>48</v>
      </c>
      <c r="AA1010" s="32" t="s">
        <v>197</v>
      </c>
      <c r="AB1010" s="32" t="s">
        <v>4022</v>
      </c>
      <c r="AC1010" s="32" t="s">
        <v>538</v>
      </c>
      <c r="AD1010" s="34"/>
      <c r="AE1010" s="32" t="s">
        <v>39</v>
      </c>
      <c r="AF1010" s="32" t="s">
        <v>50</v>
      </c>
      <c r="AG1010" s="35">
        <v>0</v>
      </c>
      <c r="AH1010" s="33">
        <v>44838.44976851852</v>
      </c>
      <c r="AI1010" s="32" t="s">
        <v>41</v>
      </c>
    </row>
    <row r="1011" spans="1:35" ht="14.25">
      <c r="A1011" s="32" t="s">
        <v>35</v>
      </c>
      <c r="B1011" s="32" t="s">
        <v>1527</v>
      </c>
      <c r="C1011" s="33">
        <v>44830.379930555559</v>
      </c>
      <c r="D1011" s="33">
        <v>44830.377638888887</v>
      </c>
      <c r="E1011" s="32" t="s">
        <v>37</v>
      </c>
      <c r="F1011" s="32" t="s">
        <v>4023</v>
      </c>
      <c r="G1011">
        <v>12140</v>
      </c>
      <c r="H1011" s="33">
        <v>44840.697650462964</v>
      </c>
      <c r="I1011" s="32" t="s">
        <v>38</v>
      </c>
      <c r="J1011" s="32" t="s">
        <v>39</v>
      </c>
      <c r="K1011" s="33"/>
      <c r="L1011" s="32" t="s">
        <v>40</v>
      </c>
      <c r="M1011" s="32" t="s">
        <v>41</v>
      </c>
      <c r="N1011">
        <v>1</v>
      </c>
      <c r="O1011" s="32" t="s">
        <v>42</v>
      </c>
      <c r="P1011">
        <v>0</v>
      </c>
      <c r="Q1011" s="32" t="s">
        <v>41</v>
      </c>
      <c r="R1011">
        <v>642175520</v>
      </c>
      <c r="S1011" s="32" t="s">
        <v>194</v>
      </c>
      <c r="T1011" s="32" t="s">
        <v>195</v>
      </c>
      <c r="U1011" s="32" t="s">
        <v>45</v>
      </c>
      <c r="V1011" s="32" t="s">
        <v>4024</v>
      </c>
      <c r="W1011" s="33">
        <v>44830.379930555559</v>
      </c>
      <c r="X1011" s="32" t="s">
        <v>196</v>
      </c>
      <c r="Y1011" s="32" t="s">
        <v>52</v>
      </c>
      <c r="Z1011" s="32" t="s">
        <v>48</v>
      </c>
      <c r="AA1011" s="32" t="s">
        <v>197</v>
      </c>
      <c r="AB1011" s="32" t="s">
        <v>4025</v>
      </c>
      <c r="AC1011" s="32" t="s">
        <v>538</v>
      </c>
      <c r="AD1011" s="34"/>
      <c r="AE1011" s="32" t="s">
        <v>39</v>
      </c>
      <c r="AF1011" s="32" t="s">
        <v>50</v>
      </c>
      <c r="AG1011" s="35">
        <v>0</v>
      </c>
      <c r="AH1011" s="33">
        <v>44838.449733796297</v>
      </c>
      <c r="AI1011" s="32" t="s">
        <v>41</v>
      </c>
    </row>
    <row r="1012" spans="1:35" ht="14.25">
      <c r="A1012" s="32" t="s">
        <v>35</v>
      </c>
      <c r="B1012" s="32" t="s">
        <v>1527</v>
      </c>
      <c r="C1012" s="33">
        <v>44830.382488425923</v>
      </c>
      <c r="D1012" s="33">
        <v>44830.382210648146</v>
      </c>
      <c r="E1012" s="32" t="s">
        <v>37</v>
      </c>
      <c r="F1012" s="32" t="s">
        <v>4026</v>
      </c>
      <c r="G1012">
        <v>12141</v>
      </c>
      <c r="H1012" s="33">
        <v>44840.699699074074</v>
      </c>
      <c r="I1012" s="32" t="s">
        <v>38</v>
      </c>
      <c r="J1012" s="32" t="s">
        <v>39</v>
      </c>
      <c r="K1012" s="33"/>
      <c r="L1012" s="32" t="s">
        <v>40</v>
      </c>
      <c r="M1012" s="32" t="s">
        <v>41</v>
      </c>
      <c r="N1012">
        <v>1</v>
      </c>
      <c r="O1012" s="32" t="s">
        <v>42</v>
      </c>
      <c r="P1012">
        <v>0</v>
      </c>
      <c r="Q1012" s="32" t="s">
        <v>41</v>
      </c>
      <c r="R1012">
        <v>642175520</v>
      </c>
      <c r="S1012" s="32" t="s">
        <v>194</v>
      </c>
      <c r="T1012" s="32" t="s">
        <v>195</v>
      </c>
      <c r="U1012" s="32" t="s">
        <v>45</v>
      </c>
      <c r="V1012" s="32" t="s">
        <v>891</v>
      </c>
      <c r="W1012" s="33">
        <v>44830.382488425923</v>
      </c>
      <c r="X1012" s="32" t="s">
        <v>196</v>
      </c>
      <c r="Y1012" s="32" t="s">
        <v>282</v>
      </c>
      <c r="Z1012" s="32" t="s">
        <v>48</v>
      </c>
      <c r="AA1012" s="32" t="s">
        <v>197</v>
      </c>
      <c r="AB1012" s="32" t="s">
        <v>1104</v>
      </c>
      <c r="AC1012" s="32" t="s">
        <v>538</v>
      </c>
      <c r="AD1012" s="34"/>
      <c r="AE1012" s="32" t="s">
        <v>39</v>
      </c>
      <c r="AF1012" s="32" t="s">
        <v>50</v>
      </c>
      <c r="AG1012" s="35">
        <v>0</v>
      </c>
      <c r="AH1012" s="33">
        <v>44838.449699074074</v>
      </c>
      <c r="AI1012" s="32" t="s">
        <v>41</v>
      </c>
    </row>
    <row r="1013" spans="1:35" ht="14.25">
      <c r="A1013" s="32" t="s">
        <v>35</v>
      </c>
      <c r="B1013" s="32" t="s">
        <v>1527</v>
      </c>
      <c r="C1013" s="33">
        <v>44830.384375000001</v>
      </c>
      <c r="D1013" s="33">
        <v>44830.384062500001</v>
      </c>
      <c r="E1013" s="32" t="s">
        <v>37</v>
      </c>
      <c r="F1013" s="32" t="s">
        <v>4027</v>
      </c>
      <c r="G1013">
        <v>12142</v>
      </c>
      <c r="H1013" s="33">
        <v>44840.699652777781</v>
      </c>
      <c r="I1013" s="32" t="s">
        <v>38</v>
      </c>
      <c r="J1013" s="32" t="s">
        <v>39</v>
      </c>
      <c r="K1013" s="33"/>
      <c r="L1013" s="32" t="s">
        <v>40</v>
      </c>
      <c r="M1013" s="32" t="s">
        <v>41</v>
      </c>
      <c r="N1013">
        <v>1</v>
      </c>
      <c r="O1013" s="32" t="s">
        <v>42</v>
      </c>
      <c r="P1013">
        <v>0</v>
      </c>
      <c r="Q1013" s="32" t="s">
        <v>41</v>
      </c>
      <c r="R1013">
        <v>642175520</v>
      </c>
      <c r="S1013" s="32" t="s">
        <v>194</v>
      </c>
      <c r="T1013" s="32" t="s">
        <v>195</v>
      </c>
      <c r="U1013" s="32" t="s">
        <v>45</v>
      </c>
      <c r="V1013" s="32" t="s">
        <v>2093</v>
      </c>
      <c r="W1013" s="33">
        <v>44830.384375000001</v>
      </c>
      <c r="X1013" s="32" t="s">
        <v>196</v>
      </c>
      <c r="Y1013" s="32" t="s">
        <v>235</v>
      </c>
      <c r="Z1013" s="32" t="s">
        <v>48</v>
      </c>
      <c r="AA1013" s="32" t="s">
        <v>197</v>
      </c>
      <c r="AB1013" s="32" t="s">
        <v>4028</v>
      </c>
      <c r="AC1013" s="32" t="s">
        <v>538</v>
      </c>
      <c r="AD1013" s="34"/>
      <c r="AE1013" s="32" t="s">
        <v>39</v>
      </c>
      <c r="AF1013" s="32" t="s">
        <v>50</v>
      </c>
      <c r="AG1013" s="35">
        <v>0</v>
      </c>
      <c r="AH1013" s="33">
        <v>44838.449652777781</v>
      </c>
      <c r="AI1013" s="32" t="s">
        <v>41</v>
      </c>
    </row>
    <row r="1014" spans="1:35" ht="14.25">
      <c r="A1014" s="32" t="s">
        <v>35</v>
      </c>
      <c r="B1014" s="32" t="s">
        <v>36</v>
      </c>
      <c r="C1014" s="33">
        <v>44831.671886574077</v>
      </c>
      <c r="D1014" s="33">
        <v>44830.384502314817</v>
      </c>
      <c r="E1014" s="32" t="s">
        <v>37</v>
      </c>
      <c r="F1014" s="32" t="s">
        <v>4029</v>
      </c>
      <c r="G1014">
        <v>12143</v>
      </c>
      <c r="H1014" s="33">
        <v>44840.655914351853</v>
      </c>
      <c r="I1014" s="32" t="s">
        <v>38</v>
      </c>
      <c r="J1014" s="32" t="s">
        <v>39</v>
      </c>
      <c r="K1014" s="33"/>
      <c r="L1014" s="32" t="s">
        <v>40</v>
      </c>
      <c r="M1014" s="32" t="s">
        <v>56</v>
      </c>
      <c r="N1014">
        <v>1</v>
      </c>
      <c r="O1014" s="32" t="s">
        <v>42</v>
      </c>
      <c r="P1014">
        <v>0</v>
      </c>
      <c r="Q1014" s="32" t="s">
        <v>56</v>
      </c>
      <c r="R1014">
        <v>618623338</v>
      </c>
      <c r="S1014" s="32" t="s">
        <v>967</v>
      </c>
      <c r="T1014" s="32" t="s">
        <v>4030</v>
      </c>
      <c r="U1014" s="32" t="s">
        <v>45</v>
      </c>
      <c r="V1014" s="32" t="s">
        <v>4031</v>
      </c>
      <c r="W1014" s="33">
        <v>44831.400625000002</v>
      </c>
      <c r="X1014" s="32" t="s">
        <v>72</v>
      </c>
      <c r="Y1014" s="32" t="s">
        <v>47</v>
      </c>
      <c r="Z1014" s="32" t="s">
        <v>48</v>
      </c>
      <c r="AA1014" s="32" t="s">
        <v>86</v>
      </c>
      <c r="AB1014" s="32" t="s">
        <v>4032</v>
      </c>
      <c r="AC1014" s="32" t="s">
        <v>168</v>
      </c>
      <c r="AD1014" s="34"/>
      <c r="AE1014" s="32" t="s">
        <v>39</v>
      </c>
      <c r="AF1014" s="32" t="s">
        <v>50</v>
      </c>
      <c r="AG1014" s="35">
        <v>0</v>
      </c>
      <c r="AH1014" s="33">
        <v>44831.671886574077</v>
      </c>
      <c r="AI1014" s="32" t="s">
        <v>56</v>
      </c>
    </row>
    <row r="1015" spans="1:35" ht="14.25">
      <c r="A1015" s="32" t="s">
        <v>35</v>
      </c>
      <c r="B1015" s="32" t="s">
        <v>1527</v>
      </c>
      <c r="C1015" s="33">
        <v>44830.385729166665</v>
      </c>
      <c r="D1015" s="33">
        <v>44830.385474537034</v>
      </c>
      <c r="E1015" s="32" t="s">
        <v>37</v>
      </c>
      <c r="F1015" s="32" t="s">
        <v>4033</v>
      </c>
      <c r="G1015">
        <v>12144</v>
      </c>
      <c r="H1015" s="33">
        <v>44832.64298611111</v>
      </c>
      <c r="I1015" s="32" t="s">
        <v>38</v>
      </c>
      <c r="J1015" s="32" t="s">
        <v>39</v>
      </c>
      <c r="K1015" s="33"/>
      <c r="L1015" s="32" t="s">
        <v>40</v>
      </c>
      <c r="M1015" s="32" t="s">
        <v>41</v>
      </c>
      <c r="N1015">
        <v>1</v>
      </c>
      <c r="O1015" s="32" t="s">
        <v>42</v>
      </c>
      <c r="P1015">
        <v>0</v>
      </c>
      <c r="Q1015" s="32" t="s">
        <v>41</v>
      </c>
      <c r="R1015">
        <v>642175520</v>
      </c>
      <c r="S1015" s="32" t="s">
        <v>194</v>
      </c>
      <c r="T1015" s="32" t="s">
        <v>195</v>
      </c>
      <c r="U1015" s="32" t="s">
        <v>45</v>
      </c>
      <c r="V1015" s="32" t="s">
        <v>752</v>
      </c>
      <c r="W1015" s="33">
        <v>44830.385729166665</v>
      </c>
      <c r="X1015" s="32" t="s">
        <v>196</v>
      </c>
      <c r="Y1015" s="32" t="s">
        <v>52</v>
      </c>
      <c r="Z1015" s="32" t="s">
        <v>48</v>
      </c>
      <c r="AA1015" s="32" t="s">
        <v>197</v>
      </c>
      <c r="AB1015" s="32" t="s">
        <v>2473</v>
      </c>
      <c r="AC1015" s="32" t="s">
        <v>538</v>
      </c>
      <c r="AD1015" s="34"/>
      <c r="AE1015" s="32" t="s">
        <v>39</v>
      </c>
      <c r="AF1015" s="32" t="s">
        <v>50</v>
      </c>
      <c r="AG1015" s="35">
        <v>0</v>
      </c>
      <c r="AH1015" s="33">
        <v>44830.39298611111</v>
      </c>
      <c r="AI1015" s="32" t="s">
        <v>41</v>
      </c>
    </row>
    <row r="1016" spans="1:35" ht="14.25">
      <c r="A1016" s="32" t="s">
        <v>35</v>
      </c>
      <c r="B1016" s="32" t="s">
        <v>73</v>
      </c>
      <c r="C1016" s="33">
        <v>44830.655219907407</v>
      </c>
      <c r="D1016" s="33">
        <v>44830.38554398148</v>
      </c>
      <c r="E1016" s="32" t="s">
        <v>37</v>
      </c>
      <c r="F1016" s="32" t="s">
        <v>4034</v>
      </c>
      <c r="G1016">
        <v>12145</v>
      </c>
      <c r="H1016" s="33">
        <v>44840.412164351852</v>
      </c>
      <c r="I1016" s="32" t="s">
        <v>38</v>
      </c>
      <c r="J1016" s="32" t="s">
        <v>39</v>
      </c>
      <c r="K1016" s="33"/>
      <c r="L1016" s="32" t="s">
        <v>40</v>
      </c>
      <c r="M1016" s="32" t="s">
        <v>56</v>
      </c>
      <c r="N1016">
        <v>1</v>
      </c>
      <c r="O1016" s="32" t="s">
        <v>42</v>
      </c>
      <c r="P1016">
        <v>0</v>
      </c>
      <c r="Q1016" s="32" t="s">
        <v>56</v>
      </c>
      <c r="R1016">
        <v>8177</v>
      </c>
      <c r="S1016" s="32" t="s">
        <v>745</v>
      </c>
      <c r="T1016" s="32" t="s">
        <v>746</v>
      </c>
      <c r="U1016" s="32" t="s">
        <v>45</v>
      </c>
      <c r="V1016" s="32" t="s">
        <v>4035</v>
      </c>
      <c r="W1016" s="33">
        <v>44830.628645833334</v>
      </c>
      <c r="X1016" s="32" t="s">
        <v>72</v>
      </c>
      <c r="Y1016" s="32" t="s">
        <v>47</v>
      </c>
      <c r="Z1016" s="32" t="s">
        <v>48</v>
      </c>
      <c r="AA1016" s="32" t="s">
        <v>105</v>
      </c>
      <c r="AB1016" s="32" t="s">
        <v>4036</v>
      </c>
      <c r="AC1016" s="32" t="s">
        <v>2253</v>
      </c>
      <c r="AD1016" s="34"/>
      <c r="AE1016" s="32" t="s">
        <v>39</v>
      </c>
      <c r="AF1016" s="32" t="s">
        <v>50</v>
      </c>
      <c r="AG1016" s="35">
        <v>0</v>
      </c>
      <c r="AH1016" s="33">
        <v>44830.655219907407</v>
      </c>
      <c r="AI1016" s="32" t="s">
        <v>56</v>
      </c>
    </row>
    <row r="1017" spans="1:35" ht="14.25">
      <c r="A1017" s="32" t="s">
        <v>35</v>
      </c>
      <c r="B1017" s="32" t="s">
        <v>36</v>
      </c>
      <c r="C1017" s="33"/>
      <c r="D1017" s="33">
        <v>44830.38559027778</v>
      </c>
      <c r="E1017" s="32" t="s">
        <v>37</v>
      </c>
      <c r="F1017" s="32" t="s">
        <v>4037</v>
      </c>
      <c r="G1017">
        <v>12146</v>
      </c>
      <c r="H1017" s="33">
        <v>44840.385995370372</v>
      </c>
      <c r="I1017" s="32" t="s">
        <v>38</v>
      </c>
      <c r="J1017" s="32" t="s">
        <v>39</v>
      </c>
      <c r="K1017" s="33"/>
      <c r="L1017" s="32" t="s">
        <v>40</v>
      </c>
      <c r="M1017" s="32" t="s">
        <v>56</v>
      </c>
      <c r="N1017">
        <v>1</v>
      </c>
      <c r="O1017" s="32" t="s">
        <v>42</v>
      </c>
      <c r="P1017">
        <v>0</v>
      </c>
      <c r="Q1017" s="32" t="s">
        <v>56</v>
      </c>
      <c r="R1017">
        <v>6168</v>
      </c>
      <c r="S1017" s="32" t="s">
        <v>4038</v>
      </c>
      <c r="T1017" s="32" t="s">
        <v>4039</v>
      </c>
      <c r="U1017" s="32" t="s">
        <v>39</v>
      </c>
      <c r="V1017" s="32" t="s">
        <v>39</v>
      </c>
      <c r="W1017" s="33"/>
      <c r="X1017" s="32" t="s">
        <v>219</v>
      </c>
      <c r="Y1017" s="32" t="s">
        <v>47</v>
      </c>
      <c r="Z1017" s="32" t="s">
        <v>160</v>
      </c>
      <c r="AA1017" s="32" t="s">
        <v>118</v>
      </c>
      <c r="AB1017" s="32" t="s">
        <v>4040</v>
      </c>
      <c r="AC1017" s="32" t="s">
        <v>4002</v>
      </c>
      <c r="AD1017" s="34"/>
      <c r="AE1017" s="32" t="s">
        <v>39</v>
      </c>
      <c r="AF1017" s="32" t="s">
        <v>50</v>
      </c>
      <c r="AG1017" s="35">
        <v>0</v>
      </c>
      <c r="AH1017" s="33">
        <v>44830.393634259257</v>
      </c>
      <c r="AI1017" s="32" t="s">
        <v>56</v>
      </c>
    </row>
    <row r="1018" spans="1:35" ht="14.25">
      <c r="A1018" s="32" t="s">
        <v>35</v>
      </c>
      <c r="B1018" s="32" t="s">
        <v>73</v>
      </c>
      <c r="C1018" s="33">
        <v>44830.658715277779</v>
      </c>
      <c r="D1018" s="33">
        <v>44830.386412037034</v>
      </c>
      <c r="E1018" s="32" t="s">
        <v>37</v>
      </c>
      <c r="F1018" s="32" t="s">
        <v>39</v>
      </c>
      <c r="G1018">
        <v>12147</v>
      </c>
      <c r="H1018" s="33">
        <v>44832.637881944444</v>
      </c>
      <c r="I1018" s="32" t="s">
        <v>38</v>
      </c>
      <c r="J1018" s="32" t="s">
        <v>39</v>
      </c>
      <c r="K1018" s="33"/>
      <c r="L1018" s="32" t="s">
        <v>40</v>
      </c>
      <c r="M1018" s="32" t="s">
        <v>56</v>
      </c>
      <c r="N1018">
        <v>2</v>
      </c>
      <c r="O1018" s="32" t="s">
        <v>488</v>
      </c>
      <c r="P1018">
        <v>0</v>
      </c>
      <c r="Q1018" s="32" t="s">
        <v>41</v>
      </c>
      <c r="R1018">
        <v>6355</v>
      </c>
      <c r="S1018" s="32" t="s">
        <v>1054</v>
      </c>
      <c r="T1018" s="32" t="s">
        <v>1055</v>
      </c>
      <c r="U1018" s="32" t="s">
        <v>45</v>
      </c>
      <c r="V1018" s="32" t="s">
        <v>4041</v>
      </c>
      <c r="W1018" s="33">
        <v>44830.657523148147</v>
      </c>
      <c r="X1018" s="32" t="s">
        <v>67</v>
      </c>
      <c r="Y1018" s="32" t="s">
        <v>47</v>
      </c>
      <c r="Z1018" s="32" t="s">
        <v>48</v>
      </c>
      <c r="AA1018" s="32" t="s">
        <v>77</v>
      </c>
      <c r="AB1018" s="32" t="s">
        <v>1056</v>
      </c>
      <c r="AC1018" s="32" t="s">
        <v>521</v>
      </c>
      <c r="AD1018" s="34"/>
      <c r="AE1018" s="32" t="s">
        <v>39</v>
      </c>
      <c r="AF1018" s="32" t="s">
        <v>50</v>
      </c>
      <c r="AG1018" s="35">
        <v>0</v>
      </c>
      <c r="AH1018" s="33">
        <v>44830.658715277779</v>
      </c>
      <c r="AI1018" s="32" t="s">
        <v>56</v>
      </c>
    </row>
    <row r="1019" spans="1:35" ht="14.25">
      <c r="A1019" s="32" t="s">
        <v>35</v>
      </c>
      <c r="B1019" s="32" t="s">
        <v>1527</v>
      </c>
      <c r="C1019" s="33">
        <v>44830.612233796295</v>
      </c>
      <c r="D1019" s="33">
        <v>44830.386562500003</v>
      </c>
      <c r="E1019" s="32" t="s">
        <v>37</v>
      </c>
      <c r="F1019" s="32" t="s">
        <v>4042</v>
      </c>
      <c r="G1019">
        <v>12148</v>
      </c>
      <c r="H1019" s="33">
        <v>44840.521956018521</v>
      </c>
      <c r="I1019" s="32" t="s">
        <v>38</v>
      </c>
      <c r="J1019" s="32" t="s">
        <v>39</v>
      </c>
      <c r="K1019" s="33"/>
      <c r="L1019" s="32" t="s">
        <v>40</v>
      </c>
      <c r="M1019" s="32" t="s">
        <v>56</v>
      </c>
      <c r="N1019">
        <v>1</v>
      </c>
      <c r="O1019" s="32" t="s">
        <v>453</v>
      </c>
      <c r="P1019">
        <v>0</v>
      </c>
      <c r="Q1019" s="32" t="s">
        <v>56</v>
      </c>
      <c r="R1019">
        <v>5742</v>
      </c>
      <c r="S1019" s="32" t="s">
        <v>218</v>
      </c>
      <c r="T1019" s="32" t="s">
        <v>219</v>
      </c>
      <c r="U1019" s="32" t="s">
        <v>45</v>
      </c>
      <c r="V1019" s="32" t="s">
        <v>4043</v>
      </c>
      <c r="W1019" s="33">
        <v>44830.477222222224</v>
      </c>
      <c r="X1019" s="32" t="s">
        <v>58</v>
      </c>
      <c r="Y1019" s="32" t="s">
        <v>52</v>
      </c>
      <c r="Z1019" s="32" t="s">
        <v>48</v>
      </c>
      <c r="AA1019" s="32" t="s">
        <v>455</v>
      </c>
      <c r="AB1019" s="32" t="s">
        <v>4044</v>
      </c>
      <c r="AC1019" s="32" t="s">
        <v>467</v>
      </c>
      <c r="AD1019" s="34"/>
      <c r="AE1019" s="32" t="s">
        <v>39</v>
      </c>
      <c r="AF1019" s="32" t="s">
        <v>50</v>
      </c>
      <c r="AG1019" s="35">
        <v>0</v>
      </c>
      <c r="AH1019" s="33">
        <v>44830.612233796295</v>
      </c>
      <c r="AI1019" s="32" t="s">
        <v>56</v>
      </c>
    </row>
    <row r="1020" spans="1:35" ht="14.25">
      <c r="A1020" s="32" t="s">
        <v>35</v>
      </c>
      <c r="B1020" s="32" t="s">
        <v>1527</v>
      </c>
      <c r="C1020" s="33">
        <v>44830.387430555558</v>
      </c>
      <c r="D1020" s="33">
        <v>44830.386562500003</v>
      </c>
      <c r="E1020" s="32" t="s">
        <v>37</v>
      </c>
      <c r="F1020" s="32" t="s">
        <v>4045</v>
      </c>
      <c r="G1020">
        <v>12149</v>
      </c>
      <c r="H1020" s="33">
        <v>44840.698912037034</v>
      </c>
      <c r="I1020" s="32" t="s">
        <v>38</v>
      </c>
      <c r="J1020" s="32" t="s">
        <v>39</v>
      </c>
      <c r="K1020" s="33"/>
      <c r="L1020" s="32" t="s">
        <v>40</v>
      </c>
      <c r="M1020" s="32" t="s">
        <v>41</v>
      </c>
      <c r="N1020">
        <v>1</v>
      </c>
      <c r="O1020" s="32" t="s">
        <v>42</v>
      </c>
      <c r="P1020">
        <v>0</v>
      </c>
      <c r="Q1020" s="32" t="s">
        <v>41</v>
      </c>
      <c r="R1020">
        <v>642175520</v>
      </c>
      <c r="S1020" s="32" t="s">
        <v>194</v>
      </c>
      <c r="T1020" s="32" t="s">
        <v>195</v>
      </c>
      <c r="U1020" s="32" t="s">
        <v>45</v>
      </c>
      <c r="V1020" s="32" t="s">
        <v>4046</v>
      </c>
      <c r="W1020" s="33">
        <v>44830.387430555558</v>
      </c>
      <c r="X1020" s="32" t="s">
        <v>196</v>
      </c>
      <c r="Y1020" s="32" t="s">
        <v>52</v>
      </c>
      <c r="Z1020" s="32" t="s">
        <v>48</v>
      </c>
      <c r="AA1020" s="32" t="s">
        <v>197</v>
      </c>
      <c r="AB1020" s="32" t="s">
        <v>2085</v>
      </c>
      <c r="AC1020" s="32" t="s">
        <v>538</v>
      </c>
      <c r="AD1020" s="34"/>
      <c r="AE1020" s="32" t="s">
        <v>39</v>
      </c>
      <c r="AF1020" s="32" t="s">
        <v>50</v>
      </c>
      <c r="AG1020" s="35">
        <v>0</v>
      </c>
      <c r="AH1020" s="33">
        <v>44838.449606481481</v>
      </c>
      <c r="AI1020" s="32" t="s">
        <v>41</v>
      </c>
    </row>
    <row r="1021" spans="1:35" ht="14.25">
      <c r="A1021" s="32" t="s">
        <v>35</v>
      </c>
      <c r="B1021" s="32" t="s">
        <v>1527</v>
      </c>
      <c r="C1021" s="33">
        <v>44830.389282407406</v>
      </c>
      <c r="D1021" s="33">
        <v>44830.388993055552</v>
      </c>
      <c r="E1021" s="32" t="s">
        <v>37</v>
      </c>
      <c r="F1021" s="32" t="s">
        <v>4047</v>
      </c>
      <c r="G1021">
        <v>12150</v>
      </c>
      <c r="H1021" s="33">
        <v>44840.699571759258</v>
      </c>
      <c r="I1021" s="32" t="s">
        <v>38</v>
      </c>
      <c r="J1021" s="32" t="s">
        <v>39</v>
      </c>
      <c r="K1021" s="33"/>
      <c r="L1021" s="32" t="s">
        <v>40</v>
      </c>
      <c r="M1021" s="32" t="s">
        <v>41</v>
      </c>
      <c r="N1021">
        <v>1</v>
      </c>
      <c r="O1021" s="32" t="s">
        <v>42</v>
      </c>
      <c r="P1021">
        <v>0</v>
      </c>
      <c r="Q1021" s="32" t="s">
        <v>41</v>
      </c>
      <c r="R1021">
        <v>642175520</v>
      </c>
      <c r="S1021" s="32" t="s">
        <v>194</v>
      </c>
      <c r="T1021" s="32" t="s">
        <v>195</v>
      </c>
      <c r="U1021" s="32" t="s">
        <v>45</v>
      </c>
      <c r="V1021" s="32" t="s">
        <v>835</v>
      </c>
      <c r="W1021" s="33">
        <v>44830.389282407406</v>
      </c>
      <c r="X1021" s="32" t="s">
        <v>196</v>
      </c>
      <c r="Y1021" s="32" t="s">
        <v>235</v>
      </c>
      <c r="Z1021" s="32" t="s">
        <v>48</v>
      </c>
      <c r="AA1021" s="32" t="s">
        <v>197</v>
      </c>
      <c r="AB1021" s="32" t="s">
        <v>193</v>
      </c>
      <c r="AC1021" s="32" t="s">
        <v>538</v>
      </c>
      <c r="AD1021" s="34"/>
      <c r="AE1021" s="32" t="s">
        <v>39</v>
      </c>
      <c r="AF1021" s="32" t="s">
        <v>50</v>
      </c>
      <c r="AG1021" s="35">
        <v>0</v>
      </c>
      <c r="AH1021" s="33">
        <v>44838.449571759258</v>
      </c>
      <c r="AI1021" s="32" t="s">
        <v>41</v>
      </c>
    </row>
    <row r="1022" spans="1:35" ht="14.25">
      <c r="A1022" s="32" t="s">
        <v>35</v>
      </c>
      <c r="B1022" s="32" t="s">
        <v>1527</v>
      </c>
      <c r="C1022" s="33">
        <v>44830.392754629633</v>
      </c>
      <c r="D1022" s="33">
        <v>44830.392395833333</v>
      </c>
      <c r="E1022" s="32" t="s">
        <v>37</v>
      </c>
      <c r="F1022" s="32" t="s">
        <v>4048</v>
      </c>
      <c r="G1022">
        <v>12151</v>
      </c>
      <c r="H1022" s="33">
        <v>44840.699513888889</v>
      </c>
      <c r="I1022" s="32" t="s">
        <v>38</v>
      </c>
      <c r="J1022" s="32" t="s">
        <v>39</v>
      </c>
      <c r="K1022" s="33"/>
      <c r="L1022" s="32" t="s">
        <v>40</v>
      </c>
      <c r="M1022" s="32" t="s">
        <v>41</v>
      </c>
      <c r="N1022">
        <v>1</v>
      </c>
      <c r="O1022" s="32" t="s">
        <v>42</v>
      </c>
      <c r="P1022">
        <v>0</v>
      </c>
      <c r="Q1022" s="32" t="s">
        <v>41</v>
      </c>
      <c r="R1022">
        <v>642175520</v>
      </c>
      <c r="S1022" s="32" t="s">
        <v>194</v>
      </c>
      <c r="T1022" s="32" t="s">
        <v>195</v>
      </c>
      <c r="U1022" s="32" t="s">
        <v>45</v>
      </c>
      <c r="V1022" s="32" t="s">
        <v>750</v>
      </c>
      <c r="W1022" s="33">
        <v>44830.392754629633</v>
      </c>
      <c r="X1022" s="32" t="s">
        <v>196</v>
      </c>
      <c r="Y1022" s="32" t="s">
        <v>282</v>
      </c>
      <c r="Z1022" s="32" t="s">
        <v>48</v>
      </c>
      <c r="AA1022" s="32" t="s">
        <v>197</v>
      </c>
      <c r="AB1022" s="32" t="s">
        <v>4049</v>
      </c>
      <c r="AC1022" s="32" t="s">
        <v>538</v>
      </c>
      <c r="AD1022" s="34"/>
      <c r="AE1022" s="32" t="s">
        <v>39</v>
      </c>
      <c r="AF1022" s="32" t="s">
        <v>50</v>
      </c>
      <c r="AG1022" s="35">
        <v>0</v>
      </c>
      <c r="AH1022" s="33">
        <v>44838.449513888889</v>
      </c>
      <c r="AI1022" s="32" t="s">
        <v>41</v>
      </c>
    </row>
    <row r="1023" spans="1:35" ht="14.25">
      <c r="A1023" s="32" t="s">
        <v>35</v>
      </c>
      <c r="B1023" s="32" t="s">
        <v>1527</v>
      </c>
      <c r="C1023" s="33">
        <v>44830.394409722219</v>
      </c>
      <c r="D1023" s="33">
        <v>44830.394131944442</v>
      </c>
      <c r="E1023" s="32" t="s">
        <v>37</v>
      </c>
      <c r="F1023" s="32" t="s">
        <v>4050</v>
      </c>
      <c r="G1023">
        <v>12152</v>
      </c>
      <c r="H1023" s="33">
        <v>44840.699479166666</v>
      </c>
      <c r="I1023" s="32" t="s">
        <v>38</v>
      </c>
      <c r="J1023" s="32" t="s">
        <v>39</v>
      </c>
      <c r="K1023" s="33"/>
      <c r="L1023" s="32" t="s">
        <v>40</v>
      </c>
      <c r="M1023" s="32" t="s">
        <v>41</v>
      </c>
      <c r="N1023">
        <v>1</v>
      </c>
      <c r="O1023" s="32" t="s">
        <v>42</v>
      </c>
      <c r="P1023">
        <v>0</v>
      </c>
      <c r="Q1023" s="32" t="s">
        <v>41</v>
      </c>
      <c r="R1023">
        <v>642175520</v>
      </c>
      <c r="S1023" s="32" t="s">
        <v>194</v>
      </c>
      <c r="T1023" s="32" t="s">
        <v>195</v>
      </c>
      <c r="U1023" s="32" t="s">
        <v>45</v>
      </c>
      <c r="V1023" s="32" t="s">
        <v>891</v>
      </c>
      <c r="W1023" s="33">
        <v>44830.394409722219</v>
      </c>
      <c r="X1023" s="32" t="s">
        <v>196</v>
      </c>
      <c r="Y1023" s="32" t="s">
        <v>282</v>
      </c>
      <c r="Z1023" s="32" t="s">
        <v>48</v>
      </c>
      <c r="AA1023" s="32" t="s">
        <v>197</v>
      </c>
      <c r="AB1023" s="32" t="s">
        <v>4051</v>
      </c>
      <c r="AC1023" s="32" t="s">
        <v>538</v>
      </c>
      <c r="AD1023" s="34"/>
      <c r="AE1023" s="32" t="s">
        <v>39</v>
      </c>
      <c r="AF1023" s="32" t="s">
        <v>50</v>
      </c>
      <c r="AG1023" s="35">
        <v>0</v>
      </c>
      <c r="AH1023" s="33">
        <v>44838.449479166666</v>
      </c>
      <c r="AI1023" s="32" t="s">
        <v>41</v>
      </c>
    </row>
    <row r="1024" spans="1:35" ht="14.25">
      <c r="A1024" s="32" t="s">
        <v>35</v>
      </c>
      <c r="B1024" s="32" t="s">
        <v>178</v>
      </c>
      <c r="C1024" s="33">
        <v>44834.402083333334</v>
      </c>
      <c r="D1024" s="33">
        <v>44830.394606481481</v>
      </c>
      <c r="E1024" s="32" t="s">
        <v>37</v>
      </c>
      <c r="F1024" s="32" t="s">
        <v>39</v>
      </c>
      <c r="G1024">
        <v>12153</v>
      </c>
      <c r="H1024" s="33">
        <v>44838.438194444447</v>
      </c>
      <c r="I1024" s="32" t="s">
        <v>38</v>
      </c>
      <c r="J1024" s="32" t="s">
        <v>39</v>
      </c>
      <c r="K1024" s="33"/>
      <c r="L1024" s="32" t="s">
        <v>40</v>
      </c>
      <c r="M1024" s="32" t="s">
        <v>56</v>
      </c>
      <c r="N1024">
        <v>1</v>
      </c>
      <c r="O1024" s="32" t="s">
        <v>311</v>
      </c>
      <c r="P1024">
        <v>0</v>
      </c>
      <c r="Q1024" s="32" t="s">
        <v>41</v>
      </c>
      <c r="R1024">
        <v>6682</v>
      </c>
      <c r="S1024" s="32" t="s">
        <v>826</v>
      </c>
      <c r="T1024" s="32" t="s">
        <v>2442</v>
      </c>
      <c r="U1024" s="32" t="s">
        <v>45</v>
      </c>
      <c r="V1024" s="32" t="s">
        <v>4052</v>
      </c>
      <c r="W1024" s="33">
        <v>44833.36204861111</v>
      </c>
      <c r="X1024" s="32" t="s">
        <v>72</v>
      </c>
      <c r="Y1024" s="32" t="s">
        <v>47</v>
      </c>
      <c r="Z1024" s="32" t="s">
        <v>48</v>
      </c>
      <c r="AA1024" s="32" t="s">
        <v>182</v>
      </c>
      <c r="AB1024" s="32" t="s">
        <v>827</v>
      </c>
      <c r="AC1024" s="32" t="s">
        <v>328</v>
      </c>
      <c r="AD1024" s="34"/>
      <c r="AE1024" s="32" t="s">
        <v>39</v>
      </c>
      <c r="AF1024" s="32" t="s">
        <v>53</v>
      </c>
      <c r="AG1024" s="35">
        <v>0</v>
      </c>
      <c r="AH1024" s="33">
        <v>44834.402083333334</v>
      </c>
      <c r="AI1024" s="32" t="s">
        <v>56</v>
      </c>
    </row>
    <row r="1025" spans="1:35" ht="14.25">
      <c r="A1025" s="32" t="s">
        <v>35</v>
      </c>
      <c r="B1025" s="32" t="s">
        <v>1527</v>
      </c>
      <c r="C1025" s="33">
        <v>44830.395405092589</v>
      </c>
      <c r="D1025" s="33">
        <v>44830.395104166666</v>
      </c>
      <c r="E1025" s="32" t="s">
        <v>37</v>
      </c>
      <c r="F1025" s="32" t="s">
        <v>4053</v>
      </c>
      <c r="G1025">
        <v>12154</v>
      </c>
      <c r="H1025" s="33">
        <v>44840.698773148149</v>
      </c>
      <c r="I1025" s="32" t="s">
        <v>38</v>
      </c>
      <c r="J1025" s="32" t="s">
        <v>39</v>
      </c>
      <c r="K1025" s="33"/>
      <c r="L1025" s="32" t="s">
        <v>40</v>
      </c>
      <c r="M1025" s="32" t="s">
        <v>41</v>
      </c>
      <c r="N1025">
        <v>1</v>
      </c>
      <c r="O1025" s="32" t="s">
        <v>42</v>
      </c>
      <c r="P1025">
        <v>0</v>
      </c>
      <c r="Q1025" s="32" t="s">
        <v>41</v>
      </c>
      <c r="R1025">
        <v>642175520</v>
      </c>
      <c r="S1025" s="32" t="s">
        <v>194</v>
      </c>
      <c r="T1025" s="32" t="s">
        <v>195</v>
      </c>
      <c r="U1025" s="32" t="s">
        <v>45</v>
      </c>
      <c r="V1025" s="32" t="s">
        <v>1008</v>
      </c>
      <c r="W1025" s="33">
        <v>44830.395405092589</v>
      </c>
      <c r="X1025" s="32" t="s">
        <v>196</v>
      </c>
      <c r="Y1025" s="32" t="s">
        <v>282</v>
      </c>
      <c r="Z1025" s="32" t="s">
        <v>48</v>
      </c>
      <c r="AA1025" s="32" t="s">
        <v>197</v>
      </c>
      <c r="AB1025" s="32" t="s">
        <v>4054</v>
      </c>
      <c r="AC1025" s="32" t="s">
        <v>538</v>
      </c>
      <c r="AD1025" s="34"/>
      <c r="AE1025" s="32" t="s">
        <v>39</v>
      </c>
      <c r="AF1025" s="32" t="s">
        <v>50</v>
      </c>
      <c r="AG1025" s="35">
        <v>0</v>
      </c>
      <c r="AH1025" s="33">
        <v>44838.448773148149</v>
      </c>
      <c r="AI1025" s="32" t="s">
        <v>41</v>
      </c>
    </row>
    <row r="1026" spans="1:35" ht="14.25">
      <c r="A1026" s="32" t="s">
        <v>35</v>
      </c>
      <c r="B1026" s="32" t="s">
        <v>1527</v>
      </c>
      <c r="C1026" s="33">
        <v>44830.39675925926</v>
      </c>
      <c r="D1026" s="33">
        <v>44830.396469907406</v>
      </c>
      <c r="E1026" s="32" t="s">
        <v>37</v>
      </c>
      <c r="F1026" s="32" t="s">
        <v>4055</v>
      </c>
      <c r="G1026">
        <v>12155</v>
      </c>
      <c r="H1026" s="33">
        <v>44840.698692129627</v>
      </c>
      <c r="I1026" s="32" t="s">
        <v>38</v>
      </c>
      <c r="J1026" s="32" t="s">
        <v>39</v>
      </c>
      <c r="K1026" s="33"/>
      <c r="L1026" s="32" t="s">
        <v>40</v>
      </c>
      <c r="M1026" s="32" t="s">
        <v>41</v>
      </c>
      <c r="N1026">
        <v>1</v>
      </c>
      <c r="O1026" s="32" t="s">
        <v>42</v>
      </c>
      <c r="P1026">
        <v>0</v>
      </c>
      <c r="Q1026" s="32" t="s">
        <v>41</v>
      </c>
      <c r="R1026">
        <v>642175520</v>
      </c>
      <c r="S1026" s="32" t="s">
        <v>194</v>
      </c>
      <c r="T1026" s="32" t="s">
        <v>195</v>
      </c>
      <c r="U1026" s="32" t="s">
        <v>45</v>
      </c>
      <c r="V1026" s="32" t="s">
        <v>835</v>
      </c>
      <c r="W1026" s="33">
        <v>44830.39675925926</v>
      </c>
      <c r="X1026" s="32" t="s">
        <v>196</v>
      </c>
      <c r="Y1026" s="32" t="s">
        <v>52</v>
      </c>
      <c r="Z1026" s="32" t="s">
        <v>48</v>
      </c>
      <c r="AA1026" s="32" t="s">
        <v>197</v>
      </c>
      <c r="AB1026" s="32" t="s">
        <v>4056</v>
      </c>
      <c r="AC1026" s="32" t="s">
        <v>538</v>
      </c>
      <c r="AD1026" s="34"/>
      <c r="AE1026" s="32" t="s">
        <v>39</v>
      </c>
      <c r="AF1026" s="32" t="s">
        <v>50</v>
      </c>
      <c r="AG1026" s="35">
        <v>0</v>
      </c>
      <c r="AH1026" s="33">
        <v>44838.448692129627</v>
      </c>
      <c r="AI1026" s="32" t="s">
        <v>41</v>
      </c>
    </row>
    <row r="1027" spans="1:35" ht="14.25">
      <c r="A1027" s="32" t="s">
        <v>35</v>
      </c>
      <c r="B1027" s="32" t="s">
        <v>1527</v>
      </c>
      <c r="C1027" s="33">
        <v>44830.61246527778</v>
      </c>
      <c r="D1027" s="33">
        <v>44830.411122685182</v>
      </c>
      <c r="E1027" s="32" t="s">
        <v>37</v>
      </c>
      <c r="F1027" s="32" t="s">
        <v>4057</v>
      </c>
      <c r="G1027">
        <v>12156</v>
      </c>
      <c r="H1027" s="33">
        <v>44840.589548611111</v>
      </c>
      <c r="I1027" s="32" t="s">
        <v>38</v>
      </c>
      <c r="J1027" s="32" t="s">
        <v>39</v>
      </c>
      <c r="K1027" s="33"/>
      <c r="L1027" s="32" t="s">
        <v>40</v>
      </c>
      <c r="M1027" s="32" t="s">
        <v>56</v>
      </c>
      <c r="N1027">
        <v>1</v>
      </c>
      <c r="O1027" s="32" t="s">
        <v>224</v>
      </c>
      <c r="P1027">
        <v>0</v>
      </c>
      <c r="Q1027" s="32" t="s">
        <v>56</v>
      </c>
      <c r="R1027">
        <v>5744</v>
      </c>
      <c r="S1027" s="32" t="s">
        <v>937</v>
      </c>
      <c r="T1027" s="32" t="s">
        <v>938</v>
      </c>
      <c r="U1027" s="32" t="s">
        <v>45</v>
      </c>
      <c r="V1027" s="32" t="s">
        <v>4058</v>
      </c>
      <c r="W1027" s="33">
        <v>44830.434421296297</v>
      </c>
      <c r="X1027" s="32" t="s">
        <v>94</v>
      </c>
      <c r="Y1027" s="32" t="s">
        <v>47</v>
      </c>
      <c r="Z1027" s="32" t="s">
        <v>48</v>
      </c>
      <c r="AA1027" s="32" t="s">
        <v>455</v>
      </c>
      <c r="AB1027" s="32" t="s">
        <v>4059</v>
      </c>
      <c r="AC1027" s="32" t="s">
        <v>467</v>
      </c>
      <c r="AD1027" s="34"/>
      <c r="AE1027" s="32" t="s">
        <v>39</v>
      </c>
      <c r="AF1027" s="32" t="s">
        <v>50</v>
      </c>
      <c r="AG1027" s="35">
        <v>0</v>
      </c>
      <c r="AH1027" s="33">
        <v>44830.61246527778</v>
      </c>
      <c r="AI1027" s="32" t="s">
        <v>56</v>
      </c>
    </row>
    <row r="1028" spans="1:35" ht="14.25">
      <c r="A1028" s="32" t="s">
        <v>35</v>
      </c>
      <c r="B1028" s="32" t="s">
        <v>1527</v>
      </c>
      <c r="C1028" s="33">
        <v>44834.441921296297</v>
      </c>
      <c r="D1028" s="33">
        <v>44830.41615740741</v>
      </c>
      <c r="E1028" s="32" t="s">
        <v>37</v>
      </c>
      <c r="F1028" s="32" t="s">
        <v>39</v>
      </c>
      <c r="G1028">
        <v>12157</v>
      </c>
      <c r="H1028" s="33">
        <v>44838.672303240739</v>
      </c>
      <c r="I1028" s="32" t="s">
        <v>38</v>
      </c>
      <c r="J1028" s="32" t="s">
        <v>39</v>
      </c>
      <c r="K1028" s="33"/>
      <c r="L1028" s="32" t="s">
        <v>40</v>
      </c>
      <c r="M1028" s="32" t="s">
        <v>56</v>
      </c>
      <c r="N1028">
        <v>2</v>
      </c>
      <c r="O1028" s="32" t="s">
        <v>42</v>
      </c>
      <c r="P1028">
        <v>0</v>
      </c>
      <c r="Q1028" s="32" t="s">
        <v>41</v>
      </c>
      <c r="R1028">
        <v>8187</v>
      </c>
      <c r="S1028" s="32" t="s">
        <v>784</v>
      </c>
      <c r="T1028" s="32" t="s">
        <v>1616</v>
      </c>
      <c r="U1028" s="32" t="s">
        <v>45</v>
      </c>
      <c r="V1028" s="32" t="s">
        <v>4060</v>
      </c>
      <c r="W1028" s="33">
        <v>44832.438425925924</v>
      </c>
      <c r="X1028" s="32" t="s">
        <v>215</v>
      </c>
      <c r="Y1028" s="32" t="s">
        <v>47</v>
      </c>
      <c r="Z1028" s="32" t="s">
        <v>48</v>
      </c>
      <c r="AA1028" s="32" t="s">
        <v>792</v>
      </c>
      <c r="AB1028" s="32" t="s">
        <v>785</v>
      </c>
      <c r="AC1028" s="32" t="s">
        <v>670</v>
      </c>
      <c r="AD1028" s="34"/>
      <c r="AE1028" s="32" t="s">
        <v>39</v>
      </c>
      <c r="AF1028" s="32" t="s">
        <v>50</v>
      </c>
      <c r="AG1028" s="35">
        <v>0</v>
      </c>
      <c r="AH1028" s="33">
        <v>44838.444525462961</v>
      </c>
      <c r="AI1028" s="32" t="s">
        <v>41</v>
      </c>
    </row>
    <row r="1029" spans="1:35" ht="14.25">
      <c r="A1029" s="32" t="s">
        <v>35</v>
      </c>
      <c r="B1029" s="32" t="s">
        <v>1527</v>
      </c>
      <c r="C1029" s="33">
        <v>44831.6721875</v>
      </c>
      <c r="D1029" s="33">
        <v>44830.416851851849</v>
      </c>
      <c r="E1029" s="32" t="s">
        <v>37</v>
      </c>
      <c r="F1029" s="32" t="s">
        <v>4061</v>
      </c>
      <c r="G1029">
        <v>12158</v>
      </c>
      <c r="H1029" s="33">
        <v>44841.368020833332</v>
      </c>
      <c r="I1029" s="32" t="s">
        <v>4062</v>
      </c>
      <c r="J1029" s="32" t="s">
        <v>45</v>
      </c>
      <c r="K1029" s="33">
        <v>44830.440717592595</v>
      </c>
      <c r="L1029" s="32" t="s">
        <v>40</v>
      </c>
      <c r="M1029" s="32" t="s">
        <v>56</v>
      </c>
      <c r="N1029">
        <v>1</v>
      </c>
      <c r="O1029" s="32" t="s">
        <v>42</v>
      </c>
      <c r="P1029">
        <v>1</v>
      </c>
      <c r="Q1029" s="32" t="s">
        <v>56</v>
      </c>
      <c r="R1029">
        <v>6683</v>
      </c>
      <c r="S1029" s="32" t="s">
        <v>4063</v>
      </c>
      <c r="T1029" s="32" t="s">
        <v>4064</v>
      </c>
      <c r="U1029" s="32" t="s">
        <v>45</v>
      </c>
      <c r="V1029" s="32" t="s">
        <v>4065</v>
      </c>
      <c r="W1029" s="33">
        <v>44831.346331018518</v>
      </c>
      <c r="X1029" s="32" t="s">
        <v>51</v>
      </c>
      <c r="Y1029" s="32" t="s">
        <v>47</v>
      </c>
      <c r="Z1029" s="32" t="s">
        <v>48</v>
      </c>
      <c r="AA1029" s="32" t="s">
        <v>656</v>
      </c>
      <c r="AB1029" s="32" t="s">
        <v>4066</v>
      </c>
      <c r="AC1029" s="32" t="s">
        <v>328</v>
      </c>
      <c r="AD1029" s="34"/>
      <c r="AE1029" s="32" t="s">
        <v>39</v>
      </c>
      <c r="AF1029" s="32" t="s">
        <v>50</v>
      </c>
      <c r="AG1029" s="35">
        <v>0</v>
      </c>
      <c r="AH1029" s="33">
        <v>44831.6721875</v>
      </c>
      <c r="AI1029" s="32" t="s">
        <v>56</v>
      </c>
    </row>
    <row r="1030" spans="1:35" ht="14.25">
      <c r="A1030" s="32" t="s">
        <v>35</v>
      </c>
      <c r="B1030" s="32" t="s">
        <v>73</v>
      </c>
      <c r="C1030" s="33">
        <v>44830.612685185188</v>
      </c>
      <c r="D1030" s="33">
        <v>44830.430347222224</v>
      </c>
      <c r="E1030" s="32" t="s">
        <v>37</v>
      </c>
      <c r="F1030" s="32" t="s">
        <v>4067</v>
      </c>
      <c r="G1030">
        <v>12159</v>
      </c>
      <c r="H1030" s="33">
        <v>44840.564074074071</v>
      </c>
      <c r="I1030" s="32" t="s">
        <v>38</v>
      </c>
      <c r="J1030" s="32" t="s">
        <v>39</v>
      </c>
      <c r="K1030" s="33"/>
      <c r="L1030" s="32" t="s">
        <v>40</v>
      </c>
      <c r="M1030" s="32" t="s">
        <v>56</v>
      </c>
      <c r="N1030">
        <v>1</v>
      </c>
      <c r="O1030" s="32" t="s">
        <v>42</v>
      </c>
      <c r="P1030">
        <v>0</v>
      </c>
      <c r="Q1030" s="32" t="s">
        <v>56</v>
      </c>
      <c r="R1030">
        <v>5811</v>
      </c>
      <c r="S1030" s="32" t="s">
        <v>694</v>
      </c>
      <c r="T1030" s="32" t="s">
        <v>695</v>
      </c>
      <c r="U1030" s="32" t="s">
        <v>45</v>
      </c>
      <c r="V1030" s="32" t="s">
        <v>4068</v>
      </c>
      <c r="W1030" s="33">
        <v>44830.479513888888</v>
      </c>
      <c r="X1030" s="32" t="s">
        <v>58</v>
      </c>
      <c r="Y1030" s="32" t="s">
        <v>47</v>
      </c>
      <c r="Z1030" s="32" t="s">
        <v>48</v>
      </c>
      <c r="AA1030" s="32" t="s">
        <v>206</v>
      </c>
      <c r="AB1030" s="32" t="s">
        <v>4069</v>
      </c>
      <c r="AC1030" s="32" t="s">
        <v>451</v>
      </c>
      <c r="AD1030" s="34"/>
      <c r="AE1030" s="32" t="s">
        <v>39</v>
      </c>
      <c r="AF1030" s="32" t="s">
        <v>50</v>
      </c>
      <c r="AG1030" s="35">
        <v>0</v>
      </c>
      <c r="AH1030" s="33">
        <v>44830.612685185188</v>
      </c>
      <c r="AI1030" s="32" t="s">
        <v>56</v>
      </c>
    </row>
    <row r="1031" spans="1:35" ht="14.25">
      <c r="A1031" s="32" t="s">
        <v>35</v>
      </c>
      <c r="B1031" s="32" t="s">
        <v>73</v>
      </c>
      <c r="C1031" s="33">
        <v>44830.509074074071</v>
      </c>
      <c r="D1031" s="33">
        <v>44830.431655092594</v>
      </c>
      <c r="E1031" s="32" t="s">
        <v>37</v>
      </c>
      <c r="F1031" s="32" t="s">
        <v>4070</v>
      </c>
      <c r="G1031">
        <v>12160</v>
      </c>
      <c r="H1031" s="33">
        <v>44840.49796296296</v>
      </c>
      <c r="I1031" s="32" t="s">
        <v>38</v>
      </c>
      <c r="J1031" s="32" t="s">
        <v>39</v>
      </c>
      <c r="K1031" s="33"/>
      <c r="L1031" s="32" t="s">
        <v>40</v>
      </c>
      <c r="M1031" s="32" t="s">
        <v>56</v>
      </c>
      <c r="N1031">
        <v>1</v>
      </c>
      <c r="O1031" s="32" t="s">
        <v>42</v>
      </c>
      <c r="P1031">
        <v>0</v>
      </c>
      <c r="Q1031" s="32" t="s">
        <v>56</v>
      </c>
      <c r="R1031">
        <v>6500</v>
      </c>
      <c r="S1031" s="32" t="s">
        <v>2290</v>
      </c>
      <c r="T1031" s="32" t="s">
        <v>2291</v>
      </c>
      <c r="U1031" s="32" t="s">
        <v>45</v>
      </c>
      <c r="V1031" s="32" t="s">
        <v>2928</v>
      </c>
      <c r="W1031" s="33">
        <v>44830.442928240744</v>
      </c>
      <c r="X1031" s="32" t="s">
        <v>219</v>
      </c>
      <c r="Y1031" s="32" t="s">
        <v>47</v>
      </c>
      <c r="Z1031" s="32" t="s">
        <v>48</v>
      </c>
      <c r="AA1031" s="32" t="s">
        <v>77</v>
      </c>
      <c r="AB1031" s="32" t="s">
        <v>4070</v>
      </c>
      <c r="AC1031" s="32" t="s">
        <v>481</v>
      </c>
      <c r="AD1031" s="34"/>
      <c r="AE1031" s="32" t="s">
        <v>39</v>
      </c>
      <c r="AF1031" s="32" t="s">
        <v>50</v>
      </c>
      <c r="AG1031" s="35">
        <v>0</v>
      </c>
      <c r="AH1031" s="33">
        <v>44830.509074074071</v>
      </c>
      <c r="AI1031" s="32" t="s">
        <v>56</v>
      </c>
    </row>
    <row r="1032" spans="1:35" ht="14.25">
      <c r="A1032" s="32" t="s">
        <v>35</v>
      </c>
      <c r="B1032" s="32" t="s">
        <v>1527</v>
      </c>
      <c r="C1032" s="33">
        <v>44830.449108796296</v>
      </c>
      <c r="D1032" s="33">
        <v>44830.448807870373</v>
      </c>
      <c r="E1032" s="32" t="s">
        <v>37</v>
      </c>
      <c r="F1032" s="32" t="s">
        <v>4071</v>
      </c>
      <c r="G1032">
        <v>12161</v>
      </c>
      <c r="H1032" s="33">
        <v>44840.698622685188</v>
      </c>
      <c r="I1032" s="32" t="s">
        <v>38</v>
      </c>
      <c r="J1032" s="32" t="s">
        <v>39</v>
      </c>
      <c r="K1032" s="33"/>
      <c r="L1032" s="32" t="s">
        <v>40</v>
      </c>
      <c r="M1032" s="32" t="s">
        <v>41</v>
      </c>
      <c r="N1032">
        <v>1</v>
      </c>
      <c r="O1032" s="32" t="s">
        <v>42</v>
      </c>
      <c r="P1032">
        <v>0</v>
      </c>
      <c r="Q1032" s="32" t="s">
        <v>41</v>
      </c>
      <c r="R1032">
        <v>642175520</v>
      </c>
      <c r="S1032" s="32" t="s">
        <v>194</v>
      </c>
      <c r="T1032" s="32" t="s">
        <v>195</v>
      </c>
      <c r="U1032" s="32" t="s">
        <v>45</v>
      </c>
      <c r="V1032" s="32" t="s">
        <v>1008</v>
      </c>
      <c r="W1032" s="33">
        <v>44830.449108796296</v>
      </c>
      <c r="X1032" s="32" t="s">
        <v>196</v>
      </c>
      <c r="Y1032" s="32" t="s">
        <v>52</v>
      </c>
      <c r="Z1032" s="32" t="s">
        <v>48</v>
      </c>
      <c r="AA1032" s="32" t="s">
        <v>197</v>
      </c>
      <c r="AB1032" s="32" t="s">
        <v>4072</v>
      </c>
      <c r="AC1032" s="32" t="s">
        <v>538</v>
      </c>
      <c r="AD1032" s="34"/>
      <c r="AE1032" s="32" t="s">
        <v>39</v>
      </c>
      <c r="AF1032" s="32" t="s">
        <v>50</v>
      </c>
      <c r="AG1032" s="35">
        <v>0</v>
      </c>
      <c r="AH1032" s="33">
        <v>44838.448622685188</v>
      </c>
      <c r="AI1032" s="32" t="s">
        <v>41</v>
      </c>
    </row>
    <row r="1033" spans="1:35" ht="14.25">
      <c r="A1033" s="32" t="s">
        <v>35</v>
      </c>
      <c r="B1033" s="32" t="s">
        <v>36</v>
      </c>
      <c r="C1033" s="33">
        <v>44830.613055555557</v>
      </c>
      <c r="D1033" s="33">
        <v>44830.452048611114</v>
      </c>
      <c r="E1033" s="32" t="s">
        <v>37</v>
      </c>
      <c r="F1033" s="32" t="s">
        <v>4073</v>
      </c>
      <c r="G1033">
        <v>12162</v>
      </c>
      <c r="H1033" s="33">
        <v>44840.508888888886</v>
      </c>
      <c r="I1033" s="32" t="s">
        <v>2432</v>
      </c>
      <c r="J1033" s="32" t="s">
        <v>45</v>
      </c>
      <c r="K1033" s="33">
        <v>44830.455462962964</v>
      </c>
      <c r="L1033" s="32" t="s">
        <v>40</v>
      </c>
      <c r="M1033" s="32" t="s">
        <v>56</v>
      </c>
      <c r="N1033">
        <v>1</v>
      </c>
      <c r="O1033" s="32" t="s">
        <v>42</v>
      </c>
      <c r="P1033">
        <v>1</v>
      </c>
      <c r="Q1033" s="32" t="s">
        <v>56</v>
      </c>
      <c r="R1033">
        <v>6456</v>
      </c>
      <c r="S1033" s="32" t="s">
        <v>296</v>
      </c>
      <c r="T1033" s="32" t="s">
        <v>297</v>
      </c>
      <c r="U1033" s="32" t="s">
        <v>45</v>
      </c>
      <c r="V1033" s="32" t="s">
        <v>4074</v>
      </c>
      <c r="W1033" s="33">
        <v>44830.556423611109</v>
      </c>
      <c r="X1033" s="32" t="s">
        <v>59</v>
      </c>
      <c r="Y1033" s="32" t="s">
        <v>47</v>
      </c>
      <c r="Z1033" s="32" t="s">
        <v>48</v>
      </c>
      <c r="AA1033" s="32" t="s">
        <v>179</v>
      </c>
      <c r="AB1033" s="32" t="s">
        <v>447</v>
      </c>
      <c r="AC1033" s="32" t="s">
        <v>587</v>
      </c>
      <c r="AD1033" s="34"/>
      <c r="AE1033" s="32" t="s">
        <v>39</v>
      </c>
      <c r="AF1033" s="32" t="s">
        <v>50</v>
      </c>
      <c r="AG1033" s="35">
        <v>0</v>
      </c>
      <c r="AH1033" s="33">
        <v>44830.613055555557</v>
      </c>
      <c r="AI1033" s="32" t="s">
        <v>56</v>
      </c>
    </row>
    <row r="1034" spans="1:35" ht="14.25">
      <c r="A1034" s="32" t="s">
        <v>35</v>
      </c>
      <c r="B1034" s="32" t="s">
        <v>178</v>
      </c>
      <c r="C1034" s="33">
        <v>44831.672442129631</v>
      </c>
      <c r="D1034" s="33">
        <v>44830.453043981484</v>
      </c>
      <c r="E1034" s="32" t="s">
        <v>37</v>
      </c>
      <c r="F1034" s="32" t="s">
        <v>4075</v>
      </c>
      <c r="G1034">
        <v>12163</v>
      </c>
      <c r="H1034" s="33">
        <v>44841.386331018519</v>
      </c>
      <c r="I1034" s="32" t="s">
        <v>38</v>
      </c>
      <c r="J1034" s="32" t="s">
        <v>39</v>
      </c>
      <c r="K1034" s="33"/>
      <c r="L1034" s="32" t="s">
        <v>40</v>
      </c>
      <c r="M1034" s="32" t="s">
        <v>56</v>
      </c>
      <c r="N1034">
        <v>2</v>
      </c>
      <c r="O1034" s="32" t="s">
        <v>253</v>
      </c>
      <c r="P1034">
        <v>0</v>
      </c>
      <c r="Q1034" s="32" t="s">
        <v>56</v>
      </c>
      <c r="R1034">
        <v>8405</v>
      </c>
      <c r="S1034" s="32" t="s">
        <v>180</v>
      </c>
      <c r="T1034" s="32" t="s">
        <v>181</v>
      </c>
      <c r="U1034" s="32" t="s">
        <v>45</v>
      </c>
      <c r="V1034" s="32" t="s">
        <v>4076</v>
      </c>
      <c r="W1034" s="33">
        <v>44831.402696759258</v>
      </c>
      <c r="X1034" s="32" t="s">
        <v>72</v>
      </c>
      <c r="Y1034" s="32" t="s">
        <v>47</v>
      </c>
      <c r="Z1034" s="32" t="s">
        <v>48</v>
      </c>
      <c r="AA1034" s="32" t="s">
        <v>182</v>
      </c>
      <c r="AB1034" s="32" t="s">
        <v>4077</v>
      </c>
      <c r="AC1034" s="32" t="s">
        <v>1304</v>
      </c>
      <c r="AD1034" s="34"/>
      <c r="AE1034" s="32" t="s">
        <v>39</v>
      </c>
      <c r="AF1034" s="32" t="s">
        <v>53</v>
      </c>
      <c r="AG1034" s="35">
        <v>0</v>
      </c>
      <c r="AH1034" s="33">
        <v>44831.672442129631</v>
      </c>
      <c r="AI1034" s="32" t="s">
        <v>56</v>
      </c>
    </row>
    <row r="1035" spans="1:35" ht="14.25">
      <c r="A1035" s="32" t="s">
        <v>35</v>
      </c>
      <c r="B1035" s="32" t="s">
        <v>73</v>
      </c>
      <c r="C1035" s="33">
        <v>44830.456631944442</v>
      </c>
      <c r="D1035" s="33">
        <v>44830.455127314817</v>
      </c>
      <c r="E1035" s="32" t="s">
        <v>37</v>
      </c>
      <c r="F1035" s="32" t="s">
        <v>4078</v>
      </c>
      <c r="G1035">
        <v>12164</v>
      </c>
      <c r="H1035" s="33">
        <v>44840.455243055556</v>
      </c>
      <c r="I1035" s="32" t="s">
        <v>38</v>
      </c>
      <c r="J1035" s="32" t="s">
        <v>39</v>
      </c>
      <c r="K1035" s="33"/>
      <c r="L1035" s="32" t="s">
        <v>40</v>
      </c>
      <c r="M1035" s="32" t="s">
        <v>56</v>
      </c>
      <c r="N1035">
        <v>1</v>
      </c>
      <c r="O1035" s="32" t="s">
        <v>42</v>
      </c>
      <c r="P1035">
        <v>0</v>
      </c>
      <c r="Q1035" s="32" t="s">
        <v>56</v>
      </c>
      <c r="R1035">
        <v>5631</v>
      </c>
      <c r="S1035" s="32" t="s">
        <v>4079</v>
      </c>
      <c r="T1035" s="32" t="s">
        <v>4080</v>
      </c>
      <c r="U1035" s="32" t="s">
        <v>45</v>
      </c>
      <c r="V1035" s="32" t="s">
        <v>4081</v>
      </c>
      <c r="W1035" s="33">
        <v>44830.456631944442</v>
      </c>
      <c r="X1035" s="32" t="s">
        <v>223</v>
      </c>
      <c r="Y1035" s="32" t="s">
        <v>52</v>
      </c>
      <c r="Z1035" s="32" t="s">
        <v>48</v>
      </c>
      <c r="AA1035" s="32" t="s">
        <v>161</v>
      </c>
      <c r="AB1035" s="32" t="s">
        <v>4078</v>
      </c>
      <c r="AC1035" s="32" t="s">
        <v>595</v>
      </c>
      <c r="AD1035" s="34"/>
      <c r="AE1035" s="32" t="s">
        <v>39</v>
      </c>
      <c r="AF1035" s="32" t="s">
        <v>50</v>
      </c>
      <c r="AG1035" s="35">
        <v>0</v>
      </c>
      <c r="AH1035" s="33">
        <v>44830.456631944442</v>
      </c>
      <c r="AI1035" s="32" t="s">
        <v>56</v>
      </c>
    </row>
    <row r="1036" spans="1:35" ht="14.25">
      <c r="A1036" s="32" t="s">
        <v>35</v>
      </c>
      <c r="B1036" s="32" t="s">
        <v>73</v>
      </c>
      <c r="C1036" s="33">
        <v>44830.459120370368</v>
      </c>
      <c r="D1036" s="33">
        <v>44830.457187499997</v>
      </c>
      <c r="E1036" s="32" t="s">
        <v>37</v>
      </c>
      <c r="F1036" s="32" t="s">
        <v>4082</v>
      </c>
      <c r="G1036">
        <v>12165</v>
      </c>
      <c r="H1036" s="33">
        <v>44840.457326388889</v>
      </c>
      <c r="I1036" s="32" t="s">
        <v>38</v>
      </c>
      <c r="J1036" s="32" t="s">
        <v>39</v>
      </c>
      <c r="K1036" s="33"/>
      <c r="L1036" s="32" t="s">
        <v>40</v>
      </c>
      <c r="M1036" s="32" t="s">
        <v>56</v>
      </c>
      <c r="N1036">
        <v>1</v>
      </c>
      <c r="O1036" s="32" t="s">
        <v>127</v>
      </c>
      <c r="P1036">
        <v>0</v>
      </c>
      <c r="Q1036" s="32" t="s">
        <v>56</v>
      </c>
      <c r="R1036">
        <v>6167</v>
      </c>
      <c r="S1036" s="32" t="s">
        <v>100</v>
      </c>
      <c r="T1036" s="32" t="s">
        <v>101</v>
      </c>
      <c r="U1036" s="32" t="s">
        <v>45</v>
      </c>
      <c r="V1036" s="32" t="s">
        <v>885</v>
      </c>
      <c r="W1036" s="33">
        <v>44830.459120370368</v>
      </c>
      <c r="X1036" s="32" t="s">
        <v>223</v>
      </c>
      <c r="Y1036" s="32" t="s">
        <v>47</v>
      </c>
      <c r="Z1036" s="32" t="s">
        <v>48</v>
      </c>
      <c r="AA1036" s="32" t="s">
        <v>77</v>
      </c>
      <c r="AB1036" s="32" t="s">
        <v>4082</v>
      </c>
      <c r="AC1036" s="32" t="s">
        <v>688</v>
      </c>
      <c r="AD1036" s="34"/>
      <c r="AE1036" s="32" t="s">
        <v>39</v>
      </c>
      <c r="AF1036" s="32" t="s">
        <v>50</v>
      </c>
      <c r="AG1036" s="35">
        <v>0</v>
      </c>
      <c r="AH1036" s="33">
        <v>44830.459120370368</v>
      </c>
      <c r="AI1036" s="32" t="s">
        <v>56</v>
      </c>
    </row>
    <row r="1037" spans="1:35" ht="14.25">
      <c r="A1037" s="32" t="s">
        <v>35</v>
      </c>
      <c r="B1037" s="32" t="s">
        <v>178</v>
      </c>
      <c r="C1037" s="33"/>
      <c r="D1037" s="33">
        <v>44830.457638888889</v>
      </c>
      <c r="E1037" s="32" t="s">
        <v>37</v>
      </c>
      <c r="F1037" s="32" t="s">
        <v>39</v>
      </c>
      <c r="G1037">
        <v>12166</v>
      </c>
      <c r="H1037" s="33">
        <v>44832.708321759259</v>
      </c>
      <c r="I1037" s="32" t="s">
        <v>38</v>
      </c>
      <c r="J1037" s="32" t="s">
        <v>39</v>
      </c>
      <c r="K1037" s="33"/>
      <c r="L1037" s="32" t="s">
        <v>40</v>
      </c>
      <c r="M1037" s="32" t="s">
        <v>56</v>
      </c>
      <c r="N1037">
        <v>1</v>
      </c>
      <c r="O1037" s="32" t="s">
        <v>179</v>
      </c>
      <c r="P1037">
        <v>0</v>
      </c>
      <c r="Q1037" s="32" t="s">
        <v>41</v>
      </c>
      <c r="R1037">
        <v>1326</v>
      </c>
      <c r="S1037" s="32" t="s">
        <v>4083</v>
      </c>
      <c r="T1037" s="32" t="s">
        <v>4084</v>
      </c>
      <c r="U1037" s="32" t="s">
        <v>39</v>
      </c>
      <c r="V1037" s="32" t="s">
        <v>39</v>
      </c>
      <c r="W1037" s="33"/>
      <c r="X1037" s="32" t="s">
        <v>215</v>
      </c>
      <c r="Y1037" s="32" t="s">
        <v>47</v>
      </c>
      <c r="Z1037" s="32" t="s">
        <v>216</v>
      </c>
      <c r="AA1037" s="32" t="s">
        <v>182</v>
      </c>
      <c r="AB1037" s="32" t="s">
        <v>4085</v>
      </c>
      <c r="AC1037" s="32" t="s">
        <v>570</v>
      </c>
      <c r="AD1037" s="34"/>
      <c r="AE1037" s="32" t="s">
        <v>39</v>
      </c>
      <c r="AF1037" s="32" t="s">
        <v>53</v>
      </c>
      <c r="AG1037" s="35">
        <v>0</v>
      </c>
      <c r="AH1037" s="33">
        <v>44831.387488425928</v>
      </c>
      <c r="AI1037" s="32" t="s">
        <v>56</v>
      </c>
    </row>
    <row r="1038" spans="1:35" ht="14.25">
      <c r="A1038" s="32" t="s">
        <v>35</v>
      </c>
      <c r="B1038" s="32" t="s">
        <v>171</v>
      </c>
      <c r="C1038" s="33">
        <v>44830.658182870371</v>
      </c>
      <c r="D1038" s="33">
        <v>44830.464432870373</v>
      </c>
      <c r="E1038" s="32" t="s">
        <v>37</v>
      </c>
      <c r="F1038" s="32" t="s">
        <v>4086</v>
      </c>
      <c r="G1038">
        <v>12167</v>
      </c>
      <c r="H1038" s="33">
        <v>44840.485960648148</v>
      </c>
      <c r="I1038" s="32" t="s">
        <v>38</v>
      </c>
      <c r="J1038" s="32" t="s">
        <v>39</v>
      </c>
      <c r="K1038" s="33"/>
      <c r="L1038" s="32" t="s">
        <v>40</v>
      </c>
      <c r="M1038" s="32" t="s">
        <v>56</v>
      </c>
      <c r="N1038">
        <v>1</v>
      </c>
      <c r="O1038" s="32" t="s">
        <v>42</v>
      </c>
      <c r="P1038">
        <v>0</v>
      </c>
      <c r="Q1038" s="32" t="s">
        <v>56</v>
      </c>
      <c r="R1038">
        <v>642171908</v>
      </c>
      <c r="S1038" s="32" t="s">
        <v>172</v>
      </c>
      <c r="T1038" s="32" t="s">
        <v>2065</v>
      </c>
      <c r="U1038" s="32" t="s">
        <v>45</v>
      </c>
      <c r="V1038" s="32" t="s">
        <v>4087</v>
      </c>
      <c r="W1038" s="33">
        <v>44830.636840277781</v>
      </c>
      <c r="X1038" s="32" t="s">
        <v>103</v>
      </c>
      <c r="Y1038" s="32" t="s">
        <v>47</v>
      </c>
      <c r="Z1038" s="32" t="s">
        <v>48</v>
      </c>
      <c r="AA1038" s="32" t="s">
        <v>173</v>
      </c>
      <c r="AB1038" s="32" t="s">
        <v>4088</v>
      </c>
      <c r="AC1038" s="32" t="s">
        <v>174</v>
      </c>
      <c r="AD1038" s="34"/>
      <c r="AE1038" s="32" t="s">
        <v>39</v>
      </c>
      <c r="AF1038" s="32" t="s">
        <v>50</v>
      </c>
      <c r="AG1038" s="35">
        <v>0</v>
      </c>
      <c r="AH1038" s="33">
        <v>44830.658182870371</v>
      </c>
      <c r="AI1038" s="32" t="s">
        <v>56</v>
      </c>
    </row>
    <row r="1039" spans="1:35" ht="14.25">
      <c r="A1039" s="32" t="s">
        <v>35</v>
      </c>
      <c r="B1039" s="32" t="s">
        <v>1527</v>
      </c>
      <c r="C1039" s="33"/>
      <c r="D1039" s="33">
        <v>44830.46565972222</v>
      </c>
      <c r="E1039" s="32" t="s">
        <v>37</v>
      </c>
      <c r="F1039" s="32" t="s">
        <v>4089</v>
      </c>
      <c r="G1039">
        <v>12168</v>
      </c>
      <c r="H1039" s="33">
        <v>44840.465729166666</v>
      </c>
      <c r="I1039" s="32" t="s">
        <v>4090</v>
      </c>
      <c r="J1039" s="32" t="s">
        <v>66</v>
      </c>
      <c r="K1039" s="33">
        <v>44833.367951388886</v>
      </c>
      <c r="L1039" s="32" t="s">
        <v>40</v>
      </c>
      <c r="M1039" s="32" t="s">
        <v>56</v>
      </c>
      <c r="N1039">
        <v>1</v>
      </c>
      <c r="O1039" s="32" t="s">
        <v>187</v>
      </c>
      <c r="P1039">
        <v>1</v>
      </c>
      <c r="Q1039" s="32" t="s">
        <v>56</v>
      </c>
      <c r="R1039">
        <v>8231</v>
      </c>
      <c r="S1039" s="32" t="s">
        <v>2285</v>
      </c>
      <c r="T1039" s="32" t="s">
        <v>2286</v>
      </c>
      <c r="U1039" s="32" t="s">
        <v>39</v>
      </c>
      <c r="V1039" s="32" t="s">
        <v>39</v>
      </c>
      <c r="W1039" s="33"/>
      <c r="X1039" s="32" t="s">
        <v>672</v>
      </c>
      <c r="Y1039" s="32" t="s">
        <v>47</v>
      </c>
      <c r="Z1039" s="32" t="s">
        <v>160</v>
      </c>
      <c r="AA1039" s="32" t="s">
        <v>456</v>
      </c>
      <c r="AB1039" s="32" t="s">
        <v>4091</v>
      </c>
      <c r="AC1039" s="32" t="s">
        <v>3016</v>
      </c>
      <c r="AD1039" s="34"/>
      <c r="AE1039" s="32" t="s">
        <v>39</v>
      </c>
      <c r="AF1039" s="32" t="s">
        <v>50</v>
      </c>
      <c r="AG1039" s="35">
        <v>0</v>
      </c>
      <c r="AH1039" s="33">
        <v>44838.438645833332</v>
      </c>
      <c r="AI1039" s="32" t="s">
        <v>56</v>
      </c>
    </row>
    <row r="1040" spans="1:35" ht="14.25">
      <c r="A1040" s="32" t="s">
        <v>35</v>
      </c>
      <c r="B1040" s="32" t="s">
        <v>1527</v>
      </c>
      <c r="C1040" s="33">
        <v>44830.470219907409</v>
      </c>
      <c r="D1040" s="33">
        <v>44830.469872685186</v>
      </c>
      <c r="E1040" s="32" t="s">
        <v>37</v>
      </c>
      <c r="F1040" s="32" t="s">
        <v>4092</v>
      </c>
      <c r="G1040">
        <v>12169</v>
      </c>
      <c r="H1040" s="33">
        <v>44840.698518518519</v>
      </c>
      <c r="I1040" s="32" t="s">
        <v>38</v>
      </c>
      <c r="J1040" s="32" t="s">
        <v>39</v>
      </c>
      <c r="K1040" s="33"/>
      <c r="L1040" s="32" t="s">
        <v>40</v>
      </c>
      <c r="M1040" s="32" t="s">
        <v>41</v>
      </c>
      <c r="N1040">
        <v>1</v>
      </c>
      <c r="O1040" s="32" t="s">
        <v>42</v>
      </c>
      <c r="P1040">
        <v>0</v>
      </c>
      <c r="Q1040" s="32" t="s">
        <v>41</v>
      </c>
      <c r="R1040">
        <v>642175520</v>
      </c>
      <c r="S1040" s="32" t="s">
        <v>194</v>
      </c>
      <c r="T1040" s="32" t="s">
        <v>195</v>
      </c>
      <c r="U1040" s="32" t="s">
        <v>45</v>
      </c>
      <c r="V1040" s="32" t="s">
        <v>750</v>
      </c>
      <c r="W1040" s="33">
        <v>44830.470219907409</v>
      </c>
      <c r="X1040" s="32" t="s">
        <v>196</v>
      </c>
      <c r="Y1040" s="32" t="s">
        <v>52</v>
      </c>
      <c r="Z1040" s="32" t="s">
        <v>48</v>
      </c>
      <c r="AA1040" s="32" t="s">
        <v>197</v>
      </c>
      <c r="AB1040" s="32" t="s">
        <v>4093</v>
      </c>
      <c r="AC1040" s="32" t="s">
        <v>538</v>
      </c>
      <c r="AD1040" s="34"/>
      <c r="AE1040" s="32" t="s">
        <v>39</v>
      </c>
      <c r="AF1040" s="32" t="s">
        <v>50</v>
      </c>
      <c r="AG1040" s="35">
        <v>0</v>
      </c>
      <c r="AH1040" s="33">
        <v>44838.448518518519</v>
      </c>
      <c r="AI1040" s="32" t="s">
        <v>41</v>
      </c>
    </row>
    <row r="1041" spans="1:35" ht="14.25">
      <c r="A1041" s="32" t="s">
        <v>35</v>
      </c>
      <c r="B1041" s="32" t="s">
        <v>1527</v>
      </c>
      <c r="C1041" s="33">
        <v>44830.47146990741</v>
      </c>
      <c r="D1041" s="33">
        <v>44830.471192129633</v>
      </c>
      <c r="E1041" s="32" t="s">
        <v>37</v>
      </c>
      <c r="F1041" s="32" t="s">
        <v>4094</v>
      </c>
      <c r="G1041">
        <v>12170</v>
      </c>
      <c r="H1041" s="33">
        <v>44840.698391203703</v>
      </c>
      <c r="I1041" s="32" t="s">
        <v>38</v>
      </c>
      <c r="J1041" s="32" t="s">
        <v>39</v>
      </c>
      <c r="K1041" s="33"/>
      <c r="L1041" s="32" t="s">
        <v>40</v>
      </c>
      <c r="M1041" s="32" t="s">
        <v>41</v>
      </c>
      <c r="N1041">
        <v>1</v>
      </c>
      <c r="O1041" s="32" t="s">
        <v>42</v>
      </c>
      <c r="P1041">
        <v>0</v>
      </c>
      <c r="Q1041" s="32" t="s">
        <v>41</v>
      </c>
      <c r="R1041">
        <v>642175520</v>
      </c>
      <c r="S1041" s="32" t="s">
        <v>194</v>
      </c>
      <c r="T1041" s="32" t="s">
        <v>195</v>
      </c>
      <c r="U1041" s="32" t="s">
        <v>45</v>
      </c>
      <c r="V1041" s="32" t="s">
        <v>891</v>
      </c>
      <c r="W1041" s="33">
        <v>44830.47146990741</v>
      </c>
      <c r="X1041" s="32" t="s">
        <v>196</v>
      </c>
      <c r="Y1041" s="32" t="s">
        <v>52</v>
      </c>
      <c r="Z1041" s="32" t="s">
        <v>48</v>
      </c>
      <c r="AA1041" s="32" t="s">
        <v>197</v>
      </c>
      <c r="AB1041" s="32" t="s">
        <v>4095</v>
      </c>
      <c r="AC1041" s="32" t="s">
        <v>538</v>
      </c>
      <c r="AD1041" s="34"/>
      <c r="AE1041" s="32" t="s">
        <v>39</v>
      </c>
      <c r="AF1041" s="32" t="s">
        <v>50</v>
      </c>
      <c r="AG1041" s="35">
        <v>0</v>
      </c>
      <c r="AH1041" s="33">
        <v>44838.448391203703</v>
      </c>
      <c r="AI1041" s="32" t="s">
        <v>41</v>
      </c>
    </row>
    <row r="1042" spans="1:35" ht="14.25">
      <c r="A1042" s="32" t="s">
        <v>35</v>
      </c>
      <c r="B1042" s="32" t="s">
        <v>178</v>
      </c>
      <c r="C1042" s="33">
        <v>44831.672662037039</v>
      </c>
      <c r="D1042" s="33">
        <v>44830.475775462961</v>
      </c>
      <c r="E1042" s="32" t="s">
        <v>37</v>
      </c>
      <c r="F1042" s="32" t="s">
        <v>4096</v>
      </c>
      <c r="G1042">
        <v>12171</v>
      </c>
      <c r="H1042" s="33">
        <v>44840.678217592591</v>
      </c>
      <c r="I1042" s="32" t="s">
        <v>38</v>
      </c>
      <c r="J1042" s="32" t="s">
        <v>39</v>
      </c>
      <c r="K1042" s="33"/>
      <c r="L1042" s="32" t="s">
        <v>40</v>
      </c>
      <c r="M1042" s="32" t="s">
        <v>56</v>
      </c>
      <c r="N1042">
        <v>1</v>
      </c>
      <c r="O1042" s="32" t="s">
        <v>73</v>
      </c>
      <c r="P1042">
        <v>0</v>
      </c>
      <c r="Q1042" s="32" t="s">
        <v>56</v>
      </c>
      <c r="R1042">
        <v>6167</v>
      </c>
      <c r="S1042" s="32" t="s">
        <v>100</v>
      </c>
      <c r="T1042" s="32" t="s">
        <v>101</v>
      </c>
      <c r="U1042" s="32" t="s">
        <v>45</v>
      </c>
      <c r="V1042" s="32" t="s">
        <v>4097</v>
      </c>
      <c r="W1042" s="33">
        <v>44831.470289351855</v>
      </c>
      <c r="X1042" s="32" t="s">
        <v>94</v>
      </c>
      <c r="Y1042" s="32" t="s">
        <v>47</v>
      </c>
      <c r="Z1042" s="32" t="s">
        <v>48</v>
      </c>
      <c r="AA1042" s="32" t="s">
        <v>182</v>
      </c>
      <c r="AB1042" s="32" t="s">
        <v>4096</v>
      </c>
      <c r="AC1042" s="32" t="s">
        <v>1547</v>
      </c>
      <c r="AD1042" s="34"/>
      <c r="AE1042" s="32" t="s">
        <v>39</v>
      </c>
      <c r="AF1042" s="32" t="s">
        <v>53</v>
      </c>
      <c r="AG1042" s="35">
        <v>0</v>
      </c>
      <c r="AH1042" s="33">
        <v>44831.672662037039</v>
      </c>
      <c r="AI1042" s="32" t="s">
        <v>56</v>
      </c>
    </row>
    <row r="1043" spans="1:35" ht="14.25">
      <c r="A1043" s="32" t="s">
        <v>35</v>
      </c>
      <c r="B1043" s="32" t="s">
        <v>1527</v>
      </c>
      <c r="C1043" s="33">
        <v>44830.561076388891</v>
      </c>
      <c r="D1043" s="33">
        <v>44830.478993055556</v>
      </c>
      <c r="E1043" s="32" t="s">
        <v>37</v>
      </c>
      <c r="F1043" s="32" t="s">
        <v>4098</v>
      </c>
      <c r="G1043">
        <v>12172</v>
      </c>
      <c r="H1043" s="33">
        <v>44833.354675925926</v>
      </c>
      <c r="I1043" s="32" t="s">
        <v>38</v>
      </c>
      <c r="J1043" s="32" t="s">
        <v>39</v>
      </c>
      <c r="K1043" s="33"/>
      <c r="L1043" s="32" t="s">
        <v>40</v>
      </c>
      <c r="M1043" s="32" t="s">
        <v>56</v>
      </c>
      <c r="N1043">
        <v>1</v>
      </c>
      <c r="O1043" s="32" t="s">
        <v>135</v>
      </c>
      <c r="P1043">
        <v>0</v>
      </c>
      <c r="Q1043" s="32" t="s">
        <v>41</v>
      </c>
      <c r="R1043">
        <v>8581</v>
      </c>
      <c r="S1043" s="32" t="s">
        <v>901</v>
      </c>
      <c r="T1043" s="32" t="s">
        <v>902</v>
      </c>
      <c r="U1043" s="32" t="s">
        <v>45</v>
      </c>
      <c r="V1043" s="32" t="s">
        <v>4099</v>
      </c>
      <c r="W1043" s="33">
        <v>44830.561076388891</v>
      </c>
      <c r="X1043" s="32" t="s">
        <v>96</v>
      </c>
      <c r="Y1043" s="32" t="s">
        <v>47</v>
      </c>
      <c r="Z1043" s="32" t="s">
        <v>48</v>
      </c>
      <c r="AA1043" s="32" t="s">
        <v>97</v>
      </c>
      <c r="AB1043" s="32" t="s">
        <v>4100</v>
      </c>
      <c r="AC1043" s="32" t="s">
        <v>1776</v>
      </c>
      <c r="AD1043" s="34">
        <v>44686</v>
      </c>
      <c r="AE1043" s="32" t="s">
        <v>39</v>
      </c>
      <c r="AF1043" s="32" t="s">
        <v>50</v>
      </c>
      <c r="AG1043" s="35">
        <v>0</v>
      </c>
      <c r="AH1043" s="33">
        <v>44830.571493055555</v>
      </c>
      <c r="AI1043" s="32" t="s">
        <v>41</v>
      </c>
    </row>
    <row r="1044" spans="1:35" ht="14.25">
      <c r="A1044" s="32" t="s">
        <v>35</v>
      </c>
      <c r="B1044" s="32" t="s">
        <v>178</v>
      </c>
      <c r="C1044" s="33">
        <v>44830.496863425928</v>
      </c>
      <c r="D1044" s="33">
        <v>44830.482546296298</v>
      </c>
      <c r="E1044" s="32" t="s">
        <v>37</v>
      </c>
      <c r="F1044" s="32" t="s">
        <v>39</v>
      </c>
      <c r="G1044">
        <v>12173</v>
      </c>
      <c r="H1044" s="33">
        <v>44833.357974537037</v>
      </c>
      <c r="I1044" s="32" t="s">
        <v>1081</v>
      </c>
      <c r="J1044" s="32" t="s">
        <v>45</v>
      </c>
      <c r="K1044" s="33">
        <v>44830.496481481481</v>
      </c>
      <c r="L1044" s="32" t="s">
        <v>40</v>
      </c>
      <c r="M1044" s="32" t="s">
        <v>56</v>
      </c>
      <c r="N1044">
        <v>1</v>
      </c>
      <c r="O1044" s="32" t="s">
        <v>54</v>
      </c>
      <c r="P1044">
        <v>1</v>
      </c>
      <c r="Q1044" s="32" t="s">
        <v>41</v>
      </c>
      <c r="R1044">
        <v>5757</v>
      </c>
      <c r="S1044" s="32" t="s">
        <v>1000</v>
      </c>
      <c r="T1044" s="32" t="s">
        <v>4101</v>
      </c>
      <c r="U1044" s="32" t="s">
        <v>45</v>
      </c>
      <c r="V1044" s="32" t="s">
        <v>4102</v>
      </c>
      <c r="W1044" s="33">
        <v>44830.496863425928</v>
      </c>
      <c r="X1044" s="32" t="s">
        <v>223</v>
      </c>
      <c r="Y1044" s="32" t="s">
        <v>47</v>
      </c>
      <c r="Z1044" s="32" t="s">
        <v>48</v>
      </c>
      <c r="AA1044" s="32" t="s">
        <v>182</v>
      </c>
      <c r="AB1044" s="32" t="s">
        <v>1001</v>
      </c>
      <c r="AC1044" s="32" t="s">
        <v>997</v>
      </c>
      <c r="AD1044" s="34"/>
      <c r="AE1044" s="32" t="s">
        <v>39</v>
      </c>
      <c r="AF1044" s="32" t="s">
        <v>53</v>
      </c>
      <c r="AG1044" s="35">
        <v>0</v>
      </c>
      <c r="AH1044" s="33">
        <v>44830.496863425928</v>
      </c>
      <c r="AI1044" s="32" t="s">
        <v>56</v>
      </c>
    </row>
    <row r="1045" spans="1:35" ht="14.25">
      <c r="A1045" s="32" t="s">
        <v>35</v>
      </c>
      <c r="B1045" s="32" t="s">
        <v>1527</v>
      </c>
      <c r="C1045" s="33">
        <v>44833.41777777778</v>
      </c>
      <c r="D1045" s="33">
        <v>44830.483680555553</v>
      </c>
      <c r="E1045" s="32" t="s">
        <v>37</v>
      </c>
      <c r="F1045" s="32" t="s">
        <v>39</v>
      </c>
      <c r="G1045">
        <v>12174</v>
      </c>
      <c r="H1045" s="33">
        <v>44833.358738425923</v>
      </c>
      <c r="I1045" s="32" t="s">
        <v>38</v>
      </c>
      <c r="J1045" s="32" t="s">
        <v>39</v>
      </c>
      <c r="K1045" s="33"/>
      <c r="L1045" s="32" t="s">
        <v>40</v>
      </c>
      <c r="M1045" s="32" t="s">
        <v>56</v>
      </c>
      <c r="N1045">
        <v>1</v>
      </c>
      <c r="O1045" s="32" t="s">
        <v>42</v>
      </c>
      <c r="P1045">
        <v>0</v>
      </c>
      <c r="Q1045" s="32" t="s">
        <v>41</v>
      </c>
      <c r="R1045">
        <v>6122</v>
      </c>
      <c r="S1045" s="32" t="s">
        <v>470</v>
      </c>
      <c r="T1045" s="32" t="s">
        <v>471</v>
      </c>
      <c r="U1045" s="32" t="s">
        <v>66</v>
      </c>
      <c r="V1045" s="32" t="s">
        <v>4103</v>
      </c>
      <c r="W1045" s="33">
        <v>44833.41777777778</v>
      </c>
      <c r="X1045" s="32" t="s">
        <v>106</v>
      </c>
      <c r="Y1045" s="32" t="s">
        <v>47</v>
      </c>
      <c r="Z1045" s="32" t="s">
        <v>48</v>
      </c>
      <c r="AA1045" s="32" t="s">
        <v>456</v>
      </c>
      <c r="AB1045" s="32" t="s">
        <v>4104</v>
      </c>
      <c r="AC1045" s="32" t="s">
        <v>472</v>
      </c>
      <c r="AD1045" s="34"/>
      <c r="AE1045" s="32" t="s">
        <v>39</v>
      </c>
      <c r="AF1045" s="32" t="s">
        <v>53</v>
      </c>
      <c r="AG1045" s="35">
        <v>0</v>
      </c>
      <c r="AH1045" s="33">
        <v>44833.41777777778</v>
      </c>
      <c r="AI1045" s="32" t="s">
        <v>41</v>
      </c>
    </row>
    <row r="1046" spans="1:35" ht="14.25">
      <c r="A1046" s="32" t="s">
        <v>35</v>
      </c>
      <c r="B1046" s="32" t="s">
        <v>178</v>
      </c>
      <c r="C1046" s="33"/>
      <c r="D1046" s="33">
        <v>44830.489178240743</v>
      </c>
      <c r="E1046" s="32" t="s">
        <v>37</v>
      </c>
      <c r="F1046" s="32" t="s">
        <v>4105</v>
      </c>
      <c r="G1046">
        <v>12175</v>
      </c>
      <c r="H1046" s="33">
        <v>44840.489386574074</v>
      </c>
      <c r="I1046" s="32" t="s">
        <v>4106</v>
      </c>
      <c r="J1046" s="32" t="s">
        <v>45</v>
      </c>
      <c r="K1046" s="33">
        <v>44830.499525462961</v>
      </c>
      <c r="L1046" s="32" t="s">
        <v>40</v>
      </c>
      <c r="M1046" s="32" t="s">
        <v>56</v>
      </c>
      <c r="N1046">
        <v>2</v>
      </c>
      <c r="O1046" s="32" t="s">
        <v>179</v>
      </c>
      <c r="P1046">
        <v>1</v>
      </c>
      <c r="Q1046" s="32" t="s">
        <v>56</v>
      </c>
      <c r="R1046">
        <v>6586</v>
      </c>
      <c r="S1046" s="32" t="s">
        <v>806</v>
      </c>
      <c r="T1046" s="32" t="s">
        <v>807</v>
      </c>
      <c r="U1046" s="32" t="s">
        <v>45</v>
      </c>
      <c r="V1046" s="32" t="s">
        <v>4107</v>
      </c>
      <c r="W1046" s="33">
        <v>44837.697592592594</v>
      </c>
      <c r="X1046" s="32" t="s">
        <v>67</v>
      </c>
      <c r="Y1046" s="32" t="s">
        <v>47</v>
      </c>
      <c r="Z1046" s="32" t="s">
        <v>777</v>
      </c>
      <c r="AA1046" s="32" t="s">
        <v>254</v>
      </c>
      <c r="AB1046" s="32" t="s">
        <v>4108</v>
      </c>
      <c r="AC1046" s="32" t="s">
        <v>1256</v>
      </c>
      <c r="AD1046" s="34"/>
      <c r="AE1046" s="32" t="s">
        <v>39</v>
      </c>
      <c r="AF1046" s="32" t="s">
        <v>53</v>
      </c>
      <c r="AG1046" s="35">
        <v>0</v>
      </c>
      <c r="AH1046" s="33">
        <v>44837.697592592594</v>
      </c>
      <c r="AI1046" s="32" t="s">
        <v>56</v>
      </c>
    </row>
    <row r="1047" spans="1:35" ht="14.25">
      <c r="A1047" s="32" t="s">
        <v>35</v>
      </c>
      <c r="B1047" s="32" t="s">
        <v>2348</v>
      </c>
      <c r="C1047" s="33">
        <v>44830.614074074074</v>
      </c>
      <c r="D1047" s="33">
        <v>44830.494201388887</v>
      </c>
      <c r="E1047" s="32" t="s">
        <v>37</v>
      </c>
      <c r="F1047" s="32" t="s">
        <v>4109</v>
      </c>
      <c r="G1047">
        <v>12176</v>
      </c>
      <c r="H1047" s="33">
        <v>44833.471018518518</v>
      </c>
      <c r="I1047" s="32" t="s">
        <v>38</v>
      </c>
      <c r="J1047" s="32" t="s">
        <v>39</v>
      </c>
      <c r="K1047" s="33"/>
      <c r="L1047" s="32" t="s">
        <v>40</v>
      </c>
      <c r="M1047" s="32" t="s">
        <v>41</v>
      </c>
      <c r="N1047">
        <v>1</v>
      </c>
      <c r="O1047" s="32" t="s">
        <v>60</v>
      </c>
      <c r="P1047">
        <v>0</v>
      </c>
      <c r="Q1047" s="32" t="s">
        <v>41</v>
      </c>
      <c r="R1047">
        <v>8370</v>
      </c>
      <c r="S1047" s="32" t="s">
        <v>175</v>
      </c>
      <c r="T1047" s="32" t="s">
        <v>176</v>
      </c>
      <c r="U1047" s="32" t="s">
        <v>45</v>
      </c>
      <c r="V1047" s="32" t="s">
        <v>4110</v>
      </c>
      <c r="W1047" s="33">
        <v>44830.512604166666</v>
      </c>
      <c r="X1047" s="32" t="s">
        <v>85</v>
      </c>
      <c r="Y1047" s="32" t="s">
        <v>47</v>
      </c>
      <c r="Z1047" s="32" t="s">
        <v>48</v>
      </c>
      <c r="AA1047" s="32" t="s">
        <v>314</v>
      </c>
      <c r="AB1047" s="32" t="s">
        <v>4109</v>
      </c>
      <c r="AC1047" s="32" t="s">
        <v>1349</v>
      </c>
      <c r="AD1047" s="34"/>
      <c r="AE1047" s="32" t="s">
        <v>39</v>
      </c>
      <c r="AF1047" s="32" t="s">
        <v>50</v>
      </c>
      <c r="AG1047" s="35">
        <v>0</v>
      </c>
      <c r="AH1047" s="33">
        <v>44830.614074074074</v>
      </c>
      <c r="AI1047" s="32" t="s">
        <v>41</v>
      </c>
    </row>
    <row r="1048" spans="1:35" ht="14.25">
      <c r="A1048" s="32" t="s">
        <v>35</v>
      </c>
      <c r="B1048" s="32" t="s">
        <v>36</v>
      </c>
      <c r="C1048" s="33">
        <v>44830.687592592592</v>
      </c>
      <c r="D1048" s="33">
        <v>44830.502442129633</v>
      </c>
      <c r="E1048" s="32" t="s">
        <v>37</v>
      </c>
      <c r="F1048" s="32" t="s">
        <v>4111</v>
      </c>
      <c r="G1048">
        <v>12177</v>
      </c>
      <c r="H1048" s="33">
        <v>44840.502870370372</v>
      </c>
      <c r="I1048" s="32" t="s">
        <v>38</v>
      </c>
      <c r="J1048" s="32" t="s">
        <v>39</v>
      </c>
      <c r="K1048" s="33"/>
      <c r="L1048" s="32" t="s">
        <v>40</v>
      </c>
      <c r="M1048" s="32" t="s">
        <v>56</v>
      </c>
      <c r="N1048">
        <v>1</v>
      </c>
      <c r="O1048" s="32" t="s">
        <v>82</v>
      </c>
      <c r="P1048">
        <v>0</v>
      </c>
      <c r="Q1048" s="32" t="s">
        <v>56</v>
      </c>
      <c r="R1048">
        <v>851810515</v>
      </c>
      <c r="S1048" s="32" t="s">
        <v>1270</v>
      </c>
      <c r="T1048" s="32" t="s">
        <v>1271</v>
      </c>
      <c r="U1048" s="32" t="s">
        <v>45</v>
      </c>
      <c r="V1048" s="32" t="s">
        <v>4112</v>
      </c>
      <c r="W1048" s="33">
        <v>44830.687164351853</v>
      </c>
      <c r="X1048" s="32" t="s">
        <v>89</v>
      </c>
      <c r="Y1048" s="32" t="s">
        <v>47</v>
      </c>
      <c r="Z1048" s="32" t="s">
        <v>48</v>
      </c>
      <c r="AA1048" s="32" t="s">
        <v>234</v>
      </c>
      <c r="AB1048" s="32" t="s">
        <v>4113</v>
      </c>
      <c r="AC1048" s="32" t="s">
        <v>712</v>
      </c>
      <c r="AD1048" s="34"/>
      <c r="AE1048" s="32" t="s">
        <v>39</v>
      </c>
      <c r="AF1048" s="32" t="s">
        <v>50</v>
      </c>
      <c r="AG1048" s="35">
        <v>0</v>
      </c>
      <c r="AH1048" s="33">
        <v>44830.687592592592</v>
      </c>
      <c r="AI1048" s="32" t="s">
        <v>56</v>
      </c>
    </row>
    <row r="1049" spans="1:35" ht="14.25">
      <c r="A1049" s="32" t="s">
        <v>35</v>
      </c>
      <c r="B1049" s="32" t="s">
        <v>1527</v>
      </c>
      <c r="C1049" s="33"/>
      <c r="D1049" s="33">
        <v>44830.522488425922</v>
      </c>
      <c r="E1049" s="32" t="s">
        <v>37</v>
      </c>
      <c r="F1049" s="32" t="s">
        <v>1103</v>
      </c>
      <c r="G1049">
        <v>12178</v>
      </c>
      <c r="H1049" s="33">
        <v>44840.522650462961</v>
      </c>
      <c r="I1049" s="32" t="s">
        <v>38</v>
      </c>
      <c r="J1049" s="32" t="s">
        <v>39</v>
      </c>
      <c r="K1049" s="33"/>
      <c r="L1049" s="32" t="s">
        <v>40</v>
      </c>
      <c r="M1049" s="32" t="s">
        <v>56</v>
      </c>
      <c r="N1049">
        <v>1</v>
      </c>
      <c r="O1049" s="32" t="s">
        <v>453</v>
      </c>
      <c r="P1049">
        <v>0</v>
      </c>
      <c r="Q1049" s="32" t="s">
        <v>56</v>
      </c>
      <c r="R1049">
        <v>6355</v>
      </c>
      <c r="S1049" s="32" t="s">
        <v>398</v>
      </c>
      <c r="T1049" s="32" t="s">
        <v>399</v>
      </c>
      <c r="U1049" s="32" t="s">
        <v>39</v>
      </c>
      <c r="V1049" s="32" t="s">
        <v>39</v>
      </c>
      <c r="W1049" s="33"/>
      <c r="X1049" s="32" t="s">
        <v>189</v>
      </c>
      <c r="Y1049" s="32" t="s">
        <v>47</v>
      </c>
      <c r="Z1049" s="32" t="s">
        <v>160</v>
      </c>
      <c r="AA1049" s="32" t="s">
        <v>455</v>
      </c>
      <c r="AB1049" s="32" t="s">
        <v>1103</v>
      </c>
      <c r="AC1049" s="32" t="s">
        <v>521</v>
      </c>
      <c r="AD1049" s="34"/>
      <c r="AE1049" s="32" t="s">
        <v>39</v>
      </c>
      <c r="AF1049" s="32" t="s">
        <v>50</v>
      </c>
      <c r="AG1049" s="35">
        <v>0</v>
      </c>
      <c r="AH1049" s="33">
        <v>44830.529594907406</v>
      </c>
      <c r="AI1049" s="32" t="s">
        <v>56</v>
      </c>
    </row>
    <row r="1050" spans="1:35" ht="14.25">
      <c r="A1050" s="32" t="s">
        <v>35</v>
      </c>
      <c r="B1050" s="32" t="s">
        <v>36</v>
      </c>
      <c r="C1050" s="33"/>
      <c r="D1050" s="33">
        <v>44830.52584490741</v>
      </c>
      <c r="E1050" s="32" t="s">
        <v>37</v>
      </c>
      <c r="F1050" s="32" t="s">
        <v>4114</v>
      </c>
      <c r="G1050">
        <v>12179</v>
      </c>
      <c r="H1050" s="33">
        <v>44840.526145833333</v>
      </c>
      <c r="I1050" s="32" t="s">
        <v>38</v>
      </c>
      <c r="J1050" s="32" t="s">
        <v>39</v>
      </c>
      <c r="K1050" s="33"/>
      <c r="L1050" s="32" t="s">
        <v>40</v>
      </c>
      <c r="M1050" s="32" t="s">
        <v>56</v>
      </c>
      <c r="N1050">
        <v>1</v>
      </c>
      <c r="O1050" s="32" t="s">
        <v>82</v>
      </c>
      <c r="P1050">
        <v>0</v>
      </c>
      <c r="Q1050" s="32" t="s">
        <v>56</v>
      </c>
      <c r="R1050">
        <v>0</v>
      </c>
      <c r="S1050" s="32" t="s">
        <v>851</v>
      </c>
      <c r="T1050" s="32" t="s">
        <v>852</v>
      </c>
      <c r="U1050" s="32" t="s">
        <v>39</v>
      </c>
      <c r="V1050" s="32" t="s">
        <v>39</v>
      </c>
      <c r="W1050" s="33"/>
      <c r="X1050" s="32" t="s">
        <v>219</v>
      </c>
      <c r="Y1050" s="32" t="s">
        <v>47</v>
      </c>
      <c r="Z1050" s="32" t="s">
        <v>160</v>
      </c>
      <c r="AA1050" s="32" t="s">
        <v>118</v>
      </c>
      <c r="AB1050" s="32" t="s">
        <v>4115</v>
      </c>
      <c r="AC1050" s="32" t="s">
        <v>538</v>
      </c>
      <c r="AD1050" s="34"/>
      <c r="AE1050" s="32" t="s">
        <v>39</v>
      </c>
      <c r="AF1050" s="32" t="s">
        <v>50</v>
      </c>
      <c r="AG1050" s="35">
        <v>0</v>
      </c>
      <c r="AH1050" s="33">
        <v>44830.547673611109</v>
      </c>
      <c r="AI1050" s="32" t="s">
        <v>56</v>
      </c>
    </row>
    <row r="1051" spans="1:35" ht="14.25">
      <c r="A1051" s="32" t="s">
        <v>35</v>
      </c>
      <c r="B1051" s="32" t="s">
        <v>178</v>
      </c>
      <c r="C1051" s="33">
        <v>44834.441944444443</v>
      </c>
      <c r="D1051" s="33">
        <v>44830.541122685187</v>
      </c>
      <c r="E1051" s="32" t="s">
        <v>37</v>
      </c>
      <c r="F1051" s="32" t="s">
        <v>4116</v>
      </c>
      <c r="G1051">
        <v>12180</v>
      </c>
      <c r="H1051" s="33">
        <v>44844.578055555554</v>
      </c>
      <c r="I1051" s="32" t="s">
        <v>4117</v>
      </c>
      <c r="J1051" s="32" t="s">
        <v>45</v>
      </c>
      <c r="K1051" s="33">
        <v>44830.54179398148</v>
      </c>
      <c r="L1051" s="32" t="s">
        <v>40</v>
      </c>
      <c r="M1051" s="32" t="s">
        <v>56</v>
      </c>
      <c r="N1051">
        <v>2</v>
      </c>
      <c r="O1051" s="32" t="s">
        <v>179</v>
      </c>
      <c r="P1051">
        <v>1</v>
      </c>
      <c r="Q1051" s="32" t="s">
        <v>56</v>
      </c>
      <c r="R1051">
        <v>8188</v>
      </c>
      <c r="S1051" s="32" t="s">
        <v>331</v>
      </c>
      <c r="T1051" s="32" t="s">
        <v>332</v>
      </c>
      <c r="U1051" s="32" t="s">
        <v>45</v>
      </c>
      <c r="V1051" s="32" t="s">
        <v>4118</v>
      </c>
      <c r="W1051" s="33">
        <v>44832.405289351853</v>
      </c>
      <c r="X1051" s="32" t="s">
        <v>215</v>
      </c>
      <c r="Y1051" s="32" t="s">
        <v>47</v>
      </c>
      <c r="Z1051" s="32" t="s">
        <v>48</v>
      </c>
      <c r="AA1051" s="32" t="s">
        <v>182</v>
      </c>
      <c r="AB1051" s="32" t="s">
        <v>4119</v>
      </c>
      <c r="AC1051" s="32" t="s">
        <v>1437</v>
      </c>
      <c r="AD1051" s="34"/>
      <c r="AE1051" s="32" t="s">
        <v>39</v>
      </c>
      <c r="AF1051" s="32" t="s">
        <v>53</v>
      </c>
      <c r="AG1051" s="35">
        <v>0</v>
      </c>
      <c r="AH1051" s="33">
        <v>44834.441944444443</v>
      </c>
      <c r="AI1051" s="32" t="s">
        <v>56</v>
      </c>
    </row>
    <row r="1052" spans="1:35" ht="14.25">
      <c r="A1052" s="32" t="s">
        <v>35</v>
      </c>
      <c r="B1052" s="32" t="s">
        <v>178</v>
      </c>
      <c r="C1052" s="33">
        <v>44831.67292824074</v>
      </c>
      <c r="D1052" s="33">
        <v>44830.548298611109</v>
      </c>
      <c r="E1052" s="32" t="s">
        <v>37</v>
      </c>
      <c r="F1052" s="32" t="s">
        <v>4120</v>
      </c>
      <c r="G1052">
        <v>12181</v>
      </c>
      <c r="H1052" s="33">
        <v>44841.365289351852</v>
      </c>
      <c r="I1052" s="32" t="s">
        <v>4121</v>
      </c>
      <c r="J1052" s="32" t="s">
        <v>45</v>
      </c>
      <c r="K1052" s="33">
        <v>44830.697731481479</v>
      </c>
      <c r="L1052" s="32" t="s">
        <v>40</v>
      </c>
      <c r="M1052" s="32" t="s">
        <v>56</v>
      </c>
      <c r="N1052">
        <v>3</v>
      </c>
      <c r="O1052" s="32" t="s">
        <v>54</v>
      </c>
      <c r="P1052">
        <v>1</v>
      </c>
      <c r="Q1052" s="32" t="s">
        <v>56</v>
      </c>
      <c r="R1052">
        <v>8076</v>
      </c>
      <c r="S1052" s="32" t="s">
        <v>3204</v>
      </c>
      <c r="T1052" s="32" t="s">
        <v>3205</v>
      </c>
      <c r="U1052" s="32" t="s">
        <v>45</v>
      </c>
      <c r="V1052" s="32" t="s">
        <v>4122</v>
      </c>
      <c r="W1052" s="33">
        <v>44831.481365740743</v>
      </c>
      <c r="X1052" s="32" t="s">
        <v>103</v>
      </c>
      <c r="Y1052" s="32" t="s">
        <v>47</v>
      </c>
      <c r="Z1052" s="32" t="s">
        <v>48</v>
      </c>
      <c r="AA1052" s="32" t="s">
        <v>182</v>
      </c>
      <c r="AB1052" s="32" t="s">
        <v>4123</v>
      </c>
      <c r="AC1052" s="32" t="s">
        <v>1256</v>
      </c>
      <c r="AD1052" s="34"/>
      <c r="AE1052" s="32" t="s">
        <v>39</v>
      </c>
      <c r="AF1052" s="32" t="s">
        <v>53</v>
      </c>
      <c r="AG1052" s="35">
        <v>0</v>
      </c>
      <c r="AH1052" s="33">
        <v>44831.67292824074</v>
      </c>
      <c r="AI1052" s="32" t="s">
        <v>56</v>
      </c>
    </row>
    <row r="1053" spans="1:35" ht="14.25">
      <c r="A1053" s="32" t="s">
        <v>35</v>
      </c>
      <c r="B1053" s="32" t="s">
        <v>178</v>
      </c>
      <c r="C1053" s="33">
        <v>44831.673576388886</v>
      </c>
      <c r="D1053" s="33">
        <v>44830.55908564815</v>
      </c>
      <c r="E1053" s="32" t="s">
        <v>37</v>
      </c>
      <c r="F1053" s="32" t="s">
        <v>4124</v>
      </c>
      <c r="G1053">
        <v>12182</v>
      </c>
      <c r="H1053" s="33">
        <v>44841.497881944444</v>
      </c>
      <c r="I1053" s="32" t="s">
        <v>38</v>
      </c>
      <c r="J1053" s="32" t="s">
        <v>39</v>
      </c>
      <c r="K1053" s="33"/>
      <c r="L1053" s="32" t="s">
        <v>40</v>
      </c>
      <c r="M1053" s="32" t="s">
        <v>56</v>
      </c>
      <c r="N1053">
        <v>2</v>
      </c>
      <c r="O1053" s="32" t="s">
        <v>490</v>
      </c>
      <c r="P1053">
        <v>0</v>
      </c>
      <c r="Q1053" s="32" t="s">
        <v>56</v>
      </c>
      <c r="R1053">
        <v>8607</v>
      </c>
      <c r="S1053" s="32" t="s">
        <v>3204</v>
      </c>
      <c r="T1053" s="32" t="s">
        <v>3205</v>
      </c>
      <c r="U1053" s="32" t="s">
        <v>45</v>
      </c>
      <c r="V1053" s="32" t="s">
        <v>4125</v>
      </c>
      <c r="W1053" s="33">
        <v>44831.38181712963</v>
      </c>
      <c r="X1053" s="32" t="s">
        <v>149</v>
      </c>
      <c r="Y1053" s="32" t="s">
        <v>47</v>
      </c>
      <c r="Z1053" s="32" t="s">
        <v>48</v>
      </c>
      <c r="AA1053" s="32" t="s">
        <v>182</v>
      </c>
      <c r="AB1053" s="32" t="s">
        <v>4126</v>
      </c>
      <c r="AC1053" s="32" t="s">
        <v>1256</v>
      </c>
      <c r="AD1053" s="34"/>
      <c r="AE1053" s="32" t="s">
        <v>39</v>
      </c>
      <c r="AF1053" s="32" t="s">
        <v>53</v>
      </c>
      <c r="AG1053" s="35">
        <v>0</v>
      </c>
      <c r="AH1053" s="33">
        <v>44831.673576388886</v>
      </c>
      <c r="AI1053" s="32" t="s">
        <v>56</v>
      </c>
    </row>
    <row r="1054" spans="1:35" ht="14.25">
      <c r="A1054" s="32" t="s">
        <v>35</v>
      </c>
      <c r="B1054" s="32" t="s">
        <v>1527</v>
      </c>
      <c r="C1054" s="33">
        <v>44830.591331018521</v>
      </c>
      <c r="D1054" s="33">
        <v>44830.571203703701</v>
      </c>
      <c r="E1054" s="32" t="s">
        <v>37</v>
      </c>
      <c r="F1054" s="32" t="s">
        <v>4127</v>
      </c>
      <c r="G1054">
        <v>12183</v>
      </c>
      <c r="H1054" s="33">
        <v>44840.571493055555</v>
      </c>
      <c r="I1054" s="32" t="s">
        <v>4128</v>
      </c>
      <c r="J1054" s="32" t="s">
        <v>45</v>
      </c>
      <c r="K1054" s="33">
        <v>44830.579953703702</v>
      </c>
      <c r="L1054" s="32" t="s">
        <v>40</v>
      </c>
      <c r="M1054" s="32" t="s">
        <v>56</v>
      </c>
      <c r="N1054">
        <v>3</v>
      </c>
      <c r="O1054" s="32" t="s">
        <v>135</v>
      </c>
      <c r="P1054">
        <v>1</v>
      </c>
      <c r="Q1054" s="32" t="s">
        <v>56</v>
      </c>
      <c r="R1054">
        <v>8103</v>
      </c>
      <c r="S1054" s="32" t="s">
        <v>4129</v>
      </c>
      <c r="T1054" s="32" t="s">
        <v>4130</v>
      </c>
      <c r="U1054" s="32" t="s">
        <v>45</v>
      </c>
      <c r="V1054" s="32" t="s">
        <v>4131</v>
      </c>
      <c r="W1054" s="33">
        <v>44830.591331018521</v>
      </c>
      <c r="X1054" s="32" t="s">
        <v>96</v>
      </c>
      <c r="Y1054" s="32" t="s">
        <v>47</v>
      </c>
      <c r="Z1054" s="32" t="s">
        <v>48</v>
      </c>
      <c r="AA1054" s="32" t="s">
        <v>505</v>
      </c>
      <c r="AB1054" s="32" t="s">
        <v>4127</v>
      </c>
      <c r="AC1054" s="32" t="s">
        <v>1338</v>
      </c>
      <c r="AD1054" s="34"/>
      <c r="AE1054" s="32" t="s">
        <v>39</v>
      </c>
      <c r="AF1054" s="32" t="s">
        <v>53</v>
      </c>
      <c r="AG1054" s="35">
        <v>0</v>
      </c>
      <c r="AH1054" s="33">
        <v>44830.591331018521</v>
      </c>
      <c r="AI1054" s="32" t="s">
        <v>56</v>
      </c>
    </row>
    <row r="1055" spans="1:35" ht="14.25">
      <c r="A1055" s="32" t="s">
        <v>35</v>
      </c>
      <c r="B1055" s="32" t="s">
        <v>178</v>
      </c>
      <c r="C1055" s="33"/>
      <c r="D1055" s="33">
        <v>44830.573194444441</v>
      </c>
      <c r="E1055" s="32" t="s">
        <v>37</v>
      </c>
      <c r="F1055" s="32" t="s">
        <v>39</v>
      </c>
      <c r="G1055">
        <v>12184</v>
      </c>
      <c r="H1055" s="33">
        <v>44833.448703703703</v>
      </c>
      <c r="I1055" s="32" t="s">
        <v>38</v>
      </c>
      <c r="J1055" s="32" t="s">
        <v>39</v>
      </c>
      <c r="K1055" s="33"/>
      <c r="L1055" s="32" t="s">
        <v>40</v>
      </c>
      <c r="M1055" s="32" t="s">
        <v>56</v>
      </c>
      <c r="N1055">
        <v>1</v>
      </c>
      <c r="O1055" s="32" t="s">
        <v>179</v>
      </c>
      <c r="P1055">
        <v>0</v>
      </c>
      <c r="Q1055" s="32" t="s">
        <v>41</v>
      </c>
      <c r="R1055">
        <v>6797</v>
      </c>
      <c r="S1055" s="32" t="s">
        <v>4132</v>
      </c>
      <c r="T1055" s="32" t="s">
        <v>4133</v>
      </c>
      <c r="U1055" s="32" t="s">
        <v>39</v>
      </c>
      <c r="V1055" s="32" t="s">
        <v>39</v>
      </c>
      <c r="W1055" s="33"/>
      <c r="X1055" s="32" t="s">
        <v>215</v>
      </c>
      <c r="Y1055" s="32" t="s">
        <v>47</v>
      </c>
      <c r="Z1055" s="32" t="s">
        <v>216</v>
      </c>
      <c r="AA1055" s="32" t="s">
        <v>182</v>
      </c>
      <c r="AB1055" s="32" t="s">
        <v>4134</v>
      </c>
      <c r="AC1055" s="32" t="s">
        <v>688</v>
      </c>
      <c r="AD1055" s="34"/>
      <c r="AE1055" s="32" t="s">
        <v>39</v>
      </c>
      <c r="AF1055" s="32" t="s">
        <v>53</v>
      </c>
      <c r="AG1055" s="35">
        <v>0</v>
      </c>
      <c r="AH1055" s="33">
        <v>44832.444861111115</v>
      </c>
      <c r="AI1055" s="32" t="s">
        <v>56</v>
      </c>
    </row>
    <row r="1056" spans="1:35" ht="14.25">
      <c r="A1056" s="32" t="s">
        <v>35</v>
      </c>
      <c r="B1056" s="32" t="s">
        <v>499</v>
      </c>
      <c r="C1056" s="33"/>
      <c r="D1056" s="33">
        <v>44830.574837962966</v>
      </c>
      <c r="E1056" s="32" t="s">
        <v>37</v>
      </c>
      <c r="F1056" s="32" t="s">
        <v>4135</v>
      </c>
      <c r="G1056">
        <v>12185</v>
      </c>
      <c r="H1056" s="33">
        <v>44841.541666666664</v>
      </c>
      <c r="I1056" s="32" t="s">
        <v>4136</v>
      </c>
      <c r="J1056" s="32" t="s">
        <v>45</v>
      </c>
      <c r="K1056" s="33">
        <v>44832.715856481482</v>
      </c>
      <c r="L1056" s="32" t="s">
        <v>40</v>
      </c>
      <c r="M1056" s="32" t="s">
        <v>56</v>
      </c>
      <c r="N1056">
        <v>1</v>
      </c>
      <c r="O1056" s="32" t="s">
        <v>39</v>
      </c>
      <c r="P1056">
        <v>1</v>
      </c>
      <c r="Q1056" s="32" t="s">
        <v>56</v>
      </c>
      <c r="R1056">
        <v>6683</v>
      </c>
      <c r="S1056" s="32" t="s">
        <v>3843</v>
      </c>
      <c r="T1056" s="32" t="s">
        <v>3844</v>
      </c>
      <c r="U1056" s="32" t="s">
        <v>39</v>
      </c>
      <c r="V1056" s="32" t="s">
        <v>39</v>
      </c>
      <c r="W1056" s="33"/>
      <c r="X1056" s="32" t="s">
        <v>321</v>
      </c>
      <c r="Y1056" s="32" t="s">
        <v>47</v>
      </c>
      <c r="Z1056" s="32" t="s">
        <v>160</v>
      </c>
      <c r="AA1056" s="32" t="s">
        <v>502</v>
      </c>
      <c r="AB1056" s="32" t="s">
        <v>4137</v>
      </c>
      <c r="AC1056" s="32" t="s">
        <v>328</v>
      </c>
      <c r="AD1056" s="34"/>
      <c r="AE1056" s="32" t="s">
        <v>39</v>
      </c>
      <c r="AF1056" s="32" t="s">
        <v>50</v>
      </c>
      <c r="AG1056" s="35">
        <v>0</v>
      </c>
      <c r="AH1056" s="33">
        <v>44837.437141203707</v>
      </c>
      <c r="AI1056" s="32" t="s">
        <v>56</v>
      </c>
    </row>
    <row r="1057" spans="1:35" ht="14.25">
      <c r="A1057" s="32" t="s">
        <v>35</v>
      </c>
      <c r="B1057" s="32" t="s">
        <v>178</v>
      </c>
      <c r="C1057" s="33"/>
      <c r="D1057" s="33">
        <v>44830.575567129628</v>
      </c>
      <c r="E1057" s="32" t="s">
        <v>37</v>
      </c>
      <c r="F1057" s="32" t="s">
        <v>39</v>
      </c>
      <c r="G1057">
        <v>12186</v>
      </c>
      <c r="H1057" s="33">
        <v>44833.451018518521</v>
      </c>
      <c r="I1057" s="32" t="s">
        <v>4138</v>
      </c>
      <c r="J1057" s="32" t="s">
        <v>45</v>
      </c>
      <c r="K1057" s="33">
        <v>44830.617106481484</v>
      </c>
      <c r="L1057" s="32" t="s">
        <v>40</v>
      </c>
      <c r="M1057" s="32" t="s">
        <v>56</v>
      </c>
      <c r="N1057">
        <v>2</v>
      </c>
      <c r="O1057" s="32" t="s">
        <v>179</v>
      </c>
      <c r="P1057">
        <v>2</v>
      </c>
      <c r="Q1057" s="32" t="s">
        <v>41</v>
      </c>
      <c r="R1057">
        <v>8232</v>
      </c>
      <c r="S1057" s="32" t="s">
        <v>2740</v>
      </c>
      <c r="T1057" s="32" t="s">
        <v>2741</v>
      </c>
      <c r="U1057" s="32" t="s">
        <v>39</v>
      </c>
      <c r="V1057" s="32" t="s">
        <v>39</v>
      </c>
      <c r="W1057" s="33"/>
      <c r="X1057" s="32" t="s">
        <v>85</v>
      </c>
      <c r="Y1057" s="32" t="s">
        <v>47</v>
      </c>
      <c r="Z1057" s="32" t="s">
        <v>216</v>
      </c>
      <c r="AA1057" s="32" t="s">
        <v>182</v>
      </c>
      <c r="AB1057" s="32" t="s">
        <v>4139</v>
      </c>
      <c r="AC1057" s="32" t="s">
        <v>736</v>
      </c>
      <c r="AD1057" s="34"/>
      <c r="AE1057" s="32" t="s">
        <v>39</v>
      </c>
      <c r="AF1057" s="32" t="s">
        <v>53</v>
      </c>
      <c r="AG1057" s="35">
        <v>0</v>
      </c>
      <c r="AH1057" s="33">
        <v>44832.307488425926</v>
      </c>
      <c r="AI1057" s="32" t="s">
        <v>56</v>
      </c>
    </row>
    <row r="1058" spans="1:35" ht="14.25">
      <c r="A1058" s="32" t="s">
        <v>35</v>
      </c>
      <c r="B1058" s="32" t="s">
        <v>329</v>
      </c>
      <c r="C1058" s="33"/>
      <c r="D1058" s="33">
        <v>44830.590671296297</v>
      </c>
      <c r="E1058" s="32" t="s">
        <v>37</v>
      </c>
      <c r="F1058" s="32" t="s">
        <v>4140</v>
      </c>
      <c r="G1058">
        <v>12187</v>
      </c>
      <c r="H1058" s="33">
        <v>44840.59097222222</v>
      </c>
      <c r="I1058" s="32" t="s">
        <v>38</v>
      </c>
      <c r="J1058" s="32" t="s">
        <v>39</v>
      </c>
      <c r="K1058" s="33"/>
      <c r="L1058" s="32" t="s">
        <v>40</v>
      </c>
      <c r="M1058" s="32" t="s">
        <v>56</v>
      </c>
      <c r="N1058">
        <v>1</v>
      </c>
      <c r="O1058" s="32" t="s">
        <v>518</v>
      </c>
      <c r="P1058">
        <v>0</v>
      </c>
      <c r="Q1058" s="32" t="s">
        <v>56</v>
      </c>
      <c r="R1058">
        <v>8689</v>
      </c>
      <c r="S1058" s="32" t="s">
        <v>1021</v>
      </c>
      <c r="T1058" s="32" t="s">
        <v>4141</v>
      </c>
      <c r="U1058" s="32" t="s">
        <v>39</v>
      </c>
      <c r="V1058" s="32" t="s">
        <v>39</v>
      </c>
      <c r="W1058" s="33"/>
      <c r="X1058" s="32" t="s">
        <v>215</v>
      </c>
      <c r="Y1058" s="32" t="s">
        <v>47</v>
      </c>
      <c r="Z1058" s="32" t="s">
        <v>160</v>
      </c>
      <c r="AA1058" s="32" t="s">
        <v>425</v>
      </c>
      <c r="AB1058" s="32" t="s">
        <v>4142</v>
      </c>
      <c r="AC1058" s="32" t="s">
        <v>4143</v>
      </c>
      <c r="AD1058" s="34"/>
      <c r="AE1058" s="32" t="s">
        <v>39</v>
      </c>
      <c r="AF1058" s="32" t="s">
        <v>53</v>
      </c>
      <c r="AG1058" s="35">
        <v>0</v>
      </c>
      <c r="AH1058" s="33">
        <v>44830.591666666667</v>
      </c>
      <c r="AI1058" s="32" t="s">
        <v>56</v>
      </c>
    </row>
    <row r="1059" spans="1:35" ht="14.25">
      <c r="A1059" s="32" t="s">
        <v>35</v>
      </c>
      <c r="B1059" s="32" t="s">
        <v>499</v>
      </c>
      <c r="C1059" s="33"/>
      <c r="D1059" s="33">
        <v>44830.593344907407</v>
      </c>
      <c r="E1059" s="32" t="s">
        <v>37</v>
      </c>
      <c r="F1059" s="32" t="s">
        <v>4144</v>
      </c>
      <c r="G1059">
        <v>12188</v>
      </c>
      <c r="H1059" s="33">
        <v>44841.46875</v>
      </c>
      <c r="I1059" s="32" t="s">
        <v>4145</v>
      </c>
      <c r="J1059" s="32" t="s">
        <v>66</v>
      </c>
      <c r="K1059" s="33">
        <v>44832.717187499999</v>
      </c>
      <c r="L1059" s="32" t="s">
        <v>40</v>
      </c>
      <c r="M1059" s="32" t="s">
        <v>56</v>
      </c>
      <c r="N1059">
        <v>1</v>
      </c>
      <c r="O1059" s="32" t="s">
        <v>39</v>
      </c>
      <c r="P1059">
        <v>1</v>
      </c>
      <c r="Q1059" s="32" t="s">
        <v>41</v>
      </c>
      <c r="R1059">
        <v>6682</v>
      </c>
      <c r="S1059" s="32" t="s">
        <v>826</v>
      </c>
      <c r="T1059" s="32" t="s">
        <v>2442</v>
      </c>
      <c r="U1059" s="32" t="s">
        <v>39</v>
      </c>
      <c r="V1059" s="32" t="s">
        <v>39</v>
      </c>
      <c r="W1059" s="33"/>
      <c r="X1059" s="32" t="s">
        <v>321</v>
      </c>
      <c r="Y1059" s="32" t="s">
        <v>47</v>
      </c>
      <c r="Z1059" s="32" t="s">
        <v>160</v>
      </c>
      <c r="AA1059" s="32" t="s">
        <v>502</v>
      </c>
      <c r="AB1059" s="32" t="s">
        <v>827</v>
      </c>
      <c r="AC1059" s="32" t="s">
        <v>328</v>
      </c>
      <c r="AD1059" s="34"/>
      <c r="AE1059" s="32" t="s">
        <v>39</v>
      </c>
      <c r="AF1059" s="32" t="s">
        <v>50</v>
      </c>
      <c r="AG1059" s="35">
        <v>0</v>
      </c>
      <c r="AH1059" s="33">
        <v>44837.43822916667</v>
      </c>
      <c r="AI1059" s="32" t="s">
        <v>56</v>
      </c>
    </row>
    <row r="1060" spans="1:35" ht="14.25">
      <c r="A1060" s="32" t="s">
        <v>35</v>
      </c>
      <c r="B1060" s="32" t="s">
        <v>171</v>
      </c>
      <c r="C1060" s="33">
        <v>44830.614733796298</v>
      </c>
      <c r="D1060" s="33">
        <v>44830.593680555554</v>
      </c>
      <c r="E1060" s="32" t="s">
        <v>37</v>
      </c>
      <c r="F1060" s="32" t="s">
        <v>4146</v>
      </c>
      <c r="G1060">
        <v>12189</v>
      </c>
      <c r="H1060" s="33">
        <v>44840.595289351855</v>
      </c>
      <c r="I1060" s="32" t="s">
        <v>38</v>
      </c>
      <c r="J1060" s="32" t="s">
        <v>39</v>
      </c>
      <c r="K1060" s="33"/>
      <c r="L1060" s="32" t="s">
        <v>40</v>
      </c>
      <c r="M1060" s="32" t="s">
        <v>56</v>
      </c>
      <c r="N1060">
        <v>1</v>
      </c>
      <c r="O1060" s="32" t="s">
        <v>42</v>
      </c>
      <c r="P1060">
        <v>0</v>
      </c>
      <c r="Q1060" s="32" t="s">
        <v>56</v>
      </c>
      <c r="R1060">
        <v>896809554</v>
      </c>
      <c r="S1060" s="32" t="s">
        <v>83</v>
      </c>
      <c r="T1060" s="32" t="s">
        <v>84</v>
      </c>
      <c r="U1060" s="32" t="s">
        <v>45</v>
      </c>
      <c r="V1060" s="32" t="s">
        <v>4147</v>
      </c>
      <c r="W1060" s="33">
        <v>44830.613275462965</v>
      </c>
      <c r="X1060" s="32" t="s">
        <v>59</v>
      </c>
      <c r="Y1060" s="32" t="s">
        <v>47</v>
      </c>
      <c r="Z1060" s="32" t="s">
        <v>48</v>
      </c>
      <c r="AA1060" s="32" t="s">
        <v>190</v>
      </c>
      <c r="AB1060" s="32" t="s">
        <v>4148</v>
      </c>
      <c r="AC1060" s="32" t="s">
        <v>521</v>
      </c>
      <c r="AD1060" s="34"/>
      <c r="AE1060" s="32" t="s">
        <v>39</v>
      </c>
      <c r="AF1060" s="32" t="s">
        <v>50</v>
      </c>
      <c r="AG1060" s="35">
        <v>0</v>
      </c>
      <c r="AH1060" s="33">
        <v>44830.614733796298</v>
      </c>
      <c r="AI1060" s="32" t="s">
        <v>56</v>
      </c>
    </row>
    <row r="1061" spans="1:35" ht="14.25">
      <c r="A1061" s="32" t="s">
        <v>35</v>
      </c>
      <c r="B1061" s="32" t="s">
        <v>1527</v>
      </c>
      <c r="C1061" s="33">
        <v>44833.358275462961</v>
      </c>
      <c r="D1061" s="33">
        <v>44830.598923611113</v>
      </c>
      <c r="E1061" s="32" t="s">
        <v>37</v>
      </c>
      <c r="F1061" s="32" t="s">
        <v>39</v>
      </c>
      <c r="G1061">
        <v>12190</v>
      </c>
      <c r="H1061" s="33">
        <v>44833.999988425923</v>
      </c>
      <c r="I1061" s="32" t="s">
        <v>38</v>
      </c>
      <c r="J1061" s="32" t="s">
        <v>39</v>
      </c>
      <c r="K1061" s="33"/>
      <c r="L1061" s="32" t="s">
        <v>40</v>
      </c>
      <c r="M1061" s="32" t="s">
        <v>56</v>
      </c>
      <c r="N1061">
        <v>2</v>
      </c>
      <c r="O1061" s="32" t="s">
        <v>119</v>
      </c>
      <c r="P1061">
        <v>0</v>
      </c>
      <c r="Q1061" s="32" t="s">
        <v>41</v>
      </c>
      <c r="R1061">
        <v>6733</v>
      </c>
      <c r="S1061" s="32" t="s">
        <v>307</v>
      </c>
      <c r="T1061" s="32" t="s">
        <v>4149</v>
      </c>
      <c r="U1061" s="32" t="s">
        <v>45</v>
      </c>
      <c r="V1061" s="32" t="s">
        <v>4150</v>
      </c>
      <c r="W1061" s="33">
        <v>44833.358275462961</v>
      </c>
      <c r="X1061" s="32" t="s">
        <v>96</v>
      </c>
      <c r="Y1061" s="32" t="s">
        <v>47</v>
      </c>
      <c r="Z1061" s="32" t="s">
        <v>48</v>
      </c>
      <c r="AA1061" s="32" t="s">
        <v>97</v>
      </c>
      <c r="AB1061" s="32" t="s">
        <v>4151</v>
      </c>
      <c r="AC1061" s="32" t="s">
        <v>123</v>
      </c>
      <c r="AD1061" s="34"/>
      <c r="AE1061" s="32" t="s">
        <v>39</v>
      </c>
      <c r="AF1061" s="32" t="s">
        <v>53</v>
      </c>
      <c r="AG1061" s="35">
        <v>0</v>
      </c>
      <c r="AH1061" s="33">
        <v>44833.358275462961</v>
      </c>
      <c r="AI1061" s="32" t="s">
        <v>56</v>
      </c>
    </row>
    <row r="1062" spans="1:35" ht="14.25">
      <c r="A1062" s="32" t="s">
        <v>35</v>
      </c>
      <c r="B1062" s="32" t="s">
        <v>73</v>
      </c>
      <c r="C1062" s="33">
        <v>44830.682384259257</v>
      </c>
      <c r="D1062" s="33">
        <v>44830.611967592595</v>
      </c>
      <c r="E1062" s="32" t="s">
        <v>37</v>
      </c>
      <c r="F1062" s="32" t="s">
        <v>4152</v>
      </c>
      <c r="G1062">
        <v>12191</v>
      </c>
      <c r="H1062" s="33">
        <v>44833.499745370369</v>
      </c>
      <c r="I1062" s="32" t="s">
        <v>38</v>
      </c>
      <c r="J1062" s="32" t="s">
        <v>39</v>
      </c>
      <c r="K1062" s="33"/>
      <c r="L1062" s="32" t="s">
        <v>40</v>
      </c>
      <c r="M1062" s="32" t="s">
        <v>56</v>
      </c>
      <c r="N1062">
        <v>1</v>
      </c>
      <c r="O1062" s="32" t="s">
        <v>42</v>
      </c>
      <c r="P1062">
        <v>0</v>
      </c>
      <c r="Q1062" s="32" t="s">
        <v>41</v>
      </c>
      <c r="R1062">
        <v>8668</v>
      </c>
      <c r="S1062" s="32" t="s">
        <v>225</v>
      </c>
      <c r="T1062" s="32" t="s">
        <v>226</v>
      </c>
      <c r="U1062" s="32" t="s">
        <v>45</v>
      </c>
      <c r="V1062" s="32" t="s">
        <v>4153</v>
      </c>
      <c r="W1062" s="33">
        <v>44830.669606481482</v>
      </c>
      <c r="X1062" s="32" t="s">
        <v>67</v>
      </c>
      <c r="Y1062" s="32" t="s">
        <v>47</v>
      </c>
      <c r="Z1062" s="32" t="s">
        <v>48</v>
      </c>
      <c r="AA1062" s="32" t="s">
        <v>77</v>
      </c>
      <c r="AB1062" s="32" t="s">
        <v>228</v>
      </c>
      <c r="AC1062" s="32" t="s">
        <v>561</v>
      </c>
      <c r="AD1062" s="34">
        <v>44686</v>
      </c>
      <c r="AE1062" s="32" t="s">
        <v>39</v>
      </c>
      <c r="AF1062" s="32" t="s">
        <v>50</v>
      </c>
      <c r="AG1062" s="35">
        <v>0</v>
      </c>
      <c r="AH1062" s="33">
        <v>44832.385914351849</v>
      </c>
      <c r="AI1062" s="32" t="s">
        <v>56</v>
      </c>
    </row>
    <row r="1063" spans="1:35" ht="14.25">
      <c r="A1063" s="32" t="s">
        <v>35</v>
      </c>
      <c r="B1063" s="32" t="s">
        <v>982</v>
      </c>
      <c r="C1063" s="33"/>
      <c r="D1063" s="33">
        <v>44830.612291666665</v>
      </c>
      <c r="E1063" s="32" t="s">
        <v>37</v>
      </c>
      <c r="F1063" s="32" t="s">
        <v>39</v>
      </c>
      <c r="G1063">
        <v>12192</v>
      </c>
      <c r="H1063" s="33">
        <v>44841.458333333336</v>
      </c>
      <c r="I1063" s="32" t="s">
        <v>38</v>
      </c>
      <c r="J1063" s="32" t="s">
        <v>39</v>
      </c>
      <c r="K1063" s="33"/>
      <c r="L1063" s="32" t="s">
        <v>40</v>
      </c>
      <c r="M1063" s="32" t="s">
        <v>56</v>
      </c>
      <c r="N1063">
        <v>1</v>
      </c>
      <c r="O1063" s="32" t="s">
        <v>39</v>
      </c>
      <c r="P1063">
        <v>0</v>
      </c>
      <c r="Q1063" s="32" t="s">
        <v>41</v>
      </c>
      <c r="R1063">
        <v>6405</v>
      </c>
      <c r="S1063" s="32" t="s">
        <v>382</v>
      </c>
      <c r="T1063" s="32" t="s">
        <v>383</v>
      </c>
      <c r="U1063" s="32" t="s">
        <v>39</v>
      </c>
      <c r="V1063" s="32" t="s">
        <v>39</v>
      </c>
      <c r="W1063" s="33"/>
      <c r="X1063" s="32" t="s">
        <v>159</v>
      </c>
      <c r="Y1063" s="32" t="s">
        <v>47</v>
      </c>
      <c r="Z1063" s="32" t="s">
        <v>160</v>
      </c>
      <c r="AA1063" s="32" t="s">
        <v>39</v>
      </c>
      <c r="AB1063" s="32" t="s">
        <v>4154</v>
      </c>
      <c r="AC1063" s="32" t="s">
        <v>1304</v>
      </c>
      <c r="AD1063" s="34"/>
      <c r="AE1063" s="32" t="s">
        <v>39</v>
      </c>
      <c r="AF1063" s="32" t="s">
        <v>53</v>
      </c>
      <c r="AG1063" s="35">
        <v>0</v>
      </c>
      <c r="AH1063" s="33">
        <v>44838.44494212963</v>
      </c>
      <c r="AI1063" s="32" t="s">
        <v>56</v>
      </c>
    </row>
    <row r="1064" spans="1:35" ht="14.25">
      <c r="A1064" s="32" t="s">
        <v>35</v>
      </c>
      <c r="B1064" s="32" t="s">
        <v>329</v>
      </c>
      <c r="C1064" s="33"/>
      <c r="D1064" s="33">
        <v>44830.61513888889</v>
      </c>
      <c r="E1064" s="32" t="s">
        <v>37</v>
      </c>
      <c r="F1064" s="32" t="s">
        <v>4155</v>
      </c>
      <c r="G1064">
        <v>12193</v>
      </c>
      <c r="H1064" s="33">
        <v>44840.615636574075</v>
      </c>
      <c r="I1064" s="32" t="s">
        <v>38</v>
      </c>
      <c r="J1064" s="32" t="s">
        <v>39</v>
      </c>
      <c r="K1064" s="33"/>
      <c r="L1064" s="32" t="s">
        <v>40</v>
      </c>
      <c r="M1064" s="32" t="s">
        <v>56</v>
      </c>
      <c r="N1064">
        <v>1</v>
      </c>
      <c r="O1064" s="32" t="s">
        <v>102</v>
      </c>
      <c r="P1064">
        <v>0</v>
      </c>
      <c r="Q1064" s="32" t="s">
        <v>56</v>
      </c>
      <c r="R1064">
        <v>6416</v>
      </c>
      <c r="S1064" s="32" t="s">
        <v>513</v>
      </c>
      <c r="T1064" s="32" t="s">
        <v>514</v>
      </c>
      <c r="U1064" s="32" t="s">
        <v>39</v>
      </c>
      <c r="V1064" s="32" t="s">
        <v>39</v>
      </c>
      <c r="W1064" s="33"/>
      <c r="X1064" s="32" t="s">
        <v>321</v>
      </c>
      <c r="Y1064" s="32" t="s">
        <v>47</v>
      </c>
      <c r="Z1064" s="32" t="s">
        <v>160</v>
      </c>
      <c r="AA1064" s="32" t="s">
        <v>330</v>
      </c>
      <c r="AB1064" s="32" t="s">
        <v>4156</v>
      </c>
      <c r="AC1064" s="32" t="s">
        <v>515</v>
      </c>
      <c r="AD1064" s="34"/>
      <c r="AE1064" s="32" t="s">
        <v>39</v>
      </c>
      <c r="AF1064" s="32" t="s">
        <v>53</v>
      </c>
      <c r="AG1064" s="35">
        <v>0</v>
      </c>
      <c r="AH1064" s="33">
        <v>44838.445497685185</v>
      </c>
      <c r="AI1064" s="32" t="s">
        <v>56</v>
      </c>
    </row>
    <row r="1065" spans="1:35" ht="14.25">
      <c r="A1065" s="32" t="s">
        <v>35</v>
      </c>
      <c r="B1065" s="32" t="s">
        <v>36</v>
      </c>
      <c r="C1065" s="33">
        <v>44830.700567129628</v>
      </c>
      <c r="D1065" s="33">
        <v>44830.623877314814</v>
      </c>
      <c r="E1065" s="32" t="s">
        <v>37</v>
      </c>
      <c r="F1065" s="32" t="s">
        <v>4157</v>
      </c>
      <c r="G1065">
        <v>12194</v>
      </c>
      <c r="H1065" s="33">
        <v>44840.631122685183</v>
      </c>
      <c r="I1065" s="32" t="s">
        <v>38</v>
      </c>
      <c r="J1065" s="32" t="s">
        <v>39</v>
      </c>
      <c r="K1065" s="33"/>
      <c r="L1065" s="32" t="s">
        <v>40</v>
      </c>
      <c r="M1065" s="32" t="s">
        <v>56</v>
      </c>
      <c r="N1065">
        <v>1</v>
      </c>
      <c r="O1065" s="32" t="s">
        <v>42</v>
      </c>
      <c r="P1065">
        <v>0</v>
      </c>
      <c r="Q1065" s="32" t="s">
        <v>56</v>
      </c>
      <c r="R1065">
        <v>6569</v>
      </c>
      <c r="S1065" s="32" t="s">
        <v>201</v>
      </c>
      <c r="T1065" s="32" t="s">
        <v>1250</v>
      </c>
      <c r="U1065" s="32" t="s">
        <v>45</v>
      </c>
      <c r="V1065" s="32" t="s">
        <v>4158</v>
      </c>
      <c r="W1065" s="33">
        <v>44830.693425925929</v>
      </c>
      <c r="X1065" s="32" t="s">
        <v>85</v>
      </c>
      <c r="Y1065" s="32" t="s">
        <v>47</v>
      </c>
      <c r="Z1065" s="32" t="s">
        <v>48</v>
      </c>
      <c r="AA1065" s="32" t="s">
        <v>86</v>
      </c>
      <c r="AB1065" s="32" t="s">
        <v>4159</v>
      </c>
      <c r="AC1065" s="32" t="s">
        <v>630</v>
      </c>
      <c r="AD1065" s="34"/>
      <c r="AE1065" s="32" t="s">
        <v>39</v>
      </c>
      <c r="AF1065" s="32" t="s">
        <v>50</v>
      </c>
      <c r="AG1065" s="35">
        <v>0</v>
      </c>
      <c r="AH1065" s="33">
        <v>44830.700567129628</v>
      </c>
      <c r="AI1065" s="32" t="s">
        <v>56</v>
      </c>
    </row>
    <row r="1066" spans="1:35" ht="14.25">
      <c r="A1066" s="32" t="s">
        <v>35</v>
      </c>
      <c r="B1066" s="32" t="s">
        <v>178</v>
      </c>
      <c r="C1066" s="33">
        <v>44831.673773148148</v>
      </c>
      <c r="D1066" s="33">
        <v>44830.627534722225</v>
      </c>
      <c r="E1066" s="32" t="s">
        <v>37</v>
      </c>
      <c r="F1066" s="32" t="s">
        <v>39</v>
      </c>
      <c r="G1066">
        <v>12195</v>
      </c>
      <c r="H1066" s="33">
        <v>44834.441828703704</v>
      </c>
      <c r="I1066" s="32" t="s">
        <v>38</v>
      </c>
      <c r="J1066" s="32" t="s">
        <v>39</v>
      </c>
      <c r="K1066" s="33"/>
      <c r="L1066" s="32" t="s">
        <v>40</v>
      </c>
      <c r="M1066" s="32" t="s">
        <v>56</v>
      </c>
      <c r="N1066">
        <v>1</v>
      </c>
      <c r="O1066" s="32" t="s">
        <v>490</v>
      </c>
      <c r="P1066">
        <v>0</v>
      </c>
      <c r="Q1066" s="32" t="s">
        <v>41</v>
      </c>
      <c r="R1066">
        <v>8652</v>
      </c>
      <c r="S1066" s="32" t="s">
        <v>211</v>
      </c>
      <c r="T1066" s="32" t="s">
        <v>2041</v>
      </c>
      <c r="U1066" s="32" t="s">
        <v>45</v>
      </c>
      <c r="V1066" s="32" t="s">
        <v>4160</v>
      </c>
      <c r="W1066" s="33">
        <v>44831.374641203707</v>
      </c>
      <c r="X1066" s="32" t="s">
        <v>149</v>
      </c>
      <c r="Y1066" s="32" t="s">
        <v>47</v>
      </c>
      <c r="Z1066" s="32" t="s">
        <v>48</v>
      </c>
      <c r="AA1066" s="32" t="s">
        <v>182</v>
      </c>
      <c r="AB1066" s="32" t="s">
        <v>2304</v>
      </c>
      <c r="AC1066" s="32" t="s">
        <v>1256</v>
      </c>
      <c r="AD1066" s="34"/>
      <c r="AE1066" s="32" t="s">
        <v>39</v>
      </c>
      <c r="AF1066" s="32" t="s">
        <v>53</v>
      </c>
      <c r="AG1066" s="35">
        <v>0</v>
      </c>
      <c r="AH1066" s="33">
        <v>44831.673773148148</v>
      </c>
      <c r="AI1066" s="32" t="s">
        <v>56</v>
      </c>
    </row>
    <row r="1067" spans="1:35" ht="14.25">
      <c r="A1067" s="32" t="s">
        <v>35</v>
      </c>
      <c r="B1067" s="32" t="s">
        <v>1527</v>
      </c>
      <c r="C1067" s="33">
        <v>44830.629537037035</v>
      </c>
      <c r="D1067" s="33">
        <v>44830.62909722222</v>
      </c>
      <c r="E1067" s="32" t="s">
        <v>37</v>
      </c>
      <c r="F1067" s="32" t="s">
        <v>4161</v>
      </c>
      <c r="G1067">
        <v>12196</v>
      </c>
      <c r="H1067" s="33">
        <v>44840.698344907411</v>
      </c>
      <c r="I1067" s="32" t="s">
        <v>38</v>
      </c>
      <c r="J1067" s="32" t="s">
        <v>39</v>
      </c>
      <c r="K1067" s="33"/>
      <c r="L1067" s="32" t="s">
        <v>40</v>
      </c>
      <c r="M1067" s="32" t="s">
        <v>41</v>
      </c>
      <c r="N1067">
        <v>1</v>
      </c>
      <c r="O1067" s="32" t="s">
        <v>42</v>
      </c>
      <c r="P1067">
        <v>0</v>
      </c>
      <c r="Q1067" s="32" t="s">
        <v>41</v>
      </c>
      <c r="R1067">
        <v>642175520</v>
      </c>
      <c r="S1067" s="32" t="s">
        <v>194</v>
      </c>
      <c r="T1067" s="32" t="s">
        <v>195</v>
      </c>
      <c r="U1067" s="32" t="s">
        <v>45</v>
      </c>
      <c r="V1067" s="32" t="s">
        <v>4162</v>
      </c>
      <c r="W1067" s="33">
        <v>44830.629537037035</v>
      </c>
      <c r="X1067" s="32" t="s">
        <v>196</v>
      </c>
      <c r="Y1067" s="32" t="s">
        <v>52</v>
      </c>
      <c r="Z1067" s="32" t="s">
        <v>48</v>
      </c>
      <c r="AA1067" s="32" t="s">
        <v>39</v>
      </c>
      <c r="AB1067" s="32" t="s">
        <v>4093</v>
      </c>
      <c r="AC1067" s="32" t="s">
        <v>538</v>
      </c>
      <c r="AD1067" s="34"/>
      <c r="AE1067" s="32" t="s">
        <v>39</v>
      </c>
      <c r="AF1067" s="32" t="s">
        <v>50</v>
      </c>
      <c r="AG1067" s="35">
        <v>0</v>
      </c>
      <c r="AH1067" s="33">
        <v>44838.448344907411</v>
      </c>
      <c r="AI1067" s="32" t="s">
        <v>41</v>
      </c>
    </row>
    <row r="1068" spans="1:35" ht="14.25">
      <c r="A1068" s="32" t="s">
        <v>35</v>
      </c>
      <c r="B1068" s="32" t="s">
        <v>1527</v>
      </c>
      <c r="C1068" s="33">
        <v>44830.631145833337</v>
      </c>
      <c r="D1068" s="33">
        <v>44830.630868055552</v>
      </c>
      <c r="E1068" s="32" t="s">
        <v>37</v>
      </c>
      <c r="F1068" s="32" t="s">
        <v>4163</v>
      </c>
      <c r="G1068">
        <v>12197</v>
      </c>
      <c r="H1068" s="33">
        <v>44833.512291666666</v>
      </c>
      <c r="I1068" s="32" t="s">
        <v>38</v>
      </c>
      <c r="J1068" s="32" t="s">
        <v>39</v>
      </c>
      <c r="K1068" s="33"/>
      <c r="L1068" s="32" t="s">
        <v>40</v>
      </c>
      <c r="M1068" s="32" t="s">
        <v>41</v>
      </c>
      <c r="N1068">
        <v>1</v>
      </c>
      <c r="O1068" s="32" t="s">
        <v>42</v>
      </c>
      <c r="P1068">
        <v>0</v>
      </c>
      <c r="Q1068" s="32" t="s">
        <v>41</v>
      </c>
      <c r="R1068">
        <v>642175520</v>
      </c>
      <c r="S1068" s="32" t="s">
        <v>194</v>
      </c>
      <c r="T1068" s="32" t="s">
        <v>195</v>
      </c>
      <c r="U1068" s="32" t="s">
        <v>45</v>
      </c>
      <c r="V1068" s="32" t="s">
        <v>891</v>
      </c>
      <c r="W1068" s="33">
        <v>44830.631145833337</v>
      </c>
      <c r="X1068" s="32" t="s">
        <v>196</v>
      </c>
      <c r="Y1068" s="32" t="s">
        <v>282</v>
      </c>
      <c r="Z1068" s="32" t="s">
        <v>48</v>
      </c>
      <c r="AA1068" s="32" t="s">
        <v>197</v>
      </c>
      <c r="AB1068" s="32" t="s">
        <v>4164</v>
      </c>
      <c r="AC1068" s="32" t="s">
        <v>538</v>
      </c>
      <c r="AD1068" s="34"/>
      <c r="AE1068" s="32" t="s">
        <v>39</v>
      </c>
      <c r="AF1068" s="32" t="s">
        <v>50</v>
      </c>
      <c r="AG1068" s="35">
        <v>0</v>
      </c>
      <c r="AH1068" s="33">
        <v>44830.637291666666</v>
      </c>
      <c r="AI1068" s="32" t="s">
        <v>41</v>
      </c>
    </row>
    <row r="1069" spans="1:35" ht="14.25">
      <c r="A1069" s="32" t="s">
        <v>35</v>
      </c>
      <c r="B1069" s="32" t="s">
        <v>1527</v>
      </c>
      <c r="C1069" s="33">
        <v>44830.636273148149</v>
      </c>
      <c r="D1069" s="33">
        <v>44830.635983796295</v>
      </c>
      <c r="E1069" s="32" t="s">
        <v>37</v>
      </c>
      <c r="F1069" s="32" t="s">
        <v>4165</v>
      </c>
      <c r="G1069">
        <v>12198</v>
      </c>
      <c r="H1069" s="33">
        <v>44840.698298611111</v>
      </c>
      <c r="I1069" s="32" t="s">
        <v>38</v>
      </c>
      <c r="J1069" s="32" t="s">
        <v>39</v>
      </c>
      <c r="K1069" s="33"/>
      <c r="L1069" s="32" t="s">
        <v>40</v>
      </c>
      <c r="M1069" s="32" t="s">
        <v>41</v>
      </c>
      <c r="N1069">
        <v>1</v>
      </c>
      <c r="O1069" s="32" t="s">
        <v>42</v>
      </c>
      <c r="P1069">
        <v>0</v>
      </c>
      <c r="Q1069" s="32" t="s">
        <v>41</v>
      </c>
      <c r="R1069">
        <v>642175520</v>
      </c>
      <c r="S1069" s="32" t="s">
        <v>194</v>
      </c>
      <c r="T1069" s="32" t="s">
        <v>195</v>
      </c>
      <c r="U1069" s="32" t="s">
        <v>45</v>
      </c>
      <c r="V1069" s="32" t="s">
        <v>835</v>
      </c>
      <c r="W1069" s="33">
        <v>44830.636273148149</v>
      </c>
      <c r="X1069" s="32" t="s">
        <v>196</v>
      </c>
      <c r="Y1069" s="32" t="s">
        <v>52</v>
      </c>
      <c r="Z1069" s="32" t="s">
        <v>48</v>
      </c>
      <c r="AA1069" s="32" t="s">
        <v>197</v>
      </c>
      <c r="AB1069" s="32" t="s">
        <v>3041</v>
      </c>
      <c r="AC1069" s="32" t="s">
        <v>538</v>
      </c>
      <c r="AD1069" s="34"/>
      <c r="AE1069" s="32" t="s">
        <v>39</v>
      </c>
      <c r="AF1069" s="32" t="s">
        <v>50</v>
      </c>
      <c r="AG1069" s="35">
        <v>0</v>
      </c>
      <c r="AH1069" s="33">
        <v>44838.448298611111</v>
      </c>
      <c r="AI1069" s="32" t="s">
        <v>41</v>
      </c>
    </row>
    <row r="1070" spans="1:35" ht="14.25">
      <c r="A1070" s="32" t="s">
        <v>35</v>
      </c>
      <c r="B1070" s="32" t="s">
        <v>36</v>
      </c>
      <c r="C1070" s="33">
        <v>44830.658368055556</v>
      </c>
      <c r="D1070" s="33">
        <v>44830.638738425929</v>
      </c>
      <c r="E1070" s="32" t="s">
        <v>37</v>
      </c>
      <c r="F1070" s="32" t="s">
        <v>4166</v>
      </c>
      <c r="G1070">
        <v>12199</v>
      </c>
      <c r="H1070" s="33">
        <v>44840.643784722219</v>
      </c>
      <c r="I1070" s="32" t="s">
        <v>38</v>
      </c>
      <c r="J1070" s="32" t="s">
        <v>39</v>
      </c>
      <c r="K1070" s="33"/>
      <c r="L1070" s="32" t="s">
        <v>40</v>
      </c>
      <c r="M1070" s="32" t="s">
        <v>56</v>
      </c>
      <c r="N1070">
        <v>1</v>
      </c>
      <c r="O1070" s="32" t="s">
        <v>82</v>
      </c>
      <c r="P1070">
        <v>0</v>
      </c>
      <c r="Q1070" s="32" t="s">
        <v>56</v>
      </c>
      <c r="R1070">
        <v>6241</v>
      </c>
      <c r="S1070" s="32" t="s">
        <v>410</v>
      </c>
      <c r="T1070" s="32" t="s">
        <v>411</v>
      </c>
      <c r="U1070" s="32" t="s">
        <v>45</v>
      </c>
      <c r="V1070" s="32" t="s">
        <v>4167</v>
      </c>
      <c r="W1070" s="33">
        <v>44830.653657407405</v>
      </c>
      <c r="X1070" s="32" t="s">
        <v>59</v>
      </c>
      <c r="Y1070" s="32" t="s">
        <v>52</v>
      </c>
      <c r="Z1070" s="32" t="s">
        <v>48</v>
      </c>
      <c r="AA1070" s="32" t="s">
        <v>298</v>
      </c>
      <c r="AB1070" s="32" t="s">
        <v>4168</v>
      </c>
      <c r="AC1070" s="32" t="s">
        <v>599</v>
      </c>
      <c r="AD1070" s="34"/>
      <c r="AE1070" s="32" t="s">
        <v>39</v>
      </c>
      <c r="AF1070" s="32" t="s">
        <v>50</v>
      </c>
      <c r="AG1070" s="35">
        <v>0</v>
      </c>
      <c r="AH1070" s="33">
        <v>44830.658368055556</v>
      </c>
      <c r="AI1070" s="32" t="s">
        <v>56</v>
      </c>
    </row>
    <row r="1071" spans="1:35" ht="14.25">
      <c r="A1071" s="32" t="s">
        <v>35</v>
      </c>
      <c r="B1071" s="32" t="s">
        <v>1527</v>
      </c>
      <c r="C1071" s="33">
        <v>44830.663888888892</v>
      </c>
      <c r="D1071" s="33">
        <v>44830.643495370372</v>
      </c>
      <c r="E1071" s="32" t="s">
        <v>37</v>
      </c>
      <c r="F1071" s="32" t="s">
        <v>4169</v>
      </c>
      <c r="G1071">
        <v>12200</v>
      </c>
      <c r="H1071" s="33">
        <v>44840.644166666665</v>
      </c>
      <c r="I1071" s="32" t="s">
        <v>38</v>
      </c>
      <c r="J1071" s="32" t="s">
        <v>39</v>
      </c>
      <c r="K1071" s="33"/>
      <c r="L1071" s="32" t="s">
        <v>40</v>
      </c>
      <c r="M1071" s="32" t="s">
        <v>56</v>
      </c>
      <c r="N1071">
        <v>1</v>
      </c>
      <c r="O1071" s="32" t="s">
        <v>453</v>
      </c>
      <c r="P1071">
        <v>0</v>
      </c>
      <c r="Q1071" s="32" t="s">
        <v>56</v>
      </c>
      <c r="R1071">
        <v>6109</v>
      </c>
      <c r="S1071" s="32" t="s">
        <v>1110</v>
      </c>
      <c r="T1071" s="32" t="s">
        <v>2749</v>
      </c>
      <c r="U1071" s="32" t="s">
        <v>45</v>
      </c>
      <c r="V1071" s="32" t="s">
        <v>4170</v>
      </c>
      <c r="W1071" s="33">
        <v>44830.663888888892</v>
      </c>
      <c r="X1071" s="32" t="s">
        <v>321</v>
      </c>
      <c r="Y1071" s="32" t="s">
        <v>47</v>
      </c>
      <c r="Z1071" s="32" t="s">
        <v>48</v>
      </c>
      <c r="AA1071" s="32" t="s">
        <v>455</v>
      </c>
      <c r="AB1071" s="32" t="s">
        <v>4171</v>
      </c>
      <c r="AC1071" s="32" t="s">
        <v>1111</v>
      </c>
      <c r="AD1071" s="34"/>
      <c r="AE1071" s="32" t="s">
        <v>39</v>
      </c>
      <c r="AF1071" s="32" t="s">
        <v>50</v>
      </c>
      <c r="AG1071" s="35">
        <v>0</v>
      </c>
      <c r="AH1071" s="33">
        <v>44830.663888888892</v>
      </c>
      <c r="AI1071" s="32" t="s">
        <v>56</v>
      </c>
    </row>
    <row r="1072" spans="1:35" ht="14.25">
      <c r="A1072" s="32" t="s">
        <v>35</v>
      </c>
      <c r="B1072" s="32" t="s">
        <v>1527</v>
      </c>
      <c r="C1072" s="33">
        <v>44830.685104166667</v>
      </c>
      <c r="D1072" s="33">
        <v>44830.645335648151</v>
      </c>
      <c r="E1072" s="32" t="s">
        <v>37</v>
      </c>
      <c r="F1072" s="32" t="s">
        <v>4172</v>
      </c>
      <c r="G1072">
        <v>12201</v>
      </c>
      <c r="H1072" s="33">
        <v>44833.523298611108</v>
      </c>
      <c r="I1072" s="32" t="s">
        <v>38</v>
      </c>
      <c r="J1072" s="32" t="s">
        <v>39</v>
      </c>
      <c r="K1072" s="33"/>
      <c r="L1072" s="32" t="s">
        <v>40</v>
      </c>
      <c r="M1072" s="32" t="s">
        <v>56</v>
      </c>
      <c r="N1072">
        <v>2</v>
      </c>
      <c r="O1072" s="32" t="s">
        <v>42</v>
      </c>
      <c r="P1072">
        <v>0</v>
      </c>
      <c r="Q1072" s="32" t="s">
        <v>41</v>
      </c>
      <c r="R1072">
        <v>6023</v>
      </c>
      <c r="S1072" s="32" t="s">
        <v>438</v>
      </c>
      <c r="T1072" s="32" t="s">
        <v>439</v>
      </c>
      <c r="U1072" s="32" t="s">
        <v>45</v>
      </c>
      <c r="V1072" s="32" t="s">
        <v>2712</v>
      </c>
      <c r="W1072" s="33">
        <v>44830.682511574072</v>
      </c>
      <c r="X1072" s="32" t="s">
        <v>67</v>
      </c>
      <c r="Y1072" s="32" t="s">
        <v>47</v>
      </c>
      <c r="Z1072" s="32" t="s">
        <v>48</v>
      </c>
      <c r="AA1072" s="32" t="s">
        <v>107</v>
      </c>
      <c r="AB1072" s="32" t="s">
        <v>4172</v>
      </c>
      <c r="AC1072" s="32" t="s">
        <v>712</v>
      </c>
      <c r="AD1072" s="34"/>
      <c r="AE1072" s="32" t="s">
        <v>39</v>
      </c>
      <c r="AF1072" s="32" t="s">
        <v>50</v>
      </c>
      <c r="AG1072" s="35">
        <v>0</v>
      </c>
      <c r="AH1072" s="33">
        <v>44830.685104166667</v>
      </c>
      <c r="AI1072" s="32" t="s">
        <v>56</v>
      </c>
    </row>
    <row r="1073" spans="1:35" ht="14.25">
      <c r="A1073" s="32" t="s">
        <v>35</v>
      </c>
      <c r="B1073" s="32" t="s">
        <v>178</v>
      </c>
      <c r="C1073" s="33">
        <v>44831.674305555556</v>
      </c>
      <c r="D1073" s="33">
        <v>44830.655659722222</v>
      </c>
      <c r="E1073" s="32" t="s">
        <v>37</v>
      </c>
      <c r="F1073" s="32" t="s">
        <v>4173</v>
      </c>
      <c r="G1073">
        <v>12202</v>
      </c>
      <c r="H1073" s="33">
        <v>44841.360405092593</v>
      </c>
      <c r="I1073" s="32" t="s">
        <v>38</v>
      </c>
      <c r="J1073" s="32" t="s">
        <v>39</v>
      </c>
      <c r="K1073" s="33"/>
      <c r="L1073" s="32" t="s">
        <v>40</v>
      </c>
      <c r="M1073" s="32" t="s">
        <v>56</v>
      </c>
      <c r="N1073">
        <v>1</v>
      </c>
      <c r="O1073" s="32" t="s">
        <v>73</v>
      </c>
      <c r="P1073">
        <v>0</v>
      </c>
      <c r="Q1073" s="32" t="s">
        <v>56</v>
      </c>
      <c r="R1073">
        <v>8733</v>
      </c>
      <c r="S1073" s="32" t="s">
        <v>1083</v>
      </c>
      <c r="T1073" s="32" t="s">
        <v>1084</v>
      </c>
      <c r="U1073" s="32" t="s">
        <v>45</v>
      </c>
      <c r="V1073" s="32" t="s">
        <v>4174</v>
      </c>
      <c r="W1073" s="33">
        <v>44831.594826388886</v>
      </c>
      <c r="X1073" s="32" t="s">
        <v>72</v>
      </c>
      <c r="Y1073" s="32" t="s">
        <v>47</v>
      </c>
      <c r="Z1073" s="32" t="s">
        <v>48</v>
      </c>
      <c r="AA1073" s="32" t="s">
        <v>182</v>
      </c>
      <c r="AB1073" s="32" t="s">
        <v>4175</v>
      </c>
      <c r="AC1073" s="32" t="s">
        <v>1304</v>
      </c>
      <c r="AD1073" s="34"/>
      <c r="AE1073" s="32" t="s">
        <v>39</v>
      </c>
      <c r="AF1073" s="32" t="s">
        <v>53</v>
      </c>
      <c r="AG1073" s="35">
        <v>0</v>
      </c>
      <c r="AH1073" s="33">
        <v>44831.674293981479</v>
      </c>
      <c r="AI1073" s="32" t="s">
        <v>56</v>
      </c>
    </row>
    <row r="1074" spans="1:35" ht="14.25">
      <c r="A1074" s="32" t="s">
        <v>35</v>
      </c>
      <c r="B1074" s="32" t="s">
        <v>499</v>
      </c>
      <c r="C1074" s="33"/>
      <c r="D1074" s="33">
        <v>44830.671990740739</v>
      </c>
      <c r="E1074" s="32" t="s">
        <v>37</v>
      </c>
      <c r="F1074" s="32" t="s">
        <v>39</v>
      </c>
      <c r="G1074">
        <v>12203</v>
      </c>
      <c r="H1074" s="33">
        <v>44839.541666666664</v>
      </c>
      <c r="I1074" s="32" t="s">
        <v>38</v>
      </c>
      <c r="J1074" s="32" t="s">
        <v>39</v>
      </c>
      <c r="K1074" s="33"/>
      <c r="L1074" s="32" t="s">
        <v>40</v>
      </c>
      <c r="M1074" s="32" t="s">
        <v>56</v>
      </c>
      <c r="N1074">
        <v>1</v>
      </c>
      <c r="O1074" s="32" t="s">
        <v>452</v>
      </c>
      <c r="P1074">
        <v>0</v>
      </c>
      <c r="Q1074" s="32" t="s">
        <v>41</v>
      </c>
      <c r="R1074">
        <v>819072726</v>
      </c>
      <c r="S1074" s="32" t="s">
        <v>100</v>
      </c>
      <c r="T1074" s="32" t="s">
        <v>101</v>
      </c>
      <c r="U1074" s="32" t="s">
        <v>39</v>
      </c>
      <c r="V1074" s="32" t="s">
        <v>39</v>
      </c>
      <c r="W1074" s="33"/>
      <c r="X1074" s="32" t="s">
        <v>227</v>
      </c>
      <c r="Y1074" s="32" t="s">
        <v>47</v>
      </c>
      <c r="Z1074" s="32" t="s">
        <v>160</v>
      </c>
      <c r="AA1074" s="32" t="s">
        <v>502</v>
      </c>
      <c r="AB1074" s="32" t="s">
        <v>4176</v>
      </c>
      <c r="AC1074" s="32" t="s">
        <v>896</v>
      </c>
      <c r="AD1074" s="34"/>
      <c r="AE1074" s="32" t="s">
        <v>39</v>
      </c>
      <c r="AF1074" s="32" t="s">
        <v>53</v>
      </c>
      <c r="AG1074" s="35">
        <v>0</v>
      </c>
      <c r="AH1074" s="33">
        <v>44833.706076388888</v>
      </c>
      <c r="AI1074" s="32" t="s">
        <v>56</v>
      </c>
    </row>
    <row r="1075" spans="1:35" ht="14.25">
      <c r="A1075" s="32" t="s">
        <v>35</v>
      </c>
      <c r="B1075" s="32" t="s">
        <v>178</v>
      </c>
      <c r="C1075" s="33">
        <v>44830.706550925926</v>
      </c>
      <c r="D1075" s="33">
        <v>44830.703287037039</v>
      </c>
      <c r="E1075" s="32" t="s">
        <v>37</v>
      </c>
      <c r="F1075" s="32" t="s">
        <v>4177</v>
      </c>
      <c r="G1075">
        <v>12204</v>
      </c>
      <c r="H1075" s="33">
        <v>44840.703773148147</v>
      </c>
      <c r="I1075" s="32" t="s">
        <v>38</v>
      </c>
      <c r="J1075" s="32" t="s">
        <v>39</v>
      </c>
      <c r="K1075" s="33"/>
      <c r="L1075" s="32" t="s">
        <v>40</v>
      </c>
      <c r="M1075" s="32" t="s">
        <v>56</v>
      </c>
      <c r="N1075">
        <v>1</v>
      </c>
      <c r="O1075" s="32" t="s">
        <v>54</v>
      </c>
      <c r="P1075">
        <v>0</v>
      </c>
      <c r="Q1075" s="32" t="s">
        <v>56</v>
      </c>
      <c r="R1075">
        <v>8888</v>
      </c>
      <c r="S1075" s="32" t="s">
        <v>968</v>
      </c>
      <c r="T1075" s="32" t="s">
        <v>177</v>
      </c>
      <c r="U1075" s="32" t="s">
        <v>45</v>
      </c>
      <c r="V1075" s="32" t="s">
        <v>80</v>
      </c>
      <c r="W1075" s="33">
        <v>44830.706261574072</v>
      </c>
      <c r="X1075" s="32" t="s">
        <v>89</v>
      </c>
      <c r="Y1075" s="32" t="s">
        <v>235</v>
      </c>
      <c r="Z1075" s="32" t="s">
        <v>48</v>
      </c>
      <c r="AA1075" s="32" t="s">
        <v>182</v>
      </c>
      <c r="AB1075" s="32" t="s">
        <v>3505</v>
      </c>
      <c r="AC1075" s="32" t="s">
        <v>538</v>
      </c>
      <c r="AD1075" s="34"/>
      <c r="AE1075" s="32" t="s">
        <v>39</v>
      </c>
      <c r="AF1075" s="32" t="s">
        <v>53</v>
      </c>
      <c r="AG1075" s="35">
        <v>0</v>
      </c>
      <c r="AH1075" s="33">
        <v>44830.706550925926</v>
      </c>
      <c r="AI1075" s="32" t="s">
        <v>56</v>
      </c>
    </row>
    <row r="1076" spans="1:35" ht="14.25">
      <c r="A1076" s="32" t="s">
        <v>35</v>
      </c>
      <c r="B1076" s="32" t="s">
        <v>178</v>
      </c>
      <c r="C1076" s="33">
        <v>44830.706770833334</v>
      </c>
      <c r="D1076" s="33">
        <v>44830.704189814816</v>
      </c>
      <c r="E1076" s="32" t="s">
        <v>37</v>
      </c>
      <c r="F1076" s="32" t="s">
        <v>4178</v>
      </c>
      <c r="G1076">
        <v>12205</v>
      </c>
      <c r="H1076" s="33">
        <v>44840.704687500001</v>
      </c>
      <c r="I1076" s="32" t="s">
        <v>38</v>
      </c>
      <c r="J1076" s="32" t="s">
        <v>39</v>
      </c>
      <c r="K1076" s="33"/>
      <c r="L1076" s="32" t="s">
        <v>40</v>
      </c>
      <c r="M1076" s="32" t="s">
        <v>56</v>
      </c>
      <c r="N1076">
        <v>1</v>
      </c>
      <c r="O1076" s="32" t="s">
        <v>54</v>
      </c>
      <c r="P1076">
        <v>0</v>
      </c>
      <c r="Q1076" s="32" t="s">
        <v>56</v>
      </c>
      <c r="R1076">
        <v>8888</v>
      </c>
      <c r="S1076" s="32" t="s">
        <v>968</v>
      </c>
      <c r="T1076" s="32" t="s">
        <v>177</v>
      </c>
      <c r="U1076" s="32" t="s">
        <v>45</v>
      </c>
      <c r="V1076" s="32" t="s">
        <v>4024</v>
      </c>
      <c r="W1076" s="33">
        <v>44830.70648148148</v>
      </c>
      <c r="X1076" s="32" t="s">
        <v>89</v>
      </c>
      <c r="Y1076" s="32" t="s">
        <v>235</v>
      </c>
      <c r="Z1076" s="32" t="s">
        <v>48</v>
      </c>
      <c r="AA1076" s="32" t="s">
        <v>182</v>
      </c>
      <c r="AB1076" s="32" t="s">
        <v>3505</v>
      </c>
      <c r="AC1076" s="32" t="s">
        <v>538</v>
      </c>
      <c r="AD1076" s="34"/>
      <c r="AE1076" s="32" t="s">
        <v>39</v>
      </c>
      <c r="AF1076" s="32" t="s">
        <v>53</v>
      </c>
      <c r="AG1076" s="35">
        <v>0</v>
      </c>
      <c r="AH1076" s="33">
        <v>44830.706770833334</v>
      </c>
      <c r="AI1076" s="32" t="s">
        <v>56</v>
      </c>
    </row>
    <row r="1077" spans="1:35" ht="14.25">
      <c r="A1077" s="32" t="s">
        <v>35</v>
      </c>
      <c r="B1077" s="32" t="s">
        <v>178</v>
      </c>
      <c r="C1077" s="33">
        <v>44830.707094907404</v>
      </c>
      <c r="D1077" s="33">
        <v>44830.704918981479</v>
      </c>
      <c r="E1077" s="32" t="s">
        <v>37</v>
      </c>
      <c r="F1077" s="32" t="s">
        <v>4179</v>
      </c>
      <c r="G1077">
        <v>12206</v>
      </c>
      <c r="H1077" s="33">
        <v>44840.705706018518</v>
      </c>
      <c r="I1077" s="32" t="s">
        <v>38</v>
      </c>
      <c r="J1077" s="32" t="s">
        <v>39</v>
      </c>
      <c r="K1077" s="33"/>
      <c r="L1077" s="32" t="s">
        <v>40</v>
      </c>
      <c r="M1077" s="32" t="s">
        <v>56</v>
      </c>
      <c r="N1077">
        <v>1</v>
      </c>
      <c r="O1077" s="32" t="s">
        <v>54</v>
      </c>
      <c r="P1077">
        <v>0</v>
      </c>
      <c r="Q1077" s="32" t="s">
        <v>56</v>
      </c>
      <c r="R1077">
        <v>8888</v>
      </c>
      <c r="S1077" s="32" t="s">
        <v>968</v>
      </c>
      <c r="T1077" s="32" t="s">
        <v>177</v>
      </c>
      <c r="U1077" s="32" t="s">
        <v>45</v>
      </c>
      <c r="V1077" s="32" t="s">
        <v>3769</v>
      </c>
      <c r="W1077" s="33">
        <v>44830.706678240742</v>
      </c>
      <c r="X1077" s="32" t="s">
        <v>89</v>
      </c>
      <c r="Y1077" s="32" t="s">
        <v>235</v>
      </c>
      <c r="Z1077" s="32" t="s">
        <v>48</v>
      </c>
      <c r="AA1077" s="32" t="s">
        <v>182</v>
      </c>
      <c r="AB1077" s="32" t="s">
        <v>3505</v>
      </c>
      <c r="AC1077" s="32" t="s">
        <v>538</v>
      </c>
      <c r="AD1077" s="34"/>
      <c r="AE1077" s="32" t="s">
        <v>39</v>
      </c>
      <c r="AF1077" s="32" t="s">
        <v>53</v>
      </c>
      <c r="AG1077" s="35">
        <v>0</v>
      </c>
      <c r="AH1077" s="33">
        <v>44830.707094907404</v>
      </c>
      <c r="AI1077" s="32" t="s">
        <v>56</v>
      </c>
    </row>
    <row r="1078" spans="1:35" ht="14.25">
      <c r="A1078" s="32" t="s">
        <v>35</v>
      </c>
      <c r="B1078" s="32" t="s">
        <v>178</v>
      </c>
      <c r="C1078" s="33">
        <v>44830.70722222222</v>
      </c>
      <c r="D1078" s="33">
        <v>44830.705729166664</v>
      </c>
      <c r="E1078" s="32" t="s">
        <v>37</v>
      </c>
      <c r="F1078" s="32" t="s">
        <v>4180</v>
      </c>
      <c r="G1078">
        <v>12207</v>
      </c>
      <c r="H1078" s="33">
        <v>44840.70652777778</v>
      </c>
      <c r="I1078" s="32" t="s">
        <v>38</v>
      </c>
      <c r="J1078" s="32" t="s">
        <v>39</v>
      </c>
      <c r="K1078" s="33"/>
      <c r="L1078" s="32" t="s">
        <v>40</v>
      </c>
      <c r="M1078" s="32" t="s">
        <v>56</v>
      </c>
      <c r="N1078">
        <v>1</v>
      </c>
      <c r="O1078" s="32" t="s">
        <v>54</v>
      </c>
      <c r="P1078">
        <v>0</v>
      </c>
      <c r="Q1078" s="32" t="s">
        <v>56</v>
      </c>
      <c r="R1078">
        <v>8888</v>
      </c>
      <c r="S1078" s="32" t="s">
        <v>968</v>
      </c>
      <c r="T1078" s="32" t="s">
        <v>177</v>
      </c>
      <c r="U1078" s="32" t="s">
        <v>45</v>
      </c>
      <c r="V1078" s="32" t="s">
        <v>2186</v>
      </c>
      <c r="W1078" s="33">
        <v>44830.70689814815</v>
      </c>
      <c r="X1078" s="32" t="s">
        <v>89</v>
      </c>
      <c r="Y1078" s="32" t="s">
        <v>52</v>
      </c>
      <c r="Z1078" s="32" t="s">
        <v>48</v>
      </c>
      <c r="AA1078" s="32" t="s">
        <v>182</v>
      </c>
      <c r="AB1078" s="32" t="s">
        <v>3505</v>
      </c>
      <c r="AC1078" s="32" t="s">
        <v>538</v>
      </c>
      <c r="AD1078" s="34"/>
      <c r="AE1078" s="32" t="s">
        <v>39</v>
      </c>
      <c r="AF1078" s="32" t="s">
        <v>53</v>
      </c>
      <c r="AG1078" s="35">
        <v>0</v>
      </c>
      <c r="AH1078" s="33">
        <v>44830.70722222222</v>
      </c>
      <c r="AI1078" s="32" t="s">
        <v>56</v>
      </c>
    </row>
    <row r="1079" spans="1:35" ht="14.25">
      <c r="A1079" s="32" t="s">
        <v>35</v>
      </c>
      <c r="B1079" s="32" t="s">
        <v>1527</v>
      </c>
      <c r="C1079" s="33">
        <v>44831.388958333337</v>
      </c>
      <c r="D1079" s="33">
        <v>44830.739004629628</v>
      </c>
      <c r="E1079" s="32" t="s">
        <v>37</v>
      </c>
      <c r="F1079" s="32" t="s">
        <v>39</v>
      </c>
      <c r="G1079">
        <v>12208</v>
      </c>
      <c r="H1079" s="33">
        <v>44833.583819444444</v>
      </c>
      <c r="I1079" s="32" t="s">
        <v>4181</v>
      </c>
      <c r="J1079" s="32" t="s">
        <v>45</v>
      </c>
      <c r="K1079" s="33">
        <v>44831.388645833336</v>
      </c>
      <c r="L1079" s="32" t="s">
        <v>40</v>
      </c>
      <c r="M1079" s="32" t="s">
        <v>56</v>
      </c>
      <c r="N1079">
        <v>1</v>
      </c>
      <c r="O1079" s="32" t="s">
        <v>119</v>
      </c>
      <c r="P1079">
        <v>1</v>
      </c>
      <c r="Q1079" s="32" t="s">
        <v>41</v>
      </c>
      <c r="R1079">
        <v>8759</v>
      </c>
      <c r="S1079" s="32" t="s">
        <v>443</v>
      </c>
      <c r="T1079" s="32" t="s">
        <v>444</v>
      </c>
      <c r="U1079" s="32" t="s">
        <v>45</v>
      </c>
      <c r="V1079" s="32" t="s">
        <v>4182</v>
      </c>
      <c r="W1079" s="33">
        <v>44831.388958333337</v>
      </c>
      <c r="X1079" s="32" t="s">
        <v>110</v>
      </c>
      <c r="Y1079" s="32" t="s">
        <v>47</v>
      </c>
      <c r="Z1079" s="32" t="s">
        <v>48</v>
      </c>
      <c r="AA1079" s="32" t="s">
        <v>97</v>
      </c>
      <c r="AB1079" s="32" t="s">
        <v>1277</v>
      </c>
      <c r="AC1079" s="32" t="s">
        <v>328</v>
      </c>
      <c r="AD1079" s="34"/>
      <c r="AE1079" s="32" t="s">
        <v>39</v>
      </c>
      <c r="AF1079" s="32" t="s">
        <v>53</v>
      </c>
      <c r="AG1079" s="35">
        <v>0</v>
      </c>
      <c r="AH1079" s="33">
        <v>44831.388958333337</v>
      </c>
      <c r="AI1079" s="32" t="s">
        <v>41</v>
      </c>
    </row>
    <row r="1080" spans="1:35" ht="14.25">
      <c r="A1080" s="32" t="s">
        <v>35</v>
      </c>
      <c r="B1080" s="32" t="s">
        <v>1527</v>
      </c>
      <c r="C1080" s="33">
        <v>44834.358831018515</v>
      </c>
      <c r="D1080" s="33">
        <v>44830.780578703707</v>
      </c>
      <c r="E1080" s="32" t="s">
        <v>37</v>
      </c>
      <c r="F1080" s="32" t="s">
        <v>4183</v>
      </c>
      <c r="G1080">
        <v>12209</v>
      </c>
      <c r="H1080" s="33">
        <v>44838.608831018515</v>
      </c>
      <c r="I1080" s="32" t="s">
        <v>38</v>
      </c>
      <c r="J1080" s="32" t="s">
        <v>45</v>
      </c>
      <c r="K1080" s="33">
        <v>44831.331562500003</v>
      </c>
      <c r="L1080" s="32" t="s">
        <v>40</v>
      </c>
      <c r="M1080" s="32" t="s">
        <v>41</v>
      </c>
      <c r="N1080">
        <v>1</v>
      </c>
      <c r="O1080" s="32" t="s">
        <v>453</v>
      </c>
      <c r="P1080">
        <v>1</v>
      </c>
      <c r="Q1080" s="32" t="s">
        <v>41</v>
      </c>
      <c r="R1080">
        <v>6219</v>
      </c>
      <c r="S1080" s="32" t="s">
        <v>1065</v>
      </c>
      <c r="T1080" s="32" t="s">
        <v>1066</v>
      </c>
      <c r="U1080" s="32" t="s">
        <v>45</v>
      </c>
      <c r="V1080" s="32" t="s">
        <v>38</v>
      </c>
      <c r="W1080" s="33">
        <v>44832.333171296297</v>
      </c>
      <c r="X1080" s="32" t="s">
        <v>85</v>
      </c>
      <c r="Y1080" s="32" t="s">
        <v>47</v>
      </c>
      <c r="Z1080" s="32" t="s">
        <v>48</v>
      </c>
      <c r="AA1080" s="32" t="s">
        <v>455</v>
      </c>
      <c r="AB1080" s="32" t="s">
        <v>4184</v>
      </c>
      <c r="AC1080" s="32" t="s">
        <v>2168</v>
      </c>
      <c r="AD1080" s="34"/>
      <c r="AE1080" s="32" t="s">
        <v>39</v>
      </c>
      <c r="AF1080" s="32" t="s">
        <v>50</v>
      </c>
      <c r="AG1080" s="35">
        <v>0</v>
      </c>
      <c r="AH1080" s="33">
        <v>44834.358819444446</v>
      </c>
      <c r="AI1080" s="32" t="s">
        <v>41</v>
      </c>
    </row>
    <row r="1081" spans="1:35" ht="14.25">
      <c r="A1081" s="32" t="s">
        <v>35</v>
      </c>
      <c r="B1081" s="32" t="s">
        <v>73</v>
      </c>
      <c r="C1081" s="33"/>
      <c r="D1081" s="33">
        <v>44831.302245370367</v>
      </c>
      <c r="E1081" s="32" t="s">
        <v>37</v>
      </c>
      <c r="F1081" s="32" t="s">
        <v>4185</v>
      </c>
      <c r="G1081">
        <v>12210</v>
      </c>
      <c r="H1081" s="33">
        <v>44833.583333333336</v>
      </c>
      <c r="I1081" s="32" t="s">
        <v>38</v>
      </c>
      <c r="J1081" s="32" t="s">
        <v>39</v>
      </c>
      <c r="K1081" s="33"/>
      <c r="L1081" s="32" t="s">
        <v>40</v>
      </c>
      <c r="M1081" s="32" t="s">
        <v>41</v>
      </c>
      <c r="N1081">
        <v>1</v>
      </c>
      <c r="O1081" s="32" t="s">
        <v>42</v>
      </c>
      <c r="P1081">
        <v>0</v>
      </c>
      <c r="Q1081" s="32" t="s">
        <v>41</v>
      </c>
      <c r="R1081">
        <v>5732</v>
      </c>
      <c r="S1081" s="32" t="s">
        <v>3872</v>
      </c>
      <c r="T1081" s="32" t="s">
        <v>3873</v>
      </c>
      <c r="U1081" s="32" t="s">
        <v>39</v>
      </c>
      <c r="V1081" s="32" t="s">
        <v>39</v>
      </c>
      <c r="W1081" s="33"/>
      <c r="X1081" s="32" t="s">
        <v>72</v>
      </c>
      <c r="Y1081" s="32" t="s">
        <v>47</v>
      </c>
      <c r="Z1081" s="32" t="s">
        <v>216</v>
      </c>
      <c r="AA1081" s="32" t="s">
        <v>4186</v>
      </c>
      <c r="AB1081" s="32" t="s">
        <v>4187</v>
      </c>
      <c r="AC1081" s="32" t="s">
        <v>685</v>
      </c>
      <c r="AD1081" s="34"/>
      <c r="AE1081" s="32" t="s">
        <v>39</v>
      </c>
      <c r="AF1081" s="32" t="s">
        <v>50</v>
      </c>
      <c r="AG1081" s="35">
        <v>0</v>
      </c>
      <c r="AH1081" s="33">
        <v>44831.631145833337</v>
      </c>
      <c r="AI1081" s="32" t="s">
        <v>41</v>
      </c>
    </row>
    <row r="1082" spans="1:35" ht="14.25">
      <c r="A1082" s="32" t="s">
        <v>35</v>
      </c>
      <c r="B1082" s="32" t="s">
        <v>329</v>
      </c>
      <c r="C1082" s="33"/>
      <c r="D1082" s="33">
        <v>44831.335509259261</v>
      </c>
      <c r="E1082" s="32" t="s">
        <v>37</v>
      </c>
      <c r="F1082" s="32" t="s">
        <v>39</v>
      </c>
      <c r="G1082">
        <v>12211</v>
      </c>
      <c r="H1082" s="33">
        <v>44833.586006944446</v>
      </c>
      <c r="I1082" s="32" t="s">
        <v>4188</v>
      </c>
      <c r="J1082" s="32" t="s">
        <v>66</v>
      </c>
      <c r="K1082" s="33">
        <v>44832.444108796299</v>
      </c>
      <c r="L1082" s="32" t="s">
        <v>40</v>
      </c>
      <c r="M1082" s="32" t="s">
        <v>56</v>
      </c>
      <c r="N1082">
        <v>1</v>
      </c>
      <c r="O1082" s="32" t="s">
        <v>92</v>
      </c>
      <c r="P1082">
        <v>1</v>
      </c>
      <c r="Q1082" s="32" t="s">
        <v>41</v>
      </c>
      <c r="R1082">
        <v>8185</v>
      </c>
      <c r="S1082" s="32" t="s">
        <v>1462</v>
      </c>
      <c r="T1082" s="32" t="s">
        <v>1463</v>
      </c>
      <c r="U1082" s="32" t="s">
        <v>39</v>
      </c>
      <c r="V1082" s="32" t="s">
        <v>39</v>
      </c>
      <c r="W1082" s="33"/>
      <c r="X1082" s="32" t="s">
        <v>106</v>
      </c>
      <c r="Y1082" s="32" t="s">
        <v>47</v>
      </c>
      <c r="Z1082" s="32" t="s">
        <v>160</v>
      </c>
      <c r="AA1082" s="32" t="s">
        <v>330</v>
      </c>
      <c r="AB1082" s="32" t="s">
        <v>1465</v>
      </c>
      <c r="AC1082" s="32" t="s">
        <v>1466</v>
      </c>
      <c r="AD1082" s="34"/>
      <c r="AE1082" s="32" t="s">
        <v>39</v>
      </c>
      <c r="AF1082" s="32" t="s">
        <v>53</v>
      </c>
      <c r="AG1082" s="35">
        <v>0</v>
      </c>
      <c r="AH1082" s="33">
        <v>44832.444108796299</v>
      </c>
      <c r="AI1082" s="32" t="s">
        <v>56</v>
      </c>
    </row>
    <row r="1083" spans="1:35" ht="14.25">
      <c r="A1083" s="32" t="s">
        <v>35</v>
      </c>
      <c r="B1083" s="32" t="s">
        <v>1527</v>
      </c>
      <c r="C1083" s="33"/>
      <c r="D1083" s="33">
        <v>44831.362071759257</v>
      </c>
      <c r="E1083" s="32" t="s">
        <v>37</v>
      </c>
      <c r="F1083" s="32" t="s">
        <v>4189</v>
      </c>
      <c r="G1083">
        <v>12212</v>
      </c>
      <c r="H1083" s="33">
        <v>44848.393599537034</v>
      </c>
      <c r="I1083" s="32" t="s">
        <v>38</v>
      </c>
      <c r="J1083" s="32" t="s">
        <v>39</v>
      </c>
      <c r="K1083" s="33"/>
      <c r="L1083" s="32" t="s">
        <v>40</v>
      </c>
      <c r="M1083" s="32" t="s">
        <v>56</v>
      </c>
      <c r="N1083">
        <v>1</v>
      </c>
      <c r="O1083" s="32" t="s">
        <v>135</v>
      </c>
      <c r="P1083">
        <v>0</v>
      </c>
      <c r="Q1083" s="32" t="s">
        <v>56</v>
      </c>
      <c r="R1083">
        <v>6941</v>
      </c>
      <c r="S1083" s="32" t="s">
        <v>4190</v>
      </c>
      <c r="T1083" s="32" t="s">
        <v>4191</v>
      </c>
      <c r="U1083" s="32" t="s">
        <v>39</v>
      </c>
      <c r="V1083" s="32" t="s">
        <v>39</v>
      </c>
      <c r="W1083" s="33"/>
      <c r="X1083" s="32" t="s">
        <v>259</v>
      </c>
      <c r="Y1083" s="32" t="s">
        <v>282</v>
      </c>
      <c r="Z1083" s="32" t="s">
        <v>216</v>
      </c>
      <c r="AA1083" s="32" t="s">
        <v>505</v>
      </c>
      <c r="AB1083" s="32" t="s">
        <v>4192</v>
      </c>
      <c r="AC1083" s="32" t="s">
        <v>497</v>
      </c>
      <c r="AD1083" s="34"/>
      <c r="AE1083" s="32" t="s">
        <v>39</v>
      </c>
      <c r="AF1083" s="32" t="s">
        <v>50</v>
      </c>
      <c r="AG1083" s="35">
        <v>0</v>
      </c>
      <c r="AH1083" s="33">
        <v>44838.446377314816</v>
      </c>
      <c r="AI1083" s="32" t="s">
        <v>56</v>
      </c>
    </row>
    <row r="1084" spans="1:35" ht="14.25">
      <c r="A1084" s="32" t="s">
        <v>35</v>
      </c>
      <c r="B1084" s="32" t="s">
        <v>1527</v>
      </c>
      <c r="C1084" s="33">
        <v>44831.611342592594</v>
      </c>
      <c r="D1084" s="33">
        <v>44831.362974537034</v>
      </c>
      <c r="E1084" s="32" t="s">
        <v>37</v>
      </c>
      <c r="F1084" s="32" t="s">
        <v>4193</v>
      </c>
      <c r="G1084">
        <v>12213</v>
      </c>
      <c r="H1084" s="33">
        <v>44841.603009259263</v>
      </c>
      <c r="I1084" s="32" t="s">
        <v>38</v>
      </c>
      <c r="J1084" s="32" t="s">
        <v>39</v>
      </c>
      <c r="K1084" s="33"/>
      <c r="L1084" s="32" t="s">
        <v>40</v>
      </c>
      <c r="M1084" s="32" t="s">
        <v>56</v>
      </c>
      <c r="N1084">
        <v>1</v>
      </c>
      <c r="O1084" s="32" t="s">
        <v>42</v>
      </c>
      <c r="P1084">
        <v>0</v>
      </c>
      <c r="Q1084" s="32" t="s">
        <v>56</v>
      </c>
      <c r="R1084">
        <v>6938</v>
      </c>
      <c r="S1084" s="32" t="s">
        <v>4194</v>
      </c>
      <c r="T1084" s="32" t="s">
        <v>4195</v>
      </c>
      <c r="U1084" s="32" t="s">
        <v>45</v>
      </c>
      <c r="V1084" s="32" t="s">
        <v>4196</v>
      </c>
      <c r="W1084" s="33">
        <v>44831.371550925927</v>
      </c>
      <c r="X1084" s="32" t="s">
        <v>219</v>
      </c>
      <c r="Y1084" s="32" t="s">
        <v>47</v>
      </c>
      <c r="Z1084" s="32" t="s">
        <v>48</v>
      </c>
      <c r="AA1084" s="32" t="s">
        <v>4197</v>
      </c>
      <c r="AB1084" s="32" t="s">
        <v>4198</v>
      </c>
      <c r="AC1084" s="32" t="s">
        <v>497</v>
      </c>
      <c r="AD1084" s="34"/>
      <c r="AE1084" s="32" t="s">
        <v>39</v>
      </c>
      <c r="AF1084" s="32" t="s">
        <v>50</v>
      </c>
      <c r="AG1084" s="35">
        <v>0</v>
      </c>
      <c r="AH1084" s="33">
        <v>44831.611342592594</v>
      </c>
      <c r="AI1084" s="32" t="s">
        <v>56</v>
      </c>
    </row>
    <row r="1085" spans="1:35" ht="14.25">
      <c r="A1085" s="32" t="s">
        <v>35</v>
      </c>
      <c r="B1085" s="32" t="s">
        <v>73</v>
      </c>
      <c r="C1085" s="33">
        <v>44831.611620370371</v>
      </c>
      <c r="D1085" s="33">
        <v>44831.388738425929</v>
      </c>
      <c r="E1085" s="32" t="s">
        <v>37</v>
      </c>
      <c r="F1085" s="32" t="s">
        <v>2111</v>
      </c>
      <c r="G1085">
        <v>12214</v>
      </c>
      <c r="H1085" s="33">
        <v>44841.594942129632</v>
      </c>
      <c r="I1085" s="32" t="s">
        <v>38</v>
      </c>
      <c r="J1085" s="32" t="s">
        <v>39</v>
      </c>
      <c r="K1085" s="33"/>
      <c r="L1085" s="32" t="s">
        <v>40</v>
      </c>
      <c r="M1085" s="32" t="s">
        <v>56</v>
      </c>
      <c r="N1085">
        <v>1</v>
      </c>
      <c r="O1085" s="32" t="s">
        <v>127</v>
      </c>
      <c r="P1085">
        <v>0</v>
      </c>
      <c r="Q1085" s="32" t="s">
        <v>56</v>
      </c>
      <c r="R1085">
        <v>5762</v>
      </c>
      <c r="S1085" s="32" t="s">
        <v>3749</v>
      </c>
      <c r="T1085" s="32" t="s">
        <v>3750</v>
      </c>
      <c r="U1085" s="32" t="s">
        <v>45</v>
      </c>
      <c r="V1085" s="32" t="s">
        <v>4199</v>
      </c>
      <c r="W1085" s="33">
        <v>44831.405717592592</v>
      </c>
      <c r="X1085" s="32" t="s">
        <v>58</v>
      </c>
      <c r="Y1085" s="32" t="s">
        <v>47</v>
      </c>
      <c r="Z1085" s="32" t="s">
        <v>48</v>
      </c>
      <c r="AA1085" s="32" t="s">
        <v>161</v>
      </c>
      <c r="AB1085" s="32" t="s">
        <v>2111</v>
      </c>
      <c r="AC1085" s="32" t="s">
        <v>2269</v>
      </c>
      <c r="AD1085" s="34"/>
      <c r="AE1085" s="32" t="s">
        <v>39</v>
      </c>
      <c r="AF1085" s="32" t="s">
        <v>50</v>
      </c>
      <c r="AG1085" s="35">
        <v>0</v>
      </c>
      <c r="AH1085" s="33">
        <v>44831.611608796295</v>
      </c>
      <c r="AI1085" s="32" t="s">
        <v>56</v>
      </c>
    </row>
    <row r="1086" spans="1:35" ht="14.25">
      <c r="A1086" s="32" t="s">
        <v>35</v>
      </c>
      <c r="B1086" s="32" t="s">
        <v>1527</v>
      </c>
      <c r="C1086" s="33">
        <v>44831.611932870372</v>
      </c>
      <c r="D1086" s="33">
        <v>44831.389062499999</v>
      </c>
      <c r="E1086" s="32" t="s">
        <v>37</v>
      </c>
      <c r="F1086" s="32" t="s">
        <v>4200</v>
      </c>
      <c r="G1086">
        <v>12215</v>
      </c>
      <c r="H1086" s="33">
        <v>44841.575127314813</v>
      </c>
      <c r="I1086" s="32" t="s">
        <v>38</v>
      </c>
      <c r="J1086" s="32" t="s">
        <v>39</v>
      </c>
      <c r="K1086" s="33"/>
      <c r="L1086" s="32" t="s">
        <v>40</v>
      </c>
      <c r="M1086" s="32" t="s">
        <v>56</v>
      </c>
      <c r="N1086">
        <v>1</v>
      </c>
      <c r="O1086" s="32" t="s">
        <v>42</v>
      </c>
      <c r="P1086">
        <v>0</v>
      </c>
      <c r="Q1086" s="32" t="s">
        <v>56</v>
      </c>
      <c r="R1086">
        <v>6081</v>
      </c>
      <c r="S1086" s="32" t="s">
        <v>1242</v>
      </c>
      <c r="T1086" s="32" t="s">
        <v>1243</v>
      </c>
      <c r="U1086" s="32" t="s">
        <v>45</v>
      </c>
      <c r="V1086" s="32" t="s">
        <v>516</v>
      </c>
      <c r="W1086" s="33">
        <v>44831.426261574074</v>
      </c>
      <c r="X1086" s="32" t="s">
        <v>58</v>
      </c>
      <c r="Y1086" s="32" t="s">
        <v>47</v>
      </c>
      <c r="Z1086" s="32" t="s">
        <v>48</v>
      </c>
      <c r="AA1086" s="32" t="s">
        <v>475</v>
      </c>
      <c r="AB1086" s="32" t="s">
        <v>4201</v>
      </c>
      <c r="AC1086" s="32" t="s">
        <v>557</v>
      </c>
      <c r="AD1086" s="34"/>
      <c r="AE1086" s="32" t="s">
        <v>39</v>
      </c>
      <c r="AF1086" s="32" t="s">
        <v>50</v>
      </c>
      <c r="AG1086" s="35">
        <v>0</v>
      </c>
      <c r="AH1086" s="33">
        <v>44831.611932870372</v>
      </c>
      <c r="AI1086" s="32" t="s">
        <v>56</v>
      </c>
    </row>
    <row r="1087" spans="1:35" ht="14.25">
      <c r="A1087" s="32" t="s">
        <v>35</v>
      </c>
      <c r="B1087" s="32" t="s">
        <v>36</v>
      </c>
      <c r="C1087" s="33"/>
      <c r="D1087" s="33">
        <v>44831.392129629632</v>
      </c>
      <c r="E1087" s="32" t="s">
        <v>37</v>
      </c>
      <c r="F1087" s="32" t="s">
        <v>4202</v>
      </c>
      <c r="G1087">
        <v>12216</v>
      </c>
      <c r="H1087" s="33">
        <v>44841.392256944448</v>
      </c>
      <c r="I1087" s="32" t="s">
        <v>38</v>
      </c>
      <c r="J1087" s="32" t="s">
        <v>39</v>
      </c>
      <c r="K1087" s="33"/>
      <c r="L1087" s="32" t="s">
        <v>40</v>
      </c>
      <c r="M1087" s="32" t="s">
        <v>56</v>
      </c>
      <c r="N1087">
        <v>1</v>
      </c>
      <c r="O1087" s="32" t="s">
        <v>42</v>
      </c>
      <c r="P1087">
        <v>0</v>
      </c>
      <c r="Q1087" s="32" t="s">
        <v>56</v>
      </c>
      <c r="R1087">
        <v>8370</v>
      </c>
      <c r="S1087" s="32" t="s">
        <v>175</v>
      </c>
      <c r="T1087" s="32" t="s">
        <v>176</v>
      </c>
      <c r="U1087" s="32" t="s">
        <v>39</v>
      </c>
      <c r="V1087" s="32" t="s">
        <v>39</v>
      </c>
      <c r="W1087" s="33"/>
      <c r="X1087" s="32" t="s">
        <v>151</v>
      </c>
      <c r="Y1087" s="32" t="s">
        <v>47</v>
      </c>
      <c r="Z1087" s="32" t="s">
        <v>160</v>
      </c>
      <c r="AA1087" s="32" t="s">
        <v>49</v>
      </c>
      <c r="AB1087" s="32" t="s">
        <v>4203</v>
      </c>
      <c r="AC1087" s="32" t="s">
        <v>1349</v>
      </c>
      <c r="AD1087" s="34"/>
      <c r="AE1087" s="32" t="s">
        <v>39</v>
      </c>
      <c r="AF1087" s="32" t="s">
        <v>50</v>
      </c>
      <c r="AG1087" s="35">
        <v>0</v>
      </c>
      <c r="AH1087" s="33">
        <v>44831.600474537037</v>
      </c>
      <c r="AI1087" s="32" t="s">
        <v>56</v>
      </c>
    </row>
    <row r="1088" spans="1:35" ht="14.25">
      <c r="A1088" s="32" t="s">
        <v>35</v>
      </c>
      <c r="B1088" s="32" t="s">
        <v>2343</v>
      </c>
      <c r="C1088" s="33">
        <v>44831.666932870372</v>
      </c>
      <c r="D1088" s="33">
        <v>44831.397407407407</v>
      </c>
      <c r="E1088" s="32" t="s">
        <v>37</v>
      </c>
      <c r="F1088" s="32" t="s">
        <v>39</v>
      </c>
      <c r="G1088">
        <v>12217</v>
      </c>
      <c r="H1088" s="33">
        <v>44841.422488425924</v>
      </c>
      <c r="I1088" s="32" t="s">
        <v>38</v>
      </c>
      <c r="J1088" s="32" t="s">
        <v>39</v>
      </c>
      <c r="K1088" s="33"/>
      <c r="L1088" s="32" t="s">
        <v>40</v>
      </c>
      <c r="M1088" s="32" t="s">
        <v>56</v>
      </c>
      <c r="N1088">
        <v>1</v>
      </c>
      <c r="O1088" s="32" t="s">
        <v>39</v>
      </c>
      <c r="P1088">
        <v>0</v>
      </c>
      <c r="Q1088" s="32" t="s">
        <v>56</v>
      </c>
      <c r="R1088">
        <v>6400</v>
      </c>
      <c r="S1088" s="32" t="s">
        <v>917</v>
      </c>
      <c r="T1088" s="32" t="s">
        <v>918</v>
      </c>
      <c r="U1088" s="32" t="s">
        <v>45</v>
      </c>
      <c r="V1088" s="32" t="s">
        <v>4204</v>
      </c>
      <c r="W1088" s="33">
        <v>44831.641944444447</v>
      </c>
      <c r="X1088" s="32" t="s">
        <v>67</v>
      </c>
      <c r="Y1088" s="32" t="s">
        <v>47</v>
      </c>
      <c r="Z1088" s="32" t="s">
        <v>48</v>
      </c>
      <c r="AA1088" s="32" t="s">
        <v>39</v>
      </c>
      <c r="AB1088" s="32" t="s">
        <v>4205</v>
      </c>
      <c r="AC1088" s="32" t="s">
        <v>1304</v>
      </c>
      <c r="AD1088" s="34"/>
      <c r="AE1088" s="32" t="s">
        <v>39</v>
      </c>
      <c r="AF1088" s="32" t="s">
        <v>50</v>
      </c>
      <c r="AG1088" s="35">
        <v>0</v>
      </c>
      <c r="AH1088" s="33">
        <v>44831.666932870372</v>
      </c>
      <c r="AI1088" s="32" t="s">
        <v>56</v>
      </c>
    </row>
    <row r="1089" spans="1:35" ht="14.25">
      <c r="A1089" s="32" t="s">
        <v>35</v>
      </c>
      <c r="B1089" s="32" t="s">
        <v>1527</v>
      </c>
      <c r="C1089" s="33">
        <v>44831.41815972222</v>
      </c>
      <c r="D1089" s="33">
        <v>44831.39984953704</v>
      </c>
      <c r="E1089" s="32" t="s">
        <v>37</v>
      </c>
      <c r="F1089" s="32" t="s">
        <v>4206</v>
      </c>
      <c r="G1089">
        <v>12218</v>
      </c>
      <c r="H1089" s="33">
        <v>44841.400104166663</v>
      </c>
      <c r="I1089" s="32" t="s">
        <v>38</v>
      </c>
      <c r="J1089" s="32" t="s">
        <v>39</v>
      </c>
      <c r="K1089" s="33"/>
      <c r="L1089" s="32" t="s">
        <v>40</v>
      </c>
      <c r="M1089" s="32" t="s">
        <v>56</v>
      </c>
      <c r="N1089">
        <v>2</v>
      </c>
      <c r="O1089" s="32" t="s">
        <v>135</v>
      </c>
      <c r="P1089">
        <v>0</v>
      </c>
      <c r="Q1089" s="32" t="s">
        <v>56</v>
      </c>
      <c r="R1089">
        <v>6363</v>
      </c>
      <c r="S1089" s="32" t="s">
        <v>689</v>
      </c>
      <c r="T1089" s="32" t="s">
        <v>3428</v>
      </c>
      <c r="U1089" s="32" t="s">
        <v>45</v>
      </c>
      <c r="V1089" s="32" t="s">
        <v>624</v>
      </c>
      <c r="W1089" s="33">
        <v>44831.41815972222</v>
      </c>
      <c r="X1089" s="32" t="s">
        <v>96</v>
      </c>
      <c r="Y1089" s="32" t="s">
        <v>47</v>
      </c>
      <c r="Z1089" s="32" t="s">
        <v>48</v>
      </c>
      <c r="AA1089" s="32" t="s">
        <v>97</v>
      </c>
      <c r="AB1089" s="32" t="s">
        <v>4207</v>
      </c>
      <c r="AC1089" s="32" t="s">
        <v>521</v>
      </c>
      <c r="AD1089" s="34"/>
      <c r="AE1089" s="32" t="s">
        <v>39</v>
      </c>
      <c r="AF1089" s="32" t="s">
        <v>53</v>
      </c>
      <c r="AG1089" s="35">
        <v>0</v>
      </c>
      <c r="AH1089" s="33">
        <v>44831.41815972222</v>
      </c>
      <c r="AI1089" s="32" t="s">
        <v>56</v>
      </c>
    </row>
    <row r="1090" spans="1:35" ht="14.25">
      <c r="A1090" s="32" t="s">
        <v>35</v>
      </c>
      <c r="B1090" s="32" t="s">
        <v>499</v>
      </c>
      <c r="C1090" s="33">
        <v>44831.410949074074</v>
      </c>
      <c r="D1090" s="33">
        <v>44831.405381944445</v>
      </c>
      <c r="E1090" s="32" t="s">
        <v>39</v>
      </c>
      <c r="F1090" s="32" t="s">
        <v>4208</v>
      </c>
      <c r="G1090">
        <v>12219</v>
      </c>
      <c r="H1090" s="33">
        <v>44831.572060185186</v>
      </c>
      <c r="I1090" s="32" t="s">
        <v>38</v>
      </c>
      <c r="J1090" s="32" t="s">
        <v>39</v>
      </c>
      <c r="K1090" s="33"/>
      <c r="L1090" s="32" t="s">
        <v>40</v>
      </c>
      <c r="M1090" s="32" t="s">
        <v>41</v>
      </c>
      <c r="N1090">
        <v>1</v>
      </c>
      <c r="O1090" s="32" t="s">
        <v>452</v>
      </c>
      <c r="P1090">
        <v>0</v>
      </c>
      <c r="Q1090" s="32" t="s">
        <v>205</v>
      </c>
      <c r="R1090">
        <v>6399</v>
      </c>
      <c r="S1090" s="32" t="s">
        <v>4209</v>
      </c>
      <c r="T1090" s="32" t="s">
        <v>4210</v>
      </c>
      <c r="U1090" s="32" t="s">
        <v>45</v>
      </c>
      <c r="V1090" s="32" t="s">
        <v>4211</v>
      </c>
      <c r="W1090" s="33">
        <v>44831.410949074074</v>
      </c>
      <c r="X1090" s="32" t="s">
        <v>227</v>
      </c>
      <c r="Y1090" s="32" t="s">
        <v>479</v>
      </c>
      <c r="Z1090" s="32" t="s">
        <v>48</v>
      </c>
      <c r="AA1090" s="32" t="s">
        <v>502</v>
      </c>
      <c r="AB1090" s="32" t="s">
        <v>4212</v>
      </c>
      <c r="AC1090" s="32" t="s">
        <v>923</v>
      </c>
      <c r="AD1090" s="34">
        <v>44686</v>
      </c>
      <c r="AE1090" s="32" t="s">
        <v>39</v>
      </c>
      <c r="AF1090" s="32" t="s">
        <v>53</v>
      </c>
      <c r="AG1090" s="35">
        <v>0</v>
      </c>
      <c r="AH1090" s="33">
        <v>44831.543599537035</v>
      </c>
      <c r="AI1090" s="32" t="s">
        <v>41</v>
      </c>
    </row>
    <row r="1091" spans="1:35" ht="14.25">
      <c r="A1091" s="32" t="s">
        <v>35</v>
      </c>
      <c r="B1091" s="32" t="s">
        <v>1527</v>
      </c>
      <c r="C1091" s="33">
        <v>44831.421030092592</v>
      </c>
      <c r="D1091" s="33">
        <v>44831.408043981479</v>
      </c>
      <c r="E1091" s="32" t="s">
        <v>37</v>
      </c>
      <c r="F1091" s="32" t="s">
        <v>39</v>
      </c>
      <c r="G1091">
        <v>12220</v>
      </c>
      <c r="H1091" s="33">
        <v>44833.658078703702</v>
      </c>
      <c r="I1091" s="32" t="s">
        <v>38</v>
      </c>
      <c r="J1091" s="32" t="s">
        <v>39</v>
      </c>
      <c r="K1091" s="33"/>
      <c r="L1091" s="32" t="s">
        <v>40</v>
      </c>
      <c r="M1091" s="32" t="s">
        <v>56</v>
      </c>
      <c r="N1091">
        <v>1</v>
      </c>
      <c r="O1091" s="32" t="s">
        <v>202</v>
      </c>
      <c r="P1091">
        <v>0</v>
      </c>
      <c r="Q1091" s="32" t="s">
        <v>41</v>
      </c>
      <c r="R1091">
        <v>8719</v>
      </c>
      <c r="S1091" s="32" t="s">
        <v>185</v>
      </c>
      <c r="T1091" s="32" t="s">
        <v>186</v>
      </c>
      <c r="U1091" s="32" t="s">
        <v>45</v>
      </c>
      <c r="V1091" s="32" t="s">
        <v>4213</v>
      </c>
      <c r="W1091" s="33">
        <v>44831.421030092592</v>
      </c>
      <c r="X1091" s="32" t="s">
        <v>110</v>
      </c>
      <c r="Y1091" s="32" t="s">
        <v>47</v>
      </c>
      <c r="Z1091" s="32" t="s">
        <v>48</v>
      </c>
      <c r="AA1091" s="32" t="s">
        <v>97</v>
      </c>
      <c r="AB1091" s="32" t="s">
        <v>2912</v>
      </c>
      <c r="AC1091" s="32" t="s">
        <v>464</v>
      </c>
      <c r="AD1091" s="34"/>
      <c r="AE1091" s="32" t="s">
        <v>39</v>
      </c>
      <c r="AF1091" s="32" t="s">
        <v>53</v>
      </c>
      <c r="AG1091" s="35">
        <v>0</v>
      </c>
      <c r="AH1091" s="33">
        <v>44831.421018518522</v>
      </c>
      <c r="AI1091" s="32" t="s">
        <v>56</v>
      </c>
    </row>
    <row r="1092" spans="1:35" ht="14.25">
      <c r="A1092" s="32" t="s">
        <v>35</v>
      </c>
      <c r="B1092" s="32" t="s">
        <v>178</v>
      </c>
      <c r="C1092" s="33">
        <v>44831.667650462965</v>
      </c>
      <c r="D1092" s="33">
        <v>44831.409166666665</v>
      </c>
      <c r="E1092" s="32" t="s">
        <v>37</v>
      </c>
      <c r="F1092" s="32" t="s">
        <v>4214</v>
      </c>
      <c r="G1092">
        <v>12221</v>
      </c>
      <c r="H1092" s="33">
        <v>44841.421817129631</v>
      </c>
      <c r="I1092" s="32" t="s">
        <v>38</v>
      </c>
      <c r="J1092" s="32" t="s">
        <v>39</v>
      </c>
      <c r="K1092" s="33"/>
      <c r="L1092" s="32" t="s">
        <v>40</v>
      </c>
      <c r="M1092" s="32" t="s">
        <v>56</v>
      </c>
      <c r="N1092">
        <v>1</v>
      </c>
      <c r="O1092" s="32" t="s">
        <v>54</v>
      </c>
      <c r="P1092">
        <v>0</v>
      </c>
      <c r="Q1092" s="32" t="s">
        <v>56</v>
      </c>
      <c r="R1092">
        <v>8684</v>
      </c>
      <c r="S1092" s="32" t="s">
        <v>2020</v>
      </c>
      <c r="T1092" s="32" t="s">
        <v>2021</v>
      </c>
      <c r="U1092" s="32" t="s">
        <v>45</v>
      </c>
      <c r="V1092" s="32" t="s">
        <v>4215</v>
      </c>
      <c r="W1092" s="33">
        <v>44831.655150462961</v>
      </c>
      <c r="X1092" s="32" t="s">
        <v>81</v>
      </c>
      <c r="Y1092" s="32" t="s">
        <v>52</v>
      </c>
      <c r="Z1092" s="32" t="s">
        <v>48</v>
      </c>
      <c r="AA1092" s="32" t="s">
        <v>182</v>
      </c>
      <c r="AB1092" s="32" t="s">
        <v>4216</v>
      </c>
      <c r="AC1092" s="32" t="s">
        <v>328</v>
      </c>
      <c r="AD1092" s="34"/>
      <c r="AE1092" s="32" t="s">
        <v>39</v>
      </c>
      <c r="AF1092" s="32" t="s">
        <v>53</v>
      </c>
      <c r="AG1092" s="35">
        <v>0</v>
      </c>
      <c r="AH1092" s="33">
        <v>44831.667650462965</v>
      </c>
      <c r="AI1092" s="32" t="s">
        <v>56</v>
      </c>
    </row>
    <row r="1093" spans="1:35" ht="14.25">
      <c r="A1093" s="32" t="s">
        <v>35</v>
      </c>
      <c r="B1093" s="32" t="s">
        <v>1527</v>
      </c>
      <c r="C1093" s="33">
        <v>44831.439791666664</v>
      </c>
      <c r="D1093" s="33">
        <v>44831.424259259256</v>
      </c>
      <c r="E1093" s="32" t="s">
        <v>37</v>
      </c>
      <c r="F1093" s="32" t="s">
        <v>39</v>
      </c>
      <c r="G1093">
        <v>12222</v>
      </c>
      <c r="H1093" s="33">
        <v>44833.674872685187</v>
      </c>
      <c r="I1093" s="32" t="s">
        <v>38</v>
      </c>
      <c r="J1093" s="32" t="s">
        <v>39</v>
      </c>
      <c r="K1093" s="33"/>
      <c r="L1093" s="32" t="s">
        <v>40</v>
      </c>
      <c r="M1093" s="32" t="s">
        <v>56</v>
      </c>
      <c r="N1093">
        <v>1</v>
      </c>
      <c r="O1093" s="32" t="s">
        <v>135</v>
      </c>
      <c r="P1093">
        <v>0</v>
      </c>
      <c r="Q1093" s="32" t="s">
        <v>41</v>
      </c>
      <c r="R1093">
        <v>8715</v>
      </c>
      <c r="S1093" s="32" t="s">
        <v>1645</v>
      </c>
      <c r="T1093" s="32" t="s">
        <v>1646</v>
      </c>
      <c r="U1093" s="32" t="s">
        <v>45</v>
      </c>
      <c r="V1093" s="32" t="s">
        <v>4217</v>
      </c>
      <c r="W1093" s="33">
        <v>44831.439791666664</v>
      </c>
      <c r="X1093" s="32" t="s">
        <v>96</v>
      </c>
      <c r="Y1093" s="32" t="s">
        <v>47</v>
      </c>
      <c r="Z1093" s="32" t="s">
        <v>48</v>
      </c>
      <c r="AA1093" s="32" t="s">
        <v>97</v>
      </c>
      <c r="AB1093" s="32" t="s">
        <v>4218</v>
      </c>
      <c r="AC1093" s="32" t="s">
        <v>464</v>
      </c>
      <c r="AD1093" s="34">
        <v>44686</v>
      </c>
      <c r="AE1093" s="32" t="s">
        <v>39</v>
      </c>
      <c r="AF1093" s="32" t="s">
        <v>53</v>
      </c>
      <c r="AG1093" s="35">
        <v>0</v>
      </c>
      <c r="AH1093" s="33">
        <v>44831.440439814818</v>
      </c>
      <c r="AI1093" s="32" t="s">
        <v>56</v>
      </c>
    </row>
    <row r="1094" spans="1:35" ht="14.25">
      <c r="A1094" s="32" t="s">
        <v>35</v>
      </c>
      <c r="B1094" s="32" t="s">
        <v>1527</v>
      </c>
      <c r="C1094" s="33">
        <v>44831.445057870369</v>
      </c>
      <c r="D1094" s="33">
        <v>44831.436724537038</v>
      </c>
      <c r="E1094" s="32" t="s">
        <v>37</v>
      </c>
      <c r="F1094" s="32" t="s">
        <v>39</v>
      </c>
      <c r="G1094">
        <v>12223</v>
      </c>
      <c r="H1094" s="33">
        <v>44834.482025462959</v>
      </c>
      <c r="I1094" s="32" t="s">
        <v>38</v>
      </c>
      <c r="J1094" s="32" t="s">
        <v>39</v>
      </c>
      <c r="K1094" s="33"/>
      <c r="L1094" s="32" t="s">
        <v>40</v>
      </c>
      <c r="M1094" s="32" t="s">
        <v>56</v>
      </c>
      <c r="N1094">
        <v>1</v>
      </c>
      <c r="O1094" s="32" t="s">
        <v>135</v>
      </c>
      <c r="P1094">
        <v>0</v>
      </c>
      <c r="Q1094" s="32" t="s">
        <v>41</v>
      </c>
      <c r="R1094">
        <v>6711</v>
      </c>
      <c r="S1094" s="32" t="s">
        <v>910</v>
      </c>
      <c r="T1094" s="32" t="s">
        <v>911</v>
      </c>
      <c r="U1094" s="32" t="s">
        <v>45</v>
      </c>
      <c r="V1094" s="32" t="s">
        <v>270</v>
      </c>
      <c r="W1094" s="33">
        <v>44831.445057870369</v>
      </c>
      <c r="X1094" s="32" t="s">
        <v>96</v>
      </c>
      <c r="Y1094" s="32" t="s">
        <v>47</v>
      </c>
      <c r="Z1094" s="32" t="s">
        <v>48</v>
      </c>
      <c r="AA1094" s="32" t="s">
        <v>97</v>
      </c>
      <c r="AB1094" s="32" t="s">
        <v>913</v>
      </c>
      <c r="AC1094" s="32" t="s">
        <v>561</v>
      </c>
      <c r="AD1094" s="34"/>
      <c r="AE1094" s="32" t="s">
        <v>39</v>
      </c>
      <c r="AF1094" s="32" t="s">
        <v>53</v>
      </c>
      <c r="AG1094" s="35">
        <v>0</v>
      </c>
      <c r="AH1094" s="33">
        <v>44831.615358796298</v>
      </c>
      <c r="AI1094" s="32" t="s">
        <v>56</v>
      </c>
    </row>
    <row r="1095" spans="1:35" ht="14.25">
      <c r="A1095" s="32" t="s">
        <v>35</v>
      </c>
      <c r="B1095" s="32" t="s">
        <v>1527</v>
      </c>
      <c r="C1095" s="33">
        <v>44831.470729166664</v>
      </c>
      <c r="D1095" s="33">
        <v>44831.440972222219</v>
      </c>
      <c r="E1095" s="32" t="s">
        <v>37</v>
      </c>
      <c r="F1095" s="32" t="s">
        <v>4219</v>
      </c>
      <c r="G1095">
        <v>12224</v>
      </c>
      <c r="H1095" s="33">
        <v>44841.441250000003</v>
      </c>
      <c r="I1095" s="32" t="s">
        <v>38</v>
      </c>
      <c r="J1095" s="32" t="s">
        <v>39</v>
      </c>
      <c r="K1095" s="33"/>
      <c r="L1095" s="32" t="s">
        <v>40</v>
      </c>
      <c r="M1095" s="32" t="s">
        <v>56</v>
      </c>
      <c r="N1095">
        <v>1</v>
      </c>
      <c r="O1095" s="32" t="s">
        <v>135</v>
      </c>
      <c r="P1095">
        <v>0</v>
      </c>
      <c r="Q1095" s="32" t="s">
        <v>56</v>
      </c>
      <c r="R1095">
        <v>8521</v>
      </c>
      <c r="S1095" s="32" t="s">
        <v>787</v>
      </c>
      <c r="T1095" s="32" t="s">
        <v>788</v>
      </c>
      <c r="U1095" s="32" t="s">
        <v>45</v>
      </c>
      <c r="V1095" s="32" t="s">
        <v>4220</v>
      </c>
      <c r="W1095" s="33">
        <v>44831.470729166664</v>
      </c>
      <c r="X1095" s="32" t="s">
        <v>96</v>
      </c>
      <c r="Y1095" s="32" t="s">
        <v>47</v>
      </c>
      <c r="Z1095" s="32" t="s">
        <v>48</v>
      </c>
      <c r="AA1095" s="32" t="s">
        <v>97</v>
      </c>
      <c r="AB1095" s="32" t="s">
        <v>4221</v>
      </c>
      <c r="AC1095" s="32" t="s">
        <v>517</v>
      </c>
      <c r="AD1095" s="34">
        <v>44686</v>
      </c>
      <c r="AE1095" s="32" t="s">
        <v>39</v>
      </c>
      <c r="AF1095" s="32" t="s">
        <v>53</v>
      </c>
      <c r="AG1095" s="35">
        <v>0</v>
      </c>
      <c r="AH1095" s="33">
        <v>44831.477638888886</v>
      </c>
      <c r="AI1095" s="32" t="s">
        <v>56</v>
      </c>
    </row>
    <row r="1096" spans="1:35" ht="14.25">
      <c r="A1096" s="32" t="s">
        <v>35</v>
      </c>
      <c r="B1096" s="32" t="s">
        <v>2348</v>
      </c>
      <c r="C1096" s="33">
        <v>44831.61215277778</v>
      </c>
      <c r="D1096" s="33">
        <v>44831.444074074076</v>
      </c>
      <c r="E1096" s="32" t="s">
        <v>37</v>
      </c>
      <c r="F1096" s="32" t="s">
        <v>4222</v>
      </c>
      <c r="G1096">
        <v>12225</v>
      </c>
      <c r="H1096" s="33">
        <v>44841.59270833333</v>
      </c>
      <c r="I1096" s="32" t="s">
        <v>38</v>
      </c>
      <c r="J1096" s="32" t="s">
        <v>39</v>
      </c>
      <c r="K1096" s="33"/>
      <c r="L1096" s="32" t="s">
        <v>40</v>
      </c>
      <c r="M1096" s="32" t="s">
        <v>56</v>
      </c>
      <c r="N1096">
        <v>1</v>
      </c>
      <c r="O1096" s="32" t="s">
        <v>60</v>
      </c>
      <c r="P1096">
        <v>0</v>
      </c>
      <c r="Q1096" s="32" t="s">
        <v>56</v>
      </c>
      <c r="R1096">
        <v>863368521</v>
      </c>
      <c r="S1096" s="32" t="s">
        <v>4223</v>
      </c>
      <c r="T1096" s="32" t="s">
        <v>4224</v>
      </c>
      <c r="U1096" s="32" t="s">
        <v>45</v>
      </c>
      <c r="V1096" s="32" t="s">
        <v>4225</v>
      </c>
      <c r="W1096" s="33">
        <v>44831.46365740741</v>
      </c>
      <c r="X1096" s="32" t="s">
        <v>51</v>
      </c>
      <c r="Y1096" s="32" t="s">
        <v>47</v>
      </c>
      <c r="Z1096" s="32" t="s">
        <v>48</v>
      </c>
      <c r="AA1096" s="32" t="s">
        <v>314</v>
      </c>
      <c r="AB1096" s="32" t="s">
        <v>4226</v>
      </c>
      <c r="AC1096" s="32" t="s">
        <v>4143</v>
      </c>
      <c r="AD1096" s="34"/>
      <c r="AE1096" s="32" t="s">
        <v>39</v>
      </c>
      <c r="AF1096" s="32" t="s">
        <v>50</v>
      </c>
      <c r="AG1096" s="35">
        <v>0</v>
      </c>
      <c r="AH1096" s="33">
        <v>44831.61215277778</v>
      </c>
      <c r="AI1096" s="32" t="s">
        <v>56</v>
      </c>
    </row>
    <row r="1097" spans="1:35" ht="14.25">
      <c r="A1097" s="32" t="s">
        <v>35</v>
      </c>
      <c r="B1097" s="32" t="s">
        <v>178</v>
      </c>
      <c r="C1097" s="33">
        <v>44831.669027777774</v>
      </c>
      <c r="D1097" s="33">
        <v>44831.45076388889</v>
      </c>
      <c r="E1097" s="32" t="s">
        <v>37</v>
      </c>
      <c r="F1097" s="32" t="s">
        <v>4227</v>
      </c>
      <c r="G1097">
        <v>12226</v>
      </c>
      <c r="H1097" s="33">
        <v>44841.452361111114</v>
      </c>
      <c r="I1097" s="32" t="s">
        <v>38</v>
      </c>
      <c r="J1097" s="32" t="s">
        <v>39</v>
      </c>
      <c r="K1097" s="33"/>
      <c r="L1097" s="32" t="s">
        <v>40</v>
      </c>
      <c r="M1097" s="32" t="s">
        <v>56</v>
      </c>
      <c r="N1097">
        <v>1</v>
      </c>
      <c r="O1097" s="32" t="s">
        <v>311</v>
      </c>
      <c r="P1097">
        <v>0</v>
      </c>
      <c r="Q1097" s="32" t="s">
        <v>56</v>
      </c>
      <c r="R1097">
        <v>8245</v>
      </c>
      <c r="S1097" s="32" t="s">
        <v>1306</v>
      </c>
      <c r="T1097" s="32" t="s">
        <v>1307</v>
      </c>
      <c r="U1097" s="32" t="s">
        <v>45</v>
      </c>
      <c r="V1097" s="32" t="s">
        <v>4228</v>
      </c>
      <c r="W1097" s="33">
        <v>44831.667592592596</v>
      </c>
      <c r="X1097" s="32" t="s">
        <v>46</v>
      </c>
      <c r="Y1097" s="32" t="s">
        <v>52</v>
      </c>
      <c r="Z1097" s="32" t="s">
        <v>48</v>
      </c>
      <c r="AA1097" s="32" t="s">
        <v>182</v>
      </c>
      <c r="AB1097" s="32" t="s">
        <v>4229</v>
      </c>
      <c r="AC1097" s="32" t="s">
        <v>1227</v>
      </c>
      <c r="AD1097" s="34"/>
      <c r="AE1097" s="32" t="s">
        <v>39</v>
      </c>
      <c r="AF1097" s="32" t="s">
        <v>53</v>
      </c>
      <c r="AG1097" s="35">
        <v>0</v>
      </c>
      <c r="AH1097" s="33">
        <v>44831.669027777774</v>
      </c>
      <c r="AI1097" s="32" t="s">
        <v>56</v>
      </c>
    </row>
    <row r="1098" spans="1:35" ht="14.25">
      <c r="A1098" s="32" t="s">
        <v>35</v>
      </c>
      <c r="B1098" s="32" t="s">
        <v>329</v>
      </c>
      <c r="C1098" s="33">
        <v>44831.459490740737</v>
      </c>
      <c r="D1098" s="33">
        <v>44831.452280092592</v>
      </c>
      <c r="E1098" s="32" t="s">
        <v>37</v>
      </c>
      <c r="F1098" s="32" t="s">
        <v>4230</v>
      </c>
      <c r="G1098">
        <v>12227</v>
      </c>
      <c r="H1098" s="33">
        <v>44841.452546296299</v>
      </c>
      <c r="I1098" s="32" t="s">
        <v>38</v>
      </c>
      <c r="J1098" s="32" t="s">
        <v>39</v>
      </c>
      <c r="K1098" s="33"/>
      <c r="L1098" s="32" t="s">
        <v>40</v>
      </c>
      <c r="M1098" s="32" t="s">
        <v>56</v>
      </c>
      <c r="N1098">
        <v>1</v>
      </c>
      <c r="O1098" s="32" t="s">
        <v>518</v>
      </c>
      <c r="P1098">
        <v>0</v>
      </c>
      <c r="Q1098" s="32" t="s">
        <v>56</v>
      </c>
      <c r="R1098">
        <v>639579251</v>
      </c>
      <c r="S1098" s="32" t="s">
        <v>4231</v>
      </c>
      <c r="T1098" s="32" t="s">
        <v>4232</v>
      </c>
      <c r="U1098" s="32" t="s">
        <v>45</v>
      </c>
      <c r="V1098" s="32" t="s">
        <v>1009</v>
      </c>
      <c r="W1098" s="33">
        <v>44831.459490740737</v>
      </c>
      <c r="X1098" s="32" t="s">
        <v>94</v>
      </c>
      <c r="Y1098" s="32" t="s">
        <v>47</v>
      </c>
      <c r="Z1098" s="32" t="s">
        <v>48</v>
      </c>
      <c r="AA1098" s="32" t="s">
        <v>425</v>
      </c>
      <c r="AB1098" s="32" t="s">
        <v>4233</v>
      </c>
      <c r="AC1098" s="32" t="s">
        <v>3098</v>
      </c>
      <c r="AD1098" s="34"/>
      <c r="AE1098" s="32" t="s">
        <v>39</v>
      </c>
      <c r="AF1098" s="32" t="s">
        <v>53</v>
      </c>
      <c r="AG1098" s="35">
        <v>0</v>
      </c>
      <c r="AH1098" s="33">
        <v>44831.459490740737</v>
      </c>
      <c r="AI1098" s="32" t="s">
        <v>56</v>
      </c>
    </row>
    <row r="1099" spans="1:35" ht="14.25">
      <c r="A1099" s="32" t="s">
        <v>35</v>
      </c>
      <c r="B1099" s="32" t="s">
        <v>1527</v>
      </c>
      <c r="C1099" s="33">
        <v>44831.575011574074</v>
      </c>
      <c r="D1099" s="33">
        <v>44831.45789351852</v>
      </c>
      <c r="E1099" s="32" t="s">
        <v>37</v>
      </c>
      <c r="F1099" s="32" t="s">
        <v>39</v>
      </c>
      <c r="G1099">
        <v>12228</v>
      </c>
      <c r="H1099" s="33">
        <v>44833.708287037036</v>
      </c>
      <c r="I1099" s="32" t="s">
        <v>38</v>
      </c>
      <c r="J1099" s="32" t="s">
        <v>39</v>
      </c>
      <c r="K1099" s="33"/>
      <c r="L1099" s="32" t="s">
        <v>40</v>
      </c>
      <c r="M1099" s="32" t="s">
        <v>56</v>
      </c>
      <c r="N1099">
        <v>2</v>
      </c>
      <c r="O1099" s="32" t="s">
        <v>135</v>
      </c>
      <c r="P1099">
        <v>0</v>
      </c>
      <c r="Q1099" s="32" t="s">
        <v>41</v>
      </c>
      <c r="R1099">
        <v>818108684</v>
      </c>
      <c r="S1099" s="32" t="s">
        <v>645</v>
      </c>
      <c r="T1099" s="32" t="s">
        <v>646</v>
      </c>
      <c r="U1099" s="32" t="s">
        <v>45</v>
      </c>
      <c r="V1099" s="32" t="s">
        <v>4234</v>
      </c>
      <c r="W1099" s="33">
        <v>44831.575011574074</v>
      </c>
      <c r="X1099" s="32" t="s">
        <v>96</v>
      </c>
      <c r="Y1099" s="32" t="s">
        <v>47</v>
      </c>
      <c r="Z1099" s="32" t="s">
        <v>48</v>
      </c>
      <c r="AA1099" s="32" t="s">
        <v>97</v>
      </c>
      <c r="AB1099" s="32" t="s">
        <v>4235</v>
      </c>
      <c r="AC1099" s="32" t="s">
        <v>1256</v>
      </c>
      <c r="AD1099" s="34"/>
      <c r="AE1099" s="32" t="s">
        <v>39</v>
      </c>
      <c r="AF1099" s="32" t="s">
        <v>53</v>
      </c>
      <c r="AG1099" s="35">
        <v>0</v>
      </c>
      <c r="AH1099" s="33">
        <v>44831.575011574074</v>
      </c>
      <c r="AI1099" s="32" t="s">
        <v>41</v>
      </c>
    </row>
    <row r="1100" spans="1:35" ht="14.25">
      <c r="A1100" s="32" t="s">
        <v>35</v>
      </c>
      <c r="B1100" s="32" t="s">
        <v>178</v>
      </c>
      <c r="C1100" s="33"/>
      <c r="D1100" s="33">
        <v>44831.464120370372</v>
      </c>
      <c r="E1100" s="32" t="s">
        <v>37</v>
      </c>
      <c r="F1100" s="32" t="s">
        <v>4236</v>
      </c>
      <c r="G1100">
        <v>12229</v>
      </c>
      <c r="H1100" s="33">
        <v>44848.414548611108</v>
      </c>
      <c r="I1100" s="32" t="s">
        <v>38</v>
      </c>
      <c r="J1100" s="32" t="s">
        <v>39</v>
      </c>
      <c r="K1100" s="33"/>
      <c r="L1100" s="32" t="s">
        <v>40</v>
      </c>
      <c r="M1100" s="32" t="s">
        <v>56</v>
      </c>
      <c r="N1100">
        <v>1</v>
      </c>
      <c r="O1100" s="32" t="s">
        <v>311</v>
      </c>
      <c r="P1100">
        <v>0</v>
      </c>
      <c r="Q1100" s="32" t="s">
        <v>56</v>
      </c>
      <c r="R1100">
        <v>922266496</v>
      </c>
      <c r="S1100" s="32" t="s">
        <v>850</v>
      </c>
      <c r="T1100" s="32" t="s">
        <v>4237</v>
      </c>
      <c r="U1100" s="32" t="s">
        <v>45</v>
      </c>
      <c r="V1100" s="32" t="s">
        <v>4238</v>
      </c>
      <c r="W1100" s="33">
        <v>44838.426354166666</v>
      </c>
      <c r="X1100" s="32" t="s">
        <v>149</v>
      </c>
      <c r="Y1100" s="32" t="s">
        <v>47</v>
      </c>
      <c r="Z1100" s="32" t="s">
        <v>777</v>
      </c>
      <c r="AA1100" s="32" t="s">
        <v>182</v>
      </c>
      <c r="AB1100" s="32" t="s">
        <v>4239</v>
      </c>
      <c r="AC1100" s="32" t="s">
        <v>39</v>
      </c>
      <c r="AD1100" s="34"/>
      <c r="AE1100" s="32" t="s">
        <v>39</v>
      </c>
      <c r="AF1100" s="32" t="s">
        <v>53</v>
      </c>
      <c r="AG1100" s="35">
        <v>0</v>
      </c>
      <c r="AH1100" s="33">
        <v>44838.426354166666</v>
      </c>
      <c r="AI1100" s="32" t="s">
        <v>56</v>
      </c>
    </row>
    <row r="1101" spans="1:35" ht="14.25">
      <c r="A1101" s="32" t="s">
        <v>35</v>
      </c>
      <c r="B1101" s="32" t="s">
        <v>178</v>
      </c>
      <c r="C1101" s="33"/>
      <c r="D1101" s="33">
        <v>44831.466157407405</v>
      </c>
      <c r="E1101" s="32" t="s">
        <v>37</v>
      </c>
      <c r="F1101" s="32" t="s">
        <v>4240</v>
      </c>
      <c r="G1101">
        <v>12230</v>
      </c>
      <c r="H1101" s="33">
        <v>44834.34175925926</v>
      </c>
      <c r="I1101" s="32" t="s">
        <v>38</v>
      </c>
      <c r="J1101" s="32" t="s">
        <v>39</v>
      </c>
      <c r="K1101" s="33"/>
      <c r="L1101" s="32" t="s">
        <v>40</v>
      </c>
      <c r="M1101" s="32" t="s">
        <v>41</v>
      </c>
      <c r="N1101">
        <v>1</v>
      </c>
      <c r="O1101" s="32" t="s">
        <v>490</v>
      </c>
      <c r="P1101">
        <v>0</v>
      </c>
      <c r="Q1101" s="32" t="s">
        <v>41</v>
      </c>
      <c r="R1101">
        <v>5783</v>
      </c>
      <c r="S1101" s="32" t="s">
        <v>821</v>
      </c>
      <c r="T1101" s="32" t="s">
        <v>822</v>
      </c>
      <c r="U1101" s="32" t="s">
        <v>39</v>
      </c>
      <c r="V1101" s="32" t="s">
        <v>39</v>
      </c>
      <c r="W1101" s="33"/>
      <c r="X1101" s="32" t="s">
        <v>215</v>
      </c>
      <c r="Y1101" s="32" t="s">
        <v>479</v>
      </c>
      <c r="Z1101" s="32" t="s">
        <v>216</v>
      </c>
      <c r="AA1101" s="32" t="s">
        <v>283</v>
      </c>
      <c r="AB1101" s="32" t="s">
        <v>4241</v>
      </c>
      <c r="AC1101" s="32" t="s">
        <v>537</v>
      </c>
      <c r="AD1101" s="34"/>
      <c r="AE1101" s="32" t="s">
        <v>39</v>
      </c>
      <c r="AF1101" s="32" t="s">
        <v>53</v>
      </c>
      <c r="AG1101" s="35">
        <v>0</v>
      </c>
      <c r="AH1101" s="33">
        <v>44838.425312500003</v>
      </c>
      <c r="AI1101" s="32" t="s">
        <v>41</v>
      </c>
    </row>
    <row r="1102" spans="1:35" ht="14.25">
      <c r="A1102" s="32" t="s">
        <v>35</v>
      </c>
      <c r="B1102" s="32" t="s">
        <v>178</v>
      </c>
      <c r="C1102" s="33">
        <v>44831.612488425926</v>
      </c>
      <c r="D1102" s="33">
        <v>44831.468043981484</v>
      </c>
      <c r="E1102" s="32" t="s">
        <v>37</v>
      </c>
      <c r="F1102" s="32" t="s">
        <v>4242</v>
      </c>
      <c r="G1102">
        <v>12231</v>
      </c>
      <c r="H1102" s="33">
        <v>44841.584710648145</v>
      </c>
      <c r="I1102" s="32" t="s">
        <v>38</v>
      </c>
      <c r="J1102" s="32" t="s">
        <v>39</v>
      </c>
      <c r="K1102" s="33"/>
      <c r="L1102" s="32" t="s">
        <v>40</v>
      </c>
      <c r="M1102" s="32" t="s">
        <v>56</v>
      </c>
      <c r="N1102">
        <v>1</v>
      </c>
      <c r="O1102" s="32" t="s">
        <v>54</v>
      </c>
      <c r="P1102">
        <v>0</v>
      </c>
      <c r="Q1102" s="32" t="s">
        <v>56</v>
      </c>
      <c r="R1102">
        <v>8650</v>
      </c>
      <c r="S1102" s="32" t="s">
        <v>647</v>
      </c>
      <c r="T1102" s="32" t="s">
        <v>648</v>
      </c>
      <c r="U1102" s="32" t="s">
        <v>45</v>
      </c>
      <c r="V1102" s="32" t="s">
        <v>4243</v>
      </c>
      <c r="W1102" s="33">
        <v>44831.496307870373</v>
      </c>
      <c r="X1102" s="32" t="s">
        <v>58</v>
      </c>
      <c r="Y1102" s="32" t="s">
        <v>47</v>
      </c>
      <c r="Z1102" s="32" t="s">
        <v>48</v>
      </c>
      <c r="AA1102" s="32" t="s">
        <v>182</v>
      </c>
      <c r="AB1102" s="32" t="s">
        <v>4244</v>
      </c>
      <c r="AC1102" s="32" t="s">
        <v>328</v>
      </c>
      <c r="AD1102" s="34">
        <v>44686</v>
      </c>
      <c r="AE1102" s="32" t="s">
        <v>39</v>
      </c>
      <c r="AF1102" s="32" t="s">
        <v>53</v>
      </c>
      <c r="AG1102" s="35">
        <v>0</v>
      </c>
      <c r="AH1102" s="33">
        <v>44832.560868055552</v>
      </c>
      <c r="AI1102" s="32" t="s">
        <v>56</v>
      </c>
    </row>
    <row r="1103" spans="1:35" ht="14.25">
      <c r="A1103" s="32" t="s">
        <v>35</v>
      </c>
      <c r="B1103" s="32" t="s">
        <v>1527</v>
      </c>
      <c r="C1103" s="33"/>
      <c r="D1103" s="33">
        <v>44831.470138888886</v>
      </c>
      <c r="E1103" s="32" t="s">
        <v>37</v>
      </c>
      <c r="F1103" s="32" t="s">
        <v>4245</v>
      </c>
      <c r="G1103">
        <v>12232</v>
      </c>
      <c r="H1103" s="33">
        <v>44841.470138888886</v>
      </c>
      <c r="I1103" s="32" t="s">
        <v>38</v>
      </c>
      <c r="J1103" s="32" t="s">
        <v>39</v>
      </c>
      <c r="K1103" s="33"/>
      <c r="L1103" s="32" t="s">
        <v>40</v>
      </c>
      <c r="M1103" s="32" t="s">
        <v>56</v>
      </c>
      <c r="N1103">
        <v>1</v>
      </c>
      <c r="O1103" s="32" t="s">
        <v>152</v>
      </c>
      <c r="P1103">
        <v>0</v>
      </c>
      <c r="Q1103" s="32" t="s">
        <v>56</v>
      </c>
      <c r="R1103">
        <v>6334</v>
      </c>
      <c r="S1103" s="32" t="s">
        <v>87</v>
      </c>
      <c r="T1103" s="32" t="s">
        <v>88</v>
      </c>
      <c r="U1103" s="32" t="s">
        <v>39</v>
      </c>
      <c r="V1103" s="32" t="s">
        <v>39</v>
      </c>
      <c r="W1103" s="33"/>
      <c r="X1103" s="32" t="s">
        <v>106</v>
      </c>
      <c r="Y1103" s="32" t="s">
        <v>47</v>
      </c>
      <c r="Z1103" s="32" t="s">
        <v>160</v>
      </c>
      <c r="AA1103" s="32" t="s">
        <v>107</v>
      </c>
      <c r="AB1103" s="32" t="s">
        <v>4246</v>
      </c>
      <c r="AC1103" s="32" t="s">
        <v>570</v>
      </c>
      <c r="AD1103" s="34"/>
      <c r="AE1103" s="32" t="s">
        <v>39</v>
      </c>
      <c r="AF1103" s="32" t="s">
        <v>50</v>
      </c>
      <c r="AG1103" s="35">
        <v>0</v>
      </c>
      <c r="AH1103" s="33">
        <v>44831.491666666669</v>
      </c>
      <c r="AI1103" s="32" t="s">
        <v>56</v>
      </c>
    </row>
    <row r="1104" spans="1:35" ht="14.25">
      <c r="A1104" s="32" t="s">
        <v>35</v>
      </c>
      <c r="B1104" s="32" t="s">
        <v>1527</v>
      </c>
      <c r="C1104" s="33">
        <v>44831.612905092596</v>
      </c>
      <c r="D1104" s="33">
        <v>44831.470555555556</v>
      </c>
      <c r="E1104" s="32" t="s">
        <v>37</v>
      </c>
      <c r="F1104" s="32" t="s">
        <v>4247</v>
      </c>
      <c r="G1104">
        <v>12233</v>
      </c>
      <c r="H1104" s="33">
        <v>44841.518460648149</v>
      </c>
      <c r="I1104" s="32" t="s">
        <v>38</v>
      </c>
      <c r="J1104" s="32" t="s">
        <v>39</v>
      </c>
      <c r="K1104" s="33"/>
      <c r="L1104" s="32" t="s">
        <v>40</v>
      </c>
      <c r="M1104" s="32" t="s">
        <v>56</v>
      </c>
      <c r="N1104">
        <v>1</v>
      </c>
      <c r="O1104" s="32" t="s">
        <v>541</v>
      </c>
      <c r="P1104">
        <v>0</v>
      </c>
      <c r="Q1104" s="32" t="s">
        <v>56</v>
      </c>
      <c r="R1104">
        <v>6219</v>
      </c>
      <c r="S1104" s="32" t="s">
        <v>1065</v>
      </c>
      <c r="T1104" s="32" t="s">
        <v>1066</v>
      </c>
      <c r="U1104" s="32" t="s">
        <v>45</v>
      </c>
      <c r="V1104" s="32" t="s">
        <v>4248</v>
      </c>
      <c r="W1104" s="33">
        <v>44831.56521990741</v>
      </c>
      <c r="X1104" s="32" t="s">
        <v>94</v>
      </c>
      <c r="Y1104" s="32" t="s">
        <v>47</v>
      </c>
      <c r="Z1104" s="32" t="s">
        <v>48</v>
      </c>
      <c r="AA1104" s="32" t="s">
        <v>455</v>
      </c>
      <c r="AB1104" s="32" t="s">
        <v>4249</v>
      </c>
      <c r="AC1104" s="32" t="s">
        <v>2168</v>
      </c>
      <c r="AD1104" s="34"/>
      <c r="AE1104" s="32" t="s">
        <v>39</v>
      </c>
      <c r="AF1104" s="32" t="s">
        <v>50</v>
      </c>
      <c r="AG1104" s="35">
        <v>0</v>
      </c>
      <c r="AH1104" s="33">
        <v>44831.612905092596</v>
      </c>
      <c r="AI1104" s="32" t="s">
        <v>56</v>
      </c>
    </row>
    <row r="1105" spans="1:35" ht="14.25">
      <c r="A1105" s="32" t="s">
        <v>35</v>
      </c>
      <c r="B1105" s="32" t="s">
        <v>36</v>
      </c>
      <c r="C1105" s="33">
        <v>44831.613692129627</v>
      </c>
      <c r="D1105" s="33">
        <v>44831.489479166667</v>
      </c>
      <c r="E1105" s="32" t="s">
        <v>37</v>
      </c>
      <c r="F1105" s="32" t="s">
        <v>4250</v>
      </c>
      <c r="G1105">
        <v>12234</v>
      </c>
      <c r="H1105" s="33">
        <v>44841.506736111114</v>
      </c>
      <c r="I1105" s="32" t="s">
        <v>38</v>
      </c>
      <c r="J1105" s="32" t="s">
        <v>39</v>
      </c>
      <c r="K1105" s="33"/>
      <c r="L1105" s="32" t="s">
        <v>40</v>
      </c>
      <c r="M1105" s="32" t="s">
        <v>56</v>
      </c>
      <c r="N1105">
        <v>1</v>
      </c>
      <c r="O1105" s="32" t="s">
        <v>42</v>
      </c>
      <c r="P1105">
        <v>0</v>
      </c>
      <c r="Q1105" s="32" t="s">
        <v>56</v>
      </c>
      <c r="R1105">
        <v>5766</v>
      </c>
      <c r="S1105" s="32" t="s">
        <v>549</v>
      </c>
      <c r="T1105" s="32" t="s">
        <v>550</v>
      </c>
      <c r="U1105" s="32" t="s">
        <v>45</v>
      </c>
      <c r="V1105" s="32" t="s">
        <v>4251</v>
      </c>
      <c r="W1105" s="33">
        <v>44831.596898148149</v>
      </c>
      <c r="X1105" s="32" t="s">
        <v>72</v>
      </c>
      <c r="Y1105" s="32" t="s">
        <v>47</v>
      </c>
      <c r="Z1105" s="32" t="s">
        <v>48</v>
      </c>
      <c r="AA1105" s="32" t="s">
        <v>179</v>
      </c>
      <c r="AB1105" s="32" t="s">
        <v>4252</v>
      </c>
      <c r="AC1105" s="32" t="s">
        <v>511</v>
      </c>
      <c r="AD1105" s="34"/>
      <c r="AE1105" s="32" t="s">
        <v>39</v>
      </c>
      <c r="AF1105" s="32" t="s">
        <v>50</v>
      </c>
      <c r="AG1105" s="35">
        <v>0</v>
      </c>
      <c r="AH1105" s="33">
        <v>44831.613680555558</v>
      </c>
      <c r="AI1105" s="32" t="s">
        <v>56</v>
      </c>
    </row>
    <row r="1106" spans="1:35" ht="14.25">
      <c r="A1106" s="32" t="s">
        <v>35</v>
      </c>
      <c r="B1106" s="32" t="s">
        <v>1527</v>
      </c>
      <c r="C1106" s="33">
        <v>44831.613935185182</v>
      </c>
      <c r="D1106" s="33">
        <v>44831.506377314814</v>
      </c>
      <c r="E1106" s="32" t="s">
        <v>37</v>
      </c>
      <c r="F1106" s="32" t="s">
        <v>4253</v>
      </c>
      <c r="G1106">
        <v>12235</v>
      </c>
      <c r="H1106" s="33">
        <v>44834.444490740738</v>
      </c>
      <c r="I1106" s="32" t="s">
        <v>38</v>
      </c>
      <c r="J1106" s="32" t="s">
        <v>39</v>
      </c>
      <c r="K1106" s="33"/>
      <c r="L1106" s="32" t="s">
        <v>40</v>
      </c>
      <c r="M1106" s="32" t="s">
        <v>41</v>
      </c>
      <c r="N1106">
        <v>1</v>
      </c>
      <c r="O1106" s="32" t="s">
        <v>202</v>
      </c>
      <c r="P1106">
        <v>0</v>
      </c>
      <c r="Q1106" s="32" t="s">
        <v>41</v>
      </c>
      <c r="R1106">
        <v>6938</v>
      </c>
      <c r="S1106" s="32" t="s">
        <v>4194</v>
      </c>
      <c r="T1106" s="32" t="s">
        <v>4195</v>
      </c>
      <c r="U1106" s="32" t="s">
        <v>45</v>
      </c>
      <c r="V1106" s="32" t="s">
        <v>4254</v>
      </c>
      <c r="W1106" s="33">
        <v>44831.551030092596</v>
      </c>
      <c r="X1106" s="32" t="s">
        <v>85</v>
      </c>
      <c r="Y1106" s="32" t="s">
        <v>47</v>
      </c>
      <c r="Z1106" s="32" t="s">
        <v>48</v>
      </c>
      <c r="AA1106" s="32" t="s">
        <v>1538</v>
      </c>
      <c r="AB1106" s="32" t="s">
        <v>4255</v>
      </c>
      <c r="AC1106" s="32" t="s">
        <v>497</v>
      </c>
      <c r="AD1106" s="34"/>
      <c r="AE1106" s="32" t="s">
        <v>39</v>
      </c>
      <c r="AF1106" s="32" t="s">
        <v>50</v>
      </c>
      <c r="AG1106" s="35">
        <v>0</v>
      </c>
      <c r="AH1106" s="33">
        <v>44831.613935185182</v>
      </c>
      <c r="AI1106" s="32" t="s">
        <v>41</v>
      </c>
    </row>
    <row r="1107" spans="1:35" ht="14.25">
      <c r="A1107" s="32" t="s">
        <v>35</v>
      </c>
      <c r="B1107" s="32" t="s">
        <v>1527</v>
      </c>
      <c r="C1107" s="33">
        <v>44831.61414351852</v>
      </c>
      <c r="D1107" s="33">
        <v>44831.538668981484</v>
      </c>
      <c r="E1107" s="32" t="s">
        <v>37</v>
      </c>
      <c r="F1107" s="32" t="s">
        <v>4256</v>
      </c>
      <c r="G1107">
        <v>12236</v>
      </c>
      <c r="H1107" s="33">
        <v>44841.56622685185</v>
      </c>
      <c r="I1107" s="32" t="s">
        <v>38</v>
      </c>
      <c r="J1107" s="32" t="s">
        <v>39</v>
      </c>
      <c r="K1107" s="33"/>
      <c r="L1107" s="32" t="s">
        <v>40</v>
      </c>
      <c r="M1107" s="32" t="s">
        <v>56</v>
      </c>
      <c r="N1107">
        <v>1</v>
      </c>
      <c r="O1107" s="32" t="s">
        <v>224</v>
      </c>
      <c r="P1107">
        <v>0</v>
      </c>
      <c r="Q1107" s="32" t="s">
        <v>56</v>
      </c>
      <c r="R1107">
        <v>850559408</v>
      </c>
      <c r="S1107" s="32" t="s">
        <v>529</v>
      </c>
      <c r="T1107" s="32" t="s">
        <v>1810</v>
      </c>
      <c r="U1107" s="32" t="s">
        <v>45</v>
      </c>
      <c r="V1107" s="32" t="s">
        <v>512</v>
      </c>
      <c r="W1107" s="33">
        <v>44831.587152777778</v>
      </c>
      <c r="X1107" s="32" t="s">
        <v>58</v>
      </c>
      <c r="Y1107" s="32" t="s">
        <v>47</v>
      </c>
      <c r="Z1107" s="32" t="s">
        <v>48</v>
      </c>
      <c r="AA1107" s="32" t="s">
        <v>455</v>
      </c>
      <c r="AB1107" s="32" t="s">
        <v>4257</v>
      </c>
      <c r="AC1107" s="32" t="s">
        <v>532</v>
      </c>
      <c r="AD1107" s="34"/>
      <c r="AE1107" s="32" t="s">
        <v>39</v>
      </c>
      <c r="AF1107" s="32" t="s">
        <v>50</v>
      </c>
      <c r="AG1107" s="35">
        <v>0</v>
      </c>
      <c r="AH1107" s="33">
        <v>44831.61414351852</v>
      </c>
      <c r="AI1107" s="32" t="s">
        <v>56</v>
      </c>
    </row>
    <row r="1108" spans="1:35" ht="14.25">
      <c r="A1108" s="32" t="s">
        <v>35</v>
      </c>
      <c r="B1108" s="32" t="s">
        <v>178</v>
      </c>
      <c r="C1108" s="33">
        <v>44831.614340277774</v>
      </c>
      <c r="D1108" s="33">
        <v>44831.546331018515</v>
      </c>
      <c r="E1108" s="32" t="s">
        <v>37</v>
      </c>
      <c r="F1108" s="32" t="s">
        <v>4258</v>
      </c>
      <c r="G1108">
        <v>12237</v>
      </c>
      <c r="H1108" s="33">
        <v>44841.57267361111</v>
      </c>
      <c r="I1108" s="32" t="s">
        <v>38</v>
      </c>
      <c r="J1108" s="32" t="s">
        <v>39</v>
      </c>
      <c r="K1108" s="33"/>
      <c r="L1108" s="32" t="s">
        <v>40</v>
      </c>
      <c r="M1108" s="32" t="s">
        <v>56</v>
      </c>
      <c r="N1108">
        <v>1</v>
      </c>
      <c r="O1108" s="32" t="s">
        <v>73</v>
      </c>
      <c r="P1108">
        <v>0</v>
      </c>
      <c r="Q1108" s="32" t="s">
        <v>56</v>
      </c>
      <c r="R1108">
        <v>818108684</v>
      </c>
      <c r="S1108" s="32" t="s">
        <v>645</v>
      </c>
      <c r="T1108" s="32" t="s">
        <v>646</v>
      </c>
      <c r="U1108" s="32" t="s">
        <v>45</v>
      </c>
      <c r="V1108" s="32" t="s">
        <v>4259</v>
      </c>
      <c r="W1108" s="33">
        <v>44831.588206018518</v>
      </c>
      <c r="X1108" s="32" t="s">
        <v>58</v>
      </c>
      <c r="Y1108" s="32" t="s">
        <v>47</v>
      </c>
      <c r="Z1108" s="32" t="s">
        <v>48</v>
      </c>
      <c r="AA1108" s="32" t="s">
        <v>182</v>
      </c>
      <c r="AB1108" s="32" t="s">
        <v>4260</v>
      </c>
      <c r="AC1108" s="32" t="s">
        <v>1805</v>
      </c>
      <c r="AD1108" s="34"/>
      <c r="AE1108" s="32" t="s">
        <v>39</v>
      </c>
      <c r="AF1108" s="32" t="s">
        <v>53</v>
      </c>
      <c r="AG1108" s="35">
        <v>0</v>
      </c>
      <c r="AH1108" s="33">
        <v>44831.614340277774</v>
      </c>
      <c r="AI1108" s="32" t="s">
        <v>56</v>
      </c>
    </row>
    <row r="1109" spans="1:35" ht="14.25">
      <c r="A1109" s="32" t="s">
        <v>35</v>
      </c>
      <c r="B1109" s="32" t="s">
        <v>1527</v>
      </c>
      <c r="C1109" s="33"/>
      <c r="D1109" s="33">
        <v>44831.565578703703</v>
      </c>
      <c r="E1109" s="32" t="s">
        <v>37</v>
      </c>
      <c r="F1109" s="32" t="s">
        <v>39</v>
      </c>
      <c r="G1109">
        <v>12238</v>
      </c>
      <c r="H1109" s="33">
        <v>44834.440798611111</v>
      </c>
      <c r="I1109" s="32" t="s">
        <v>38</v>
      </c>
      <c r="J1109" s="32" t="s">
        <v>39</v>
      </c>
      <c r="K1109" s="33"/>
      <c r="L1109" s="32" t="s">
        <v>40</v>
      </c>
      <c r="M1109" s="32" t="s">
        <v>56</v>
      </c>
      <c r="N1109">
        <v>1</v>
      </c>
      <c r="O1109" s="32" t="s">
        <v>135</v>
      </c>
      <c r="P1109">
        <v>0</v>
      </c>
      <c r="Q1109" s="32" t="s">
        <v>41</v>
      </c>
      <c r="R1109">
        <v>6706</v>
      </c>
      <c r="S1109" s="32" t="s">
        <v>400</v>
      </c>
      <c r="T1109" s="32" t="s">
        <v>401</v>
      </c>
      <c r="U1109" s="32" t="s">
        <v>39</v>
      </c>
      <c r="V1109" s="32" t="s">
        <v>39</v>
      </c>
      <c r="W1109" s="33"/>
      <c r="X1109" s="32" t="s">
        <v>259</v>
      </c>
      <c r="Y1109" s="32" t="s">
        <v>47</v>
      </c>
      <c r="Z1109" s="32" t="s">
        <v>160</v>
      </c>
      <c r="AA1109" s="32" t="s">
        <v>505</v>
      </c>
      <c r="AB1109" s="32" t="s">
        <v>533</v>
      </c>
      <c r="AC1109" s="32" t="s">
        <v>534</v>
      </c>
      <c r="AD1109" s="34"/>
      <c r="AE1109" s="32" t="s">
        <v>39</v>
      </c>
      <c r="AF1109" s="32" t="s">
        <v>53</v>
      </c>
      <c r="AG1109" s="35">
        <v>0</v>
      </c>
      <c r="AH1109" s="33">
        <v>44831.56927083333</v>
      </c>
      <c r="AI1109" s="32" t="s">
        <v>56</v>
      </c>
    </row>
    <row r="1110" spans="1:35" ht="14.25">
      <c r="A1110" s="32" t="s">
        <v>35</v>
      </c>
      <c r="B1110" s="32" t="s">
        <v>1527</v>
      </c>
      <c r="C1110" s="33"/>
      <c r="D1110" s="33">
        <v>44831.567499999997</v>
      </c>
      <c r="E1110" s="32" t="s">
        <v>37</v>
      </c>
      <c r="F1110" s="32" t="s">
        <v>39</v>
      </c>
      <c r="G1110">
        <v>12239</v>
      </c>
      <c r="H1110" s="33">
        <v>44834.442499999997</v>
      </c>
      <c r="I1110" s="32" t="s">
        <v>38</v>
      </c>
      <c r="J1110" s="32" t="s">
        <v>39</v>
      </c>
      <c r="K1110" s="33"/>
      <c r="L1110" s="32" t="s">
        <v>40</v>
      </c>
      <c r="M1110" s="32" t="s">
        <v>56</v>
      </c>
      <c r="N1110">
        <v>1</v>
      </c>
      <c r="O1110" s="32" t="s">
        <v>135</v>
      </c>
      <c r="P1110">
        <v>0</v>
      </c>
      <c r="Q1110" s="32" t="s">
        <v>41</v>
      </c>
      <c r="R1110">
        <v>6706</v>
      </c>
      <c r="S1110" s="32" t="s">
        <v>400</v>
      </c>
      <c r="T1110" s="32" t="s">
        <v>401</v>
      </c>
      <c r="U1110" s="32" t="s">
        <v>39</v>
      </c>
      <c r="V1110" s="32" t="s">
        <v>39</v>
      </c>
      <c r="W1110" s="33"/>
      <c r="X1110" s="32" t="s">
        <v>259</v>
      </c>
      <c r="Y1110" s="32" t="s">
        <v>47</v>
      </c>
      <c r="Z1110" s="32" t="s">
        <v>160</v>
      </c>
      <c r="AA1110" s="32" t="s">
        <v>505</v>
      </c>
      <c r="AB1110" s="32" t="s">
        <v>533</v>
      </c>
      <c r="AC1110" s="32" t="s">
        <v>534</v>
      </c>
      <c r="AD1110" s="34"/>
      <c r="AE1110" s="32" t="s">
        <v>39</v>
      </c>
      <c r="AF1110" s="32" t="s">
        <v>50</v>
      </c>
      <c r="AG1110" s="35">
        <v>0</v>
      </c>
      <c r="AH1110" s="33">
        <v>44838.447094907409</v>
      </c>
      <c r="AI1110" s="32" t="s">
        <v>56</v>
      </c>
    </row>
    <row r="1111" spans="1:35" ht="14.25">
      <c r="A1111" s="32" t="s">
        <v>35</v>
      </c>
      <c r="B1111" s="32" t="s">
        <v>73</v>
      </c>
      <c r="C1111" s="33">
        <v>44831.614583333336</v>
      </c>
      <c r="D1111" s="33">
        <v>44831.578449074077</v>
      </c>
      <c r="E1111" s="32" t="s">
        <v>37</v>
      </c>
      <c r="F1111" s="32" t="s">
        <v>4261</v>
      </c>
      <c r="G1111">
        <v>12240</v>
      </c>
      <c r="H1111" s="33">
        <v>44841.595138888886</v>
      </c>
      <c r="I1111" s="32" t="s">
        <v>38</v>
      </c>
      <c r="J1111" s="32" t="s">
        <v>39</v>
      </c>
      <c r="K1111" s="33"/>
      <c r="L1111" s="32" t="s">
        <v>40</v>
      </c>
      <c r="M1111" s="32" t="s">
        <v>56</v>
      </c>
      <c r="N1111">
        <v>1</v>
      </c>
      <c r="O1111" s="32" t="s">
        <v>74</v>
      </c>
      <c r="P1111">
        <v>0</v>
      </c>
      <c r="Q1111" s="32" t="s">
        <v>56</v>
      </c>
      <c r="R1111">
        <v>5748</v>
      </c>
      <c r="S1111" s="32" t="s">
        <v>877</v>
      </c>
      <c r="T1111" s="32" t="s">
        <v>878</v>
      </c>
      <c r="U1111" s="32" t="s">
        <v>45</v>
      </c>
      <c r="V1111" s="32" t="s">
        <v>4225</v>
      </c>
      <c r="W1111" s="33">
        <v>44831.598032407404</v>
      </c>
      <c r="X1111" s="32" t="s">
        <v>72</v>
      </c>
      <c r="Y1111" s="32" t="s">
        <v>47</v>
      </c>
      <c r="Z1111" s="32" t="s">
        <v>48</v>
      </c>
      <c r="AA1111" s="32" t="s">
        <v>77</v>
      </c>
      <c r="AB1111" s="32" t="s">
        <v>4262</v>
      </c>
      <c r="AC1111" s="32" t="s">
        <v>451</v>
      </c>
      <c r="AD1111" s="34"/>
      <c r="AE1111" s="32" t="s">
        <v>39</v>
      </c>
      <c r="AF1111" s="32" t="s">
        <v>50</v>
      </c>
      <c r="AG1111" s="35">
        <v>0</v>
      </c>
      <c r="AH1111" s="33">
        <v>44831.614583333336</v>
      </c>
      <c r="AI1111" s="32" t="s">
        <v>56</v>
      </c>
    </row>
    <row r="1112" spans="1:35" ht="14.25">
      <c r="A1112" s="32" t="s">
        <v>35</v>
      </c>
      <c r="B1112" s="32" t="s">
        <v>1527</v>
      </c>
      <c r="C1112" s="33">
        <v>44831.614791666667</v>
      </c>
      <c r="D1112" s="33">
        <v>44831.582152777781</v>
      </c>
      <c r="E1112" s="32" t="s">
        <v>37</v>
      </c>
      <c r="F1112" s="32" t="s">
        <v>4263</v>
      </c>
      <c r="G1112">
        <v>12241</v>
      </c>
      <c r="H1112" s="33">
        <v>44841.587013888886</v>
      </c>
      <c r="I1112" s="32" t="s">
        <v>38</v>
      </c>
      <c r="J1112" s="32" t="s">
        <v>39</v>
      </c>
      <c r="K1112" s="33"/>
      <c r="L1112" s="32" t="s">
        <v>40</v>
      </c>
      <c r="M1112" s="32" t="s">
        <v>56</v>
      </c>
      <c r="N1112">
        <v>1</v>
      </c>
      <c r="O1112" s="32" t="s">
        <v>104</v>
      </c>
      <c r="P1112">
        <v>0</v>
      </c>
      <c r="Q1112" s="32" t="s">
        <v>56</v>
      </c>
      <c r="R1112">
        <v>6241</v>
      </c>
      <c r="S1112" s="32" t="s">
        <v>4264</v>
      </c>
      <c r="T1112" s="32" t="s">
        <v>649</v>
      </c>
      <c r="U1112" s="32" t="s">
        <v>45</v>
      </c>
      <c r="V1112" s="32" t="s">
        <v>4265</v>
      </c>
      <c r="W1112" s="33">
        <v>44831.610358796293</v>
      </c>
      <c r="X1112" s="32" t="s">
        <v>51</v>
      </c>
      <c r="Y1112" s="32" t="s">
        <v>47</v>
      </c>
      <c r="Z1112" s="32" t="s">
        <v>48</v>
      </c>
      <c r="AA1112" s="32" t="s">
        <v>455</v>
      </c>
      <c r="AB1112" s="32" t="s">
        <v>4266</v>
      </c>
      <c r="AC1112" s="32" t="s">
        <v>599</v>
      </c>
      <c r="AD1112" s="34"/>
      <c r="AE1112" s="32" t="s">
        <v>39</v>
      </c>
      <c r="AF1112" s="32" t="s">
        <v>50</v>
      </c>
      <c r="AG1112" s="35">
        <v>0</v>
      </c>
      <c r="AH1112" s="33">
        <v>44831.614791666667</v>
      </c>
      <c r="AI1112" s="32" t="s">
        <v>56</v>
      </c>
    </row>
    <row r="1113" spans="1:35" ht="14.25">
      <c r="A1113" s="32" t="s">
        <v>35</v>
      </c>
      <c r="B1113" s="32" t="s">
        <v>2343</v>
      </c>
      <c r="C1113" s="33"/>
      <c r="D1113" s="33">
        <v>44831.590613425928</v>
      </c>
      <c r="E1113" s="32" t="s">
        <v>37</v>
      </c>
      <c r="F1113" s="32" t="s">
        <v>4267</v>
      </c>
      <c r="G1113">
        <v>12242</v>
      </c>
      <c r="H1113" s="33">
        <v>44846.651319444441</v>
      </c>
      <c r="I1113" s="32" t="s">
        <v>38</v>
      </c>
      <c r="J1113" s="32" t="s">
        <v>39</v>
      </c>
      <c r="K1113" s="33"/>
      <c r="L1113" s="32" t="s">
        <v>40</v>
      </c>
      <c r="M1113" s="32" t="s">
        <v>56</v>
      </c>
      <c r="N1113">
        <v>1</v>
      </c>
      <c r="O1113" s="32" t="s">
        <v>39</v>
      </c>
      <c r="P1113">
        <v>0</v>
      </c>
      <c r="Q1113" s="32" t="s">
        <v>56</v>
      </c>
      <c r="R1113">
        <v>8888</v>
      </c>
      <c r="S1113" s="32" t="s">
        <v>968</v>
      </c>
      <c r="T1113" s="32" t="s">
        <v>177</v>
      </c>
      <c r="U1113" s="32" t="s">
        <v>39</v>
      </c>
      <c r="V1113" s="32" t="s">
        <v>39</v>
      </c>
      <c r="W1113" s="33"/>
      <c r="X1113" s="32" t="s">
        <v>85</v>
      </c>
      <c r="Y1113" s="32" t="s">
        <v>52</v>
      </c>
      <c r="Z1113" s="32" t="s">
        <v>216</v>
      </c>
      <c r="AA1113" s="32" t="s">
        <v>39</v>
      </c>
      <c r="AB1113" s="32" t="s">
        <v>4268</v>
      </c>
      <c r="AC1113" s="32" t="s">
        <v>538</v>
      </c>
      <c r="AD1113" s="34"/>
      <c r="AE1113" s="32" t="s">
        <v>39</v>
      </c>
      <c r="AF1113" s="32" t="s">
        <v>50</v>
      </c>
      <c r="AG1113" s="35">
        <v>0</v>
      </c>
      <c r="AH1113" s="33">
        <v>44837.348541666666</v>
      </c>
      <c r="AI1113" s="32" t="s">
        <v>56</v>
      </c>
    </row>
    <row r="1114" spans="1:35" ht="14.25">
      <c r="A1114" s="32" t="s">
        <v>35</v>
      </c>
      <c r="B1114" s="32" t="s">
        <v>178</v>
      </c>
      <c r="C1114" s="33"/>
      <c r="D1114" s="33">
        <v>44831.593842592592</v>
      </c>
      <c r="E1114" s="32" t="s">
        <v>37</v>
      </c>
      <c r="F1114" s="32" t="s">
        <v>4269</v>
      </c>
      <c r="G1114">
        <v>12243</v>
      </c>
      <c r="H1114" s="33">
        <v>44845.601319444446</v>
      </c>
      <c r="I1114" s="32" t="s">
        <v>38</v>
      </c>
      <c r="J1114" s="32" t="s">
        <v>39</v>
      </c>
      <c r="K1114" s="33"/>
      <c r="L1114" s="32" t="s">
        <v>40</v>
      </c>
      <c r="M1114" s="32" t="s">
        <v>56</v>
      </c>
      <c r="N1114">
        <v>1</v>
      </c>
      <c r="O1114" s="32" t="s">
        <v>311</v>
      </c>
      <c r="P1114">
        <v>0</v>
      </c>
      <c r="Q1114" s="32" t="s">
        <v>56</v>
      </c>
      <c r="R1114">
        <v>8888</v>
      </c>
      <c r="S1114" s="32" t="s">
        <v>968</v>
      </c>
      <c r="T1114" s="32" t="s">
        <v>177</v>
      </c>
      <c r="U1114" s="32" t="s">
        <v>39</v>
      </c>
      <c r="V1114" s="32" t="s">
        <v>39</v>
      </c>
      <c r="W1114" s="33"/>
      <c r="X1114" s="32" t="s">
        <v>85</v>
      </c>
      <c r="Y1114" s="32" t="s">
        <v>52</v>
      </c>
      <c r="Z1114" s="32" t="s">
        <v>216</v>
      </c>
      <c r="AA1114" s="32" t="s">
        <v>182</v>
      </c>
      <c r="AB1114" s="32" t="s">
        <v>969</v>
      </c>
      <c r="AC1114" s="32" t="s">
        <v>538</v>
      </c>
      <c r="AD1114" s="34"/>
      <c r="AE1114" s="32" t="s">
        <v>39</v>
      </c>
      <c r="AF1114" s="32" t="s">
        <v>53</v>
      </c>
      <c r="AG1114" s="35">
        <v>0</v>
      </c>
      <c r="AH1114" s="33">
        <v>44837.341597222221</v>
      </c>
      <c r="AI1114" s="32" t="s">
        <v>56</v>
      </c>
    </row>
    <row r="1115" spans="1:35" ht="14.25">
      <c r="A1115" s="32" t="s">
        <v>35</v>
      </c>
      <c r="B1115" s="32" t="s">
        <v>1527</v>
      </c>
      <c r="C1115" s="33">
        <v>44834.358842592592</v>
      </c>
      <c r="D1115" s="33">
        <v>44831.60423611111</v>
      </c>
      <c r="E1115" s="32" t="s">
        <v>442</v>
      </c>
      <c r="F1115" s="32" t="s">
        <v>4270</v>
      </c>
      <c r="G1115">
        <v>12244</v>
      </c>
      <c r="H1115" s="33">
        <v>44838.550509259258</v>
      </c>
      <c r="I1115" s="32" t="s">
        <v>38</v>
      </c>
      <c r="J1115" s="32" t="s">
        <v>39</v>
      </c>
      <c r="K1115" s="33"/>
      <c r="L1115" s="32" t="s">
        <v>40</v>
      </c>
      <c r="M1115" s="32" t="s">
        <v>41</v>
      </c>
      <c r="N1115">
        <v>1</v>
      </c>
      <c r="O1115" s="32" t="s">
        <v>104</v>
      </c>
      <c r="P1115">
        <v>0</v>
      </c>
      <c r="Q1115" s="32" t="s">
        <v>41</v>
      </c>
      <c r="R1115">
        <v>7020</v>
      </c>
      <c r="S1115" s="32" t="s">
        <v>3214</v>
      </c>
      <c r="T1115" s="32" t="s">
        <v>3215</v>
      </c>
      <c r="U1115" s="32" t="s">
        <v>45</v>
      </c>
      <c r="V1115" s="32" t="s">
        <v>4271</v>
      </c>
      <c r="W1115" s="33">
        <v>44832.335023148145</v>
      </c>
      <c r="X1115" s="32" t="s">
        <v>85</v>
      </c>
      <c r="Y1115" s="32" t="s">
        <v>47</v>
      </c>
      <c r="Z1115" s="32" t="s">
        <v>48</v>
      </c>
      <c r="AA1115" s="32" t="s">
        <v>455</v>
      </c>
      <c r="AB1115" s="32" t="s">
        <v>4272</v>
      </c>
      <c r="AC1115" s="32" t="s">
        <v>686</v>
      </c>
      <c r="AD1115" s="34"/>
      <c r="AE1115" s="32" t="s">
        <v>39</v>
      </c>
      <c r="AF1115" s="32" t="s">
        <v>50</v>
      </c>
      <c r="AG1115" s="35">
        <v>0</v>
      </c>
      <c r="AH1115" s="33">
        <v>44834.358842592592</v>
      </c>
      <c r="AI1115" s="32" t="s">
        <v>41</v>
      </c>
    </row>
    <row r="1116" spans="1:35" ht="14.25">
      <c r="A1116" s="32" t="s">
        <v>35</v>
      </c>
      <c r="B1116" s="32" t="s">
        <v>1527</v>
      </c>
      <c r="C1116" s="33">
        <v>44831.647407407407</v>
      </c>
      <c r="D1116" s="33">
        <v>44831.613993055558</v>
      </c>
      <c r="E1116" s="32" t="s">
        <v>37</v>
      </c>
      <c r="F1116" s="32" t="s">
        <v>39</v>
      </c>
      <c r="G1116">
        <v>12245</v>
      </c>
      <c r="H1116" s="33">
        <v>44834.489502314813</v>
      </c>
      <c r="I1116" s="32" t="s">
        <v>38</v>
      </c>
      <c r="J1116" s="32" t="s">
        <v>39</v>
      </c>
      <c r="K1116" s="33"/>
      <c r="L1116" s="32" t="s">
        <v>40</v>
      </c>
      <c r="M1116" s="32" t="s">
        <v>56</v>
      </c>
      <c r="N1116">
        <v>1</v>
      </c>
      <c r="O1116" s="32" t="s">
        <v>202</v>
      </c>
      <c r="P1116">
        <v>0</v>
      </c>
      <c r="Q1116" s="32" t="s">
        <v>41</v>
      </c>
      <c r="R1116">
        <v>894087904</v>
      </c>
      <c r="S1116" s="32" t="s">
        <v>3055</v>
      </c>
      <c r="T1116" s="32" t="s">
        <v>3056</v>
      </c>
      <c r="U1116" s="32" t="s">
        <v>45</v>
      </c>
      <c r="V1116" s="32" t="s">
        <v>4273</v>
      </c>
      <c r="W1116" s="33">
        <v>44831.647407407407</v>
      </c>
      <c r="X1116" s="32" t="s">
        <v>96</v>
      </c>
      <c r="Y1116" s="32" t="s">
        <v>47</v>
      </c>
      <c r="Z1116" s="32" t="s">
        <v>48</v>
      </c>
      <c r="AA1116" s="32" t="s">
        <v>97</v>
      </c>
      <c r="AB1116" s="32" t="s">
        <v>4274</v>
      </c>
      <c r="AC1116" s="32" t="s">
        <v>570</v>
      </c>
      <c r="AD1116" s="34"/>
      <c r="AE1116" s="32" t="s">
        <v>39</v>
      </c>
      <c r="AF1116" s="32" t="s">
        <v>53</v>
      </c>
      <c r="AG1116" s="35">
        <v>0</v>
      </c>
      <c r="AH1116" s="33">
        <v>44831.647407407407</v>
      </c>
      <c r="AI1116" s="32" t="s">
        <v>56</v>
      </c>
    </row>
    <row r="1117" spans="1:35" ht="14.25">
      <c r="A1117" s="32" t="s">
        <v>35</v>
      </c>
      <c r="B1117" s="32" t="s">
        <v>1527</v>
      </c>
      <c r="C1117" s="33">
        <v>44831.645636574074</v>
      </c>
      <c r="D1117" s="33">
        <v>44831.64466435185</v>
      </c>
      <c r="E1117" s="32" t="s">
        <v>37</v>
      </c>
      <c r="F1117" s="32" t="s">
        <v>4275</v>
      </c>
      <c r="G1117">
        <v>12246</v>
      </c>
      <c r="H1117" s="33">
        <v>44840.697557870371</v>
      </c>
      <c r="I1117" s="32" t="s">
        <v>38</v>
      </c>
      <c r="J1117" s="32" t="s">
        <v>39</v>
      </c>
      <c r="K1117" s="33"/>
      <c r="L1117" s="32" t="s">
        <v>40</v>
      </c>
      <c r="M1117" s="32" t="s">
        <v>41</v>
      </c>
      <c r="N1117">
        <v>1</v>
      </c>
      <c r="O1117" s="32" t="s">
        <v>42</v>
      </c>
      <c r="P1117">
        <v>0</v>
      </c>
      <c r="Q1117" s="32" t="s">
        <v>41</v>
      </c>
      <c r="R1117">
        <v>642175520</v>
      </c>
      <c r="S1117" s="32" t="s">
        <v>194</v>
      </c>
      <c r="T1117" s="32" t="s">
        <v>195</v>
      </c>
      <c r="U1117" s="32" t="s">
        <v>45</v>
      </c>
      <c r="V1117" s="32" t="s">
        <v>922</v>
      </c>
      <c r="W1117" s="33">
        <v>44831.645636574074</v>
      </c>
      <c r="X1117" s="32" t="s">
        <v>196</v>
      </c>
      <c r="Y1117" s="32" t="s">
        <v>52</v>
      </c>
      <c r="Z1117" s="32" t="s">
        <v>48</v>
      </c>
      <c r="AA1117" s="32" t="s">
        <v>197</v>
      </c>
      <c r="AB1117" s="32" t="s">
        <v>4276</v>
      </c>
      <c r="AC1117" s="32" t="s">
        <v>538</v>
      </c>
      <c r="AD1117" s="34"/>
      <c r="AE1117" s="32" t="s">
        <v>39</v>
      </c>
      <c r="AF1117" s="32" t="s">
        <v>50</v>
      </c>
      <c r="AG1117" s="35">
        <v>0</v>
      </c>
      <c r="AH1117" s="33">
        <v>44838.448252314818</v>
      </c>
      <c r="AI1117" s="32" t="s">
        <v>41</v>
      </c>
    </row>
    <row r="1118" spans="1:35" ht="14.25">
      <c r="A1118" s="32" t="s">
        <v>35</v>
      </c>
      <c r="B1118" s="32" t="s">
        <v>171</v>
      </c>
      <c r="C1118" s="33">
        <v>44831.67454861111</v>
      </c>
      <c r="D1118" s="33">
        <v>44831.646365740744</v>
      </c>
      <c r="E1118" s="32" t="s">
        <v>37</v>
      </c>
      <c r="F1118" s="32" t="s">
        <v>4277</v>
      </c>
      <c r="G1118">
        <v>12247</v>
      </c>
      <c r="H1118" s="33">
        <v>44841.651631944442</v>
      </c>
      <c r="I1118" s="32" t="s">
        <v>38</v>
      </c>
      <c r="J1118" s="32" t="s">
        <v>39</v>
      </c>
      <c r="K1118" s="33"/>
      <c r="L1118" s="32" t="s">
        <v>40</v>
      </c>
      <c r="M1118" s="32" t="s">
        <v>56</v>
      </c>
      <c r="N1118">
        <v>1</v>
      </c>
      <c r="O1118" s="32" t="s">
        <v>42</v>
      </c>
      <c r="P1118">
        <v>0</v>
      </c>
      <c r="Q1118" s="32" t="s">
        <v>56</v>
      </c>
      <c r="R1118">
        <v>984354746</v>
      </c>
      <c r="S1118" s="32" t="s">
        <v>949</v>
      </c>
      <c r="T1118" s="32" t="s">
        <v>594</v>
      </c>
      <c r="U1118" s="32" t="s">
        <v>45</v>
      </c>
      <c r="V1118" s="32" t="s">
        <v>4278</v>
      </c>
      <c r="W1118" s="33">
        <v>44831.669930555552</v>
      </c>
      <c r="X1118" s="32" t="s">
        <v>46</v>
      </c>
      <c r="Y1118" s="32" t="s">
        <v>52</v>
      </c>
      <c r="Z1118" s="32" t="s">
        <v>48</v>
      </c>
      <c r="AA1118" s="32" t="s">
        <v>190</v>
      </c>
      <c r="AB1118" s="32" t="s">
        <v>4279</v>
      </c>
      <c r="AC1118" s="32" t="s">
        <v>1349</v>
      </c>
      <c r="AD1118" s="34"/>
      <c r="AE1118" s="32" t="s">
        <v>39</v>
      </c>
      <c r="AF1118" s="32" t="s">
        <v>50</v>
      </c>
      <c r="AG1118" s="35">
        <v>0</v>
      </c>
      <c r="AH1118" s="33">
        <v>44831.67454861111</v>
      </c>
      <c r="AI1118" s="32" t="s">
        <v>56</v>
      </c>
    </row>
    <row r="1119" spans="1:35" ht="14.25">
      <c r="A1119" s="32" t="s">
        <v>35</v>
      </c>
      <c r="B1119" s="32" t="s">
        <v>1527</v>
      </c>
      <c r="C1119" s="33">
        <v>44831.647141203706</v>
      </c>
      <c r="D1119" s="33">
        <v>44831.646770833337</v>
      </c>
      <c r="E1119" s="32" t="s">
        <v>37</v>
      </c>
      <c r="F1119" s="32" t="s">
        <v>4280</v>
      </c>
      <c r="G1119">
        <v>12248</v>
      </c>
      <c r="H1119" s="33">
        <v>44840.698182870372</v>
      </c>
      <c r="I1119" s="32" t="s">
        <v>38</v>
      </c>
      <c r="J1119" s="32" t="s">
        <v>39</v>
      </c>
      <c r="K1119" s="33"/>
      <c r="L1119" s="32" t="s">
        <v>40</v>
      </c>
      <c r="M1119" s="32" t="s">
        <v>41</v>
      </c>
      <c r="N1119">
        <v>1</v>
      </c>
      <c r="O1119" s="32" t="s">
        <v>42</v>
      </c>
      <c r="P1119">
        <v>0</v>
      </c>
      <c r="Q1119" s="32" t="s">
        <v>41</v>
      </c>
      <c r="R1119">
        <v>642175520</v>
      </c>
      <c r="S1119" s="32" t="s">
        <v>194</v>
      </c>
      <c r="T1119" s="32" t="s">
        <v>195</v>
      </c>
      <c r="U1119" s="32" t="s">
        <v>45</v>
      </c>
      <c r="V1119" s="32" t="s">
        <v>2090</v>
      </c>
      <c r="W1119" s="33">
        <v>44831.647141203706</v>
      </c>
      <c r="X1119" s="32" t="s">
        <v>196</v>
      </c>
      <c r="Y1119" s="32" t="s">
        <v>52</v>
      </c>
      <c r="Z1119" s="32" t="s">
        <v>48</v>
      </c>
      <c r="AA1119" s="32" t="s">
        <v>197</v>
      </c>
      <c r="AB1119" s="32" t="s">
        <v>4281</v>
      </c>
      <c r="AC1119" s="32" t="s">
        <v>538</v>
      </c>
      <c r="AD1119" s="34"/>
      <c r="AE1119" s="32" t="s">
        <v>39</v>
      </c>
      <c r="AF1119" s="32" t="s">
        <v>50</v>
      </c>
      <c r="AG1119" s="35">
        <v>0</v>
      </c>
      <c r="AH1119" s="33">
        <v>44838.448182870372</v>
      </c>
      <c r="AI1119" s="32" t="s">
        <v>41</v>
      </c>
    </row>
    <row r="1120" spans="1:35" ht="14.25">
      <c r="A1120" s="32" t="s">
        <v>35</v>
      </c>
      <c r="B1120" s="32" t="s">
        <v>1527</v>
      </c>
      <c r="C1120" s="33">
        <v>44831.648668981485</v>
      </c>
      <c r="D1120" s="33">
        <v>44831.648310185185</v>
      </c>
      <c r="E1120" s="32" t="s">
        <v>37</v>
      </c>
      <c r="F1120" s="32" t="s">
        <v>4282</v>
      </c>
      <c r="G1120">
        <v>12249</v>
      </c>
      <c r="H1120" s="33">
        <v>44840.697465277779</v>
      </c>
      <c r="I1120" s="32" t="s">
        <v>38</v>
      </c>
      <c r="J1120" s="32" t="s">
        <v>39</v>
      </c>
      <c r="K1120" s="33"/>
      <c r="L1120" s="32" t="s">
        <v>40</v>
      </c>
      <c r="M1120" s="32" t="s">
        <v>41</v>
      </c>
      <c r="N1120">
        <v>1</v>
      </c>
      <c r="O1120" s="32" t="s">
        <v>42</v>
      </c>
      <c r="P1120">
        <v>0</v>
      </c>
      <c r="Q1120" s="32" t="s">
        <v>41</v>
      </c>
      <c r="R1120">
        <v>642175520</v>
      </c>
      <c r="S1120" s="32" t="s">
        <v>194</v>
      </c>
      <c r="T1120" s="32" t="s">
        <v>195</v>
      </c>
      <c r="U1120" s="32" t="s">
        <v>45</v>
      </c>
      <c r="V1120" s="32" t="s">
        <v>1923</v>
      </c>
      <c r="W1120" s="33">
        <v>44831.648668981485</v>
      </c>
      <c r="X1120" s="32" t="s">
        <v>196</v>
      </c>
      <c r="Y1120" s="32" t="s">
        <v>235</v>
      </c>
      <c r="Z1120" s="32" t="s">
        <v>48</v>
      </c>
      <c r="AA1120" s="32" t="s">
        <v>197</v>
      </c>
      <c r="AB1120" s="32" t="s">
        <v>4281</v>
      </c>
      <c r="AC1120" s="32" t="s">
        <v>538</v>
      </c>
      <c r="AD1120" s="34"/>
      <c r="AE1120" s="32" t="s">
        <v>39</v>
      </c>
      <c r="AF1120" s="32" t="s">
        <v>50</v>
      </c>
      <c r="AG1120" s="35">
        <v>0</v>
      </c>
      <c r="AH1120" s="33">
        <v>44838.447465277779</v>
      </c>
      <c r="AI1120" s="32" t="s">
        <v>41</v>
      </c>
    </row>
    <row r="1121" spans="1:35" ht="14.25">
      <c r="A1121" s="32" t="s">
        <v>35</v>
      </c>
      <c r="B1121" s="32" t="s">
        <v>1527</v>
      </c>
      <c r="C1121" s="33">
        <v>44831.652754629627</v>
      </c>
      <c r="D1121" s="33">
        <v>44831.652488425927</v>
      </c>
      <c r="E1121" s="32" t="s">
        <v>37</v>
      </c>
      <c r="F1121" s="32" t="s">
        <v>4283</v>
      </c>
      <c r="G1121">
        <v>12250</v>
      </c>
      <c r="H1121" s="33">
        <v>44840.69740740741</v>
      </c>
      <c r="I1121" s="32" t="s">
        <v>38</v>
      </c>
      <c r="J1121" s="32" t="s">
        <v>39</v>
      </c>
      <c r="K1121" s="33"/>
      <c r="L1121" s="32" t="s">
        <v>40</v>
      </c>
      <c r="M1121" s="32" t="s">
        <v>41</v>
      </c>
      <c r="N1121">
        <v>1</v>
      </c>
      <c r="O1121" s="32" t="s">
        <v>42</v>
      </c>
      <c r="P1121">
        <v>0</v>
      </c>
      <c r="Q1121" s="32" t="s">
        <v>41</v>
      </c>
      <c r="R1121">
        <v>642175520</v>
      </c>
      <c r="S1121" s="32" t="s">
        <v>194</v>
      </c>
      <c r="T1121" s="32" t="s">
        <v>195</v>
      </c>
      <c r="U1121" s="32" t="s">
        <v>45</v>
      </c>
      <c r="V1121" s="32" t="s">
        <v>747</v>
      </c>
      <c r="W1121" s="33">
        <v>44831.652754629627</v>
      </c>
      <c r="X1121" s="32" t="s">
        <v>196</v>
      </c>
      <c r="Y1121" s="32" t="s">
        <v>235</v>
      </c>
      <c r="Z1121" s="32" t="s">
        <v>48</v>
      </c>
      <c r="AA1121" s="32" t="s">
        <v>197</v>
      </c>
      <c r="AB1121" s="32" t="s">
        <v>4281</v>
      </c>
      <c r="AC1121" s="32" t="s">
        <v>538</v>
      </c>
      <c r="AD1121" s="34"/>
      <c r="AE1121" s="32" t="s">
        <v>39</v>
      </c>
      <c r="AF1121" s="32" t="s">
        <v>50</v>
      </c>
      <c r="AG1121" s="35">
        <v>0</v>
      </c>
      <c r="AH1121" s="33">
        <v>44838.44740740741</v>
      </c>
      <c r="AI1121" s="32" t="s">
        <v>41</v>
      </c>
    </row>
    <row r="1122" spans="1:35" ht="14.25">
      <c r="A1122" s="32" t="s">
        <v>35</v>
      </c>
      <c r="B1122" s="32" t="s">
        <v>1527</v>
      </c>
      <c r="C1122" s="33">
        <v>44831.654050925928</v>
      </c>
      <c r="D1122" s="33">
        <v>44831.653738425928</v>
      </c>
      <c r="E1122" s="32" t="s">
        <v>37</v>
      </c>
      <c r="F1122" s="32" t="s">
        <v>4284</v>
      </c>
      <c r="G1122">
        <v>12251</v>
      </c>
      <c r="H1122" s="33">
        <v>44840.69734953704</v>
      </c>
      <c r="I1122" s="32" t="s">
        <v>38</v>
      </c>
      <c r="J1122" s="32" t="s">
        <v>39</v>
      </c>
      <c r="K1122" s="33"/>
      <c r="L1122" s="32" t="s">
        <v>40</v>
      </c>
      <c r="M1122" s="32" t="s">
        <v>41</v>
      </c>
      <c r="N1122">
        <v>1</v>
      </c>
      <c r="O1122" s="32" t="s">
        <v>42</v>
      </c>
      <c r="P1122">
        <v>0</v>
      </c>
      <c r="Q1122" s="32" t="s">
        <v>41</v>
      </c>
      <c r="R1122">
        <v>642175520</v>
      </c>
      <c r="S1122" s="32" t="s">
        <v>194</v>
      </c>
      <c r="T1122" s="32" t="s">
        <v>195</v>
      </c>
      <c r="U1122" s="32" t="s">
        <v>45</v>
      </c>
      <c r="V1122" s="32" t="s">
        <v>2093</v>
      </c>
      <c r="W1122" s="33">
        <v>44831.654050925928</v>
      </c>
      <c r="X1122" s="32" t="s">
        <v>196</v>
      </c>
      <c r="Y1122" s="32" t="s">
        <v>235</v>
      </c>
      <c r="Z1122" s="32" t="s">
        <v>48</v>
      </c>
      <c r="AA1122" s="32" t="s">
        <v>197</v>
      </c>
      <c r="AB1122" s="32" t="s">
        <v>4285</v>
      </c>
      <c r="AC1122" s="32" t="s">
        <v>538</v>
      </c>
      <c r="AD1122" s="34"/>
      <c r="AE1122" s="32" t="s">
        <v>39</v>
      </c>
      <c r="AF1122" s="32" t="s">
        <v>50</v>
      </c>
      <c r="AG1122" s="35">
        <v>0</v>
      </c>
      <c r="AH1122" s="33">
        <v>44838.44734953704</v>
      </c>
      <c r="AI1122" s="32" t="s">
        <v>41</v>
      </c>
    </row>
    <row r="1123" spans="1:35" ht="14.25">
      <c r="A1123" s="32" t="s">
        <v>35</v>
      </c>
      <c r="B1123" s="32" t="s">
        <v>1527</v>
      </c>
      <c r="C1123" s="33">
        <v>44831.6559375</v>
      </c>
      <c r="D1123" s="33">
        <v>44831.65552083333</v>
      </c>
      <c r="E1123" s="32" t="s">
        <v>37</v>
      </c>
      <c r="F1123" s="32" t="s">
        <v>4286</v>
      </c>
      <c r="G1123">
        <v>12252</v>
      </c>
      <c r="H1123" s="33">
        <v>44840.697291666664</v>
      </c>
      <c r="I1123" s="32" t="s">
        <v>38</v>
      </c>
      <c r="J1123" s="32" t="s">
        <v>39</v>
      </c>
      <c r="K1123" s="33"/>
      <c r="L1123" s="32" t="s">
        <v>40</v>
      </c>
      <c r="M1123" s="32" t="s">
        <v>41</v>
      </c>
      <c r="N1123">
        <v>1</v>
      </c>
      <c r="O1123" s="32" t="s">
        <v>119</v>
      </c>
      <c r="P1123">
        <v>0</v>
      </c>
      <c r="Q1123" s="32" t="s">
        <v>41</v>
      </c>
      <c r="R1123">
        <v>642175520</v>
      </c>
      <c r="S1123" s="32" t="s">
        <v>194</v>
      </c>
      <c r="T1123" s="32" t="s">
        <v>195</v>
      </c>
      <c r="U1123" s="32" t="s">
        <v>45</v>
      </c>
      <c r="V1123" s="32" t="s">
        <v>2194</v>
      </c>
      <c r="W1123" s="33">
        <v>44831.6559375</v>
      </c>
      <c r="X1123" s="32" t="s">
        <v>196</v>
      </c>
      <c r="Y1123" s="32" t="s">
        <v>235</v>
      </c>
      <c r="Z1123" s="32" t="s">
        <v>48</v>
      </c>
      <c r="AA1123" s="32" t="s">
        <v>197</v>
      </c>
      <c r="AB1123" s="32" t="s">
        <v>4281</v>
      </c>
      <c r="AC1123" s="32" t="s">
        <v>538</v>
      </c>
      <c r="AD1123" s="34"/>
      <c r="AE1123" s="32" t="s">
        <v>39</v>
      </c>
      <c r="AF1123" s="32" t="s">
        <v>50</v>
      </c>
      <c r="AG1123" s="35">
        <v>0</v>
      </c>
      <c r="AH1123" s="33">
        <v>44838.447291666664</v>
      </c>
      <c r="AI1123" s="32" t="s">
        <v>41</v>
      </c>
    </row>
    <row r="1124" spans="1:35" ht="14.25">
      <c r="A1124" s="32" t="s">
        <v>35</v>
      </c>
      <c r="B1124" s="32" t="s">
        <v>36</v>
      </c>
      <c r="C1124" s="33">
        <v>44831.704502314817</v>
      </c>
      <c r="D1124" s="33">
        <v>44831.655555555553</v>
      </c>
      <c r="E1124" s="32" t="s">
        <v>37</v>
      </c>
      <c r="F1124" s="32" t="s">
        <v>4287</v>
      </c>
      <c r="G1124">
        <v>12253</v>
      </c>
      <c r="H1124" s="33">
        <v>44841.669085648151</v>
      </c>
      <c r="I1124" s="32" t="s">
        <v>38</v>
      </c>
      <c r="J1124" s="32" t="s">
        <v>39</v>
      </c>
      <c r="K1124" s="33"/>
      <c r="L1124" s="32" t="s">
        <v>40</v>
      </c>
      <c r="M1124" s="32" t="s">
        <v>56</v>
      </c>
      <c r="N1124">
        <v>1</v>
      </c>
      <c r="O1124" s="32" t="s">
        <v>42</v>
      </c>
      <c r="P1124">
        <v>0</v>
      </c>
      <c r="Q1124" s="32" t="s">
        <v>56</v>
      </c>
      <c r="R1124">
        <v>612965964</v>
      </c>
      <c r="S1124" s="32" t="s">
        <v>4288</v>
      </c>
      <c r="T1124" s="32" t="s">
        <v>4289</v>
      </c>
      <c r="U1124" s="32" t="s">
        <v>45</v>
      </c>
      <c r="V1124" s="32" t="s">
        <v>2527</v>
      </c>
      <c r="W1124" s="33">
        <v>44831.691354166665</v>
      </c>
      <c r="X1124" s="32" t="s">
        <v>72</v>
      </c>
      <c r="Y1124" s="32" t="s">
        <v>47</v>
      </c>
      <c r="Z1124" s="32" t="s">
        <v>48</v>
      </c>
      <c r="AA1124" s="32" t="s">
        <v>336</v>
      </c>
      <c r="AB1124" s="32" t="s">
        <v>4290</v>
      </c>
      <c r="AC1124" s="32" t="s">
        <v>841</v>
      </c>
      <c r="AD1124" s="34"/>
      <c r="AE1124" s="32" t="s">
        <v>39</v>
      </c>
      <c r="AF1124" s="32" t="s">
        <v>50</v>
      </c>
      <c r="AG1124" s="35">
        <v>0</v>
      </c>
      <c r="AH1124" s="33">
        <v>44831.704502314817</v>
      </c>
      <c r="AI1124" s="32" t="s">
        <v>56</v>
      </c>
    </row>
    <row r="1125" spans="1:35" ht="14.25">
      <c r="A1125" s="32" t="s">
        <v>35</v>
      </c>
      <c r="B1125" s="32" t="s">
        <v>329</v>
      </c>
      <c r="C1125" s="33"/>
      <c r="D1125" s="33">
        <v>44831.656597222223</v>
      </c>
      <c r="E1125" s="32" t="s">
        <v>39</v>
      </c>
      <c r="F1125" s="32" t="s">
        <v>4291</v>
      </c>
      <c r="G1125">
        <v>12254</v>
      </c>
      <c r="H1125" s="33">
        <v>44834.532199074078</v>
      </c>
      <c r="I1125" s="32" t="s">
        <v>38</v>
      </c>
      <c r="J1125" s="32" t="s">
        <v>39</v>
      </c>
      <c r="K1125" s="33"/>
      <c r="L1125" s="32" t="s">
        <v>40</v>
      </c>
      <c r="M1125" s="32" t="s">
        <v>41</v>
      </c>
      <c r="N1125">
        <v>1</v>
      </c>
      <c r="O1125" s="32" t="s">
        <v>102</v>
      </c>
      <c r="P1125">
        <v>0</v>
      </c>
      <c r="Q1125" s="32" t="s">
        <v>41</v>
      </c>
      <c r="R1125">
        <v>6815</v>
      </c>
      <c r="S1125" s="32" t="s">
        <v>928</v>
      </c>
      <c r="T1125" s="32" t="s">
        <v>4292</v>
      </c>
      <c r="U1125" s="32" t="s">
        <v>39</v>
      </c>
      <c r="V1125" s="32" t="s">
        <v>39</v>
      </c>
      <c r="W1125" s="33"/>
      <c r="X1125" s="32" t="s">
        <v>159</v>
      </c>
      <c r="Y1125" s="32" t="s">
        <v>479</v>
      </c>
      <c r="Z1125" s="32" t="s">
        <v>160</v>
      </c>
      <c r="AA1125" s="32" t="s">
        <v>330</v>
      </c>
      <c r="AB1125" s="32" t="s">
        <v>929</v>
      </c>
      <c r="AC1125" s="32" t="s">
        <v>931</v>
      </c>
      <c r="AD1125" s="34"/>
      <c r="AE1125" s="32" t="s">
        <v>39</v>
      </c>
      <c r="AF1125" s="32" t="s">
        <v>53</v>
      </c>
      <c r="AG1125" s="35">
        <v>0</v>
      </c>
      <c r="AH1125" s="33">
        <v>44831.658587962964</v>
      </c>
      <c r="AI1125" s="32" t="s">
        <v>41</v>
      </c>
    </row>
    <row r="1126" spans="1:35" ht="14.25">
      <c r="A1126" s="32" t="s">
        <v>35</v>
      </c>
      <c r="B1126" s="32" t="s">
        <v>178</v>
      </c>
      <c r="C1126" s="33">
        <v>44831.667939814812</v>
      </c>
      <c r="D1126" s="33">
        <v>44831.659143518518</v>
      </c>
      <c r="E1126" s="32" t="s">
        <v>37</v>
      </c>
      <c r="F1126" s="32" t="s">
        <v>4293</v>
      </c>
      <c r="G1126">
        <v>12255</v>
      </c>
      <c r="H1126" s="33">
        <v>44841.663078703707</v>
      </c>
      <c r="I1126" s="32" t="s">
        <v>38</v>
      </c>
      <c r="J1126" s="32" t="s">
        <v>39</v>
      </c>
      <c r="K1126" s="33"/>
      <c r="L1126" s="32" t="s">
        <v>40</v>
      </c>
      <c r="M1126" s="32" t="s">
        <v>56</v>
      </c>
      <c r="N1126">
        <v>1</v>
      </c>
      <c r="O1126" s="32" t="s">
        <v>54</v>
      </c>
      <c r="P1126">
        <v>0</v>
      </c>
      <c r="Q1126" s="32" t="s">
        <v>56</v>
      </c>
      <c r="R1126">
        <v>8888</v>
      </c>
      <c r="S1126" s="32" t="s">
        <v>968</v>
      </c>
      <c r="T1126" s="32" t="s">
        <v>177</v>
      </c>
      <c r="U1126" s="32" t="s">
        <v>45</v>
      </c>
      <c r="V1126" s="32" t="s">
        <v>4294</v>
      </c>
      <c r="W1126" s="33">
        <v>44831.6641087963</v>
      </c>
      <c r="X1126" s="32" t="s">
        <v>89</v>
      </c>
      <c r="Y1126" s="32" t="s">
        <v>52</v>
      </c>
      <c r="Z1126" s="32" t="s">
        <v>48</v>
      </c>
      <c r="AA1126" s="32" t="s">
        <v>182</v>
      </c>
      <c r="AB1126" s="32" t="s">
        <v>4295</v>
      </c>
      <c r="AC1126" s="32" t="s">
        <v>538</v>
      </c>
      <c r="AD1126" s="34"/>
      <c r="AE1126" s="32" t="s">
        <v>39</v>
      </c>
      <c r="AF1126" s="32" t="s">
        <v>53</v>
      </c>
      <c r="AG1126" s="35">
        <v>0</v>
      </c>
      <c r="AH1126" s="33">
        <v>44831.667939814812</v>
      </c>
      <c r="AI1126" s="32" t="s">
        <v>56</v>
      </c>
    </row>
    <row r="1127" spans="1:35" ht="14.25">
      <c r="A1127" s="32" t="s">
        <v>35</v>
      </c>
      <c r="B1127" s="32" t="s">
        <v>178</v>
      </c>
      <c r="C1127" s="33">
        <v>44831.668067129627</v>
      </c>
      <c r="D1127" s="33">
        <v>44831.659236111111</v>
      </c>
      <c r="E1127" s="32" t="s">
        <v>37</v>
      </c>
      <c r="F1127" s="32" t="s">
        <v>4296</v>
      </c>
      <c r="G1127">
        <v>12256</v>
      </c>
      <c r="H1127" s="33">
        <v>44841.663206018522</v>
      </c>
      <c r="I1127" s="32" t="s">
        <v>38</v>
      </c>
      <c r="J1127" s="32" t="s">
        <v>39</v>
      </c>
      <c r="K1127" s="33"/>
      <c r="L1127" s="32" t="s">
        <v>40</v>
      </c>
      <c r="M1127" s="32" t="s">
        <v>56</v>
      </c>
      <c r="N1127">
        <v>1</v>
      </c>
      <c r="O1127" s="32" t="s">
        <v>54</v>
      </c>
      <c r="P1127">
        <v>0</v>
      </c>
      <c r="Q1127" s="32" t="s">
        <v>56</v>
      </c>
      <c r="R1127">
        <v>8888</v>
      </c>
      <c r="S1127" s="32" t="s">
        <v>968</v>
      </c>
      <c r="T1127" s="32" t="s">
        <v>177</v>
      </c>
      <c r="U1127" s="32" t="s">
        <v>45</v>
      </c>
      <c r="V1127" s="32" t="s">
        <v>720</v>
      </c>
      <c r="W1127" s="33">
        <v>44831.664340277777</v>
      </c>
      <c r="X1127" s="32" t="s">
        <v>89</v>
      </c>
      <c r="Y1127" s="32" t="s">
        <v>52</v>
      </c>
      <c r="Z1127" s="32" t="s">
        <v>48</v>
      </c>
      <c r="AA1127" s="32" t="s">
        <v>182</v>
      </c>
      <c r="AB1127" s="32" t="s">
        <v>3505</v>
      </c>
      <c r="AC1127" s="32" t="s">
        <v>538</v>
      </c>
      <c r="AD1127" s="34"/>
      <c r="AE1127" s="32" t="s">
        <v>39</v>
      </c>
      <c r="AF1127" s="32" t="s">
        <v>53</v>
      </c>
      <c r="AG1127" s="35">
        <v>0</v>
      </c>
      <c r="AH1127" s="33">
        <v>44831.668067129627</v>
      </c>
      <c r="AI1127" s="32" t="s">
        <v>56</v>
      </c>
    </row>
    <row r="1128" spans="1:35" ht="14.25">
      <c r="A1128" s="32" t="s">
        <v>35</v>
      </c>
      <c r="B1128" s="32" t="s">
        <v>178</v>
      </c>
      <c r="C1128" s="33">
        <v>44831.668182870373</v>
      </c>
      <c r="D1128" s="33">
        <v>44831.660243055558</v>
      </c>
      <c r="E1128" s="32" t="s">
        <v>37</v>
      </c>
      <c r="F1128" s="32" t="s">
        <v>4297</v>
      </c>
      <c r="G1128">
        <v>12257</v>
      </c>
      <c r="H1128" s="33">
        <v>44841.6640162037</v>
      </c>
      <c r="I1128" s="32" t="s">
        <v>38</v>
      </c>
      <c r="J1128" s="32" t="s">
        <v>39</v>
      </c>
      <c r="K1128" s="33"/>
      <c r="L1128" s="32" t="s">
        <v>40</v>
      </c>
      <c r="M1128" s="32" t="s">
        <v>56</v>
      </c>
      <c r="N1128">
        <v>1</v>
      </c>
      <c r="O1128" s="32" t="s">
        <v>54</v>
      </c>
      <c r="P1128">
        <v>0</v>
      </c>
      <c r="Q1128" s="32" t="s">
        <v>56</v>
      </c>
      <c r="R1128">
        <v>8888</v>
      </c>
      <c r="S1128" s="32" t="s">
        <v>968</v>
      </c>
      <c r="T1128" s="32" t="s">
        <v>177</v>
      </c>
      <c r="U1128" s="32" t="s">
        <v>45</v>
      </c>
      <c r="V1128" s="32" t="s">
        <v>4298</v>
      </c>
      <c r="W1128" s="33">
        <v>44831.664814814816</v>
      </c>
      <c r="X1128" s="32" t="s">
        <v>89</v>
      </c>
      <c r="Y1128" s="32" t="s">
        <v>52</v>
      </c>
      <c r="Z1128" s="32" t="s">
        <v>48</v>
      </c>
      <c r="AA1128" s="32" t="s">
        <v>182</v>
      </c>
      <c r="AB1128" s="32" t="s">
        <v>3505</v>
      </c>
      <c r="AC1128" s="32" t="s">
        <v>538</v>
      </c>
      <c r="AD1128" s="34"/>
      <c r="AE1128" s="32" t="s">
        <v>39</v>
      </c>
      <c r="AF1128" s="32" t="s">
        <v>53</v>
      </c>
      <c r="AG1128" s="35">
        <v>0</v>
      </c>
      <c r="AH1128" s="33">
        <v>44831.668182870373</v>
      </c>
      <c r="AI1128" s="32" t="s">
        <v>56</v>
      </c>
    </row>
    <row r="1129" spans="1:35" ht="14.25">
      <c r="A1129" s="32" t="s">
        <v>35</v>
      </c>
      <c r="B1129" s="32" t="s">
        <v>178</v>
      </c>
      <c r="C1129" s="33">
        <v>44831.668321759258</v>
      </c>
      <c r="D1129" s="33">
        <v>44831.66070601852</v>
      </c>
      <c r="E1129" s="32" t="s">
        <v>37</v>
      </c>
      <c r="F1129" s="32" t="s">
        <v>4299</v>
      </c>
      <c r="G1129">
        <v>12258</v>
      </c>
      <c r="H1129" s="33">
        <v>44841.664155092592</v>
      </c>
      <c r="I1129" s="32" t="s">
        <v>38</v>
      </c>
      <c r="J1129" s="32" t="s">
        <v>39</v>
      </c>
      <c r="K1129" s="33"/>
      <c r="L1129" s="32" t="s">
        <v>40</v>
      </c>
      <c r="M1129" s="32" t="s">
        <v>56</v>
      </c>
      <c r="N1129">
        <v>1</v>
      </c>
      <c r="O1129" s="32" t="s">
        <v>54</v>
      </c>
      <c r="P1129">
        <v>0</v>
      </c>
      <c r="Q1129" s="32" t="s">
        <v>56</v>
      </c>
      <c r="R1129">
        <v>8888</v>
      </c>
      <c r="S1129" s="32" t="s">
        <v>968</v>
      </c>
      <c r="T1129" s="32" t="s">
        <v>177</v>
      </c>
      <c r="U1129" s="32" t="s">
        <v>45</v>
      </c>
      <c r="V1129" s="32" t="s">
        <v>4300</v>
      </c>
      <c r="W1129" s="33">
        <v>44831.665034722224</v>
      </c>
      <c r="X1129" s="32" t="s">
        <v>89</v>
      </c>
      <c r="Y1129" s="32" t="s">
        <v>52</v>
      </c>
      <c r="Z1129" s="32" t="s">
        <v>48</v>
      </c>
      <c r="AA1129" s="32" t="s">
        <v>182</v>
      </c>
      <c r="AB1129" s="32" t="s">
        <v>3505</v>
      </c>
      <c r="AC1129" s="32" t="s">
        <v>538</v>
      </c>
      <c r="AD1129" s="34"/>
      <c r="AE1129" s="32" t="s">
        <v>39</v>
      </c>
      <c r="AF1129" s="32" t="s">
        <v>53</v>
      </c>
      <c r="AG1129" s="35">
        <v>0</v>
      </c>
      <c r="AH1129" s="33">
        <v>44831.668321759258</v>
      </c>
      <c r="AI1129" s="32" t="s">
        <v>56</v>
      </c>
    </row>
    <row r="1130" spans="1:35" ht="14.25">
      <c r="A1130" s="32" t="s">
        <v>35</v>
      </c>
      <c r="B1130" s="32" t="s">
        <v>1527</v>
      </c>
      <c r="C1130" s="33"/>
      <c r="D1130" s="33">
        <v>44831.660763888889</v>
      </c>
      <c r="E1130" s="32" t="s">
        <v>37</v>
      </c>
      <c r="F1130" s="32" t="s">
        <v>4301</v>
      </c>
      <c r="G1130">
        <v>12259</v>
      </c>
      <c r="H1130" s="33">
        <v>44834.536145833335</v>
      </c>
      <c r="I1130" s="32" t="s">
        <v>38</v>
      </c>
      <c r="J1130" s="32" t="s">
        <v>39</v>
      </c>
      <c r="K1130" s="33"/>
      <c r="L1130" s="32" t="s">
        <v>40</v>
      </c>
      <c r="M1130" s="32" t="s">
        <v>56</v>
      </c>
      <c r="N1130">
        <v>1</v>
      </c>
      <c r="O1130" s="32" t="s">
        <v>42</v>
      </c>
      <c r="P1130">
        <v>0</v>
      </c>
      <c r="Q1130" s="32" t="s">
        <v>41</v>
      </c>
      <c r="R1130">
        <v>8185</v>
      </c>
      <c r="S1130" s="32" t="s">
        <v>1087</v>
      </c>
      <c r="T1130" s="32" t="s">
        <v>1088</v>
      </c>
      <c r="U1130" s="32" t="s">
        <v>39</v>
      </c>
      <c r="V1130" s="32" t="s">
        <v>39</v>
      </c>
      <c r="W1130" s="33"/>
      <c r="X1130" s="32" t="s">
        <v>560</v>
      </c>
      <c r="Y1130" s="32" t="s">
        <v>47</v>
      </c>
      <c r="Z1130" s="32" t="s">
        <v>160</v>
      </c>
      <c r="AA1130" s="32" t="s">
        <v>733</v>
      </c>
      <c r="AB1130" s="32" t="s">
        <v>1089</v>
      </c>
      <c r="AC1130" s="32" t="s">
        <v>1466</v>
      </c>
      <c r="AD1130" s="34"/>
      <c r="AE1130" s="32" t="s">
        <v>39</v>
      </c>
      <c r="AF1130" s="32" t="s">
        <v>50</v>
      </c>
      <c r="AG1130" s="35">
        <v>0</v>
      </c>
      <c r="AH1130" s="33">
        <v>44831.663229166668</v>
      </c>
      <c r="AI1130" s="32" t="s">
        <v>56</v>
      </c>
    </row>
    <row r="1131" spans="1:35" ht="14.25">
      <c r="A1131" s="32" t="s">
        <v>35</v>
      </c>
      <c r="B1131" s="32" t="s">
        <v>178</v>
      </c>
      <c r="C1131" s="33">
        <v>44831.668576388889</v>
      </c>
      <c r="D1131" s="33">
        <v>44831.661296296297</v>
      </c>
      <c r="E1131" s="32" t="s">
        <v>37</v>
      </c>
      <c r="F1131" s="32" t="s">
        <v>4302</v>
      </c>
      <c r="G1131">
        <v>12260</v>
      </c>
      <c r="H1131" s="33">
        <v>44841.66510416667</v>
      </c>
      <c r="I1131" s="32" t="s">
        <v>38</v>
      </c>
      <c r="J1131" s="32" t="s">
        <v>39</v>
      </c>
      <c r="K1131" s="33"/>
      <c r="L1131" s="32" t="s">
        <v>40</v>
      </c>
      <c r="M1131" s="32" t="s">
        <v>56</v>
      </c>
      <c r="N1131">
        <v>1</v>
      </c>
      <c r="O1131" s="32" t="s">
        <v>54</v>
      </c>
      <c r="P1131">
        <v>0</v>
      </c>
      <c r="Q1131" s="32" t="s">
        <v>56</v>
      </c>
      <c r="R1131">
        <v>8888</v>
      </c>
      <c r="S1131" s="32" t="s">
        <v>968</v>
      </c>
      <c r="T1131" s="32" t="s">
        <v>177</v>
      </c>
      <c r="U1131" s="32" t="s">
        <v>45</v>
      </c>
      <c r="V1131" s="32" t="s">
        <v>1067</v>
      </c>
      <c r="W1131" s="33">
        <v>44831.665266203701</v>
      </c>
      <c r="X1131" s="32" t="s">
        <v>89</v>
      </c>
      <c r="Y1131" s="32" t="s">
        <v>52</v>
      </c>
      <c r="Z1131" s="32" t="s">
        <v>48</v>
      </c>
      <c r="AA1131" s="32" t="s">
        <v>182</v>
      </c>
      <c r="AB1131" s="32" t="s">
        <v>3505</v>
      </c>
      <c r="AC1131" s="32" t="s">
        <v>538</v>
      </c>
      <c r="AD1131" s="34"/>
      <c r="AE1131" s="32" t="s">
        <v>39</v>
      </c>
      <c r="AF1131" s="32" t="s">
        <v>53</v>
      </c>
      <c r="AG1131" s="35">
        <v>0</v>
      </c>
      <c r="AH1131" s="33">
        <v>44831.668576388889</v>
      </c>
      <c r="AI1131" s="32" t="s">
        <v>56</v>
      </c>
    </row>
    <row r="1132" spans="1:35" ht="14.25">
      <c r="A1132" s="32" t="s">
        <v>35</v>
      </c>
      <c r="B1132" s="32" t="s">
        <v>1527</v>
      </c>
      <c r="C1132" s="33">
        <v>44831.661921296298</v>
      </c>
      <c r="D1132" s="33">
        <v>44831.661585648151</v>
      </c>
      <c r="E1132" s="32" t="s">
        <v>37</v>
      </c>
      <c r="F1132" s="32" t="s">
        <v>4303</v>
      </c>
      <c r="G1132">
        <v>12261</v>
      </c>
      <c r="H1132" s="33">
        <v>44840.695879629631</v>
      </c>
      <c r="I1132" s="32" t="s">
        <v>38</v>
      </c>
      <c r="J1132" s="32" t="s">
        <v>39</v>
      </c>
      <c r="K1132" s="33"/>
      <c r="L1132" s="32" t="s">
        <v>40</v>
      </c>
      <c r="M1132" s="32" t="s">
        <v>41</v>
      </c>
      <c r="N1132">
        <v>1</v>
      </c>
      <c r="O1132" s="32" t="s">
        <v>119</v>
      </c>
      <c r="P1132">
        <v>0</v>
      </c>
      <c r="Q1132" s="32" t="s">
        <v>41</v>
      </c>
      <c r="R1132">
        <v>642175520</v>
      </c>
      <c r="S1132" s="32" t="s">
        <v>194</v>
      </c>
      <c r="T1132" s="32" t="s">
        <v>195</v>
      </c>
      <c r="U1132" s="32" t="s">
        <v>45</v>
      </c>
      <c r="V1132" s="32" t="s">
        <v>1091</v>
      </c>
      <c r="W1132" s="33">
        <v>44831.661921296298</v>
      </c>
      <c r="X1132" s="32" t="s">
        <v>196</v>
      </c>
      <c r="Y1132" s="32" t="s">
        <v>52</v>
      </c>
      <c r="Z1132" s="32" t="s">
        <v>48</v>
      </c>
      <c r="AA1132" s="32" t="s">
        <v>197</v>
      </c>
      <c r="AB1132" s="32" t="s">
        <v>4304</v>
      </c>
      <c r="AC1132" s="32" t="s">
        <v>538</v>
      </c>
      <c r="AD1132" s="34"/>
      <c r="AE1132" s="32" t="s">
        <v>39</v>
      </c>
      <c r="AF1132" s="32" t="s">
        <v>50</v>
      </c>
      <c r="AG1132" s="35">
        <v>0</v>
      </c>
      <c r="AH1132" s="33">
        <v>44838.445879629631</v>
      </c>
      <c r="AI1132" s="32" t="s">
        <v>41</v>
      </c>
    </row>
    <row r="1133" spans="1:35" ht="14.25">
      <c r="A1133" s="32" t="s">
        <v>35</v>
      </c>
      <c r="B1133" s="32" t="s">
        <v>1527</v>
      </c>
      <c r="C1133" s="33">
        <v>44832.37841435185</v>
      </c>
      <c r="D1133" s="33">
        <v>44831.691388888888</v>
      </c>
      <c r="E1133" s="32" t="s">
        <v>37</v>
      </c>
      <c r="F1133" s="32" t="s">
        <v>4305</v>
      </c>
      <c r="G1133">
        <v>12262</v>
      </c>
      <c r="H1133" s="33">
        <v>44841.69189814815</v>
      </c>
      <c r="I1133" s="32" t="s">
        <v>38</v>
      </c>
      <c r="J1133" s="32" t="s">
        <v>39</v>
      </c>
      <c r="K1133" s="33"/>
      <c r="L1133" s="32" t="s">
        <v>40</v>
      </c>
      <c r="M1133" s="32" t="s">
        <v>56</v>
      </c>
      <c r="N1133">
        <v>1</v>
      </c>
      <c r="O1133" s="32" t="s">
        <v>202</v>
      </c>
      <c r="P1133">
        <v>0</v>
      </c>
      <c r="Q1133" s="32" t="s">
        <v>56</v>
      </c>
      <c r="R1133">
        <v>6734</v>
      </c>
      <c r="S1133" s="32" t="s">
        <v>112</v>
      </c>
      <c r="T1133" s="32" t="s">
        <v>113</v>
      </c>
      <c r="U1133" s="32" t="s">
        <v>45</v>
      </c>
      <c r="V1133" s="32" t="s">
        <v>4306</v>
      </c>
      <c r="W1133" s="33">
        <v>44832.37841435185</v>
      </c>
      <c r="X1133" s="32" t="s">
        <v>96</v>
      </c>
      <c r="Y1133" s="32" t="s">
        <v>47</v>
      </c>
      <c r="Z1133" s="32" t="s">
        <v>48</v>
      </c>
      <c r="AA1133" s="32" t="s">
        <v>97</v>
      </c>
      <c r="AB1133" s="32" t="s">
        <v>4307</v>
      </c>
      <c r="AC1133" s="32" t="s">
        <v>604</v>
      </c>
      <c r="AD1133" s="34"/>
      <c r="AE1133" s="32" t="s">
        <v>39</v>
      </c>
      <c r="AF1133" s="32" t="s">
        <v>53</v>
      </c>
      <c r="AG1133" s="35">
        <v>0</v>
      </c>
      <c r="AH1133" s="33">
        <v>44832.37841435185</v>
      </c>
      <c r="AI1133" s="32" t="s">
        <v>56</v>
      </c>
    </row>
    <row r="1134" spans="1:35" ht="14.25">
      <c r="A1134" s="32" t="s">
        <v>35</v>
      </c>
      <c r="B1134" s="32" t="s">
        <v>178</v>
      </c>
      <c r="C1134" s="33"/>
      <c r="D1134" s="33">
        <v>44831.695277777777</v>
      </c>
      <c r="E1134" s="32" t="s">
        <v>37</v>
      </c>
      <c r="F1134" s="32" t="s">
        <v>39</v>
      </c>
      <c r="G1134">
        <v>12263</v>
      </c>
      <c r="H1134" s="33">
        <v>44834.570428240739</v>
      </c>
      <c r="I1134" s="32" t="s">
        <v>4308</v>
      </c>
      <c r="J1134" s="32" t="s">
        <v>45</v>
      </c>
      <c r="K1134" s="33">
        <v>44831.703460648147</v>
      </c>
      <c r="L1134" s="32" t="s">
        <v>40</v>
      </c>
      <c r="M1134" s="32" t="s">
        <v>56</v>
      </c>
      <c r="N1134">
        <v>2</v>
      </c>
      <c r="O1134" s="32" t="s">
        <v>179</v>
      </c>
      <c r="P1134">
        <v>2</v>
      </c>
      <c r="Q1134" s="32" t="s">
        <v>41</v>
      </c>
      <c r="R1134">
        <v>6802</v>
      </c>
      <c r="S1134" s="32" t="s">
        <v>1282</v>
      </c>
      <c r="T1134" s="32" t="s">
        <v>1283</v>
      </c>
      <c r="U1134" s="32" t="s">
        <v>39</v>
      </c>
      <c r="V1134" s="32" t="s">
        <v>39</v>
      </c>
      <c r="W1134" s="33"/>
      <c r="X1134" s="32" t="s">
        <v>51</v>
      </c>
      <c r="Y1134" s="32" t="s">
        <v>47</v>
      </c>
      <c r="Z1134" s="32" t="s">
        <v>216</v>
      </c>
      <c r="AA1134" s="32" t="s">
        <v>283</v>
      </c>
      <c r="AB1134" s="32" t="s">
        <v>4309</v>
      </c>
      <c r="AC1134" s="32" t="s">
        <v>813</v>
      </c>
      <c r="AD1134" s="34"/>
      <c r="AE1134" s="32" t="s">
        <v>39</v>
      </c>
      <c r="AF1134" s="32" t="s">
        <v>53</v>
      </c>
      <c r="AG1134" s="35">
        <v>0</v>
      </c>
      <c r="AH1134" s="33">
        <v>44836.347013888888</v>
      </c>
      <c r="AI1134" s="32" t="s">
        <v>56</v>
      </c>
    </row>
    <row r="1135" spans="1:35" ht="14.25">
      <c r="A1135" s="32" t="s">
        <v>35</v>
      </c>
      <c r="B1135" s="32" t="s">
        <v>1527</v>
      </c>
      <c r="C1135" s="33">
        <v>44832.671446759261</v>
      </c>
      <c r="D1135" s="33">
        <v>44831.722939814812</v>
      </c>
      <c r="E1135" s="32" t="s">
        <v>37</v>
      </c>
      <c r="F1135" s="32" t="s">
        <v>39</v>
      </c>
      <c r="G1135">
        <v>12264</v>
      </c>
      <c r="H1135" s="33">
        <v>44834.583333333336</v>
      </c>
      <c r="I1135" s="32" t="s">
        <v>38</v>
      </c>
      <c r="J1135" s="32" t="s">
        <v>39</v>
      </c>
      <c r="K1135" s="33"/>
      <c r="L1135" s="32" t="s">
        <v>40</v>
      </c>
      <c r="M1135" s="32" t="s">
        <v>41</v>
      </c>
      <c r="N1135">
        <v>1</v>
      </c>
      <c r="O1135" s="32" t="s">
        <v>119</v>
      </c>
      <c r="P1135">
        <v>0</v>
      </c>
      <c r="Q1135" s="32" t="s">
        <v>41</v>
      </c>
      <c r="R1135">
        <v>8714</v>
      </c>
      <c r="S1135" s="32" t="s">
        <v>4310</v>
      </c>
      <c r="T1135" s="32" t="s">
        <v>4311</v>
      </c>
      <c r="U1135" s="32" t="s">
        <v>45</v>
      </c>
      <c r="V1135" s="32" t="s">
        <v>4312</v>
      </c>
      <c r="W1135" s="33">
        <v>44832.671446759261</v>
      </c>
      <c r="X1135" s="32" t="s">
        <v>106</v>
      </c>
      <c r="Y1135" s="32" t="s">
        <v>47</v>
      </c>
      <c r="Z1135" s="32" t="s">
        <v>48</v>
      </c>
      <c r="AA1135" s="32" t="s">
        <v>107</v>
      </c>
      <c r="AB1135" s="32" t="s">
        <v>4313</v>
      </c>
      <c r="AC1135" s="32" t="s">
        <v>464</v>
      </c>
      <c r="AD1135" s="34"/>
      <c r="AE1135" s="32" t="s">
        <v>39</v>
      </c>
      <c r="AF1135" s="32" t="s">
        <v>50</v>
      </c>
      <c r="AG1135" s="35">
        <v>0</v>
      </c>
      <c r="AH1135" s="33">
        <v>44832.671446759261</v>
      </c>
      <c r="AI1135" s="32" t="s">
        <v>41</v>
      </c>
    </row>
    <row r="1136" spans="1:35" ht="14.25">
      <c r="A1136" s="32" t="s">
        <v>35</v>
      </c>
      <c r="B1136" s="32" t="s">
        <v>329</v>
      </c>
      <c r="C1136" s="33"/>
      <c r="D1136" s="33">
        <v>44831.757094907407</v>
      </c>
      <c r="E1136" s="32" t="s">
        <v>37</v>
      </c>
      <c r="F1136" s="32" t="s">
        <v>4314</v>
      </c>
      <c r="G1136">
        <v>12265</v>
      </c>
      <c r="H1136" s="33">
        <v>44834.583969907406</v>
      </c>
      <c r="I1136" s="32" t="s">
        <v>38</v>
      </c>
      <c r="J1136" s="32" t="s">
        <v>39</v>
      </c>
      <c r="K1136" s="33"/>
      <c r="L1136" s="32" t="s">
        <v>40</v>
      </c>
      <c r="M1136" s="32" t="s">
        <v>41</v>
      </c>
      <c r="N1136">
        <v>1</v>
      </c>
      <c r="O1136" s="32" t="s">
        <v>54</v>
      </c>
      <c r="P1136">
        <v>0</v>
      </c>
      <c r="Q1136" s="32" t="s">
        <v>41</v>
      </c>
      <c r="R1136">
        <v>8542</v>
      </c>
      <c r="S1136" s="32" t="s">
        <v>256</v>
      </c>
      <c r="T1136" s="32" t="s">
        <v>257</v>
      </c>
      <c r="U1136" s="32" t="s">
        <v>39</v>
      </c>
      <c r="V1136" s="32" t="s">
        <v>39</v>
      </c>
      <c r="W1136" s="33"/>
      <c r="X1136" s="32" t="s">
        <v>268</v>
      </c>
      <c r="Y1136" s="32" t="s">
        <v>47</v>
      </c>
      <c r="Z1136" s="32" t="s">
        <v>160</v>
      </c>
      <c r="AA1136" s="32" t="s">
        <v>425</v>
      </c>
      <c r="AB1136" s="32" t="s">
        <v>258</v>
      </c>
      <c r="AC1136" s="32" t="s">
        <v>464</v>
      </c>
      <c r="AD1136" s="34"/>
      <c r="AE1136" s="32" t="s">
        <v>39</v>
      </c>
      <c r="AF1136" s="32" t="s">
        <v>53</v>
      </c>
      <c r="AG1136" s="35">
        <v>0</v>
      </c>
      <c r="AH1136" s="33">
        <v>44832.587546296294</v>
      </c>
      <c r="AI1136" s="32" t="s">
        <v>41</v>
      </c>
    </row>
    <row r="1137" spans="1:35" ht="14.25">
      <c r="A1137" s="32" t="s">
        <v>35</v>
      </c>
      <c r="B1137" s="32" t="s">
        <v>36</v>
      </c>
      <c r="C1137" s="33">
        <v>44832.647488425922</v>
      </c>
      <c r="D1137" s="33">
        <v>44832.33797453704</v>
      </c>
      <c r="E1137" s="32" t="s">
        <v>37</v>
      </c>
      <c r="F1137" s="32" t="s">
        <v>4315</v>
      </c>
      <c r="G1137">
        <v>12266</v>
      </c>
      <c r="H1137" s="33">
        <v>44844.4065162037</v>
      </c>
      <c r="I1137" s="32" t="s">
        <v>38</v>
      </c>
      <c r="J1137" s="32" t="s">
        <v>39</v>
      </c>
      <c r="K1137" s="33"/>
      <c r="L1137" s="32" t="s">
        <v>40</v>
      </c>
      <c r="M1137" s="32" t="s">
        <v>56</v>
      </c>
      <c r="N1137">
        <v>1</v>
      </c>
      <c r="O1137" s="32" t="s">
        <v>42</v>
      </c>
      <c r="P1137">
        <v>0</v>
      </c>
      <c r="Q1137" s="32" t="s">
        <v>56</v>
      </c>
      <c r="R1137">
        <v>8190</v>
      </c>
      <c r="S1137" s="32" t="s">
        <v>248</v>
      </c>
      <c r="T1137" s="32" t="s">
        <v>249</v>
      </c>
      <c r="U1137" s="32" t="s">
        <v>45</v>
      </c>
      <c r="V1137" s="32" t="s">
        <v>4316</v>
      </c>
      <c r="W1137" s="33">
        <v>44832.578958333332</v>
      </c>
      <c r="X1137" s="32" t="s">
        <v>94</v>
      </c>
      <c r="Y1137" s="32" t="s">
        <v>47</v>
      </c>
      <c r="Z1137" s="32" t="s">
        <v>48</v>
      </c>
      <c r="AA1137" s="32" t="s">
        <v>49</v>
      </c>
      <c r="AB1137" s="32" t="s">
        <v>4317</v>
      </c>
      <c r="AC1137" s="32" t="s">
        <v>1466</v>
      </c>
      <c r="AD1137" s="34">
        <v>44686</v>
      </c>
      <c r="AE1137" s="32" t="s">
        <v>39</v>
      </c>
      <c r="AF1137" s="32" t="s">
        <v>50</v>
      </c>
      <c r="AG1137" s="35">
        <v>0</v>
      </c>
      <c r="AH1137" s="33">
        <v>44832.765497685185</v>
      </c>
      <c r="AI1137" s="32" t="s">
        <v>56</v>
      </c>
    </row>
    <row r="1138" spans="1:35" ht="14.25">
      <c r="A1138" s="32" t="s">
        <v>35</v>
      </c>
      <c r="B1138" s="32" t="s">
        <v>1527</v>
      </c>
      <c r="C1138" s="33">
        <v>44832.647893518515</v>
      </c>
      <c r="D1138" s="33">
        <v>44832.338576388887</v>
      </c>
      <c r="E1138" s="32" t="s">
        <v>37</v>
      </c>
      <c r="F1138" s="32" t="s">
        <v>4318</v>
      </c>
      <c r="G1138">
        <v>12267</v>
      </c>
      <c r="H1138" s="33">
        <v>44844.632615740738</v>
      </c>
      <c r="I1138" s="32" t="s">
        <v>38</v>
      </c>
      <c r="J1138" s="32" t="s">
        <v>39</v>
      </c>
      <c r="K1138" s="33"/>
      <c r="L1138" s="32" t="s">
        <v>40</v>
      </c>
      <c r="M1138" s="32" t="s">
        <v>56</v>
      </c>
      <c r="N1138">
        <v>1</v>
      </c>
      <c r="O1138" s="32" t="s">
        <v>135</v>
      </c>
      <c r="P1138">
        <v>0</v>
      </c>
      <c r="Q1138" s="32" t="s">
        <v>56</v>
      </c>
      <c r="R1138">
        <v>6368</v>
      </c>
      <c r="S1138" s="32" t="s">
        <v>642</v>
      </c>
      <c r="T1138" s="32" t="s">
        <v>643</v>
      </c>
      <c r="U1138" s="32" t="s">
        <v>45</v>
      </c>
      <c r="V1138" s="32" t="s">
        <v>4319</v>
      </c>
      <c r="W1138" s="33">
        <v>44832.35429398148</v>
      </c>
      <c r="X1138" s="32" t="s">
        <v>58</v>
      </c>
      <c r="Y1138" s="32" t="s">
        <v>47</v>
      </c>
      <c r="Z1138" s="32" t="s">
        <v>48</v>
      </c>
      <c r="AA1138" s="32" t="s">
        <v>792</v>
      </c>
      <c r="AB1138" s="32" t="s">
        <v>4320</v>
      </c>
      <c r="AC1138" s="32" t="s">
        <v>539</v>
      </c>
      <c r="AD1138" s="34"/>
      <c r="AE1138" s="32" t="s">
        <v>39</v>
      </c>
      <c r="AF1138" s="32" t="s">
        <v>50</v>
      </c>
      <c r="AG1138" s="35">
        <v>0</v>
      </c>
      <c r="AH1138" s="33">
        <v>44832.647893518515</v>
      </c>
      <c r="AI1138" s="32" t="s">
        <v>56</v>
      </c>
    </row>
    <row r="1139" spans="1:35" ht="14.25">
      <c r="A1139" s="32" t="s">
        <v>35</v>
      </c>
      <c r="B1139" s="32" t="s">
        <v>178</v>
      </c>
      <c r="C1139" s="33"/>
      <c r="D1139" s="33">
        <v>44832.349085648151</v>
      </c>
      <c r="E1139" s="32" t="s">
        <v>37</v>
      </c>
      <c r="F1139" s="32" t="s">
        <v>39</v>
      </c>
      <c r="G1139">
        <v>12268</v>
      </c>
      <c r="H1139" s="33">
        <v>44834.599618055552</v>
      </c>
      <c r="I1139" s="32" t="s">
        <v>1817</v>
      </c>
      <c r="J1139" s="32" t="s">
        <v>45</v>
      </c>
      <c r="K1139" s="33">
        <v>44832.382916666669</v>
      </c>
      <c r="L1139" s="32" t="s">
        <v>40</v>
      </c>
      <c r="M1139" s="32" t="s">
        <v>56</v>
      </c>
      <c r="N1139">
        <v>1</v>
      </c>
      <c r="O1139" s="32" t="s">
        <v>179</v>
      </c>
      <c r="P1139">
        <v>1</v>
      </c>
      <c r="Q1139" s="32" t="s">
        <v>41</v>
      </c>
      <c r="R1139">
        <v>8546</v>
      </c>
      <c r="S1139" s="32" t="s">
        <v>2300</v>
      </c>
      <c r="T1139" s="32" t="s">
        <v>2301</v>
      </c>
      <c r="U1139" s="32" t="s">
        <v>39</v>
      </c>
      <c r="V1139" s="32" t="s">
        <v>39</v>
      </c>
      <c r="W1139" s="33"/>
      <c r="X1139" s="32" t="s">
        <v>85</v>
      </c>
      <c r="Y1139" s="32" t="s">
        <v>47</v>
      </c>
      <c r="Z1139" s="32" t="s">
        <v>216</v>
      </c>
      <c r="AA1139" s="32" t="s">
        <v>182</v>
      </c>
      <c r="AB1139" s="32" t="s">
        <v>3864</v>
      </c>
      <c r="AC1139" s="32" t="s">
        <v>4321</v>
      </c>
      <c r="AD1139" s="34"/>
      <c r="AE1139" s="32" t="s">
        <v>39</v>
      </c>
      <c r="AF1139" s="32" t="s">
        <v>53</v>
      </c>
      <c r="AG1139" s="35">
        <v>0</v>
      </c>
      <c r="AH1139" s="33">
        <v>44832.383032407408</v>
      </c>
      <c r="AI1139" s="32" t="s">
        <v>56</v>
      </c>
    </row>
    <row r="1140" spans="1:35" ht="14.25">
      <c r="A1140" s="32" t="s">
        <v>35</v>
      </c>
      <c r="B1140" s="32" t="s">
        <v>36</v>
      </c>
      <c r="C1140" s="33">
        <v>44832.664039351854</v>
      </c>
      <c r="D1140" s="33">
        <v>44832.363206018519</v>
      </c>
      <c r="E1140" s="32" t="s">
        <v>37</v>
      </c>
      <c r="F1140" s="32" t="s">
        <v>4322</v>
      </c>
      <c r="G1140">
        <v>12269</v>
      </c>
      <c r="H1140" s="33">
        <v>44844.641817129632</v>
      </c>
      <c r="I1140" s="32" t="s">
        <v>38</v>
      </c>
      <c r="J1140" s="32" t="s">
        <v>39</v>
      </c>
      <c r="K1140" s="33"/>
      <c r="L1140" s="32" t="s">
        <v>40</v>
      </c>
      <c r="M1140" s="32" t="s">
        <v>56</v>
      </c>
      <c r="N1140">
        <v>1</v>
      </c>
      <c r="O1140" s="32" t="s">
        <v>82</v>
      </c>
      <c r="P1140">
        <v>0</v>
      </c>
      <c r="Q1140" s="32" t="s">
        <v>56</v>
      </c>
      <c r="R1140">
        <v>8407</v>
      </c>
      <c r="S1140" s="32" t="s">
        <v>4323</v>
      </c>
      <c r="T1140" s="32" t="s">
        <v>4324</v>
      </c>
      <c r="U1140" s="32" t="s">
        <v>45</v>
      </c>
      <c r="V1140" s="32" t="s">
        <v>4325</v>
      </c>
      <c r="W1140" s="33">
        <v>44832.652442129627</v>
      </c>
      <c r="X1140" s="32" t="s">
        <v>81</v>
      </c>
      <c r="Y1140" s="32" t="s">
        <v>52</v>
      </c>
      <c r="Z1140" s="32" t="s">
        <v>48</v>
      </c>
      <c r="AA1140" s="32" t="s">
        <v>179</v>
      </c>
      <c r="AB1140" s="32" t="s">
        <v>584</v>
      </c>
      <c r="AC1140" s="32" t="s">
        <v>4143</v>
      </c>
      <c r="AD1140" s="34"/>
      <c r="AE1140" s="32" t="s">
        <v>39</v>
      </c>
      <c r="AF1140" s="32" t="s">
        <v>50</v>
      </c>
      <c r="AG1140" s="35">
        <v>0</v>
      </c>
      <c r="AH1140" s="33">
        <v>44832.664039351854</v>
      </c>
      <c r="AI1140" s="32" t="s">
        <v>56</v>
      </c>
    </row>
    <row r="1141" spans="1:35" ht="14.25">
      <c r="A1141" s="32" t="s">
        <v>35</v>
      </c>
      <c r="B1141" s="32" t="s">
        <v>329</v>
      </c>
      <c r="C1141" s="33">
        <v>44837.567476851851</v>
      </c>
      <c r="D1141" s="33">
        <v>44832.368703703702</v>
      </c>
      <c r="E1141" s="32" t="s">
        <v>37</v>
      </c>
      <c r="F1141" s="32" t="s">
        <v>39</v>
      </c>
      <c r="G1141">
        <v>12270</v>
      </c>
      <c r="H1141" s="33">
        <v>44834.619201388887</v>
      </c>
      <c r="I1141" s="32" t="s">
        <v>38</v>
      </c>
      <c r="J1141" s="32" t="s">
        <v>39</v>
      </c>
      <c r="K1141" s="33"/>
      <c r="L1141" s="32" t="s">
        <v>40</v>
      </c>
      <c r="M1141" s="32" t="s">
        <v>56</v>
      </c>
      <c r="N1141">
        <v>1</v>
      </c>
      <c r="O1141" s="32" t="s">
        <v>92</v>
      </c>
      <c r="P1141">
        <v>0</v>
      </c>
      <c r="Q1141" s="32" t="s">
        <v>41</v>
      </c>
      <c r="R1141">
        <v>8668</v>
      </c>
      <c r="S1141" s="32" t="s">
        <v>225</v>
      </c>
      <c r="T1141" s="32" t="s">
        <v>226</v>
      </c>
      <c r="U1141" s="32" t="s">
        <v>66</v>
      </c>
      <c r="V1141" s="32" t="s">
        <v>4326</v>
      </c>
      <c r="W1141" s="33">
        <v>44837.567476851851</v>
      </c>
      <c r="X1141" s="32" t="s">
        <v>106</v>
      </c>
      <c r="Y1141" s="32" t="s">
        <v>47</v>
      </c>
      <c r="Z1141" s="32" t="s">
        <v>48</v>
      </c>
      <c r="AA1141" s="32" t="s">
        <v>330</v>
      </c>
      <c r="AB1141" s="32" t="s">
        <v>228</v>
      </c>
      <c r="AC1141" s="32" t="s">
        <v>328</v>
      </c>
      <c r="AD1141" s="34">
        <v>44686</v>
      </c>
      <c r="AE1141" s="32" t="s">
        <v>39</v>
      </c>
      <c r="AF1141" s="32" t="s">
        <v>53</v>
      </c>
      <c r="AG1141" s="35">
        <v>0</v>
      </c>
      <c r="AH1141" s="33">
        <v>44837.593356481484</v>
      </c>
      <c r="AI1141" s="32" t="s">
        <v>56</v>
      </c>
    </row>
    <row r="1142" spans="1:35" ht="14.25">
      <c r="A1142" s="32" t="s">
        <v>35</v>
      </c>
      <c r="B1142" s="32" t="s">
        <v>36</v>
      </c>
      <c r="C1142" s="33">
        <v>44835.483611111114</v>
      </c>
      <c r="D1142" s="33">
        <v>44832.374108796299</v>
      </c>
      <c r="E1142" s="32" t="s">
        <v>37</v>
      </c>
      <c r="F1142" s="32" t="s">
        <v>4327</v>
      </c>
      <c r="G1142">
        <v>12271</v>
      </c>
      <c r="H1142" s="33">
        <v>44845.633333333331</v>
      </c>
      <c r="I1142" s="32" t="s">
        <v>38</v>
      </c>
      <c r="J1142" s="32" t="s">
        <v>39</v>
      </c>
      <c r="K1142" s="33"/>
      <c r="L1142" s="32" t="s">
        <v>40</v>
      </c>
      <c r="M1142" s="32" t="s">
        <v>56</v>
      </c>
      <c r="N1142">
        <v>1</v>
      </c>
      <c r="O1142" s="32" t="s">
        <v>42</v>
      </c>
      <c r="P1142">
        <v>0</v>
      </c>
      <c r="Q1142" s="32" t="s">
        <v>56</v>
      </c>
      <c r="R1142">
        <v>5742</v>
      </c>
      <c r="S1142" s="32" t="s">
        <v>218</v>
      </c>
      <c r="T1142" s="32" t="s">
        <v>219</v>
      </c>
      <c r="U1142" s="32" t="s">
        <v>45</v>
      </c>
      <c r="V1142" s="32" t="s">
        <v>4328</v>
      </c>
      <c r="W1142" s="33">
        <v>44833.449687499997</v>
      </c>
      <c r="X1142" s="32" t="s">
        <v>46</v>
      </c>
      <c r="Y1142" s="32" t="s">
        <v>52</v>
      </c>
      <c r="Z1142" s="32" t="s">
        <v>48</v>
      </c>
      <c r="AA1142" s="32" t="s">
        <v>49</v>
      </c>
      <c r="AB1142" s="32" t="s">
        <v>4329</v>
      </c>
      <c r="AC1142" s="32" t="s">
        <v>467</v>
      </c>
      <c r="AD1142" s="34"/>
      <c r="AE1142" s="32" t="s">
        <v>39</v>
      </c>
      <c r="AF1142" s="32" t="s">
        <v>50</v>
      </c>
      <c r="AG1142" s="35">
        <v>0</v>
      </c>
      <c r="AH1142" s="33">
        <v>44835.483611111114</v>
      </c>
      <c r="AI1142" s="32" t="s">
        <v>56</v>
      </c>
    </row>
    <row r="1143" spans="1:35" ht="14.25">
      <c r="A1143" s="32" t="s">
        <v>35</v>
      </c>
      <c r="B1143" s="32" t="s">
        <v>1527</v>
      </c>
      <c r="C1143" s="33">
        <v>44832.387592592589</v>
      </c>
      <c r="D1143" s="33">
        <v>44832.378437500003</v>
      </c>
      <c r="E1143" s="32" t="s">
        <v>37</v>
      </c>
      <c r="F1143" s="32" t="s">
        <v>39</v>
      </c>
      <c r="G1143">
        <v>12272</v>
      </c>
      <c r="H1143" s="33">
        <v>44834.628946759258</v>
      </c>
      <c r="I1143" s="32" t="s">
        <v>38</v>
      </c>
      <c r="J1143" s="32" t="s">
        <v>39</v>
      </c>
      <c r="K1143" s="33"/>
      <c r="L1143" s="32" t="s">
        <v>40</v>
      </c>
      <c r="M1143" s="32" t="s">
        <v>56</v>
      </c>
      <c r="N1143">
        <v>1</v>
      </c>
      <c r="O1143" s="32" t="s">
        <v>42</v>
      </c>
      <c r="P1143">
        <v>0</v>
      </c>
      <c r="Q1143" s="32" t="s">
        <v>41</v>
      </c>
      <c r="R1143">
        <v>8640</v>
      </c>
      <c r="S1143" s="32" t="s">
        <v>2744</v>
      </c>
      <c r="T1143" s="32" t="s">
        <v>2745</v>
      </c>
      <c r="U1143" s="32" t="s">
        <v>45</v>
      </c>
      <c r="V1143" s="32" t="s">
        <v>4330</v>
      </c>
      <c r="W1143" s="33">
        <v>44832.387592592589</v>
      </c>
      <c r="X1143" s="32" t="s">
        <v>96</v>
      </c>
      <c r="Y1143" s="32" t="s">
        <v>47</v>
      </c>
      <c r="Z1143" s="32" t="s">
        <v>48</v>
      </c>
      <c r="AA1143" s="32" t="s">
        <v>97</v>
      </c>
      <c r="AB1143" s="32" t="s">
        <v>2747</v>
      </c>
      <c r="AC1143" s="32" t="s">
        <v>786</v>
      </c>
      <c r="AD1143" s="34"/>
      <c r="AE1143" s="32" t="s">
        <v>39</v>
      </c>
      <c r="AF1143" s="32" t="s">
        <v>53</v>
      </c>
      <c r="AG1143" s="35">
        <v>0</v>
      </c>
      <c r="AH1143" s="33">
        <v>44832.387592592589</v>
      </c>
      <c r="AI1143" s="32" t="s">
        <v>56</v>
      </c>
    </row>
    <row r="1144" spans="1:35" ht="14.25">
      <c r="A1144" s="32" t="s">
        <v>35</v>
      </c>
      <c r="B1144" s="32" t="s">
        <v>1527</v>
      </c>
      <c r="C1144" s="33">
        <v>44832.413958333331</v>
      </c>
      <c r="D1144" s="33">
        <v>44832.382268518515</v>
      </c>
      <c r="E1144" s="32" t="s">
        <v>37</v>
      </c>
      <c r="F1144" s="32" t="s">
        <v>39</v>
      </c>
      <c r="G1144">
        <v>12273</v>
      </c>
      <c r="H1144" s="33">
        <v>44834.632708333331</v>
      </c>
      <c r="I1144" s="32" t="s">
        <v>4331</v>
      </c>
      <c r="J1144" s="32" t="s">
        <v>45</v>
      </c>
      <c r="K1144" s="33">
        <v>44832.391215277778</v>
      </c>
      <c r="L1144" s="32" t="s">
        <v>40</v>
      </c>
      <c r="M1144" s="32" t="s">
        <v>56</v>
      </c>
      <c r="N1144">
        <v>2</v>
      </c>
      <c r="O1144" s="32" t="s">
        <v>135</v>
      </c>
      <c r="P1144">
        <v>2</v>
      </c>
      <c r="Q1144" s="32" t="s">
        <v>41</v>
      </c>
      <c r="R1144">
        <v>5762</v>
      </c>
      <c r="S1144" s="32" t="s">
        <v>3749</v>
      </c>
      <c r="T1144" s="32" t="s">
        <v>3750</v>
      </c>
      <c r="U1144" s="32" t="s">
        <v>45</v>
      </c>
      <c r="V1144" s="32" t="s">
        <v>4332</v>
      </c>
      <c r="W1144" s="33">
        <v>44832.413958333331</v>
      </c>
      <c r="X1144" s="32" t="s">
        <v>110</v>
      </c>
      <c r="Y1144" s="32" t="s">
        <v>47</v>
      </c>
      <c r="Z1144" s="32" t="s">
        <v>48</v>
      </c>
      <c r="AA1144" s="32" t="s">
        <v>97</v>
      </c>
      <c r="AB1144" s="32" t="s">
        <v>4333</v>
      </c>
      <c r="AC1144" s="32" t="s">
        <v>2269</v>
      </c>
      <c r="AD1144" s="34"/>
      <c r="AE1144" s="32" t="s">
        <v>39</v>
      </c>
      <c r="AF1144" s="32" t="s">
        <v>53</v>
      </c>
      <c r="AG1144" s="35">
        <v>0</v>
      </c>
      <c r="AH1144" s="33">
        <v>44832.413958333331</v>
      </c>
      <c r="AI1144" s="32" t="s">
        <v>56</v>
      </c>
    </row>
    <row r="1145" spans="1:35" ht="14.25">
      <c r="A1145" s="32" t="s">
        <v>35</v>
      </c>
      <c r="B1145" s="32" t="s">
        <v>178</v>
      </c>
      <c r="C1145" s="33"/>
      <c r="D1145" s="33">
        <v>44832.394641203704</v>
      </c>
      <c r="E1145" s="32" t="s">
        <v>37</v>
      </c>
      <c r="F1145" s="32" t="s">
        <v>39</v>
      </c>
      <c r="G1145">
        <v>12274</v>
      </c>
      <c r="H1145" s="33">
        <v>44848.625</v>
      </c>
      <c r="I1145" s="32" t="s">
        <v>38</v>
      </c>
      <c r="J1145" s="32" t="s">
        <v>39</v>
      </c>
      <c r="K1145" s="33"/>
      <c r="L1145" s="32" t="s">
        <v>40</v>
      </c>
      <c r="M1145" s="32" t="s">
        <v>41</v>
      </c>
      <c r="N1145">
        <v>1</v>
      </c>
      <c r="O1145" s="32" t="s">
        <v>54</v>
      </c>
      <c r="P1145">
        <v>0</v>
      </c>
      <c r="Q1145" s="32" t="s">
        <v>41</v>
      </c>
      <c r="R1145">
        <v>8414</v>
      </c>
      <c r="S1145" s="32" t="s">
        <v>675</v>
      </c>
      <c r="T1145" s="32" t="s">
        <v>676</v>
      </c>
      <c r="U1145" s="32" t="s">
        <v>39</v>
      </c>
      <c r="V1145" s="32" t="s">
        <v>39</v>
      </c>
      <c r="W1145" s="33"/>
      <c r="X1145" s="32" t="s">
        <v>4334</v>
      </c>
      <c r="Y1145" s="32" t="s">
        <v>47</v>
      </c>
      <c r="Z1145" s="32" t="s">
        <v>160</v>
      </c>
      <c r="AA1145" s="32" t="s">
        <v>182</v>
      </c>
      <c r="AB1145" s="32" t="s">
        <v>677</v>
      </c>
      <c r="AC1145" s="32" t="s">
        <v>1304</v>
      </c>
      <c r="AD1145" s="34"/>
      <c r="AE1145" s="32" t="s">
        <v>39</v>
      </c>
      <c r="AF1145" s="32" t="s">
        <v>53</v>
      </c>
      <c r="AG1145" s="35">
        <v>0</v>
      </c>
      <c r="AH1145" s="33">
        <v>44833.708240740743</v>
      </c>
      <c r="AI1145" s="32" t="s">
        <v>41</v>
      </c>
    </row>
    <row r="1146" spans="1:35" ht="14.25">
      <c r="A1146" s="32" t="s">
        <v>35</v>
      </c>
      <c r="B1146" s="32" t="s">
        <v>36</v>
      </c>
      <c r="C1146" s="33"/>
      <c r="D1146" s="33">
        <v>44832.398078703707</v>
      </c>
      <c r="E1146" s="32" t="s">
        <v>37</v>
      </c>
      <c r="F1146" s="32" t="s">
        <v>4335</v>
      </c>
      <c r="G1146">
        <v>12275</v>
      </c>
      <c r="H1146" s="33">
        <v>44844.398715277777</v>
      </c>
      <c r="I1146" s="32" t="s">
        <v>38</v>
      </c>
      <c r="J1146" s="32" t="s">
        <v>39</v>
      </c>
      <c r="K1146" s="33"/>
      <c r="L1146" s="32" t="s">
        <v>40</v>
      </c>
      <c r="M1146" s="32" t="s">
        <v>56</v>
      </c>
      <c r="N1146">
        <v>1</v>
      </c>
      <c r="O1146" s="32" t="s">
        <v>42</v>
      </c>
      <c r="P1146">
        <v>0</v>
      </c>
      <c r="Q1146" s="32" t="s">
        <v>56</v>
      </c>
      <c r="R1146">
        <v>8431</v>
      </c>
      <c r="S1146" s="32" t="s">
        <v>355</v>
      </c>
      <c r="T1146" s="32" t="s">
        <v>356</v>
      </c>
      <c r="U1146" s="32" t="s">
        <v>39</v>
      </c>
      <c r="V1146" s="32" t="s">
        <v>39</v>
      </c>
      <c r="W1146" s="33"/>
      <c r="X1146" s="32" t="s">
        <v>72</v>
      </c>
      <c r="Y1146" s="32" t="s">
        <v>47</v>
      </c>
      <c r="Z1146" s="32" t="s">
        <v>216</v>
      </c>
      <c r="AA1146" s="32" t="s">
        <v>179</v>
      </c>
      <c r="AB1146" s="32" t="s">
        <v>4336</v>
      </c>
      <c r="AC1146" s="32" t="s">
        <v>1304</v>
      </c>
      <c r="AD1146" s="34"/>
      <c r="AE1146" s="32" t="s">
        <v>39</v>
      </c>
      <c r="AF1146" s="32" t="s">
        <v>50</v>
      </c>
      <c r="AG1146" s="35">
        <v>0</v>
      </c>
      <c r="AH1146" s="33">
        <v>44833.616967592592</v>
      </c>
      <c r="AI1146" s="32" t="s">
        <v>56</v>
      </c>
    </row>
    <row r="1147" spans="1:35" ht="14.25">
      <c r="A1147" s="32" t="s">
        <v>35</v>
      </c>
      <c r="B1147" s="32" t="s">
        <v>178</v>
      </c>
      <c r="C1147" s="33"/>
      <c r="D1147" s="33">
        <v>44832.402812499997</v>
      </c>
      <c r="E1147" s="32" t="s">
        <v>37</v>
      </c>
      <c r="F1147" s="32" t="s">
        <v>39</v>
      </c>
      <c r="G1147">
        <v>12276</v>
      </c>
      <c r="H1147" s="33">
        <v>44834.653171296297</v>
      </c>
      <c r="I1147" s="32" t="s">
        <v>38</v>
      </c>
      <c r="J1147" s="32" t="s">
        <v>39</v>
      </c>
      <c r="K1147" s="33"/>
      <c r="L1147" s="32" t="s">
        <v>40</v>
      </c>
      <c r="M1147" s="32" t="s">
        <v>41</v>
      </c>
      <c r="N1147">
        <v>1</v>
      </c>
      <c r="O1147" s="32" t="s">
        <v>179</v>
      </c>
      <c r="P1147">
        <v>0</v>
      </c>
      <c r="Q1147" s="32" t="s">
        <v>41</v>
      </c>
      <c r="R1147">
        <v>6122</v>
      </c>
      <c r="S1147" s="32" t="s">
        <v>470</v>
      </c>
      <c r="T1147" s="32" t="s">
        <v>471</v>
      </c>
      <c r="U1147" s="32" t="s">
        <v>39</v>
      </c>
      <c r="V1147" s="32" t="s">
        <v>39</v>
      </c>
      <c r="W1147" s="33"/>
      <c r="X1147" s="32" t="s">
        <v>215</v>
      </c>
      <c r="Y1147" s="32" t="s">
        <v>47</v>
      </c>
      <c r="Z1147" s="32" t="s">
        <v>216</v>
      </c>
      <c r="AA1147" s="32" t="s">
        <v>182</v>
      </c>
      <c r="AB1147" s="32" t="s">
        <v>4104</v>
      </c>
      <c r="AC1147" s="32" t="s">
        <v>472</v>
      </c>
      <c r="AD1147" s="34"/>
      <c r="AE1147" s="32" t="s">
        <v>39</v>
      </c>
      <c r="AF1147" s="32" t="s">
        <v>53</v>
      </c>
      <c r="AG1147" s="35">
        <v>0</v>
      </c>
      <c r="AH1147" s="33">
        <v>44832.477442129632</v>
      </c>
      <c r="AI1147" s="32" t="s">
        <v>41</v>
      </c>
    </row>
    <row r="1148" spans="1:35" ht="14.25">
      <c r="A1148" s="32" t="s">
        <v>35</v>
      </c>
      <c r="B1148" s="32" t="s">
        <v>178</v>
      </c>
      <c r="C1148" s="33">
        <v>44832.648090277777</v>
      </c>
      <c r="D1148" s="33">
        <v>44832.40353009259</v>
      </c>
      <c r="E1148" s="32" t="s">
        <v>37</v>
      </c>
      <c r="F1148" s="32" t="s">
        <v>39</v>
      </c>
      <c r="G1148">
        <v>12277</v>
      </c>
      <c r="H1148" s="33">
        <v>44837.498784722222</v>
      </c>
      <c r="I1148" s="32" t="s">
        <v>38</v>
      </c>
      <c r="J1148" s="32" t="s">
        <v>39</v>
      </c>
      <c r="K1148" s="33"/>
      <c r="L1148" s="32" t="s">
        <v>40</v>
      </c>
      <c r="M1148" s="32" t="s">
        <v>56</v>
      </c>
      <c r="N1148">
        <v>1</v>
      </c>
      <c r="O1148" s="32" t="s">
        <v>490</v>
      </c>
      <c r="P1148">
        <v>0</v>
      </c>
      <c r="Q1148" s="32" t="s">
        <v>41</v>
      </c>
      <c r="R1148">
        <v>8181</v>
      </c>
      <c r="S1148" s="32" t="s">
        <v>1108</v>
      </c>
      <c r="T1148" s="32" t="s">
        <v>1109</v>
      </c>
      <c r="U1148" s="32" t="s">
        <v>45</v>
      </c>
      <c r="V1148" s="32" t="s">
        <v>4337</v>
      </c>
      <c r="W1148" s="33">
        <v>44832.427881944444</v>
      </c>
      <c r="X1148" s="32" t="s">
        <v>149</v>
      </c>
      <c r="Y1148" s="32" t="s">
        <v>47</v>
      </c>
      <c r="Z1148" s="32" t="s">
        <v>48</v>
      </c>
      <c r="AA1148" s="32" t="s">
        <v>182</v>
      </c>
      <c r="AB1148" s="32" t="s">
        <v>4338</v>
      </c>
      <c r="AC1148" s="32" t="s">
        <v>1466</v>
      </c>
      <c r="AD1148" s="34"/>
      <c r="AE1148" s="32" t="s">
        <v>39</v>
      </c>
      <c r="AF1148" s="32" t="s">
        <v>53</v>
      </c>
      <c r="AG1148" s="35">
        <v>0</v>
      </c>
      <c r="AH1148" s="33">
        <v>44832.648090277777</v>
      </c>
      <c r="AI1148" s="32" t="s">
        <v>56</v>
      </c>
    </row>
    <row r="1149" spans="1:35" ht="14.25">
      <c r="A1149" s="32" t="s">
        <v>35</v>
      </c>
      <c r="B1149" s="32" t="s">
        <v>178</v>
      </c>
      <c r="C1149" s="33">
        <v>44832.648414351854</v>
      </c>
      <c r="D1149" s="33">
        <v>44832.404826388891</v>
      </c>
      <c r="E1149" s="32" t="s">
        <v>37</v>
      </c>
      <c r="F1149" s="32" t="s">
        <v>39</v>
      </c>
      <c r="G1149">
        <v>12278</v>
      </c>
      <c r="H1149" s="33">
        <v>44837.349108796298</v>
      </c>
      <c r="I1149" s="32" t="s">
        <v>38</v>
      </c>
      <c r="J1149" s="32" t="s">
        <v>39</v>
      </c>
      <c r="K1149" s="33"/>
      <c r="L1149" s="32" t="s">
        <v>40</v>
      </c>
      <c r="M1149" s="32" t="s">
        <v>56</v>
      </c>
      <c r="N1149">
        <v>1</v>
      </c>
      <c r="O1149" s="32" t="s">
        <v>54</v>
      </c>
      <c r="P1149">
        <v>0</v>
      </c>
      <c r="Q1149" s="32" t="s">
        <v>41</v>
      </c>
      <c r="R1149">
        <v>8414</v>
      </c>
      <c r="S1149" s="32" t="s">
        <v>675</v>
      </c>
      <c r="T1149" s="32" t="s">
        <v>676</v>
      </c>
      <c r="U1149" s="32" t="s">
        <v>45</v>
      </c>
      <c r="V1149" s="32" t="s">
        <v>4339</v>
      </c>
      <c r="W1149" s="33">
        <v>44832.579293981478</v>
      </c>
      <c r="X1149" s="32" t="s">
        <v>94</v>
      </c>
      <c r="Y1149" s="32" t="s">
        <v>47</v>
      </c>
      <c r="Z1149" s="32" t="s">
        <v>48</v>
      </c>
      <c r="AA1149" s="32" t="s">
        <v>182</v>
      </c>
      <c r="AB1149" s="32" t="s">
        <v>677</v>
      </c>
      <c r="AC1149" s="32" t="s">
        <v>1304</v>
      </c>
      <c r="AD1149" s="34"/>
      <c r="AE1149" s="32" t="s">
        <v>39</v>
      </c>
      <c r="AF1149" s="32" t="s">
        <v>53</v>
      </c>
      <c r="AG1149" s="35">
        <v>0</v>
      </c>
      <c r="AH1149" s="33">
        <v>44832.648414351854</v>
      </c>
      <c r="AI1149" s="32" t="s">
        <v>56</v>
      </c>
    </row>
    <row r="1150" spans="1:35" ht="14.25">
      <c r="A1150" s="32" t="s">
        <v>35</v>
      </c>
      <c r="B1150" s="32" t="s">
        <v>2343</v>
      </c>
      <c r="C1150" s="33">
        <v>44832.659942129627</v>
      </c>
      <c r="D1150" s="33">
        <v>44832.405439814815</v>
      </c>
      <c r="E1150" s="32" t="s">
        <v>37</v>
      </c>
      <c r="F1150" s="32" t="s">
        <v>4340</v>
      </c>
      <c r="G1150">
        <v>12279</v>
      </c>
      <c r="H1150" s="33">
        <v>44837.490486111114</v>
      </c>
      <c r="I1150" s="32" t="s">
        <v>38</v>
      </c>
      <c r="J1150" s="32" t="s">
        <v>39</v>
      </c>
      <c r="K1150" s="33"/>
      <c r="L1150" s="32" t="s">
        <v>40</v>
      </c>
      <c r="M1150" s="32" t="s">
        <v>56</v>
      </c>
      <c r="N1150">
        <v>1</v>
      </c>
      <c r="O1150" s="32" t="s">
        <v>39</v>
      </c>
      <c r="P1150">
        <v>0</v>
      </c>
      <c r="Q1150" s="32" t="s">
        <v>41</v>
      </c>
      <c r="R1150">
        <v>6752</v>
      </c>
      <c r="S1150" s="32" t="s">
        <v>288</v>
      </c>
      <c r="T1150" s="32" t="s">
        <v>289</v>
      </c>
      <c r="U1150" s="32" t="s">
        <v>45</v>
      </c>
      <c r="V1150" s="32" t="s">
        <v>4341</v>
      </c>
      <c r="W1150" s="33">
        <v>44832.45039351852</v>
      </c>
      <c r="X1150" s="32" t="s">
        <v>85</v>
      </c>
      <c r="Y1150" s="32" t="s">
        <v>235</v>
      </c>
      <c r="Z1150" s="32" t="s">
        <v>48</v>
      </c>
      <c r="AA1150" s="32" t="s">
        <v>39</v>
      </c>
      <c r="AB1150" s="32" t="s">
        <v>4342</v>
      </c>
      <c r="AC1150" s="32" t="s">
        <v>619</v>
      </c>
      <c r="AD1150" s="34"/>
      <c r="AE1150" s="32" t="s">
        <v>39</v>
      </c>
      <c r="AF1150" s="32" t="s">
        <v>50</v>
      </c>
      <c r="AG1150" s="35">
        <v>0</v>
      </c>
      <c r="AH1150" s="33">
        <v>44832.659930555557</v>
      </c>
      <c r="AI1150" s="32" t="s">
        <v>41</v>
      </c>
    </row>
    <row r="1151" spans="1:35" ht="14.25">
      <c r="A1151" s="32" t="s">
        <v>35</v>
      </c>
      <c r="B1151" s="32" t="s">
        <v>2343</v>
      </c>
      <c r="C1151" s="33">
        <v>44832.660567129627</v>
      </c>
      <c r="D1151" s="33">
        <v>44832.409918981481</v>
      </c>
      <c r="E1151" s="32" t="s">
        <v>37</v>
      </c>
      <c r="F1151" s="32" t="s">
        <v>4343</v>
      </c>
      <c r="G1151">
        <v>12280</v>
      </c>
      <c r="H1151" s="33">
        <v>44844.504317129627</v>
      </c>
      <c r="I1151" s="32" t="s">
        <v>38</v>
      </c>
      <c r="J1151" s="32" t="s">
        <v>39</v>
      </c>
      <c r="K1151" s="33"/>
      <c r="L1151" s="32" t="s">
        <v>40</v>
      </c>
      <c r="M1151" s="32" t="s">
        <v>56</v>
      </c>
      <c r="N1151">
        <v>1</v>
      </c>
      <c r="O1151" s="32" t="s">
        <v>39</v>
      </c>
      <c r="P1151">
        <v>0</v>
      </c>
      <c r="Q1151" s="32" t="s">
        <v>56</v>
      </c>
      <c r="R1151">
        <v>6753</v>
      </c>
      <c r="S1151" s="32" t="s">
        <v>978</v>
      </c>
      <c r="T1151" s="32" t="s">
        <v>979</v>
      </c>
      <c r="U1151" s="32" t="s">
        <v>45</v>
      </c>
      <c r="V1151" s="32" t="s">
        <v>4344</v>
      </c>
      <c r="W1151" s="33">
        <v>44832.566435185188</v>
      </c>
      <c r="X1151" s="32" t="s">
        <v>67</v>
      </c>
      <c r="Y1151" s="32" t="s">
        <v>47</v>
      </c>
      <c r="Z1151" s="32" t="s">
        <v>48</v>
      </c>
      <c r="AA1151" s="32" t="s">
        <v>39</v>
      </c>
      <c r="AB1151" s="32" t="s">
        <v>4345</v>
      </c>
      <c r="AC1151" s="32" t="s">
        <v>1746</v>
      </c>
      <c r="AD1151" s="34"/>
      <c r="AE1151" s="32" t="s">
        <v>39</v>
      </c>
      <c r="AF1151" s="32" t="s">
        <v>50</v>
      </c>
      <c r="AG1151" s="35">
        <v>0</v>
      </c>
      <c r="AH1151" s="33">
        <v>44832.660567129627</v>
      </c>
      <c r="AI1151" s="32" t="s">
        <v>56</v>
      </c>
    </row>
    <row r="1152" spans="1:35" ht="14.25">
      <c r="A1152" s="32" t="s">
        <v>35</v>
      </c>
      <c r="B1152" s="32" t="s">
        <v>178</v>
      </c>
      <c r="C1152" s="33"/>
      <c r="D1152" s="33">
        <v>44832.412268518521</v>
      </c>
      <c r="E1152" s="32" t="s">
        <v>37</v>
      </c>
      <c r="F1152" s="32" t="s">
        <v>39</v>
      </c>
      <c r="G1152">
        <v>12281</v>
      </c>
      <c r="H1152" s="33">
        <v>44834.66233796296</v>
      </c>
      <c r="I1152" s="32" t="s">
        <v>38</v>
      </c>
      <c r="J1152" s="32" t="s">
        <v>39</v>
      </c>
      <c r="K1152" s="33"/>
      <c r="L1152" s="32" t="s">
        <v>40</v>
      </c>
      <c r="M1152" s="32" t="s">
        <v>56</v>
      </c>
      <c r="N1152">
        <v>1</v>
      </c>
      <c r="O1152" s="32" t="s">
        <v>179</v>
      </c>
      <c r="P1152">
        <v>0</v>
      </c>
      <c r="Q1152" s="32" t="s">
        <v>41</v>
      </c>
      <c r="R1152">
        <v>6122</v>
      </c>
      <c r="S1152" s="32" t="s">
        <v>470</v>
      </c>
      <c r="T1152" s="32" t="s">
        <v>471</v>
      </c>
      <c r="U1152" s="32" t="s">
        <v>39</v>
      </c>
      <c r="V1152" s="32" t="s">
        <v>39</v>
      </c>
      <c r="W1152" s="33"/>
      <c r="X1152" s="32" t="s">
        <v>85</v>
      </c>
      <c r="Y1152" s="32" t="s">
        <v>47</v>
      </c>
      <c r="Z1152" s="32" t="s">
        <v>160</v>
      </c>
      <c r="AA1152" s="32" t="s">
        <v>182</v>
      </c>
      <c r="AB1152" s="32" t="s">
        <v>4104</v>
      </c>
      <c r="AC1152" s="32" t="s">
        <v>472</v>
      </c>
      <c r="AD1152" s="34"/>
      <c r="AE1152" s="32" t="s">
        <v>39</v>
      </c>
      <c r="AF1152" s="32" t="s">
        <v>53</v>
      </c>
      <c r="AG1152" s="35">
        <v>0</v>
      </c>
      <c r="AH1152" s="33">
        <v>44834.410949074074</v>
      </c>
      <c r="AI1152" s="32" t="s">
        <v>56</v>
      </c>
    </row>
    <row r="1153" spans="1:35" ht="14.25">
      <c r="A1153" s="32" t="s">
        <v>35</v>
      </c>
      <c r="B1153" s="32" t="s">
        <v>1527</v>
      </c>
      <c r="C1153" s="33">
        <v>44832.422395833331</v>
      </c>
      <c r="D1153" s="33">
        <v>44832.416365740741</v>
      </c>
      <c r="E1153" s="32" t="s">
        <v>4346</v>
      </c>
      <c r="F1153" s="32" t="s">
        <v>39</v>
      </c>
      <c r="G1153">
        <v>12282</v>
      </c>
      <c r="H1153" s="33">
        <v>44834.682604166665</v>
      </c>
      <c r="I1153" s="32" t="s">
        <v>4347</v>
      </c>
      <c r="J1153" s="32" t="s">
        <v>45</v>
      </c>
      <c r="K1153" s="33">
        <v>44832.421898148146</v>
      </c>
      <c r="L1153" s="32" t="s">
        <v>40</v>
      </c>
      <c r="M1153" s="32" t="s">
        <v>56</v>
      </c>
      <c r="N1153">
        <v>1</v>
      </c>
      <c r="O1153" s="32" t="s">
        <v>119</v>
      </c>
      <c r="P1153">
        <v>1</v>
      </c>
      <c r="Q1153" s="32" t="s">
        <v>41</v>
      </c>
      <c r="R1153">
        <v>8635</v>
      </c>
      <c r="S1153" s="32" t="s">
        <v>4348</v>
      </c>
      <c r="T1153" s="32" t="s">
        <v>4349</v>
      </c>
      <c r="U1153" s="32" t="s">
        <v>45</v>
      </c>
      <c r="V1153" s="32" t="s">
        <v>4350</v>
      </c>
      <c r="W1153" s="33">
        <v>44832.422395833331</v>
      </c>
      <c r="X1153" s="32" t="s">
        <v>110</v>
      </c>
      <c r="Y1153" s="32" t="s">
        <v>47</v>
      </c>
      <c r="Z1153" s="32" t="s">
        <v>48</v>
      </c>
      <c r="AA1153" s="32" t="s">
        <v>97</v>
      </c>
      <c r="AB1153" s="32" t="s">
        <v>4351</v>
      </c>
      <c r="AC1153" s="32" t="s">
        <v>1893</v>
      </c>
      <c r="AD1153" s="34"/>
      <c r="AE1153" s="32" t="s">
        <v>39</v>
      </c>
      <c r="AF1153" s="32" t="s">
        <v>53</v>
      </c>
      <c r="AG1153" s="35">
        <v>0</v>
      </c>
      <c r="AH1153" s="33">
        <v>44832.438159722224</v>
      </c>
      <c r="AI1153" s="32" t="s">
        <v>56</v>
      </c>
    </row>
    <row r="1154" spans="1:35" ht="14.25">
      <c r="A1154" s="32" t="s">
        <v>35</v>
      </c>
      <c r="B1154" s="32" t="s">
        <v>2348</v>
      </c>
      <c r="C1154" s="33">
        <v>44832.664305555554</v>
      </c>
      <c r="D1154" s="33">
        <v>44832.428923611114</v>
      </c>
      <c r="E1154" s="32" t="s">
        <v>37</v>
      </c>
      <c r="F1154" s="32" t="s">
        <v>4352</v>
      </c>
      <c r="G1154">
        <v>12283</v>
      </c>
      <c r="H1154" s="33">
        <v>44844.437916666669</v>
      </c>
      <c r="I1154" s="32" t="s">
        <v>38</v>
      </c>
      <c r="J1154" s="32" t="s">
        <v>39</v>
      </c>
      <c r="K1154" s="33"/>
      <c r="L1154" s="32" t="s">
        <v>40</v>
      </c>
      <c r="M1154" s="32" t="s">
        <v>56</v>
      </c>
      <c r="N1154">
        <v>1</v>
      </c>
      <c r="O1154" s="32" t="s">
        <v>60</v>
      </c>
      <c r="P1154">
        <v>0</v>
      </c>
      <c r="Q1154" s="32" t="s">
        <v>56</v>
      </c>
      <c r="R1154">
        <v>6681</v>
      </c>
      <c r="S1154" s="32" t="s">
        <v>803</v>
      </c>
      <c r="T1154" s="32" t="s">
        <v>804</v>
      </c>
      <c r="U1154" s="32" t="s">
        <v>45</v>
      </c>
      <c r="V1154" s="32" t="s">
        <v>4353</v>
      </c>
      <c r="W1154" s="33">
        <v>44832.655729166669</v>
      </c>
      <c r="X1154" s="32" t="s">
        <v>81</v>
      </c>
      <c r="Y1154" s="32" t="s">
        <v>52</v>
      </c>
      <c r="Z1154" s="32" t="s">
        <v>48</v>
      </c>
      <c r="AA1154" s="32" t="s">
        <v>474</v>
      </c>
      <c r="AB1154" s="32" t="s">
        <v>4354</v>
      </c>
      <c r="AC1154" s="32" t="s">
        <v>328</v>
      </c>
      <c r="AD1154" s="34"/>
      <c r="AE1154" s="32" t="s">
        <v>39</v>
      </c>
      <c r="AF1154" s="32" t="s">
        <v>50</v>
      </c>
      <c r="AG1154" s="35">
        <v>0</v>
      </c>
      <c r="AH1154" s="33">
        <v>44832.664305555554</v>
      </c>
      <c r="AI1154" s="32" t="s">
        <v>56</v>
      </c>
    </row>
    <row r="1155" spans="1:35" ht="14.25">
      <c r="A1155" s="32" t="s">
        <v>35</v>
      </c>
      <c r="B1155" s="32" t="s">
        <v>178</v>
      </c>
      <c r="C1155" s="33"/>
      <c r="D1155" s="33">
        <v>44832.436909722222</v>
      </c>
      <c r="E1155" s="32" t="s">
        <v>37</v>
      </c>
      <c r="F1155" s="32" t="s">
        <v>39</v>
      </c>
      <c r="G1155">
        <v>12284</v>
      </c>
      <c r="H1155" s="33">
        <v>44834.686909722222</v>
      </c>
      <c r="I1155" s="32" t="s">
        <v>38</v>
      </c>
      <c r="J1155" s="32" t="s">
        <v>39</v>
      </c>
      <c r="K1155" s="33"/>
      <c r="L1155" s="32" t="s">
        <v>40</v>
      </c>
      <c r="M1155" s="32" t="s">
        <v>56</v>
      </c>
      <c r="N1155">
        <v>1</v>
      </c>
      <c r="O1155" s="32" t="s">
        <v>179</v>
      </c>
      <c r="P1155">
        <v>0</v>
      </c>
      <c r="Q1155" s="32" t="s">
        <v>41</v>
      </c>
      <c r="R1155">
        <v>8652</v>
      </c>
      <c r="S1155" s="32" t="s">
        <v>211</v>
      </c>
      <c r="T1155" s="32" t="s">
        <v>2041</v>
      </c>
      <c r="U1155" s="32" t="s">
        <v>39</v>
      </c>
      <c r="V1155" s="32" t="s">
        <v>39</v>
      </c>
      <c r="W1155" s="33"/>
      <c r="X1155" s="32" t="s">
        <v>672</v>
      </c>
      <c r="Y1155" s="32" t="s">
        <v>47</v>
      </c>
      <c r="Z1155" s="32" t="s">
        <v>160</v>
      </c>
      <c r="AA1155" s="32" t="s">
        <v>283</v>
      </c>
      <c r="AB1155" s="32" t="s">
        <v>2304</v>
      </c>
      <c r="AC1155" s="32" t="s">
        <v>1256</v>
      </c>
      <c r="AD1155" s="34"/>
      <c r="AE1155" s="32" t="s">
        <v>39</v>
      </c>
      <c r="AF1155" s="32" t="s">
        <v>53</v>
      </c>
      <c r="AG1155" s="35">
        <v>0</v>
      </c>
      <c r="AH1155" s="33">
        <v>44834.450798611113</v>
      </c>
      <c r="AI1155" s="32" t="s">
        <v>56</v>
      </c>
    </row>
    <row r="1156" spans="1:35" ht="14.25">
      <c r="A1156" s="32" t="s">
        <v>35</v>
      </c>
      <c r="B1156" s="32" t="s">
        <v>73</v>
      </c>
      <c r="C1156" s="33">
        <v>44832.664641203701</v>
      </c>
      <c r="D1156" s="33">
        <v>44832.43922453704</v>
      </c>
      <c r="E1156" s="32" t="s">
        <v>37</v>
      </c>
      <c r="F1156" s="32" t="s">
        <v>4355</v>
      </c>
      <c r="G1156">
        <v>12285</v>
      </c>
      <c r="H1156" s="33">
        <v>44844.450752314813</v>
      </c>
      <c r="I1156" s="32" t="s">
        <v>38</v>
      </c>
      <c r="J1156" s="32" t="s">
        <v>39</v>
      </c>
      <c r="K1156" s="33"/>
      <c r="L1156" s="32" t="s">
        <v>40</v>
      </c>
      <c r="M1156" s="32" t="s">
        <v>56</v>
      </c>
      <c r="N1156">
        <v>1</v>
      </c>
      <c r="O1156" s="32" t="s">
        <v>42</v>
      </c>
      <c r="P1156">
        <v>0</v>
      </c>
      <c r="Q1156" s="32" t="s">
        <v>56</v>
      </c>
      <c r="R1156">
        <v>8455</v>
      </c>
      <c r="S1156" s="32" t="s">
        <v>70</v>
      </c>
      <c r="T1156" s="32" t="s">
        <v>71</v>
      </c>
      <c r="U1156" s="32" t="s">
        <v>45</v>
      </c>
      <c r="V1156" s="32" t="s">
        <v>4356</v>
      </c>
      <c r="W1156" s="33">
        <v>44832.653715277775</v>
      </c>
      <c r="X1156" s="32" t="s">
        <v>81</v>
      </c>
      <c r="Y1156" s="32" t="s">
        <v>47</v>
      </c>
      <c r="Z1156" s="32" t="s">
        <v>48</v>
      </c>
      <c r="AA1156" s="32" t="s">
        <v>206</v>
      </c>
      <c r="AB1156" s="32" t="s">
        <v>207</v>
      </c>
      <c r="AC1156" s="32" t="s">
        <v>517</v>
      </c>
      <c r="AD1156" s="34"/>
      <c r="AE1156" s="32" t="s">
        <v>39</v>
      </c>
      <c r="AF1156" s="32" t="s">
        <v>50</v>
      </c>
      <c r="AG1156" s="35">
        <v>0</v>
      </c>
      <c r="AH1156" s="33">
        <v>44832.664641203701</v>
      </c>
      <c r="AI1156" s="32" t="s">
        <v>56</v>
      </c>
    </row>
    <row r="1157" spans="1:35" ht="14.25">
      <c r="A1157" s="32" t="s">
        <v>35</v>
      </c>
      <c r="B1157" s="32" t="s">
        <v>178</v>
      </c>
      <c r="C1157" s="33">
        <v>44832.661076388889</v>
      </c>
      <c r="D1157" s="33">
        <v>44832.444421296299</v>
      </c>
      <c r="E1157" s="32" t="s">
        <v>37</v>
      </c>
      <c r="F1157" s="32" t="s">
        <v>4357</v>
      </c>
      <c r="G1157">
        <v>12286</v>
      </c>
      <c r="H1157" s="33">
        <v>44844.659675925926</v>
      </c>
      <c r="I1157" s="32" t="s">
        <v>38</v>
      </c>
      <c r="J1157" s="32" t="s">
        <v>39</v>
      </c>
      <c r="K1157" s="33"/>
      <c r="L1157" s="32" t="s">
        <v>40</v>
      </c>
      <c r="M1157" s="32" t="s">
        <v>56</v>
      </c>
      <c r="N1157">
        <v>1</v>
      </c>
      <c r="O1157" s="32" t="s">
        <v>490</v>
      </c>
      <c r="P1157">
        <v>0</v>
      </c>
      <c r="Q1157" s="32" t="s">
        <v>56</v>
      </c>
      <c r="R1157">
        <v>856825525</v>
      </c>
      <c r="S1157" s="32" t="s">
        <v>525</v>
      </c>
      <c r="T1157" s="32" t="s">
        <v>526</v>
      </c>
      <c r="U1157" s="32" t="s">
        <v>45</v>
      </c>
      <c r="V1157" s="32" t="s">
        <v>4358</v>
      </c>
      <c r="W1157" s="33">
        <v>44832.550509259258</v>
      </c>
      <c r="X1157" s="32" t="s">
        <v>149</v>
      </c>
      <c r="Y1157" s="32" t="s">
        <v>47</v>
      </c>
      <c r="Z1157" s="32" t="s">
        <v>48</v>
      </c>
      <c r="AA1157" s="32" t="s">
        <v>254</v>
      </c>
      <c r="AB1157" s="32" t="s">
        <v>4359</v>
      </c>
      <c r="AC1157" s="32" t="s">
        <v>527</v>
      </c>
      <c r="AD1157" s="34"/>
      <c r="AE1157" s="32" t="s">
        <v>39</v>
      </c>
      <c r="AF1157" s="32" t="s">
        <v>53</v>
      </c>
      <c r="AG1157" s="35">
        <v>0</v>
      </c>
      <c r="AH1157" s="33">
        <v>44832.661064814813</v>
      </c>
      <c r="AI1157" s="32" t="s">
        <v>56</v>
      </c>
    </row>
    <row r="1158" spans="1:35" ht="14.25">
      <c r="A1158" s="32" t="s">
        <v>35</v>
      </c>
      <c r="B1158" s="32" t="s">
        <v>178</v>
      </c>
      <c r="C1158" s="33"/>
      <c r="D1158" s="33">
        <v>44832.445289351854</v>
      </c>
      <c r="E1158" s="32" t="s">
        <v>37</v>
      </c>
      <c r="F1158" s="32" t="s">
        <v>4360</v>
      </c>
      <c r="G1158">
        <v>12287</v>
      </c>
      <c r="H1158" s="33">
        <v>44834.695497685185</v>
      </c>
      <c r="I1158" s="32" t="s">
        <v>38</v>
      </c>
      <c r="J1158" s="32" t="s">
        <v>39</v>
      </c>
      <c r="K1158" s="33"/>
      <c r="L1158" s="32" t="s">
        <v>40</v>
      </c>
      <c r="M1158" s="32" t="s">
        <v>56</v>
      </c>
      <c r="N1158">
        <v>1</v>
      </c>
      <c r="O1158" s="32" t="s">
        <v>490</v>
      </c>
      <c r="P1158">
        <v>0</v>
      </c>
      <c r="Q1158" s="32" t="s">
        <v>41</v>
      </c>
      <c r="R1158">
        <v>6797</v>
      </c>
      <c r="S1158" s="32" t="s">
        <v>4132</v>
      </c>
      <c r="T1158" s="32" t="s">
        <v>4133</v>
      </c>
      <c r="U1158" s="32" t="s">
        <v>39</v>
      </c>
      <c r="V1158" s="32" t="s">
        <v>39</v>
      </c>
      <c r="W1158" s="33"/>
      <c r="X1158" s="32" t="s">
        <v>149</v>
      </c>
      <c r="Y1158" s="32" t="s">
        <v>52</v>
      </c>
      <c r="Z1158" s="32" t="s">
        <v>216</v>
      </c>
      <c r="AA1158" s="32" t="s">
        <v>182</v>
      </c>
      <c r="AB1158" s="32" t="s">
        <v>4361</v>
      </c>
      <c r="AC1158" s="32" t="s">
        <v>688</v>
      </c>
      <c r="AD1158" s="34"/>
      <c r="AE1158" s="32" t="s">
        <v>39</v>
      </c>
      <c r="AF1158" s="32" t="s">
        <v>53</v>
      </c>
      <c r="AG1158" s="35">
        <v>0</v>
      </c>
      <c r="AH1158" s="33">
        <v>44832.59878472222</v>
      </c>
      <c r="AI1158" s="32" t="s">
        <v>56</v>
      </c>
    </row>
    <row r="1159" spans="1:35" ht="14.25">
      <c r="A1159" s="32" t="s">
        <v>35</v>
      </c>
      <c r="B1159" s="32" t="s">
        <v>2348</v>
      </c>
      <c r="C1159" s="33">
        <v>44834.669282407405</v>
      </c>
      <c r="D1159" s="33">
        <v>44832.495625000003</v>
      </c>
      <c r="E1159" s="32" t="s">
        <v>37</v>
      </c>
      <c r="F1159" s="32" t="s">
        <v>4362</v>
      </c>
      <c r="G1159">
        <v>12289</v>
      </c>
      <c r="H1159" s="33">
        <v>44837.371099537035</v>
      </c>
      <c r="I1159" s="32" t="s">
        <v>38</v>
      </c>
      <c r="J1159" s="32" t="s">
        <v>39</v>
      </c>
      <c r="K1159" s="33"/>
      <c r="L1159" s="32" t="s">
        <v>40</v>
      </c>
      <c r="M1159" s="32" t="s">
        <v>56</v>
      </c>
      <c r="N1159">
        <v>1</v>
      </c>
      <c r="O1159" s="32" t="s">
        <v>60</v>
      </c>
      <c r="P1159">
        <v>0</v>
      </c>
      <c r="Q1159" s="32" t="s">
        <v>41</v>
      </c>
      <c r="R1159">
        <v>955149929</v>
      </c>
      <c r="S1159" s="32" t="s">
        <v>766</v>
      </c>
      <c r="T1159" s="32" t="s">
        <v>767</v>
      </c>
      <c r="U1159" s="32" t="s">
        <v>45</v>
      </c>
      <c r="V1159" s="32" t="s">
        <v>4363</v>
      </c>
      <c r="W1159" s="33">
        <v>44834.669282407405</v>
      </c>
      <c r="X1159" s="32" t="s">
        <v>223</v>
      </c>
      <c r="Y1159" s="32" t="s">
        <v>47</v>
      </c>
      <c r="Z1159" s="32" t="s">
        <v>48</v>
      </c>
      <c r="AA1159" s="32" t="s">
        <v>314</v>
      </c>
      <c r="AB1159" s="32" t="s">
        <v>4364</v>
      </c>
      <c r="AC1159" s="32" t="s">
        <v>265</v>
      </c>
      <c r="AD1159" s="34"/>
      <c r="AE1159" s="32" t="s">
        <v>39</v>
      </c>
      <c r="AF1159" s="32" t="s">
        <v>50</v>
      </c>
      <c r="AG1159" s="35">
        <v>0</v>
      </c>
      <c r="AH1159" s="33">
        <v>44834.669282407405</v>
      </c>
      <c r="AI1159" s="32" t="s">
        <v>41</v>
      </c>
    </row>
    <row r="1160" spans="1:35" ht="14.25">
      <c r="A1160" s="32" t="s">
        <v>35</v>
      </c>
      <c r="B1160" s="32" t="s">
        <v>1527</v>
      </c>
      <c r="C1160" s="33">
        <v>44832.57403935185</v>
      </c>
      <c r="D1160" s="33">
        <v>44832.51258101852</v>
      </c>
      <c r="E1160" s="32" t="s">
        <v>37</v>
      </c>
      <c r="F1160" s="32" t="s">
        <v>4365</v>
      </c>
      <c r="G1160">
        <v>12290</v>
      </c>
      <c r="H1160" s="33">
        <v>44837.38789351852</v>
      </c>
      <c r="I1160" s="32" t="s">
        <v>4366</v>
      </c>
      <c r="J1160" s="32" t="s">
        <v>45</v>
      </c>
      <c r="K1160" s="33">
        <v>44832.573657407411</v>
      </c>
      <c r="L1160" s="32" t="s">
        <v>40</v>
      </c>
      <c r="M1160" s="32" t="s">
        <v>56</v>
      </c>
      <c r="N1160">
        <v>1</v>
      </c>
      <c r="O1160" s="32" t="s">
        <v>135</v>
      </c>
      <c r="P1160">
        <v>1</v>
      </c>
      <c r="Q1160" s="32" t="s">
        <v>41</v>
      </c>
      <c r="R1160">
        <v>8595</v>
      </c>
      <c r="S1160" s="32" t="s">
        <v>1026</v>
      </c>
      <c r="T1160" s="32" t="s">
        <v>1027</v>
      </c>
      <c r="U1160" s="32" t="s">
        <v>45</v>
      </c>
      <c r="V1160" s="32" t="s">
        <v>4367</v>
      </c>
      <c r="W1160" s="33">
        <v>44832.57403935185</v>
      </c>
      <c r="X1160" s="32" t="s">
        <v>110</v>
      </c>
      <c r="Y1160" s="32" t="s">
        <v>47</v>
      </c>
      <c r="Z1160" s="32" t="s">
        <v>48</v>
      </c>
      <c r="AA1160" s="32" t="s">
        <v>97</v>
      </c>
      <c r="AB1160" s="32" t="s">
        <v>4368</v>
      </c>
      <c r="AC1160" s="32" t="s">
        <v>1776</v>
      </c>
      <c r="AD1160" s="34"/>
      <c r="AE1160" s="32" t="s">
        <v>39</v>
      </c>
      <c r="AF1160" s="32" t="s">
        <v>50</v>
      </c>
      <c r="AG1160" s="35">
        <v>0</v>
      </c>
      <c r="AH1160" s="33">
        <v>44832.57403935185</v>
      </c>
      <c r="AI1160" s="32" t="s">
        <v>41</v>
      </c>
    </row>
    <row r="1161" spans="1:35" ht="14.25">
      <c r="A1161" s="32" t="s">
        <v>35</v>
      </c>
      <c r="B1161" s="32" t="s">
        <v>36</v>
      </c>
      <c r="C1161" s="33">
        <v>44832.566979166666</v>
      </c>
      <c r="D1161" s="33">
        <v>44832.526134259257</v>
      </c>
      <c r="E1161" s="32" t="s">
        <v>37</v>
      </c>
      <c r="F1161" s="32" t="s">
        <v>4369</v>
      </c>
      <c r="G1161">
        <v>12291</v>
      </c>
      <c r="H1161" s="33">
        <v>44844.526724537034</v>
      </c>
      <c r="I1161" s="32" t="s">
        <v>38</v>
      </c>
      <c r="J1161" s="32" t="s">
        <v>39</v>
      </c>
      <c r="K1161" s="33"/>
      <c r="L1161" s="32" t="s">
        <v>40</v>
      </c>
      <c r="M1161" s="32" t="s">
        <v>56</v>
      </c>
      <c r="N1161">
        <v>1</v>
      </c>
      <c r="O1161" s="32" t="s">
        <v>127</v>
      </c>
      <c r="P1161">
        <v>0</v>
      </c>
      <c r="Q1161" s="32" t="s">
        <v>56</v>
      </c>
      <c r="R1161">
        <v>6456</v>
      </c>
      <c r="S1161" s="32" t="s">
        <v>296</v>
      </c>
      <c r="T1161" s="32" t="s">
        <v>297</v>
      </c>
      <c r="U1161" s="32" t="s">
        <v>45</v>
      </c>
      <c r="V1161" s="32" t="s">
        <v>4370</v>
      </c>
      <c r="W1161" s="33">
        <v>44832.566979166666</v>
      </c>
      <c r="X1161" s="32" t="s">
        <v>184</v>
      </c>
      <c r="Y1161" s="32" t="s">
        <v>47</v>
      </c>
      <c r="Z1161" s="32" t="s">
        <v>48</v>
      </c>
      <c r="AA1161" s="32" t="s">
        <v>128</v>
      </c>
      <c r="AB1161" s="32" t="s">
        <v>4371</v>
      </c>
      <c r="AC1161" s="32" t="s">
        <v>587</v>
      </c>
      <c r="AD1161" s="34"/>
      <c r="AE1161" s="32" t="s">
        <v>39</v>
      </c>
      <c r="AF1161" s="32" t="s">
        <v>50</v>
      </c>
      <c r="AG1161" s="35">
        <v>0</v>
      </c>
      <c r="AH1161" s="33">
        <v>44832.566979166666</v>
      </c>
      <c r="AI1161" s="32" t="s">
        <v>56</v>
      </c>
    </row>
    <row r="1162" spans="1:35" ht="14.25">
      <c r="A1162" s="32" t="s">
        <v>35</v>
      </c>
      <c r="B1162" s="32" t="s">
        <v>1527</v>
      </c>
      <c r="C1162" s="33">
        <v>44832.661319444444</v>
      </c>
      <c r="D1162" s="33">
        <v>44832.532430555555</v>
      </c>
      <c r="E1162" s="32" t="s">
        <v>37</v>
      </c>
      <c r="F1162" s="32" t="s">
        <v>4372</v>
      </c>
      <c r="G1162">
        <v>12292</v>
      </c>
      <c r="H1162" s="33">
        <v>44844.629374999997</v>
      </c>
      <c r="I1162" s="32" t="s">
        <v>38</v>
      </c>
      <c r="J1162" s="32" t="s">
        <v>39</v>
      </c>
      <c r="K1162" s="33"/>
      <c r="L1162" s="32" t="s">
        <v>40</v>
      </c>
      <c r="M1162" s="32" t="s">
        <v>56</v>
      </c>
      <c r="N1162">
        <v>1</v>
      </c>
      <c r="O1162" s="32" t="s">
        <v>42</v>
      </c>
      <c r="P1162">
        <v>0</v>
      </c>
      <c r="Q1162" s="32" t="s">
        <v>56</v>
      </c>
      <c r="R1162">
        <v>6456</v>
      </c>
      <c r="S1162" s="32" t="s">
        <v>296</v>
      </c>
      <c r="T1162" s="32" t="s">
        <v>297</v>
      </c>
      <c r="U1162" s="32" t="s">
        <v>45</v>
      </c>
      <c r="V1162" s="32" t="s">
        <v>4373</v>
      </c>
      <c r="W1162" s="33">
        <v>44832.565046296295</v>
      </c>
      <c r="X1162" s="32" t="s">
        <v>219</v>
      </c>
      <c r="Y1162" s="32" t="s">
        <v>47</v>
      </c>
      <c r="Z1162" s="32" t="s">
        <v>48</v>
      </c>
      <c r="AA1162" s="32" t="s">
        <v>4197</v>
      </c>
      <c r="AB1162" s="32" t="s">
        <v>4374</v>
      </c>
      <c r="AC1162" s="32" t="s">
        <v>587</v>
      </c>
      <c r="AD1162" s="34"/>
      <c r="AE1162" s="32" t="s">
        <v>39</v>
      </c>
      <c r="AF1162" s="32" t="s">
        <v>50</v>
      </c>
      <c r="AG1162" s="35">
        <v>0</v>
      </c>
      <c r="AH1162" s="33">
        <v>44832.661319444444</v>
      </c>
      <c r="AI1162" s="32" t="s">
        <v>56</v>
      </c>
    </row>
    <row r="1163" spans="1:35" ht="14.25">
      <c r="A1163" s="32" t="s">
        <v>35</v>
      </c>
      <c r="B1163" s="32" t="s">
        <v>178</v>
      </c>
      <c r="C1163" s="33"/>
      <c r="D1163" s="33">
        <v>44832.54277777778</v>
      </c>
      <c r="E1163" s="32" t="s">
        <v>37</v>
      </c>
      <c r="F1163" s="32" t="s">
        <v>4375</v>
      </c>
      <c r="G1163">
        <v>12293</v>
      </c>
      <c r="H1163" s="33">
        <v>44844.543310185189</v>
      </c>
      <c r="I1163" s="32" t="s">
        <v>2374</v>
      </c>
      <c r="J1163" s="32" t="s">
        <v>45</v>
      </c>
      <c r="K1163" s="33">
        <v>44832.555185185185</v>
      </c>
      <c r="L1163" s="32" t="s">
        <v>40</v>
      </c>
      <c r="M1163" s="32" t="s">
        <v>56</v>
      </c>
      <c r="N1163">
        <v>2</v>
      </c>
      <c r="O1163" s="32" t="s">
        <v>179</v>
      </c>
      <c r="P1163">
        <v>1</v>
      </c>
      <c r="Q1163" s="32" t="s">
        <v>56</v>
      </c>
      <c r="R1163">
        <v>8744</v>
      </c>
      <c r="S1163" s="32" t="s">
        <v>553</v>
      </c>
      <c r="T1163" s="32" t="s">
        <v>554</v>
      </c>
      <c r="U1163" s="32" t="s">
        <v>39</v>
      </c>
      <c r="V1163" s="32" t="s">
        <v>39</v>
      </c>
      <c r="W1163" s="33"/>
      <c r="X1163" s="32" t="s">
        <v>215</v>
      </c>
      <c r="Y1163" s="32" t="s">
        <v>47</v>
      </c>
      <c r="Z1163" s="32" t="s">
        <v>216</v>
      </c>
      <c r="AA1163" s="32" t="s">
        <v>182</v>
      </c>
      <c r="AB1163" s="32" t="s">
        <v>4376</v>
      </c>
      <c r="AC1163" s="32" t="s">
        <v>496</v>
      </c>
      <c r="AD1163" s="34"/>
      <c r="AE1163" s="32" t="s">
        <v>39</v>
      </c>
      <c r="AF1163" s="32" t="s">
        <v>53</v>
      </c>
      <c r="AG1163" s="35">
        <v>0</v>
      </c>
      <c r="AH1163" s="33">
        <v>44838.420983796299</v>
      </c>
      <c r="AI1163" s="32" t="s">
        <v>56</v>
      </c>
    </row>
    <row r="1164" spans="1:35" ht="14.25">
      <c r="A1164" s="32" t="s">
        <v>35</v>
      </c>
      <c r="B1164" s="32" t="s">
        <v>36</v>
      </c>
      <c r="C1164" s="33">
        <v>44835.317152777781</v>
      </c>
      <c r="D1164" s="33">
        <v>44832.550254629627</v>
      </c>
      <c r="E1164" s="32" t="s">
        <v>37</v>
      </c>
      <c r="F1164" s="32" t="s">
        <v>4377</v>
      </c>
      <c r="G1164">
        <v>12294</v>
      </c>
      <c r="H1164" s="33">
        <v>44846.591666666667</v>
      </c>
      <c r="I1164" s="32" t="s">
        <v>38</v>
      </c>
      <c r="J1164" s="32" t="s">
        <v>39</v>
      </c>
      <c r="K1164" s="33"/>
      <c r="L1164" s="32" t="s">
        <v>40</v>
      </c>
      <c r="M1164" s="32" t="s">
        <v>56</v>
      </c>
      <c r="N1164">
        <v>1</v>
      </c>
      <c r="O1164" s="32" t="s">
        <v>127</v>
      </c>
      <c r="P1164">
        <v>0</v>
      </c>
      <c r="Q1164" s="32" t="s">
        <v>56</v>
      </c>
      <c r="R1164">
        <v>6300</v>
      </c>
      <c r="S1164" s="32" t="s">
        <v>4378</v>
      </c>
      <c r="T1164" s="32" t="s">
        <v>4379</v>
      </c>
      <c r="U1164" s="32" t="s">
        <v>45</v>
      </c>
      <c r="V1164" s="32" t="s">
        <v>4380</v>
      </c>
      <c r="W1164" s="33">
        <v>44833.309201388889</v>
      </c>
      <c r="X1164" s="32" t="s">
        <v>94</v>
      </c>
      <c r="Y1164" s="32" t="s">
        <v>52</v>
      </c>
      <c r="Z1164" s="32" t="s">
        <v>48</v>
      </c>
      <c r="AA1164" s="32" t="s">
        <v>95</v>
      </c>
      <c r="AB1164" s="32" t="s">
        <v>4377</v>
      </c>
      <c r="AC1164" s="32" t="s">
        <v>570</v>
      </c>
      <c r="AD1164" s="34"/>
      <c r="AE1164" s="32" t="s">
        <v>39</v>
      </c>
      <c r="AF1164" s="32" t="s">
        <v>50</v>
      </c>
      <c r="AG1164" s="35">
        <v>0</v>
      </c>
      <c r="AH1164" s="33">
        <v>44835.317141203705</v>
      </c>
      <c r="AI1164" s="32" t="s">
        <v>56</v>
      </c>
    </row>
    <row r="1165" spans="1:35" ht="14.25">
      <c r="A1165" s="32" t="s">
        <v>35</v>
      </c>
      <c r="B1165" s="32" t="s">
        <v>171</v>
      </c>
      <c r="C1165" s="33">
        <v>44832.664814814816</v>
      </c>
      <c r="D1165" s="33">
        <v>44832.550543981481</v>
      </c>
      <c r="E1165" s="32" t="s">
        <v>37</v>
      </c>
      <c r="F1165" s="32" t="s">
        <v>4381</v>
      </c>
      <c r="G1165">
        <v>12295</v>
      </c>
      <c r="H1165" s="33">
        <v>44844.558564814812</v>
      </c>
      <c r="I1165" s="32" t="s">
        <v>38</v>
      </c>
      <c r="J1165" s="32" t="s">
        <v>39</v>
      </c>
      <c r="K1165" s="33"/>
      <c r="L1165" s="32" t="s">
        <v>40</v>
      </c>
      <c r="M1165" s="32" t="s">
        <v>56</v>
      </c>
      <c r="N1165">
        <v>1</v>
      </c>
      <c r="O1165" s="32" t="s">
        <v>42</v>
      </c>
      <c r="P1165">
        <v>0</v>
      </c>
      <c r="Q1165" s="32" t="s">
        <v>56</v>
      </c>
      <c r="R1165">
        <v>633061868</v>
      </c>
      <c r="S1165" s="32" t="s">
        <v>1024</v>
      </c>
      <c r="T1165" s="32" t="s">
        <v>1025</v>
      </c>
      <c r="U1165" s="32" t="s">
        <v>45</v>
      </c>
      <c r="V1165" s="32" t="s">
        <v>4382</v>
      </c>
      <c r="W1165" s="33">
        <v>44832.657233796293</v>
      </c>
      <c r="X1165" s="32" t="s">
        <v>81</v>
      </c>
      <c r="Y1165" s="32" t="s">
        <v>47</v>
      </c>
      <c r="Z1165" s="32" t="s">
        <v>48</v>
      </c>
      <c r="AA1165" s="32" t="s">
        <v>190</v>
      </c>
      <c r="AB1165" s="32" t="s">
        <v>4383</v>
      </c>
      <c r="AC1165" s="32" t="s">
        <v>907</v>
      </c>
      <c r="AD1165" s="34"/>
      <c r="AE1165" s="32" t="s">
        <v>39</v>
      </c>
      <c r="AF1165" s="32" t="s">
        <v>50</v>
      </c>
      <c r="AG1165" s="35">
        <v>0</v>
      </c>
      <c r="AH1165" s="33">
        <v>44832.664814814816</v>
      </c>
      <c r="AI1165" s="32" t="s">
        <v>56</v>
      </c>
    </row>
    <row r="1166" spans="1:35" ht="14.25">
      <c r="A1166" s="32" t="s">
        <v>35</v>
      </c>
      <c r="B1166" s="32" t="s">
        <v>36</v>
      </c>
      <c r="C1166" s="33">
        <v>44835.483634259261</v>
      </c>
      <c r="D1166" s="33">
        <v>44832.551412037035</v>
      </c>
      <c r="E1166" s="32" t="s">
        <v>37</v>
      </c>
      <c r="F1166" s="32" t="s">
        <v>4384</v>
      </c>
      <c r="G1166">
        <v>12296</v>
      </c>
      <c r="H1166" s="33">
        <v>44846.434027777781</v>
      </c>
      <c r="I1166" s="32" t="s">
        <v>38</v>
      </c>
      <c r="J1166" s="32" t="s">
        <v>39</v>
      </c>
      <c r="K1166" s="33"/>
      <c r="L1166" s="32" t="s">
        <v>40</v>
      </c>
      <c r="M1166" s="32" t="s">
        <v>56</v>
      </c>
      <c r="N1166">
        <v>1</v>
      </c>
      <c r="O1166" s="32" t="s">
        <v>42</v>
      </c>
      <c r="P1166">
        <v>0</v>
      </c>
      <c r="Q1166" s="32" t="s">
        <v>56</v>
      </c>
      <c r="R1166">
        <v>5708</v>
      </c>
      <c r="S1166" s="32" t="s">
        <v>4385</v>
      </c>
      <c r="T1166" s="32" t="s">
        <v>4386</v>
      </c>
      <c r="U1166" s="32" t="s">
        <v>45</v>
      </c>
      <c r="V1166" s="32" t="s">
        <v>4387</v>
      </c>
      <c r="W1166" s="33">
        <v>44833.450902777775</v>
      </c>
      <c r="X1166" s="32" t="s">
        <v>46</v>
      </c>
      <c r="Y1166" s="32" t="s">
        <v>52</v>
      </c>
      <c r="Z1166" s="32" t="s">
        <v>48</v>
      </c>
      <c r="AA1166" s="32" t="s">
        <v>336</v>
      </c>
      <c r="AB1166" s="32" t="s">
        <v>4388</v>
      </c>
      <c r="AC1166" s="32" t="s">
        <v>841</v>
      </c>
      <c r="AD1166" s="34"/>
      <c r="AE1166" s="32" t="s">
        <v>39</v>
      </c>
      <c r="AF1166" s="32" t="s">
        <v>50</v>
      </c>
      <c r="AG1166" s="35">
        <v>0</v>
      </c>
      <c r="AH1166" s="33">
        <v>44835.483634259261</v>
      </c>
      <c r="AI1166" s="32" t="s">
        <v>56</v>
      </c>
    </row>
    <row r="1167" spans="1:35" ht="14.25">
      <c r="A1167" s="32" t="s">
        <v>35</v>
      </c>
      <c r="B1167" s="32" t="s">
        <v>178</v>
      </c>
      <c r="C1167" s="33"/>
      <c r="D1167" s="33">
        <v>44832.558125000003</v>
      </c>
      <c r="E1167" s="32" t="s">
        <v>37</v>
      </c>
      <c r="F1167" s="32" t="s">
        <v>4389</v>
      </c>
      <c r="G1167">
        <v>12297</v>
      </c>
      <c r="H1167" s="33">
        <v>44844.558159722219</v>
      </c>
      <c r="I1167" s="32" t="s">
        <v>38</v>
      </c>
      <c r="J1167" s="32" t="s">
        <v>39</v>
      </c>
      <c r="K1167" s="33"/>
      <c r="L1167" s="32" t="s">
        <v>40</v>
      </c>
      <c r="M1167" s="32" t="s">
        <v>56</v>
      </c>
      <c r="N1167">
        <v>1</v>
      </c>
      <c r="O1167" s="32" t="s">
        <v>179</v>
      </c>
      <c r="P1167">
        <v>0</v>
      </c>
      <c r="Q1167" s="32" t="s">
        <v>56</v>
      </c>
      <c r="R1167">
        <v>8405</v>
      </c>
      <c r="S1167" s="32" t="s">
        <v>180</v>
      </c>
      <c r="T1167" s="32" t="s">
        <v>181</v>
      </c>
      <c r="U1167" s="32" t="s">
        <v>39</v>
      </c>
      <c r="V1167" s="32" t="s">
        <v>39</v>
      </c>
      <c r="W1167" s="33"/>
      <c r="X1167" s="32" t="s">
        <v>215</v>
      </c>
      <c r="Y1167" s="32" t="s">
        <v>47</v>
      </c>
      <c r="Z1167" s="32" t="s">
        <v>216</v>
      </c>
      <c r="AA1167" s="32" t="s">
        <v>182</v>
      </c>
      <c r="AB1167" s="32" t="s">
        <v>4390</v>
      </c>
      <c r="AC1167" s="32" t="s">
        <v>1304</v>
      </c>
      <c r="AD1167" s="34"/>
      <c r="AE1167" s="32" t="s">
        <v>39</v>
      </c>
      <c r="AF1167" s="32" t="s">
        <v>53</v>
      </c>
      <c r="AG1167" s="35">
        <v>0</v>
      </c>
      <c r="AH1167" s="33">
        <v>44834.447314814817</v>
      </c>
      <c r="AI1167" s="32" t="s">
        <v>56</v>
      </c>
    </row>
    <row r="1168" spans="1:35" ht="14.25">
      <c r="A1168" s="32" t="s">
        <v>35</v>
      </c>
      <c r="B1168" s="32" t="s">
        <v>1527</v>
      </c>
      <c r="C1168" s="33"/>
      <c r="D1168" s="33">
        <v>44832.576296296298</v>
      </c>
      <c r="E1168" s="32" t="s">
        <v>37</v>
      </c>
      <c r="F1168" s="32" t="s">
        <v>4391</v>
      </c>
      <c r="G1168">
        <v>12298</v>
      </c>
      <c r="H1168" s="33">
        <v>44844.576678240737</v>
      </c>
      <c r="I1168" s="32" t="s">
        <v>4392</v>
      </c>
      <c r="J1168" s="32" t="s">
        <v>45</v>
      </c>
      <c r="K1168" s="33">
        <v>44832.590462962966</v>
      </c>
      <c r="L1168" s="32" t="s">
        <v>40</v>
      </c>
      <c r="M1168" s="32" t="s">
        <v>56</v>
      </c>
      <c r="N1168">
        <v>1</v>
      </c>
      <c r="O1168" s="32" t="s">
        <v>55</v>
      </c>
      <c r="P1168">
        <v>2</v>
      </c>
      <c r="Q1168" s="32" t="s">
        <v>56</v>
      </c>
      <c r="R1168">
        <v>5757</v>
      </c>
      <c r="S1168" s="32" t="s">
        <v>1034</v>
      </c>
      <c r="T1168" s="32" t="s">
        <v>1035</v>
      </c>
      <c r="U1168" s="32" t="s">
        <v>39</v>
      </c>
      <c r="V1168" s="32" t="s">
        <v>39</v>
      </c>
      <c r="W1168" s="33"/>
      <c r="X1168" s="32" t="s">
        <v>259</v>
      </c>
      <c r="Y1168" s="32" t="s">
        <v>47</v>
      </c>
      <c r="Z1168" s="32" t="s">
        <v>160</v>
      </c>
      <c r="AA1168" s="32" t="s">
        <v>505</v>
      </c>
      <c r="AB1168" s="32" t="s">
        <v>4393</v>
      </c>
      <c r="AC1168" s="32" t="s">
        <v>997</v>
      </c>
      <c r="AD1168" s="34"/>
      <c r="AE1168" s="32" t="s">
        <v>39</v>
      </c>
      <c r="AF1168" s="32" t="s">
        <v>50</v>
      </c>
      <c r="AG1168" s="35">
        <v>0</v>
      </c>
      <c r="AH1168" s="33">
        <v>44832.591527777775</v>
      </c>
      <c r="AI1168" s="32" t="s">
        <v>56</v>
      </c>
    </row>
    <row r="1169" spans="1:35" ht="14.25">
      <c r="A1169" s="32" t="s">
        <v>35</v>
      </c>
      <c r="B1169" s="32" t="s">
        <v>178</v>
      </c>
      <c r="C1169" s="33"/>
      <c r="D1169" s="33">
        <v>44832.57849537037</v>
      </c>
      <c r="E1169" s="32" t="s">
        <v>37</v>
      </c>
      <c r="F1169" s="32" t="s">
        <v>39</v>
      </c>
      <c r="G1169">
        <v>12299</v>
      </c>
      <c r="H1169" s="33">
        <v>44837.45416666667</v>
      </c>
      <c r="I1169" s="32" t="s">
        <v>38</v>
      </c>
      <c r="J1169" s="32" t="s">
        <v>39</v>
      </c>
      <c r="K1169" s="33"/>
      <c r="L1169" s="32" t="s">
        <v>40</v>
      </c>
      <c r="M1169" s="32" t="s">
        <v>56</v>
      </c>
      <c r="N1169">
        <v>1</v>
      </c>
      <c r="O1169" s="32" t="s">
        <v>179</v>
      </c>
      <c r="P1169">
        <v>0</v>
      </c>
      <c r="Q1169" s="32" t="s">
        <v>41</v>
      </c>
      <c r="R1169">
        <v>6663</v>
      </c>
      <c r="S1169" s="32" t="s">
        <v>1045</v>
      </c>
      <c r="T1169" s="32" t="s">
        <v>4394</v>
      </c>
      <c r="U1169" s="32" t="s">
        <v>39</v>
      </c>
      <c r="V1169" s="32" t="s">
        <v>39</v>
      </c>
      <c r="W1169" s="33"/>
      <c r="X1169" s="32" t="s">
        <v>85</v>
      </c>
      <c r="Y1169" s="32" t="s">
        <v>47</v>
      </c>
      <c r="Z1169" s="32" t="s">
        <v>160</v>
      </c>
      <c r="AA1169" s="32" t="s">
        <v>182</v>
      </c>
      <c r="AB1169" s="32" t="s">
        <v>1046</v>
      </c>
      <c r="AC1169" s="32" t="s">
        <v>631</v>
      </c>
      <c r="AD1169" s="34"/>
      <c r="AE1169" s="32" t="s">
        <v>39</v>
      </c>
      <c r="AF1169" s="32" t="s">
        <v>53</v>
      </c>
      <c r="AG1169" s="35">
        <v>0</v>
      </c>
      <c r="AH1169" s="33">
        <v>44833.875300925924</v>
      </c>
      <c r="AI1169" s="32" t="s">
        <v>56</v>
      </c>
    </row>
    <row r="1170" spans="1:35" ht="14.25">
      <c r="A1170" s="32" t="s">
        <v>35</v>
      </c>
      <c r="B1170" s="32" t="s">
        <v>73</v>
      </c>
      <c r="C1170" s="33">
        <v>44835.650439814817</v>
      </c>
      <c r="D1170" s="33">
        <v>44832.583333333336</v>
      </c>
      <c r="E1170" s="32" t="s">
        <v>37</v>
      </c>
      <c r="F1170" s="32" t="s">
        <v>4395</v>
      </c>
      <c r="G1170">
        <v>12300</v>
      </c>
      <c r="H1170" s="33">
        <v>44838.55</v>
      </c>
      <c r="I1170" s="32" t="s">
        <v>38</v>
      </c>
      <c r="J1170" s="32" t="s">
        <v>39</v>
      </c>
      <c r="K1170" s="33"/>
      <c r="L1170" s="32" t="s">
        <v>40</v>
      </c>
      <c r="M1170" s="32" t="s">
        <v>56</v>
      </c>
      <c r="N1170">
        <v>1</v>
      </c>
      <c r="O1170" s="32" t="s">
        <v>82</v>
      </c>
      <c r="P1170">
        <v>0</v>
      </c>
      <c r="Q1170" s="32" t="s">
        <v>41</v>
      </c>
      <c r="R1170">
        <v>8702</v>
      </c>
      <c r="S1170" s="32" t="s">
        <v>4396</v>
      </c>
      <c r="T1170" s="32" t="s">
        <v>4397</v>
      </c>
      <c r="U1170" s="32" t="s">
        <v>45</v>
      </c>
      <c r="V1170" s="32" t="s">
        <v>4398</v>
      </c>
      <c r="W1170" s="33">
        <v>44833.617025462961</v>
      </c>
      <c r="X1170" s="32" t="s">
        <v>81</v>
      </c>
      <c r="Y1170" s="32" t="s">
        <v>47</v>
      </c>
      <c r="Z1170" s="32" t="s">
        <v>48</v>
      </c>
      <c r="AA1170" s="32" t="s">
        <v>77</v>
      </c>
      <c r="AB1170" s="32" t="s">
        <v>4399</v>
      </c>
      <c r="AC1170" s="32" t="s">
        <v>907</v>
      </c>
      <c r="AD1170" s="34"/>
      <c r="AE1170" s="32" t="s">
        <v>39</v>
      </c>
      <c r="AF1170" s="32" t="s">
        <v>50</v>
      </c>
      <c r="AG1170" s="35">
        <v>0</v>
      </c>
      <c r="AH1170" s="33">
        <v>44835.650439814817</v>
      </c>
      <c r="AI1170" s="32" t="s">
        <v>56</v>
      </c>
    </row>
    <row r="1171" spans="1:35" ht="14.25">
      <c r="A1171" s="32" t="s">
        <v>35</v>
      </c>
      <c r="B1171" s="32" t="s">
        <v>73</v>
      </c>
      <c r="C1171" s="33">
        <v>44832.661574074074</v>
      </c>
      <c r="D1171" s="33">
        <v>44832.58798611111</v>
      </c>
      <c r="E1171" s="32" t="s">
        <v>37</v>
      </c>
      <c r="F1171" s="32" t="s">
        <v>4400</v>
      </c>
      <c r="G1171">
        <v>12301</v>
      </c>
      <c r="H1171" s="33">
        <v>44844.637962962966</v>
      </c>
      <c r="I1171" s="32" t="s">
        <v>38</v>
      </c>
      <c r="J1171" s="32" t="s">
        <v>39</v>
      </c>
      <c r="K1171" s="33"/>
      <c r="L1171" s="32" t="s">
        <v>40</v>
      </c>
      <c r="M1171" s="32" t="s">
        <v>56</v>
      </c>
      <c r="N1171">
        <v>1</v>
      </c>
      <c r="O1171" s="32" t="s">
        <v>74</v>
      </c>
      <c r="P1171">
        <v>0</v>
      </c>
      <c r="Q1171" s="32" t="s">
        <v>56</v>
      </c>
      <c r="R1171">
        <v>6941</v>
      </c>
      <c r="S1171" s="32" t="s">
        <v>366</v>
      </c>
      <c r="T1171" s="32" t="s">
        <v>367</v>
      </c>
      <c r="U1171" s="32" t="s">
        <v>45</v>
      </c>
      <c r="V1171" s="32" t="s">
        <v>4401</v>
      </c>
      <c r="W1171" s="33">
        <v>44832.611689814818</v>
      </c>
      <c r="X1171" s="32" t="s">
        <v>58</v>
      </c>
      <c r="Y1171" s="32" t="s">
        <v>47</v>
      </c>
      <c r="Z1171" s="32" t="s">
        <v>48</v>
      </c>
      <c r="AA1171" s="32" t="s">
        <v>77</v>
      </c>
      <c r="AB1171" s="32" t="s">
        <v>4402</v>
      </c>
      <c r="AC1171" s="32" t="s">
        <v>497</v>
      </c>
      <c r="AD1171" s="34">
        <v>44686</v>
      </c>
      <c r="AE1171" s="32" t="s">
        <v>39</v>
      </c>
      <c r="AF1171" s="32" t="s">
        <v>50</v>
      </c>
      <c r="AG1171" s="35">
        <v>0</v>
      </c>
      <c r="AH1171" s="33">
        <v>44832.701504629629</v>
      </c>
      <c r="AI1171" s="32" t="s">
        <v>56</v>
      </c>
    </row>
    <row r="1172" spans="1:35" ht="14.25">
      <c r="A1172" s="32" t="s">
        <v>35</v>
      </c>
      <c r="B1172" s="32" t="s">
        <v>178</v>
      </c>
      <c r="C1172" s="33">
        <v>44835.650451388887</v>
      </c>
      <c r="D1172" s="33">
        <v>44832.592557870368</v>
      </c>
      <c r="E1172" s="32" t="s">
        <v>37</v>
      </c>
      <c r="F1172" s="32" t="s">
        <v>4403</v>
      </c>
      <c r="G1172">
        <v>12302</v>
      </c>
      <c r="H1172" s="33">
        <v>44845.683333333334</v>
      </c>
      <c r="I1172" s="32" t="s">
        <v>38</v>
      </c>
      <c r="J1172" s="32" t="s">
        <v>39</v>
      </c>
      <c r="K1172" s="33"/>
      <c r="L1172" s="32" t="s">
        <v>40</v>
      </c>
      <c r="M1172" s="32" t="s">
        <v>56</v>
      </c>
      <c r="N1172">
        <v>1</v>
      </c>
      <c r="O1172" s="32" t="s">
        <v>73</v>
      </c>
      <c r="P1172">
        <v>0</v>
      </c>
      <c r="Q1172" s="32" t="s">
        <v>56</v>
      </c>
      <c r="R1172">
        <v>8677</v>
      </c>
      <c r="S1172" s="32" t="s">
        <v>1570</v>
      </c>
      <c r="T1172" s="32" t="s">
        <v>1571</v>
      </c>
      <c r="U1172" s="32" t="s">
        <v>45</v>
      </c>
      <c r="V1172" s="32" t="s">
        <v>4404</v>
      </c>
      <c r="W1172" s="33">
        <v>44833.618125000001</v>
      </c>
      <c r="X1172" s="32" t="s">
        <v>72</v>
      </c>
      <c r="Y1172" s="32" t="s">
        <v>47</v>
      </c>
      <c r="Z1172" s="32" t="s">
        <v>48</v>
      </c>
      <c r="AA1172" s="32" t="s">
        <v>182</v>
      </c>
      <c r="AB1172" s="32" t="s">
        <v>4405</v>
      </c>
      <c r="AC1172" s="32" t="s">
        <v>461</v>
      </c>
      <c r="AD1172" s="34"/>
      <c r="AE1172" s="32" t="s">
        <v>39</v>
      </c>
      <c r="AF1172" s="32" t="s">
        <v>53</v>
      </c>
      <c r="AG1172" s="35">
        <v>0</v>
      </c>
      <c r="AH1172" s="33">
        <v>44835.650451388887</v>
      </c>
      <c r="AI1172" s="32" t="s">
        <v>56</v>
      </c>
    </row>
    <row r="1173" spans="1:35" ht="14.25">
      <c r="A1173" s="32" t="s">
        <v>35</v>
      </c>
      <c r="B1173" s="32" t="s">
        <v>171</v>
      </c>
      <c r="C1173" s="33">
        <v>44832.661886574075</v>
      </c>
      <c r="D1173" s="33">
        <v>44832.59957175926</v>
      </c>
      <c r="E1173" s="32" t="s">
        <v>37</v>
      </c>
      <c r="F1173" s="32" t="s">
        <v>4406</v>
      </c>
      <c r="G1173">
        <v>12303</v>
      </c>
      <c r="H1173" s="33">
        <v>44844.631331018521</v>
      </c>
      <c r="I1173" s="32" t="s">
        <v>38</v>
      </c>
      <c r="J1173" s="32" t="s">
        <v>39</v>
      </c>
      <c r="K1173" s="33"/>
      <c r="L1173" s="32" t="s">
        <v>40</v>
      </c>
      <c r="M1173" s="32" t="s">
        <v>56</v>
      </c>
      <c r="N1173">
        <v>1</v>
      </c>
      <c r="O1173" s="32" t="s">
        <v>42</v>
      </c>
      <c r="P1173">
        <v>0</v>
      </c>
      <c r="Q1173" s="32" t="s">
        <v>56</v>
      </c>
      <c r="R1173">
        <v>5788</v>
      </c>
      <c r="S1173" s="32" t="s">
        <v>124</v>
      </c>
      <c r="T1173" s="32" t="s">
        <v>125</v>
      </c>
      <c r="U1173" s="32" t="s">
        <v>45</v>
      </c>
      <c r="V1173" s="32" t="s">
        <v>4407</v>
      </c>
      <c r="W1173" s="33">
        <v>44832.630740740744</v>
      </c>
      <c r="X1173" s="32" t="s">
        <v>46</v>
      </c>
      <c r="Y1173" s="32" t="s">
        <v>47</v>
      </c>
      <c r="Z1173" s="32" t="s">
        <v>48</v>
      </c>
      <c r="AA1173" s="32" t="s">
        <v>220</v>
      </c>
      <c r="AB1173" s="32" t="s">
        <v>4408</v>
      </c>
      <c r="AC1173" s="32" t="s">
        <v>3627</v>
      </c>
      <c r="AD1173" s="34"/>
      <c r="AE1173" s="32" t="s">
        <v>39</v>
      </c>
      <c r="AF1173" s="32" t="s">
        <v>50</v>
      </c>
      <c r="AG1173" s="35">
        <v>0</v>
      </c>
      <c r="AH1173" s="33">
        <v>44832.661886574075</v>
      </c>
      <c r="AI1173" s="32" t="s">
        <v>41</v>
      </c>
    </row>
    <row r="1174" spans="1:35" ht="14.25">
      <c r="A1174" s="32" t="s">
        <v>35</v>
      </c>
      <c r="B1174" s="32" t="s">
        <v>178</v>
      </c>
      <c r="C1174" s="33"/>
      <c r="D1174" s="33">
        <v>44832.612951388888</v>
      </c>
      <c r="E1174" s="32" t="s">
        <v>37</v>
      </c>
      <c r="F1174" s="32" t="s">
        <v>39</v>
      </c>
      <c r="G1174">
        <v>12304</v>
      </c>
      <c r="H1174" s="33">
        <v>44839.48746527778</v>
      </c>
      <c r="I1174" s="32" t="s">
        <v>4181</v>
      </c>
      <c r="J1174" s="32" t="s">
        <v>45</v>
      </c>
      <c r="K1174" s="33">
        <v>44832.668263888889</v>
      </c>
      <c r="L1174" s="32" t="s">
        <v>40</v>
      </c>
      <c r="M1174" s="32" t="s">
        <v>56</v>
      </c>
      <c r="N1174">
        <v>1</v>
      </c>
      <c r="O1174" s="32" t="s">
        <v>311</v>
      </c>
      <c r="P1174">
        <v>1</v>
      </c>
      <c r="Q1174" s="32" t="s">
        <v>41</v>
      </c>
      <c r="R1174">
        <v>6797</v>
      </c>
      <c r="S1174" s="32" t="s">
        <v>4132</v>
      </c>
      <c r="T1174" s="32" t="s">
        <v>4133</v>
      </c>
      <c r="U1174" s="32" t="s">
        <v>45</v>
      </c>
      <c r="V1174" s="32" t="s">
        <v>4409</v>
      </c>
      <c r="W1174" s="33">
        <v>44837.704826388886</v>
      </c>
      <c r="X1174" s="32" t="s">
        <v>85</v>
      </c>
      <c r="Y1174" s="32" t="s">
        <v>47</v>
      </c>
      <c r="Z1174" s="32" t="s">
        <v>777</v>
      </c>
      <c r="AA1174" s="32" t="s">
        <v>182</v>
      </c>
      <c r="AB1174" s="32" t="s">
        <v>4134</v>
      </c>
      <c r="AC1174" s="32" t="s">
        <v>484</v>
      </c>
      <c r="AD1174" s="34"/>
      <c r="AE1174" s="32" t="s">
        <v>39</v>
      </c>
      <c r="AF1174" s="32" t="s">
        <v>53</v>
      </c>
      <c r="AG1174" s="35">
        <v>0</v>
      </c>
      <c r="AH1174" s="33">
        <v>44837.704826388886</v>
      </c>
      <c r="AI1174" s="32" t="s">
        <v>56</v>
      </c>
    </row>
    <row r="1175" spans="1:35" ht="14.25">
      <c r="A1175" s="32" t="s">
        <v>35</v>
      </c>
      <c r="B1175" s="32" t="s">
        <v>1527</v>
      </c>
      <c r="C1175" s="33">
        <v>44832.615995370368</v>
      </c>
      <c r="D1175" s="33">
        <v>44832.614849537036</v>
      </c>
      <c r="E1175" s="32" t="s">
        <v>37</v>
      </c>
      <c r="F1175" s="32" t="s">
        <v>4410</v>
      </c>
      <c r="G1175">
        <v>12305</v>
      </c>
      <c r="H1175" s="33">
        <v>44840.695115740738</v>
      </c>
      <c r="I1175" s="32" t="s">
        <v>38</v>
      </c>
      <c r="J1175" s="32" t="s">
        <v>39</v>
      </c>
      <c r="K1175" s="33"/>
      <c r="L1175" s="32" t="s">
        <v>40</v>
      </c>
      <c r="M1175" s="32" t="s">
        <v>41</v>
      </c>
      <c r="N1175">
        <v>1</v>
      </c>
      <c r="O1175" s="32" t="s">
        <v>42</v>
      </c>
      <c r="P1175">
        <v>0</v>
      </c>
      <c r="Q1175" s="32" t="s">
        <v>41</v>
      </c>
      <c r="R1175">
        <v>642175520</v>
      </c>
      <c r="S1175" s="32" t="s">
        <v>194</v>
      </c>
      <c r="T1175" s="32" t="s">
        <v>195</v>
      </c>
      <c r="U1175" s="32" t="s">
        <v>45</v>
      </c>
      <c r="V1175" s="32" t="s">
        <v>4411</v>
      </c>
      <c r="W1175" s="33">
        <v>44832.615995370368</v>
      </c>
      <c r="X1175" s="32" t="s">
        <v>196</v>
      </c>
      <c r="Y1175" s="32" t="s">
        <v>235</v>
      </c>
      <c r="Z1175" s="32" t="s">
        <v>48</v>
      </c>
      <c r="AA1175" s="32" t="s">
        <v>197</v>
      </c>
      <c r="AB1175" s="32" t="s">
        <v>4412</v>
      </c>
      <c r="AC1175" s="32" t="s">
        <v>538</v>
      </c>
      <c r="AD1175" s="34"/>
      <c r="AE1175" s="32" t="s">
        <v>39</v>
      </c>
      <c r="AF1175" s="32" t="s">
        <v>50</v>
      </c>
      <c r="AG1175" s="35">
        <v>0</v>
      </c>
      <c r="AH1175" s="33">
        <v>44838.445810185185</v>
      </c>
      <c r="AI1175" s="32" t="s">
        <v>41</v>
      </c>
    </row>
    <row r="1176" spans="1:35" ht="14.25">
      <c r="A1176" s="32" t="s">
        <v>35</v>
      </c>
      <c r="B1176" s="32" t="s">
        <v>1527</v>
      </c>
      <c r="C1176" s="33">
        <v>44832.618379629632</v>
      </c>
      <c r="D1176" s="33">
        <v>44832.618055555555</v>
      </c>
      <c r="E1176" s="32" t="s">
        <v>37</v>
      </c>
      <c r="F1176" s="32" t="s">
        <v>4413</v>
      </c>
      <c r="G1176">
        <v>12306</v>
      </c>
      <c r="H1176" s="33">
        <v>44840.695763888885</v>
      </c>
      <c r="I1176" s="32" t="s">
        <v>38</v>
      </c>
      <c r="J1176" s="32" t="s">
        <v>39</v>
      </c>
      <c r="K1176" s="33"/>
      <c r="L1176" s="32" t="s">
        <v>40</v>
      </c>
      <c r="M1176" s="32" t="s">
        <v>41</v>
      </c>
      <c r="N1176">
        <v>1</v>
      </c>
      <c r="O1176" s="32" t="s">
        <v>42</v>
      </c>
      <c r="P1176">
        <v>0</v>
      </c>
      <c r="Q1176" s="32" t="s">
        <v>41</v>
      </c>
      <c r="R1176">
        <v>642175520</v>
      </c>
      <c r="S1176" s="32" t="s">
        <v>194</v>
      </c>
      <c r="T1176" s="32" t="s">
        <v>195</v>
      </c>
      <c r="U1176" s="32" t="s">
        <v>45</v>
      </c>
      <c r="V1176" s="32" t="s">
        <v>1340</v>
      </c>
      <c r="W1176" s="33">
        <v>44832.618379629632</v>
      </c>
      <c r="X1176" s="32" t="s">
        <v>196</v>
      </c>
      <c r="Y1176" s="32" t="s">
        <v>235</v>
      </c>
      <c r="Z1176" s="32" t="s">
        <v>48</v>
      </c>
      <c r="AA1176" s="32" t="s">
        <v>197</v>
      </c>
      <c r="AB1176" s="32" t="s">
        <v>4414</v>
      </c>
      <c r="AC1176" s="32" t="s">
        <v>538</v>
      </c>
      <c r="AD1176" s="34"/>
      <c r="AE1176" s="32" t="s">
        <v>39</v>
      </c>
      <c r="AF1176" s="32" t="s">
        <v>50</v>
      </c>
      <c r="AG1176" s="35">
        <v>0</v>
      </c>
      <c r="AH1176" s="33">
        <v>44838.445763888885</v>
      </c>
      <c r="AI1176" s="32" t="s">
        <v>41</v>
      </c>
    </row>
    <row r="1177" spans="1:35" ht="14.25">
      <c r="A1177" s="32" t="s">
        <v>35</v>
      </c>
      <c r="B1177" s="32" t="s">
        <v>1527</v>
      </c>
      <c r="C1177" s="33">
        <v>44832.62</v>
      </c>
      <c r="D1177" s="33">
        <v>44832.619270833333</v>
      </c>
      <c r="E1177" s="32" t="s">
        <v>37</v>
      </c>
      <c r="F1177" s="32" t="s">
        <v>4415</v>
      </c>
      <c r="G1177">
        <v>12307</v>
      </c>
      <c r="H1177" s="33">
        <v>44840.695034722223</v>
      </c>
      <c r="I1177" s="32" t="s">
        <v>38</v>
      </c>
      <c r="J1177" s="32" t="s">
        <v>39</v>
      </c>
      <c r="K1177" s="33"/>
      <c r="L1177" s="32" t="s">
        <v>40</v>
      </c>
      <c r="M1177" s="32" t="s">
        <v>41</v>
      </c>
      <c r="N1177">
        <v>1</v>
      </c>
      <c r="O1177" s="32" t="s">
        <v>119</v>
      </c>
      <c r="P1177">
        <v>0</v>
      </c>
      <c r="Q1177" s="32" t="s">
        <v>41</v>
      </c>
      <c r="R1177">
        <v>642175520</v>
      </c>
      <c r="S1177" s="32" t="s">
        <v>194</v>
      </c>
      <c r="T1177" s="32" t="s">
        <v>195</v>
      </c>
      <c r="U1177" s="32" t="s">
        <v>45</v>
      </c>
      <c r="V1177" s="32" t="s">
        <v>1007</v>
      </c>
      <c r="W1177" s="33">
        <v>44832.62</v>
      </c>
      <c r="X1177" s="32" t="s">
        <v>196</v>
      </c>
      <c r="Y1177" s="32" t="s">
        <v>235</v>
      </c>
      <c r="Z1177" s="32" t="s">
        <v>48</v>
      </c>
      <c r="AA1177" s="32" t="s">
        <v>197</v>
      </c>
      <c r="AB1177" s="32" t="s">
        <v>4416</v>
      </c>
      <c r="AC1177" s="32" t="s">
        <v>538</v>
      </c>
      <c r="AD1177" s="34"/>
      <c r="AE1177" s="32" t="s">
        <v>39</v>
      </c>
      <c r="AF1177" s="32" t="s">
        <v>50</v>
      </c>
      <c r="AG1177" s="35">
        <v>0</v>
      </c>
      <c r="AH1177" s="33">
        <v>44838.445729166669</v>
      </c>
      <c r="AI1177" s="32" t="s">
        <v>41</v>
      </c>
    </row>
    <row r="1178" spans="1:35" ht="14.25">
      <c r="A1178" s="32" t="s">
        <v>35</v>
      </c>
      <c r="B1178" s="32" t="s">
        <v>2348</v>
      </c>
      <c r="C1178" s="33">
        <v>44832.696851851855</v>
      </c>
      <c r="D1178" s="33">
        <v>44832.619884259257</v>
      </c>
      <c r="E1178" s="32" t="s">
        <v>37</v>
      </c>
      <c r="F1178" s="32" t="s">
        <v>4417</v>
      </c>
      <c r="G1178">
        <v>12308</v>
      </c>
      <c r="H1178" s="33">
        <v>44844.623923611114</v>
      </c>
      <c r="I1178" s="32" t="s">
        <v>38</v>
      </c>
      <c r="J1178" s="32" t="s">
        <v>39</v>
      </c>
      <c r="K1178" s="33"/>
      <c r="L1178" s="32" t="s">
        <v>40</v>
      </c>
      <c r="M1178" s="32" t="s">
        <v>56</v>
      </c>
      <c r="N1178">
        <v>1</v>
      </c>
      <c r="O1178" s="32" t="s">
        <v>60</v>
      </c>
      <c r="P1178">
        <v>0</v>
      </c>
      <c r="Q1178" s="32" t="s">
        <v>56</v>
      </c>
      <c r="R1178">
        <v>6044</v>
      </c>
      <c r="S1178" s="32" t="s">
        <v>440</v>
      </c>
      <c r="T1178" s="32" t="s">
        <v>441</v>
      </c>
      <c r="U1178" s="32" t="s">
        <v>45</v>
      </c>
      <c r="V1178" s="32" t="s">
        <v>4418</v>
      </c>
      <c r="W1178" s="33">
        <v>44832.693356481483</v>
      </c>
      <c r="X1178" s="32" t="s">
        <v>51</v>
      </c>
      <c r="Y1178" s="32" t="s">
        <v>52</v>
      </c>
      <c r="Z1178" s="32" t="s">
        <v>48</v>
      </c>
      <c r="AA1178" s="32" t="s">
        <v>474</v>
      </c>
      <c r="AB1178" s="32" t="s">
        <v>4419</v>
      </c>
      <c r="AC1178" s="32" t="s">
        <v>794</v>
      </c>
      <c r="AD1178" s="34"/>
      <c r="AE1178" s="32" t="s">
        <v>39</v>
      </c>
      <c r="AF1178" s="32" t="s">
        <v>50</v>
      </c>
      <c r="AG1178" s="35">
        <v>0</v>
      </c>
      <c r="AH1178" s="33">
        <v>44832.696840277778</v>
      </c>
      <c r="AI1178" s="32" t="s">
        <v>56</v>
      </c>
    </row>
    <row r="1179" spans="1:35" ht="14.25">
      <c r="A1179" s="32" t="s">
        <v>35</v>
      </c>
      <c r="B1179" s="32" t="s">
        <v>1527</v>
      </c>
      <c r="C1179" s="33">
        <v>44832.6637962963</v>
      </c>
      <c r="D1179" s="33">
        <v>44832.622094907405</v>
      </c>
      <c r="E1179" s="32" t="s">
        <v>37</v>
      </c>
      <c r="F1179" s="32" t="s">
        <v>39</v>
      </c>
      <c r="G1179">
        <v>12309</v>
      </c>
      <c r="H1179" s="33">
        <v>44840.703865740739</v>
      </c>
      <c r="I1179" s="32" t="s">
        <v>4420</v>
      </c>
      <c r="J1179" s="32" t="s">
        <v>45</v>
      </c>
      <c r="K1179" s="33">
        <v>44832.628495370373</v>
      </c>
      <c r="L1179" s="32" t="s">
        <v>40</v>
      </c>
      <c r="M1179" s="32" t="s">
        <v>56</v>
      </c>
      <c r="N1179">
        <v>1</v>
      </c>
      <c r="O1179" s="32" t="s">
        <v>135</v>
      </c>
      <c r="P1179">
        <v>1</v>
      </c>
      <c r="Q1179" s="32" t="s">
        <v>41</v>
      </c>
      <c r="R1179">
        <v>5728</v>
      </c>
      <c r="S1179" s="32" t="s">
        <v>4421</v>
      </c>
      <c r="T1179" s="32" t="s">
        <v>4422</v>
      </c>
      <c r="U1179" s="32" t="s">
        <v>45</v>
      </c>
      <c r="V1179" s="32" t="s">
        <v>977</v>
      </c>
      <c r="W1179" s="33">
        <v>44832.633912037039</v>
      </c>
      <c r="X1179" s="32" t="s">
        <v>103</v>
      </c>
      <c r="Y1179" s="32" t="s">
        <v>47</v>
      </c>
      <c r="Z1179" s="32" t="s">
        <v>48</v>
      </c>
      <c r="AA1179" s="32" t="s">
        <v>505</v>
      </c>
      <c r="AB1179" s="32" t="s">
        <v>4423</v>
      </c>
      <c r="AC1179" s="32" t="s">
        <v>265</v>
      </c>
      <c r="AD1179" s="34"/>
      <c r="AE1179" s="32" t="s">
        <v>39</v>
      </c>
      <c r="AF1179" s="32" t="s">
        <v>50</v>
      </c>
      <c r="AG1179" s="35">
        <v>0</v>
      </c>
      <c r="AH1179" s="33">
        <v>44838.465671296297</v>
      </c>
      <c r="AI1179" s="32" t="s">
        <v>56</v>
      </c>
    </row>
    <row r="1180" spans="1:35" ht="14.25">
      <c r="A1180" s="32" t="s">
        <v>35</v>
      </c>
      <c r="B1180" s="32" t="s">
        <v>1527</v>
      </c>
      <c r="C1180" s="33">
        <v>44832.65253472222</v>
      </c>
      <c r="D1180" s="33">
        <v>44832.626446759263</v>
      </c>
      <c r="E1180" s="32" t="s">
        <v>37</v>
      </c>
      <c r="F1180" s="32" t="s">
        <v>39</v>
      </c>
      <c r="G1180">
        <v>12310</v>
      </c>
      <c r="H1180" s="33">
        <v>44837.50209490741</v>
      </c>
      <c r="I1180" s="32" t="s">
        <v>4424</v>
      </c>
      <c r="J1180" s="32" t="s">
        <v>45</v>
      </c>
      <c r="K1180" s="33">
        <v>44832.652395833335</v>
      </c>
      <c r="L1180" s="32" t="s">
        <v>40</v>
      </c>
      <c r="M1180" s="32" t="s">
        <v>56</v>
      </c>
      <c r="N1180">
        <v>1</v>
      </c>
      <c r="O1180" s="32" t="s">
        <v>135</v>
      </c>
      <c r="P1180">
        <v>1</v>
      </c>
      <c r="Q1180" s="32" t="s">
        <v>41</v>
      </c>
      <c r="R1180">
        <v>8449</v>
      </c>
      <c r="S1180" s="32" t="s">
        <v>4425</v>
      </c>
      <c r="T1180" s="32" t="s">
        <v>4426</v>
      </c>
      <c r="U1180" s="32" t="s">
        <v>45</v>
      </c>
      <c r="V1180" s="32" t="s">
        <v>4427</v>
      </c>
      <c r="W1180" s="33">
        <v>44832.65253472222</v>
      </c>
      <c r="X1180" s="32" t="s">
        <v>110</v>
      </c>
      <c r="Y1180" s="32" t="s">
        <v>47</v>
      </c>
      <c r="Z1180" s="32" t="s">
        <v>48</v>
      </c>
      <c r="AA1180" s="32" t="s">
        <v>97</v>
      </c>
      <c r="AB1180" s="32" t="s">
        <v>4428</v>
      </c>
      <c r="AC1180" s="32" t="s">
        <v>517</v>
      </c>
      <c r="AD1180" s="34">
        <v>44686</v>
      </c>
      <c r="AE1180" s="32" t="s">
        <v>39</v>
      </c>
      <c r="AF1180" s="32" t="s">
        <v>53</v>
      </c>
      <c r="AG1180" s="35">
        <v>0</v>
      </c>
      <c r="AH1180" s="33">
        <v>44832.661620370367</v>
      </c>
      <c r="AI1180" s="32" t="s">
        <v>56</v>
      </c>
    </row>
    <row r="1181" spans="1:35" ht="14.25">
      <c r="A1181" s="32" t="s">
        <v>35</v>
      </c>
      <c r="B1181" s="32" t="s">
        <v>171</v>
      </c>
      <c r="C1181" s="33"/>
      <c r="D1181" s="33">
        <v>44832.628993055558</v>
      </c>
      <c r="E1181" s="32" t="s">
        <v>37</v>
      </c>
      <c r="F1181" s="32" t="s">
        <v>4429</v>
      </c>
      <c r="G1181">
        <v>12311</v>
      </c>
      <c r="H1181" s="33">
        <v>44844.628993055558</v>
      </c>
      <c r="I1181" s="32" t="s">
        <v>38</v>
      </c>
      <c r="J1181" s="32" t="s">
        <v>39</v>
      </c>
      <c r="K1181" s="33"/>
      <c r="L1181" s="32" t="s">
        <v>40</v>
      </c>
      <c r="M1181" s="32" t="s">
        <v>56</v>
      </c>
      <c r="N1181">
        <v>1</v>
      </c>
      <c r="O1181" s="32" t="s">
        <v>42</v>
      </c>
      <c r="P1181">
        <v>0</v>
      </c>
      <c r="Q1181" s="32" t="s">
        <v>56</v>
      </c>
      <c r="R1181">
        <v>8719</v>
      </c>
      <c r="S1181" s="32" t="s">
        <v>256</v>
      </c>
      <c r="T1181" s="32" t="s">
        <v>257</v>
      </c>
      <c r="U1181" s="32" t="s">
        <v>39</v>
      </c>
      <c r="V1181" s="32" t="s">
        <v>39</v>
      </c>
      <c r="W1181" s="33"/>
      <c r="X1181" s="32" t="s">
        <v>72</v>
      </c>
      <c r="Y1181" s="32" t="s">
        <v>52</v>
      </c>
      <c r="Z1181" s="32" t="s">
        <v>216</v>
      </c>
      <c r="AA1181" s="32" t="s">
        <v>190</v>
      </c>
      <c r="AB1181" s="32" t="s">
        <v>4430</v>
      </c>
      <c r="AC1181" s="32" t="s">
        <v>464</v>
      </c>
      <c r="AD1181" s="34"/>
      <c r="AE1181" s="32" t="s">
        <v>39</v>
      </c>
      <c r="AF1181" s="32" t="s">
        <v>50</v>
      </c>
      <c r="AG1181" s="35">
        <v>0</v>
      </c>
      <c r="AH1181" s="33">
        <v>44833.618715277778</v>
      </c>
      <c r="AI1181" s="32" t="s">
        <v>56</v>
      </c>
    </row>
    <row r="1182" spans="1:35" ht="14.25">
      <c r="A1182" s="32" t="s">
        <v>35</v>
      </c>
      <c r="B1182" s="32" t="s">
        <v>1527</v>
      </c>
      <c r="C1182" s="33">
        <v>44832.649895833332</v>
      </c>
      <c r="D1182" s="33">
        <v>44832.637881944444</v>
      </c>
      <c r="E1182" s="32" t="s">
        <v>37</v>
      </c>
      <c r="F1182" s="32" t="s">
        <v>39</v>
      </c>
      <c r="G1182">
        <v>12312</v>
      </c>
      <c r="H1182" s="33">
        <v>44837.513298611113</v>
      </c>
      <c r="I1182" s="32" t="s">
        <v>38</v>
      </c>
      <c r="J1182" s="32" t="s">
        <v>39</v>
      </c>
      <c r="K1182" s="33"/>
      <c r="L1182" s="32" t="s">
        <v>40</v>
      </c>
      <c r="M1182" s="32" t="s">
        <v>56</v>
      </c>
      <c r="N1182">
        <v>1</v>
      </c>
      <c r="O1182" s="32" t="s">
        <v>135</v>
      </c>
      <c r="P1182">
        <v>0</v>
      </c>
      <c r="Q1182" s="32" t="s">
        <v>41</v>
      </c>
      <c r="R1182">
        <v>6860</v>
      </c>
      <c r="S1182" s="32" t="s">
        <v>789</v>
      </c>
      <c r="T1182" s="32" t="s">
        <v>790</v>
      </c>
      <c r="U1182" s="32" t="s">
        <v>45</v>
      </c>
      <c r="V1182" s="32" t="s">
        <v>4431</v>
      </c>
      <c r="W1182" s="33">
        <v>44832.649895833332</v>
      </c>
      <c r="X1182" s="32" t="s">
        <v>96</v>
      </c>
      <c r="Y1182" s="32" t="s">
        <v>47</v>
      </c>
      <c r="Z1182" s="32" t="s">
        <v>48</v>
      </c>
      <c r="AA1182" s="32" t="s">
        <v>97</v>
      </c>
      <c r="AB1182" s="32" t="s">
        <v>3640</v>
      </c>
      <c r="AC1182" s="32" t="s">
        <v>791</v>
      </c>
      <c r="AD1182" s="34">
        <v>44686</v>
      </c>
      <c r="AE1182" s="32" t="s">
        <v>39</v>
      </c>
      <c r="AF1182" s="32" t="s">
        <v>53</v>
      </c>
      <c r="AG1182" s="35">
        <v>0</v>
      </c>
      <c r="AH1182" s="33">
        <v>44832.65252314815</v>
      </c>
      <c r="AI1182" s="32" t="s">
        <v>56</v>
      </c>
    </row>
    <row r="1183" spans="1:35" ht="14.25">
      <c r="A1183" s="32" t="s">
        <v>35</v>
      </c>
      <c r="B1183" s="32" t="s">
        <v>178</v>
      </c>
      <c r="C1183" s="33"/>
      <c r="D1183" s="33">
        <v>44832.656851851854</v>
      </c>
      <c r="E1183" s="32" t="s">
        <v>37</v>
      </c>
      <c r="F1183" s="32" t="s">
        <v>4432</v>
      </c>
      <c r="G1183">
        <v>12313</v>
      </c>
      <c r="H1183" s="33">
        <v>44846.657870370371</v>
      </c>
      <c r="I1183" s="32" t="s">
        <v>4433</v>
      </c>
      <c r="J1183" s="32" t="s">
        <v>45</v>
      </c>
      <c r="K1183" s="33">
        <v>44833.691111111111</v>
      </c>
      <c r="L1183" s="32" t="s">
        <v>40</v>
      </c>
      <c r="M1183" s="32" t="s">
        <v>56</v>
      </c>
      <c r="N1183">
        <v>2</v>
      </c>
      <c r="O1183" s="32" t="s">
        <v>179</v>
      </c>
      <c r="P1183">
        <v>1</v>
      </c>
      <c r="Q1183" s="32" t="s">
        <v>56</v>
      </c>
      <c r="R1183">
        <v>856825525</v>
      </c>
      <c r="S1183" s="32" t="s">
        <v>525</v>
      </c>
      <c r="T1183" s="32" t="s">
        <v>526</v>
      </c>
      <c r="U1183" s="32" t="s">
        <v>45</v>
      </c>
      <c r="V1183" s="32" t="s">
        <v>4434</v>
      </c>
      <c r="W1183" s="33">
        <v>44837.688425925924</v>
      </c>
      <c r="X1183" s="32" t="s">
        <v>51</v>
      </c>
      <c r="Y1183" s="32" t="s">
        <v>47</v>
      </c>
      <c r="Z1183" s="32" t="s">
        <v>777</v>
      </c>
      <c r="AA1183" s="32" t="s">
        <v>182</v>
      </c>
      <c r="AB1183" s="32" t="s">
        <v>4435</v>
      </c>
      <c r="AC1183" s="32" t="s">
        <v>1393</v>
      </c>
      <c r="AD1183" s="34"/>
      <c r="AE1183" s="32" t="s">
        <v>39</v>
      </c>
      <c r="AF1183" s="32" t="s">
        <v>53</v>
      </c>
      <c r="AG1183" s="35">
        <v>0</v>
      </c>
      <c r="AH1183" s="33">
        <v>44837.688425925924</v>
      </c>
      <c r="AI1183" s="32" t="s">
        <v>56</v>
      </c>
    </row>
    <row r="1184" spans="1:35" ht="14.25">
      <c r="A1184" s="32" t="s">
        <v>35</v>
      </c>
      <c r="B1184" s="32" t="s">
        <v>1527</v>
      </c>
      <c r="C1184" s="33">
        <v>44833.363171296296</v>
      </c>
      <c r="D1184" s="33">
        <v>44832.658182870371</v>
      </c>
      <c r="E1184" s="32" t="s">
        <v>37</v>
      </c>
      <c r="F1184" s="32" t="s">
        <v>4436</v>
      </c>
      <c r="G1184">
        <v>12314</v>
      </c>
      <c r="H1184" s="33">
        <v>44844.658483796295</v>
      </c>
      <c r="I1184" s="32" t="s">
        <v>38</v>
      </c>
      <c r="J1184" s="32" t="s">
        <v>39</v>
      </c>
      <c r="K1184" s="33"/>
      <c r="L1184" s="32" t="s">
        <v>40</v>
      </c>
      <c r="M1184" s="32" t="s">
        <v>56</v>
      </c>
      <c r="N1184">
        <v>1</v>
      </c>
      <c r="O1184" s="32" t="s">
        <v>198</v>
      </c>
      <c r="P1184">
        <v>0</v>
      </c>
      <c r="Q1184" s="32" t="s">
        <v>56</v>
      </c>
      <c r="R1184">
        <v>8612</v>
      </c>
      <c r="S1184" s="32" t="s">
        <v>364</v>
      </c>
      <c r="T1184" s="32" t="s">
        <v>365</v>
      </c>
      <c r="U1184" s="32" t="s">
        <v>45</v>
      </c>
      <c r="V1184" s="32" t="s">
        <v>255</v>
      </c>
      <c r="W1184" s="33">
        <v>44833.363171296296</v>
      </c>
      <c r="X1184" s="32" t="s">
        <v>106</v>
      </c>
      <c r="Y1184" s="32" t="s">
        <v>47</v>
      </c>
      <c r="Z1184" s="32" t="s">
        <v>48</v>
      </c>
      <c r="AA1184" s="32" t="s">
        <v>107</v>
      </c>
      <c r="AB1184" s="32" t="s">
        <v>4437</v>
      </c>
      <c r="AC1184" s="32" t="s">
        <v>1256</v>
      </c>
      <c r="AD1184" s="34"/>
      <c r="AE1184" s="32" t="s">
        <v>39</v>
      </c>
      <c r="AF1184" s="32" t="s">
        <v>50</v>
      </c>
      <c r="AG1184" s="35">
        <v>0</v>
      </c>
      <c r="AH1184" s="33">
        <v>44833.363171296296</v>
      </c>
      <c r="AI1184" s="32" t="s">
        <v>56</v>
      </c>
    </row>
    <row r="1185" spans="1:35" ht="14.25">
      <c r="A1185" s="32" t="s">
        <v>35</v>
      </c>
      <c r="B1185" s="32" t="s">
        <v>737</v>
      </c>
      <c r="C1185" s="33"/>
      <c r="D1185" s="33">
        <v>44832.658750000002</v>
      </c>
      <c r="E1185" s="32" t="s">
        <v>37</v>
      </c>
      <c r="F1185" s="32" t="s">
        <v>39</v>
      </c>
      <c r="G1185">
        <v>12315</v>
      </c>
      <c r="H1185" s="33">
        <v>44837.534375000003</v>
      </c>
      <c r="I1185" s="32" t="s">
        <v>38</v>
      </c>
      <c r="J1185" s="32" t="s">
        <v>39</v>
      </c>
      <c r="K1185" s="33"/>
      <c r="L1185" s="32" t="s">
        <v>40</v>
      </c>
      <c r="M1185" s="32" t="s">
        <v>56</v>
      </c>
      <c r="N1185">
        <v>1</v>
      </c>
      <c r="O1185" s="32" t="s">
        <v>738</v>
      </c>
      <c r="P1185">
        <v>0</v>
      </c>
      <c r="Q1185" s="32" t="s">
        <v>41</v>
      </c>
      <c r="R1185">
        <v>6816</v>
      </c>
      <c r="S1185" s="32" t="s">
        <v>304</v>
      </c>
      <c r="T1185" s="32" t="s">
        <v>2024</v>
      </c>
      <c r="U1185" s="32" t="s">
        <v>39</v>
      </c>
      <c r="V1185" s="32" t="s">
        <v>39</v>
      </c>
      <c r="W1185" s="33"/>
      <c r="X1185" s="32" t="s">
        <v>227</v>
      </c>
      <c r="Y1185" s="32" t="s">
        <v>47</v>
      </c>
      <c r="Z1185" s="32" t="s">
        <v>160</v>
      </c>
      <c r="AA1185" s="32" t="s">
        <v>920</v>
      </c>
      <c r="AB1185" s="32" t="s">
        <v>4438</v>
      </c>
      <c r="AC1185" s="32" t="s">
        <v>448</v>
      </c>
      <c r="AD1185" s="34"/>
      <c r="AE1185" s="32" t="s">
        <v>39</v>
      </c>
      <c r="AF1185" s="32" t="s">
        <v>53</v>
      </c>
      <c r="AG1185" s="35">
        <v>0</v>
      </c>
      <c r="AH1185" s="33">
        <v>44832.665625000001</v>
      </c>
      <c r="AI1185" s="32" t="s">
        <v>41</v>
      </c>
    </row>
    <row r="1186" spans="1:35" ht="14.25">
      <c r="A1186" s="32" t="s">
        <v>35</v>
      </c>
      <c r="B1186" s="32" t="s">
        <v>178</v>
      </c>
      <c r="C1186" s="33">
        <v>44834.775787037041</v>
      </c>
      <c r="D1186" s="33">
        <v>44832.687164351853</v>
      </c>
      <c r="E1186" s="32" t="s">
        <v>37</v>
      </c>
      <c r="F1186" s="32" t="s">
        <v>4439</v>
      </c>
      <c r="G1186">
        <v>12316</v>
      </c>
      <c r="H1186" s="33">
        <v>44846.6875</v>
      </c>
      <c r="I1186" s="32" t="s">
        <v>38</v>
      </c>
      <c r="J1186" s="32" t="s">
        <v>39</v>
      </c>
      <c r="K1186" s="33"/>
      <c r="L1186" s="32" t="s">
        <v>40</v>
      </c>
      <c r="M1186" s="32" t="s">
        <v>56</v>
      </c>
      <c r="N1186">
        <v>1</v>
      </c>
      <c r="O1186" s="32" t="s">
        <v>54</v>
      </c>
      <c r="P1186">
        <v>0</v>
      </c>
      <c r="Q1186" s="32" t="s">
        <v>56</v>
      </c>
      <c r="R1186">
        <v>8888</v>
      </c>
      <c r="S1186" s="32" t="s">
        <v>968</v>
      </c>
      <c r="T1186" s="32" t="s">
        <v>177</v>
      </c>
      <c r="U1186" s="32" t="s">
        <v>45</v>
      </c>
      <c r="V1186" s="32" t="s">
        <v>4440</v>
      </c>
      <c r="W1186" s="33">
        <v>44832.763912037037</v>
      </c>
      <c r="X1186" s="32" t="s">
        <v>89</v>
      </c>
      <c r="Y1186" s="32" t="s">
        <v>52</v>
      </c>
      <c r="Z1186" s="32" t="s">
        <v>48</v>
      </c>
      <c r="AA1186" s="32" t="s">
        <v>182</v>
      </c>
      <c r="AB1186" s="32" t="s">
        <v>3505</v>
      </c>
      <c r="AC1186" s="32" t="s">
        <v>538</v>
      </c>
      <c r="AD1186" s="34"/>
      <c r="AE1186" s="32" t="s">
        <v>39</v>
      </c>
      <c r="AF1186" s="32" t="s">
        <v>53</v>
      </c>
      <c r="AG1186" s="35">
        <v>0</v>
      </c>
      <c r="AH1186" s="33">
        <v>44834.775787037041</v>
      </c>
      <c r="AI1186" s="32" t="s">
        <v>56</v>
      </c>
    </row>
    <row r="1187" spans="1:35" ht="14.25">
      <c r="A1187" s="32" t="s">
        <v>35</v>
      </c>
      <c r="B1187" s="32" t="s">
        <v>178</v>
      </c>
      <c r="C1187" s="33">
        <v>44834.775833333333</v>
      </c>
      <c r="D1187" s="33">
        <v>44832.688321759262</v>
      </c>
      <c r="E1187" s="32" t="s">
        <v>37</v>
      </c>
      <c r="F1187" s="32" t="s">
        <v>4441</v>
      </c>
      <c r="G1187">
        <v>12317</v>
      </c>
      <c r="H1187" s="33">
        <v>44846.688888888886</v>
      </c>
      <c r="I1187" s="32" t="s">
        <v>38</v>
      </c>
      <c r="J1187" s="32" t="s">
        <v>39</v>
      </c>
      <c r="K1187" s="33"/>
      <c r="L1187" s="32" t="s">
        <v>40</v>
      </c>
      <c r="M1187" s="32" t="s">
        <v>56</v>
      </c>
      <c r="N1187">
        <v>1</v>
      </c>
      <c r="O1187" s="32" t="s">
        <v>54</v>
      </c>
      <c r="P1187">
        <v>0</v>
      </c>
      <c r="Q1187" s="32" t="s">
        <v>56</v>
      </c>
      <c r="R1187">
        <v>8888</v>
      </c>
      <c r="S1187" s="32" t="s">
        <v>968</v>
      </c>
      <c r="T1187" s="32" t="s">
        <v>177</v>
      </c>
      <c r="U1187" s="32" t="s">
        <v>45</v>
      </c>
      <c r="V1187" s="32" t="s">
        <v>654</v>
      </c>
      <c r="W1187" s="33">
        <v>44832.764108796298</v>
      </c>
      <c r="X1187" s="32" t="s">
        <v>89</v>
      </c>
      <c r="Y1187" s="32" t="s">
        <v>52</v>
      </c>
      <c r="Z1187" s="32" t="s">
        <v>48</v>
      </c>
      <c r="AA1187" s="32" t="s">
        <v>182</v>
      </c>
      <c r="AB1187" s="32" t="s">
        <v>3505</v>
      </c>
      <c r="AC1187" s="32" t="s">
        <v>538</v>
      </c>
      <c r="AD1187" s="34"/>
      <c r="AE1187" s="32" t="s">
        <v>39</v>
      </c>
      <c r="AF1187" s="32" t="s">
        <v>53</v>
      </c>
      <c r="AG1187" s="35">
        <v>0</v>
      </c>
      <c r="AH1187" s="33">
        <v>44834.775810185187</v>
      </c>
      <c r="AI1187" s="32" t="s">
        <v>56</v>
      </c>
    </row>
    <row r="1188" spans="1:35" ht="14.25">
      <c r="A1188" s="32" t="s">
        <v>35</v>
      </c>
      <c r="B1188" s="32" t="s">
        <v>178</v>
      </c>
      <c r="C1188" s="33">
        <v>44834.775891203702</v>
      </c>
      <c r="D1188" s="33">
        <v>44832.689189814817</v>
      </c>
      <c r="E1188" s="32" t="s">
        <v>37</v>
      </c>
      <c r="F1188" s="32" t="s">
        <v>4442</v>
      </c>
      <c r="G1188">
        <v>12318</v>
      </c>
      <c r="H1188" s="33">
        <v>44846.689583333333</v>
      </c>
      <c r="I1188" s="32" t="s">
        <v>38</v>
      </c>
      <c r="J1188" s="32" t="s">
        <v>39</v>
      </c>
      <c r="K1188" s="33"/>
      <c r="L1188" s="32" t="s">
        <v>40</v>
      </c>
      <c r="M1188" s="32" t="s">
        <v>56</v>
      </c>
      <c r="N1188">
        <v>1</v>
      </c>
      <c r="O1188" s="32" t="s">
        <v>54</v>
      </c>
      <c r="P1188">
        <v>0</v>
      </c>
      <c r="Q1188" s="32" t="s">
        <v>56</v>
      </c>
      <c r="R1188">
        <v>8888</v>
      </c>
      <c r="S1188" s="32" t="s">
        <v>968</v>
      </c>
      <c r="T1188" s="32" t="s">
        <v>177</v>
      </c>
      <c r="U1188" s="32" t="s">
        <v>45</v>
      </c>
      <c r="V1188" s="32" t="s">
        <v>4443</v>
      </c>
      <c r="W1188" s="33">
        <v>44832.764826388891</v>
      </c>
      <c r="X1188" s="32" t="s">
        <v>89</v>
      </c>
      <c r="Y1188" s="32" t="s">
        <v>52</v>
      </c>
      <c r="Z1188" s="32" t="s">
        <v>48</v>
      </c>
      <c r="AA1188" s="32" t="s">
        <v>182</v>
      </c>
      <c r="AB1188" s="32" t="s">
        <v>3505</v>
      </c>
      <c r="AC1188" s="32" t="s">
        <v>538</v>
      </c>
      <c r="AD1188" s="34"/>
      <c r="AE1188" s="32" t="s">
        <v>39</v>
      </c>
      <c r="AF1188" s="32" t="s">
        <v>53</v>
      </c>
      <c r="AG1188" s="35">
        <v>0</v>
      </c>
      <c r="AH1188" s="33">
        <v>44834.775856481479</v>
      </c>
      <c r="AI1188" s="32" t="s">
        <v>56</v>
      </c>
    </row>
    <row r="1189" spans="1:35" ht="14.25">
      <c r="A1189" s="32" t="s">
        <v>35</v>
      </c>
      <c r="B1189" s="32" t="s">
        <v>178</v>
      </c>
      <c r="C1189" s="33">
        <v>44834.775914351849</v>
      </c>
      <c r="D1189" s="33">
        <v>44832.689942129633</v>
      </c>
      <c r="E1189" s="32" t="s">
        <v>37</v>
      </c>
      <c r="F1189" s="32" t="s">
        <v>4444</v>
      </c>
      <c r="G1189">
        <v>12319</v>
      </c>
      <c r="H1189" s="33">
        <v>44846.69027777778</v>
      </c>
      <c r="I1189" s="32" t="s">
        <v>38</v>
      </c>
      <c r="J1189" s="32" t="s">
        <v>39</v>
      </c>
      <c r="K1189" s="33"/>
      <c r="L1189" s="32" t="s">
        <v>40</v>
      </c>
      <c r="M1189" s="32" t="s">
        <v>56</v>
      </c>
      <c r="N1189">
        <v>1</v>
      </c>
      <c r="O1189" s="32" t="s">
        <v>54</v>
      </c>
      <c r="P1189">
        <v>0</v>
      </c>
      <c r="Q1189" s="32" t="s">
        <v>56</v>
      </c>
      <c r="R1189">
        <v>8888</v>
      </c>
      <c r="S1189" s="32" t="s">
        <v>968</v>
      </c>
      <c r="T1189" s="32" t="s">
        <v>177</v>
      </c>
      <c r="U1189" s="32" t="s">
        <v>45</v>
      </c>
      <c r="V1189" s="32" t="s">
        <v>4445</v>
      </c>
      <c r="W1189" s="33">
        <v>44832.764907407407</v>
      </c>
      <c r="X1189" s="32" t="s">
        <v>89</v>
      </c>
      <c r="Y1189" s="32" t="s">
        <v>52</v>
      </c>
      <c r="Z1189" s="32" t="s">
        <v>48</v>
      </c>
      <c r="AA1189" s="32" t="s">
        <v>182</v>
      </c>
      <c r="AB1189" s="32" t="s">
        <v>3505</v>
      </c>
      <c r="AC1189" s="32" t="s">
        <v>538</v>
      </c>
      <c r="AD1189" s="34"/>
      <c r="AE1189" s="32" t="s">
        <v>39</v>
      </c>
      <c r="AF1189" s="32" t="s">
        <v>53</v>
      </c>
      <c r="AG1189" s="35">
        <v>0</v>
      </c>
      <c r="AH1189" s="33">
        <v>44834.775914351849</v>
      </c>
      <c r="AI1189" s="32" t="s">
        <v>56</v>
      </c>
    </row>
    <row r="1190" spans="1:35" ht="14.25">
      <c r="A1190" s="32" t="s">
        <v>35</v>
      </c>
      <c r="B1190" s="32" t="s">
        <v>737</v>
      </c>
      <c r="C1190" s="33"/>
      <c r="D1190" s="33">
        <v>44832.702476851853</v>
      </c>
      <c r="E1190" s="32" t="s">
        <v>37</v>
      </c>
      <c r="F1190" s="32" t="s">
        <v>39</v>
      </c>
      <c r="G1190">
        <v>12320</v>
      </c>
      <c r="H1190" s="33">
        <v>44837.577638888892</v>
      </c>
      <c r="I1190" s="32" t="s">
        <v>4446</v>
      </c>
      <c r="J1190" s="32" t="s">
        <v>45</v>
      </c>
      <c r="K1190" s="33">
        <v>44832.703680555554</v>
      </c>
      <c r="L1190" s="32" t="s">
        <v>40</v>
      </c>
      <c r="M1190" s="32" t="s">
        <v>56</v>
      </c>
      <c r="N1190">
        <v>2</v>
      </c>
      <c r="O1190" s="32" t="s">
        <v>738</v>
      </c>
      <c r="P1190">
        <v>1</v>
      </c>
      <c r="Q1190" s="32" t="s">
        <v>41</v>
      </c>
      <c r="R1190">
        <v>6241</v>
      </c>
      <c r="S1190" s="32" t="s">
        <v>3065</v>
      </c>
      <c r="T1190" s="32" t="s">
        <v>3066</v>
      </c>
      <c r="U1190" s="32" t="s">
        <v>39</v>
      </c>
      <c r="V1190" s="32" t="s">
        <v>39</v>
      </c>
      <c r="W1190" s="33"/>
      <c r="X1190" s="32" t="s">
        <v>614</v>
      </c>
      <c r="Y1190" s="32" t="s">
        <v>47</v>
      </c>
      <c r="Z1190" s="32" t="s">
        <v>160</v>
      </c>
      <c r="AA1190" s="32" t="s">
        <v>920</v>
      </c>
      <c r="AB1190" s="32" t="s">
        <v>4447</v>
      </c>
      <c r="AC1190" s="32" t="s">
        <v>599</v>
      </c>
      <c r="AD1190" s="34"/>
      <c r="AE1190" s="32" t="s">
        <v>39</v>
      </c>
      <c r="AF1190" s="32" t="s">
        <v>53</v>
      </c>
      <c r="AG1190" s="35">
        <v>0</v>
      </c>
      <c r="AH1190" s="33">
        <v>44834.397083333337</v>
      </c>
      <c r="AI1190" s="32" t="s">
        <v>56</v>
      </c>
    </row>
    <row r="1191" spans="1:35" ht="14.25">
      <c r="A1191" s="32" t="s">
        <v>35</v>
      </c>
      <c r="B1191" s="32" t="s">
        <v>1527</v>
      </c>
      <c r="C1191" s="33">
        <v>44833.391076388885</v>
      </c>
      <c r="D1191" s="33">
        <v>44832.731180555558</v>
      </c>
      <c r="E1191" s="32" t="s">
        <v>37</v>
      </c>
      <c r="F1191" s="32" t="s">
        <v>4448</v>
      </c>
      <c r="G1191">
        <v>12321</v>
      </c>
      <c r="H1191" s="33">
        <v>44845.333611111113</v>
      </c>
      <c r="I1191" s="32" t="s">
        <v>4449</v>
      </c>
      <c r="J1191" s="32" t="s">
        <v>45</v>
      </c>
      <c r="K1191" s="33">
        <v>44833.390682870369</v>
      </c>
      <c r="L1191" s="32" t="s">
        <v>40</v>
      </c>
      <c r="M1191" s="32" t="s">
        <v>56</v>
      </c>
      <c r="N1191">
        <v>1</v>
      </c>
      <c r="O1191" s="32" t="s">
        <v>135</v>
      </c>
      <c r="P1191">
        <v>1</v>
      </c>
      <c r="Q1191" s="32" t="s">
        <v>56</v>
      </c>
      <c r="R1191">
        <v>962945161</v>
      </c>
      <c r="S1191" s="32" t="s">
        <v>4450</v>
      </c>
      <c r="T1191" s="32" t="s">
        <v>4451</v>
      </c>
      <c r="U1191" s="32" t="s">
        <v>45</v>
      </c>
      <c r="V1191" s="32" t="s">
        <v>748</v>
      </c>
      <c r="W1191" s="33">
        <v>44833.391076388885</v>
      </c>
      <c r="X1191" s="32" t="s">
        <v>110</v>
      </c>
      <c r="Y1191" s="32" t="s">
        <v>47</v>
      </c>
      <c r="Z1191" s="32" t="s">
        <v>48</v>
      </c>
      <c r="AA1191" s="32" t="s">
        <v>97</v>
      </c>
      <c r="AB1191" s="32" t="s">
        <v>4452</v>
      </c>
      <c r="AC1191" s="32" t="s">
        <v>1535</v>
      </c>
      <c r="AD1191" s="34"/>
      <c r="AE1191" s="32" t="s">
        <v>39</v>
      </c>
      <c r="AF1191" s="32" t="s">
        <v>53</v>
      </c>
      <c r="AG1191" s="35">
        <v>0</v>
      </c>
      <c r="AH1191" s="33">
        <v>44833.391076388885</v>
      </c>
      <c r="AI1191" s="32" t="s">
        <v>56</v>
      </c>
    </row>
    <row r="1192" spans="1:35" ht="14.25">
      <c r="A1192" s="32" t="s">
        <v>35</v>
      </c>
      <c r="B1192" s="32" t="s">
        <v>36</v>
      </c>
      <c r="C1192" s="33">
        <v>44835.733634259261</v>
      </c>
      <c r="D1192" s="33">
        <v>44832.826747685183</v>
      </c>
      <c r="E1192" s="32" t="s">
        <v>37</v>
      </c>
      <c r="F1192" s="32" t="s">
        <v>4453</v>
      </c>
      <c r="G1192">
        <v>12322</v>
      </c>
      <c r="H1192" s="33">
        <v>44846.708333333336</v>
      </c>
      <c r="I1192" s="32" t="s">
        <v>4454</v>
      </c>
      <c r="J1192" s="32" t="s">
        <v>45</v>
      </c>
      <c r="K1192" s="33">
        <v>44833.360995370371</v>
      </c>
      <c r="L1192" s="32" t="s">
        <v>40</v>
      </c>
      <c r="M1192" s="32" t="s">
        <v>56</v>
      </c>
      <c r="N1192">
        <v>1</v>
      </c>
      <c r="O1192" s="32" t="s">
        <v>42</v>
      </c>
      <c r="P1192">
        <v>1</v>
      </c>
      <c r="Q1192" s="32" t="s">
        <v>56</v>
      </c>
      <c r="R1192">
        <v>6260</v>
      </c>
      <c r="S1192" s="32" t="s">
        <v>408</v>
      </c>
      <c r="T1192" s="32" t="s">
        <v>409</v>
      </c>
      <c r="U1192" s="32" t="s">
        <v>45</v>
      </c>
      <c r="V1192" s="32" t="s">
        <v>38</v>
      </c>
      <c r="W1192" s="33">
        <v>44833.703414351854</v>
      </c>
      <c r="X1192" s="32" t="s">
        <v>89</v>
      </c>
      <c r="Y1192" s="32" t="s">
        <v>47</v>
      </c>
      <c r="Z1192" s="32" t="s">
        <v>48</v>
      </c>
      <c r="AA1192" s="32" t="s">
        <v>118</v>
      </c>
      <c r="AB1192" s="32" t="s">
        <v>4455</v>
      </c>
      <c r="AC1192" s="32" t="s">
        <v>570</v>
      </c>
      <c r="AD1192" s="34"/>
      <c r="AE1192" s="32" t="s">
        <v>39</v>
      </c>
      <c r="AF1192" s="32" t="s">
        <v>50</v>
      </c>
      <c r="AG1192" s="35">
        <v>0</v>
      </c>
      <c r="AH1192" s="33">
        <v>44835.733634259261</v>
      </c>
      <c r="AI1192" s="32" t="s">
        <v>56</v>
      </c>
    </row>
    <row r="1193" spans="1:35" ht="14.25">
      <c r="A1193" s="32" t="s">
        <v>35</v>
      </c>
      <c r="B1193" s="32" t="s">
        <v>178</v>
      </c>
      <c r="C1193" s="33">
        <v>44836.399629629632</v>
      </c>
      <c r="D1193" s="33">
        <v>44833.313657407409</v>
      </c>
      <c r="E1193" s="32" t="s">
        <v>37</v>
      </c>
      <c r="F1193" s="32" t="s">
        <v>4456</v>
      </c>
      <c r="G1193">
        <v>12323</v>
      </c>
      <c r="H1193" s="33">
        <v>44846.425000000003</v>
      </c>
      <c r="I1193" s="32" t="s">
        <v>38</v>
      </c>
      <c r="J1193" s="32" t="s">
        <v>39</v>
      </c>
      <c r="K1193" s="33"/>
      <c r="L1193" s="32" t="s">
        <v>40</v>
      </c>
      <c r="M1193" s="32" t="s">
        <v>56</v>
      </c>
      <c r="N1193">
        <v>3</v>
      </c>
      <c r="O1193" s="32" t="s">
        <v>73</v>
      </c>
      <c r="P1193">
        <v>0</v>
      </c>
      <c r="Q1193" s="32" t="s">
        <v>56</v>
      </c>
      <c r="R1193">
        <v>859102515</v>
      </c>
      <c r="S1193" s="32" t="s">
        <v>1944</v>
      </c>
      <c r="T1193" s="32" t="s">
        <v>1945</v>
      </c>
      <c r="U1193" s="32" t="s">
        <v>45</v>
      </c>
      <c r="V1193" s="32" t="s">
        <v>4457</v>
      </c>
      <c r="W1193" s="33">
        <v>44834.378032407411</v>
      </c>
      <c r="X1193" s="32" t="s">
        <v>81</v>
      </c>
      <c r="Y1193" s="32" t="s">
        <v>47</v>
      </c>
      <c r="Z1193" s="32" t="s">
        <v>48</v>
      </c>
      <c r="AA1193" s="32" t="s">
        <v>182</v>
      </c>
      <c r="AB1193" s="32" t="s">
        <v>4458</v>
      </c>
      <c r="AC1193" s="32" t="s">
        <v>561</v>
      </c>
      <c r="AD1193" s="34"/>
      <c r="AE1193" s="32" t="s">
        <v>4459</v>
      </c>
      <c r="AF1193" s="32" t="s">
        <v>53</v>
      </c>
      <c r="AG1193" s="35">
        <v>0</v>
      </c>
      <c r="AH1193" s="33">
        <v>44836.399618055555</v>
      </c>
      <c r="AI1193" s="32" t="s">
        <v>56</v>
      </c>
    </row>
    <row r="1194" spans="1:35" ht="14.25">
      <c r="A1194" s="32" t="s">
        <v>35</v>
      </c>
      <c r="B1194" s="32" t="s">
        <v>36</v>
      </c>
      <c r="C1194" s="33">
        <v>44833.591377314813</v>
      </c>
      <c r="D1194" s="33">
        <v>44833.313738425924</v>
      </c>
      <c r="E1194" s="32" t="s">
        <v>37</v>
      </c>
      <c r="F1194" s="32" t="s">
        <v>4460</v>
      </c>
      <c r="G1194">
        <v>12324</v>
      </c>
      <c r="H1194" s="33">
        <v>44845.591377314813</v>
      </c>
      <c r="I1194" s="32" t="s">
        <v>38</v>
      </c>
      <c r="J1194" s="32" t="s">
        <v>39</v>
      </c>
      <c r="K1194" s="33"/>
      <c r="L1194" s="32" t="s">
        <v>40</v>
      </c>
      <c r="M1194" s="32" t="s">
        <v>56</v>
      </c>
      <c r="N1194">
        <v>1</v>
      </c>
      <c r="O1194" s="32" t="s">
        <v>127</v>
      </c>
      <c r="P1194">
        <v>0</v>
      </c>
      <c r="Q1194" s="32" t="s">
        <v>56</v>
      </c>
      <c r="R1194">
        <v>6079</v>
      </c>
      <c r="S1194" s="32" t="s">
        <v>4461</v>
      </c>
      <c r="T1194" s="32" t="s">
        <v>4462</v>
      </c>
      <c r="U1194" s="32" t="s">
        <v>45</v>
      </c>
      <c r="V1194" s="32" t="s">
        <v>38</v>
      </c>
      <c r="W1194" s="33">
        <v>44833.322835648149</v>
      </c>
      <c r="X1194" s="32" t="s">
        <v>85</v>
      </c>
      <c r="Y1194" s="32" t="s">
        <v>52</v>
      </c>
      <c r="Z1194" s="32" t="s">
        <v>48</v>
      </c>
      <c r="AA1194" s="32" t="s">
        <v>674</v>
      </c>
      <c r="AB1194" s="32" t="s">
        <v>4463</v>
      </c>
      <c r="AC1194" s="32" t="s">
        <v>557</v>
      </c>
      <c r="AD1194" s="34"/>
      <c r="AE1194" s="32" t="s">
        <v>39</v>
      </c>
      <c r="AF1194" s="32" t="s">
        <v>50</v>
      </c>
      <c r="AG1194" s="35">
        <v>0</v>
      </c>
      <c r="AH1194" s="33">
        <v>44833.591377314813</v>
      </c>
      <c r="AI1194" s="32" t="s">
        <v>41</v>
      </c>
    </row>
    <row r="1195" spans="1:35" ht="14.25">
      <c r="A1195" s="32" t="s">
        <v>35</v>
      </c>
      <c r="B1195" s="32" t="s">
        <v>36</v>
      </c>
      <c r="C1195" s="33">
        <v>44833.591874999998</v>
      </c>
      <c r="D1195" s="33">
        <v>44833.335231481484</v>
      </c>
      <c r="E1195" s="32" t="s">
        <v>37</v>
      </c>
      <c r="F1195" s="32" t="s">
        <v>4464</v>
      </c>
      <c r="G1195">
        <v>12325</v>
      </c>
      <c r="H1195" s="33">
        <v>44845.503680555557</v>
      </c>
      <c r="I1195" s="32" t="s">
        <v>38</v>
      </c>
      <c r="J1195" s="32" t="s">
        <v>39</v>
      </c>
      <c r="K1195" s="33"/>
      <c r="L1195" s="32" t="s">
        <v>40</v>
      </c>
      <c r="M1195" s="32" t="s">
        <v>56</v>
      </c>
      <c r="N1195">
        <v>1</v>
      </c>
      <c r="O1195" s="32" t="s">
        <v>127</v>
      </c>
      <c r="P1195">
        <v>0</v>
      </c>
      <c r="Q1195" s="32" t="s">
        <v>56</v>
      </c>
      <c r="R1195">
        <v>5606</v>
      </c>
      <c r="S1195" s="32" t="s">
        <v>4465</v>
      </c>
      <c r="T1195" s="32" t="s">
        <v>4466</v>
      </c>
      <c r="U1195" s="32" t="s">
        <v>45</v>
      </c>
      <c r="V1195" s="32" t="s">
        <v>4467</v>
      </c>
      <c r="W1195" s="33">
        <v>44833.423981481479</v>
      </c>
      <c r="X1195" s="32" t="s">
        <v>151</v>
      </c>
      <c r="Y1195" s="32" t="s">
        <v>52</v>
      </c>
      <c r="Z1195" s="32" t="s">
        <v>48</v>
      </c>
      <c r="AA1195" s="32" t="s">
        <v>49</v>
      </c>
      <c r="AB1195" s="32" t="s">
        <v>4468</v>
      </c>
      <c r="AC1195" s="32" t="s">
        <v>265</v>
      </c>
      <c r="AD1195" s="34">
        <v>44686</v>
      </c>
      <c r="AE1195" s="32" t="s">
        <v>39</v>
      </c>
      <c r="AF1195" s="32" t="s">
        <v>50</v>
      </c>
      <c r="AG1195" s="35">
        <v>0</v>
      </c>
      <c r="AH1195" s="33">
        <v>44834.607025462959</v>
      </c>
      <c r="AI1195" s="32" t="s">
        <v>56</v>
      </c>
    </row>
    <row r="1196" spans="1:35" ht="14.25">
      <c r="A1196" s="32" t="s">
        <v>35</v>
      </c>
      <c r="B1196" s="32" t="s">
        <v>1527</v>
      </c>
      <c r="C1196" s="33"/>
      <c r="D1196" s="33">
        <v>44833.347210648149</v>
      </c>
      <c r="E1196" s="32" t="s">
        <v>37</v>
      </c>
      <c r="F1196" s="32" t="s">
        <v>4469</v>
      </c>
      <c r="G1196">
        <v>12326</v>
      </c>
      <c r="H1196" s="33">
        <v>44845.347511574073</v>
      </c>
      <c r="I1196" s="32" t="s">
        <v>38</v>
      </c>
      <c r="J1196" s="32" t="s">
        <v>39</v>
      </c>
      <c r="K1196" s="33"/>
      <c r="L1196" s="32" t="s">
        <v>40</v>
      </c>
      <c r="M1196" s="32" t="s">
        <v>56</v>
      </c>
      <c r="N1196">
        <v>1</v>
      </c>
      <c r="O1196" s="32" t="s">
        <v>202</v>
      </c>
      <c r="P1196">
        <v>0</v>
      </c>
      <c r="Q1196" s="32" t="s">
        <v>56</v>
      </c>
      <c r="R1196">
        <v>8229</v>
      </c>
      <c r="S1196" s="32" t="s">
        <v>778</v>
      </c>
      <c r="T1196" s="32" t="s">
        <v>779</v>
      </c>
      <c r="U1196" s="32" t="s">
        <v>39</v>
      </c>
      <c r="V1196" s="32" t="s">
        <v>39</v>
      </c>
      <c r="W1196" s="33"/>
      <c r="X1196" s="32" t="s">
        <v>560</v>
      </c>
      <c r="Y1196" s="32" t="s">
        <v>47</v>
      </c>
      <c r="Z1196" s="32" t="s">
        <v>160</v>
      </c>
      <c r="AA1196" s="32" t="s">
        <v>733</v>
      </c>
      <c r="AB1196" s="32" t="s">
        <v>4470</v>
      </c>
      <c r="AC1196" s="32" t="s">
        <v>561</v>
      </c>
      <c r="AD1196" s="34"/>
      <c r="AE1196" s="32" t="s">
        <v>39</v>
      </c>
      <c r="AF1196" s="32" t="s">
        <v>53</v>
      </c>
      <c r="AG1196" s="35">
        <v>0</v>
      </c>
      <c r="AH1196" s="33">
        <v>44833.380150462966</v>
      </c>
      <c r="AI1196" s="32" t="s">
        <v>56</v>
      </c>
    </row>
    <row r="1197" spans="1:35" ht="14.25">
      <c r="A1197" s="32" t="s">
        <v>35</v>
      </c>
      <c r="B1197" s="32" t="s">
        <v>1527</v>
      </c>
      <c r="C1197" s="33">
        <v>44833.35527777778</v>
      </c>
      <c r="D1197" s="33">
        <v>44833.350810185184</v>
      </c>
      <c r="E1197" s="32" t="s">
        <v>37</v>
      </c>
      <c r="F1197" s="32" t="s">
        <v>4471</v>
      </c>
      <c r="G1197">
        <v>12327</v>
      </c>
      <c r="H1197" s="33">
        <v>44845.351041666669</v>
      </c>
      <c r="I1197" s="32" t="s">
        <v>38</v>
      </c>
      <c r="J1197" s="32" t="s">
        <v>39</v>
      </c>
      <c r="K1197" s="33"/>
      <c r="L1197" s="32" t="s">
        <v>40</v>
      </c>
      <c r="M1197" s="32" t="s">
        <v>56</v>
      </c>
      <c r="N1197">
        <v>1</v>
      </c>
      <c r="O1197" s="32" t="s">
        <v>104</v>
      </c>
      <c r="P1197">
        <v>0</v>
      </c>
      <c r="Q1197" s="32" t="s">
        <v>56</v>
      </c>
      <c r="R1197">
        <v>909838512</v>
      </c>
      <c r="S1197" s="32" t="s">
        <v>1737</v>
      </c>
      <c r="T1197" s="32" t="s">
        <v>1738</v>
      </c>
      <c r="U1197" s="32" t="s">
        <v>45</v>
      </c>
      <c r="V1197" s="32" t="s">
        <v>4472</v>
      </c>
      <c r="W1197" s="33">
        <v>44833.35527777778</v>
      </c>
      <c r="X1197" s="32" t="s">
        <v>184</v>
      </c>
      <c r="Y1197" s="32" t="s">
        <v>47</v>
      </c>
      <c r="Z1197" s="32" t="s">
        <v>48</v>
      </c>
      <c r="AA1197" s="32" t="s">
        <v>455</v>
      </c>
      <c r="AB1197" s="32" t="s">
        <v>4473</v>
      </c>
      <c r="AC1197" s="32" t="s">
        <v>1297</v>
      </c>
      <c r="AD1197" s="34"/>
      <c r="AE1197" s="32" t="s">
        <v>39</v>
      </c>
      <c r="AF1197" s="32" t="s">
        <v>50</v>
      </c>
      <c r="AG1197" s="35">
        <v>0</v>
      </c>
      <c r="AH1197" s="33">
        <v>44833.35527777778</v>
      </c>
      <c r="AI1197" s="32" t="s">
        <v>56</v>
      </c>
    </row>
    <row r="1198" spans="1:35" ht="14.25">
      <c r="A1198" s="32" t="s">
        <v>35</v>
      </c>
      <c r="B1198" s="32" t="s">
        <v>171</v>
      </c>
      <c r="C1198" s="33">
        <v>44833.646620370368</v>
      </c>
      <c r="D1198" s="33">
        <v>44833.353101851855</v>
      </c>
      <c r="E1198" s="32" t="s">
        <v>37</v>
      </c>
      <c r="F1198" s="32" t="s">
        <v>4474</v>
      </c>
      <c r="G1198">
        <v>12328</v>
      </c>
      <c r="H1198" s="33">
        <v>44845.589675925927</v>
      </c>
      <c r="I1198" s="32" t="s">
        <v>38</v>
      </c>
      <c r="J1198" s="32" t="s">
        <v>39</v>
      </c>
      <c r="K1198" s="33"/>
      <c r="L1198" s="32" t="s">
        <v>40</v>
      </c>
      <c r="M1198" s="32" t="s">
        <v>56</v>
      </c>
      <c r="N1198">
        <v>1</v>
      </c>
      <c r="O1198" s="32" t="s">
        <v>42</v>
      </c>
      <c r="P1198">
        <v>0</v>
      </c>
      <c r="Q1198" s="32" t="s">
        <v>56</v>
      </c>
      <c r="R1198">
        <v>6570</v>
      </c>
      <c r="S1198" s="32" t="s">
        <v>1317</v>
      </c>
      <c r="T1198" s="32" t="s">
        <v>1318</v>
      </c>
      <c r="U1198" s="32" t="s">
        <v>45</v>
      </c>
      <c r="V1198" s="32" t="s">
        <v>4475</v>
      </c>
      <c r="W1198" s="33">
        <v>44833.644571759258</v>
      </c>
      <c r="X1198" s="32" t="s">
        <v>149</v>
      </c>
      <c r="Y1198" s="32" t="s">
        <v>47</v>
      </c>
      <c r="Z1198" s="32" t="s">
        <v>48</v>
      </c>
      <c r="AA1198" s="32" t="s">
        <v>220</v>
      </c>
      <c r="AB1198" s="32" t="s">
        <v>4476</v>
      </c>
      <c r="AC1198" s="32" t="s">
        <v>1321</v>
      </c>
      <c r="AD1198" s="34">
        <v>44686</v>
      </c>
      <c r="AE1198" s="32" t="s">
        <v>39</v>
      </c>
      <c r="AF1198" s="32" t="s">
        <v>50</v>
      </c>
      <c r="AG1198" s="35">
        <v>0</v>
      </c>
      <c r="AH1198" s="33">
        <v>44833.65834490741</v>
      </c>
      <c r="AI1198" s="32" t="s">
        <v>56</v>
      </c>
    </row>
    <row r="1199" spans="1:35" ht="14.25">
      <c r="A1199" s="32" t="s">
        <v>35</v>
      </c>
      <c r="B1199" s="32" t="s">
        <v>36</v>
      </c>
      <c r="C1199" s="33">
        <v>44833.592615740738</v>
      </c>
      <c r="D1199" s="33">
        <v>44833.359953703701</v>
      </c>
      <c r="E1199" s="32" t="s">
        <v>37</v>
      </c>
      <c r="F1199" s="32" t="s">
        <v>4477</v>
      </c>
      <c r="G1199">
        <v>12329</v>
      </c>
      <c r="H1199" s="33">
        <v>44845.575949074075</v>
      </c>
      <c r="I1199" s="32" t="s">
        <v>38</v>
      </c>
      <c r="J1199" s="32" t="s">
        <v>39</v>
      </c>
      <c r="K1199" s="33"/>
      <c r="L1199" s="32" t="s">
        <v>40</v>
      </c>
      <c r="M1199" s="32" t="s">
        <v>56</v>
      </c>
      <c r="N1199">
        <v>1</v>
      </c>
      <c r="O1199" s="32" t="s">
        <v>42</v>
      </c>
      <c r="P1199">
        <v>0</v>
      </c>
      <c r="Q1199" s="32" t="s">
        <v>56</v>
      </c>
      <c r="R1199">
        <v>8472</v>
      </c>
      <c r="S1199" s="32" t="s">
        <v>2493</v>
      </c>
      <c r="T1199" s="32" t="s">
        <v>2494</v>
      </c>
      <c r="U1199" s="32" t="s">
        <v>45</v>
      </c>
      <c r="V1199" s="32" t="s">
        <v>1102</v>
      </c>
      <c r="W1199" s="33">
        <v>44833.376828703702</v>
      </c>
      <c r="X1199" s="32" t="s">
        <v>81</v>
      </c>
      <c r="Y1199" s="32" t="s">
        <v>47</v>
      </c>
      <c r="Z1199" s="32" t="s">
        <v>48</v>
      </c>
      <c r="AA1199" s="32" t="s">
        <v>118</v>
      </c>
      <c r="AB1199" s="32" t="s">
        <v>4478</v>
      </c>
      <c r="AC1199" s="32" t="s">
        <v>717</v>
      </c>
      <c r="AD1199" s="34"/>
      <c r="AE1199" s="32" t="s">
        <v>39</v>
      </c>
      <c r="AF1199" s="32" t="s">
        <v>50</v>
      </c>
      <c r="AG1199" s="35">
        <v>0</v>
      </c>
      <c r="AH1199" s="33">
        <v>44833.592615740738</v>
      </c>
      <c r="AI1199" s="32" t="s">
        <v>56</v>
      </c>
    </row>
    <row r="1200" spans="1:35" ht="14.25">
      <c r="A1200" s="32" t="s">
        <v>35</v>
      </c>
      <c r="B1200" s="32" t="s">
        <v>73</v>
      </c>
      <c r="C1200" s="33">
        <v>44833.646898148145</v>
      </c>
      <c r="D1200" s="33">
        <v>44833.363564814812</v>
      </c>
      <c r="E1200" s="32" t="s">
        <v>37</v>
      </c>
      <c r="F1200" s="32" t="s">
        <v>4479</v>
      </c>
      <c r="G1200">
        <v>12330</v>
      </c>
      <c r="H1200" s="33">
        <v>44845.374675925923</v>
      </c>
      <c r="I1200" s="32" t="s">
        <v>3578</v>
      </c>
      <c r="J1200" s="32" t="s">
        <v>45</v>
      </c>
      <c r="K1200" s="33">
        <v>44833.364872685182</v>
      </c>
      <c r="L1200" s="32" t="s">
        <v>40</v>
      </c>
      <c r="M1200" s="32" t="s">
        <v>56</v>
      </c>
      <c r="N1200">
        <v>1</v>
      </c>
      <c r="O1200" s="32" t="s">
        <v>42</v>
      </c>
      <c r="P1200">
        <v>1</v>
      </c>
      <c r="Q1200" s="32" t="s">
        <v>56</v>
      </c>
      <c r="R1200">
        <v>6893</v>
      </c>
      <c r="S1200" s="32" t="s">
        <v>847</v>
      </c>
      <c r="T1200" s="32" t="s">
        <v>848</v>
      </c>
      <c r="U1200" s="32" t="s">
        <v>45</v>
      </c>
      <c r="V1200" s="32" t="s">
        <v>4480</v>
      </c>
      <c r="W1200" s="33">
        <v>44833.636111111111</v>
      </c>
      <c r="X1200" s="32" t="s">
        <v>51</v>
      </c>
      <c r="Y1200" s="32" t="s">
        <v>52</v>
      </c>
      <c r="Z1200" s="32" t="s">
        <v>48</v>
      </c>
      <c r="AA1200" s="32" t="s">
        <v>206</v>
      </c>
      <c r="AB1200" s="32" t="s">
        <v>4481</v>
      </c>
      <c r="AC1200" s="32" t="s">
        <v>461</v>
      </c>
      <c r="AD1200" s="34"/>
      <c r="AE1200" s="32" t="s">
        <v>39</v>
      </c>
      <c r="AF1200" s="32" t="s">
        <v>50</v>
      </c>
      <c r="AG1200" s="35">
        <v>0</v>
      </c>
      <c r="AH1200" s="33">
        <v>44833.646898148145</v>
      </c>
      <c r="AI1200" s="32" t="s">
        <v>56</v>
      </c>
    </row>
    <row r="1201" spans="1:35" ht="14.25">
      <c r="A1201" s="32" t="s">
        <v>35</v>
      </c>
      <c r="B1201" s="32" t="s">
        <v>171</v>
      </c>
      <c r="C1201" s="33">
        <v>44833.593194444446</v>
      </c>
      <c r="D1201" s="33">
        <v>44833.368854166663</v>
      </c>
      <c r="E1201" s="32" t="s">
        <v>37</v>
      </c>
      <c r="F1201" s="32" t="s">
        <v>4482</v>
      </c>
      <c r="G1201">
        <v>12331</v>
      </c>
      <c r="H1201" s="33">
        <v>44845.514016203706</v>
      </c>
      <c r="I1201" s="32" t="s">
        <v>38</v>
      </c>
      <c r="J1201" s="32" t="s">
        <v>39</v>
      </c>
      <c r="K1201" s="33"/>
      <c r="L1201" s="32" t="s">
        <v>40</v>
      </c>
      <c r="M1201" s="32" t="s">
        <v>56</v>
      </c>
      <c r="N1201">
        <v>1</v>
      </c>
      <c r="O1201" s="32" t="s">
        <v>42</v>
      </c>
      <c r="P1201">
        <v>0</v>
      </c>
      <c r="Q1201" s="32" t="s">
        <v>56</v>
      </c>
      <c r="R1201">
        <v>25765720</v>
      </c>
      <c r="S1201" s="32" t="s">
        <v>4483</v>
      </c>
      <c r="T1201" s="32" t="s">
        <v>4484</v>
      </c>
      <c r="U1201" s="32" t="s">
        <v>45</v>
      </c>
      <c r="V1201" s="32" t="s">
        <v>4485</v>
      </c>
      <c r="W1201" s="33">
        <v>44833.448634259257</v>
      </c>
      <c r="X1201" s="32" t="s">
        <v>46</v>
      </c>
      <c r="Y1201" s="32" t="s">
        <v>47</v>
      </c>
      <c r="Z1201" s="32" t="s">
        <v>48</v>
      </c>
      <c r="AA1201" s="32" t="s">
        <v>190</v>
      </c>
      <c r="AB1201" s="32" t="s">
        <v>4486</v>
      </c>
      <c r="AC1201" s="32" t="s">
        <v>616</v>
      </c>
      <c r="AD1201" s="34"/>
      <c r="AE1201" s="32" t="s">
        <v>39</v>
      </c>
      <c r="AF1201" s="32" t="s">
        <v>50</v>
      </c>
      <c r="AG1201" s="35">
        <v>0</v>
      </c>
      <c r="AH1201" s="33">
        <v>44833.593182870369</v>
      </c>
      <c r="AI1201" s="32" t="s">
        <v>56</v>
      </c>
    </row>
    <row r="1202" spans="1:35" ht="14.25">
      <c r="A1202" s="32" t="s">
        <v>35</v>
      </c>
      <c r="B1202" s="32" t="s">
        <v>1527</v>
      </c>
      <c r="C1202" s="33">
        <v>44833.651192129626</v>
      </c>
      <c r="D1202" s="33">
        <v>44833.370196759257</v>
      </c>
      <c r="E1202" s="32" t="s">
        <v>37</v>
      </c>
      <c r="F1202" s="32" t="s">
        <v>39</v>
      </c>
      <c r="G1202">
        <v>12332</v>
      </c>
      <c r="H1202" s="33">
        <v>44837.620625000003</v>
      </c>
      <c r="I1202" s="32" t="s">
        <v>4487</v>
      </c>
      <c r="J1202" s="32" t="s">
        <v>45</v>
      </c>
      <c r="K1202" s="33">
        <v>44833.399409722224</v>
      </c>
      <c r="L1202" s="32" t="s">
        <v>40</v>
      </c>
      <c r="M1202" s="32" t="s">
        <v>56</v>
      </c>
      <c r="N1202">
        <v>2</v>
      </c>
      <c r="O1202" s="32" t="s">
        <v>135</v>
      </c>
      <c r="P1202">
        <v>2</v>
      </c>
      <c r="Q1202" s="32" t="s">
        <v>41</v>
      </c>
      <c r="R1202">
        <v>8692</v>
      </c>
      <c r="S1202" s="32" t="s">
        <v>582</v>
      </c>
      <c r="T1202" s="32" t="s">
        <v>583</v>
      </c>
      <c r="U1202" s="32" t="s">
        <v>45</v>
      </c>
      <c r="V1202" s="32" t="s">
        <v>4488</v>
      </c>
      <c r="W1202" s="33">
        <v>44833.651192129626</v>
      </c>
      <c r="X1202" s="32" t="s">
        <v>110</v>
      </c>
      <c r="Y1202" s="32" t="s">
        <v>47</v>
      </c>
      <c r="Z1202" s="32" t="s">
        <v>48</v>
      </c>
      <c r="AA1202" s="32" t="s">
        <v>97</v>
      </c>
      <c r="AB1202" s="32" t="s">
        <v>4489</v>
      </c>
      <c r="AC1202" s="32" t="s">
        <v>1237</v>
      </c>
      <c r="AD1202" s="34"/>
      <c r="AE1202" s="32" t="s">
        <v>39</v>
      </c>
      <c r="AF1202" s="32" t="s">
        <v>53</v>
      </c>
      <c r="AG1202" s="35">
        <v>0</v>
      </c>
      <c r="AH1202" s="33">
        <v>44833.651192129626</v>
      </c>
      <c r="AI1202" s="32" t="s">
        <v>56</v>
      </c>
    </row>
    <row r="1203" spans="1:35" ht="14.25">
      <c r="A1203" s="32" t="s">
        <v>35</v>
      </c>
      <c r="B1203" s="32" t="s">
        <v>36</v>
      </c>
      <c r="C1203" s="33">
        <v>44833.69295138889</v>
      </c>
      <c r="D1203" s="33">
        <v>44833.374097222222</v>
      </c>
      <c r="E1203" s="32" t="s">
        <v>37</v>
      </c>
      <c r="F1203" s="32" t="s">
        <v>4490</v>
      </c>
      <c r="G1203">
        <v>12333</v>
      </c>
      <c r="H1203" s="33">
        <v>44845.377662037034</v>
      </c>
      <c r="I1203" s="32" t="s">
        <v>38</v>
      </c>
      <c r="J1203" s="32" t="s">
        <v>39</v>
      </c>
      <c r="K1203" s="33"/>
      <c r="L1203" s="32" t="s">
        <v>40</v>
      </c>
      <c r="M1203" s="32" t="s">
        <v>56</v>
      </c>
      <c r="N1203">
        <v>1</v>
      </c>
      <c r="O1203" s="32" t="s">
        <v>127</v>
      </c>
      <c r="P1203">
        <v>0</v>
      </c>
      <c r="Q1203" s="32" t="s">
        <v>56</v>
      </c>
      <c r="R1203">
        <v>6079</v>
      </c>
      <c r="S1203" s="32" t="s">
        <v>78</v>
      </c>
      <c r="T1203" s="32" t="s">
        <v>79</v>
      </c>
      <c r="U1203" s="32" t="s">
        <v>45</v>
      </c>
      <c r="V1203" s="32" t="s">
        <v>4491</v>
      </c>
      <c r="W1203" s="33">
        <v>44833.689444444448</v>
      </c>
      <c r="X1203" s="32" t="s">
        <v>67</v>
      </c>
      <c r="Y1203" s="32" t="s">
        <v>47</v>
      </c>
      <c r="Z1203" s="32" t="s">
        <v>48</v>
      </c>
      <c r="AA1203" s="32" t="s">
        <v>131</v>
      </c>
      <c r="AB1203" s="32" t="s">
        <v>966</v>
      </c>
      <c r="AC1203" s="32" t="s">
        <v>557</v>
      </c>
      <c r="AD1203" s="34">
        <v>44686</v>
      </c>
      <c r="AE1203" s="32" t="s">
        <v>39</v>
      </c>
      <c r="AF1203" s="32" t="s">
        <v>50</v>
      </c>
      <c r="AG1203" s="35">
        <v>0</v>
      </c>
      <c r="AH1203" s="33">
        <v>44833.697905092595</v>
      </c>
      <c r="AI1203" s="32" t="s">
        <v>56</v>
      </c>
    </row>
    <row r="1204" spans="1:35" ht="14.25">
      <c r="A1204" s="32" t="s">
        <v>35</v>
      </c>
      <c r="B1204" s="32" t="s">
        <v>2348</v>
      </c>
      <c r="C1204" s="33"/>
      <c r="D1204" s="33">
        <v>44833.376354166663</v>
      </c>
      <c r="E1204" s="32" t="s">
        <v>37</v>
      </c>
      <c r="F1204" s="32" t="s">
        <v>39</v>
      </c>
      <c r="G1204">
        <v>12334</v>
      </c>
      <c r="H1204" s="33">
        <v>44847.596354166664</v>
      </c>
      <c r="I1204" s="32" t="s">
        <v>4492</v>
      </c>
      <c r="J1204" s="32" t="s">
        <v>45</v>
      </c>
      <c r="K1204" s="33">
        <v>44833.481041666666</v>
      </c>
      <c r="L1204" s="32" t="s">
        <v>40</v>
      </c>
      <c r="M1204" s="32" t="s">
        <v>56</v>
      </c>
      <c r="N1204">
        <v>1</v>
      </c>
      <c r="O1204" s="32" t="s">
        <v>82</v>
      </c>
      <c r="P1204">
        <v>1</v>
      </c>
      <c r="Q1204" s="32" t="s">
        <v>56</v>
      </c>
      <c r="R1204">
        <v>6400</v>
      </c>
      <c r="S1204" s="32" t="s">
        <v>917</v>
      </c>
      <c r="T1204" s="32" t="s">
        <v>918</v>
      </c>
      <c r="U1204" s="32" t="s">
        <v>45</v>
      </c>
      <c r="V1204" s="32" t="s">
        <v>4493</v>
      </c>
      <c r="W1204" s="33">
        <v>44837.701215277775</v>
      </c>
      <c r="X1204" s="32" t="s">
        <v>67</v>
      </c>
      <c r="Y1204" s="32" t="s">
        <v>47</v>
      </c>
      <c r="Z1204" s="32" t="s">
        <v>777</v>
      </c>
      <c r="AA1204" s="32" t="s">
        <v>314</v>
      </c>
      <c r="AB1204" s="32" t="s">
        <v>4494</v>
      </c>
      <c r="AC1204" s="32" t="s">
        <v>1304</v>
      </c>
      <c r="AD1204" s="34"/>
      <c r="AE1204" s="32" t="s">
        <v>39</v>
      </c>
      <c r="AF1204" s="32" t="s">
        <v>50</v>
      </c>
      <c r="AG1204" s="35">
        <v>0</v>
      </c>
      <c r="AH1204" s="33">
        <v>44837.701215277775</v>
      </c>
      <c r="AI1204" s="32" t="s">
        <v>56</v>
      </c>
    </row>
    <row r="1205" spans="1:35" ht="14.25">
      <c r="A1205" s="32" t="s">
        <v>35</v>
      </c>
      <c r="B1205" s="32" t="s">
        <v>1527</v>
      </c>
      <c r="C1205" s="33">
        <v>44833.389039351852</v>
      </c>
      <c r="D1205" s="33">
        <v>44833.379432870373</v>
      </c>
      <c r="E1205" s="32" t="s">
        <v>37</v>
      </c>
      <c r="F1205" s="32" t="s">
        <v>4495</v>
      </c>
      <c r="G1205">
        <v>12335</v>
      </c>
      <c r="H1205" s="33">
        <v>44845.379490740743</v>
      </c>
      <c r="I1205" s="32" t="s">
        <v>38</v>
      </c>
      <c r="J1205" s="32" t="s">
        <v>39</v>
      </c>
      <c r="K1205" s="33"/>
      <c r="L1205" s="32" t="s">
        <v>40</v>
      </c>
      <c r="M1205" s="32" t="s">
        <v>56</v>
      </c>
      <c r="N1205">
        <v>1</v>
      </c>
      <c r="O1205" s="32" t="s">
        <v>224</v>
      </c>
      <c r="P1205">
        <v>0</v>
      </c>
      <c r="Q1205" s="32" t="s">
        <v>56</v>
      </c>
      <c r="R1205">
        <v>6331</v>
      </c>
      <c r="S1205" s="32" t="s">
        <v>622</v>
      </c>
      <c r="T1205" s="32" t="s">
        <v>623</v>
      </c>
      <c r="U1205" s="32" t="s">
        <v>45</v>
      </c>
      <c r="V1205" s="32" t="s">
        <v>849</v>
      </c>
      <c r="W1205" s="33">
        <v>44833.389039351852</v>
      </c>
      <c r="X1205" s="32" t="s">
        <v>184</v>
      </c>
      <c r="Y1205" s="32" t="s">
        <v>47</v>
      </c>
      <c r="Z1205" s="32" t="s">
        <v>48</v>
      </c>
      <c r="AA1205" s="32" t="s">
        <v>455</v>
      </c>
      <c r="AB1205" s="32" t="s">
        <v>4496</v>
      </c>
      <c r="AC1205" s="32" t="s">
        <v>570</v>
      </c>
      <c r="AD1205" s="34"/>
      <c r="AE1205" s="32" t="s">
        <v>39</v>
      </c>
      <c r="AF1205" s="32" t="s">
        <v>50</v>
      </c>
      <c r="AG1205" s="35">
        <v>0</v>
      </c>
      <c r="AH1205" s="33">
        <v>44833.389027777775</v>
      </c>
      <c r="AI1205" s="32" t="s">
        <v>56</v>
      </c>
    </row>
    <row r="1206" spans="1:35" ht="14.25">
      <c r="A1206" s="32" t="s">
        <v>35</v>
      </c>
      <c r="B1206" s="32" t="s">
        <v>171</v>
      </c>
      <c r="C1206" s="33">
        <v>44833.702465277776</v>
      </c>
      <c r="D1206" s="33">
        <v>44833.380648148152</v>
      </c>
      <c r="E1206" s="32" t="s">
        <v>37</v>
      </c>
      <c r="F1206" s="32" t="s">
        <v>4497</v>
      </c>
      <c r="G1206">
        <v>12336</v>
      </c>
      <c r="H1206" s="33">
        <v>44845.390659722223</v>
      </c>
      <c r="I1206" s="32" t="s">
        <v>38</v>
      </c>
      <c r="J1206" s="32" t="s">
        <v>39</v>
      </c>
      <c r="K1206" s="33"/>
      <c r="L1206" s="32" t="s">
        <v>40</v>
      </c>
      <c r="M1206" s="32" t="s">
        <v>56</v>
      </c>
      <c r="N1206">
        <v>1</v>
      </c>
      <c r="O1206" s="32" t="s">
        <v>42</v>
      </c>
      <c r="P1206">
        <v>0</v>
      </c>
      <c r="Q1206" s="32" t="s">
        <v>56</v>
      </c>
      <c r="R1206">
        <v>845250096</v>
      </c>
      <c r="S1206" s="32" t="s">
        <v>4498</v>
      </c>
      <c r="T1206" s="32" t="s">
        <v>4499</v>
      </c>
      <c r="U1206" s="32" t="s">
        <v>45</v>
      </c>
      <c r="V1206" s="32" t="s">
        <v>4500</v>
      </c>
      <c r="W1206" s="33">
        <v>44833.693032407406</v>
      </c>
      <c r="X1206" s="32" t="s">
        <v>67</v>
      </c>
      <c r="Y1206" s="32" t="s">
        <v>47</v>
      </c>
      <c r="Z1206" s="32" t="s">
        <v>48</v>
      </c>
      <c r="AA1206" s="32" t="s">
        <v>190</v>
      </c>
      <c r="AB1206" s="32" t="s">
        <v>4501</v>
      </c>
      <c r="AC1206" s="32" t="s">
        <v>1349</v>
      </c>
      <c r="AD1206" s="34"/>
      <c r="AE1206" s="32" t="s">
        <v>39</v>
      </c>
      <c r="AF1206" s="32" t="s">
        <v>50</v>
      </c>
      <c r="AG1206" s="35">
        <v>0</v>
      </c>
      <c r="AH1206" s="33">
        <v>44833.702465277776</v>
      </c>
      <c r="AI1206" s="32" t="s">
        <v>56</v>
      </c>
    </row>
    <row r="1207" spans="1:35" ht="14.25">
      <c r="A1207" s="32" t="s">
        <v>35</v>
      </c>
      <c r="B1207" s="32" t="s">
        <v>178</v>
      </c>
      <c r="C1207" s="33">
        <v>44833.649050925924</v>
      </c>
      <c r="D1207" s="33">
        <v>44833.392974537041</v>
      </c>
      <c r="E1207" s="32" t="s">
        <v>37</v>
      </c>
      <c r="F1207" s="32" t="s">
        <v>4502</v>
      </c>
      <c r="G1207">
        <v>12337</v>
      </c>
      <c r="H1207" s="33">
        <v>44845.41988425926</v>
      </c>
      <c r="I1207" s="32" t="s">
        <v>38</v>
      </c>
      <c r="J1207" s="32" t="s">
        <v>39</v>
      </c>
      <c r="K1207" s="33"/>
      <c r="L1207" s="32" t="s">
        <v>40</v>
      </c>
      <c r="M1207" s="32" t="s">
        <v>56</v>
      </c>
      <c r="N1207">
        <v>1</v>
      </c>
      <c r="O1207" s="32" t="s">
        <v>54</v>
      </c>
      <c r="P1207">
        <v>0</v>
      </c>
      <c r="Q1207" s="32" t="s">
        <v>56</v>
      </c>
      <c r="R1207">
        <v>8736</v>
      </c>
      <c r="S1207" s="32" t="s">
        <v>4503</v>
      </c>
      <c r="T1207" s="32" t="s">
        <v>4504</v>
      </c>
      <c r="U1207" s="32" t="s">
        <v>45</v>
      </c>
      <c r="V1207" s="32" t="s">
        <v>4505</v>
      </c>
      <c r="W1207" s="33">
        <v>44833.622719907406</v>
      </c>
      <c r="X1207" s="32" t="s">
        <v>72</v>
      </c>
      <c r="Y1207" s="32" t="s">
        <v>47</v>
      </c>
      <c r="Z1207" s="32" t="s">
        <v>48</v>
      </c>
      <c r="AA1207" s="32" t="s">
        <v>182</v>
      </c>
      <c r="AB1207" s="32" t="s">
        <v>4506</v>
      </c>
      <c r="AC1207" s="32" t="s">
        <v>1256</v>
      </c>
      <c r="AD1207" s="34"/>
      <c r="AE1207" s="32" t="s">
        <v>39</v>
      </c>
      <c r="AF1207" s="32" t="s">
        <v>53</v>
      </c>
      <c r="AG1207" s="35">
        <v>0</v>
      </c>
      <c r="AH1207" s="33">
        <v>44833.649050925924</v>
      </c>
      <c r="AI1207" s="32" t="s">
        <v>41</v>
      </c>
    </row>
    <row r="1208" spans="1:35" ht="14.25">
      <c r="A1208" s="32" t="s">
        <v>35</v>
      </c>
      <c r="B1208" s="32" t="s">
        <v>36</v>
      </c>
      <c r="C1208" s="33">
        <v>44836.358900462961</v>
      </c>
      <c r="D1208" s="33">
        <v>44833.398587962962</v>
      </c>
      <c r="E1208" s="32" t="s">
        <v>37</v>
      </c>
      <c r="F1208" s="32" t="s">
        <v>4507</v>
      </c>
      <c r="G1208">
        <v>12338</v>
      </c>
      <c r="H1208" s="33">
        <v>44846.373611111114</v>
      </c>
      <c r="I1208" s="32" t="s">
        <v>38</v>
      </c>
      <c r="J1208" s="32" t="s">
        <v>39</v>
      </c>
      <c r="K1208" s="33"/>
      <c r="L1208" s="32" t="s">
        <v>40</v>
      </c>
      <c r="M1208" s="32" t="s">
        <v>56</v>
      </c>
      <c r="N1208">
        <v>1</v>
      </c>
      <c r="O1208" s="32" t="s">
        <v>82</v>
      </c>
      <c r="P1208">
        <v>0</v>
      </c>
      <c r="Q1208" s="32" t="s">
        <v>56</v>
      </c>
      <c r="R1208">
        <v>6732</v>
      </c>
      <c r="S1208" s="32" t="s">
        <v>754</v>
      </c>
      <c r="T1208" s="32" t="s">
        <v>755</v>
      </c>
      <c r="U1208" s="32" t="s">
        <v>45</v>
      </c>
      <c r="V1208" s="32" t="s">
        <v>4508</v>
      </c>
      <c r="W1208" s="33">
        <v>44834.35832175926</v>
      </c>
      <c r="X1208" s="32" t="s">
        <v>151</v>
      </c>
      <c r="Y1208" s="32" t="s">
        <v>47</v>
      </c>
      <c r="Z1208" s="32" t="s">
        <v>48</v>
      </c>
      <c r="AA1208" s="32" t="s">
        <v>49</v>
      </c>
      <c r="AB1208" s="32" t="s">
        <v>4509</v>
      </c>
      <c r="AC1208" s="32" t="s">
        <v>485</v>
      </c>
      <c r="AD1208" s="34"/>
      <c r="AE1208" s="32" t="s">
        <v>39</v>
      </c>
      <c r="AF1208" s="32" t="s">
        <v>50</v>
      </c>
      <c r="AG1208" s="35">
        <v>0</v>
      </c>
      <c r="AH1208" s="33">
        <v>44836.358900462961</v>
      </c>
      <c r="AI1208" s="32" t="s">
        <v>56</v>
      </c>
    </row>
    <row r="1209" spans="1:35" ht="14.25">
      <c r="A1209" s="32" t="s">
        <v>35</v>
      </c>
      <c r="B1209" s="32" t="s">
        <v>178</v>
      </c>
      <c r="C1209" s="33">
        <v>44833.595451388886</v>
      </c>
      <c r="D1209" s="33">
        <v>44833.405740740738</v>
      </c>
      <c r="E1209" s="32" t="s">
        <v>37</v>
      </c>
      <c r="F1209" s="32" t="s">
        <v>4510</v>
      </c>
      <c r="G1209">
        <v>12339</v>
      </c>
      <c r="H1209" s="33">
        <v>44845.498229166667</v>
      </c>
      <c r="I1209" s="32" t="s">
        <v>38</v>
      </c>
      <c r="J1209" s="32" t="s">
        <v>39</v>
      </c>
      <c r="K1209" s="33"/>
      <c r="L1209" s="32" t="s">
        <v>40</v>
      </c>
      <c r="M1209" s="32" t="s">
        <v>56</v>
      </c>
      <c r="N1209">
        <v>1</v>
      </c>
      <c r="O1209" s="32" t="s">
        <v>73</v>
      </c>
      <c r="P1209">
        <v>0</v>
      </c>
      <c r="Q1209" s="32" t="s">
        <v>56</v>
      </c>
      <c r="R1209">
        <v>6477</v>
      </c>
      <c r="S1209" s="32" t="s">
        <v>402</v>
      </c>
      <c r="T1209" s="32" t="s">
        <v>403</v>
      </c>
      <c r="U1209" s="32" t="s">
        <v>45</v>
      </c>
      <c r="V1209" s="32" t="s">
        <v>4511</v>
      </c>
      <c r="W1209" s="33">
        <v>44833.50341435185</v>
      </c>
      <c r="X1209" s="32" t="s">
        <v>58</v>
      </c>
      <c r="Y1209" s="32" t="s">
        <v>47</v>
      </c>
      <c r="Z1209" s="32" t="s">
        <v>48</v>
      </c>
      <c r="AA1209" s="32" t="s">
        <v>182</v>
      </c>
      <c r="AB1209" s="32" t="s">
        <v>4512</v>
      </c>
      <c r="AC1209" s="32" t="s">
        <v>564</v>
      </c>
      <c r="AD1209" s="34"/>
      <c r="AE1209" s="32" t="s">
        <v>39</v>
      </c>
      <c r="AF1209" s="32" t="s">
        <v>53</v>
      </c>
      <c r="AG1209" s="35">
        <v>0</v>
      </c>
      <c r="AH1209" s="33">
        <v>44833.595451388886</v>
      </c>
      <c r="AI1209" s="32" t="s">
        <v>56</v>
      </c>
    </row>
    <row r="1210" spans="1:35" ht="14.25">
      <c r="A1210" s="32" t="s">
        <v>35</v>
      </c>
      <c r="B1210" s="32" t="s">
        <v>1527</v>
      </c>
      <c r="C1210" s="33">
        <v>44833.686400462961</v>
      </c>
      <c r="D1210" s="33">
        <v>44833.406712962962</v>
      </c>
      <c r="E1210" s="32" t="s">
        <v>37</v>
      </c>
      <c r="F1210" s="32" t="s">
        <v>4513</v>
      </c>
      <c r="G1210">
        <v>12340</v>
      </c>
      <c r="H1210" s="33">
        <v>44845.414178240739</v>
      </c>
      <c r="I1210" s="32" t="s">
        <v>38</v>
      </c>
      <c r="J1210" s="32" t="s">
        <v>39</v>
      </c>
      <c r="K1210" s="33"/>
      <c r="L1210" s="32" t="s">
        <v>40</v>
      </c>
      <c r="M1210" s="32" t="s">
        <v>56</v>
      </c>
      <c r="N1210">
        <v>1</v>
      </c>
      <c r="O1210" s="32" t="s">
        <v>42</v>
      </c>
      <c r="P1210">
        <v>0</v>
      </c>
      <c r="Q1210" s="32" t="s">
        <v>56</v>
      </c>
      <c r="R1210">
        <v>8633</v>
      </c>
      <c r="S1210" s="32" t="s">
        <v>213</v>
      </c>
      <c r="T1210" s="32" t="s">
        <v>214</v>
      </c>
      <c r="U1210" s="32" t="s">
        <v>45</v>
      </c>
      <c r="V1210" s="32" t="s">
        <v>4514</v>
      </c>
      <c r="W1210" s="33">
        <v>44833.678969907407</v>
      </c>
      <c r="X1210" s="32" t="s">
        <v>72</v>
      </c>
      <c r="Y1210" s="32" t="s">
        <v>47</v>
      </c>
      <c r="Z1210" s="32" t="s">
        <v>48</v>
      </c>
      <c r="AA1210" s="32" t="s">
        <v>475</v>
      </c>
      <c r="AB1210" s="32" t="s">
        <v>4515</v>
      </c>
      <c r="AC1210" s="32" t="s">
        <v>786</v>
      </c>
      <c r="AD1210" s="34">
        <v>44686</v>
      </c>
      <c r="AE1210" s="32" t="s">
        <v>39</v>
      </c>
      <c r="AF1210" s="32" t="s">
        <v>50</v>
      </c>
      <c r="AG1210" s="35">
        <v>0</v>
      </c>
      <c r="AH1210" s="33">
        <v>44834.341643518521</v>
      </c>
      <c r="AI1210" s="32" t="s">
        <v>56</v>
      </c>
    </row>
    <row r="1211" spans="1:35" ht="14.25">
      <c r="A1211" s="32" t="s">
        <v>35</v>
      </c>
      <c r="B1211" s="32" t="s">
        <v>1527</v>
      </c>
      <c r="C1211" s="33">
        <v>44833.650231481479</v>
      </c>
      <c r="D1211" s="33">
        <v>44833.40824074074</v>
      </c>
      <c r="E1211" s="32" t="s">
        <v>37</v>
      </c>
      <c r="F1211" s="32" t="s">
        <v>4516</v>
      </c>
      <c r="G1211">
        <v>12341</v>
      </c>
      <c r="H1211" s="33">
        <v>44845.421759259261</v>
      </c>
      <c r="I1211" s="32" t="s">
        <v>38</v>
      </c>
      <c r="J1211" s="32" t="s">
        <v>39</v>
      </c>
      <c r="K1211" s="33"/>
      <c r="L1211" s="32" t="s">
        <v>40</v>
      </c>
      <c r="M1211" s="32" t="s">
        <v>56</v>
      </c>
      <c r="N1211">
        <v>1</v>
      </c>
      <c r="O1211" s="32" t="s">
        <v>104</v>
      </c>
      <c r="P1211">
        <v>0</v>
      </c>
      <c r="Q1211" s="32" t="s">
        <v>56</v>
      </c>
      <c r="R1211">
        <v>855147087</v>
      </c>
      <c r="S1211" s="32" t="s">
        <v>860</v>
      </c>
      <c r="T1211" s="32" t="s">
        <v>861</v>
      </c>
      <c r="U1211" s="32" t="s">
        <v>45</v>
      </c>
      <c r="V1211" s="32" t="s">
        <v>4517</v>
      </c>
      <c r="W1211" s="33">
        <v>44833.637349537035</v>
      </c>
      <c r="X1211" s="32" t="s">
        <v>51</v>
      </c>
      <c r="Y1211" s="32" t="s">
        <v>47</v>
      </c>
      <c r="Z1211" s="32" t="s">
        <v>48</v>
      </c>
      <c r="AA1211" s="32" t="s">
        <v>455</v>
      </c>
      <c r="AB1211" s="32" t="s">
        <v>4516</v>
      </c>
      <c r="AC1211" s="32" t="s">
        <v>2269</v>
      </c>
      <c r="AD1211" s="34"/>
      <c r="AE1211" s="32" t="s">
        <v>39</v>
      </c>
      <c r="AF1211" s="32" t="s">
        <v>50</v>
      </c>
      <c r="AG1211" s="35">
        <v>0</v>
      </c>
      <c r="AH1211" s="33">
        <v>44833.650231481479</v>
      </c>
      <c r="AI1211" s="32" t="s">
        <v>56</v>
      </c>
    </row>
    <row r="1212" spans="1:35" ht="14.25">
      <c r="A1212" s="32" t="s">
        <v>35</v>
      </c>
      <c r="B1212" s="32" t="s">
        <v>1527</v>
      </c>
      <c r="C1212" s="33">
        <v>44833.596886574072</v>
      </c>
      <c r="D1212" s="33">
        <v>44833.41574074074</v>
      </c>
      <c r="E1212" s="32" t="s">
        <v>37</v>
      </c>
      <c r="F1212" s="32" t="s">
        <v>4518</v>
      </c>
      <c r="G1212">
        <v>12342</v>
      </c>
      <c r="H1212" s="33">
        <v>44845.593414351853</v>
      </c>
      <c r="I1212" s="32" t="s">
        <v>38</v>
      </c>
      <c r="J1212" s="32" t="s">
        <v>39</v>
      </c>
      <c r="K1212" s="33"/>
      <c r="L1212" s="32" t="s">
        <v>40</v>
      </c>
      <c r="M1212" s="32" t="s">
        <v>56</v>
      </c>
      <c r="N1212">
        <v>1</v>
      </c>
      <c r="O1212" s="32" t="s">
        <v>224</v>
      </c>
      <c r="P1212">
        <v>0</v>
      </c>
      <c r="Q1212" s="32" t="s">
        <v>56</v>
      </c>
      <c r="R1212">
        <v>6331</v>
      </c>
      <c r="S1212" s="32" t="s">
        <v>622</v>
      </c>
      <c r="T1212" s="32" t="s">
        <v>623</v>
      </c>
      <c r="U1212" s="32" t="s">
        <v>45</v>
      </c>
      <c r="V1212" s="32" t="s">
        <v>4519</v>
      </c>
      <c r="W1212" s="33">
        <v>44833.419675925928</v>
      </c>
      <c r="X1212" s="32" t="s">
        <v>94</v>
      </c>
      <c r="Y1212" s="32" t="s">
        <v>47</v>
      </c>
      <c r="Z1212" s="32" t="s">
        <v>48</v>
      </c>
      <c r="AA1212" s="32" t="s">
        <v>455</v>
      </c>
      <c r="AB1212" s="32" t="s">
        <v>4520</v>
      </c>
      <c r="AC1212" s="32" t="s">
        <v>570</v>
      </c>
      <c r="AD1212" s="34"/>
      <c r="AE1212" s="32" t="s">
        <v>39</v>
      </c>
      <c r="AF1212" s="32" t="s">
        <v>50</v>
      </c>
      <c r="AG1212" s="35">
        <v>0</v>
      </c>
      <c r="AH1212" s="33">
        <v>44833.596886574072</v>
      </c>
      <c r="AI1212" s="32" t="s">
        <v>56</v>
      </c>
    </row>
    <row r="1213" spans="1:35" ht="14.25">
      <c r="A1213" s="32" t="s">
        <v>35</v>
      </c>
      <c r="B1213" s="32" t="s">
        <v>178</v>
      </c>
      <c r="C1213" s="33">
        <v>44833.597118055557</v>
      </c>
      <c r="D1213" s="33">
        <v>44833.424513888887</v>
      </c>
      <c r="E1213" s="32" t="s">
        <v>37</v>
      </c>
      <c r="F1213" s="32" t="s">
        <v>39</v>
      </c>
      <c r="G1213">
        <v>12343</v>
      </c>
      <c r="H1213" s="33">
        <v>44838.45752314815</v>
      </c>
      <c r="I1213" s="32" t="s">
        <v>38</v>
      </c>
      <c r="J1213" s="32" t="s">
        <v>39</v>
      </c>
      <c r="K1213" s="33"/>
      <c r="L1213" s="32" t="s">
        <v>40</v>
      </c>
      <c r="M1213" s="32" t="s">
        <v>56</v>
      </c>
      <c r="N1213">
        <v>1</v>
      </c>
      <c r="O1213" s="32" t="s">
        <v>490</v>
      </c>
      <c r="P1213">
        <v>0</v>
      </c>
      <c r="Q1213" s="32" t="s">
        <v>41</v>
      </c>
      <c r="R1213">
        <v>8633</v>
      </c>
      <c r="S1213" s="32" t="s">
        <v>213</v>
      </c>
      <c r="T1213" s="32" t="s">
        <v>214</v>
      </c>
      <c r="U1213" s="32" t="s">
        <v>45</v>
      </c>
      <c r="V1213" s="32" t="s">
        <v>4521</v>
      </c>
      <c r="W1213" s="33">
        <v>44833.463634259257</v>
      </c>
      <c r="X1213" s="32" t="s">
        <v>149</v>
      </c>
      <c r="Y1213" s="32" t="s">
        <v>47</v>
      </c>
      <c r="Z1213" s="32" t="s">
        <v>48</v>
      </c>
      <c r="AA1213" s="32" t="s">
        <v>182</v>
      </c>
      <c r="AB1213" s="32" t="s">
        <v>217</v>
      </c>
      <c r="AC1213" s="32" t="s">
        <v>786</v>
      </c>
      <c r="AD1213" s="34">
        <v>44686</v>
      </c>
      <c r="AE1213" s="32" t="s">
        <v>39</v>
      </c>
      <c r="AF1213" s="32" t="s">
        <v>53</v>
      </c>
      <c r="AG1213" s="35">
        <v>0</v>
      </c>
      <c r="AH1213" s="33">
        <v>44833.604085648149</v>
      </c>
      <c r="AI1213" s="32" t="s">
        <v>56</v>
      </c>
    </row>
    <row r="1214" spans="1:35" ht="14.25">
      <c r="A1214" s="32" t="s">
        <v>35</v>
      </c>
      <c r="B1214" s="32" t="s">
        <v>73</v>
      </c>
      <c r="C1214" s="33">
        <v>44833.597326388888</v>
      </c>
      <c r="D1214" s="33">
        <v>44833.432743055557</v>
      </c>
      <c r="E1214" s="32" t="s">
        <v>37</v>
      </c>
      <c r="F1214" s="32" t="s">
        <v>4522</v>
      </c>
      <c r="G1214">
        <v>12344</v>
      </c>
      <c r="H1214" s="33">
        <v>44845.52579861111</v>
      </c>
      <c r="I1214" s="32" t="s">
        <v>38</v>
      </c>
      <c r="J1214" s="32" t="s">
        <v>39</v>
      </c>
      <c r="K1214" s="33"/>
      <c r="L1214" s="32" t="s">
        <v>40</v>
      </c>
      <c r="M1214" s="32" t="s">
        <v>56</v>
      </c>
      <c r="N1214">
        <v>1</v>
      </c>
      <c r="O1214" s="32" t="s">
        <v>127</v>
      </c>
      <c r="P1214">
        <v>0</v>
      </c>
      <c r="Q1214" s="32" t="s">
        <v>56</v>
      </c>
      <c r="R1214">
        <v>6941</v>
      </c>
      <c r="S1214" s="32" t="s">
        <v>366</v>
      </c>
      <c r="T1214" s="32" t="s">
        <v>367</v>
      </c>
      <c r="U1214" s="32" t="s">
        <v>45</v>
      </c>
      <c r="V1214" s="32" t="s">
        <v>4523</v>
      </c>
      <c r="W1214" s="33">
        <v>44833.504421296297</v>
      </c>
      <c r="X1214" s="32" t="s">
        <v>58</v>
      </c>
      <c r="Y1214" s="32" t="s">
        <v>47</v>
      </c>
      <c r="Z1214" s="32" t="s">
        <v>48</v>
      </c>
      <c r="AA1214" s="32" t="s">
        <v>77</v>
      </c>
      <c r="AB1214" s="32" t="s">
        <v>4522</v>
      </c>
      <c r="AC1214" s="32" t="s">
        <v>497</v>
      </c>
      <c r="AD1214" s="34">
        <v>44686</v>
      </c>
      <c r="AE1214" s="32" t="s">
        <v>39</v>
      </c>
      <c r="AF1214" s="32" t="s">
        <v>50</v>
      </c>
      <c r="AG1214" s="35">
        <v>0</v>
      </c>
      <c r="AH1214" s="33">
        <v>44833.647916666669</v>
      </c>
      <c r="AI1214" s="32" t="s">
        <v>56</v>
      </c>
    </row>
    <row r="1215" spans="1:35" ht="14.25">
      <c r="A1215" s="32" t="s">
        <v>35</v>
      </c>
      <c r="B1215" s="32" t="s">
        <v>329</v>
      </c>
      <c r="C1215" s="33">
        <v>44836.483194444445</v>
      </c>
      <c r="D1215" s="33">
        <v>44833.434548611112</v>
      </c>
      <c r="E1215" s="32" t="s">
        <v>37</v>
      </c>
      <c r="F1215" s="32" t="s">
        <v>39</v>
      </c>
      <c r="G1215">
        <v>12345</v>
      </c>
      <c r="H1215" s="33">
        <v>44838.572916666664</v>
      </c>
      <c r="I1215" s="32" t="s">
        <v>4524</v>
      </c>
      <c r="J1215" s="32" t="s">
        <v>45</v>
      </c>
      <c r="K1215" s="33">
        <v>44833.440509259257</v>
      </c>
      <c r="L1215" s="32" t="s">
        <v>40</v>
      </c>
      <c r="M1215" s="32" t="s">
        <v>56</v>
      </c>
      <c r="N1215">
        <v>2</v>
      </c>
      <c r="O1215" s="32" t="s">
        <v>518</v>
      </c>
      <c r="P1215">
        <v>1</v>
      </c>
      <c r="Q1215" s="32" t="s">
        <v>41</v>
      </c>
      <c r="R1215">
        <v>5706</v>
      </c>
      <c r="S1215" s="32" t="s">
        <v>653</v>
      </c>
      <c r="T1215" s="32" t="s">
        <v>3835</v>
      </c>
      <c r="U1215" s="32" t="s">
        <v>45</v>
      </c>
      <c r="V1215" s="32" t="s">
        <v>4525</v>
      </c>
      <c r="W1215" s="33">
        <v>44834.445162037038</v>
      </c>
      <c r="X1215" s="32" t="s">
        <v>215</v>
      </c>
      <c r="Y1215" s="32" t="s">
        <v>47</v>
      </c>
      <c r="Z1215" s="32" t="s">
        <v>48</v>
      </c>
      <c r="AA1215" s="32" t="s">
        <v>330</v>
      </c>
      <c r="AB1215" s="32" t="s">
        <v>4526</v>
      </c>
      <c r="AC1215" s="32" t="s">
        <v>537</v>
      </c>
      <c r="AD1215" s="34"/>
      <c r="AE1215" s="32" t="s">
        <v>39</v>
      </c>
      <c r="AF1215" s="32" t="s">
        <v>53</v>
      </c>
      <c r="AG1215" s="35">
        <v>0</v>
      </c>
      <c r="AH1215" s="33">
        <v>44836.483194444445</v>
      </c>
      <c r="AI1215" s="32" t="s">
        <v>56</v>
      </c>
    </row>
    <row r="1216" spans="1:35" ht="14.25">
      <c r="A1216" s="32" t="s">
        <v>35</v>
      </c>
      <c r="B1216" s="32" t="s">
        <v>178</v>
      </c>
      <c r="C1216" s="33">
        <v>44833.597650462965</v>
      </c>
      <c r="D1216" s="33">
        <v>44833.437291666669</v>
      </c>
      <c r="E1216" s="32" t="s">
        <v>37</v>
      </c>
      <c r="F1216" s="32" t="s">
        <v>4527</v>
      </c>
      <c r="G1216">
        <v>12346</v>
      </c>
      <c r="H1216" s="33">
        <v>44845.58792824074</v>
      </c>
      <c r="I1216" s="32" t="s">
        <v>38</v>
      </c>
      <c r="J1216" s="32" t="s">
        <v>39</v>
      </c>
      <c r="K1216" s="33"/>
      <c r="L1216" s="32" t="s">
        <v>40</v>
      </c>
      <c r="M1216" s="32" t="s">
        <v>56</v>
      </c>
      <c r="N1216">
        <v>1</v>
      </c>
      <c r="O1216" s="32" t="s">
        <v>73</v>
      </c>
      <c r="P1216">
        <v>0</v>
      </c>
      <c r="Q1216" s="32" t="s">
        <v>56</v>
      </c>
      <c r="R1216">
        <v>5776</v>
      </c>
      <c r="S1216" s="32" t="s">
        <v>542</v>
      </c>
      <c r="T1216" s="32" t="s">
        <v>543</v>
      </c>
      <c r="U1216" s="32" t="s">
        <v>45</v>
      </c>
      <c r="V1216" s="32" t="s">
        <v>468</v>
      </c>
      <c r="W1216" s="33">
        <v>44833.447476851848</v>
      </c>
      <c r="X1216" s="32" t="s">
        <v>46</v>
      </c>
      <c r="Y1216" s="32" t="s">
        <v>47</v>
      </c>
      <c r="Z1216" s="32" t="s">
        <v>48</v>
      </c>
      <c r="AA1216" s="32" t="s">
        <v>182</v>
      </c>
      <c r="AB1216" s="32" t="s">
        <v>4527</v>
      </c>
      <c r="AC1216" s="32" t="s">
        <v>532</v>
      </c>
      <c r="AD1216" s="34"/>
      <c r="AE1216" s="32" t="s">
        <v>39</v>
      </c>
      <c r="AF1216" s="32" t="s">
        <v>53</v>
      </c>
      <c r="AG1216" s="35">
        <v>0</v>
      </c>
      <c r="AH1216" s="33">
        <v>44833.597650462965</v>
      </c>
      <c r="AI1216" s="32" t="s">
        <v>56</v>
      </c>
    </row>
    <row r="1217" spans="1:35" ht="14.25">
      <c r="A1217" s="32" t="s">
        <v>35</v>
      </c>
      <c r="B1217" s="32" t="s">
        <v>178</v>
      </c>
      <c r="C1217" s="33">
        <v>44833.702673611115</v>
      </c>
      <c r="D1217" s="33">
        <v>44833.450914351852</v>
      </c>
      <c r="E1217" s="32" t="s">
        <v>37</v>
      </c>
      <c r="F1217" s="32" t="s">
        <v>39</v>
      </c>
      <c r="G1217">
        <v>12347</v>
      </c>
      <c r="H1217" s="33">
        <v>44837.70753472222</v>
      </c>
      <c r="I1217" s="32" t="s">
        <v>38</v>
      </c>
      <c r="J1217" s="32" t="s">
        <v>39</v>
      </c>
      <c r="K1217" s="33"/>
      <c r="L1217" s="32" t="s">
        <v>40</v>
      </c>
      <c r="M1217" s="32" t="s">
        <v>56</v>
      </c>
      <c r="N1217">
        <v>1</v>
      </c>
      <c r="O1217" s="32" t="s">
        <v>54</v>
      </c>
      <c r="P1217">
        <v>0</v>
      </c>
      <c r="Q1217" s="32" t="s">
        <v>41</v>
      </c>
      <c r="R1217">
        <v>897741185</v>
      </c>
      <c r="S1217" s="32" t="s">
        <v>1975</v>
      </c>
      <c r="T1217" s="32" t="s">
        <v>1976</v>
      </c>
      <c r="U1217" s="32" t="s">
        <v>45</v>
      </c>
      <c r="V1217" s="32" t="s">
        <v>4528</v>
      </c>
      <c r="W1217" s="33">
        <v>44833.696053240739</v>
      </c>
      <c r="X1217" s="32" t="s">
        <v>67</v>
      </c>
      <c r="Y1217" s="32" t="s">
        <v>47</v>
      </c>
      <c r="Z1217" s="32" t="s">
        <v>48</v>
      </c>
      <c r="AA1217" s="32" t="s">
        <v>182</v>
      </c>
      <c r="AB1217" s="32" t="s">
        <v>4529</v>
      </c>
      <c r="AC1217" s="32" t="s">
        <v>291</v>
      </c>
      <c r="AD1217" s="34"/>
      <c r="AE1217" s="32" t="s">
        <v>39</v>
      </c>
      <c r="AF1217" s="32" t="s">
        <v>53</v>
      </c>
      <c r="AG1217" s="35">
        <v>0</v>
      </c>
      <c r="AH1217" s="33">
        <v>44833.702673611115</v>
      </c>
      <c r="AI1217" s="32" t="s">
        <v>56</v>
      </c>
    </row>
    <row r="1218" spans="1:35" ht="14.25">
      <c r="A1218" s="32" t="s">
        <v>35</v>
      </c>
      <c r="B1218" s="32" t="s">
        <v>2348</v>
      </c>
      <c r="C1218" s="33">
        <v>44833.59784722222</v>
      </c>
      <c r="D1218" s="33">
        <v>44833.451226851852</v>
      </c>
      <c r="E1218" s="32" t="s">
        <v>37</v>
      </c>
      <c r="F1218" s="32" t="s">
        <v>4530</v>
      </c>
      <c r="G1218">
        <v>12348</v>
      </c>
      <c r="H1218" s="33">
        <v>44845.547152777777</v>
      </c>
      <c r="I1218" s="32" t="s">
        <v>38</v>
      </c>
      <c r="J1218" s="32" t="s">
        <v>39</v>
      </c>
      <c r="K1218" s="33"/>
      <c r="L1218" s="32" t="s">
        <v>40</v>
      </c>
      <c r="M1218" s="32" t="s">
        <v>56</v>
      </c>
      <c r="N1218">
        <v>1</v>
      </c>
      <c r="O1218" s="32" t="s">
        <v>60</v>
      </c>
      <c r="P1218">
        <v>0</v>
      </c>
      <c r="Q1218" s="32" t="s">
        <v>56</v>
      </c>
      <c r="R1218">
        <v>5735</v>
      </c>
      <c r="S1218" s="32" t="s">
        <v>988</v>
      </c>
      <c r="T1218" s="32" t="s">
        <v>989</v>
      </c>
      <c r="U1218" s="32" t="s">
        <v>45</v>
      </c>
      <c r="V1218" s="32" t="s">
        <v>934</v>
      </c>
      <c r="W1218" s="33">
        <v>44833.502106481479</v>
      </c>
      <c r="X1218" s="32" t="s">
        <v>58</v>
      </c>
      <c r="Y1218" s="32" t="s">
        <v>52</v>
      </c>
      <c r="Z1218" s="32" t="s">
        <v>48</v>
      </c>
      <c r="AA1218" s="32" t="s">
        <v>474</v>
      </c>
      <c r="AB1218" s="32" t="s">
        <v>617</v>
      </c>
      <c r="AC1218" s="32" t="s">
        <v>287</v>
      </c>
      <c r="AD1218" s="34"/>
      <c r="AE1218" s="32" t="s">
        <v>39</v>
      </c>
      <c r="AF1218" s="32" t="s">
        <v>50</v>
      </c>
      <c r="AG1218" s="35">
        <v>0</v>
      </c>
      <c r="AH1218" s="33">
        <v>44833.59784722222</v>
      </c>
      <c r="AI1218" s="32" t="s">
        <v>56</v>
      </c>
    </row>
    <row r="1219" spans="1:35" ht="14.25">
      <c r="A1219" s="32" t="s">
        <v>35</v>
      </c>
      <c r="B1219" s="32" t="s">
        <v>178</v>
      </c>
      <c r="C1219" s="33"/>
      <c r="D1219" s="33">
        <v>44833.458067129628</v>
      </c>
      <c r="E1219" s="32" t="s">
        <v>37</v>
      </c>
      <c r="F1219" s="32" t="s">
        <v>39</v>
      </c>
      <c r="G1219">
        <v>12349</v>
      </c>
      <c r="H1219" s="33">
        <v>44837.70820601852</v>
      </c>
      <c r="I1219" s="32" t="s">
        <v>38</v>
      </c>
      <c r="J1219" s="32" t="s">
        <v>39</v>
      </c>
      <c r="K1219" s="33"/>
      <c r="L1219" s="32" t="s">
        <v>40</v>
      </c>
      <c r="M1219" s="32" t="s">
        <v>56</v>
      </c>
      <c r="N1219">
        <v>3</v>
      </c>
      <c r="O1219" s="32" t="s">
        <v>73</v>
      </c>
      <c r="P1219">
        <v>0</v>
      </c>
      <c r="Q1219" s="32" t="s">
        <v>41</v>
      </c>
      <c r="R1219">
        <v>8692</v>
      </c>
      <c r="S1219" s="32" t="s">
        <v>64</v>
      </c>
      <c r="T1219" s="32" t="s">
        <v>65</v>
      </c>
      <c r="U1219" s="32" t="s">
        <v>39</v>
      </c>
      <c r="V1219" s="32" t="s">
        <v>39</v>
      </c>
      <c r="W1219" s="33"/>
      <c r="X1219" s="32" t="s">
        <v>433</v>
      </c>
      <c r="Y1219" s="32" t="s">
        <v>47</v>
      </c>
      <c r="Z1219" s="32" t="s">
        <v>160</v>
      </c>
      <c r="AA1219" s="32" t="s">
        <v>182</v>
      </c>
      <c r="AB1219" s="32" t="s">
        <v>69</v>
      </c>
      <c r="AC1219" s="32" t="s">
        <v>1237</v>
      </c>
      <c r="AD1219" s="34"/>
      <c r="AE1219" s="32" t="s">
        <v>39</v>
      </c>
      <c r="AF1219" s="32" t="s">
        <v>53</v>
      </c>
      <c r="AG1219" s="35">
        <v>0</v>
      </c>
      <c r="AH1219" s="33">
        <v>44837.620567129627</v>
      </c>
      <c r="AI1219" s="32" t="s">
        <v>56</v>
      </c>
    </row>
    <row r="1220" spans="1:35" ht="14.25">
      <c r="A1220" s="32" t="s">
        <v>35</v>
      </c>
      <c r="B1220" s="32" t="s">
        <v>329</v>
      </c>
      <c r="C1220" s="33"/>
      <c r="D1220" s="33">
        <v>44833.459317129629</v>
      </c>
      <c r="E1220" s="32" t="s">
        <v>37</v>
      </c>
      <c r="F1220" s="32" t="s">
        <v>4531</v>
      </c>
      <c r="G1220">
        <v>12350</v>
      </c>
      <c r="H1220" s="33">
        <v>44845.459317129629</v>
      </c>
      <c r="I1220" s="32" t="s">
        <v>38</v>
      </c>
      <c r="J1220" s="32" t="s">
        <v>39</v>
      </c>
      <c r="K1220" s="33"/>
      <c r="L1220" s="32" t="s">
        <v>40</v>
      </c>
      <c r="M1220" s="32" t="s">
        <v>56</v>
      </c>
      <c r="N1220">
        <v>1</v>
      </c>
      <c r="O1220" s="32" t="s">
        <v>92</v>
      </c>
      <c r="P1220">
        <v>0</v>
      </c>
      <c r="Q1220" s="32" t="s">
        <v>56</v>
      </c>
      <c r="R1220">
        <v>8744</v>
      </c>
      <c r="S1220" s="32" t="s">
        <v>553</v>
      </c>
      <c r="T1220" s="32" t="s">
        <v>554</v>
      </c>
      <c r="U1220" s="32" t="s">
        <v>39</v>
      </c>
      <c r="V1220" s="32" t="s">
        <v>39</v>
      </c>
      <c r="W1220" s="33"/>
      <c r="X1220" s="32" t="s">
        <v>672</v>
      </c>
      <c r="Y1220" s="32" t="s">
        <v>47</v>
      </c>
      <c r="Z1220" s="32" t="s">
        <v>160</v>
      </c>
      <c r="AA1220" s="32" t="s">
        <v>330</v>
      </c>
      <c r="AB1220" s="32" t="s">
        <v>4532</v>
      </c>
      <c r="AC1220" s="32" t="s">
        <v>496</v>
      </c>
      <c r="AD1220" s="34"/>
      <c r="AE1220" s="32" t="s">
        <v>39</v>
      </c>
      <c r="AF1220" s="32" t="s">
        <v>53</v>
      </c>
      <c r="AG1220" s="35">
        <v>0</v>
      </c>
      <c r="AH1220" s="33">
        <v>44834.53570601852</v>
      </c>
      <c r="AI1220" s="32" t="s">
        <v>56</v>
      </c>
    </row>
    <row r="1221" spans="1:35" ht="14.25">
      <c r="A1221" s="32" t="s">
        <v>35</v>
      </c>
      <c r="B1221" s="32" t="s">
        <v>2348</v>
      </c>
      <c r="C1221" s="33">
        <v>44833.598101851851</v>
      </c>
      <c r="D1221" s="33">
        <v>44833.460046296299</v>
      </c>
      <c r="E1221" s="32" t="s">
        <v>37</v>
      </c>
      <c r="F1221" s="32" t="s">
        <v>4533</v>
      </c>
      <c r="G1221">
        <v>12351</v>
      </c>
      <c r="H1221" s="33">
        <v>44845.495324074072</v>
      </c>
      <c r="I1221" s="32" t="s">
        <v>38</v>
      </c>
      <c r="J1221" s="32" t="s">
        <v>39</v>
      </c>
      <c r="K1221" s="33"/>
      <c r="L1221" s="32" t="s">
        <v>40</v>
      </c>
      <c r="M1221" s="32" t="s">
        <v>56</v>
      </c>
      <c r="N1221">
        <v>2</v>
      </c>
      <c r="O1221" s="32" t="s">
        <v>60</v>
      </c>
      <c r="P1221">
        <v>0</v>
      </c>
      <c r="Q1221" s="32" t="s">
        <v>56</v>
      </c>
      <c r="R1221">
        <v>955149929</v>
      </c>
      <c r="S1221" s="32" t="s">
        <v>766</v>
      </c>
      <c r="T1221" s="32" t="s">
        <v>767</v>
      </c>
      <c r="U1221" s="32" t="s">
        <v>45</v>
      </c>
      <c r="V1221" s="32" t="s">
        <v>4534</v>
      </c>
      <c r="W1221" s="33">
        <v>44833.562997685185</v>
      </c>
      <c r="X1221" s="32" t="s">
        <v>46</v>
      </c>
      <c r="Y1221" s="32" t="s">
        <v>47</v>
      </c>
      <c r="Z1221" s="32" t="s">
        <v>48</v>
      </c>
      <c r="AA1221" s="32" t="s">
        <v>314</v>
      </c>
      <c r="AB1221" s="32" t="s">
        <v>4535</v>
      </c>
      <c r="AC1221" s="32" t="s">
        <v>265</v>
      </c>
      <c r="AD1221" s="34"/>
      <c r="AE1221" s="32" t="s">
        <v>39</v>
      </c>
      <c r="AF1221" s="32" t="s">
        <v>50</v>
      </c>
      <c r="AG1221" s="35">
        <v>0</v>
      </c>
      <c r="AH1221" s="33">
        <v>44833.598101851851</v>
      </c>
      <c r="AI1221" s="32" t="s">
        <v>56</v>
      </c>
    </row>
    <row r="1222" spans="1:35" ht="14.25">
      <c r="A1222" s="32" t="s">
        <v>35</v>
      </c>
      <c r="B1222" s="32" t="s">
        <v>1527</v>
      </c>
      <c r="C1222" s="33">
        <v>44833.598333333335</v>
      </c>
      <c r="D1222" s="33">
        <v>44833.464178240742</v>
      </c>
      <c r="E1222" s="32" t="s">
        <v>37</v>
      </c>
      <c r="F1222" s="32" t="s">
        <v>4536</v>
      </c>
      <c r="G1222">
        <v>12352</v>
      </c>
      <c r="H1222" s="33">
        <v>44845.583055555559</v>
      </c>
      <c r="I1222" s="32" t="s">
        <v>38</v>
      </c>
      <c r="J1222" s="32" t="s">
        <v>39</v>
      </c>
      <c r="K1222" s="33"/>
      <c r="L1222" s="32" t="s">
        <v>40</v>
      </c>
      <c r="M1222" s="32" t="s">
        <v>56</v>
      </c>
      <c r="N1222">
        <v>1</v>
      </c>
      <c r="O1222" s="32" t="s">
        <v>127</v>
      </c>
      <c r="P1222">
        <v>0</v>
      </c>
      <c r="Q1222" s="32" t="s">
        <v>56</v>
      </c>
      <c r="R1222">
        <v>5775</v>
      </c>
      <c r="S1222" s="32" t="s">
        <v>2277</v>
      </c>
      <c r="T1222" s="32" t="s">
        <v>2278</v>
      </c>
      <c r="U1222" s="32" t="s">
        <v>45</v>
      </c>
      <c r="V1222" s="32" t="s">
        <v>1112</v>
      </c>
      <c r="W1222" s="33">
        <v>44833.479826388888</v>
      </c>
      <c r="X1222" s="32" t="s">
        <v>51</v>
      </c>
      <c r="Y1222" s="32" t="s">
        <v>47</v>
      </c>
      <c r="Z1222" s="32" t="s">
        <v>48</v>
      </c>
      <c r="AA1222" s="32" t="s">
        <v>701</v>
      </c>
      <c r="AB1222" s="32" t="s">
        <v>4537</v>
      </c>
      <c r="AC1222" s="32" t="s">
        <v>532</v>
      </c>
      <c r="AD1222" s="34"/>
      <c r="AE1222" s="32" t="s">
        <v>39</v>
      </c>
      <c r="AF1222" s="32" t="s">
        <v>50</v>
      </c>
      <c r="AG1222" s="35">
        <v>0</v>
      </c>
      <c r="AH1222" s="33">
        <v>44833.598333333335</v>
      </c>
      <c r="AI1222" s="32" t="s">
        <v>56</v>
      </c>
    </row>
    <row r="1223" spans="1:35" ht="14.25">
      <c r="A1223" s="32" t="s">
        <v>35</v>
      </c>
      <c r="B1223" s="32" t="s">
        <v>36</v>
      </c>
      <c r="C1223" s="33">
        <v>44837.593969907408</v>
      </c>
      <c r="D1223" s="33">
        <v>44833.474398148152</v>
      </c>
      <c r="E1223" s="32" t="s">
        <v>37</v>
      </c>
      <c r="F1223" s="32" t="s">
        <v>4538</v>
      </c>
      <c r="G1223">
        <v>12353</v>
      </c>
      <c r="H1223" s="33">
        <v>44845.474872685183</v>
      </c>
      <c r="I1223" s="32" t="s">
        <v>38</v>
      </c>
      <c r="J1223" s="32" t="s">
        <v>39</v>
      </c>
      <c r="K1223" s="33"/>
      <c r="L1223" s="32" t="s">
        <v>40</v>
      </c>
      <c r="M1223" s="32" t="s">
        <v>56</v>
      </c>
      <c r="N1223">
        <v>1</v>
      </c>
      <c r="O1223" s="32" t="s">
        <v>82</v>
      </c>
      <c r="P1223">
        <v>0</v>
      </c>
      <c r="Q1223" s="32" t="s">
        <v>56</v>
      </c>
      <c r="R1223">
        <v>8455</v>
      </c>
      <c r="S1223" s="32" t="s">
        <v>70</v>
      </c>
      <c r="T1223" s="32" t="s">
        <v>71</v>
      </c>
      <c r="U1223" s="32" t="s">
        <v>45</v>
      </c>
      <c r="V1223" s="32" t="s">
        <v>4539</v>
      </c>
      <c r="W1223" s="33">
        <v>44837.593969907408</v>
      </c>
      <c r="X1223" s="32" t="s">
        <v>151</v>
      </c>
      <c r="Y1223" s="32" t="s">
        <v>47</v>
      </c>
      <c r="Z1223" s="32" t="s">
        <v>48</v>
      </c>
      <c r="AA1223" s="32" t="s">
        <v>49</v>
      </c>
      <c r="AB1223" s="32" t="s">
        <v>4540</v>
      </c>
      <c r="AC1223" s="32" t="s">
        <v>717</v>
      </c>
      <c r="AD1223" s="34">
        <v>44686</v>
      </c>
      <c r="AE1223" s="32" t="s">
        <v>39</v>
      </c>
      <c r="AF1223" s="32" t="s">
        <v>50</v>
      </c>
      <c r="AG1223" s="35">
        <v>0</v>
      </c>
      <c r="AH1223" s="33">
        <v>44837.691319444442</v>
      </c>
      <c r="AI1223" s="32" t="s">
        <v>56</v>
      </c>
    </row>
    <row r="1224" spans="1:35" ht="14.25">
      <c r="A1224" s="32" t="s">
        <v>35</v>
      </c>
      <c r="B1224" s="32" t="s">
        <v>737</v>
      </c>
      <c r="C1224" s="33"/>
      <c r="D1224" s="33">
        <v>44833.495578703703</v>
      </c>
      <c r="E1224" s="32" t="s">
        <v>37</v>
      </c>
      <c r="F1224" s="32" t="s">
        <v>39</v>
      </c>
      <c r="G1224">
        <v>12354</v>
      </c>
      <c r="H1224" s="33">
        <v>44838.371111111112</v>
      </c>
      <c r="I1224" s="32" t="s">
        <v>4541</v>
      </c>
      <c r="J1224" s="32" t="s">
        <v>45</v>
      </c>
      <c r="K1224" s="33">
        <v>44833.572465277779</v>
      </c>
      <c r="L1224" s="32" t="s">
        <v>40</v>
      </c>
      <c r="M1224" s="32" t="s">
        <v>56</v>
      </c>
      <c r="N1224">
        <v>2</v>
      </c>
      <c r="O1224" s="32" t="s">
        <v>948</v>
      </c>
      <c r="P1224">
        <v>1</v>
      </c>
      <c r="Q1224" s="32" t="s">
        <v>41</v>
      </c>
      <c r="R1224">
        <v>6569</v>
      </c>
      <c r="S1224" s="32" t="s">
        <v>842</v>
      </c>
      <c r="T1224" s="32" t="s">
        <v>843</v>
      </c>
      <c r="U1224" s="32" t="s">
        <v>39</v>
      </c>
      <c r="V1224" s="32" t="s">
        <v>39</v>
      </c>
      <c r="W1224" s="33"/>
      <c r="X1224" s="32" t="s">
        <v>614</v>
      </c>
      <c r="Y1224" s="32" t="s">
        <v>47</v>
      </c>
      <c r="Z1224" s="32" t="s">
        <v>160</v>
      </c>
      <c r="AA1224" s="32" t="s">
        <v>739</v>
      </c>
      <c r="AB1224" s="32" t="s">
        <v>4542</v>
      </c>
      <c r="AC1224" s="32" t="s">
        <v>630</v>
      </c>
      <c r="AD1224" s="34"/>
      <c r="AE1224" s="32" t="s">
        <v>39</v>
      </c>
      <c r="AF1224" s="32" t="s">
        <v>53</v>
      </c>
      <c r="AG1224" s="35">
        <v>0</v>
      </c>
      <c r="AH1224" s="33">
        <v>44834.396805555552</v>
      </c>
      <c r="AI1224" s="32" t="s">
        <v>56</v>
      </c>
    </row>
    <row r="1225" spans="1:35" ht="14.25">
      <c r="A1225" s="32" t="s">
        <v>35</v>
      </c>
      <c r="B1225" s="32" t="s">
        <v>737</v>
      </c>
      <c r="C1225" s="33"/>
      <c r="D1225" s="33">
        <v>44833.5002662037</v>
      </c>
      <c r="E1225" s="32" t="s">
        <v>37</v>
      </c>
      <c r="F1225" s="32" t="s">
        <v>4543</v>
      </c>
      <c r="G1225">
        <v>12355</v>
      </c>
      <c r="H1225" s="33">
        <v>44845.500902777778</v>
      </c>
      <c r="I1225" s="32" t="s">
        <v>38</v>
      </c>
      <c r="J1225" s="32" t="s">
        <v>39</v>
      </c>
      <c r="K1225" s="33"/>
      <c r="L1225" s="32" t="s">
        <v>40</v>
      </c>
      <c r="M1225" s="32" t="s">
        <v>56</v>
      </c>
      <c r="N1225">
        <v>1</v>
      </c>
      <c r="O1225" s="32" t="s">
        <v>948</v>
      </c>
      <c r="P1225">
        <v>0</v>
      </c>
      <c r="Q1225" s="32" t="s">
        <v>56</v>
      </c>
      <c r="R1225">
        <v>645862425</v>
      </c>
      <c r="S1225" s="32" t="s">
        <v>492</v>
      </c>
      <c r="T1225" s="32" t="s">
        <v>493</v>
      </c>
      <c r="U1225" s="32" t="s">
        <v>39</v>
      </c>
      <c r="V1225" s="32" t="s">
        <v>39</v>
      </c>
      <c r="W1225" s="33"/>
      <c r="X1225" s="32" t="s">
        <v>614</v>
      </c>
      <c r="Y1225" s="32" t="s">
        <v>47</v>
      </c>
      <c r="Z1225" s="32" t="s">
        <v>160</v>
      </c>
      <c r="AA1225" s="32" t="s">
        <v>920</v>
      </c>
      <c r="AB1225" s="32" t="s">
        <v>4544</v>
      </c>
      <c r="AC1225" s="32" t="s">
        <v>496</v>
      </c>
      <c r="AD1225" s="34"/>
      <c r="AE1225" s="32" t="s">
        <v>39</v>
      </c>
      <c r="AF1225" s="32" t="s">
        <v>53</v>
      </c>
      <c r="AG1225" s="35">
        <v>0</v>
      </c>
      <c r="AH1225" s="33">
        <v>44833.506458333337</v>
      </c>
      <c r="AI1225" s="32" t="s">
        <v>56</v>
      </c>
    </row>
    <row r="1226" spans="1:35" ht="14.25">
      <c r="A1226" s="32" t="s">
        <v>35</v>
      </c>
      <c r="B1226" s="32" t="s">
        <v>178</v>
      </c>
      <c r="C1226" s="33">
        <v>44833.650601851848</v>
      </c>
      <c r="D1226" s="33">
        <v>44833.543877314813</v>
      </c>
      <c r="E1226" s="32" t="s">
        <v>37</v>
      </c>
      <c r="F1226" s="32" t="s">
        <v>4545</v>
      </c>
      <c r="G1226">
        <v>12356</v>
      </c>
      <c r="H1226" s="33">
        <v>44845.574212962965</v>
      </c>
      <c r="I1226" s="32" t="s">
        <v>38</v>
      </c>
      <c r="J1226" s="32" t="s">
        <v>39</v>
      </c>
      <c r="K1226" s="33"/>
      <c r="L1226" s="32" t="s">
        <v>40</v>
      </c>
      <c r="M1226" s="32" t="s">
        <v>56</v>
      </c>
      <c r="N1226">
        <v>1</v>
      </c>
      <c r="O1226" s="32" t="s">
        <v>73</v>
      </c>
      <c r="P1226">
        <v>0</v>
      </c>
      <c r="Q1226" s="32" t="s">
        <v>56</v>
      </c>
      <c r="R1226">
        <v>844999030</v>
      </c>
      <c r="S1226" s="32" t="s">
        <v>4546</v>
      </c>
      <c r="T1226" s="32" t="s">
        <v>4547</v>
      </c>
      <c r="U1226" s="32" t="s">
        <v>45</v>
      </c>
      <c r="V1226" s="32" t="s">
        <v>4548</v>
      </c>
      <c r="W1226" s="33">
        <v>44833.620509259257</v>
      </c>
      <c r="X1226" s="32" t="s">
        <v>81</v>
      </c>
      <c r="Y1226" s="32" t="s">
        <v>47</v>
      </c>
      <c r="Z1226" s="32" t="s">
        <v>48</v>
      </c>
      <c r="AA1226" s="32" t="s">
        <v>182</v>
      </c>
      <c r="AB1226" s="32" t="s">
        <v>4549</v>
      </c>
      <c r="AC1226" s="32" t="s">
        <v>517</v>
      </c>
      <c r="AD1226" s="34"/>
      <c r="AE1226" s="32" t="s">
        <v>39</v>
      </c>
      <c r="AF1226" s="32" t="s">
        <v>53</v>
      </c>
      <c r="AG1226" s="35">
        <v>0</v>
      </c>
      <c r="AH1226" s="33">
        <v>44833.650601851848</v>
      </c>
      <c r="AI1226" s="32" t="s">
        <v>56</v>
      </c>
    </row>
    <row r="1227" spans="1:35" ht="14.25">
      <c r="A1227" s="32" t="s">
        <v>35</v>
      </c>
      <c r="B1227" s="32" t="s">
        <v>1527</v>
      </c>
      <c r="C1227" s="33"/>
      <c r="D1227" s="33">
        <v>44833.567071759258</v>
      </c>
      <c r="E1227" s="32" t="s">
        <v>37</v>
      </c>
      <c r="F1227" s="32" t="s">
        <v>4550</v>
      </c>
      <c r="G1227">
        <v>12357</v>
      </c>
      <c r="H1227" s="33">
        <v>44845.567476851851</v>
      </c>
      <c r="I1227" s="32" t="s">
        <v>38</v>
      </c>
      <c r="J1227" s="32" t="s">
        <v>39</v>
      </c>
      <c r="K1227" s="33"/>
      <c r="L1227" s="32" t="s">
        <v>40</v>
      </c>
      <c r="M1227" s="32" t="s">
        <v>56</v>
      </c>
      <c r="N1227">
        <v>1</v>
      </c>
      <c r="O1227" s="32" t="s">
        <v>453</v>
      </c>
      <c r="P1227">
        <v>0</v>
      </c>
      <c r="Q1227" s="32" t="s">
        <v>56</v>
      </c>
      <c r="R1227">
        <v>8673</v>
      </c>
      <c r="S1227" s="32" t="s">
        <v>4551</v>
      </c>
      <c r="T1227" s="32" t="s">
        <v>4552</v>
      </c>
      <c r="U1227" s="32" t="s">
        <v>39</v>
      </c>
      <c r="V1227" s="32" t="s">
        <v>39</v>
      </c>
      <c r="W1227" s="33"/>
      <c r="X1227" s="32" t="s">
        <v>321</v>
      </c>
      <c r="Y1227" s="32" t="s">
        <v>47</v>
      </c>
      <c r="Z1227" s="32" t="s">
        <v>160</v>
      </c>
      <c r="AA1227" s="32" t="s">
        <v>455</v>
      </c>
      <c r="AB1227" s="32" t="s">
        <v>4553</v>
      </c>
      <c r="AC1227" s="32" t="s">
        <v>593</v>
      </c>
      <c r="AD1227" s="34"/>
      <c r="AE1227" s="32" t="s">
        <v>39</v>
      </c>
      <c r="AF1227" s="32" t="s">
        <v>50</v>
      </c>
      <c r="AG1227" s="35">
        <v>0</v>
      </c>
      <c r="AH1227" s="33">
        <v>44833.572337962964</v>
      </c>
      <c r="AI1227" s="32" t="s">
        <v>56</v>
      </c>
    </row>
    <row r="1228" spans="1:35" ht="14.25">
      <c r="A1228" s="32" t="s">
        <v>35</v>
      </c>
      <c r="B1228" s="32" t="s">
        <v>1527</v>
      </c>
      <c r="C1228" s="33">
        <v>44833.588333333333</v>
      </c>
      <c r="D1228" s="33">
        <v>44833.578067129631</v>
      </c>
      <c r="E1228" s="32" t="s">
        <v>37</v>
      </c>
      <c r="F1228" s="32" t="s">
        <v>4554</v>
      </c>
      <c r="G1228">
        <v>12358</v>
      </c>
      <c r="H1228" s="33">
        <v>44845.588969907411</v>
      </c>
      <c r="I1228" s="32" t="s">
        <v>38</v>
      </c>
      <c r="J1228" s="32" t="s">
        <v>39</v>
      </c>
      <c r="K1228" s="33"/>
      <c r="L1228" s="32" t="s">
        <v>40</v>
      </c>
      <c r="M1228" s="32" t="s">
        <v>56</v>
      </c>
      <c r="N1228">
        <v>1</v>
      </c>
      <c r="O1228" s="32" t="s">
        <v>127</v>
      </c>
      <c r="P1228">
        <v>0</v>
      </c>
      <c r="Q1228" s="32" t="s">
        <v>56</v>
      </c>
      <c r="R1228">
        <v>625529548</v>
      </c>
      <c r="S1228" s="32" t="s">
        <v>588</v>
      </c>
      <c r="T1228" s="32" t="s">
        <v>589</v>
      </c>
      <c r="U1228" s="32" t="s">
        <v>45</v>
      </c>
      <c r="V1228" s="32" t="s">
        <v>4555</v>
      </c>
      <c r="W1228" s="33">
        <v>44833.588333333333</v>
      </c>
      <c r="X1228" s="32" t="s">
        <v>184</v>
      </c>
      <c r="Y1228" s="32" t="s">
        <v>47</v>
      </c>
      <c r="Z1228" s="32" t="s">
        <v>48</v>
      </c>
      <c r="AA1228" s="32" t="s">
        <v>701</v>
      </c>
      <c r="AB1228" s="32" t="s">
        <v>4556</v>
      </c>
      <c r="AC1228" s="32" t="s">
        <v>521</v>
      </c>
      <c r="AD1228" s="34"/>
      <c r="AE1228" s="32" t="s">
        <v>39</v>
      </c>
      <c r="AF1228" s="32" t="s">
        <v>50</v>
      </c>
      <c r="AG1228" s="35">
        <v>0</v>
      </c>
      <c r="AH1228" s="33">
        <v>44833.598692129628</v>
      </c>
      <c r="AI1228" s="32" t="s">
        <v>56</v>
      </c>
    </row>
    <row r="1229" spans="1:35" ht="14.25">
      <c r="A1229" s="32" t="s">
        <v>35</v>
      </c>
      <c r="B1229" s="32" t="s">
        <v>178</v>
      </c>
      <c r="C1229" s="33"/>
      <c r="D1229" s="33">
        <v>44833.588414351849</v>
      </c>
      <c r="E1229" s="32" t="s">
        <v>37</v>
      </c>
      <c r="F1229" s="32" t="s">
        <v>39</v>
      </c>
      <c r="G1229">
        <v>12359</v>
      </c>
      <c r="H1229" s="33">
        <v>44838.464050925926</v>
      </c>
      <c r="I1229" s="32" t="s">
        <v>38</v>
      </c>
      <c r="J1229" s="32" t="s">
        <v>39</v>
      </c>
      <c r="K1229" s="33"/>
      <c r="L1229" s="32" t="s">
        <v>40</v>
      </c>
      <c r="M1229" s="32" t="s">
        <v>56</v>
      </c>
      <c r="N1229">
        <v>1</v>
      </c>
      <c r="O1229" s="32" t="s">
        <v>179</v>
      </c>
      <c r="P1229">
        <v>0</v>
      </c>
      <c r="Q1229" s="32" t="s">
        <v>41</v>
      </c>
      <c r="R1229">
        <v>945494944</v>
      </c>
      <c r="S1229" s="32" t="s">
        <v>555</v>
      </c>
      <c r="T1229" s="32" t="s">
        <v>556</v>
      </c>
      <c r="U1229" s="32" t="s">
        <v>39</v>
      </c>
      <c r="V1229" s="32" t="s">
        <v>39</v>
      </c>
      <c r="W1229" s="33"/>
      <c r="X1229" s="32" t="s">
        <v>215</v>
      </c>
      <c r="Y1229" s="32" t="s">
        <v>47</v>
      </c>
      <c r="Z1229" s="32" t="s">
        <v>216</v>
      </c>
      <c r="AA1229" s="32" t="s">
        <v>283</v>
      </c>
      <c r="AB1229" s="32" t="s">
        <v>3928</v>
      </c>
      <c r="AC1229" s="32" t="s">
        <v>786</v>
      </c>
      <c r="AD1229" s="34"/>
      <c r="AE1229" s="32" t="s">
        <v>39</v>
      </c>
      <c r="AF1229" s="32" t="s">
        <v>53</v>
      </c>
      <c r="AG1229" s="35">
        <v>0</v>
      </c>
      <c r="AH1229" s="33">
        <v>44834.442071759258</v>
      </c>
      <c r="AI1229" s="32" t="s">
        <v>56</v>
      </c>
    </row>
    <row r="1230" spans="1:35" ht="14.25">
      <c r="A1230" s="32" t="s">
        <v>35</v>
      </c>
      <c r="B1230" s="32" t="s">
        <v>1527</v>
      </c>
      <c r="C1230" s="33">
        <v>44833.60528935185</v>
      </c>
      <c r="D1230" s="33">
        <v>44833.60491898148</v>
      </c>
      <c r="E1230" s="32" t="s">
        <v>37</v>
      </c>
      <c r="F1230" s="32" t="s">
        <v>4557</v>
      </c>
      <c r="G1230">
        <v>12360</v>
      </c>
      <c r="H1230" s="33">
        <v>44840.695694444446</v>
      </c>
      <c r="I1230" s="32" t="s">
        <v>38</v>
      </c>
      <c r="J1230" s="32" t="s">
        <v>39</v>
      </c>
      <c r="K1230" s="33"/>
      <c r="L1230" s="32" t="s">
        <v>40</v>
      </c>
      <c r="M1230" s="32" t="s">
        <v>41</v>
      </c>
      <c r="N1230">
        <v>1</v>
      </c>
      <c r="O1230" s="32" t="s">
        <v>42</v>
      </c>
      <c r="P1230">
        <v>0</v>
      </c>
      <c r="Q1230" s="32" t="s">
        <v>41</v>
      </c>
      <c r="R1230">
        <v>642175520</v>
      </c>
      <c r="S1230" s="32" t="s">
        <v>194</v>
      </c>
      <c r="T1230" s="32" t="s">
        <v>195</v>
      </c>
      <c r="U1230" s="32" t="s">
        <v>45</v>
      </c>
      <c r="V1230" s="32" t="s">
        <v>2090</v>
      </c>
      <c r="W1230" s="33">
        <v>44833.60528935185</v>
      </c>
      <c r="X1230" s="32" t="s">
        <v>196</v>
      </c>
      <c r="Y1230" s="32" t="s">
        <v>282</v>
      </c>
      <c r="Z1230" s="32" t="s">
        <v>48</v>
      </c>
      <c r="AA1230" s="32" t="s">
        <v>197</v>
      </c>
      <c r="AB1230" s="32" t="s">
        <v>3041</v>
      </c>
      <c r="AC1230" s="32" t="s">
        <v>538</v>
      </c>
      <c r="AD1230" s="34"/>
      <c r="AE1230" s="32" t="s">
        <v>39</v>
      </c>
      <c r="AF1230" s="32" t="s">
        <v>50</v>
      </c>
      <c r="AG1230" s="35">
        <v>0</v>
      </c>
      <c r="AH1230" s="33">
        <v>44838.445694444446</v>
      </c>
      <c r="AI1230" s="32" t="s">
        <v>41</v>
      </c>
    </row>
    <row r="1231" spans="1:35" ht="14.25">
      <c r="A1231" s="32" t="s">
        <v>35</v>
      </c>
      <c r="B1231" s="32" t="s">
        <v>1527</v>
      </c>
      <c r="C1231" s="33">
        <v>44833.608668981484</v>
      </c>
      <c r="D1231" s="33">
        <v>44833.606504629628</v>
      </c>
      <c r="E1231" s="32" t="s">
        <v>37</v>
      </c>
      <c r="F1231" s="32" t="s">
        <v>4558</v>
      </c>
      <c r="G1231">
        <v>12361</v>
      </c>
      <c r="H1231" s="33">
        <v>44840.693564814814</v>
      </c>
      <c r="I1231" s="32" t="s">
        <v>38</v>
      </c>
      <c r="J1231" s="32" t="s">
        <v>39</v>
      </c>
      <c r="K1231" s="33"/>
      <c r="L1231" s="32" t="s">
        <v>40</v>
      </c>
      <c r="M1231" s="32" t="s">
        <v>41</v>
      </c>
      <c r="N1231">
        <v>1</v>
      </c>
      <c r="O1231" s="32" t="s">
        <v>42</v>
      </c>
      <c r="P1231">
        <v>0</v>
      </c>
      <c r="Q1231" s="32" t="s">
        <v>41</v>
      </c>
      <c r="R1231">
        <v>642175520</v>
      </c>
      <c r="S1231" s="32" t="s">
        <v>194</v>
      </c>
      <c r="T1231" s="32" t="s">
        <v>195</v>
      </c>
      <c r="U1231" s="32" t="s">
        <v>45</v>
      </c>
      <c r="V1231" s="32" t="s">
        <v>4559</v>
      </c>
      <c r="W1231" s="33">
        <v>44833.608668981484</v>
      </c>
      <c r="X1231" s="32" t="s">
        <v>196</v>
      </c>
      <c r="Y1231" s="32" t="s">
        <v>235</v>
      </c>
      <c r="Z1231" s="32" t="s">
        <v>48</v>
      </c>
      <c r="AA1231" s="32" t="s">
        <v>197</v>
      </c>
      <c r="AB1231" s="32" t="s">
        <v>4056</v>
      </c>
      <c r="AC1231" s="32" t="s">
        <v>538</v>
      </c>
      <c r="AD1231" s="34"/>
      <c r="AE1231" s="32" t="s">
        <v>39</v>
      </c>
      <c r="AF1231" s="32" t="s">
        <v>50</v>
      </c>
      <c r="AG1231" s="35">
        <v>0</v>
      </c>
      <c r="AH1231" s="33">
        <v>44838.445648148147</v>
      </c>
      <c r="AI1231" s="32" t="s">
        <v>41</v>
      </c>
    </row>
    <row r="1232" spans="1:35" ht="14.25">
      <c r="A1232" s="32" t="s">
        <v>35</v>
      </c>
      <c r="B1232" s="32" t="s">
        <v>1527</v>
      </c>
      <c r="C1232" s="33">
        <v>44833.610335648147</v>
      </c>
      <c r="D1232" s="33">
        <v>44833.61005787037</v>
      </c>
      <c r="E1232" s="32" t="s">
        <v>37</v>
      </c>
      <c r="F1232" s="32" t="s">
        <v>4560</v>
      </c>
      <c r="G1232">
        <v>12362</v>
      </c>
      <c r="H1232" s="33">
        <v>44840.695613425924</v>
      </c>
      <c r="I1232" s="32" t="s">
        <v>38</v>
      </c>
      <c r="J1232" s="32" t="s">
        <v>39</v>
      </c>
      <c r="K1232" s="33"/>
      <c r="L1232" s="32" t="s">
        <v>40</v>
      </c>
      <c r="M1232" s="32" t="s">
        <v>41</v>
      </c>
      <c r="N1232">
        <v>1</v>
      </c>
      <c r="O1232" s="32" t="s">
        <v>42</v>
      </c>
      <c r="P1232">
        <v>0</v>
      </c>
      <c r="Q1232" s="32" t="s">
        <v>41</v>
      </c>
      <c r="R1232">
        <v>642175520</v>
      </c>
      <c r="S1232" s="32" t="s">
        <v>194</v>
      </c>
      <c r="T1232" s="32" t="s">
        <v>195</v>
      </c>
      <c r="U1232" s="32" t="s">
        <v>45</v>
      </c>
      <c r="V1232" s="32" t="s">
        <v>891</v>
      </c>
      <c r="W1232" s="33">
        <v>44833.610335648147</v>
      </c>
      <c r="X1232" s="32" t="s">
        <v>196</v>
      </c>
      <c r="Y1232" s="32" t="s">
        <v>52</v>
      </c>
      <c r="Z1232" s="32" t="s">
        <v>48</v>
      </c>
      <c r="AA1232" s="32" t="s">
        <v>197</v>
      </c>
      <c r="AB1232" s="32" t="s">
        <v>4561</v>
      </c>
      <c r="AC1232" s="32" t="s">
        <v>538</v>
      </c>
      <c r="AD1232" s="34"/>
      <c r="AE1232" s="32" t="s">
        <v>39</v>
      </c>
      <c r="AF1232" s="32" t="s">
        <v>50</v>
      </c>
      <c r="AG1232" s="35">
        <v>0</v>
      </c>
      <c r="AH1232" s="33">
        <v>44838.445613425924</v>
      </c>
      <c r="AI1232" s="32" t="s">
        <v>41</v>
      </c>
    </row>
    <row r="1233" spans="1:35" ht="14.25">
      <c r="A1233" s="32" t="s">
        <v>35</v>
      </c>
      <c r="B1233" s="32" t="s">
        <v>178</v>
      </c>
      <c r="C1233" s="33">
        <v>44833.7028125</v>
      </c>
      <c r="D1233" s="33">
        <v>44833.613622685189</v>
      </c>
      <c r="E1233" s="32" t="s">
        <v>37</v>
      </c>
      <c r="F1233" s="32" t="s">
        <v>4562</v>
      </c>
      <c r="G1233">
        <v>12363</v>
      </c>
      <c r="H1233" s="33">
        <v>44845.621562499997</v>
      </c>
      <c r="I1233" s="32" t="s">
        <v>38</v>
      </c>
      <c r="J1233" s="32" t="s">
        <v>39</v>
      </c>
      <c r="K1233" s="33"/>
      <c r="L1233" s="32" t="s">
        <v>40</v>
      </c>
      <c r="M1233" s="32" t="s">
        <v>56</v>
      </c>
      <c r="N1233">
        <v>1</v>
      </c>
      <c r="O1233" s="32" t="s">
        <v>54</v>
      </c>
      <c r="P1233">
        <v>0</v>
      </c>
      <c r="Q1233" s="32" t="s">
        <v>56</v>
      </c>
      <c r="R1233">
        <v>8888</v>
      </c>
      <c r="S1233" s="32" t="s">
        <v>968</v>
      </c>
      <c r="T1233" s="32" t="s">
        <v>177</v>
      </c>
      <c r="U1233" s="32" t="s">
        <v>45</v>
      </c>
      <c r="V1233" s="32" t="s">
        <v>1086</v>
      </c>
      <c r="W1233" s="33">
        <v>44833.695196759261</v>
      </c>
      <c r="X1233" s="32" t="s">
        <v>89</v>
      </c>
      <c r="Y1233" s="32" t="s">
        <v>52</v>
      </c>
      <c r="Z1233" s="32" t="s">
        <v>48</v>
      </c>
      <c r="AA1233" s="32" t="s">
        <v>182</v>
      </c>
      <c r="AB1233" s="32" t="s">
        <v>3505</v>
      </c>
      <c r="AC1233" s="32" t="s">
        <v>538</v>
      </c>
      <c r="AD1233" s="34"/>
      <c r="AE1233" s="32" t="s">
        <v>39</v>
      </c>
      <c r="AF1233" s="32" t="s">
        <v>53</v>
      </c>
      <c r="AG1233" s="35">
        <v>0</v>
      </c>
      <c r="AH1233" s="33">
        <v>44833.7028125</v>
      </c>
      <c r="AI1233" s="32" t="s">
        <v>56</v>
      </c>
    </row>
    <row r="1234" spans="1:35" ht="14.25">
      <c r="A1234" s="32" t="s">
        <v>35</v>
      </c>
      <c r="B1234" s="32" t="s">
        <v>178</v>
      </c>
      <c r="C1234" s="33">
        <v>44833.702939814815</v>
      </c>
      <c r="D1234" s="33">
        <v>44833.615787037037</v>
      </c>
      <c r="E1234" s="32" t="s">
        <v>37</v>
      </c>
      <c r="F1234" s="32" t="s">
        <v>4563</v>
      </c>
      <c r="G1234">
        <v>12364</v>
      </c>
      <c r="H1234" s="33">
        <v>44845.620300925926</v>
      </c>
      <c r="I1234" s="32" t="s">
        <v>38</v>
      </c>
      <c r="J1234" s="32" t="s">
        <v>39</v>
      </c>
      <c r="K1234" s="33"/>
      <c r="L1234" s="32" t="s">
        <v>40</v>
      </c>
      <c r="M1234" s="32" t="s">
        <v>56</v>
      </c>
      <c r="N1234">
        <v>1</v>
      </c>
      <c r="O1234" s="32" t="s">
        <v>54</v>
      </c>
      <c r="P1234">
        <v>0</v>
      </c>
      <c r="Q1234" s="32" t="s">
        <v>56</v>
      </c>
      <c r="R1234">
        <v>8888</v>
      </c>
      <c r="S1234" s="32" t="s">
        <v>968</v>
      </c>
      <c r="T1234" s="32" t="s">
        <v>177</v>
      </c>
      <c r="U1234" s="32" t="s">
        <v>45</v>
      </c>
      <c r="V1234" s="32" t="s">
        <v>4564</v>
      </c>
      <c r="W1234" s="33">
        <v>44833.698703703703</v>
      </c>
      <c r="X1234" s="32" t="s">
        <v>89</v>
      </c>
      <c r="Y1234" s="32" t="s">
        <v>52</v>
      </c>
      <c r="Z1234" s="32" t="s">
        <v>48</v>
      </c>
      <c r="AA1234" s="32" t="s">
        <v>182</v>
      </c>
      <c r="AB1234" s="32" t="s">
        <v>3505</v>
      </c>
      <c r="AC1234" s="32" t="s">
        <v>538</v>
      </c>
      <c r="AD1234" s="34"/>
      <c r="AE1234" s="32" t="s">
        <v>39</v>
      </c>
      <c r="AF1234" s="32" t="s">
        <v>53</v>
      </c>
      <c r="AG1234" s="35">
        <v>0</v>
      </c>
      <c r="AH1234" s="33">
        <v>44833.702939814815</v>
      </c>
      <c r="AI1234" s="32" t="s">
        <v>56</v>
      </c>
    </row>
    <row r="1235" spans="1:35" ht="14.25">
      <c r="A1235" s="32" t="s">
        <v>35</v>
      </c>
      <c r="B1235" s="32" t="s">
        <v>178</v>
      </c>
      <c r="C1235" s="33">
        <v>44833.703148148146</v>
      </c>
      <c r="D1235" s="33">
        <v>44833.617615740739</v>
      </c>
      <c r="E1235" s="32" t="s">
        <v>37</v>
      </c>
      <c r="F1235" s="32" t="s">
        <v>4565</v>
      </c>
      <c r="G1235">
        <v>12365</v>
      </c>
      <c r="H1235" s="33">
        <v>44845.626759259256</v>
      </c>
      <c r="I1235" s="32" t="s">
        <v>38</v>
      </c>
      <c r="J1235" s="32" t="s">
        <v>39</v>
      </c>
      <c r="K1235" s="33"/>
      <c r="L1235" s="32" t="s">
        <v>40</v>
      </c>
      <c r="M1235" s="32" t="s">
        <v>56</v>
      </c>
      <c r="N1235">
        <v>1</v>
      </c>
      <c r="O1235" s="32" t="s">
        <v>54</v>
      </c>
      <c r="P1235">
        <v>0</v>
      </c>
      <c r="Q1235" s="32" t="s">
        <v>56</v>
      </c>
      <c r="R1235">
        <v>8888</v>
      </c>
      <c r="S1235" s="32" t="s">
        <v>968</v>
      </c>
      <c r="T1235" s="32" t="s">
        <v>177</v>
      </c>
      <c r="U1235" s="32" t="s">
        <v>45</v>
      </c>
      <c r="V1235" s="32" t="s">
        <v>4566</v>
      </c>
      <c r="W1235" s="33">
        <v>44833.694085648145</v>
      </c>
      <c r="X1235" s="32" t="s">
        <v>58</v>
      </c>
      <c r="Y1235" s="32" t="s">
        <v>52</v>
      </c>
      <c r="Z1235" s="32" t="s">
        <v>48</v>
      </c>
      <c r="AA1235" s="32" t="s">
        <v>182</v>
      </c>
      <c r="AB1235" s="32" t="s">
        <v>3505</v>
      </c>
      <c r="AC1235" s="32" t="s">
        <v>538</v>
      </c>
      <c r="AD1235" s="34"/>
      <c r="AE1235" s="32" t="s">
        <v>39</v>
      </c>
      <c r="AF1235" s="32" t="s">
        <v>53</v>
      </c>
      <c r="AG1235" s="35">
        <v>0</v>
      </c>
      <c r="AH1235" s="33">
        <v>44833.703148148146</v>
      </c>
      <c r="AI1235" s="32" t="s">
        <v>56</v>
      </c>
    </row>
    <row r="1236" spans="1:35" ht="14.25">
      <c r="A1236" s="32" t="s">
        <v>35</v>
      </c>
      <c r="B1236" s="32" t="s">
        <v>178</v>
      </c>
      <c r="C1236" s="33">
        <v>44833.703356481485</v>
      </c>
      <c r="D1236" s="33">
        <v>44833.619340277779</v>
      </c>
      <c r="E1236" s="32" t="s">
        <v>37</v>
      </c>
      <c r="F1236" s="32" t="s">
        <v>4567</v>
      </c>
      <c r="G1236">
        <v>12366</v>
      </c>
      <c r="H1236" s="33">
        <v>44845.62835648148</v>
      </c>
      <c r="I1236" s="32" t="s">
        <v>38</v>
      </c>
      <c r="J1236" s="32" t="s">
        <v>39</v>
      </c>
      <c r="K1236" s="33"/>
      <c r="L1236" s="32" t="s">
        <v>40</v>
      </c>
      <c r="M1236" s="32" t="s">
        <v>56</v>
      </c>
      <c r="N1236">
        <v>1</v>
      </c>
      <c r="O1236" s="32" t="s">
        <v>54</v>
      </c>
      <c r="P1236">
        <v>0</v>
      </c>
      <c r="Q1236" s="32" t="s">
        <v>56</v>
      </c>
      <c r="R1236">
        <v>8888</v>
      </c>
      <c r="S1236" s="32" t="s">
        <v>968</v>
      </c>
      <c r="T1236" s="32" t="s">
        <v>177</v>
      </c>
      <c r="U1236" s="32" t="s">
        <v>45</v>
      </c>
      <c r="V1236" s="32" t="s">
        <v>4568</v>
      </c>
      <c r="W1236" s="33">
        <v>44833.694560185184</v>
      </c>
      <c r="X1236" s="32" t="s">
        <v>58</v>
      </c>
      <c r="Y1236" s="32" t="s">
        <v>52</v>
      </c>
      <c r="Z1236" s="32" t="s">
        <v>48</v>
      </c>
      <c r="AA1236" s="32" t="s">
        <v>182</v>
      </c>
      <c r="AB1236" s="32" t="s">
        <v>3505</v>
      </c>
      <c r="AC1236" s="32" t="s">
        <v>538</v>
      </c>
      <c r="AD1236" s="34"/>
      <c r="AE1236" s="32" t="s">
        <v>39</v>
      </c>
      <c r="AF1236" s="32" t="s">
        <v>53</v>
      </c>
      <c r="AG1236" s="35">
        <v>0</v>
      </c>
      <c r="AH1236" s="33">
        <v>44833.703356481485</v>
      </c>
      <c r="AI1236" s="32" t="s">
        <v>56</v>
      </c>
    </row>
    <row r="1237" spans="1:35" ht="14.25">
      <c r="A1237" s="32" t="s">
        <v>35</v>
      </c>
      <c r="B1237" s="32" t="s">
        <v>329</v>
      </c>
      <c r="C1237" s="33">
        <v>44836.399641203701</v>
      </c>
      <c r="D1237" s="33">
        <v>44833.620347222219</v>
      </c>
      <c r="E1237" s="32" t="s">
        <v>37</v>
      </c>
      <c r="F1237" s="32" t="s">
        <v>4569</v>
      </c>
      <c r="G1237">
        <v>12367</v>
      </c>
      <c r="H1237" s="33">
        <v>44846.583333333336</v>
      </c>
      <c r="I1237" s="32" t="s">
        <v>38</v>
      </c>
      <c r="J1237" s="32" t="s">
        <v>39</v>
      </c>
      <c r="K1237" s="33"/>
      <c r="L1237" s="32" t="s">
        <v>40</v>
      </c>
      <c r="M1237" s="32" t="s">
        <v>56</v>
      </c>
      <c r="N1237">
        <v>1</v>
      </c>
      <c r="O1237" s="32" t="s">
        <v>2805</v>
      </c>
      <c r="P1237">
        <v>0</v>
      </c>
      <c r="Q1237" s="32" t="s">
        <v>56</v>
      </c>
      <c r="R1237">
        <v>5816</v>
      </c>
      <c r="S1237" s="32" t="s">
        <v>380</v>
      </c>
      <c r="T1237" s="32" t="s">
        <v>381</v>
      </c>
      <c r="U1237" s="32" t="s">
        <v>45</v>
      </c>
      <c r="V1237" s="32" t="s">
        <v>4570</v>
      </c>
      <c r="W1237" s="33">
        <v>44834.370393518519</v>
      </c>
      <c r="X1237" s="32" t="s">
        <v>94</v>
      </c>
      <c r="Y1237" s="32" t="s">
        <v>47</v>
      </c>
      <c r="Z1237" s="32" t="s">
        <v>48</v>
      </c>
      <c r="AA1237" s="32" t="s">
        <v>330</v>
      </c>
      <c r="AB1237" s="32" t="s">
        <v>4571</v>
      </c>
      <c r="AC1237" s="32" t="s">
        <v>287</v>
      </c>
      <c r="AD1237" s="34">
        <v>44686</v>
      </c>
      <c r="AE1237" s="32" t="s">
        <v>39</v>
      </c>
      <c r="AF1237" s="32" t="s">
        <v>53</v>
      </c>
      <c r="AG1237" s="35">
        <v>0</v>
      </c>
      <c r="AH1237" s="33">
        <v>44837.392071759263</v>
      </c>
      <c r="AI1237" s="32" t="s">
        <v>56</v>
      </c>
    </row>
    <row r="1238" spans="1:35" ht="14.25">
      <c r="A1238" s="32" t="s">
        <v>35</v>
      </c>
      <c r="B1238" s="32" t="s">
        <v>178</v>
      </c>
      <c r="C1238" s="33">
        <v>44833.686620370368</v>
      </c>
      <c r="D1238" s="33">
        <v>44833.64638888889</v>
      </c>
      <c r="E1238" s="32" t="s">
        <v>37</v>
      </c>
      <c r="F1238" s="32" t="s">
        <v>4572</v>
      </c>
      <c r="G1238">
        <v>12368</v>
      </c>
      <c r="H1238" s="33">
        <v>44845.651898148149</v>
      </c>
      <c r="I1238" s="32" t="s">
        <v>38</v>
      </c>
      <c r="J1238" s="32" t="s">
        <v>39</v>
      </c>
      <c r="K1238" s="33"/>
      <c r="L1238" s="32" t="s">
        <v>40</v>
      </c>
      <c r="M1238" s="32" t="s">
        <v>56</v>
      </c>
      <c r="N1238">
        <v>1</v>
      </c>
      <c r="O1238" s="32" t="s">
        <v>253</v>
      </c>
      <c r="P1238">
        <v>0</v>
      </c>
      <c r="Q1238" s="32" t="s">
        <v>56</v>
      </c>
      <c r="R1238">
        <v>6570</v>
      </c>
      <c r="S1238" s="32" t="s">
        <v>1317</v>
      </c>
      <c r="T1238" s="32" t="s">
        <v>1318</v>
      </c>
      <c r="U1238" s="32" t="s">
        <v>45</v>
      </c>
      <c r="V1238" s="32" t="s">
        <v>4573</v>
      </c>
      <c r="W1238" s="33">
        <v>44833.681250000001</v>
      </c>
      <c r="X1238" s="32" t="s">
        <v>72</v>
      </c>
      <c r="Y1238" s="32" t="s">
        <v>47</v>
      </c>
      <c r="Z1238" s="32" t="s">
        <v>48</v>
      </c>
      <c r="AA1238" s="32" t="s">
        <v>182</v>
      </c>
      <c r="AB1238" s="32" t="s">
        <v>4574</v>
      </c>
      <c r="AC1238" s="32" t="s">
        <v>1321</v>
      </c>
      <c r="AD1238" s="34"/>
      <c r="AE1238" s="32" t="s">
        <v>39</v>
      </c>
      <c r="AF1238" s="32" t="s">
        <v>53</v>
      </c>
      <c r="AG1238" s="35">
        <v>0</v>
      </c>
      <c r="AH1238" s="33">
        <v>44833.686620370368</v>
      </c>
      <c r="AI1238" s="32" t="s">
        <v>56</v>
      </c>
    </row>
    <row r="1239" spans="1:35" ht="14.25">
      <c r="A1239" s="32" t="s">
        <v>35</v>
      </c>
      <c r="B1239" s="32" t="s">
        <v>329</v>
      </c>
      <c r="C1239" s="33">
        <v>44834.622696759259</v>
      </c>
      <c r="D1239" s="33">
        <v>44833.653587962966</v>
      </c>
      <c r="E1239" s="32" t="s">
        <v>37</v>
      </c>
      <c r="F1239" s="32" t="s">
        <v>39</v>
      </c>
      <c r="G1239">
        <v>12369</v>
      </c>
      <c r="H1239" s="33">
        <v>44838.528657407405</v>
      </c>
      <c r="I1239" s="32" t="s">
        <v>4575</v>
      </c>
      <c r="J1239" s="32" t="s">
        <v>66</v>
      </c>
      <c r="K1239" s="33">
        <v>44834.622627314813</v>
      </c>
      <c r="L1239" s="32" t="s">
        <v>40</v>
      </c>
      <c r="M1239" s="32" t="s">
        <v>56</v>
      </c>
      <c r="N1239">
        <v>1</v>
      </c>
      <c r="O1239" s="32" t="s">
        <v>732</v>
      </c>
      <c r="P1239">
        <v>1</v>
      </c>
      <c r="Q1239" s="32" t="s">
        <v>41</v>
      </c>
      <c r="R1239">
        <v>8181</v>
      </c>
      <c r="S1239" s="32" t="s">
        <v>865</v>
      </c>
      <c r="T1239" s="32" t="s">
        <v>866</v>
      </c>
      <c r="U1239" s="32" t="s">
        <v>45</v>
      </c>
      <c r="V1239" s="32" t="s">
        <v>4576</v>
      </c>
      <c r="W1239" s="33">
        <v>44834.622696759259</v>
      </c>
      <c r="X1239" s="32" t="s">
        <v>614</v>
      </c>
      <c r="Y1239" s="32" t="s">
        <v>47</v>
      </c>
      <c r="Z1239" s="32" t="s">
        <v>48</v>
      </c>
      <c r="AA1239" s="32" t="s">
        <v>425</v>
      </c>
      <c r="AB1239" s="32" t="s">
        <v>4577</v>
      </c>
      <c r="AC1239" s="32" t="s">
        <v>1466</v>
      </c>
      <c r="AD1239" s="34"/>
      <c r="AE1239" s="32" t="s">
        <v>39</v>
      </c>
      <c r="AF1239" s="32" t="s">
        <v>53</v>
      </c>
      <c r="AG1239" s="35">
        <v>0</v>
      </c>
      <c r="AH1239" s="33">
        <v>44834.622696759259</v>
      </c>
      <c r="AI1239" s="32" t="s">
        <v>56</v>
      </c>
    </row>
    <row r="1240" spans="1:35" ht="14.25">
      <c r="A1240" s="32" t="s">
        <v>35</v>
      </c>
      <c r="B1240" s="32" t="s">
        <v>1527</v>
      </c>
      <c r="C1240" s="33">
        <v>44836.889988425923</v>
      </c>
      <c r="D1240" s="33">
        <v>44833.672939814816</v>
      </c>
      <c r="E1240" s="32" t="s">
        <v>37</v>
      </c>
      <c r="F1240" s="32" t="s">
        <v>39</v>
      </c>
      <c r="G1240">
        <v>12370</v>
      </c>
      <c r="H1240" s="33">
        <v>44838.548622685186</v>
      </c>
      <c r="I1240" s="32" t="s">
        <v>38</v>
      </c>
      <c r="J1240" s="32" t="s">
        <v>39</v>
      </c>
      <c r="K1240" s="33"/>
      <c r="L1240" s="32" t="s">
        <v>40</v>
      </c>
      <c r="M1240" s="32" t="s">
        <v>56</v>
      </c>
      <c r="N1240">
        <v>1</v>
      </c>
      <c r="O1240" s="32" t="s">
        <v>119</v>
      </c>
      <c r="P1240">
        <v>0</v>
      </c>
      <c r="Q1240" s="32" t="s">
        <v>41</v>
      </c>
      <c r="R1240">
        <v>8118</v>
      </c>
      <c r="S1240" s="32" t="s">
        <v>705</v>
      </c>
      <c r="T1240" s="32" t="s">
        <v>706</v>
      </c>
      <c r="U1240" s="32" t="s">
        <v>45</v>
      </c>
      <c r="V1240" s="32" t="s">
        <v>4578</v>
      </c>
      <c r="W1240" s="33">
        <v>44836.889988425923</v>
      </c>
      <c r="X1240" s="32" t="s">
        <v>96</v>
      </c>
      <c r="Y1240" s="32" t="s">
        <v>47</v>
      </c>
      <c r="Z1240" s="32" t="s">
        <v>48</v>
      </c>
      <c r="AA1240" s="32" t="s">
        <v>97</v>
      </c>
      <c r="AB1240" s="32" t="s">
        <v>4579</v>
      </c>
      <c r="AC1240" s="32" t="s">
        <v>387</v>
      </c>
      <c r="AD1240" s="34"/>
      <c r="AE1240" s="32" t="s">
        <v>39</v>
      </c>
      <c r="AF1240" s="32" t="s">
        <v>53</v>
      </c>
      <c r="AG1240" s="35">
        <v>0</v>
      </c>
      <c r="AH1240" s="33">
        <v>44836.889988425923</v>
      </c>
      <c r="AI1240" s="32" t="s">
        <v>56</v>
      </c>
    </row>
    <row r="1241" spans="1:35" ht="14.25">
      <c r="A1241" s="32" t="s">
        <v>35</v>
      </c>
      <c r="B1241" s="32" t="s">
        <v>329</v>
      </c>
      <c r="C1241" s="33"/>
      <c r="D1241" s="33">
        <v>44833.701909722222</v>
      </c>
      <c r="E1241" s="32" t="s">
        <v>37</v>
      </c>
      <c r="F1241" s="32" t="s">
        <v>4580</v>
      </c>
      <c r="G1241">
        <v>12371</v>
      </c>
      <c r="H1241" s="33">
        <v>44838.666666666664</v>
      </c>
      <c r="I1241" s="32" t="s">
        <v>38</v>
      </c>
      <c r="J1241" s="32" t="s">
        <v>39</v>
      </c>
      <c r="K1241" s="33"/>
      <c r="L1241" s="32" t="s">
        <v>40</v>
      </c>
      <c r="M1241" s="32" t="s">
        <v>56</v>
      </c>
      <c r="N1241">
        <v>1</v>
      </c>
      <c r="O1241" s="32" t="s">
        <v>732</v>
      </c>
      <c r="P1241">
        <v>0</v>
      </c>
      <c r="Q1241" s="32" t="s">
        <v>56</v>
      </c>
      <c r="R1241">
        <v>8607</v>
      </c>
      <c r="S1241" s="32" t="s">
        <v>3204</v>
      </c>
      <c r="T1241" s="32" t="s">
        <v>3205</v>
      </c>
      <c r="U1241" s="32" t="s">
        <v>39</v>
      </c>
      <c r="V1241" s="32" t="s">
        <v>39</v>
      </c>
      <c r="W1241" s="33"/>
      <c r="X1241" s="32" t="s">
        <v>177</v>
      </c>
      <c r="Y1241" s="32" t="s">
        <v>47</v>
      </c>
      <c r="Z1241" s="32" t="s">
        <v>160</v>
      </c>
      <c r="AA1241" s="32" t="s">
        <v>330</v>
      </c>
      <c r="AB1241" s="32" t="s">
        <v>4581</v>
      </c>
      <c r="AC1241" s="32" t="s">
        <v>1256</v>
      </c>
      <c r="AD1241" s="34"/>
      <c r="AE1241" s="32" t="s">
        <v>39</v>
      </c>
      <c r="AF1241" s="32" t="s">
        <v>53</v>
      </c>
      <c r="AG1241" s="35">
        <v>0</v>
      </c>
      <c r="AH1241" s="33">
        <v>44838.396006944444</v>
      </c>
      <c r="AI1241" s="32" t="s">
        <v>56</v>
      </c>
    </row>
    <row r="1242" spans="1:35" ht="14.25">
      <c r="A1242" s="32" t="s">
        <v>35</v>
      </c>
      <c r="B1242" s="32" t="s">
        <v>178</v>
      </c>
      <c r="C1242" s="33"/>
      <c r="D1242" s="33">
        <v>44833.722500000003</v>
      </c>
      <c r="E1242" s="32" t="s">
        <v>37</v>
      </c>
      <c r="F1242" s="32" t="s">
        <v>39</v>
      </c>
      <c r="G1242">
        <v>12372</v>
      </c>
      <c r="H1242" s="33">
        <v>44838.583981481483</v>
      </c>
      <c r="I1242" s="32" t="s">
        <v>38</v>
      </c>
      <c r="J1242" s="32" t="s">
        <v>39</v>
      </c>
      <c r="K1242" s="33"/>
      <c r="L1242" s="32" t="s">
        <v>40</v>
      </c>
      <c r="M1242" s="32" t="s">
        <v>56</v>
      </c>
      <c r="N1242">
        <v>1</v>
      </c>
      <c r="O1242" s="32" t="s">
        <v>311</v>
      </c>
      <c r="P1242">
        <v>0</v>
      </c>
      <c r="Q1242" s="32" t="s">
        <v>41</v>
      </c>
      <c r="R1242">
        <v>894087904</v>
      </c>
      <c r="S1242" s="32" t="s">
        <v>3055</v>
      </c>
      <c r="T1242" s="32" t="s">
        <v>3056</v>
      </c>
      <c r="U1242" s="32" t="s">
        <v>39</v>
      </c>
      <c r="V1242" s="32" t="s">
        <v>39</v>
      </c>
      <c r="W1242" s="33"/>
      <c r="X1242" s="32" t="s">
        <v>94</v>
      </c>
      <c r="Y1242" s="32" t="s">
        <v>47</v>
      </c>
      <c r="Z1242" s="32" t="s">
        <v>160</v>
      </c>
      <c r="AA1242" s="32" t="s">
        <v>182</v>
      </c>
      <c r="AB1242" s="32" t="s">
        <v>3057</v>
      </c>
      <c r="AC1242" s="32" t="s">
        <v>570</v>
      </c>
      <c r="AD1242" s="34"/>
      <c r="AE1242" s="32" t="s">
        <v>39</v>
      </c>
      <c r="AF1242" s="32" t="s">
        <v>53</v>
      </c>
      <c r="AG1242" s="35">
        <v>0</v>
      </c>
      <c r="AH1242" s="33">
        <v>44834.376342592594</v>
      </c>
      <c r="AI1242" s="32" t="s">
        <v>56</v>
      </c>
    </row>
    <row r="1243" spans="1:35" ht="14.25">
      <c r="A1243" s="32" t="s">
        <v>35</v>
      </c>
      <c r="B1243" s="32" t="s">
        <v>178</v>
      </c>
      <c r="C1243" s="33">
        <v>44838.358194444445</v>
      </c>
      <c r="D1243" s="33">
        <v>44833.7737037037</v>
      </c>
      <c r="E1243" s="32" t="s">
        <v>37</v>
      </c>
      <c r="F1243" s="32" t="s">
        <v>39</v>
      </c>
      <c r="G1243">
        <v>12373</v>
      </c>
      <c r="H1243" s="33">
        <v>44839.608194444445</v>
      </c>
      <c r="I1243" s="32" t="s">
        <v>38</v>
      </c>
      <c r="J1243" s="32" t="s">
        <v>39</v>
      </c>
      <c r="K1243" s="33"/>
      <c r="L1243" s="32" t="s">
        <v>40</v>
      </c>
      <c r="M1243" s="32" t="s">
        <v>56</v>
      </c>
      <c r="N1243">
        <v>2</v>
      </c>
      <c r="O1243" s="32" t="s">
        <v>179</v>
      </c>
      <c r="P1243">
        <v>0</v>
      </c>
      <c r="Q1243" s="32" t="s">
        <v>41</v>
      </c>
      <c r="R1243">
        <v>894087904</v>
      </c>
      <c r="S1243" s="32" t="s">
        <v>3055</v>
      </c>
      <c r="T1243" s="32" t="s">
        <v>3056</v>
      </c>
      <c r="U1243" s="32" t="s">
        <v>45</v>
      </c>
      <c r="V1243" s="32" t="s">
        <v>692</v>
      </c>
      <c r="W1243" s="33">
        <v>44836.340613425928</v>
      </c>
      <c r="X1243" s="32" t="s">
        <v>51</v>
      </c>
      <c r="Y1243" s="32" t="s">
        <v>47</v>
      </c>
      <c r="Z1243" s="32" t="s">
        <v>48</v>
      </c>
      <c r="AA1243" s="32" t="s">
        <v>182</v>
      </c>
      <c r="AB1243" s="32" t="s">
        <v>3057</v>
      </c>
      <c r="AC1243" s="32" t="s">
        <v>570</v>
      </c>
      <c r="AD1243" s="34"/>
      <c r="AE1243" s="32" t="s">
        <v>39</v>
      </c>
      <c r="AF1243" s="32" t="s">
        <v>53</v>
      </c>
      <c r="AG1243" s="35">
        <v>0</v>
      </c>
      <c r="AH1243" s="33">
        <v>44838.358182870368</v>
      </c>
      <c r="AI1243" s="32" t="s">
        <v>56</v>
      </c>
    </row>
    <row r="1244" spans="1:35" ht="14.25">
      <c r="A1244" s="32" t="s">
        <v>35</v>
      </c>
      <c r="B1244" s="32" t="s">
        <v>2348</v>
      </c>
      <c r="C1244" s="33"/>
      <c r="D1244" s="33">
        <v>44834.334560185183</v>
      </c>
      <c r="E1244" s="32" t="s">
        <v>37</v>
      </c>
      <c r="F1244" s="32" t="s">
        <v>39</v>
      </c>
      <c r="G1244">
        <v>12374</v>
      </c>
      <c r="H1244" s="33">
        <v>44840.358912037038</v>
      </c>
      <c r="I1244" s="32" t="s">
        <v>38</v>
      </c>
      <c r="J1244" s="32" t="s">
        <v>39</v>
      </c>
      <c r="K1244" s="33"/>
      <c r="L1244" s="32" t="s">
        <v>40</v>
      </c>
      <c r="M1244" s="32" t="s">
        <v>56</v>
      </c>
      <c r="N1244">
        <v>1</v>
      </c>
      <c r="O1244" s="32" t="s">
        <v>82</v>
      </c>
      <c r="P1244">
        <v>0</v>
      </c>
      <c r="Q1244" s="32" t="s">
        <v>41</v>
      </c>
      <c r="R1244">
        <v>8518</v>
      </c>
      <c r="S1244" s="32" t="s">
        <v>781</v>
      </c>
      <c r="T1244" s="32" t="s">
        <v>782</v>
      </c>
      <c r="U1244" s="32" t="s">
        <v>45</v>
      </c>
      <c r="V1244" s="32" t="s">
        <v>4582</v>
      </c>
      <c r="W1244" s="33">
        <v>44837.699189814812</v>
      </c>
      <c r="X1244" s="32" t="s">
        <v>67</v>
      </c>
      <c r="Y1244" s="32" t="s">
        <v>47</v>
      </c>
      <c r="Z1244" s="32" t="s">
        <v>777</v>
      </c>
      <c r="AA1244" s="32" t="s">
        <v>314</v>
      </c>
      <c r="AB1244" s="32" t="s">
        <v>783</v>
      </c>
      <c r="AC1244" s="32" t="s">
        <v>517</v>
      </c>
      <c r="AD1244" s="34"/>
      <c r="AE1244" s="32" t="s">
        <v>39</v>
      </c>
      <c r="AF1244" s="32" t="s">
        <v>50</v>
      </c>
      <c r="AG1244" s="35">
        <v>0</v>
      </c>
      <c r="AH1244" s="33">
        <v>44837.699189814812</v>
      </c>
      <c r="AI1244" s="32" t="s">
        <v>203</v>
      </c>
    </row>
    <row r="1245" spans="1:35" ht="14.25">
      <c r="A1245" s="32" t="s">
        <v>35</v>
      </c>
      <c r="B1245" s="32" t="s">
        <v>36</v>
      </c>
      <c r="C1245" s="33">
        <v>44834.589687500003</v>
      </c>
      <c r="D1245" s="33">
        <v>44834.34138888889</v>
      </c>
      <c r="E1245" s="32" t="s">
        <v>37</v>
      </c>
      <c r="F1245" s="32" t="s">
        <v>4583</v>
      </c>
      <c r="G1245">
        <v>12375</v>
      </c>
      <c r="H1245" s="33">
        <v>44846.558437500003</v>
      </c>
      <c r="I1245" s="32" t="s">
        <v>38</v>
      </c>
      <c r="J1245" s="32" t="s">
        <v>39</v>
      </c>
      <c r="K1245" s="33"/>
      <c r="L1245" s="32" t="s">
        <v>40</v>
      </c>
      <c r="M1245" s="32" t="s">
        <v>56</v>
      </c>
      <c r="N1245">
        <v>1</v>
      </c>
      <c r="O1245" s="32" t="s">
        <v>82</v>
      </c>
      <c r="P1245">
        <v>0</v>
      </c>
      <c r="Q1245" s="32" t="s">
        <v>56</v>
      </c>
      <c r="R1245">
        <v>6260</v>
      </c>
      <c r="S1245" s="32" t="s">
        <v>408</v>
      </c>
      <c r="T1245" s="32" t="s">
        <v>409</v>
      </c>
      <c r="U1245" s="32" t="s">
        <v>45</v>
      </c>
      <c r="V1245" s="32" t="s">
        <v>4584</v>
      </c>
      <c r="W1245" s="33">
        <v>44834.372789351852</v>
      </c>
      <c r="X1245" s="32" t="s">
        <v>94</v>
      </c>
      <c r="Y1245" s="32" t="s">
        <v>47</v>
      </c>
      <c r="Z1245" s="32" t="s">
        <v>48</v>
      </c>
      <c r="AA1245" s="32" t="s">
        <v>234</v>
      </c>
      <c r="AB1245" s="32" t="s">
        <v>4585</v>
      </c>
      <c r="AC1245" s="32" t="s">
        <v>570</v>
      </c>
      <c r="AD1245" s="34"/>
      <c r="AE1245" s="32" t="s">
        <v>39</v>
      </c>
      <c r="AF1245" s="32" t="s">
        <v>50</v>
      </c>
      <c r="AG1245" s="35">
        <v>0</v>
      </c>
      <c r="AH1245" s="33">
        <v>44834.589687500003</v>
      </c>
      <c r="AI1245" s="32" t="s">
        <v>56</v>
      </c>
    </row>
    <row r="1246" spans="1:35" ht="14.25">
      <c r="A1246" s="32" t="s">
        <v>35</v>
      </c>
      <c r="B1246" s="32" t="s">
        <v>2348</v>
      </c>
      <c r="C1246" s="33"/>
      <c r="D1246" s="33">
        <v>44834.342719907407</v>
      </c>
      <c r="E1246" s="32" t="s">
        <v>37</v>
      </c>
      <c r="F1246" s="32" t="s">
        <v>4586</v>
      </c>
      <c r="G1246">
        <v>12376</v>
      </c>
      <c r="H1246" s="33">
        <v>44846.342719907407</v>
      </c>
      <c r="I1246" s="32" t="s">
        <v>38</v>
      </c>
      <c r="J1246" s="32" t="s">
        <v>39</v>
      </c>
      <c r="K1246" s="33"/>
      <c r="L1246" s="32" t="s">
        <v>40</v>
      </c>
      <c r="M1246" s="32" t="s">
        <v>56</v>
      </c>
      <c r="N1246">
        <v>1</v>
      </c>
      <c r="O1246" s="32" t="s">
        <v>82</v>
      </c>
      <c r="P1246">
        <v>0</v>
      </c>
      <c r="Q1246" s="32" t="s">
        <v>56</v>
      </c>
      <c r="R1246">
        <v>8151</v>
      </c>
      <c r="S1246" s="32" t="s">
        <v>1019</v>
      </c>
      <c r="T1246" s="32" t="s">
        <v>1020</v>
      </c>
      <c r="U1246" s="32" t="s">
        <v>39</v>
      </c>
      <c r="V1246" s="32" t="s">
        <v>39</v>
      </c>
      <c r="W1246" s="33"/>
      <c r="X1246" s="32" t="s">
        <v>151</v>
      </c>
      <c r="Y1246" s="32" t="s">
        <v>52</v>
      </c>
      <c r="Z1246" s="32" t="s">
        <v>160</v>
      </c>
      <c r="AA1246" s="32" t="s">
        <v>314</v>
      </c>
      <c r="AB1246" s="32" t="s">
        <v>1573</v>
      </c>
      <c r="AC1246" s="32" t="s">
        <v>1452</v>
      </c>
      <c r="AD1246" s="34"/>
      <c r="AE1246" s="32" t="s">
        <v>39</v>
      </c>
      <c r="AF1246" s="32" t="s">
        <v>50</v>
      </c>
      <c r="AG1246" s="35">
        <v>0</v>
      </c>
      <c r="AH1246" s="33">
        <v>44837.388182870367</v>
      </c>
      <c r="AI1246" s="32" t="s">
        <v>41</v>
      </c>
    </row>
    <row r="1247" spans="1:35" ht="14.25">
      <c r="A1247" s="32" t="s">
        <v>35</v>
      </c>
      <c r="B1247" s="32" t="s">
        <v>73</v>
      </c>
      <c r="C1247" s="33">
        <v>44834.589965277781</v>
      </c>
      <c r="D1247" s="33">
        <v>44834.350798611114</v>
      </c>
      <c r="E1247" s="32" t="s">
        <v>37</v>
      </c>
      <c r="F1247" s="32" t="s">
        <v>4587</v>
      </c>
      <c r="G1247">
        <v>12377</v>
      </c>
      <c r="H1247" s="33">
        <v>44846.389270833337</v>
      </c>
      <c r="I1247" s="32" t="s">
        <v>38</v>
      </c>
      <c r="J1247" s="32" t="s">
        <v>39</v>
      </c>
      <c r="K1247" s="33"/>
      <c r="L1247" s="32" t="s">
        <v>40</v>
      </c>
      <c r="M1247" s="32" t="s">
        <v>56</v>
      </c>
      <c r="N1247">
        <v>1</v>
      </c>
      <c r="O1247" s="32" t="s">
        <v>42</v>
      </c>
      <c r="P1247">
        <v>0</v>
      </c>
      <c r="Q1247" s="32" t="s">
        <v>56</v>
      </c>
      <c r="R1247">
        <v>972243634</v>
      </c>
      <c r="S1247" s="32" t="s">
        <v>4588</v>
      </c>
      <c r="T1247" s="32" t="s">
        <v>4589</v>
      </c>
      <c r="U1247" s="32" t="s">
        <v>45</v>
      </c>
      <c r="V1247" s="32" t="s">
        <v>4590</v>
      </c>
      <c r="W1247" s="33">
        <v>44834.55195601852</v>
      </c>
      <c r="X1247" s="32" t="s">
        <v>72</v>
      </c>
      <c r="Y1247" s="32" t="s">
        <v>47</v>
      </c>
      <c r="Z1247" s="32" t="s">
        <v>48</v>
      </c>
      <c r="AA1247" s="32" t="s">
        <v>77</v>
      </c>
      <c r="AB1247" s="32" t="s">
        <v>4591</v>
      </c>
      <c r="AC1247" s="32" t="s">
        <v>517</v>
      </c>
      <c r="AD1247" s="34"/>
      <c r="AE1247" s="32" t="s">
        <v>39</v>
      </c>
      <c r="AF1247" s="32" t="s">
        <v>50</v>
      </c>
      <c r="AG1247" s="35">
        <v>0</v>
      </c>
      <c r="AH1247" s="33">
        <v>44834.589965277781</v>
      </c>
      <c r="AI1247" s="32" t="s">
        <v>56</v>
      </c>
    </row>
    <row r="1248" spans="1:35" ht="14.25">
      <c r="A1248" s="32" t="s">
        <v>35</v>
      </c>
      <c r="B1248" s="32" t="s">
        <v>2348</v>
      </c>
      <c r="C1248" s="33"/>
      <c r="D1248" s="33">
        <v>44834.351481481484</v>
      </c>
      <c r="E1248" s="32" t="s">
        <v>37</v>
      </c>
      <c r="F1248" s="32" t="s">
        <v>4592</v>
      </c>
      <c r="G1248">
        <v>12378</v>
      </c>
      <c r="H1248" s="33">
        <v>44846.351875</v>
      </c>
      <c r="I1248" s="32" t="s">
        <v>38</v>
      </c>
      <c r="J1248" s="32" t="s">
        <v>39</v>
      </c>
      <c r="K1248" s="33"/>
      <c r="L1248" s="32" t="s">
        <v>40</v>
      </c>
      <c r="M1248" s="32" t="s">
        <v>56</v>
      </c>
      <c r="N1248">
        <v>1</v>
      </c>
      <c r="O1248" s="32" t="s">
        <v>82</v>
      </c>
      <c r="P1248">
        <v>0</v>
      </c>
      <c r="Q1248" s="32" t="s">
        <v>56</v>
      </c>
      <c r="R1248">
        <v>8666</v>
      </c>
      <c r="S1248" s="32" t="s">
        <v>4593</v>
      </c>
      <c r="T1248" s="32" t="s">
        <v>4594</v>
      </c>
      <c r="U1248" s="32" t="s">
        <v>39</v>
      </c>
      <c r="V1248" s="32" t="s">
        <v>39</v>
      </c>
      <c r="W1248" s="33"/>
      <c r="X1248" s="32" t="s">
        <v>151</v>
      </c>
      <c r="Y1248" s="32" t="s">
        <v>52</v>
      </c>
      <c r="Z1248" s="32" t="s">
        <v>160</v>
      </c>
      <c r="AA1248" s="32" t="s">
        <v>314</v>
      </c>
      <c r="AB1248" s="32" t="s">
        <v>1573</v>
      </c>
      <c r="AC1248" s="32" t="s">
        <v>328</v>
      </c>
      <c r="AD1248" s="34"/>
      <c r="AE1248" s="32" t="s">
        <v>39</v>
      </c>
      <c r="AF1248" s="32" t="s">
        <v>50</v>
      </c>
      <c r="AG1248" s="35">
        <v>0</v>
      </c>
      <c r="AH1248" s="33">
        <v>44837.405162037037</v>
      </c>
      <c r="AI1248" s="32" t="s">
        <v>41</v>
      </c>
    </row>
    <row r="1249" spans="1:35" ht="14.25">
      <c r="A1249" s="32" t="s">
        <v>35</v>
      </c>
      <c r="B1249" s="32" t="s">
        <v>2348</v>
      </c>
      <c r="C1249" s="33">
        <v>44834.680243055554</v>
      </c>
      <c r="D1249" s="33">
        <v>44834.351655092592</v>
      </c>
      <c r="E1249" s="32" t="s">
        <v>37</v>
      </c>
      <c r="F1249" s="32" t="s">
        <v>4595</v>
      </c>
      <c r="G1249">
        <v>12379</v>
      </c>
      <c r="H1249" s="33">
        <v>44846.352465277778</v>
      </c>
      <c r="I1249" s="32" t="s">
        <v>38</v>
      </c>
      <c r="J1249" s="32" t="s">
        <v>39</v>
      </c>
      <c r="K1249" s="33"/>
      <c r="L1249" s="32" t="s">
        <v>40</v>
      </c>
      <c r="M1249" s="32" t="s">
        <v>56</v>
      </c>
      <c r="N1249">
        <v>1</v>
      </c>
      <c r="O1249" s="32" t="s">
        <v>60</v>
      </c>
      <c r="P1249">
        <v>0</v>
      </c>
      <c r="Q1249" s="32" t="s">
        <v>56</v>
      </c>
      <c r="R1249">
        <v>7044</v>
      </c>
      <c r="S1249" s="32" t="s">
        <v>141</v>
      </c>
      <c r="T1249" s="32" t="s">
        <v>142</v>
      </c>
      <c r="U1249" s="32" t="s">
        <v>45</v>
      </c>
      <c r="V1249" s="32" t="s">
        <v>4596</v>
      </c>
      <c r="W1249" s="33">
        <v>44834.679548611108</v>
      </c>
      <c r="X1249" s="32" t="s">
        <v>67</v>
      </c>
      <c r="Y1249" s="32" t="s">
        <v>52</v>
      </c>
      <c r="Z1249" s="32" t="s">
        <v>48</v>
      </c>
      <c r="AA1249" s="32" t="s">
        <v>314</v>
      </c>
      <c r="AB1249" s="32" t="s">
        <v>4597</v>
      </c>
      <c r="AC1249" s="32" t="s">
        <v>527</v>
      </c>
      <c r="AD1249" s="34"/>
      <c r="AE1249" s="32" t="s">
        <v>39</v>
      </c>
      <c r="AF1249" s="32" t="s">
        <v>50</v>
      </c>
      <c r="AG1249" s="35">
        <v>0</v>
      </c>
      <c r="AH1249" s="33">
        <v>44834.680243055554</v>
      </c>
      <c r="AI1249" s="32" t="s">
        <v>56</v>
      </c>
    </row>
    <row r="1250" spans="1:35" ht="14.25">
      <c r="A1250" s="32" t="s">
        <v>35</v>
      </c>
      <c r="B1250" s="32" t="s">
        <v>36</v>
      </c>
      <c r="C1250" s="33">
        <v>44834.592719907407</v>
      </c>
      <c r="D1250" s="33">
        <v>44834.357083333336</v>
      </c>
      <c r="E1250" s="32" t="s">
        <v>37</v>
      </c>
      <c r="F1250" s="32" t="s">
        <v>4598</v>
      </c>
      <c r="G1250">
        <v>12380</v>
      </c>
      <c r="H1250" s="33">
        <v>44846.557997685188</v>
      </c>
      <c r="I1250" s="32" t="s">
        <v>38</v>
      </c>
      <c r="J1250" s="32" t="s">
        <v>39</v>
      </c>
      <c r="K1250" s="33"/>
      <c r="L1250" s="32" t="s">
        <v>40</v>
      </c>
      <c r="M1250" s="32" t="s">
        <v>56</v>
      </c>
      <c r="N1250">
        <v>1</v>
      </c>
      <c r="O1250" s="32" t="s">
        <v>42</v>
      </c>
      <c r="P1250">
        <v>0</v>
      </c>
      <c r="Q1250" s="32" t="s">
        <v>56</v>
      </c>
      <c r="R1250">
        <v>6355</v>
      </c>
      <c r="S1250" s="32" t="s">
        <v>83</v>
      </c>
      <c r="T1250" s="32" t="s">
        <v>84</v>
      </c>
      <c r="U1250" s="32" t="s">
        <v>45</v>
      </c>
      <c r="V1250" s="32" t="s">
        <v>4599</v>
      </c>
      <c r="W1250" s="33">
        <v>44834.392187500001</v>
      </c>
      <c r="X1250" s="32" t="s">
        <v>58</v>
      </c>
      <c r="Y1250" s="32" t="s">
        <v>47</v>
      </c>
      <c r="Z1250" s="32" t="s">
        <v>48</v>
      </c>
      <c r="AA1250" s="32" t="s">
        <v>95</v>
      </c>
      <c r="AB1250" s="32" t="s">
        <v>4600</v>
      </c>
      <c r="AC1250" s="32" t="s">
        <v>521</v>
      </c>
      <c r="AD1250" s="34"/>
      <c r="AE1250" s="32" t="s">
        <v>39</v>
      </c>
      <c r="AF1250" s="32" t="s">
        <v>50</v>
      </c>
      <c r="AG1250" s="35">
        <v>0</v>
      </c>
      <c r="AH1250" s="33">
        <v>44834.592719907407</v>
      </c>
      <c r="AI1250" s="32" t="s">
        <v>56</v>
      </c>
    </row>
    <row r="1251" spans="1:35" ht="14.25">
      <c r="A1251" s="32" t="s">
        <v>35</v>
      </c>
      <c r="B1251" s="32" t="s">
        <v>36</v>
      </c>
      <c r="C1251" s="33">
        <v>44834.592997685184</v>
      </c>
      <c r="D1251" s="33">
        <v>44834.360046296293</v>
      </c>
      <c r="E1251" s="32" t="s">
        <v>37</v>
      </c>
      <c r="F1251" s="32" t="s">
        <v>4601</v>
      </c>
      <c r="G1251">
        <v>12381</v>
      </c>
      <c r="H1251" s="33">
        <v>44846.376331018517</v>
      </c>
      <c r="I1251" s="32" t="s">
        <v>38</v>
      </c>
      <c r="J1251" s="32" t="s">
        <v>39</v>
      </c>
      <c r="K1251" s="33"/>
      <c r="L1251" s="32" t="s">
        <v>40</v>
      </c>
      <c r="M1251" s="32" t="s">
        <v>56</v>
      </c>
      <c r="N1251">
        <v>1</v>
      </c>
      <c r="O1251" s="32" t="s">
        <v>82</v>
      </c>
      <c r="P1251">
        <v>0</v>
      </c>
      <c r="Q1251" s="32" t="s">
        <v>56</v>
      </c>
      <c r="R1251">
        <v>5772</v>
      </c>
      <c r="S1251" s="32" t="s">
        <v>4602</v>
      </c>
      <c r="T1251" s="32" t="s">
        <v>57</v>
      </c>
      <c r="U1251" s="32" t="s">
        <v>45</v>
      </c>
      <c r="V1251" s="32" t="s">
        <v>4603</v>
      </c>
      <c r="W1251" s="33">
        <v>44834.577384259261</v>
      </c>
      <c r="X1251" s="32" t="s">
        <v>46</v>
      </c>
      <c r="Y1251" s="32" t="s">
        <v>47</v>
      </c>
      <c r="Z1251" s="32" t="s">
        <v>48</v>
      </c>
      <c r="AA1251" s="32" t="s">
        <v>234</v>
      </c>
      <c r="AB1251" s="32" t="s">
        <v>4604</v>
      </c>
      <c r="AC1251" s="32" t="s">
        <v>685</v>
      </c>
      <c r="AD1251" s="34"/>
      <c r="AE1251" s="32" t="s">
        <v>39</v>
      </c>
      <c r="AF1251" s="32" t="s">
        <v>50</v>
      </c>
      <c r="AG1251" s="35">
        <v>0</v>
      </c>
      <c r="AH1251" s="33">
        <v>44834.592997685184</v>
      </c>
      <c r="AI1251" s="32" t="s">
        <v>56</v>
      </c>
    </row>
    <row r="1252" spans="1:35" ht="14.25">
      <c r="A1252" s="32" t="s">
        <v>35</v>
      </c>
      <c r="B1252" s="32" t="s">
        <v>73</v>
      </c>
      <c r="C1252" s="33">
        <v>44834.683009259257</v>
      </c>
      <c r="D1252" s="33">
        <v>44834.380868055552</v>
      </c>
      <c r="E1252" s="32" t="s">
        <v>37</v>
      </c>
      <c r="F1252" s="32" t="s">
        <v>4605</v>
      </c>
      <c r="G1252">
        <v>12382</v>
      </c>
      <c r="H1252" s="33">
        <v>44846.381620370368</v>
      </c>
      <c r="I1252" s="32" t="s">
        <v>38</v>
      </c>
      <c r="J1252" s="32" t="s">
        <v>39</v>
      </c>
      <c r="K1252" s="33"/>
      <c r="L1252" s="32" t="s">
        <v>40</v>
      </c>
      <c r="M1252" s="32" t="s">
        <v>56</v>
      </c>
      <c r="N1252">
        <v>1</v>
      </c>
      <c r="O1252" s="32" t="s">
        <v>42</v>
      </c>
      <c r="P1252">
        <v>0</v>
      </c>
      <c r="Q1252" s="32" t="s">
        <v>56</v>
      </c>
      <c r="R1252">
        <v>645513391</v>
      </c>
      <c r="S1252" s="32" t="s">
        <v>3223</v>
      </c>
      <c r="T1252" s="32" t="s">
        <v>3224</v>
      </c>
      <c r="U1252" s="32" t="s">
        <v>45</v>
      </c>
      <c r="V1252" s="32" t="s">
        <v>4606</v>
      </c>
      <c r="W1252" s="33">
        <v>44834.682557870372</v>
      </c>
      <c r="X1252" s="32" t="s">
        <v>67</v>
      </c>
      <c r="Y1252" s="32" t="s">
        <v>47</v>
      </c>
      <c r="Z1252" s="32" t="s">
        <v>48</v>
      </c>
      <c r="AA1252" s="32" t="s">
        <v>105</v>
      </c>
      <c r="AB1252" s="32" t="s">
        <v>4607</v>
      </c>
      <c r="AC1252" s="32" t="s">
        <v>174</v>
      </c>
      <c r="AD1252" s="34"/>
      <c r="AE1252" s="32" t="s">
        <v>39</v>
      </c>
      <c r="AF1252" s="32" t="s">
        <v>50</v>
      </c>
      <c r="AG1252" s="35">
        <v>0</v>
      </c>
      <c r="AH1252" s="33">
        <v>44834.683009259257</v>
      </c>
      <c r="AI1252" s="32" t="s">
        <v>56</v>
      </c>
    </row>
    <row r="1253" spans="1:35" ht="14.25">
      <c r="A1253" s="32" t="s">
        <v>35</v>
      </c>
      <c r="B1253" s="32" t="s">
        <v>178</v>
      </c>
      <c r="C1253" s="33"/>
      <c r="D1253" s="33">
        <v>44834.407037037039</v>
      </c>
      <c r="E1253" s="32" t="s">
        <v>37</v>
      </c>
      <c r="F1253" s="32" t="s">
        <v>4608</v>
      </c>
      <c r="G1253">
        <v>12383</v>
      </c>
      <c r="H1253" s="33">
        <v>44846.407210648147</v>
      </c>
      <c r="I1253" s="32" t="s">
        <v>38</v>
      </c>
      <c r="J1253" s="32" t="s">
        <v>39</v>
      </c>
      <c r="K1253" s="33"/>
      <c r="L1253" s="32" t="s">
        <v>40</v>
      </c>
      <c r="M1253" s="32" t="s">
        <v>56</v>
      </c>
      <c r="N1253">
        <v>1</v>
      </c>
      <c r="O1253" s="32" t="s">
        <v>54</v>
      </c>
      <c r="P1253">
        <v>0</v>
      </c>
      <c r="Q1253" s="32" t="s">
        <v>56</v>
      </c>
      <c r="R1253">
        <v>6569</v>
      </c>
      <c r="S1253" s="32" t="s">
        <v>842</v>
      </c>
      <c r="T1253" s="32" t="s">
        <v>843</v>
      </c>
      <c r="U1253" s="32" t="s">
        <v>39</v>
      </c>
      <c r="V1253" s="32" t="s">
        <v>39</v>
      </c>
      <c r="W1253" s="33"/>
      <c r="X1253" s="32" t="s">
        <v>94</v>
      </c>
      <c r="Y1253" s="32" t="s">
        <v>47</v>
      </c>
      <c r="Z1253" s="32" t="s">
        <v>160</v>
      </c>
      <c r="AA1253" s="32" t="s">
        <v>182</v>
      </c>
      <c r="AB1253" s="32" t="s">
        <v>4609</v>
      </c>
      <c r="AC1253" s="32" t="s">
        <v>630</v>
      </c>
      <c r="AD1253" s="34"/>
      <c r="AE1253" s="32" t="s">
        <v>39</v>
      </c>
      <c r="AF1253" s="32" t="s">
        <v>53</v>
      </c>
      <c r="AG1253" s="35">
        <v>0</v>
      </c>
      <c r="AH1253" s="33">
        <v>44834.498877314814</v>
      </c>
      <c r="AI1253" s="32" t="s">
        <v>56</v>
      </c>
    </row>
    <row r="1254" spans="1:35" ht="14.25">
      <c r="A1254" s="32" t="s">
        <v>35</v>
      </c>
      <c r="B1254" s="32" t="s">
        <v>178</v>
      </c>
      <c r="C1254" s="33">
        <v>44834.593460648146</v>
      </c>
      <c r="D1254" s="33">
        <v>44834.42046296296</v>
      </c>
      <c r="E1254" s="32" t="s">
        <v>37</v>
      </c>
      <c r="F1254" s="32" t="s">
        <v>4610</v>
      </c>
      <c r="G1254">
        <v>12384</v>
      </c>
      <c r="H1254" s="33">
        <v>44846.539293981485</v>
      </c>
      <c r="I1254" s="32" t="s">
        <v>38</v>
      </c>
      <c r="J1254" s="32" t="s">
        <v>39</v>
      </c>
      <c r="K1254" s="33"/>
      <c r="L1254" s="32" t="s">
        <v>40</v>
      </c>
      <c r="M1254" s="32" t="s">
        <v>56</v>
      </c>
      <c r="N1254">
        <v>1</v>
      </c>
      <c r="O1254" s="32" t="s">
        <v>73</v>
      </c>
      <c r="P1254">
        <v>0</v>
      </c>
      <c r="Q1254" s="32" t="s">
        <v>56</v>
      </c>
      <c r="R1254">
        <v>6891</v>
      </c>
      <c r="S1254" s="32" t="s">
        <v>1246</v>
      </c>
      <c r="T1254" s="32" t="s">
        <v>1247</v>
      </c>
      <c r="U1254" s="32" t="s">
        <v>45</v>
      </c>
      <c r="V1254" s="32" t="s">
        <v>4611</v>
      </c>
      <c r="W1254" s="33">
        <v>44834.475034722222</v>
      </c>
      <c r="X1254" s="32" t="s">
        <v>51</v>
      </c>
      <c r="Y1254" s="32" t="s">
        <v>47</v>
      </c>
      <c r="Z1254" s="32" t="s">
        <v>48</v>
      </c>
      <c r="AA1254" s="32" t="s">
        <v>182</v>
      </c>
      <c r="AB1254" s="32" t="s">
        <v>4612</v>
      </c>
      <c r="AC1254" s="32" t="s">
        <v>565</v>
      </c>
      <c r="AD1254" s="34"/>
      <c r="AE1254" s="32" t="s">
        <v>39</v>
      </c>
      <c r="AF1254" s="32" t="s">
        <v>53</v>
      </c>
      <c r="AG1254" s="35">
        <v>0</v>
      </c>
      <c r="AH1254" s="33">
        <v>44834.593460648146</v>
      </c>
      <c r="AI1254" s="32" t="s">
        <v>56</v>
      </c>
    </row>
    <row r="1255" spans="1:35" ht="14.25">
      <c r="A1255" s="32" t="s">
        <v>35</v>
      </c>
      <c r="B1255" s="32" t="s">
        <v>2348</v>
      </c>
      <c r="C1255" s="33">
        <v>44834.593819444446</v>
      </c>
      <c r="D1255" s="33">
        <v>44834.420775462961</v>
      </c>
      <c r="E1255" s="32" t="s">
        <v>37</v>
      </c>
      <c r="F1255" s="32" t="s">
        <v>4613</v>
      </c>
      <c r="G1255">
        <v>12385</v>
      </c>
      <c r="H1255" s="33">
        <v>44846.436180555553</v>
      </c>
      <c r="I1255" s="32" t="s">
        <v>38</v>
      </c>
      <c r="J1255" s="32" t="s">
        <v>39</v>
      </c>
      <c r="K1255" s="33"/>
      <c r="L1255" s="32" t="s">
        <v>40</v>
      </c>
      <c r="M1255" s="32" t="s">
        <v>56</v>
      </c>
      <c r="N1255">
        <v>1</v>
      </c>
      <c r="O1255" s="32" t="s">
        <v>60</v>
      </c>
      <c r="P1255">
        <v>0</v>
      </c>
      <c r="Q1255" s="32" t="s">
        <v>56</v>
      </c>
      <c r="R1255">
        <v>5630</v>
      </c>
      <c r="S1255" s="32" t="s">
        <v>93</v>
      </c>
      <c r="T1255" s="32" t="s">
        <v>4614</v>
      </c>
      <c r="U1255" s="32" t="s">
        <v>45</v>
      </c>
      <c r="V1255" s="32" t="s">
        <v>4615</v>
      </c>
      <c r="W1255" s="33">
        <v>44834.578553240739</v>
      </c>
      <c r="X1255" s="32" t="s">
        <v>46</v>
      </c>
      <c r="Y1255" s="32" t="s">
        <v>47</v>
      </c>
      <c r="Z1255" s="32" t="s">
        <v>48</v>
      </c>
      <c r="AA1255" s="32" t="s">
        <v>314</v>
      </c>
      <c r="AB1255" s="32" t="s">
        <v>4616</v>
      </c>
      <c r="AC1255" s="32" t="s">
        <v>616</v>
      </c>
      <c r="AD1255" s="34"/>
      <c r="AE1255" s="32" t="s">
        <v>39</v>
      </c>
      <c r="AF1255" s="32" t="s">
        <v>50</v>
      </c>
      <c r="AG1255" s="35">
        <v>0</v>
      </c>
      <c r="AH1255" s="33">
        <v>44834.593819444446</v>
      </c>
      <c r="AI1255" s="32" t="s">
        <v>56</v>
      </c>
    </row>
    <row r="1256" spans="1:35" ht="14.25">
      <c r="A1256" s="32" t="s">
        <v>35</v>
      </c>
      <c r="B1256" s="32" t="s">
        <v>1527</v>
      </c>
      <c r="C1256" s="33">
        <v>44834.594004629631</v>
      </c>
      <c r="D1256" s="33">
        <v>44834.426990740743</v>
      </c>
      <c r="E1256" s="32" t="s">
        <v>37</v>
      </c>
      <c r="F1256" s="32" t="s">
        <v>4617</v>
      </c>
      <c r="G1256">
        <v>12386</v>
      </c>
      <c r="H1256" s="33">
        <v>44846.578946759262</v>
      </c>
      <c r="I1256" s="32" t="s">
        <v>38</v>
      </c>
      <c r="J1256" s="32" t="s">
        <v>39</v>
      </c>
      <c r="K1256" s="33"/>
      <c r="L1256" s="32" t="s">
        <v>40</v>
      </c>
      <c r="M1256" s="32" t="s">
        <v>56</v>
      </c>
      <c r="N1256">
        <v>1</v>
      </c>
      <c r="O1256" s="32" t="s">
        <v>453</v>
      </c>
      <c r="P1256">
        <v>0</v>
      </c>
      <c r="Q1256" s="32" t="s">
        <v>56</v>
      </c>
      <c r="R1256">
        <v>6859</v>
      </c>
      <c r="S1256" s="32" t="s">
        <v>962</v>
      </c>
      <c r="T1256" s="32" t="s">
        <v>963</v>
      </c>
      <c r="U1256" s="32" t="s">
        <v>45</v>
      </c>
      <c r="V1256" s="32" t="s">
        <v>4618</v>
      </c>
      <c r="W1256" s="33">
        <v>44834.442881944444</v>
      </c>
      <c r="X1256" s="32" t="s">
        <v>219</v>
      </c>
      <c r="Y1256" s="32" t="s">
        <v>47</v>
      </c>
      <c r="Z1256" s="32" t="s">
        <v>48</v>
      </c>
      <c r="AA1256" s="32" t="s">
        <v>455</v>
      </c>
      <c r="AB1256" s="32" t="s">
        <v>4619</v>
      </c>
      <c r="AC1256" s="32" t="s">
        <v>509</v>
      </c>
      <c r="AD1256" s="34"/>
      <c r="AE1256" s="32" t="s">
        <v>39</v>
      </c>
      <c r="AF1256" s="32" t="s">
        <v>50</v>
      </c>
      <c r="AG1256" s="35">
        <v>0</v>
      </c>
      <c r="AH1256" s="33">
        <v>44834.594224537039</v>
      </c>
      <c r="AI1256" s="32" t="s">
        <v>56</v>
      </c>
    </row>
    <row r="1257" spans="1:35" ht="14.25">
      <c r="A1257" s="32" t="s">
        <v>35</v>
      </c>
      <c r="B1257" s="32" t="s">
        <v>1527</v>
      </c>
      <c r="C1257" s="33">
        <v>44834.594409722224</v>
      </c>
      <c r="D1257" s="33">
        <v>44834.427430555559</v>
      </c>
      <c r="E1257" s="32" t="s">
        <v>37</v>
      </c>
      <c r="F1257" s="32" t="s">
        <v>4620</v>
      </c>
      <c r="G1257">
        <v>12387</v>
      </c>
      <c r="H1257" s="33">
        <v>44846.573576388888</v>
      </c>
      <c r="I1257" s="32" t="s">
        <v>38</v>
      </c>
      <c r="J1257" s="32" t="s">
        <v>39</v>
      </c>
      <c r="K1257" s="33"/>
      <c r="L1257" s="32" t="s">
        <v>40</v>
      </c>
      <c r="M1257" s="32" t="s">
        <v>56</v>
      </c>
      <c r="N1257">
        <v>1</v>
      </c>
      <c r="O1257" s="32" t="s">
        <v>104</v>
      </c>
      <c r="P1257">
        <v>0</v>
      </c>
      <c r="Q1257" s="32" t="s">
        <v>56</v>
      </c>
      <c r="R1257">
        <v>6375</v>
      </c>
      <c r="S1257" s="32" t="s">
        <v>585</v>
      </c>
      <c r="T1257" s="32" t="s">
        <v>586</v>
      </c>
      <c r="U1257" s="32" t="s">
        <v>45</v>
      </c>
      <c r="V1257" s="32" t="s">
        <v>4621</v>
      </c>
      <c r="W1257" s="33">
        <v>44834.448321759257</v>
      </c>
      <c r="X1257" s="32" t="s">
        <v>58</v>
      </c>
      <c r="Y1257" s="32" t="s">
        <v>47</v>
      </c>
      <c r="Z1257" s="32" t="s">
        <v>48</v>
      </c>
      <c r="AA1257" s="32" t="s">
        <v>455</v>
      </c>
      <c r="AB1257" s="32" t="s">
        <v>4622</v>
      </c>
      <c r="AC1257" s="32" t="s">
        <v>521</v>
      </c>
      <c r="AD1257" s="34"/>
      <c r="AE1257" s="32" t="s">
        <v>39</v>
      </c>
      <c r="AF1257" s="32" t="s">
        <v>50</v>
      </c>
      <c r="AG1257" s="35">
        <v>0</v>
      </c>
      <c r="AH1257" s="33">
        <v>44834.594409722224</v>
      </c>
      <c r="AI1257" s="32" t="s">
        <v>56</v>
      </c>
    </row>
    <row r="1258" spans="1:35" ht="14.25">
      <c r="A1258" s="32" t="s">
        <v>35</v>
      </c>
      <c r="B1258" s="32" t="s">
        <v>1527</v>
      </c>
      <c r="C1258" s="33"/>
      <c r="D1258" s="33">
        <v>44834.435023148151</v>
      </c>
      <c r="E1258" s="32" t="s">
        <v>39</v>
      </c>
      <c r="F1258" s="32" t="s">
        <v>4623</v>
      </c>
      <c r="G1258">
        <v>12388</v>
      </c>
      <c r="H1258" s="33">
        <v>44834.601689814815</v>
      </c>
      <c r="I1258" s="32" t="s">
        <v>38</v>
      </c>
      <c r="J1258" s="32" t="s">
        <v>39</v>
      </c>
      <c r="K1258" s="33"/>
      <c r="L1258" s="32" t="s">
        <v>40</v>
      </c>
      <c r="M1258" s="32" t="s">
        <v>203</v>
      </c>
      <c r="N1258">
        <v>1</v>
      </c>
      <c r="O1258" s="32" t="s">
        <v>369</v>
      </c>
      <c r="P1258">
        <v>0</v>
      </c>
      <c r="Q1258" s="32" t="s">
        <v>205</v>
      </c>
      <c r="R1258">
        <v>984354745</v>
      </c>
      <c r="S1258" s="32" t="s">
        <v>949</v>
      </c>
      <c r="T1258" s="32" t="s">
        <v>594</v>
      </c>
      <c r="U1258" s="32" t="s">
        <v>39</v>
      </c>
      <c r="V1258" s="32" t="s">
        <v>39</v>
      </c>
      <c r="W1258" s="33"/>
      <c r="X1258" s="32" t="s">
        <v>594</v>
      </c>
      <c r="Y1258" s="32" t="s">
        <v>52</v>
      </c>
      <c r="Z1258" s="32" t="s">
        <v>160</v>
      </c>
      <c r="AA1258" s="32" t="s">
        <v>456</v>
      </c>
      <c r="AB1258" s="32" t="s">
        <v>4624</v>
      </c>
      <c r="AC1258" s="32" t="s">
        <v>39</v>
      </c>
      <c r="AD1258" s="34"/>
      <c r="AE1258" s="32" t="s">
        <v>39</v>
      </c>
      <c r="AF1258" s="32" t="s">
        <v>50</v>
      </c>
      <c r="AG1258" s="35">
        <v>0</v>
      </c>
      <c r="AH1258" s="33">
        <v>44838.398773148147</v>
      </c>
      <c r="AI1258" s="32" t="s">
        <v>203</v>
      </c>
    </row>
    <row r="1259" spans="1:35" ht="14.25">
      <c r="A1259" s="32" t="s">
        <v>35</v>
      </c>
      <c r="B1259" s="32" t="s">
        <v>1527</v>
      </c>
      <c r="C1259" s="33">
        <v>44834.594675925924</v>
      </c>
      <c r="D1259" s="33">
        <v>44834.435335648152</v>
      </c>
      <c r="E1259" s="32" t="s">
        <v>37</v>
      </c>
      <c r="F1259" s="32" t="s">
        <v>4625</v>
      </c>
      <c r="G1259">
        <v>12389</v>
      </c>
      <c r="H1259" s="33">
        <v>44846.53634259259</v>
      </c>
      <c r="I1259" s="32" t="s">
        <v>38</v>
      </c>
      <c r="J1259" s="32" t="s">
        <v>39</v>
      </c>
      <c r="K1259" s="33"/>
      <c r="L1259" s="32" t="s">
        <v>40</v>
      </c>
      <c r="M1259" s="32" t="s">
        <v>56</v>
      </c>
      <c r="N1259">
        <v>1</v>
      </c>
      <c r="O1259" s="32" t="s">
        <v>42</v>
      </c>
      <c r="P1259">
        <v>0</v>
      </c>
      <c r="Q1259" s="32" t="s">
        <v>56</v>
      </c>
      <c r="R1259">
        <v>8624</v>
      </c>
      <c r="S1259" s="32" t="s">
        <v>1639</v>
      </c>
      <c r="T1259" s="32" t="s">
        <v>1640</v>
      </c>
      <c r="U1259" s="32" t="s">
        <v>45</v>
      </c>
      <c r="V1259" s="32" t="s">
        <v>4626</v>
      </c>
      <c r="W1259" s="33">
        <v>44834.493900462963</v>
      </c>
      <c r="X1259" s="32" t="s">
        <v>58</v>
      </c>
      <c r="Y1259" s="32" t="s">
        <v>47</v>
      </c>
      <c r="Z1259" s="32" t="s">
        <v>48</v>
      </c>
      <c r="AA1259" s="32" t="s">
        <v>475</v>
      </c>
      <c r="AB1259" s="32" t="s">
        <v>4627</v>
      </c>
      <c r="AC1259" s="32" t="s">
        <v>1598</v>
      </c>
      <c r="AD1259" s="34"/>
      <c r="AE1259" s="32" t="s">
        <v>39</v>
      </c>
      <c r="AF1259" s="32" t="s">
        <v>50</v>
      </c>
      <c r="AG1259" s="35">
        <v>0</v>
      </c>
      <c r="AH1259" s="33">
        <v>44834.594675925924</v>
      </c>
      <c r="AI1259" s="32" t="s">
        <v>56</v>
      </c>
    </row>
    <row r="1260" spans="1:35" ht="14.25">
      <c r="A1260" s="32" t="s">
        <v>35</v>
      </c>
      <c r="B1260" s="32" t="s">
        <v>178</v>
      </c>
      <c r="C1260" s="33"/>
      <c r="D1260" s="33">
        <v>44834.454212962963</v>
      </c>
      <c r="E1260" s="32" t="s">
        <v>37</v>
      </c>
      <c r="F1260" s="32" t="s">
        <v>4628</v>
      </c>
      <c r="G1260">
        <v>12390</v>
      </c>
      <c r="H1260" s="33">
        <v>44846.454884259256</v>
      </c>
      <c r="I1260" s="32" t="s">
        <v>38</v>
      </c>
      <c r="J1260" s="32" t="s">
        <v>39</v>
      </c>
      <c r="K1260" s="33"/>
      <c r="L1260" s="32" t="s">
        <v>40</v>
      </c>
      <c r="M1260" s="32" t="s">
        <v>56</v>
      </c>
      <c r="N1260">
        <v>1</v>
      </c>
      <c r="O1260" s="32" t="s">
        <v>311</v>
      </c>
      <c r="P1260">
        <v>0</v>
      </c>
      <c r="Q1260" s="32" t="s">
        <v>56</v>
      </c>
      <c r="R1260">
        <v>6235</v>
      </c>
      <c r="S1260" s="32" t="s">
        <v>1553</v>
      </c>
      <c r="T1260" s="32" t="s">
        <v>1554</v>
      </c>
      <c r="U1260" s="32" t="s">
        <v>39</v>
      </c>
      <c r="V1260" s="32" t="s">
        <v>39</v>
      </c>
      <c r="W1260" s="33"/>
      <c r="X1260" s="32" t="s">
        <v>94</v>
      </c>
      <c r="Y1260" s="32" t="s">
        <v>47</v>
      </c>
      <c r="Z1260" s="32" t="s">
        <v>160</v>
      </c>
      <c r="AA1260" s="32" t="s">
        <v>182</v>
      </c>
      <c r="AB1260" s="32" t="s">
        <v>4629</v>
      </c>
      <c r="AC1260" s="32" t="s">
        <v>2168</v>
      </c>
      <c r="AD1260" s="34"/>
      <c r="AE1260" s="32" t="s">
        <v>39</v>
      </c>
      <c r="AF1260" s="32" t="s">
        <v>53</v>
      </c>
      <c r="AG1260" s="35">
        <v>0</v>
      </c>
      <c r="AH1260" s="33">
        <v>44837.349328703705</v>
      </c>
      <c r="AI1260" s="32" t="s">
        <v>56</v>
      </c>
    </row>
    <row r="1261" spans="1:35" ht="14.25">
      <c r="A1261" s="32" t="s">
        <v>35</v>
      </c>
      <c r="B1261" s="32" t="s">
        <v>2348</v>
      </c>
      <c r="C1261" s="33">
        <v>44834.671875</v>
      </c>
      <c r="D1261" s="33">
        <v>44834.455694444441</v>
      </c>
      <c r="E1261" s="32" t="s">
        <v>37</v>
      </c>
      <c r="F1261" s="32" t="s">
        <v>4630</v>
      </c>
      <c r="G1261">
        <v>12391</v>
      </c>
      <c r="H1261" s="33">
        <v>44846.455810185187</v>
      </c>
      <c r="I1261" s="32" t="s">
        <v>38</v>
      </c>
      <c r="J1261" s="32" t="s">
        <v>39</v>
      </c>
      <c r="K1261" s="33"/>
      <c r="L1261" s="32" t="s">
        <v>40</v>
      </c>
      <c r="M1261" s="32" t="s">
        <v>56</v>
      </c>
      <c r="N1261">
        <v>1</v>
      </c>
      <c r="O1261" s="32" t="s">
        <v>60</v>
      </c>
      <c r="P1261">
        <v>0</v>
      </c>
      <c r="Q1261" s="32" t="s">
        <v>56</v>
      </c>
      <c r="R1261">
        <v>6683</v>
      </c>
      <c r="S1261" s="32" t="s">
        <v>4063</v>
      </c>
      <c r="T1261" s="32" t="s">
        <v>4064</v>
      </c>
      <c r="U1261" s="32" t="s">
        <v>45</v>
      </c>
      <c r="V1261" s="32" t="s">
        <v>4631</v>
      </c>
      <c r="W1261" s="33">
        <v>44834.671875</v>
      </c>
      <c r="X1261" s="32" t="s">
        <v>223</v>
      </c>
      <c r="Y1261" s="32" t="s">
        <v>47</v>
      </c>
      <c r="Z1261" s="32" t="s">
        <v>48</v>
      </c>
      <c r="AA1261" s="32" t="s">
        <v>474</v>
      </c>
      <c r="AB1261" s="32" t="s">
        <v>715</v>
      </c>
      <c r="AC1261" s="32" t="s">
        <v>328</v>
      </c>
      <c r="AD1261" s="34"/>
      <c r="AE1261" s="32" t="s">
        <v>39</v>
      </c>
      <c r="AF1261" s="32" t="s">
        <v>50</v>
      </c>
      <c r="AG1261" s="35">
        <v>0</v>
      </c>
      <c r="AH1261" s="33">
        <v>44834.671875</v>
      </c>
      <c r="AI1261" s="32" t="s">
        <v>56</v>
      </c>
    </row>
    <row r="1262" spans="1:35" ht="14.25">
      <c r="A1262" s="32" t="s">
        <v>35</v>
      </c>
      <c r="B1262" s="32" t="s">
        <v>1527</v>
      </c>
      <c r="C1262" s="33">
        <v>44834.461863425924</v>
      </c>
      <c r="D1262" s="33">
        <v>44834.456203703703</v>
      </c>
      <c r="E1262" s="32" t="s">
        <v>4632</v>
      </c>
      <c r="F1262" s="32" t="s">
        <v>39</v>
      </c>
      <c r="G1262">
        <v>12392</v>
      </c>
      <c r="H1262" s="33">
        <v>44838.706412037034</v>
      </c>
      <c r="I1262" s="32" t="s">
        <v>38</v>
      </c>
      <c r="J1262" s="32" t="s">
        <v>39</v>
      </c>
      <c r="K1262" s="33"/>
      <c r="L1262" s="32" t="s">
        <v>40</v>
      </c>
      <c r="M1262" s="32" t="s">
        <v>56</v>
      </c>
      <c r="N1262">
        <v>1</v>
      </c>
      <c r="O1262" s="32" t="s">
        <v>119</v>
      </c>
      <c r="P1262">
        <v>0</v>
      </c>
      <c r="Q1262" s="32" t="s">
        <v>41</v>
      </c>
      <c r="R1262">
        <v>6711</v>
      </c>
      <c r="S1262" s="32" t="s">
        <v>4633</v>
      </c>
      <c r="T1262" s="32" t="s">
        <v>4634</v>
      </c>
      <c r="U1262" s="32" t="s">
        <v>45</v>
      </c>
      <c r="V1262" s="32" t="s">
        <v>1690</v>
      </c>
      <c r="W1262" s="33">
        <v>44834.461863425924</v>
      </c>
      <c r="X1262" s="32" t="s">
        <v>96</v>
      </c>
      <c r="Y1262" s="32" t="s">
        <v>47</v>
      </c>
      <c r="Z1262" s="32" t="s">
        <v>48</v>
      </c>
      <c r="AA1262" s="32" t="s">
        <v>97</v>
      </c>
      <c r="AB1262" s="32" t="s">
        <v>4635</v>
      </c>
      <c r="AC1262" s="32" t="s">
        <v>39</v>
      </c>
      <c r="AD1262" s="34"/>
      <c r="AE1262" s="32" t="s">
        <v>39</v>
      </c>
      <c r="AF1262" s="32" t="s">
        <v>53</v>
      </c>
      <c r="AG1262" s="35">
        <v>0</v>
      </c>
      <c r="AH1262" s="33">
        <v>44834.461863425924</v>
      </c>
      <c r="AI1262" s="32" t="s">
        <v>56</v>
      </c>
    </row>
    <row r="1263" spans="1:35" ht="14.25">
      <c r="A1263" s="32" t="s">
        <v>35</v>
      </c>
      <c r="B1263" s="32" t="s">
        <v>171</v>
      </c>
      <c r="C1263" s="33">
        <v>44834.669004629628</v>
      </c>
      <c r="D1263" s="33">
        <v>44834.465127314812</v>
      </c>
      <c r="E1263" s="32" t="s">
        <v>37</v>
      </c>
      <c r="F1263" s="32" t="s">
        <v>4636</v>
      </c>
      <c r="G1263">
        <v>12393</v>
      </c>
      <c r="H1263" s="33">
        <v>44839.350243055553</v>
      </c>
      <c r="I1263" s="32" t="s">
        <v>38</v>
      </c>
      <c r="J1263" s="32" t="s">
        <v>39</v>
      </c>
      <c r="K1263" s="33"/>
      <c r="L1263" s="32" t="s">
        <v>40</v>
      </c>
      <c r="M1263" s="32" t="s">
        <v>56</v>
      </c>
      <c r="N1263">
        <v>1</v>
      </c>
      <c r="O1263" s="32" t="s">
        <v>42</v>
      </c>
      <c r="P1263">
        <v>0</v>
      </c>
      <c r="Q1263" s="32" t="s">
        <v>41</v>
      </c>
      <c r="R1263">
        <v>6739</v>
      </c>
      <c r="S1263" s="32" t="s">
        <v>476</v>
      </c>
      <c r="T1263" s="32" t="s">
        <v>477</v>
      </c>
      <c r="U1263" s="32" t="s">
        <v>45</v>
      </c>
      <c r="V1263" s="32" t="s">
        <v>4637</v>
      </c>
      <c r="W1263" s="33">
        <v>44834.65902777778</v>
      </c>
      <c r="X1263" s="32" t="s">
        <v>72</v>
      </c>
      <c r="Y1263" s="32" t="s">
        <v>47</v>
      </c>
      <c r="Z1263" s="32" t="s">
        <v>48</v>
      </c>
      <c r="AA1263" s="32" t="s">
        <v>210</v>
      </c>
      <c r="AB1263" s="32" t="s">
        <v>721</v>
      </c>
      <c r="AC1263" s="32" t="s">
        <v>1256</v>
      </c>
      <c r="AD1263" s="34"/>
      <c r="AE1263" s="32" t="s">
        <v>39</v>
      </c>
      <c r="AF1263" s="32" t="s">
        <v>50</v>
      </c>
      <c r="AG1263" s="35">
        <v>0</v>
      </c>
      <c r="AH1263" s="33">
        <v>44834.668993055559</v>
      </c>
      <c r="AI1263" s="32" t="s">
        <v>56</v>
      </c>
    </row>
    <row r="1264" spans="1:35" ht="14.25">
      <c r="A1264" s="32" t="s">
        <v>35</v>
      </c>
      <c r="B1264" s="32" t="s">
        <v>171</v>
      </c>
      <c r="C1264" s="33">
        <v>44834.594942129632</v>
      </c>
      <c r="D1264" s="33">
        <v>44834.467060185183</v>
      </c>
      <c r="E1264" s="32" t="s">
        <v>37</v>
      </c>
      <c r="F1264" s="32" t="s">
        <v>4638</v>
      </c>
      <c r="G1264">
        <v>12394</v>
      </c>
      <c r="H1264" s="33">
        <v>44846.512997685182</v>
      </c>
      <c r="I1264" s="32" t="s">
        <v>38</v>
      </c>
      <c r="J1264" s="32" t="s">
        <v>39</v>
      </c>
      <c r="K1264" s="33"/>
      <c r="L1264" s="32" t="s">
        <v>40</v>
      </c>
      <c r="M1264" s="32" t="s">
        <v>56</v>
      </c>
      <c r="N1264">
        <v>1</v>
      </c>
      <c r="O1264" s="32" t="s">
        <v>42</v>
      </c>
      <c r="P1264">
        <v>0</v>
      </c>
      <c r="Q1264" s="32" t="s">
        <v>56</v>
      </c>
      <c r="R1264">
        <v>856145551</v>
      </c>
      <c r="S1264" s="32" t="s">
        <v>915</v>
      </c>
      <c r="T1264" s="32" t="s">
        <v>916</v>
      </c>
      <c r="U1264" s="32" t="s">
        <v>45</v>
      </c>
      <c r="V1264" s="32" t="s">
        <v>4639</v>
      </c>
      <c r="W1264" s="33">
        <v>44834.549027777779</v>
      </c>
      <c r="X1264" s="32" t="s">
        <v>81</v>
      </c>
      <c r="Y1264" s="32" t="s">
        <v>52</v>
      </c>
      <c r="Z1264" s="32" t="s">
        <v>48</v>
      </c>
      <c r="AA1264" s="32" t="s">
        <v>190</v>
      </c>
      <c r="AB1264" s="32" t="s">
        <v>4640</v>
      </c>
      <c r="AC1264" s="32" t="s">
        <v>328</v>
      </c>
      <c r="AD1264" s="34"/>
      <c r="AE1264" s="32" t="s">
        <v>39</v>
      </c>
      <c r="AF1264" s="32" t="s">
        <v>50</v>
      </c>
      <c r="AG1264" s="35">
        <v>0</v>
      </c>
      <c r="AH1264" s="33">
        <v>44834.594942129632</v>
      </c>
      <c r="AI1264" s="32" t="s">
        <v>56</v>
      </c>
    </row>
    <row r="1265" spans="1:35" ht="14.25">
      <c r="A1265" s="32" t="s">
        <v>35</v>
      </c>
      <c r="B1265" s="32" t="s">
        <v>1527</v>
      </c>
      <c r="C1265" s="33">
        <v>44834.595173611109</v>
      </c>
      <c r="D1265" s="33">
        <v>44834.467129629629</v>
      </c>
      <c r="E1265" s="32" t="s">
        <v>37</v>
      </c>
      <c r="F1265" s="32" t="s">
        <v>4641</v>
      </c>
      <c r="G1265">
        <v>12395</v>
      </c>
      <c r="H1265" s="33">
        <v>44846.576423611114</v>
      </c>
      <c r="I1265" s="32" t="s">
        <v>38</v>
      </c>
      <c r="J1265" s="32" t="s">
        <v>39</v>
      </c>
      <c r="K1265" s="33"/>
      <c r="L1265" s="32" t="s">
        <v>40</v>
      </c>
      <c r="M1265" s="32" t="s">
        <v>56</v>
      </c>
      <c r="N1265">
        <v>1</v>
      </c>
      <c r="O1265" s="32" t="s">
        <v>104</v>
      </c>
      <c r="P1265">
        <v>0</v>
      </c>
      <c r="Q1265" s="32" t="s">
        <v>56</v>
      </c>
      <c r="R1265">
        <v>6424</v>
      </c>
      <c r="S1265" s="32" t="s">
        <v>635</v>
      </c>
      <c r="T1265" s="32" t="s">
        <v>636</v>
      </c>
      <c r="U1265" s="32" t="s">
        <v>45</v>
      </c>
      <c r="V1265" s="32" t="s">
        <v>4642</v>
      </c>
      <c r="W1265" s="33">
        <v>44834.486574074072</v>
      </c>
      <c r="X1265" s="32" t="s">
        <v>58</v>
      </c>
      <c r="Y1265" s="32" t="s">
        <v>47</v>
      </c>
      <c r="Z1265" s="32" t="s">
        <v>48</v>
      </c>
      <c r="AA1265" s="32" t="s">
        <v>455</v>
      </c>
      <c r="AB1265" s="32" t="s">
        <v>4643</v>
      </c>
      <c r="AC1265" s="32" t="s">
        <v>637</v>
      </c>
      <c r="AD1265" s="34"/>
      <c r="AE1265" s="32" t="s">
        <v>39</v>
      </c>
      <c r="AF1265" s="32" t="s">
        <v>50</v>
      </c>
      <c r="AG1265" s="35">
        <v>0</v>
      </c>
      <c r="AH1265" s="33">
        <v>44834.595173611109</v>
      </c>
      <c r="AI1265" s="32" t="s">
        <v>41</v>
      </c>
    </row>
    <row r="1266" spans="1:35" ht="14.25">
      <c r="A1266" s="32" t="s">
        <v>35</v>
      </c>
      <c r="B1266" s="32" t="s">
        <v>1527</v>
      </c>
      <c r="C1266" s="33">
        <v>44834.579722222225</v>
      </c>
      <c r="D1266" s="33">
        <v>44834.467511574076</v>
      </c>
      <c r="E1266" s="32" t="s">
        <v>37</v>
      </c>
      <c r="F1266" s="32" t="s">
        <v>39</v>
      </c>
      <c r="G1266">
        <v>12396</v>
      </c>
      <c r="H1266" s="33">
        <v>44839.342986111114</v>
      </c>
      <c r="I1266" s="32" t="s">
        <v>38</v>
      </c>
      <c r="J1266" s="32" t="s">
        <v>39</v>
      </c>
      <c r="K1266" s="33"/>
      <c r="L1266" s="32" t="s">
        <v>40</v>
      </c>
      <c r="M1266" s="32" t="s">
        <v>56</v>
      </c>
      <c r="N1266">
        <v>1</v>
      </c>
      <c r="O1266" s="32" t="s">
        <v>42</v>
      </c>
      <c r="P1266">
        <v>0</v>
      </c>
      <c r="Q1266" s="32" t="s">
        <v>41</v>
      </c>
      <c r="R1266">
        <v>8605</v>
      </c>
      <c r="S1266" s="32" t="s">
        <v>241</v>
      </c>
      <c r="T1266" s="32" t="s">
        <v>2498</v>
      </c>
      <c r="U1266" s="32" t="s">
        <v>45</v>
      </c>
      <c r="V1266" s="32" t="s">
        <v>4644</v>
      </c>
      <c r="W1266" s="33">
        <v>44834.579722222225</v>
      </c>
      <c r="X1266" s="32" t="s">
        <v>96</v>
      </c>
      <c r="Y1266" s="32" t="s">
        <v>47</v>
      </c>
      <c r="Z1266" s="32" t="s">
        <v>48</v>
      </c>
      <c r="AA1266" s="32" t="s">
        <v>97</v>
      </c>
      <c r="AB1266" s="32" t="s">
        <v>290</v>
      </c>
      <c r="AC1266" s="32" t="s">
        <v>1598</v>
      </c>
      <c r="AD1266" s="34"/>
      <c r="AE1266" s="32" t="s">
        <v>39</v>
      </c>
      <c r="AF1266" s="32" t="s">
        <v>53</v>
      </c>
      <c r="AG1266" s="35">
        <v>0</v>
      </c>
      <c r="AH1266" s="33">
        <v>44834.579722222225</v>
      </c>
      <c r="AI1266" s="32" t="s">
        <v>41</v>
      </c>
    </row>
    <row r="1267" spans="1:35" ht="14.25">
      <c r="A1267" s="32" t="s">
        <v>35</v>
      </c>
      <c r="B1267" s="32" t="s">
        <v>178</v>
      </c>
      <c r="C1267" s="33"/>
      <c r="D1267" s="33">
        <v>44834.467962962961</v>
      </c>
      <c r="E1267" s="32" t="s">
        <v>37</v>
      </c>
      <c r="F1267" s="32" t="s">
        <v>39</v>
      </c>
      <c r="G1267">
        <v>12397</v>
      </c>
      <c r="H1267" s="33">
        <v>44839.342962962961</v>
      </c>
      <c r="I1267" s="32" t="s">
        <v>38</v>
      </c>
      <c r="J1267" s="32" t="s">
        <v>39</v>
      </c>
      <c r="K1267" s="33"/>
      <c r="L1267" s="32" t="s">
        <v>40</v>
      </c>
      <c r="M1267" s="32" t="s">
        <v>56</v>
      </c>
      <c r="N1267">
        <v>1</v>
      </c>
      <c r="O1267" s="32" t="s">
        <v>311</v>
      </c>
      <c r="P1267">
        <v>0</v>
      </c>
      <c r="Q1267" s="32" t="s">
        <v>41</v>
      </c>
      <c r="R1267">
        <v>625925947</v>
      </c>
      <c r="S1267" s="32" t="s">
        <v>1455</v>
      </c>
      <c r="T1267" s="32" t="s">
        <v>195</v>
      </c>
      <c r="U1267" s="32" t="s">
        <v>39</v>
      </c>
      <c r="V1267" s="32" t="s">
        <v>39</v>
      </c>
      <c r="W1267" s="33"/>
      <c r="X1267" s="32" t="s">
        <v>149</v>
      </c>
      <c r="Y1267" s="32" t="s">
        <v>47</v>
      </c>
      <c r="Z1267" s="32" t="s">
        <v>216</v>
      </c>
      <c r="AA1267" s="32" t="s">
        <v>182</v>
      </c>
      <c r="AB1267" s="32" t="s">
        <v>3564</v>
      </c>
      <c r="AC1267" s="32" t="s">
        <v>1598</v>
      </c>
      <c r="AD1267" s="34"/>
      <c r="AE1267" s="32" t="s">
        <v>39</v>
      </c>
      <c r="AF1267" s="32" t="s">
        <v>53</v>
      </c>
      <c r="AG1267" s="35">
        <v>0</v>
      </c>
      <c r="AH1267" s="33">
        <v>44838.544409722221</v>
      </c>
      <c r="AI1267" s="32" t="s">
        <v>41</v>
      </c>
    </row>
    <row r="1268" spans="1:35" ht="14.25">
      <c r="A1268" s="32" t="s">
        <v>35</v>
      </c>
      <c r="B1268" s="32" t="s">
        <v>2343</v>
      </c>
      <c r="C1268" s="33">
        <v>44834.687615740739</v>
      </c>
      <c r="D1268" s="33">
        <v>44834.476527777777</v>
      </c>
      <c r="E1268" s="32" t="s">
        <v>37</v>
      </c>
      <c r="F1268" s="32" t="s">
        <v>4645</v>
      </c>
      <c r="G1268">
        <v>12398</v>
      </c>
      <c r="H1268" s="33">
        <v>44846.477199074077</v>
      </c>
      <c r="I1268" s="32" t="s">
        <v>38</v>
      </c>
      <c r="J1268" s="32" t="s">
        <v>39</v>
      </c>
      <c r="K1268" s="33"/>
      <c r="L1268" s="32" t="s">
        <v>40</v>
      </c>
      <c r="M1268" s="32" t="s">
        <v>56</v>
      </c>
      <c r="N1268">
        <v>1</v>
      </c>
      <c r="O1268" s="32" t="s">
        <v>39</v>
      </c>
      <c r="P1268">
        <v>0</v>
      </c>
      <c r="Q1268" s="32" t="s">
        <v>56</v>
      </c>
      <c r="R1268">
        <v>6753</v>
      </c>
      <c r="S1268" s="32" t="s">
        <v>978</v>
      </c>
      <c r="T1268" s="32" t="s">
        <v>979</v>
      </c>
      <c r="U1268" s="32" t="s">
        <v>45</v>
      </c>
      <c r="V1268" s="32" t="s">
        <v>4646</v>
      </c>
      <c r="W1268" s="33">
        <v>44834.687476851854</v>
      </c>
      <c r="X1268" s="32" t="s">
        <v>67</v>
      </c>
      <c r="Y1268" s="32" t="s">
        <v>47</v>
      </c>
      <c r="Z1268" s="32" t="s">
        <v>48</v>
      </c>
      <c r="AA1268" s="32" t="s">
        <v>39</v>
      </c>
      <c r="AB1268" s="32" t="s">
        <v>4647</v>
      </c>
      <c r="AC1268" s="32" t="s">
        <v>1746</v>
      </c>
      <c r="AD1268" s="34"/>
      <c r="AE1268" s="32" t="s">
        <v>39</v>
      </c>
      <c r="AF1268" s="32" t="s">
        <v>50</v>
      </c>
      <c r="AG1268" s="35">
        <v>0</v>
      </c>
      <c r="AH1268" s="33">
        <v>44834.687615740739</v>
      </c>
      <c r="AI1268" s="32" t="s">
        <v>56</v>
      </c>
    </row>
    <row r="1269" spans="1:35" ht="14.25">
      <c r="A1269" s="32" t="s">
        <v>35</v>
      </c>
      <c r="B1269" s="32" t="s">
        <v>982</v>
      </c>
      <c r="C1269" s="33"/>
      <c r="D1269" s="33">
        <v>44834.480821759258</v>
      </c>
      <c r="E1269" s="32" t="s">
        <v>37</v>
      </c>
      <c r="F1269" s="32" t="s">
        <v>39</v>
      </c>
      <c r="G1269">
        <v>12399</v>
      </c>
      <c r="H1269" s="33">
        <v>44839.356493055559</v>
      </c>
      <c r="I1269" s="32" t="s">
        <v>38</v>
      </c>
      <c r="J1269" s="32" t="s">
        <v>39</v>
      </c>
      <c r="K1269" s="33"/>
      <c r="L1269" s="32" t="s">
        <v>40</v>
      </c>
      <c r="M1269" s="32" t="s">
        <v>56</v>
      </c>
      <c r="N1269">
        <v>1</v>
      </c>
      <c r="O1269" s="32" t="s">
        <v>39</v>
      </c>
      <c r="P1269">
        <v>0</v>
      </c>
      <c r="Q1269" s="32" t="s">
        <v>41</v>
      </c>
      <c r="R1269">
        <v>625926947</v>
      </c>
      <c r="S1269" s="32" t="s">
        <v>1455</v>
      </c>
      <c r="T1269" s="32" t="s">
        <v>195</v>
      </c>
      <c r="U1269" s="32" t="s">
        <v>39</v>
      </c>
      <c r="V1269" s="32" t="s">
        <v>39</v>
      </c>
      <c r="W1269" s="33"/>
      <c r="X1269" s="32" t="s">
        <v>177</v>
      </c>
      <c r="Y1269" s="32" t="s">
        <v>47</v>
      </c>
      <c r="Z1269" s="32" t="s">
        <v>160</v>
      </c>
      <c r="AA1269" s="32" t="s">
        <v>983</v>
      </c>
      <c r="AB1269" s="32" t="s">
        <v>3564</v>
      </c>
      <c r="AC1269" s="32" t="s">
        <v>1349</v>
      </c>
      <c r="AD1269" s="34"/>
      <c r="AE1269" s="32" t="s">
        <v>39</v>
      </c>
      <c r="AF1269" s="32" t="s">
        <v>53</v>
      </c>
      <c r="AG1269" s="35">
        <v>0</v>
      </c>
      <c r="AH1269" s="33">
        <v>44834.633576388886</v>
      </c>
      <c r="AI1269" s="32" t="s">
        <v>41</v>
      </c>
    </row>
    <row r="1270" spans="1:35" ht="14.25">
      <c r="A1270" s="32" t="s">
        <v>35</v>
      </c>
      <c r="B1270" s="32" t="s">
        <v>178</v>
      </c>
      <c r="C1270" s="33"/>
      <c r="D1270" s="33">
        <v>44834.49046296296</v>
      </c>
      <c r="E1270" s="32" t="s">
        <v>37</v>
      </c>
      <c r="F1270" s="32" t="s">
        <v>39</v>
      </c>
      <c r="G1270">
        <v>12400</v>
      </c>
      <c r="H1270" s="33">
        <v>44841.453796296293</v>
      </c>
      <c r="I1270" s="32" t="s">
        <v>38</v>
      </c>
      <c r="J1270" s="32" t="s">
        <v>39</v>
      </c>
      <c r="K1270" s="33"/>
      <c r="L1270" s="32" t="s">
        <v>40</v>
      </c>
      <c r="M1270" s="32" t="s">
        <v>56</v>
      </c>
      <c r="N1270">
        <v>1</v>
      </c>
      <c r="O1270" s="32" t="s">
        <v>179</v>
      </c>
      <c r="P1270">
        <v>0</v>
      </c>
      <c r="Q1270" s="32" t="s">
        <v>41</v>
      </c>
      <c r="R1270">
        <v>8828</v>
      </c>
      <c r="S1270" s="32" t="s">
        <v>145</v>
      </c>
      <c r="T1270" s="32" t="s">
        <v>146</v>
      </c>
      <c r="U1270" s="32" t="s">
        <v>45</v>
      </c>
      <c r="V1270" s="32" t="s">
        <v>4648</v>
      </c>
      <c r="W1270" s="33">
        <v>44838.640532407408</v>
      </c>
      <c r="X1270" s="32" t="s">
        <v>46</v>
      </c>
      <c r="Y1270" s="32" t="s">
        <v>47</v>
      </c>
      <c r="Z1270" s="32" t="s">
        <v>777</v>
      </c>
      <c r="AA1270" s="32" t="s">
        <v>254</v>
      </c>
      <c r="AB1270" s="32" t="s">
        <v>615</v>
      </c>
      <c r="AC1270" s="32" t="s">
        <v>540</v>
      </c>
      <c r="AD1270" s="34"/>
      <c r="AE1270" s="32" t="s">
        <v>39</v>
      </c>
      <c r="AF1270" s="32" t="s">
        <v>53</v>
      </c>
      <c r="AG1270" s="35">
        <v>0</v>
      </c>
      <c r="AH1270" s="33">
        <v>44838.640601851854</v>
      </c>
      <c r="AI1270" s="32" t="s">
        <v>56</v>
      </c>
    </row>
    <row r="1271" spans="1:35" ht="14.25">
      <c r="A1271" s="32" t="s">
        <v>35</v>
      </c>
      <c r="B1271" s="32" t="s">
        <v>982</v>
      </c>
      <c r="C1271" s="33"/>
      <c r="D1271" s="33">
        <v>44834.49291666667</v>
      </c>
      <c r="E1271" s="32" t="s">
        <v>37</v>
      </c>
      <c r="F1271" s="32" t="s">
        <v>39</v>
      </c>
      <c r="G1271">
        <v>12401</v>
      </c>
      <c r="H1271" s="33">
        <v>44839.368564814817</v>
      </c>
      <c r="I1271" s="32" t="s">
        <v>38</v>
      </c>
      <c r="J1271" s="32" t="s">
        <v>39</v>
      </c>
      <c r="K1271" s="33"/>
      <c r="L1271" s="32" t="s">
        <v>40</v>
      </c>
      <c r="M1271" s="32" t="s">
        <v>56</v>
      </c>
      <c r="N1271">
        <v>1</v>
      </c>
      <c r="O1271" s="32" t="s">
        <v>39</v>
      </c>
      <c r="P1271">
        <v>0</v>
      </c>
      <c r="Q1271" s="32" t="s">
        <v>41</v>
      </c>
      <c r="R1271">
        <v>625926947</v>
      </c>
      <c r="S1271" s="32" t="s">
        <v>1455</v>
      </c>
      <c r="T1271" s="32" t="s">
        <v>195</v>
      </c>
      <c r="U1271" s="32" t="s">
        <v>39</v>
      </c>
      <c r="V1271" s="32" t="s">
        <v>39</v>
      </c>
      <c r="W1271" s="33"/>
      <c r="X1271" s="32" t="s">
        <v>614</v>
      </c>
      <c r="Y1271" s="32" t="s">
        <v>47</v>
      </c>
      <c r="Z1271" s="32" t="s">
        <v>160</v>
      </c>
      <c r="AA1271" s="32" t="s">
        <v>983</v>
      </c>
      <c r="AB1271" s="32" t="s">
        <v>3564</v>
      </c>
      <c r="AC1271" s="32" t="s">
        <v>1349</v>
      </c>
      <c r="AD1271" s="34"/>
      <c r="AE1271" s="32" t="s">
        <v>39</v>
      </c>
      <c r="AF1271" s="32" t="s">
        <v>53</v>
      </c>
      <c r="AG1271" s="35">
        <v>0</v>
      </c>
      <c r="AH1271" s="33">
        <v>44834.629675925928</v>
      </c>
      <c r="AI1271" s="32" t="s">
        <v>41</v>
      </c>
    </row>
    <row r="1272" spans="1:35" ht="14.25">
      <c r="A1272" s="32" t="s">
        <v>35</v>
      </c>
      <c r="B1272" s="32" t="s">
        <v>178</v>
      </c>
      <c r="C1272" s="33"/>
      <c r="D1272" s="33">
        <v>44834.497997685183</v>
      </c>
      <c r="E1272" s="32" t="s">
        <v>37</v>
      </c>
      <c r="F1272" s="32" t="s">
        <v>4649</v>
      </c>
      <c r="G1272">
        <v>12402</v>
      </c>
      <c r="H1272" s="33">
        <v>44847.445752314816</v>
      </c>
      <c r="I1272" s="32" t="s">
        <v>38</v>
      </c>
      <c r="J1272" s="32" t="s">
        <v>39</v>
      </c>
      <c r="K1272" s="33"/>
      <c r="L1272" s="32" t="s">
        <v>40</v>
      </c>
      <c r="M1272" s="32" t="s">
        <v>56</v>
      </c>
      <c r="N1272">
        <v>1</v>
      </c>
      <c r="O1272" s="32" t="s">
        <v>54</v>
      </c>
      <c r="P1272">
        <v>0</v>
      </c>
      <c r="Q1272" s="32" t="s">
        <v>56</v>
      </c>
      <c r="R1272">
        <v>8888</v>
      </c>
      <c r="S1272" s="32" t="s">
        <v>218</v>
      </c>
      <c r="T1272" s="32" t="s">
        <v>219</v>
      </c>
      <c r="U1272" s="32" t="s">
        <v>45</v>
      </c>
      <c r="V1272" s="32" t="s">
        <v>4650</v>
      </c>
      <c r="W1272" s="33">
        <v>44838.636736111112</v>
      </c>
      <c r="X1272" s="32" t="s">
        <v>51</v>
      </c>
      <c r="Y1272" s="32" t="s">
        <v>52</v>
      </c>
      <c r="Z1272" s="32" t="s">
        <v>777</v>
      </c>
      <c r="AA1272" s="32" t="s">
        <v>182</v>
      </c>
      <c r="AB1272" s="32" t="s">
        <v>4649</v>
      </c>
      <c r="AC1272" s="32" t="s">
        <v>794</v>
      </c>
      <c r="AD1272" s="34"/>
      <c r="AE1272" s="32" t="s">
        <v>39</v>
      </c>
      <c r="AF1272" s="32" t="s">
        <v>53</v>
      </c>
      <c r="AG1272" s="35">
        <v>0</v>
      </c>
      <c r="AH1272" s="33">
        <v>44838.636724537035</v>
      </c>
      <c r="AI1272" s="32" t="s">
        <v>56</v>
      </c>
    </row>
    <row r="1273" spans="1:35" ht="14.25">
      <c r="A1273" s="32" t="s">
        <v>35</v>
      </c>
      <c r="B1273" s="32" t="s">
        <v>36</v>
      </c>
      <c r="C1273" s="33">
        <v>44834.522962962961</v>
      </c>
      <c r="D1273" s="33">
        <v>44834.501574074071</v>
      </c>
      <c r="E1273" s="32" t="s">
        <v>37</v>
      </c>
      <c r="F1273" s="32" t="s">
        <v>4651</v>
      </c>
      <c r="G1273">
        <v>12403</v>
      </c>
      <c r="H1273" s="33">
        <v>44846.501747685186</v>
      </c>
      <c r="I1273" s="32" t="s">
        <v>38</v>
      </c>
      <c r="J1273" s="32" t="s">
        <v>39</v>
      </c>
      <c r="K1273" s="33"/>
      <c r="L1273" s="32" t="s">
        <v>40</v>
      </c>
      <c r="M1273" s="32" t="s">
        <v>56</v>
      </c>
      <c r="N1273">
        <v>1</v>
      </c>
      <c r="O1273" s="32" t="s">
        <v>127</v>
      </c>
      <c r="P1273">
        <v>0</v>
      </c>
      <c r="Q1273" s="32" t="s">
        <v>56</v>
      </c>
      <c r="R1273">
        <v>972243634</v>
      </c>
      <c r="S1273" s="32" t="s">
        <v>4588</v>
      </c>
      <c r="T1273" s="32" t="s">
        <v>4589</v>
      </c>
      <c r="U1273" s="32" t="s">
        <v>45</v>
      </c>
      <c r="V1273" s="32" t="s">
        <v>4652</v>
      </c>
      <c r="W1273" s="33">
        <v>44834.522962962961</v>
      </c>
      <c r="X1273" s="32" t="s">
        <v>184</v>
      </c>
      <c r="Y1273" s="32" t="s">
        <v>47</v>
      </c>
      <c r="Z1273" s="32" t="s">
        <v>48</v>
      </c>
      <c r="AA1273" s="32" t="s">
        <v>49</v>
      </c>
      <c r="AB1273" s="32" t="s">
        <v>4653</v>
      </c>
      <c r="AC1273" s="32" t="s">
        <v>517</v>
      </c>
      <c r="AD1273" s="34"/>
      <c r="AE1273" s="32" t="s">
        <v>39</v>
      </c>
      <c r="AF1273" s="32" t="s">
        <v>50</v>
      </c>
      <c r="AG1273" s="35">
        <v>0</v>
      </c>
      <c r="AH1273" s="33">
        <v>44834.522962962961</v>
      </c>
      <c r="AI1273" s="32" t="s">
        <v>56</v>
      </c>
    </row>
    <row r="1274" spans="1:35" ht="14.25">
      <c r="A1274" s="32" t="s">
        <v>35</v>
      </c>
      <c r="B1274" s="32" t="s">
        <v>329</v>
      </c>
      <c r="C1274" s="33"/>
      <c r="D1274" s="33">
        <v>44834.523888888885</v>
      </c>
      <c r="E1274" s="32" t="s">
        <v>37</v>
      </c>
      <c r="F1274" s="32" t="s">
        <v>39</v>
      </c>
      <c r="G1274">
        <v>12404</v>
      </c>
      <c r="H1274" s="33">
        <v>44839.399293981478</v>
      </c>
      <c r="I1274" s="32" t="s">
        <v>38</v>
      </c>
      <c r="J1274" s="32" t="s">
        <v>39</v>
      </c>
      <c r="K1274" s="33"/>
      <c r="L1274" s="32" t="s">
        <v>40</v>
      </c>
      <c r="M1274" s="32" t="s">
        <v>56</v>
      </c>
      <c r="N1274">
        <v>1</v>
      </c>
      <c r="O1274" s="32" t="s">
        <v>102</v>
      </c>
      <c r="P1274">
        <v>0</v>
      </c>
      <c r="Q1274" s="32" t="s">
        <v>41</v>
      </c>
      <c r="R1274">
        <v>8449</v>
      </c>
      <c r="S1274" s="32" t="s">
        <v>4425</v>
      </c>
      <c r="T1274" s="32" t="s">
        <v>4426</v>
      </c>
      <c r="U1274" s="32" t="s">
        <v>39</v>
      </c>
      <c r="V1274" s="32" t="s">
        <v>39</v>
      </c>
      <c r="W1274" s="33"/>
      <c r="X1274" s="32" t="s">
        <v>614</v>
      </c>
      <c r="Y1274" s="32" t="s">
        <v>47</v>
      </c>
      <c r="Z1274" s="32" t="s">
        <v>160</v>
      </c>
      <c r="AA1274" s="32" t="s">
        <v>330</v>
      </c>
      <c r="AB1274" s="32" t="s">
        <v>4654</v>
      </c>
      <c r="AC1274" s="32" t="s">
        <v>517</v>
      </c>
      <c r="AD1274" s="34"/>
      <c r="AE1274" s="32" t="s">
        <v>39</v>
      </c>
      <c r="AF1274" s="32" t="s">
        <v>53</v>
      </c>
      <c r="AG1274" s="35">
        <v>0</v>
      </c>
      <c r="AH1274" s="33">
        <v>44834.540960648148</v>
      </c>
      <c r="AI1274" s="32" t="s">
        <v>56</v>
      </c>
    </row>
    <row r="1275" spans="1:35" ht="14.25">
      <c r="A1275" s="32" t="s">
        <v>35</v>
      </c>
      <c r="B1275" s="32" t="s">
        <v>1527</v>
      </c>
      <c r="C1275" s="33"/>
      <c r="D1275" s="33">
        <v>44834.567407407405</v>
      </c>
      <c r="E1275" s="32" t="s">
        <v>37</v>
      </c>
      <c r="F1275" s="32" t="s">
        <v>4655</v>
      </c>
      <c r="G1275">
        <v>12405</v>
      </c>
      <c r="H1275" s="33">
        <v>44846.567754629628</v>
      </c>
      <c r="I1275" s="32" t="s">
        <v>38</v>
      </c>
      <c r="J1275" s="32" t="s">
        <v>39</v>
      </c>
      <c r="K1275" s="33"/>
      <c r="L1275" s="32" t="s">
        <v>40</v>
      </c>
      <c r="M1275" s="32" t="s">
        <v>56</v>
      </c>
      <c r="N1275">
        <v>1</v>
      </c>
      <c r="O1275" s="32" t="s">
        <v>453</v>
      </c>
      <c r="P1275">
        <v>0</v>
      </c>
      <c r="Q1275" s="32" t="s">
        <v>56</v>
      </c>
      <c r="R1275">
        <v>6241</v>
      </c>
      <c r="S1275" s="32" t="s">
        <v>4264</v>
      </c>
      <c r="T1275" s="32" t="s">
        <v>649</v>
      </c>
      <c r="U1275" s="32" t="s">
        <v>39</v>
      </c>
      <c r="V1275" s="32" t="s">
        <v>39</v>
      </c>
      <c r="W1275" s="33"/>
      <c r="X1275" s="32" t="s">
        <v>321</v>
      </c>
      <c r="Y1275" s="32" t="s">
        <v>47</v>
      </c>
      <c r="Z1275" s="32" t="s">
        <v>160</v>
      </c>
      <c r="AA1275" s="32" t="s">
        <v>455</v>
      </c>
      <c r="AB1275" s="32" t="s">
        <v>4656</v>
      </c>
      <c r="AC1275" s="32" t="s">
        <v>599</v>
      </c>
      <c r="AD1275" s="34"/>
      <c r="AE1275" s="32" t="s">
        <v>39</v>
      </c>
      <c r="AF1275" s="32" t="s">
        <v>50</v>
      </c>
      <c r="AG1275" s="35">
        <v>0</v>
      </c>
      <c r="AH1275" s="33">
        <v>44834.587893518517</v>
      </c>
      <c r="AI1275" s="32" t="s">
        <v>56</v>
      </c>
    </row>
    <row r="1276" spans="1:35" ht="14.25">
      <c r="A1276" s="32" t="s">
        <v>35</v>
      </c>
      <c r="B1276" s="32" t="s">
        <v>737</v>
      </c>
      <c r="C1276" s="33"/>
      <c r="D1276" s="33">
        <v>44834.582418981481</v>
      </c>
      <c r="E1276" s="32" t="s">
        <v>37</v>
      </c>
      <c r="F1276" s="32" t="s">
        <v>4657</v>
      </c>
      <c r="G1276">
        <v>12406</v>
      </c>
      <c r="H1276" s="33">
        <v>44846.582939814813</v>
      </c>
      <c r="I1276" s="32" t="s">
        <v>38</v>
      </c>
      <c r="J1276" s="32" t="s">
        <v>39</v>
      </c>
      <c r="K1276" s="33"/>
      <c r="L1276" s="32" t="s">
        <v>40</v>
      </c>
      <c r="M1276" s="32" t="s">
        <v>56</v>
      </c>
      <c r="N1276">
        <v>1</v>
      </c>
      <c r="O1276" s="32" t="s">
        <v>738</v>
      </c>
      <c r="P1276">
        <v>0</v>
      </c>
      <c r="Q1276" s="32" t="s">
        <v>56</v>
      </c>
      <c r="R1276">
        <v>6246</v>
      </c>
      <c r="S1276" s="32" t="s">
        <v>61</v>
      </c>
      <c r="T1276" s="32" t="s">
        <v>62</v>
      </c>
      <c r="U1276" s="32" t="s">
        <v>39</v>
      </c>
      <c r="V1276" s="32" t="s">
        <v>39</v>
      </c>
      <c r="W1276" s="33"/>
      <c r="X1276" s="32" t="s">
        <v>189</v>
      </c>
      <c r="Y1276" s="32" t="s">
        <v>47</v>
      </c>
      <c r="Z1276" s="32" t="s">
        <v>160</v>
      </c>
      <c r="AA1276" s="32" t="s">
        <v>739</v>
      </c>
      <c r="AB1276" s="32" t="s">
        <v>4658</v>
      </c>
      <c r="AC1276" s="32" t="s">
        <v>619</v>
      </c>
      <c r="AD1276" s="34"/>
      <c r="AE1276" s="32" t="s">
        <v>39</v>
      </c>
      <c r="AF1276" s="32" t="s">
        <v>53</v>
      </c>
      <c r="AG1276" s="35">
        <v>0</v>
      </c>
      <c r="AH1276" s="33">
        <v>44834.596828703703</v>
      </c>
      <c r="AI1276" s="32" t="s">
        <v>56</v>
      </c>
    </row>
    <row r="1277" spans="1:35" ht="14.25">
      <c r="A1277" s="32" t="s">
        <v>35</v>
      </c>
      <c r="B1277" s="32" t="s">
        <v>178</v>
      </c>
      <c r="C1277" s="33">
        <v>44834.669525462959</v>
      </c>
      <c r="D1277" s="33">
        <v>44834.604155092595</v>
      </c>
      <c r="E1277" s="32" t="s">
        <v>37</v>
      </c>
      <c r="F1277" s="32" t="s">
        <v>603</v>
      </c>
      <c r="G1277">
        <v>12407</v>
      </c>
      <c r="H1277" s="33">
        <v>44846.62090277778</v>
      </c>
      <c r="I1277" s="32" t="s">
        <v>38</v>
      </c>
      <c r="J1277" s="32" t="s">
        <v>39</v>
      </c>
      <c r="K1277" s="33"/>
      <c r="L1277" s="32" t="s">
        <v>40</v>
      </c>
      <c r="M1277" s="32" t="s">
        <v>56</v>
      </c>
      <c r="N1277">
        <v>1</v>
      </c>
      <c r="O1277" s="32" t="s">
        <v>73</v>
      </c>
      <c r="P1277">
        <v>0</v>
      </c>
      <c r="Q1277" s="32" t="s">
        <v>56</v>
      </c>
      <c r="R1277">
        <v>8776</v>
      </c>
      <c r="S1277" s="32" t="s">
        <v>4659</v>
      </c>
      <c r="T1277" s="32" t="s">
        <v>4660</v>
      </c>
      <c r="U1277" s="32" t="s">
        <v>45</v>
      </c>
      <c r="V1277" s="32" t="s">
        <v>4661</v>
      </c>
      <c r="W1277" s="33">
        <v>44834.652812499997</v>
      </c>
      <c r="X1277" s="32" t="s">
        <v>81</v>
      </c>
      <c r="Y1277" s="32" t="s">
        <v>47</v>
      </c>
      <c r="Z1277" s="32" t="s">
        <v>48</v>
      </c>
      <c r="AA1277" s="32" t="s">
        <v>182</v>
      </c>
      <c r="AB1277" s="32" t="s">
        <v>603</v>
      </c>
      <c r="AC1277" s="32" t="s">
        <v>1805</v>
      </c>
      <c r="AD1277" s="34"/>
      <c r="AE1277" s="32" t="s">
        <v>39</v>
      </c>
      <c r="AF1277" s="32" t="s">
        <v>53</v>
      </c>
      <c r="AG1277" s="35">
        <v>0</v>
      </c>
      <c r="AH1277" s="33">
        <v>44834.66951388889</v>
      </c>
      <c r="AI1277" s="32" t="s">
        <v>56</v>
      </c>
    </row>
    <row r="1278" spans="1:35" ht="14.25">
      <c r="A1278" s="32" t="s">
        <v>35</v>
      </c>
      <c r="B1278" s="32" t="s">
        <v>36</v>
      </c>
      <c r="C1278" s="33">
        <v>44834.691574074073</v>
      </c>
      <c r="D1278" s="33">
        <v>44834.627291666664</v>
      </c>
      <c r="E1278" s="32" t="s">
        <v>37</v>
      </c>
      <c r="F1278" s="32" t="s">
        <v>4662</v>
      </c>
      <c r="G1278">
        <v>12408</v>
      </c>
      <c r="H1278" s="33">
        <v>44846.630462962959</v>
      </c>
      <c r="I1278" s="32" t="s">
        <v>38</v>
      </c>
      <c r="J1278" s="32" t="s">
        <v>39</v>
      </c>
      <c r="K1278" s="33"/>
      <c r="L1278" s="32" t="s">
        <v>40</v>
      </c>
      <c r="M1278" s="32" t="s">
        <v>56</v>
      </c>
      <c r="N1278">
        <v>1</v>
      </c>
      <c r="O1278" s="32" t="s">
        <v>42</v>
      </c>
      <c r="P1278">
        <v>0</v>
      </c>
      <c r="Q1278" s="32" t="s">
        <v>56</v>
      </c>
      <c r="R1278">
        <v>6165</v>
      </c>
      <c r="S1278" s="32" t="s">
        <v>4663</v>
      </c>
      <c r="T1278" s="32" t="s">
        <v>4664</v>
      </c>
      <c r="U1278" s="32" t="s">
        <v>45</v>
      </c>
      <c r="V1278" s="32" t="s">
        <v>4665</v>
      </c>
      <c r="W1278" s="33">
        <v>44834.688622685186</v>
      </c>
      <c r="X1278" s="32" t="s">
        <v>67</v>
      </c>
      <c r="Y1278" s="32" t="s">
        <v>47</v>
      </c>
      <c r="Z1278" s="32" t="s">
        <v>48</v>
      </c>
      <c r="AA1278" s="32" t="s">
        <v>234</v>
      </c>
      <c r="AB1278" s="32" t="s">
        <v>1075</v>
      </c>
      <c r="AC1278" s="32" t="s">
        <v>4666</v>
      </c>
      <c r="AD1278" s="34"/>
      <c r="AE1278" s="32" t="s">
        <v>39</v>
      </c>
      <c r="AF1278" s="32" t="s">
        <v>50</v>
      </c>
      <c r="AG1278" s="35">
        <v>0</v>
      </c>
      <c r="AH1278" s="33">
        <v>44834.691574074073</v>
      </c>
      <c r="AI1278" s="32" t="s">
        <v>56</v>
      </c>
    </row>
    <row r="1279" spans="1:35" ht="14.25">
      <c r="A1279" s="32" t="s">
        <v>35</v>
      </c>
      <c r="B1279" s="32" t="s">
        <v>178</v>
      </c>
      <c r="C1279" s="33">
        <v>44834.670694444445</v>
      </c>
      <c r="D1279" s="33">
        <v>44834.644699074073</v>
      </c>
      <c r="E1279" s="32" t="s">
        <v>37</v>
      </c>
      <c r="F1279" s="32" t="s">
        <v>4667</v>
      </c>
      <c r="G1279">
        <v>12409</v>
      </c>
      <c r="H1279" s="33">
        <v>44846.64638888889</v>
      </c>
      <c r="I1279" s="32" t="s">
        <v>38</v>
      </c>
      <c r="J1279" s="32" t="s">
        <v>39</v>
      </c>
      <c r="K1279" s="33"/>
      <c r="L1279" s="32" t="s">
        <v>40</v>
      </c>
      <c r="M1279" s="32" t="s">
        <v>56</v>
      </c>
      <c r="N1279">
        <v>1</v>
      </c>
      <c r="O1279" s="32" t="s">
        <v>54</v>
      </c>
      <c r="P1279">
        <v>0</v>
      </c>
      <c r="Q1279" s="32" t="s">
        <v>56</v>
      </c>
      <c r="R1279">
        <v>8888</v>
      </c>
      <c r="S1279" s="32" t="s">
        <v>968</v>
      </c>
      <c r="T1279" s="32" t="s">
        <v>177</v>
      </c>
      <c r="U1279" s="32" t="s">
        <v>45</v>
      </c>
      <c r="V1279" s="32" t="s">
        <v>4668</v>
      </c>
      <c r="W1279" s="33">
        <v>44834.669606481482</v>
      </c>
      <c r="X1279" s="32" t="s">
        <v>89</v>
      </c>
      <c r="Y1279" s="32" t="s">
        <v>52</v>
      </c>
      <c r="Z1279" s="32" t="s">
        <v>48</v>
      </c>
      <c r="AA1279" s="32" t="s">
        <v>182</v>
      </c>
      <c r="AB1279" s="32" t="s">
        <v>3505</v>
      </c>
      <c r="AC1279" s="32" t="s">
        <v>538</v>
      </c>
      <c r="AD1279" s="34"/>
      <c r="AE1279" s="32" t="s">
        <v>39</v>
      </c>
      <c r="AF1279" s="32" t="s">
        <v>53</v>
      </c>
      <c r="AG1279" s="35">
        <v>0</v>
      </c>
      <c r="AH1279" s="33">
        <v>44834.670694444445</v>
      </c>
      <c r="AI1279" s="32" t="s">
        <v>56</v>
      </c>
    </row>
    <row r="1280" spans="1:35" ht="14.25">
      <c r="A1280" s="32" t="s">
        <v>35</v>
      </c>
      <c r="B1280" s="32" t="s">
        <v>178</v>
      </c>
      <c r="C1280" s="33">
        <v>44834.671423611115</v>
      </c>
      <c r="D1280" s="33">
        <v>44834.645486111112</v>
      </c>
      <c r="E1280" s="32" t="s">
        <v>37</v>
      </c>
      <c r="F1280" s="32" t="s">
        <v>4669</v>
      </c>
      <c r="G1280">
        <v>12410</v>
      </c>
      <c r="H1280" s="33">
        <v>44846.647812499999</v>
      </c>
      <c r="I1280" s="32" t="s">
        <v>38</v>
      </c>
      <c r="J1280" s="32" t="s">
        <v>39</v>
      </c>
      <c r="K1280" s="33"/>
      <c r="L1280" s="32" t="s">
        <v>40</v>
      </c>
      <c r="M1280" s="32" t="s">
        <v>56</v>
      </c>
      <c r="N1280">
        <v>1</v>
      </c>
      <c r="O1280" s="32" t="s">
        <v>54</v>
      </c>
      <c r="P1280">
        <v>0</v>
      </c>
      <c r="Q1280" s="32" t="s">
        <v>56</v>
      </c>
      <c r="R1280">
        <v>8888</v>
      </c>
      <c r="S1280" s="32" t="s">
        <v>968</v>
      </c>
      <c r="T1280" s="32" t="s">
        <v>177</v>
      </c>
      <c r="U1280" s="32" t="s">
        <v>45</v>
      </c>
      <c r="V1280" s="32" t="s">
        <v>4670</v>
      </c>
      <c r="W1280" s="33">
        <v>44834.669745370367</v>
      </c>
      <c r="X1280" s="32" t="s">
        <v>89</v>
      </c>
      <c r="Y1280" s="32" t="s">
        <v>52</v>
      </c>
      <c r="Z1280" s="32" t="s">
        <v>48</v>
      </c>
      <c r="AA1280" s="32" t="s">
        <v>182</v>
      </c>
      <c r="AB1280" s="32" t="s">
        <v>3505</v>
      </c>
      <c r="AC1280" s="32" t="s">
        <v>538</v>
      </c>
      <c r="AD1280" s="34"/>
      <c r="AE1280" s="32" t="s">
        <v>39</v>
      </c>
      <c r="AF1280" s="32" t="s">
        <v>53</v>
      </c>
      <c r="AG1280" s="35">
        <v>0</v>
      </c>
      <c r="AH1280" s="33">
        <v>44834.671423611115</v>
      </c>
      <c r="AI1280" s="32" t="s">
        <v>56</v>
      </c>
    </row>
    <row r="1281" spans="1:35" ht="14.25">
      <c r="A1281" s="32" t="s">
        <v>35</v>
      </c>
      <c r="B1281" s="32" t="s">
        <v>178</v>
      </c>
      <c r="C1281" s="33">
        <v>44834.671469907407</v>
      </c>
      <c r="D1281" s="33">
        <v>44834.646157407406</v>
      </c>
      <c r="E1281" s="32" t="s">
        <v>37</v>
      </c>
      <c r="F1281" s="32" t="s">
        <v>4671</v>
      </c>
      <c r="G1281">
        <v>12411</v>
      </c>
      <c r="H1281" s="33">
        <v>44846.647858796299</v>
      </c>
      <c r="I1281" s="32" t="s">
        <v>38</v>
      </c>
      <c r="J1281" s="32" t="s">
        <v>39</v>
      </c>
      <c r="K1281" s="33"/>
      <c r="L1281" s="32" t="s">
        <v>40</v>
      </c>
      <c r="M1281" s="32" t="s">
        <v>56</v>
      </c>
      <c r="N1281">
        <v>1</v>
      </c>
      <c r="O1281" s="32" t="s">
        <v>54</v>
      </c>
      <c r="P1281">
        <v>0</v>
      </c>
      <c r="Q1281" s="32" t="s">
        <v>56</v>
      </c>
      <c r="R1281">
        <v>8888</v>
      </c>
      <c r="S1281" s="32" t="s">
        <v>968</v>
      </c>
      <c r="T1281" s="32" t="s">
        <v>177</v>
      </c>
      <c r="U1281" s="32" t="s">
        <v>45</v>
      </c>
      <c r="V1281" s="32" t="s">
        <v>4672</v>
      </c>
      <c r="W1281" s="33">
        <v>44834.670034722221</v>
      </c>
      <c r="X1281" s="32" t="s">
        <v>89</v>
      </c>
      <c r="Y1281" s="32" t="s">
        <v>52</v>
      </c>
      <c r="Z1281" s="32" t="s">
        <v>48</v>
      </c>
      <c r="AA1281" s="32" t="s">
        <v>182</v>
      </c>
      <c r="AB1281" s="32" t="s">
        <v>3505</v>
      </c>
      <c r="AC1281" s="32" t="s">
        <v>538</v>
      </c>
      <c r="AD1281" s="34"/>
      <c r="AE1281" s="32" t="s">
        <v>39</v>
      </c>
      <c r="AF1281" s="32" t="s">
        <v>53</v>
      </c>
      <c r="AG1281" s="35">
        <v>0</v>
      </c>
      <c r="AH1281" s="33">
        <v>44834.671469907407</v>
      </c>
      <c r="AI1281" s="32" t="s">
        <v>56</v>
      </c>
    </row>
    <row r="1282" spans="1:35" ht="14.25">
      <c r="A1282" s="32" t="s">
        <v>35</v>
      </c>
      <c r="B1282" s="32" t="s">
        <v>36</v>
      </c>
      <c r="C1282" s="33">
        <v>44834.680451388886</v>
      </c>
      <c r="D1282" s="33">
        <v>44834.646886574075</v>
      </c>
      <c r="E1282" s="32" t="s">
        <v>37</v>
      </c>
      <c r="F1282" s="32" t="s">
        <v>4673</v>
      </c>
      <c r="G1282">
        <v>12412</v>
      </c>
      <c r="H1282" s="33">
        <v>44846.647812499999</v>
      </c>
      <c r="I1282" s="32" t="s">
        <v>38</v>
      </c>
      <c r="J1282" s="32" t="s">
        <v>39</v>
      </c>
      <c r="K1282" s="33"/>
      <c r="L1282" s="32" t="s">
        <v>40</v>
      </c>
      <c r="M1282" s="32" t="s">
        <v>56</v>
      </c>
      <c r="N1282">
        <v>1</v>
      </c>
      <c r="O1282" s="32" t="s">
        <v>127</v>
      </c>
      <c r="P1282">
        <v>0</v>
      </c>
      <c r="Q1282" s="32" t="s">
        <v>56</v>
      </c>
      <c r="R1282">
        <v>6167</v>
      </c>
      <c r="S1282" s="32" t="s">
        <v>100</v>
      </c>
      <c r="T1282" s="32" t="s">
        <v>101</v>
      </c>
      <c r="U1282" s="32" t="s">
        <v>45</v>
      </c>
      <c r="V1282" s="32" t="s">
        <v>4674</v>
      </c>
      <c r="W1282" s="33">
        <v>44834.679849537039</v>
      </c>
      <c r="X1282" s="32" t="s">
        <v>58</v>
      </c>
      <c r="Y1282" s="32" t="s">
        <v>47</v>
      </c>
      <c r="Z1282" s="32" t="s">
        <v>48</v>
      </c>
      <c r="AA1282" s="32" t="s">
        <v>179</v>
      </c>
      <c r="AB1282" s="32" t="s">
        <v>269</v>
      </c>
      <c r="AC1282" s="32" t="s">
        <v>688</v>
      </c>
      <c r="AD1282" s="34"/>
      <c r="AE1282" s="32" t="s">
        <v>39</v>
      </c>
      <c r="AF1282" s="32" t="s">
        <v>50</v>
      </c>
      <c r="AG1282" s="35">
        <v>0</v>
      </c>
      <c r="AH1282" s="33">
        <v>44834.680451388886</v>
      </c>
      <c r="AI1282" s="32" t="s">
        <v>56</v>
      </c>
    </row>
    <row r="1283" spans="1:35" ht="14.25" customHeight="1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E1283" s="1"/>
      <c r="AF1283" s="1"/>
      <c r="AG1283" s="1"/>
      <c r="AH1283" s="1"/>
      <c r="AI1283" s="1"/>
    </row>
    <row r="1284" spans="1:35" ht="14.25" customHeight="1">
      <c r="A1284" s="1"/>
      <c r="B1284" s="1"/>
      <c r="D1284" s="1"/>
      <c r="E1284" s="1"/>
      <c r="F1284" s="1"/>
      <c r="G1284" s="1"/>
      <c r="H1284" s="1"/>
      <c r="I1284" s="1"/>
      <c r="J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X1284" s="1"/>
      <c r="Y1284" s="1"/>
      <c r="Z1284" s="1"/>
      <c r="AA1284" s="1"/>
      <c r="AB1284" s="1"/>
      <c r="AC1284" s="1"/>
      <c r="AE1284" s="1"/>
      <c r="AF1284" s="1"/>
      <c r="AG1284" s="1"/>
      <c r="AH1284" s="1"/>
      <c r="AI1284" s="1"/>
    </row>
    <row r="1285" spans="1:35" ht="14.25" customHeight="1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E1285" s="1"/>
      <c r="AF1285" s="1"/>
      <c r="AG1285" s="1"/>
      <c r="AH1285" s="1"/>
      <c r="AI1285" s="1"/>
    </row>
    <row r="1286" spans="1:35" ht="14.25" customHeight="1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E1286" s="1"/>
      <c r="AF1286" s="1"/>
      <c r="AG1286" s="1"/>
      <c r="AH1286" s="1"/>
      <c r="AI1286" s="1"/>
    </row>
    <row r="1287" spans="1:35" ht="14.25" customHeight="1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E1287" s="1"/>
      <c r="AF1287" s="1"/>
      <c r="AG1287" s="1"/>
      <c r="AH1287" s="1"/>
      <c r="AI1287" s="1"/>
    </row>
    <row r="1288" spans="1:35" ht="14.25" customHeight="1">
      <c r="A1288" s="1"/>
      <c r="B1288" s="1"/>
      <c r="D1288" s="1"/>
      <c r="E1288" s="1"/>
      <c r="F1288" s="1"/>
      <c r="G1288" s="1"/>
      <c r="H1288" s="1"/>
      <c r="I1288" s="1"/>
      <c r="J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X1288" s="1"/>
      <c r="Y1288" s="1"/>
      <c r="Z1288" s="1"/>
      <c r="AA1288" s="1"/>
      <c r="AB1288" s="1"/>
      <c r="AC1288" s="1"/>
      <c r="AE1288" s="1"/>
      <c r="AF1288" s="1"/>
      <c r="AG1288" s="1"/>
      <c r="AH1288" s="1"/>
      <c r="AI1288" s="1"/>
    </row>
    <row r="1289" spans="1:35" ht="14.25" customHeight="1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E1289" s="1"/>
      <c r="AF1289" s="1"/>
      <c r="AG1289" s="1"/>
      <c r="AH1289" s="1"/>
      <c r="AI1289" s="1"/>
    </row>
    <row r="1290" spans="1:35" ht="14.25" customHeight="1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E1290" s="1"/>
      <c r="AF1290" s="1"/>
      <c r="AG1290" s="1"/>
      <c r="AH1290" s="1"/>
      <c r="AI1290" s="1"/>
    </row>
    <row r="1291" spans="1:35" ht="14.25" customHeight="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E1291" s="1"/>
      <c r="AF1291" s="1"/>
      <c r="AG1291" s="1"/>
      <c r="AH1291" s="1"/>
      <c r="AI1291" s="1"/>
    </row>
    <row r="1292" spans="1:35" ht="14.25" customHeight="1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</row>
    <row r="1293" spans="1:35" ht="14.25" customHeight="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E1293" s="1"/>
      <c r="AF1293" s="1"/>
      <c r="AG1293" s="1"/>
      <c r="AH1293" s="1"/>
      <c r="AI1293" s="1"/>
    </row>
    <row r="1294" spans="1:35" ht="14.25" customHeight="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E1294" s="1"/>
      <c r="AF1294" s="1"/>
      <c r="AG1294" s="1"/>
      <c r="AH1294" s="1"/>
      <c r="AI1294" s="1"/>
    </row>
    <row r="1295" spans="1:35" ht="14.25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E1295" s="1"/>
      <c r="AF1295" s="1"/>
      <c r="AG1295" s="1"/>
      <c r="AH1295" s="1"/>
      <c r="AI1295" s="1"/>
    </row>
    <row r="1296" spans="1:35" ht="14.25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E1296" s="1"/>
      <c r="AF1296" s="1"/>
      <c r="AG1296" s="1"/>
      <c r="AH1296" s="1"/>
      <c r="AI1296" s="1"/>
    </row>
    <row r="1297" spans="1:35" ht="14.25" customHeight="1">
      <c r="A1297" s="1"/>
      <c r="B1297" s="1"/>
      <c r="D1297" s="1"/>
      <c r="E1297" s="1"/>
      <c r="F1297" s="1"/>
      <c r="G1297" s="1"/>
      <c r="H1297" s="1"/>
      <c r="I1297" s="1"/>
      <c r="J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X1297" s="1"/>
      <c r="Y1297" s="1"/>
      <c r="Z1297" s="1"/>
      <c r="AA1297" s="1"/>
      <c r="AB1297" s="1"/>
      <c r="AC1297" s="1"/>
      <c r="AE1297" s="1"/>
      <c r="AF1297" s="1"/>
      <c r="AG1297" s="1"/>
      <c r="AH1297" s="1"/>
      <c r="AI1297" s="1"/>
    </row>
    <row r="1298" spans="1:35" ht="14.25" customHeight="1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</row>
    <row r="1299" spans="1:35" ht="14.25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E1299" s="1"/>
      <c r="AF1299" s="1"/>
      <c r="AG1299" s="1"/>
      <c r="AH1299" s="1"/>
      <c r="AI1299" s="1"/>
    </row>
    <row r="1300" spans="1:35" ht="14.25" customHeight="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E1300" s="1"/>
      <c r="AF1300" s="1"/>
      <c r="AG1300" s="1"/>
      <c r="AH1300" s="1"/>
      <c r="AI1300" s="1"/>
    </row>
    <row r="1301" spans="1:35" ht="14.25" customHeight="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E1301" s="1"/>
      <c r="AF1301" s="1"/>
      <c r="AG1301" s="1"/>
      <c r="AH1301" s="1"/>
      <c r="AI1301" s="1"/>
    </row>
    <row r="1302" spans="1:35" ht="14.25" customHeight="1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E1302" s="1"/>
      <c r="AF1302" s="1"/>
      <c r="AG1302" s="1"/>
      <c r="AH1302" s="1"/>
      <c r="AI1302" s="1"/>
    </row>
    <row r="1303" spans="1:35" ht="14.25" customHeight="1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E1303" s="1"/>
      <c r="AF1303" s="1"/>
      <c r="AG1303" s="1"/>
      <c r="AH1303" s="1"/>
      <c r="AI1303" s="1"/>
    </row>
    <row r="1304" spans="1:35" ht="14.25" customHeight="1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</row>
    <row r="1305" spans="1:35" ht="14.25" customHeight="1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E1305" s="1"/>
      <c r="AF1305" s="1"/>
      <c r="AG1305" s="1"/>
      <c r="AH1305" s="1"/>
      <c r="AI1305" s="1"/>
    </row>
    <row r="1306" spans="1:35" ht="14.25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E1306" s="1"/>
      <c r="AF1306" s="1"/>
      <c r="AG1306" s="1"/>
      <c r="AH1306" s="1"/>
      <c r="AI1306" s="1"/>
    </row>
    <row r="1307" spans="1:35" ht="14.25" customHeight="1">
      <c r="A1307" s="1"/>
      <c r="B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X1307" s="1"/>
      <c r="Y1307" s="1"/>
      <c r="Z1307" s="1"/>
      <c r="AA1307" s="1"/>
      <c r="AB1307" s="1"/>
      <c r="AC1307" s="1"/>
      <c r="AE1307" s="1"/>
      <c r="AF1307" s="1"/>
      <c r="AG1307" s="1"/>
      <c r="AH1307" s="1"/>
      <c r="AI1307" s="1"/>
    </row>
    <row r="1308" spans="1:35" ht="14.25" customHeight="1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E1308" s="1"/>
      <c r="AF1308" s="1"/>
      <c r="AG1308" s="1"/>
      <c r="AH1308" s="1"/>
      <c r="AI1308" s="1"/>
    </row>
    <row r="1309" spans="1:35" ht="14.25" customHeight="1">
      <c r="A1309" s="1"/>
      <c r="B1309" s="1"/>
      <c r="D1309" s="1"/>
      <c r="E1309" s="1"/>
      <c r="F1309" s="1"/>
      <c r="G1309" s="1"/>
      <c r="H1309" s="1"/>
      <c r="I1309" s="1"/>
      <c r="J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X1309" s="1"/>
      <c r="Y1309" s="1"/>
      <c r="Z1309" s="1"/>
      <c r="AA1309" s="1"/>
      <c r="AB1309" s="1"/>
      <c r="AC1309" s="1"/>
      <c r="AE1309" s="1"/>
      <c r="AF1309" s="1"/>
      <c r="AG1309" s="1"/>
      <c r="AH1309" s="1"/>
      <c r="AI1309" s="1"/>
    </row>
    <row r="1310" spans="1:35" ht="14.25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E1310" s="1"/>
      <c r="AF1310" s="1"/>
      <c r="AG1310" s="1"/>
      <c r="AH1310" s="1"/>
      <c r="AI1310" s="1"/>
    </row>
    <row r="1311" spans="1:35" ht="14.25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E1311" s="1"/>
      <c r="AF1311" s="1"/>
      <c r="AG1311" s="1"/>
      <c r="AH1311" s="1"/>
      <c r="AI1311" s="1"/>
    </row>
    <row r="1312" spans="1:35" ht="14.25" customHeight="1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E1312" s="1"/>
      <c r="AF1312" s="1"/>
      <c r="AG1312" s="1"/>
      <c r="AH1312" s="1"/>
      <c r="AI1312" s="1"/>
    </row>
    <row r="1313" spans="1:35" ht="14.25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E1313" s="1"/>
      <c r="AF1313" s="1"/>
      <c r="AG1313" s="1"/>
      <c r="AH1313" s="1"/>
      <c r="AI1313" s="1"/>
    </row>
    <row r="1314" spans="1:35" ht="14.25" customHeight="1">
      <c r="A1314" s="1"/>
      <c r="B1314" s="1"/>
      <c r="D1314" s="1"/>
      <c r="E1314" s="1"/>
      <c r="F1314" s="1"/>
      <c r="G1314" s="1"/>
      <c r="H1314" s="1"/>
      <c r="I1314" s="1"/>
      <c r="J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X1314" s="1"/>
      <c r="Y1314" s="1"/>
      <c r="Z1314" s="1"/>
      <c r="AA1314" s="1"/>
      <c r="AB1314" s="1"/>
      <c r="AC1314" s="1"/>
      <c r="AE1314" s="1"/>
      <c r="AF1314" s="1"/>
      <c r="AG1314" s="1"/>
      <c r="AH1314" s="1"/>
      <c r="AI1314" s="1"/>
    </row>
    <row r="1315" spans="1:35" ht="14.25" customHeight="1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E1315" s="1"/>
      <c r="AF1315" s="1"/>
      <c r="AG1315" s="1"/>
      <c r="AH1315" s="1"/>
      <c r="AI1315" s="1"/>
    </row>
    <row r="1316" spans="1:35" ht="14.25" customHeight="1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E1316" s="1"/>
      <c r="AF1316" s="1"/>
      <c r="AG1316" s="1"/>
      <c r="AH1316" s="1"/>
      <c r="AI1316" s="1"/>
    </row>
    <row r="1317" spans="1:35" ht="14.25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E1317" s="1"/>
      <c r="AF1317" s="1"/>
      <c r="AG1317" s="1"/>
      <c r="AH1317" s="1"/>
      <c r="AI1317" s="1"/>
    </row>
    <row r="1318" spans="1:35" ht="14.25" customHeight="1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E1318" s="1"/>
      <c r="AF1318" s="1"/>
      <c r="AG1318" s="1"/>
      <c r="AH1318" s="1"/>
      <c r="AI1318" s="1"/>
    </row>
    <row r="1319" spans="1:35" ht="14.25" customHeight="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E1319" s="1"/>
      <c r="AF1319" s="1"/>
      <c r="AG1319" s="1"/>
      <c r="AH1319" s="1"/>
      <c r="AI1319" s="1"/>
    </row>
    <row r="1320" spans="1:35" ht="14.25" customHeight="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E1320" s="1"/>
      <c r="AF1320" s="1"/>
      <c r="AG1320" s="1"/>
      <c r="AH1320" s="1"/>
      <c r="AI1320" s="1"/>
    </row>
    <row r="1321" spans="1:35" ht="14.25" customHeight="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E1321" s="1"/>
      <c r="AF1321" s="1"/>
      <c r="AG1321" s="1"/>
      <c r="AH1321" s="1"/>
      <c r="AI1321" s="1"/>
    </row>
    <row r="1322" spans="1:35" ht="14.25" customHeight="1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E1322" s="1"/>
      <c r="AF1322" s="1"/>
      <c r="AG1322" s="1"/>
      <c r="AH1322" s="1"/>
      <c r="AI1322" s="1"/>
    </row>
    <row r="1323" spans="1:35" ht="14.25" customHeight="1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E1323" s="1"/>
      <c r="AF1323" s="1"/>
      <c r="AG1323" s="1"/>
      <c r="AH1323" s="1"/>
      <c r="AI1323" s="1"/>
    </row>
    <row r="1324" spans="1:35" ht="14.25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E1324" s="1"/>
      <c r="AF1324" s="1"/>
      <c r="AG1324" s="1"/>
      <c r="AH1324" s="1"/>
      <c r="AI1324" s="1"/>
    </row>
    <row r="1325" spans="1:35" ht="14.25" customHeight="1">
      <c r="A1325" s="1"/>
      <c r="B1325" s="1"/>
      <c r="D1325" s="1"/>
      <c r="E1325" s="1"/>
      <c r="F1325" s="1"/>
      <c r="G1325" s="1"/>
      <c r="H1325" s="1"/>
      <c r="I1325" s="1"/>
      <c r="J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X1325" s="1"/>
      <c r="Y1325" s="1"/>
      <c r="Z1325" s="1"/>
      <c r="AA1325" s="1"/>
      <c r="AB1325" s="1"/>
      <c r="AC1325" s="1"/>
      <c r="AE1325" s="1"/>
      <c r="AF1325" s="1"/>
      <c r="AG1325" s="1"/>
      <c r="AH1325" s="1"/>
      <c r="AI1325" s="1"/>
    </row>
    <row r="1326" spans="1:35" ht="14.25" customHeight="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E1326" s="1"/>
      <c r="AF1326" s="1"/>
      <c r="AG1326" s="1"/>
      <c r="AH1326" s="1"/>
      <c r="AI1326" s="1"/>
    </row>
    <row r="1327" spans="1:35" ht="14.25" customHeight="1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E1327" s="1"/>
      <c r="AF1327" s="1"/>
      <c r="AG1327" s="1"/>
      <c r="AH1327" s="1"/>
      <c r="AI1327" s="1"/>
    </row>
    <row r="1328" spans="1:35" ht="14.25" customHeight="1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E1328" s="1"/>
      <c r="AF1328" s="1"/>
      <c r="AG1328" s="1"/>
      <c r="AH1328" s="1"/>
      <c r="AI1328" s="1"/>
    </row>
    <row r="1329" spans="1:35" ht="14.25" customHeight="1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E1329" s="1"/>
      <c r="AF1329" s="1"/>
      <c r="AG1329" s="1"/>
      <c r="AH1329" s="1"/>
      <c r="AI1329" s="1"/>
    </row>
    <row r="1330" spans="1:35" ht="14.25" customHeight="1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E1330" s="1"/>
      <c r="AF1330" s="1"/>
      <c r="AG1330" s="1"/>
      <c r="AH1330" s="1"/>
      <c r="AI1330" s="1"/>
    </row>
    <row r="1331" spans="1:35" ht="14.25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E1331" s="1"/>
      <c r="AF1331" s="1"/>
      <c r="AG1331" s="1"/>
      <c r="AH1331" s="1"/>
      <c r="AI1331" s="1"/>
    </row>
    <row r="1332" spans="1:35" ht="14.25" customHeigh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E1332" s="1"/>
      <c r="AF1332" s="1"/>
      <c r="AG1332" s="1"/>
      <c r="AH1332" s="1"/>
      <c r="AI1332" s="1"/>
    </row>
    <row r="1333" spans="1:35" ht="14.25" customHeight="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E1333" s="1"/>
      <c r="AF1333" s="1"/>
      <c r="AG1333" s="1"/>
      <c r="AH1333" s="1"/>
      <c r="AI1333" s="1"/>
    </row>
    <row r="1334" spans="1:35" ht="14.25" customHeight="1">
      <c r="A1334" s="1"/>
      <c r="B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X1334" s="1"/>
      <c r="Y1334" s="1"/>
      <c r="Z1334" s="1"/>
      <c r="AA1334" s="1"/>
      <c r="AB1334" s="1"/>
      <c r="AC1334" s="1"/>
      <c r="AE1334" s="1"/>
      <c r="AF1334" s="1"/>
      <c r="AG1334" s="1"/>
      <c r="AH1334" s="1"/>
      <c r="AI1334" s="1"/>
    </row>
    <row r="1335" spans="1:35" ht="14.25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E1335" s="1"/>
      <c r="AF1335" s="1"/>
      <c r="AG1335" s="1"/>
      <c r="AH1335" s="1"/>
      <c r="AI1335" s="1"/>
    </row>
    <row r="1336" spans="1:35" ht="14.25" customHeight="1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E1336" s="1"/>
      <c r="AF1336" s="1"/>
      <c r="AG1336" s="1"/>
      <c r="AH1336" s="1"/>
      <c r="AI1336" s="1"/>
    </row>
    <row r="1337" spans="1:35" ht="14.25" customHeight="1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E1337" s="1"/>
      <c r="AF1337" s="1"/>
      <c r="AG1337" s="1"/>
      <c r="AH1337" s="1"/>
      <c r="AI1337" s="1"/>
    </row>
    <row r="1338" spans="1:35" ht="14.25" customHeight="1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E1338" s="1"/>
      <c r="AF1338" s="1"/>
      <c r="AG1338" s="1"/>
      <c r="AH1338" s="1"/>
      <c r="AI1338" s="1"/>
    </row>
    <row r="1339" spans="1:35" ht="14.25" customHeigh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E1339" s="1"/>
      <c r="AF1339" s="1"/>
      <c r="AG1339" s="1"/>
      <c r="AH1339" s="1"/>
      <c r="AI1339" s="1"/>
    </row>
    <row r="1340" spans="1:35" ht="14.25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E1340" s="1"/>
      <c r="AF1340" s="1"/>
      <c r="AG1340" s="1"/>
      <c r="AH1340" s="1"/>
      <c r="AI1340" s="1"/>
    </row>
    <row r="1341" spans="1:35" ht="14.25" customHeigh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E1341" s="1"/>
      <c r="AF1341" s="1"/>
      <c r="AG1341" s="1"/>
      <c r="AH1341" s="1"/>
      <c r="AI1341" s="1"/>
    </row>
    <row r="1342" spans="1:35" ht="14.25" customHeight="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E1342" s="1"/>
      <c r="AF1342" s="1"/>
      <c r="AG1342" s="1"/>
      <c r="AH1342" s="1"/>
      <c r="AI1342" s="1"/>
    </row>
    <row r="1343" spans="1:35" ht="14.25" customHeight="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E1343" s="1"/>
      <c r="AF1343" s="1"/>
      <c r="AG1343" s="1"/>
      <c r="AH1343" s="1"/>
      <c r="AI1343" s="1"/>
    </row>
    <row r="1344" spans="1:35" ht="14.25" customHeight="1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E1344" s="1"/>
      <c r="AF1344" s="1"/>
      <c r="AG1344" s="1"/>
      <c r="AH1344" s="1"/>
      <c r="AI1344" s="1"/>
    </row>
    <row r="1345" spans="1:35" ht="14.25" customHeight="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E1345" s="1"/>
      <c r="AF1345" s="1"/>
      <c r="AG1345" s="1"/>
      <c r="AH1345" s="1"/>
      <c r="AI1345" s="1"/>
    </row>
    <row r="1346" spans="1:35" ht="14.25" customHeight="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E1346" s="1"/>
      <c r="AF1346" s="1"/>
      <c r="AG1346" s="1"/>
      <c r="AH1346" s="1"/>
      <c r="AI1346" s="1"/>
    </row>
    <row r="1347" spans="1:35" ht="14.25" customHeight="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E1347" s="1"/>
      <c r="AF1347" s="1"/>
      <c r="AG1347" s="1"/>
      <c r="AH1347" s="1"/>
      <c r="AI1347" s="1"/>
    </row>
    <row r="1348" spans="1:35" ht="14.25" customHeight="1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E1348" s="1"/>
      <c r="AF1348" s="1"/>
      <c r="AG1348" s="1"/>
      <c r="AH1348" s="1"/>
      <c r="AI1348" s="1"/>
    </row>
    <row r="1349" spans="1:35" ht="14.25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E1349" s="1"/>
      <c r="AF1349" s="1"/>
      <c r="AG1349" s="1"/>
      <c r="AH1349" s="1"/>
      <c r="AI1349" s="1"/>
    </row>
    <row r="1350" spans="1:35" ht="14.25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E1350" s="1"/>
      <c r="AF1350" s="1"/>
      <c r="AG1350" s="1"/>
      <c r="AH1350" s="1"/>
      <c r="AI1350" s="1"/>
    </row>
    <row r="1351" spans="1:35" ht="14.25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E1351" s="1"/>
      <c r="AF1351" s="1"/>
      <c r="AG1351" s="1"/>
      <c r="AH1351" s="1"/>
      <c r="AI1351" s="1"/>
    </row>
    <row r="1352" spans="1:35" ht="14.25" customHeight="1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E1352" s="1"/>
      <c r="AF1352" s="1"/>
      <c r="AG1352" s="1"/>
      <c r="AH1352" s="1"/>
      <c r="AI1352" s="1"/>
    </row>
    <row r="1353" spans="1:35" ht="14.25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E1353" s="1"/>
      <c r="AF1353" s="1"/>
      <c r="AG1353" s="1"/>
      <c r="AH1353" s="1"/>
      <c r="AI1353" s="1"/>
    </row>
    <row r="1354" spans="1:35" ht="14.25" customHeight="1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E1354" s="1"/>
      <c r="AF1354" s="1"/>
      <c r="AG1354" s="1"/>
      <c r="AH1354" s="1"/>
      <c r="AI1354" s="1"/>
    </row>
    <row r="1355" spans="1:35" ht="14.25" customHeight="1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E1355" s="1"/>
      <c r="AF1355" s="1"/>
      <c r="AG1355" s="1"/>
      <c r="AH1355" s="1"/>
      <c r="AI1355" s="1"/>
    </row>
    <row r="1356" spans="1:35" ht="14.25" customHeight="1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E1356" s="1"/>
      <c r="AF1356" s="1"/>
      <c r="AG1356" s="1"/>
      <c r="AH1356" s="1"/>
      <c r="AI1356" s="1"/>
    </row>
    <row r="1357" spans="1:35" ht="14.25" customHeight="1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E1357" s="1"/>
      <c r="AF1357" s="1"/>
      <c r="AG1357" s="1"/>
      <c r="AH1357" s="1"/>
      <c r="AI1357" s="1"/>
    </row>
    <row r="1358" spans="1:35" ht="14.25" customHeight="1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E1358" s="1"/>
      <c r="AF1358" s="1"/>
      <c r="AG1358" s="1"/>
      <c r="AH1358" s="1"/>
      <c r="AI1358" s="1"/>
    </row>
    <row r="1359" spans="1:35" ht="14.25" customHeight="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E1359" s="1"/>
      <c r="AF1359" s="1"/>
      <c r="AG1359" s="1"/>
      <c r="AH1359" s="1"/>
      <c r="AI1359" s="1"/>
    </row>
    <row r="1360" spans="1:35" ht="14.25" customHeight="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L1360" s="1"/>
      <c r="M1360" s="1"/>
      <c r="N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B1360" s="1"/>
      <c r="AC1360" s="1"/>
      <c r="AE1360" s="1"/>
      <c r="AF1360" s="1"/>
      <c r="AG1360" s="1"/>
      <c r="AH1360" s="1"/>
      <c r="AI1360" s="1"/>
    </row>
    <row r="1361" spans="1:35" ht="14.25" customHeight="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</row>
    <row r="1362" spans="1:35" ht="14.25" customHeight="1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E1362" s="1"/>
      <c r="AF1362" s="1"/>
      <c r="AG1362" s="1"/>
      <c r="AH1362" s="1"/>
      <c r="AI1362" s="1"/>
    </row>
    <row r="1363" spans="1:35" ht="14.25" customHeigh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E1363" s="1"/>
      <c r="AF1363" s="1"/>
      <c r="AG1363" s="1"/>
      <c r="AH1363" s="1"/>
      <c r="AI1363" s="1"/>
    </row>
    <row r="1364" spans="1:35" ht="14.25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E1364" s="1"/>
      <c r="AF1364" s="1"/>
      <c r="AG1364" s="1"/>
      <c r="AH1364" s="1"/>
      <c r="AI1364" s="1"/>
    </row>
    <row r="1365" spans="1:35" ht="14.25" customHeight="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E1365" s="1"/>
      <c r="AF1365" s="1"/>
      <c r="AG1365" s="1"/>
      <c r="AH1365" s="1"/>
      <c r="AI1365" s="1"/>
    </row>
    <row r="1366" spans="1:35" ht="14.25" customHeight="1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E1366" s="1"/>
      <c r="AF1366" s="1"/>
      <c r="AG1366" s="1"/>
      <c r="AH1366" s="1"/>
      <c r="AI1366" s="1"/>
    </row>
    <row r="1367" spans="1:35" ht="14.25" customHeight="1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E1367" s="1"/>
      <c r="AF1367" s="1"/>
      <c r="AG1367" s="1"/>
      <c r="AH1367" s="1"/>
      <c r="AI1367" s="1"/>
    </row>
    <row r="1368" spans="1:35" ht="14.25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E1368" s="1"/>
      <c r="AF1368" s="1"/>
      <c r="AG1368" s="1"/>
      <c r="AH1368" s="1"/>
      <c r="AI1368" s="1"/>
    </row>
    <row r="1369" spans="1:35" ht="14.25" customHeigh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E1369" s="1"/>
      <c r="AF1369" s="1"/>
      <c r="AG1369" s="1"/>
      <c r="AH1369" s="1"/>
      <c r="AI1369" s="1"/>
    </row>
    <row r="1370" spans="1:35" ht="14.25" customHeight="1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E1370" s="1"/>
      <c r="AF1370" s="1"/>
      <c r="AG1370" s="1"/>
      <c r="AH1370" s="1"/>
      <c r="AI1370" s="1"/>
    </row>
    <row r="1371" spans="1:35" ht="14.25" customHeight="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E1371" s="1"/>
      <c r="AF1371" s="1"/>
      <c r="AG1371" s="1"/>
      <c r="AH1371" s="1"/>
      <c r="AI1371" s="1"/>
    </row>
    <row r="1372" spans="1:35" ht="14.25" customHeight="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E1372" s="1"/>
      <c r="AF1372" s="1"/>
      <c r="AG1372" s="1"/>
      <c r="AH1372" s="1"/>
      <c r="AI1372" s="1"/>
    </row>
    <row r="1373" spans="1:35" ht="14.25" customHeight="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E1373" s="1"/>
      <c r="AF1373" s="1"/>
      <c r="AG1373" s="1"/>
      <c r="AH1373" s="1"/>
      <c r="AI1373" s="1"/>
    </row>
    <row r="1374" spans="1:35" ht="14.25" customHeight="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E1374" s="1"/>
      <c r="AF1374" s="1"/>
      <c r="AG1374" s="1"/>
      <c r="AH1374" s="1"/>
      <c r="AI1374" s="1"/>
    </row>
    <row r="1375" spans="1:35" ht="14.25" customHeight="1">
      <c r="A1375" s="1"/>
      <c r="B1375" s="1"/>
      <c r="D1375" s="1"/>
      <c r="E1375" s="1"/>
      <c r="F1375" s="1"/>
      <c r="G1375" s="1"/>
      <c r="H1375" s="1"/>
      <c r="I1375" s="1"/>
      <c r="J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X1375" s="1"/>
      <c r="Y1375" s="1"/>
      <c r="Z1375" s="1"/>
      <c r="AA1375" s="1"/>
      <c r="AB1375" s="1"/>
      <c r="AC1375" s="1"/>
      <c r="AE1375" s="1"/>
      <c r="AF1375" s="1"/>
      <c r="AG1375" s="1"/>
      <c r="AH1375" s="1"/>
      <c r="AI1375" s="1"/>
    </row>
    <row r="1376" spans="1:35" ht="14.25" customHeigh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E1376" s="1"/>
      <c r="AF1376" s="1"/>
      <c r="AG1376" s="1"/>
      <c r="AH1376" s="1"/>
      <c r="AI1376" s="1"/>
    </row>
    <row r="1377" spans="1:35" ht="14.25" customHeight="1">
      <c r="A1377" s="1"/>
      <c r="B1377" s="1"/>
      <c r="D1377" s="1"/>
      <c r="E1377" s="1"/>
      <c r="F1377" s="1"/>
      <c r="G1377" s="1"/>
      <c r="H1377" s="1"/>
      <c r="I1377" s="1"/>
      <c r="J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X1377" s="1"/>
      <c r="Y1377" s="1"/>
      <c r="Z1377" s="1"/>
      <c r="AA1377" s="1"/>
      <c r="AB1377" s="1"/>
      <c r="AC1377" s="1"/>
      <c r="AE1377" s="1"/>
      <c r="AF1377" s="1"/>
      <c r="AG1377" s="1"/>
      <c r="AH1377" s="1"/>
      <c r="AI1377" s="1"/>
    </row>
    <row r="1378" spans="1:35" ht="14.25" customHeight="1">
      <c r="A1378" s="1"/>
      <c r="B1378" s="1"/>
      <c r="D1378" s="1"/>
      <c r="E1378" s="1"/>
      <c r="F1378" s="1"/>
      <c r="G1378" s="1"/>
      <c r="H1378" s="1"/>
      <c r="I1378" s="1"/>
      <c r="J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X1378" s="1"/>
      <c r="Y1378" s="1"/>
      <c r="Z1378" s="1"/>
      <c r="AA1378" s="1"/>
      <c r="AB1378" s="1"/>
      <c r="AC1378" s="1"/>
      <c r="AE1378" s="1"/>
      <c r="AF1378" s="1"/>
      <c r="AG1378" s="1"/>
      <c r="AH1378" s="1"/>
      <c r="AI1378" s="1"/>
    </row>
    <row r="1379" spans="1:35" ht="14.25" customHeight="1">
      <c r="A1379" s="1"/>
      <c r="B1379" s="1"/>
      <c r="D1379" s="1"/>
      <c r="E1379" s="1"/>
      <c r="F1379" s="1"/>
      <c r="G1379" s="1"/>
      <c r="H1379" s="1"/>
      <c r="I1379" s="1"/>
      <c r="J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X1379" s="1"/>
      <c r="Y1379" s="1"/>
      <c r="Z1379" s="1"/>
      <c r="AA1379" s="1"/>
      <c r="AB1379" s="1"/>
      <c r="AC1379" s="1"/>
      <c r="AE1379" s="1"/>
      <c r="AF1379" s="1"/>
      <c r="AG1379" s="1"/>
      <c r="AH1379" s="1"/>
      <c r="AI1379" s="1"/>
    </row>
    <row r="1380" spans="1:35" ht="14.25" customHeight="1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E1380" s="1"/>
      <c r="AF1380" s="1"/>
      <c r="AG1380" s="1"/>
      <c r="AH1380" s="1"/>
      <c r="AI1380" s="1"/>
    </row>
    <row r="1381" spans="1:35" ht="14.25" customHeight="1">
      <c r="A1381" s="1"/>
      <c r="B1381" s="1"/>
      <c r="D1381" s="1"/>
      <c r="E1381" s="1"/>
      <c r="F1381" s="1"/>
      <c r="G1381" s="1"/>
      <c r="H1381" s="1"/>
      <c r="I1381" s="1"/>
      <c r="J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X1381" s="1"/>
      <c r="Y1381" s="1"/>
      <c r="Z1381" s="1"/>
      <c r="AA1381" s="1"/>
      <c r="AB1381" s="1"/>
      <c r="AC1381" s="1"/>
      <c r="AE1381" s="1"/>
      <c r="AF1381" s="1"/>
      <c r="AG1381" s="1"/>
      <c r="AH1381" s="1"/>
      <c r="AI1381" s="1"/>
    </row>
    <row r="1382" spans="1:35" ht="14.25" customHeight="1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</row>
    <row r="1383" spans="1:35" ht="14.25" customHeight="1">
      <c r="A1383" s="1"/>
      <c r="B1383" s="1"/>
      <c r="D1383" s="1"/>
      <c r="E1383" s="1"/>
      <c r="F1383" s="1"/>
      <c r="G1383" s="1"/>
      <c r="H1383" s="1"/>
      <c r="I1383" s="1"/>
      <c r="J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X1383" s="1"/>
      <c r="Y1383" s="1"/>
      <c r="Z1383" s="1"/>
      <c r="AA1383" s="1"/>
      <c r="AB1383" s="1"/>
      <c r="AC1383" s="1"/>
      <c r="AE1383" s="1"/>
      <c r="AF1383" s="1"/>
      <c r="AG1383" s="1"/>
      <c r="AH1383" s="1"/>
      <c r="AI1383" s="1"/>
    </row>
    <row r="1384" spans="1:35" ht="14.25" customHeight="1">
      <c r="A1384" s="1"/>
      <c r="B1384" s="1"/>
      <c r="D1384" s="1"/>
      <c r="E1384" s="1"/>
      <c r="F1384" s="1"/>
      <c r="G1384" s="1"/>
      <c r="H1384" s="1"/>
      <c r="I1384" s="1"/>
      <c r="J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X1384" s="1"/>
      <c r="Y1384" s="1"/>
      <c r="Z1384" s="1"/>
      <c r="AA1384" s="1"/>
      <c r="AB1384" s="1"/>
      <c r="AC1384" s="1"/>
      <c r="AE1384" s="1"/>
      <c r="AF1384" s="1"/>
      <c r="AG1384" s="1"/>
      <c r="AH1384" s="1"/>
      <c r="AI1384" s="1"/>
    </row>
    <row r="1385" spans="1:35" ht="14.25" customHeight="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</row>
    <row r="1386" spans="1:35" ht="14.25" customHeigh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</row>
    <row r="1387" spans="1:35" ht="14.25" customHeight="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E1387" s="1"/>
      <c r="AF1387" s="1"/>
      <c r="AG1387" s="1"/>
      <c r="AH1387" s="1"/>
      <c r="AI1387" s="1"/>
    </row>
    <row r="1388" spans="1:35" ht="14.25" customHeight="1">
      <c r="A1388" s="1"/>
      <c r="B1388" s="1"/>
      <c r="D1388" s="1"/>
      <c r="E1388" s="1"/>
      <c r="F1388" s="1"/>
      <c r="G1388" s="1"/>
      <c r="H1388" s="1"/>
      <c r="I1388" s="1"/>
      <c r="J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X1388" s="1"/>
      <c r="Y1388" s="1"/>
      <c r="Z1388" s="1"/>
      <c r="AA1388" s="1"/>
      <c r="AB1388" s="1"/>
      <c r="AC1388" s="1"/>
      <c r="AE1388" s="1"/>
      <c r="AF1388" s="1"/>
      <c r="AG1388" s="1"/>
      <c r="AH1388" s="1"/>
      <c r="AI1388" s="1"/>
    </row>
    <row r="1389" spans="1:35" ht="14.25" customHeight="1">
      <c r="A1389" s="1"/>
      <c r="B1389" s="1"/>
      <c r="D1389" s="1"/>
      <c r="F1389" s="1"/>
      <c r="G1389" s="1"/>
      <c r="H1389" s="1"/>
      <c r="I1389" s="1"/>
      <c r="J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X1389" s="1"/>
      <c r="Y1389" s="1"/>
      <c r="Z1389" s="1"/>
      <c r="AA1389" s="1"/>
      <c r="AB1389" s="1"/>
      <c r="AC1389" s="1"/>
      <c r="AE1389" s="1"/>
      <c r="AF1389" s="1"/>
      <c r="AG1389" s="1"/>
      <c r="AH1389" s="1"/>
      <c r="AI1389" s="1"/>
    </row>
    <row r="1390" spans="1:35" ht="14.25" customHeight="1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E1390" s="1"/>
      <c r="AF1390" s="1"/>
      <c r="AG1390" s="1"/>
      <c r="AH1390" s="1"/>
      <c r="AI1390" s="1"/>
    </row>
    <row r="1391" spans="1:35" ht="14.25" customHeight="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E1391" s="1"/>
      <c r="AF1391" s="1"/>
      <c r="AG1391" s="1"/>
      <c r="AH1391" s="1"/>
      <c r="AI1391" s="1"/>
    </row>
    <row r="1392" spans="1:35" ht="14.25" customHeight="1">
      <c r="A1392" s="1"/>
      <c r="B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X1392" s="1"/>
      <c r="Y1392" s="1"/>
      <c r="Z1392" s="1"/>
      <c r="AA1392" s="1"/>
      <c r="AB1392" s="1"/>
      <c r="AC1392" s="1"/>
      <c r="AE1392" s="1"/>
      <c r="AF1392" s="1"/>
      <c r="AG1392" s="1"/>
      <c r="AH1392" s="1"/>
      <c r="AI1392" s="1"/>
    </row>
    <row r="1393" spans="1:35" ht="14.25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E1393" s="1"/>
      <c r="AF1393" s="1"/>
      <c r="AG1393" s="1"/>
      <c r="AH1393" s="1"/>
      <c r="AI1393" s="1"/>
    </row>
    <row r="1394" spans="1:35" ht="14.25" customHeight="1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E1394" s="1"/>
      <c r="AF1394" s="1"/>
      <c r="AG1394" s="1"/>
      <c r="AH1394" s="1"/>
      <c r="AI1394" s="1"/>
    </row>
    <row r="1395" spans="1:35" ht="14.25" customHeight="1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E1395" s="1"/>
      <c r="AF1395" s="1"/>
      <c r="AG1395" s="1"/>
      <c r="AH1395" s="1"/>
      <c r="AI1395" s="1"/>
    </row>
    <row r="1396" spans="1:35" ht="14.25" customHeight="1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E1396" s="1"/>
      <c r="AF1396" s="1"/>
      <c r="AG1396" s="1"/>
      <c r="AH1396" s="1"/>
      <c r="AI1396" s="1"/>
    </row>
    <row r="1397" spans="1:35" ht="14.25" customHeight="1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E1397" s="1"/>
      <c r="AF1397" s="1"/>
      <c r="AG1397" s="1"/>
      <c r="AH1397" s="1"/>
      <c r="AI1397" s="1"/>
    </row>
    <row r="1398" spans="1:35" ht="14.25" customHeight="1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E1398" s="1"/>
      <c r="AF1398" s="1"/>
      <c r="AG1398" s="1"/>
      <c r="AH1398" s="1"/>
      <c r="AI1398" s="1"/>
    </row>
    <row r="1399" spans="1:35" ht="14.25" customHeight="1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E1399" s="1"/>
      <c r="AF1399" s="1"/>
      <c r="AG1399" s="1"/>
      <c r="AH1399" s="1"/>
      <c r="AI1399" s="1"/>
    </row>
    <row r="1400" spans="1:35" ht="14.25" customHeight="1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E1400" s="1"/>
      <c r="AF1400" s="1"/>
      <c r="AG1400" s="1"/>
      <c r="AH1400" s="1"/>
      <c r="AI1400" s="1"/>
    </row>
    <row r="1401" spans="1:35" ht="14.25" customHeigh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E1401" s="1"/>
      <c r="AF1401" s="1"/>
      <c r="AG1401" s="1"/>
      <c r="AH1401" s="1"/>
      <c r="AI1401" s="1"/>
    </row>
    <row r="1402" spans="1:35" ht="14.25" customHeight="1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E1402" s="1"/>
      <c r="AF1402" s="1"/>
      <c r="AG1402" s="1"/>
      <c r="AH1402" s="1"/>
      <c r="AI1402" s="1"/>
    </row>
    <row r="1403" spans="1:35" ht="14.25" customHeight="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E1403" s="1"/>
      <c r="AF1403" s="1"/>
      <c r="AG1403" s="1"/>
      <c r="AH1403" s="1"/>
      <c r="AI1403" s="1"/>
    </row>
    <row r="1404" spans="1:35" ht="14.25" customHeight="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E1404" s="1"/>
      <c r="AF1404" s="1"/>
      <c r="AG1404" s="1"/>
      <c r="AH1404" s="1"/>
      <c r="AI1404" s="1"/>
    </row>
    <row r="1405" spans="1:35" ht="14.25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E1405" s="1"/>
      <c r="AF1405" s="1"/>
      <c r="AG1405" s="1"/>
      <c r="AH1405" s="1"/>
      <c r="AI1405" s="1"/>
    </row>
    <row r="1406" spans="1:35" ht="14.25" customHeight="1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E1406" s="1"/>
      <c r="AF1406" s="1"/>
      <c r="AG1406" s="1"/>
      <c r="AH1406" s="1"/>
      <c r="AI1406" s="1"/>
    </row>
    <row r="1407" spans="1:35" ht="14.25" customHeight="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E1407" s="1"/>
      <c r="AF1407" s="1"/>
      <c r="AG1407" s="1"/>
      <c r="AH1407" s="1"/>
      <c r="AI1407" s="1"/>
    </row>
    <row r="1408" spans="1:35" ht="14.25" customHeight="1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E1408" s="1"/>
      <c r="AF1408" s="1"/>
      <c r="AG1408" s="1"/>
      <c r="AH1408" s="1"/>
      <c r="AI1408" s="1"/>
    </row>
    <row r="1409" spans="1:35" ht="14.25" customHeight="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</row>
    <row r="1410" spans="1:35" ht="14.25" customHeight="1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E1410" s="1"/>
      <c r="AF1410" s="1"/>
      <c r="AG1410" s="1"/>
      <c r="AH1410" s="1"/>
      <c r="AI1410" s="1"/>
    </row>
    <row r="1411" spans="1:35" ht="14.25" customHeight="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E1411" s="1"/>
      <c r="AF1411" s="1"/>
      <c r="AG1411" s="1"/>
      <c r="AH1411" s="1"/>
      <c r="AI1411" s="1"/>
    </row>
    <row r="1412" spans="1:35" ht="14.25" customHeight="1">
      <c r="A1412" s="1"/>
      <c r="B1412" s="1"/>
      <c r="D1412" s="1"/>
      <c r="E1412" s="1"/>
      <c r="F1412" s="1"/>
      <c r="G1412" s="1"/>
      <c r="H1412" s="1"/>
      <c r="I1412" s="1"/>
      <c r="J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E1412" s="1"/>
      <c r="AF1412" s="1"/>
      <c r="AG1412" s="1"/>
      <c r="AH1412" s="1"/>
      <c r="AI1412" s="1"/>
    </row>
    <row r="1413" spans="1:35" ht="14.25" customHeight="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E1413" s="1"/>
      <c r="AF1413" s="1"/>
      <c r="AG1413" s="1"/>
      <c r="AH1413" s="1"/>
      <c r="AI1413" s="1"/>
    </row>
    <row r="1414" spans="1:35" ht="14.25" customHeight="1">
      <c r="A1414" s="1"/>
      <c r="B1414" s="1"/>
      <c r="D1414" s="1"/>
      <c r="E1414" s="1"/>
      <c r="F1414" s="1"/>
      <c r="G1414" s="1"/>
      <c r="H1414" s="1"/>
      <c r="I1414" s="1"/>
      <c r="J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X1414" s="1"/>
      <c r="Y1414" s="1"/>
      <c r="Z1414" s="1"/>
      <c r="AA1414" s="1"/>
      <c r="AB1414" s="1"/>
      <c r="AC1414" s="1"/>
      <c r="AE1414" s="1"/>
      <c r="AF1414" s="1"/>
      <c r="AG1414" s="1"/>
      <c r="AH1414" s="1"/>
      <c r="AI1414" s="1"/>
    </row>
    <row r="1415" spans="1:35" ht="14.25" customHeight="1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E1415" s="1"/>
      <c r="AF1415" s="1"/>
      <c r="AG1415" s="1"/>
      <c r="AH1415" s="1"/>
      <c r="AI1415" s="1"/>
    </row>
    <row r="1416" spans="1:35" ht="14.25" customHeight="1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E1416" s="1"/>
      <c r="AF1416" s="1"/>
      <c r="AG1416" s="1"/>
      <c r="AH1416" s="1"/>
      <c r="AI1416" s="1"/>
    </row>
    <row r="1417" spans="1:35" ht="14.25" customHeight="1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E1417" s="1"/>
      <c r="AF1417" s="1"/>
      <c r="AG1417" s="1"/>
      <c r="AH1417" s="1"/>
      <c r="AI1417" s="1"/>
    </row>
    <row r="1418" spans="1:35" ht="14.25" customHeight="1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E1418" s="1"/>
      <c r="AF1418" s="1"/>
      <c r="AG1418" s="1"/>
      <c r="AH1418" s="1"/>
      <c r="AI1418" s="1"/>
    </row>
    <row r="1419" spans="1:35" ht="14.25" customHeight="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E1419" s="1"/>
      <c r="AF1419" s="1"/>
      <c r="AG1419" s="1"/>
      <c r="AH1419" s="1"/>
      <c r="AI1419" s="1"/>
    </row>
    <row r="1420" spans="1:35" ht="14.25" customHeight="1">
      <c r="A1420" s="1"/>
      <c r="B1420" s="1"/>
      <c r="D1420" s="1"/>
      <c r="E1420" s="1"/>
      <c r="F1420" s="1"/>
      <c r="G1420" s="1"/>
      <c r="H1420" s="1"/>
      <c r="I1420" s="1"/>
      <c r="J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X1420" s="1"/>
      <c r="Y1420" s="1"/>
      <c r="Z1420" s="1"/>
      <c r="AA1420" s="1"/>
      <c r="AB1420" s="1"/>
      <c r="AC1420" s="1"/>
      <c r="AE1420" s="1"/>
      <c r="AF1420" s="1"/>
      <c r="AG1420" s="1"/>
      <c r="AH1420" s="1"/>
      <c r="AI1420" s="1"/>
    </row>
    <row r="1421" spans="1:35" ht="14.25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E1421" s="1"/>
      <c r="AF1421" s="1"/>
      <c r="AG1421" s="1"/>
      <c r="AH1421" s="1"/>
      <c r="AI1421" s="1"/>
    </row>
    <row r="1422" spans="1:35" ht="14.25" customHeight="1">
      <c r="A1422" s="1"/>
      <c r="B1422" s="1"/>
      <c r="D1422" s="1"/>
      <c r="E1422" s="1"/>
      <c r="F1422" s="1"/>
      <c r="G1422" s="1"/>
      <c r="H1422" s="1"/>
      <c r="I1422" s="1"/>
      <c r="J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X1422" s="1"/>
      <c r="Y1422" s="1"/>
      <c r="Z1422" s="1"/>
      <c r="AA1422" s="1"/>
      <c r="AB1422" s="1"/>
      <c r="AC1422" s="1"/>
      <c r="AE1422" s="1"/>
      <c r="AF1422" s="1"/>
      <c r="AG1422" s="1"/>
      <c r="AH1422" s="1"/>
      <c r="AI1422" s="1"/>
    </row>
    <row r="1423" spans="1:35" ht="14.25" customHeight="1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E1423" s="1"/>
      <c r="AF1423" s="1"/>
      <c r="AG1423" s="1"/>
      <c r="AH1423" s="1"/>
      <c r="AI1423" s="1"/>
    </row>
    <row r="1424" spans="1:35" ht="14.25" customHeight="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E1424" s="1"/>
      <c r="AF1424" s="1"/>
      <c r="AG1424" s="1"/>
      <c r="AH1424" s="1"/>
      <c r="AI1424" s="1"/>
    </row>
    <row r="1425" spans="1:35" ht="14.25" customHeight="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E1425" s="1"/>
      <c r="AF1425" s="1"/>
      <c r="AG1425" s="1"/>
      <c r="AH1425" s="1"/>
      <c r="AI1425" s="1"/>
    </row>
    <row r="1426" spans="1:35" ht="14.25" customHeight="1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E1426" s="1"/>
      <c r="AF1426" s="1"/>
      <c r="AG1426" s="1"/>
      <c r="AH1426" s="1"/>
      <c r="AI1426" s="1"/>
    </row>
    <row r="1427" spans="1:35" ht="14.25" customHeight="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E1427" s="1"/>
      <c r="AF1427" s="1"/>
      <c r="AG1427" s="1"/>
      <c r="AH1427" s="1"/>
      <c r="AI1427" s="1"/>
    </row>
    <row r="1428" spans="1:35" ht="14.25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E1428" s="1"/>
      <c r="AF1428" s="1"/>
      <c r="AG1428" s="1"/>
      <c r="AH1428" s="1"/>
      <c r="AI1428" s="1"/>
    </row>
    <row r="1429" spans="1:35" ht="14.25" customHeight="1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E1429" s="1"/>
      <c r="AF1429" s="1"/>
      <c r="AG1429" s="1"/>
      <c r="AH1429" s="1"/>
      <c r="AI1429" s="1"/>
    </row>
    <row r="1430" spans="1:35" ht="14.25" customHeight="1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E1430" s="1"/>
      <c r="AF1430" s="1"/>
      <c r="AG1430" s="1"/>
      <c r="AH1430" s="1"/>
      <c r="AI1430" s="1"/>
    </row>
    <row r="1431" spans="1:35" ht="14.25" customHeight="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E1431" s="1"/>
      <c r="AF1431" s="1"/>
      <c r="AG1431" s="1"/>
      <c r="AH1431" s="1"/>
      <c r="AI1431" s="1"/>
    </row>
    <row r="1432" spans="1:35" ht="14.25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E1432" s="1"/>
      <c r="AF1432" s="1"/>
      <c r="AG1432" s="1"/>
      <c r="AH1432" s="1"/>
      <c r="AI1432" s="1"/>
    </row>
    <row r="1433" spans="1:35" ht="14.25" customHeight="1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E1433" s="1"/>
      <c r="AF1433" s="1"/>
      <c r="AG1433" s="1"/>
      <c r="AH1433" s="1"/>
      <c r="AI1433" s="1"/>
    </row>
    <row r="1434" spans="1:35" ht="14.25" customHeight="1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E1434" s="1"/>
      <c r="AF1434" s="1"/>
      <c r="AG1434" s="1"/>
      <c r="AH1434" s="1"/>
      <c r="AI1434" s="1"/>
    </row>
    <row r="1435" spans="1:35" ht="14.25" customHeight="1">
      <c r="A1435" s="1"/>
      <c r="B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X1435" s="1"/>
      <c r="Y1435" s="1"/>
      <c r="Z1435" s="1"/>
      <c r="AA1435" s="1"/>
      <c r="AB1435" s="1"/>
      <c r="AC1435" s="1"/>
      <c r="AE1435" s="1"/>
      <c r="AF1435" s="1"/>
      <c r="AG1435" s="1"/>
      <c r="AH1435" s="1"/>
      <c r="AI1435" s="1"/>
    </row>
    <row r="1436" spans="1:35" ht="14.25" customHeight="1">
      <c r="A1436" s="1"/>
      <c r="B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X1436" s="1"/>
      <c r="Y1436" s="1"/>
      <c r="Z1436" s="1"/>
      <c r="AA1436" s="1"/>
      <c r="AB1436" s="1"/>
      <c r="AC1436" s="1"/>
      <c r="AE1436" s="1"/>
      <c r="AF1436" s="1"/>
      <c r="AG1436" s="1"/>
      <c r="AH1436" s="1"/>
      <c r="AI1436" s="1"/>
    </row>
    <row r="1437" spans="1:35" ht="14.25" customHeight="1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E1437" s="1"/>
      <c r="AF1437" s="1"/>
      <c r="AG1437" s="1"/>
      <c r="AH1437" s="1"/>
      <c r="AI1437" s="1"/>
    </row>
    <row r="1438" spans="1:35" ht="14.25" customHeight="1">
      <c r="A1438" s="1"/>
      <c r="B1438" s="1"/>
      <c r="D1438" s="1"/>
      <c r="E1438" s="1"/>
      <c r="F1438" s="1"/>
      <c r="G1438" s="1"/>
      <c r="H1438" s="1"/>
      <c r="I1438" s="1"/>
      <c r="J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X1438" s="1"/>
      <c r="Y1438" s="1"/>
      <c r="Z1438" s="1"/>
      <c r="AA1438" s="1"/>
      <c r="AB1438" s="1"/>
      <c r="AC1438" s="1"/>
      <c r="AE1438" s="1"/>
      <c r="AF1438" s="1"/>
      <c r="AG1438" s="1"/>
      <c r="AH1438" s="1"/>
      <c r="AI1438" s="1"/>
    </row>
    <row r="1439" spans="1:35" ht="14.25" customHeight="1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E1439" s="1"/>
      <c r="AF1439" s="1"/>
      <c r="AG1439" s="1"/>
      <c r="AH1439" s="1"/>
      <c r="AI1439" s="1"/>
    </row>
    <row r="1440" spans="1:35" ht="14.25" customHeight="1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E1440" s="1"/>
      <c r="AF1440" s="1"/>
      <c r="AG1440" s="1"/>
      <c r="AH1440" s="1"/>
      <c r="AI1440" s="1"/>
    </row>
    <row r="1441" spans="1:35" ht="14.25" customHeight="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E1441" s="1"/>
      <c r="AF1441" s="1"/>
      <c r="AG1441" s="1"/>
      <c r="AH1441" s="1"/>
      <c r="AI1441" s="1"/>
    </row>
    <row r="1442" spans="1:35" ht="14.25" customHeight="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E1442" s="1"/>
      <c r="AF1442" s="1"/>
      <c r="AG1442" s="1"/>
      <c r="AH1442" s="1"/>
      <c r="AI1442" s="1"/>
    </row>
    <row r="1443" spans="1:35" ht="14.25" customHeight="1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E1443" s="1"/>
      <c r="AF1443" s="1"/>
      <c r="AG1443" s="1"/>
      <c r="AH1443" s="1"/>
      <c r="AI1443" s="1"/>
    </row>
    <row r="1444" spans="1:35" ht="14.25" customHeight="1">
      <c r="A1444" s="1"/>
      <c r="B1444" s="1"/>
      <c r="D1444" s="1"/>
      <c r="E1444" s="1"/>
      <c r="F1444" s="1"/>
      <c r="G1444" s="1"/>
      <c r="H1444" s="1"/>
      <c r="I1444" s="1"/>
      <c r="J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X1444" s="1"/>
      <c r="Y1444" s="1"/>
      <c r="Z1444" s="1"/>
      <c r="AA1444" s="1"/>
      <c r="AB1444" s="1"/>
      <c r="AC1444" s="1"/>
      <c r="AE1444" s="1"/>
      <c r="AF1444" s="1"/>
      <c r="AG1444" s="1"/>
      <c r="AH1444" s="1"/>
      <c r="AI1444" s="1"/>
    </row>
    <row r="1445" spans="1:35" ht="14.25" customHeight="1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E1445" s="1"/>
      <c r="AF1445" s="1"/>
      <c r="AG1445" s="1"/>
      <c r="AH1445" s="1"/>
      <c r="AI1445" s="1"/>
    </row>
    <row r="1446" spans="1:35" ht="14.25" customHeight="1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E1446" s="1"/>
      <c r="AF1446" s="1"/>
      <c r="AG1446" s="1"/>
      <c r="AH1446" s="1"/>
      <c r="AI1446" s="1"/>
    </row>
    <row r="1447" spans="1:35" ht="14.25" customHeight="1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L1447" s="1"/>
      <c r="M1447" s="1"/>
      <c r="N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B1447" s="1"/>
      <c r="AC1447" s="1"/>
      <c r="AE1447" s="1"/>
      <c r="AF1447" s="1"/>
      <c r="AG1447" s="1"/>
      <c r="AH1447" s="1"/>
      <c r="AI1447" s="1"/>
    </row>
    <row r="1448" spans="1:35" ht="14.25" customHeight="1">
      <c r="A1448" s="1"/>
      <c r="B1448" s="1"/>
      <c r="D1448" s="1"/>
      <c r="E1448" s="1"/>
      <c r="F1448" s="1"/>
      <c r="G1448" s="1"/>
      <c r="H1448" s="1"/>
      <c r="I1448" s="1"/>
      <c r="J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X1448" s="1"/>
      <c r="Y1448" s="1"/>
      <c r="Z1448" s="1"/>
      <c r="AA1448" s="1"/>
      <c r="AB1448" s="1"/>
      <c r="AC1448" s="1"/>
      <c r="AE1448" s="1"/>
      <c r="AF1448" s="1"/>
      <c r="AG1448" s="1"/>
      <c r="AH1448" s="1"/>
      <c r="AI1448" s="1"/>
    </row>
    <row r="1449" spans="1:35" ht="14.25" customHeight="1">
      <c r="A1449" s="1"/>
      <c r="B1449" s="1"/>
      <c r="D1449" s="1"/>
      <c r="E1449" s="1"/>
      <c r="F1449" s="1"/>
      <c r="G1449" s="1"/>
      <c r="H1449" s="1"/>
      <c r="I1449" s="1"/>
      <c r="J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X1449" s="1"/>
      <c r="Y1449" s="1"/>
      <c r="Z1449" s="1"/>
      <c r="AA1449" s="1"/>
      <c r="AB1449" s="1"/>
      <c r="AC1449" s="1"/>
      <c r="AE1449" s="1"/>
      <c r="AF1449" s="1"/>
      <c r="AG1449" s="1"/>
      <c r="AH1449" s="1"/>
      <c r="AI1449" s="1"/>
    </row>
    <row r="1450" spans="1:35" ht="14.25" customHeight="1">
      <c r="A1450" s="1"/>
      <c r="B1450" s="1"/>
      <c r="D1450" s="1"/>
      <c r="E1450" s="1"/>
      <c r="F1450" s="1"/>
      <c r="G1450" s="1"/>
      <c r="H1450" s="1"/>
      <c r="I1450" s="1"/>
      <c r="J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X1450" s="1"/>
      <c r="Y1450" s="1"/>
      <c r="Z1450" s="1"/>
      <c r="AA1450" s="1"/>
      <c r="AB1450" s="1"/>
      <c r="AC1450" s="1"/>
      <c r="AE1450" s="1"/>
      <c r="AF1450" s="1"/>
      <c r="AG1450" s="1"/>
      <c r="AH1450" s="1"/>
      <c r="AI1450" s="1"/>
    </row>
    <row r="1451" spans="1:35" ht="14.25" customHeight="1">
      <c r="A1451" s="1"/>
      <c r="B1451" s="1"/>
      <c r="D1451" s="1"/>
      <c r="E1451" s="1"/>
      <c r="F1451" s="1"/>
      <c r="G1451" s="1"/>
      <c r="H1451" s="1"/>
      <c r="I1451" s="1"/>
      <c r="J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X1451" s="1"/>
      <c r="Y1451" s="1"/>
      <c r="Z1451" s="1"/>
      <c r="AA1451" s="1"/>
      <c r="AB1451" s="1"/>
      <c r="AC1451" s="1"/>
      <c r="AE1451" s="1"/>
      <c r="AF1451" s="1"/>
      <c r="AG1451" s="1"/>
      <c r="AH1451" s="1"/>
      <c r="AI1451" s="1"/>
    </row>
    <row r="1452" spans="1:35" ht="14.25" customHeight="1">
      <c r="A1452" s="1"/>
      <c r="B1452" s="1"/>
      <c r="D1452" s="1"/>
      <c r="E1452" s="1"/>
      <c r="F1452" s="1"/>
      <c r="G1452" s="1"/>
      <c r="H1452" s="1"/>
      <c r="I1452" s="1"/>
      <c r="J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X1452" s="1"/>
      <c r="Y1452" s="1"/>
      <c r="Z1452" s="1"/>
      <c r="AA1452" s="1"/>
      <c r="AB1452" s="1"/>
      <c r="AC1452" s="1"/>
      <c r="AE1452" s="1"/>
      <c r="AF1452" s="1"/>
      <c r="AG1452" s="1"/>
      <c r="AH1452" s="1"/>
      <c r="AI1452" s="1"/>
    </row>
    <row r="1453" spans="1:35" ht="14.25" customHeight="1">
      <c r="A1453" s="1"/>
      <c r="B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X1453" s="1"/>
      <c r="Y1453" s="1"/>
      <c r="Z1453" s="1"/>
      <c r="AA1453" s="1"/>
      <c r="AB1453" s="1"/>
      <c r="AC1453" s="1"/>
      <c r="AE1453" s="1"/>
      <c r="AF1453" s="1"/>
      <c r="AG1453" s="1"/>
      <c r="AH1453" s="1"/>
      <c r="AI1453" s="1"/>
    </row>
    <row r="1454" spans="1:35" ht="14.25" customHeight="1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E1454" s="1"/>
      <c r="AF1454" s="1"/>
      <c r="AG1454" s="1"/>
      <c r="AH1454" s="1"/>
      <c r="AI1454" s="1"/>
    </row>
    <row r="1455" spans="1:35" ht="14.25" customHeight="1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E1455" s="1"/>
      <c r="AF1455" s="1"/>
      <c r="AG1455" s="1"/>
      <c r="AH1455" s="1"/>
      <c r="AI1455" s="1"/>
    </row>
    <row r="1456" spans="1:35" ht="14.25" customHeight="1">
      <c r="A1456" s="1"/>
      <c r="B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X1456" s="1"/>
      <c r="Y1456" s="1"/>
      <c r="Z1456" s="1"/>
      <c r="AA1456" s="1"/>
      <c r="AB1456" s="1"/>
      <c r="AC1456" s="1"/>
      <c r="AE1456" s="1"/>
      <c r="AF1456" s="1"/>
      <c r="AG1456" s="1"/>
      <c r="AH1456" s="1"/>
      <c r="AI1456" s="1"/>
    </row>
    <row r="1457" spans="1:35" ht="14.25" customHeight="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E1457" s="1"/>
      <c r="AF1457" s="1"/>
      <c r="AG1457" s="1"/>
      <c r="AH1457" s="1"/>
      <c r="AI1457" s="1"/>
    </row>
    <row r="1458" spans="1:35" ht="14.25" customHeight="1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E1458" s="1"/>
      <c r="AF1458" s="1"/>
      <c r="AG1458" s="1"/>
      <c r="AH1458" s="1"/>
      <c r="AI1458" s="1"/>
    </row>
    <row r="1459" spans="1:35" ht="14.25" customHeigh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E1459" s="1"/>
      <c r="AF1459" s="1"/>
      <c r="AG1459" s="1"/>
      <c r="AH1459" s="1"/>
      <c r="AI1459" s="1"/>
    </row>
    <row r="1460" spans="1:35" ht="14.25" customHeight="1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E1460" s="1"/>
      <c r="AF1460" s="1"/>
      <c r="AG1460" s="1"/>
      <c r="AH1460" s="1"/>
      <c r="AI1460" s="1"/>
    </row>
    <row r="1461" spans="1:35" ht="14.25" customHeight="1">
      <c r="A1461" s="1"/>
      <c r="B1461" s="1"/>
      <c r="D1461" s="1"/>
      <c r="E1461" s="1"/>
      <c r="F1461" s="1"/>
      <c r="G1461" s="1"/>
      <c r="H1461" s="1"/>
      <c r="I1461" s="1"/>
      <c r="J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X1461" s="1"/>
      <c r="Y1461" s="1"/>
      <c r="Z1461" s="1"/>
      <c r="AA1461" s="1"/>
      <c r="AB1461" s="1"/>
      <c r="AC1461" s="1"/>
      <c r="AE1461" s="1"/>
      <c r="AF1461" s="1"/>
      <c r="AG1461" s="1"/>
      <c r="AH1461" s="1"/>
      <c r="AI1461" s="1"/>
    </row>
    <row r="1462" spans="1:35" ht="14.25" customHeight="1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E1462" s="1"/>
      <c r="AF1462" s="1"/>
      <c r="AG1462" s="1"/>
      <c r="AH1462" s="1"/>
      <c r="AI1462" s="1"/>
    </row>
    <row r="1463" spans="1:35" ht="14.25" customHeight="1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E1463" s="1"/>
      <c r="AF1463" s="1"/>
      <c r="AG1463" s="1"/>
      <c r="AH1463" s="1"/>
      <c r="AI1463" s="1"/>
    </row>
    <row r="1464" spans="1:35" ht="14.25" customHeight="1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E1464" s="1"/>
      <c r="AF1464" s="1"/>
      <c r="AG1464" s="1"/>
      <c r="AH1464" s="1"/>
      <c r="AI1464" s="1"/>
    </row>
    <row r="1465" spans="1:35" ht="14.25" customHeight="1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E1465" s="1"/>
      <c r="AF1465" s="1"/>
      <c r="AG1465" s="1"/>
      <c r="AH1465" s="1"/>
      <c r="AI1465" s="1"/>
    </row>
    <row r="1466" spans="1:35" ht="14.25" customHeight="1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E1466" s="1"/>
      <c r="AF1466" s="1"/>
      <c r="AG1466" s="1"/>
      <c r="AH1466" s="1"/>
      <c r="AI1466" s="1"/>
    </row>
    <row r="1467" spans="1:35" ht="14.25" customHeight="1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E1467" s="1"/>
      <c r="AF1467" s="1"/>
      <c r="AG1467" s="1"/>
      <c r="AH1467" s="1"/>
      <c r="AI1467" s="1"/>
    </row>
    <row r="1468" spans="1:35" ht="14.25" customHeight="1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E1468" s="1"/>
      <c r="AF1468" s="1"/>
      <c r="AG1468" s="1"/>
      <c r="AH1468" s="1"/>
      <c r="AI1468" s="1"/>
    </row>
    <row r="1469" spans="1:35" ht="14.25" customHeight="1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</row>
    <row r="1470" spans="1:35" ht="14.25" customHeight="1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E1470" s="1"/>
      <c r="AF1470" s="1"/>
      <c r="AG1470" s="1"/>
      <c r="AH1470" s="1"/>
      <c r="AI1470" s="1"/>
    </row>
    <row r="1471" spans="1:35" ht="14.25" customHeight="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E1471" s="1"/>
      <c r="AF1471" s="1"/>
      <c r="AG1471" s="1"/>
      <c r="AH1471" s="1"/>
      <c r="AI1471" s="1"/>
    </row>
    <row r="1472" spans="1:35" ht="14.25" customHeight="1">
      <c r="A1472" s="1"/>
      <c r="B1472" s="1"/>
      <c r="D1472" s="1"/>
      <c r="E1472" s="1"/>
      <c r="F1472" s="1"/>
      <c r="G1472" s="1"/>
      <c r="H1472" s="1"/>
      <c r="I1472" s="1"/>
      <c r="J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X1472" s="1"/>
      <c r="Y1472" s="1"/>
      <c r="Z1472" s="1"/>
      <c r="AA1472" s="1"/>
      <c r="AB1472" s="1"/>
      <c r="AC1472" s="1"/>
      <c r="AE1472" s="1"/>
      <c r="AF1472" s="1"/>
      <c r="AG1472" s="1"/>
      <c r="AH1472" s="1"/>
      <c r="AI1472" s="1"/>
    </row>
    <row r="1473" spans="1:35" ht="14.25" customHeight="1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E1473" s="1"/>
      <c r="AF1473" s="1"/>
      <c r="AG1473" s="1"/>
      <c r="AH1473" s="1"/>
      <c r="AI1473" s="1"/>
    </row>
    <row r="1474" spans="1:35" ht="14.25" customHeight="1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E1474" s="1"/>
      <c r="AF1474" s="1"/>
      <c r="AG1474" s="1"/>
      <c r="AH1474" s="1"/>
      <c r="AI1474" s="1"/>
    </row>
    <row r="1475" spans="1:35" ht="14.25" customHeight="1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E1475" s="1"/>
      <c r="AF1475" s="1"/>
      <c r="AG1475" s="1"/>
      <c r="AH1475" s="1"/>
      <c r="AI1475" s="1"/>
    </row>
    <row r="1476" spans="1:35" ht="14.25" customHeight="1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E1476" s="1"/>
      <c r="AF1476" s="1"/>
      <c r="AG1476" s="1"/>
      <c r="AH1476" s="1"/>
      <c r="AI1476" s="1"/>
    </row>
    <row r="1477" spans="1:35" ht="14.25" customHeight="1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E1477" s="1"/>
      <c r="AF1477" s="1"/>
      <c r="AG1477" s="1"/>
      <c r="AH1477" s="1"/>
      <c r="AI1477" s="1"/>
    </row>
    <row r="1478" spans="1:35" ht="14.25" customHeight="1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</row>
    <row r="1479" spans="1:35" ht="14.25" customHeight="1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L1479" s="1"/>
      <c r="M1479" s="1"/>
      <c r="N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B1479" s="1"/>
      <c r="AC1479" s="1"/>
      <c r="AD1479" s="1"/>
      <c r="AE1479" s="1"/>
      <c r="AF1479" s="1"/>
      <c r="AG1479" s="1"/>
      <c r="AH1479" s="1"/>
      <c r="AI1479" s="1"/>
    </row>
    <row r="1480" spans="1:35" ht="14.25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E1480" s="1"/>
      <c r="AF1480" s="1"/>
      <c r="AG1480" s="1"/>
      <c r="AH1480" s="1"/>
      <c r="AI1480" s="1"/>
    </row>
    <row r="1481" spans="1:35" ht="14.25" customHeight="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E1481" s="1"/>
      <c r="AF1481" s="1"/>
      <c r="AG1481" s="1"/>
      <c r="AH1481" s="1"/>
      <c r="AI1481" s="1"/>
    </row>
    <row r="1482" spans="1:35" ht="14.25" customHeight="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E1482" s="1"/>
      <c r="AF1482" s="1"/>
      <c r="AG1482" s="1"/>
      <c r="AH1482" s="1"/>
      <c r="AI1482" s="1"/>
    </row>
    <row r="1483" spans="1:35" ht="14.25" customHeight="1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E1483" s="1"/>
      <c r="AF1483" s="1"/>
      <c r="AG1483" s="1"/>
      <c r="AH1483" s="1"/>
      <c r="AI1483" s="1"/>
    </row>
    <row r="1484" spans="1:35" ht="14.25" customHeight="1">
      <c r="A1484" s="1"/>
      <c r="B1484" s="1"/>
      <c r="D1484" s="1"/>
      <c r="E1484" s="1"/>
      <c r="F1484" s="1"/>
      <c r="G1484" s="1"/>
      <c r="H1484" s="1"/>
      <c r="I1484" s="1"/>
      <c r="J1484" s="1"/>
      <c r="L1484" s="1"/>
      <c r="M1484" s="1"/>
      <c r="N1484" s="1"/>
      <c r="P1484" s="1"/>
      <c r="Q1484" s="1"/>
      <c r="R1484" s="1"/>
      <c r="S1484" s="1"/>
      <c r="T1484" s="1"/>
      <c r="U1484" s="1"/>
      <c r="X1484" s="1"/>
      <c r="Y1484" s="1"/>
      <c r="Z1484" s="1"/>
      <c r="AA1484" s="1"/>
      <c r="AB1484" s="1"/>
      <c r="AC1484" s="1"/>
      <c r="AE1484" s="1"/>
      <c r="AF1484" s="1"/>
      <c r="AG1484" s="1"/>
      <c r="AH1484" s="1"/>
      <c r="AI1484" s="1"/>
    </row>
    <row r="1485" spans="1:35" ht="14.25" customHeight="1">
      <c r="A1485" s="1"/>
      <c r="B1485" s="1"/>
      <c r="D1485" s="1"/>
      <c r="E1485" s="1"/>
      <c r="F1485" s="1"/>
      <c r="G1485" s="1"/>
      <c r="H1485" s="1"/>
      <c r="I1485" s="1"/>
      <c r="J1485" s="1"/>
      <c r="L1485" s="1"/>
      <c r="M1485" s="1"/>
      <c r="N1485" s="1"/>
      <c r="P1485" s="1"/>
      <c r="Q1485" s="1"/>
      <c r="R1485" s="1"/>
      <c r="S1485" s="1"/>
      <c r="T1485" s="1"/>
      <c r="U1485" s="1"/>
      <c r="X1485" s="1"/>
      <c r="Y1485" s="1"/>
      <c r="Z1485" s="1"/>
      <c r="AA1485" s="1"/>
      <c r="AB1485" s="1"/>
      <c r="AC1485" s="1"/>
      <c r="AE1485" s="1"/>
      <c r="AF1485" s="1"/>
      <c r="AG1485" s="1"/>
      <c r="AH1485" s="1"/>
      <c r="AI1485" s="1"/>
    </row>
    <row r="1486" spans="1:35" ht="14.25" customHeight="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E1486" s="1"/>
      <c r="AF1486" s="1"/>
      <c r="AG1486" s="1"/>
      <c r="AH1486" s="1"/>
      <c r="AI1486" s="1"/>
    </row>
    <row r="1487" spans="1:35" ht="14.25" customHeight="1">
      <c r="A1487" s="1"/>
      <c r="B1487" s="1"/>
      <c r="D1487" s="1"/>
      <c r="E1487" s="1"/>
      <c r="F1487" s="1"/>
      <c r="G1487" s="1"/>
      <c r="H1487" s="1"/>
      <c r="I1487" s="1"/>
      <c r="J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X1487" s="1"/>
      <c r="Y1487" s="1"/>
      <c r="Z1487" s="1"/>
      <c r="AA1487" s="1"/>
      <c r="AB1487" s="1"/>
      <c r="AC1487" s="1"/>
      <c r="AE1487" s="1"/>
      <c r="AF1487" s="1"/>
      <c r="AG1487" s="1"/>
      <c r="AH1487" s="1"/>
      <c r="AI1487" s="1"/>
    </row>
    <row r="1488" spans="1:35" ht="14.25" customHeight="1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E1488" s="1"/>
      <c r="AF1488" s="1"/>
      <c r="AG1488" s="1"/>
      <c r="AH1488" s="1"/>
      <c r="AI1488" s="1"/>
    </row>
    <row r="1489" spans="1:35" ht="14.25" customHeight="1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E1489" s="1"/>
      <c r="AF1489" s="1"/>
      <c r="AG1489" s="1"/>
      <c r="AH1489" s="1"/>
      <c r="AI1489" s="1"/>
    </row>
    <row r="1490" spans="1:35" ht="14.25" customHeight="1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E1490" s="1"/>
      <c r="AF1490" s="1"/>
      <c r="AG1490" s="1"/>
      <c r="AH1490" s="1"/>
      <c r="AI1490" s="1"/>
    </row>
    <row r="1491" spans="1:35" ht="14.25" customHeight="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E1491" s="1"/>
      <c r="AF1491" s="1"/>
      <c r="AG1491" s="1"/>
      <c r="AH1491" s="1"/>
      <c r="AI1491" s="1"/>
    </row>
    <row r="1492" spans="1:35" ht="14.25" customHeight="1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E1492" s="1"/>
      <c r="AF1492" s="1"/>
      <c r="AG1492" s="1"/>
      <c r="AH1492" s="1"/>
      <c r="AI1492" s="1"/>
    </row>
    <row r="1493" spans="1:35" ht="14.25" customHeight="1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E1493" s="1"/>
      <c r="AF1493" s="1"/>
      <c r="AG1493" s="1"/>
      <c r="AH1493" s="1"/>
      <c r="AI1493" s="1"/>
    </row>
    <row r="1494" spans="1:35" ht="14.25" customHeight="1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E1494" s="1"/>
      <c r="AF1494" s="1"/>
      <c r="AG1494" s="1"/>
      <c r="AH1494" s="1"/>
      <c r="AI1494" s="1"/>
    </row>
    <row r="1495" spans="1:35" ht="14.25" customHeight="1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E1495" s="1"/>
      <c r="AF1495" s="1"/>
      <c r="AG1495" s="1"/>
      <c r="AH1495" s="1"/>
      <c r="AI1495" s="1"/>
    </row>
    <row r="1496" spans="1:35" ht="14.25" customHeight="1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E1496" s="1"/>
      <c r="AF1496" s="1"/>
      <c r="AG1496" s="1"/>
      <c r="AH1496" s="1"/>
      <c r="AI1496" s="1"/>
    </row>
    <row r="1497" spans="1:35" ht="14.25" customHeight="1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E1497" s="1"/>
      <c r="AF1497" s="1"/>
      <c r="AG1497" s="1"/>
      <c r="AH1497" s="1"/>
      <c r="AI1497" s="1"/>
    </row>
    <row r="1498" spans="1:35" ht="14.25" customHeight="1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E1498" s="1"/>
      <c r="AF1498" s="1"/>
      <c r="AG1498" s="1"/>
      <c r="AH1498" s="1"/>
      <c r="AI1498" s="1"/>
    </row>
    <row r="1499" spans="1:35" ht="14.25" customHeight="1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E1499" s="1"/>
      <c r="AF1499" s="1"/>
      <c r="AG1499" s="1"/>
      <c r="AH1499" s="1"/>
      <c r="AI1499" s="1"/>
    </row>
    <row r="1500" spans="1:35" ht="14.25" customHeight="1">
      <c r="A1500" s="1"/>
      <c r="B1500" s="1"/>
      <c r="D1500" s="1"/>
      <c r="E1500" s="1"/>
      <c r="F1500" s="1"/>
      <c r="G1500" s="1"/>
      <c r="H1500" s="1"/>
      <c r="I1500" s="1"/>
      <c r="J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X1500" s="1"/>
      <c r="Y1500" s="1"/>
      <c r="Z1500" s="1"/>
      <c r="AA1500" s="1"/>
      <c r="AB1500" s="1"/>
      <c r="AC1500" s="1"/>
      <c r="AE1500" s="1"/>
      <c r="AF1500" s="1"/>
      <c r="AG1500" s="1"/>
      <c r="AH1500" s="1"/>
      <c r="AI1500" s="1"/>
    </row>
    <row r="1501" spans="1:35" ht="14.25" customHeight="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E1501" s="1"/>
      <c r="AF1501" s="1"/>
      <c r="AG1501" s="1"/>
      <c r="AH1501" s="1"/>
      <c r="AI1501" s="1"/>
    </row>
    <row r="1502" spans="1:35" ht="14.25" customHeight="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E1502" s="1"/>
      <c r="AF1502" s="1"/>
      <c r="AG1502" s="1"/>
      <c r="AH1502" s="1"/>
      <c r="AI1502" s="1"/>
    </row>
    <row r="1503" spans="1:35" ht="14.25" customHeight="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E1503" s="1"/>
      <c r="AF1503" s="1"/>
      <c r="AG1503" s="1"/>
      <c r="AH1503" s="1"/>
      <c r="AI1503" s="1"/>
    </row>
    <row r="1504" spans="1:35" ht="14.25" customHeight="1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E1504" s="1"/>
      <c r="AF1504" s="1"/>
      <c r="AG1504" s="1"/>
      <c r="AH1504" s="1"/>
      <c r="AI1504" s="1"/>
    </row>
    <row r="1505" spans="1:35" ht="14.25" customHeight="1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E1505" s="1"/>
      <c r="AF1505" s="1"/>
      <c r="AG1505" s="1"/>
      <c r="AH1505" s="1"/>
      <c r="AI1505" s="1"/>
    </row>
    <row r="1506" spans="1:35" ht="14.25" customHeight="1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E1506" s="1"/>
      <c r="AF1506" s="1"/>
      <c r="AG1506" s="1"/>
      <c r="AH1506" s="1"/>
      <c r="AI1506" s="1"/>
    </row>
    <row r="1507" spans="1:35" ht="14.25" customHeight="1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E1507" s="1"/>
      <c r="AF1507" s="1"/>
      <c r="AG1507" s="1"/>
      <c r="AH1507" s="1"/>
      <c r="AI1507" s="1"/>
    </row>
    <row r="1508" spans="1:35" ht="14.25" customHeight="1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L1508" s="1"/>
      <c r="M1508" s="1"/>
      <c r="N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B1508" s="1"/>
      <c r="AC1508" s="1"/>
      <c r="AD1508" s="1"/>
      <c r="AE1508" s="1"/>
      <c r="AF1508" s="1"/>
      <c r="AG1508" s="1"/>
      <c r="AH1508" s="1"/>
      <c r="AI1508" s="1"/>
    </row>
    <row r="1509" spans="1:35" ht="14.25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E1509" s="1"/>
      <c r="AF1509" s="1"/>
      <c r="AG1509" s="1"/>
      <c r="AH1509" s="1"/>
      <c r="AI1509" s="1"/>
    </row>
    <row r="1510" spans="1:35" ht="14.25" customHeight="1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E1510" s="1"/>
      <c r="AF1510" s="1"/>
      <c r="AG1510" s="1"/>
      <c r="AH1510" s="1"/>
      <c r="AI1510" s="1"/>
    </row>
    <row r="1511" spans="1:35" ht="14.25" customHeight="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E1511" s="1"/>
      <c r="AF1511" s="1"/>
      <c r="AG1511" s="1"/>
      <c r="AH1511" s="1"/>
      <c r="AI1511" s="1"/>
    </row>
    <row r="1512" spans="1:35" ht="14.25" customHeight="1">
      <c r="A1512" s="1"/>
      <c r="B1512" s="1"/>
      <c r="D1512" s="1"/>
      <c r="E1512" s="1"/>
      <c r="F1512" s="1"/>
      <c r="G1512" s="1"/>
      <c r="H1512" s="1"/>
      <c r="I1512" s="1"/>
      <c r="J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X1512" s="1"/>
      <c r="Y1512" s="1"/>
      <c r="Z1512" s="1"/>
      <c r="AA1512" s="1"/>
      <c r="AB1512" s="1"/>
      <c r="AC1512" s="1"/>
      <c r="AE1512" s="1"/>
      <c r="AF1512" s="1"/>
      <c r="AG1512" s="1"/>
      <c r="AH1512" s="1"/>
      <c r="AI1512" s="1"/>
    </row>
    <row r="1513" spans="1:35" ht="14.25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E1513" s="1"/>
      <c r="AF1513" s="1"/>
      <c r="AG1513" s="1"/>
      <c r="AH1513" s="1"/>
      <c r="AI1513" s="1"/>
    </row>
    <row r="1514" spans="1:35" ht="14.25" customHeight="1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E1514" s="1"/>
      <c r="AF1514" s="1"/>
      <c r="AG1514" s="1"/>
      <c r="AH1514" s="1"/>
      <c r="AI1514" s="1"/>
    </row>
    <row r="1515" spans="1:35" ht="14.25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E1515" s="1"/>
      <c r="AF1515" s="1"/>
      <c r="AG1515" s="1"/>
      <c r="AH1515" s="1"/>
      <c r="AI1515" s="1"/>
    </row>
    <row r="1516" spans="1:35" ht="14.25" customHeight="1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E1516" s="1"/>
      <c r="AF1516" s="1"/>
      <c r="AG1516" s="1"/>
      <c r="AH1516" s="1"/>
      <c r="AI1516" s="1"/>
    </row>
    <row r="1517" spans="1:35" ht="14.25" customHeight="1">
      <c r="A1517" s="1"/>
      <c r="B1517" s="1"/>
      <c r="D1517" s="1"/>
      <c r="E1517" s="1"/>
      <c r="F1517" s="1"/>
      <c r="G1517" s="1"/>
      <c r="H1517" s="1"/>
      <c r="I1517" s="1"/>
      <c r="J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X1517" s="1"/>
      <c r="Y1517" s="1"/>
      <c r="Z1517" s="1"/>
      <c r="AA1517" s="1"/>
      <c r="AB1517" s="1"/>
      <c r="AC1517" s="1"/>
      <c r="AE1517" s="1"/>
      <c r="AF1517" s="1"/>
      <c r="AG1517" s="1"/>
      <c r="AH1517" s="1"/>
      <c r="AI1517" s="1"/>
    </row>
    <row r="1518" spans="1:35" ht="14.25" customHeight="1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E1518" s="1"/>
      <c r="AF1518" s="1"/>
      <c r="AG1518" s="1"/>
      <c r="AH1518" s="1"/>
      <c r="AI1518" s="1"/>
    </row>
    <row r="1519" spans="1:35" ht="14.25" customHeight="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E1519" s="1"/>
      <c r="AF1519" s="1"/>
      <c r="AG1519" s="1"/>
      <c r="AH1519" s="1"/>
      <c r="AI1519" s="1"/>
    </row>
    <row r="1520" spans="1:35" ht="14.25" customHeight="1">
      <c r="A1520" s="1"/>
      <c r="B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X1520" s="1"/>
      <c r="Y1520" s="1"/>
      <c r="Z1520" s="1"/>
      <c r="AA1520" s="1"/>
      <c r="AB1520" s="1"/>
      <c r="AC1520" s="1"/>
      <c r="AE1520" s="1"/>
      <c r="AF1520" s="1"/>
      <c r="AG1520" s="1"/>
      <c r="AH1520" s="1"/>
      <c r="AI1520" s="1"/>
    </row>
    <row r="1521" spans="1:35" ht="14.25" customHeight="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E1521" s="1"/>
      <c r="AF1521" s="1"/>
      <c r="AG1521" s="1"/>
      <c r="AH1521" s="1"/>
      <c r="AI1521" s="1"/>
    </row>
    <row r="1522" spans="1:35" ht="14.25" customHeight="1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E1522" s="1"/>
      <c r="AF1522" s="1"/>
      <c r="AG1522" s="1"/>
      <c r="AH1522" s="1"/>
      <c r="AI1522" s="1"/>
    </row>
    <row r="1523" spans="1:35" ht="14.25" customHeight="1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</row>
    <row r="1524" spans="1:35" ht="14.25" customHeight="1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E1524" s="1"/>
      <c r="AF1524" s="1"/>
      <c r="AG1524" s="1"/>
      <c r="AH1524" s="1"/>
      <c r="AI1524" s="1"/>
    </row>
    <row r="1525" spans="1:35" ht="14.25" customHeight="1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E1525" s="1"/>
      <c r="AF1525" s="1"/>
      <c r="AG1525" s="1"/>
      <c r="AH1525" s="1"/>
      <c r="AI1525" s="1"/>
    </row>
    <row r="1526" spans="1:35" ht="14.25" customHeight="1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E1526" s="1"/>
      <c r="AF1526" s="1"/>
      <c r="AG1526" s="1"/>
      <c r="AH1526" s="1"/>
      <c r="AI1526" s="1"/>
    </row>
    <row r="1527" spans="1:35" ht="14.25" customHeight="1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E1527" s="1"/>
      <c r="AF1527" s="1"/>
      <c r="AG1527" s="1"/>
      <c r="AH1527" s="1"/>
      <c r="AI1527" s="1"/>
    </row>
    <row r="1528" spans="1:35" ht="14.25" customHeight="1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E1528" s="1"/>
      <c r="AF1528" s="1"/>
      <c r="AG1528" s="1"/>
      <c r="AH1528" s="1"/>
      <c r="AI1528" s="1"/>
    </row>
    <row r="1529" spans="1:35" ht="14.25" customHeight="1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E1529" s="1"/>
      <c r="AF1529" s="1"/>
      <c r="AG1529" s="1"/>
      <c r="AH1529" s="1"/>
      <c r="AI1529" s="1"/>
    </row>
    <row r="1530" spans="1:35" ht="14.25" customHeight="1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E1530" s="1"/>
      <c r="AF1530" s="1"/>
      <c r="AG1530" s="1"/>
      <c r="AH1530" s="1"/>
      <c r="AI1530" s="1"/>
    </row>
    <row r="1531" spans="1:35" ht="14.25" customHeight="1">
      <c r="A1531" s="1"/>
      <c r="B1531" s="1"/>
      <c r="D1531" s="1"/>
      <c r="E1531" s="1"/>
      <c r="F1531" s="1"/>
      <c r="G1531" s="1"/>
      <c r="H1531" s="1"/>
      <c r="I1531" s="1"/>
      <c r="J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X1531" s="1"/>
      <c r="Y1531" s="1"/>
      <c r="Z1531" s="1"/>
      <c r="AA1531" s="1"/>
      <c r="AB1531" s="1"/>
      <c r="AC1531" s="1"/>
      <c r="AE1531" s="1"/>
      <c r="AF1531" s="1"/>
      <c r="AG1531" s="1"/>
      <c r="AH1531" s="1"/>
      <c r="AI1531" s="1"/>
    </row>
    <row r="1532" spans="1:35" ht="14.25" customHeight="1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E1532" s="1"/>
      <c r="AF1532" s="1"/>
      <c r="AG1532" s="1"/>
      <c r="AH1532" s="1"/>
      <c r="AI1532" s="1"/>
    </row>
    <row r="1533" spans="1:35" ht="14.25" customHeight="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E1533" s="1"/>
      <c r="AF1533" s="1"/>
      <c r="AG1533" s="1"/>
      <c r="AH1533" s="1"/>
      <c r="AI1533" s="1"/>
    </row>
    <row r="1534" spans="1:35" ht="14.25" customHeight="1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E1534" s="1"/>
      <c r="AF1534" s="1"/>
      <c r="AG1534" s="1"/>
      <c r="AH1534" s="1"/>
      <c r="AI1534" s="1"/>
    </row>
    <row r="1535" spans="1:35" ht="14.25" customHeight="1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E1535" s="1"/>
      <c r="AF1535" s="1"/>
      <c r="AG1535" s="1"/>
      <c r="AH1535" s="1"/>
      <c r="AI1535" s="1"/>
    </row>
    <row r="1536" spans="1:35" ht="14.25" customHeight="1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E1536" s="1"/>
      <c r="AF1536" s="1"/>
      <c r="AG1536" s="1"/>
      <c r="AH1536" s="1"/>
      <c r="AI1536" s="1"/>
    </row>
    <row r="1537" spans="1:35" ht="14.25" customHeight="1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E1537" s="1"/>
      <c r="AF1537" s="1"/>
      <c r="AG1537" s="1"/>
      <c r="AH1537" s="1"/>
      <c r="AI1537" s="1"/>
    </row>
    <row r="1538" spans="1:35" ht="14.25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</row>
    <row r="1539" spans="1:35" ht="14.25" customHeight="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E1539" s="1"/>
      <c r="AF1539" s="1"/>
      <c r="AG1539" s="1"/>
      <c r="AH1539" s="1"/>
      <c r="AI1539" s="1"/>
    </row>
    <row r="1540" spans="1:35" ht="14.25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E1540" s="1"/>
      <c r="AF1540" s="1"/>
      <c r="AG1540" s="1"/>
      <c r="AH1540" s="1"/>
      <c r="AI1540" s="1"/>
    </row>
    <row r="1541" spans="1:35" ht="14.25" customHeight="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E1541" s="1"/>
      <c r="AF1541" s="1"/>
      <c r="AG1541" s="1"/>
      <c r="AH1541" s="1"/>
      <c r="AI1541" s="1"/>
    </row>
    <row r="1542" spans="1:35" ht="14.25" customHeight="1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E1542" s="1"/>
      <c r="AF1542" s="1"/>
      <c r="AG1542" s="1"/>
      <c r="AH1542" s="1"/>
      <c r="AI1542" s="1"/>
    </row>
    <row r="1543" spans="1:35" ht="14.25" customHeight="1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E1543" s="1"/>
      <c r="AF1543" s="1"/>
      <c r="AG1543" s="1"/>
      <c r="AH1543" s="1"/>
      <c r="AI1543" s="1"/>
    </row>
    <row r="1544" spans="1:35" ht="14.25" customHeight="1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E1544" s="1"/>
      <c r="AF1544" s="1"/>
      <c r="AG1544" s="1"/>
      <c r="AH1544" s="1"/>
      <c r="AI1544" s="1"/>
    </row>
    <row r="1545" spans="1:35" ht="14.25" customHeight="1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E1545" s="1"/>
      <c r="AF1545" s="1"/>
      <c r="AG1545" s="1"/>
      <c r="AH1545" s="1"/>
      <c r="AI1545" s="1"/>
    </row>
    <row r="1546" spans="1:35" ht="14.25" customHeight="1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E1546" s="1"/>
      <c r="AF1546" s="1"/>
      <c r="AG1546" s="1"/>
      <c r="AH1546" s="1"/>
      <c r="AI1546" s="1"/>
    </row>
    <row r="1547" spans="1:35" ht="14.25" customHeight="1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E1547" s="1"/>
      <c r="AF1547" s="1"/>
      <c r="AG1547" s="1"/>
      <c r="AH1547" s="1"/>
      <c r="AI1547" s="1"/>
    </row>
    <row r="1548" spans="1:35" ht="14.25" customHeight="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E1548" s="1"/>
      <c r="AF1548" s="1"/>
      <c r="AG1548" s="1"/>
      <c r="AH1548" s="1"/>
      <c r="AI1548" s="1"/>
    </row>
    <row r="1549" spans="1:35" ht="14.25" customHeight="1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E1549" s="1"/>
      <c r="AF1549" s="1"/>
      <c r="AG1549" s="1"/>
      <c r="AH1549" s="1"/>
      <c r="AI1549" s="1"/>
    </row>
    <row r="1550" spans="1:35" ht="14.25" customHeight="1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E1550" s="1"/>
      <c r="AF1550" s="1"/>
      <c r="AG1550" s="1"/>
      <c r="AH1550" s="1"/>
      <c r="AI1550" s="1"/>
    </row>
    <row r="1551" spans="1:35" ht="14.25" customHeight="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E1551" s="1"/>
      <c r="AF1551" s="1"/>
      <c r="AG1551" s="1"/>
      <c r="AH1551" s="1"/>
      <c r="AI1551" s="1"/>
    </row>
    <row r="1552" spans="1:35" ht="14.25" customHeight="1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E1552" s="1"/>
      <c r="AF1552" s="1"/>
      <c r="AG1552" s="1"/>
      <c r="AH1552" s="1"/>
      <c r="AI1552" s="1"/>
    </row>
    <row r="1553" spans="1:35" ht="14.25" customHeight="1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E1553" s="1"/>
      <c r="AF1553" s="1"/>
      <c r="AG1553" s="1"/>
      <c r="AH1553" s="1"/>
      <c r="AI1553" s="1"/>
    </row>
    <row r="1554" spans="1:35" ht="14.25" customHeight="1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E1554" s="1"/>
      <c r="AF1554" s="1"/>
      <c r="AG1554" s="1"/>
      <c r="AH1554" s="1"/>
      <c r="AI1554" s="1"/>
    </row>
    <row r="1555" spans="1:35" ht="14.25" customHeight="1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E1555" s="1"/>
      <c r="AF1555" s="1"/>
      <c r="AG1555" s="1"/>
      <c r="AH1555" s="1"/>
      <c r="AI1555" s="1"/>
    </row>
    <row r="1556" spans="1:35" ht="14.25" customHeight="1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E1556" s="1"/>
      <c r="AF1556" s="1"/>
      <c r="AG1556" s="1"/>
      <c r="AH1556" s="1"/>
      <c r="AI1556" s="1"/>
    </row>
    <row r="1557" spans="1:35" ht="14.25" customHeight="1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E1557" s="1"/>
      <c r="AF1557" s="1"/>
      <c r="AG1557" s="1"/>
      <c r="AH1557" s="1"/>
      <c r="AI1557" s="1"/>
    </row>
    <row r="1558" spans="1:35" ht="14.25" customHeight="1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</row>
    <row r="1559" spans="1:35" ht="14.25" customHeight="1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E1559" s="1"/>
      <c r="AF1559" s="1"/>
      <c r="AG1559" s="1"/>
      <c r="AH1559" s="1"/>
      <c r="AI1559" s="1"/>
    </row>
    <row r="1560" spans="1:35" ht="14.25" customHeight="1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E1560" s="1"/>
      <c r="AF1560" s="1"/>
      <c r="AG1560" s="1"/>
      <c r="AH1560" s="1"/>
      <c r="AI1560" s="1"/>
    </row>
    <row r="1561" spans="1:35" ht="14.25" customHeight="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E1561" s="1"/>
      <c r="AF1561" s="1"/>
      <c r="AG1561" s="1"/>
      <c r="AH1561" s="1"/>
      <c r="AI1561" s="1"/>
    </row>
    <row r="1562" spans="1:35" ht="14.25" customHeight="1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</row>
    <row r="1563" spans="1:35" ht="14.25" customHeight="1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E1563" s="1"/>
      <c r="AF1563" s="1"/>
      <c r="AG1563" s="1"/>
      <c r="AH1563" s="1"/>
      <c r="AI1563" s="1"/>
    </row>
    <row r="1564" spans="1:35" ht="14.25" customHeight="1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E1564" s="1"/>
      <c r="AF1564" s="1"/>
      <c r="AG1564" s="1"/>
      <c r="AH1564" s="1"/>
      <c r="AI1564" s="1"/>
    </row>
    <row r="1565" spans="1:35" ht="14.25" customHeight="1">
      <c r="A1565" s="1"/>
      <c r="B1565" s="1"/>
      <c r="D1565" s="1"/>
      <c r="E1565" s="1"/>
      <c r="F1565" s="1"/>
      <c r="G1565" s="1"/>
      <c r="H1565" s="1"/>
      <c r="I1565" s="1"/>
      <c r="J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X1565" s="1"/>
      <c r="Y1565" s="1"/>
      <c r="Z1565" s="1"/>
      <c r="AA1565" s="1"/>
      <c r="AB1565" s="1"/>
      <c r="AC1565" s="1"/>
      <c r="AE1565" s="1"/>
      <c r="AF1565" s="1"/>
      <c r="AG1565" s="1"/>
      <c r="AH1565" s="1"/>
      <c r="AI1565" s="1"/>
    </row>
    <row r="1566" spans="1:35" ht="14.25" customHeight="1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L1566" s="1"/>
      <c r="M1566" s="1"/>
      <c r="N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B1566" s="1"/>
      <c r="AC1566" s="1"/>
      <c r="AE1566" s="1"/>
      <c r="AF1566" s="1"/>
      <c r="AG1566" s="1"/>
      <c r="AH1566" s="1"/>
      <c r="AI1566" s="1"/>
    </row>
    <row r="1567" spans="1:35" ht="14.25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E1567" s="1"/>
      <c r="AF1567" s="1"/>
      <c r="AG1567" s="1"/>
      <c r="AH1567" s="1"/>
      <c r="AI1567" s="1"/>
    </row>
    <row r="1568" spans="1:35" ht="14.25" customHeight="1">
      <c r="A1568" s="1"/>
      <c r="B1568" s="1"/>
      <c r="D1568" s="1"/>
      <c r="E1568" s="1"/>
      <c r="F1568" s="1"/>
      <c r="G1568" s="1"/>
      <c r="H1568" s="1"/>
      <c r="I1568" s="1"/>
      <c r="J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X1568" s="1"/>
      <c r="Y1568" s="1"/>
      <c r="Z1568" s="1"/>
      <c r="AA1568" s="1"/>
      <c r="AB1568" s="1"/>
      <c r="AC1568" s="1"/>
      <c r="AE1568" s="1"/>
      <c r="AF1568" s="1"/>
      <c r="AG1568" s="1"/>
      <c r="AH1568" s="1"/>
      <c r="AI1568" s="1"/>
    </row>
    <row r="1569" spans="1:35" ht="14.25" customHeight="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</row>
    <row r="1570" spans="1:35" ht="14.25" customHeight="1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E1570" s="1"/>
      <c r="AF1570" s="1"/>
      <c r="AG1570" s="1"/>
      <c r="AH1570" s="1"/>
      <c r="AI1570" s="1"/>
    </row>
    <row r="1571" spans="1:35" ht="14.25" customHeight="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E1571" s="1"/>
      <c r="AF1571" s="1"/>
      <c r="AG1571" s="1"/>
      <c r="AH1571" s="1"/>
      <c r="AI1571" s="1"/>
    </row>
    <row r="1572" spans="1:35" ht="14.25" customHeight="1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E1572" s="1"/>
      <c r="AF1572" s="1"/>
      <c r="AG1572" s="1"/>
      <c r="AH1572" s="1"/>
      <c r="AI1572" s="1"/>
    </row>
    <row r="1573" spans="1:35" ht="14.25" customHeight="1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E1573" s="1"/>
      <c r="AF1573" s="1"/>
      <c r="AG1573" s="1"/>
      <c r="AH1573" s="1"/>
      <c r="AI1573" s="1"/>
    </row>
    <row r="1574" spans="1:35" ht="14.25" customHeight="1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</row>
    <row r="1575" spans="1:35" ht="14.25" customHeight="1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E1575" s="1"/>
      <c r="AF1575" s="1"/>
      <c r="AG1575" s="1"/>
      <c r="AH1575" s="1"/>
      <c r="AI1575" s="1"/>
    </row>
    <row r="1576" spans="1:35" ht="14.25" customHeight="1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E1576" s="1"/>
      <c r="AF1576" s="1"/>
      <c r="AG1576" s="1"/>
      <c r="AH1576" s="1"/>
      <c r="AI1576" s="1"/>
    </row>
    <row r="1577" spans="1:35" ht="14.25" customHeight="1">
      <c r="A1577" s="1"/>
      <c r="D1577" s="1"/>
      <c r="E1577" s="1"/>
      <c r="F1577" s="1"/>
      <c r="G1577" s="1"/>
      <c r="H1577" s="1"/>
      <c r="I1577" s="1"/>
      <c r="J1577" s="1"/>
      <c r="L1577" s="1"/>
      <c r="M1577" s="1"/>
      <c r="N1577" s="1"/>
      <c r="P1577" s="1"/>
      <c r="Q1577" s="1"/>
      <c r="R1577" s="1"/>
      <c r="S1577" s="1"/>
      <c r="T1577" s="1"/>
      <c r="U1577" s="1"/>
      <c r="X1577" s="1"/>
      <c r="Y1577" s="1"/>
      <c r="Z1577" s="1"/>
      <c r="AB1577" s="1"/>
      <c r="AC1577" s="1"/>
      <c r="AE1577" s="1"/>
      <c r="AF1577" s="1"/>
      <c r="AG1577" s="1"/>
      <c r="AH1577" s="1"/>
      <c r="AI1577" s="1"/>
    </row>
    <row r="1578" spans="1:35" ht="14.25" customHeight="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E1578" s="1"/>
      <c r="AF1578" s="1"/>
      <c r="AG1578" s="1"/>
      <c r="AH1578" s="1"/>
      <c r="AI1578" s="1"/>
    </row>
    <row r="1579" spans="1:35" ht="14.25" customHeight="1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E1579" s="1"/>
      <c r="AF1579" s="1"/>
      <c r="AG1579" s="1"/>
      <c r="AH1579" s="1"/>
      <c r="AI1579" s="1"/>
    </row>
    <row r="1580" spans="1:35" ht="14.25" customHeight="1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E1580" s="1"/>
      <c r="AF1580" s="1"/>
      <c r="AG1580" s="1"/>
      <c r="AH1580" s="1"/>
      <c r="AI1580" s="1"/>
    </row>
    <row r="1581" spans="1:35" ht="14.25" customHeight="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E1581" s="1"/>
      <c r="AF1581" s="1"/>
      <c r="AG1581" s="1"/>
      <c r="AH1581" s="1"/>
      <c r="AI1581" s="1"/>
    </row>
    <row r="1582" spans="1:35" ht="14.25" customHeight="1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E1582" s="1"/>
      <c r="AF1582" s="1"/>
      <c r="AG1582" s="1"/>
      <c r="AH1582" s="1"/>
      <c r="AI1582" s="1"/>
    </row>
    <row r="1583" spans="1:35" ht="14.25" customHeight="1">
      <c r="A1583" s="1"/>
      <c r="B1583" s="1"/>
      <c r="D1583" s="1"/>
      <c r="E1583" s="1"/>
      <c r="F1583" s="1"/>
      <c r="G1583" s="1"/>
      <c r="H1583" s="1"/>
      <c r="I1583" s="1"/>
      <c r="J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X1583" s="1"/>
      <c r="Y1583" s="1"/>
      <c r="Z1583" s="1"/>
      <c r="AA1583" s="1"/>
      <c r="AB1583" s="1"/>
      <c r="AC1583" s="1"/>
      <c r="AE1583" s="1"/>
      <c r="AF1583" s="1"/>
      <c r="AG1583" s="1"/>
      <c r="AH1583" s="1"/>
      <c r="AI1583" s="1"/>
    </row>
    <row r="1584" spans="1:35" ht="14.25" customHeight="1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E1584" s="1"/>
      <c r="AF1584" s="1"/>
      <c r="AG1584" s="1"/>
      <c r="AH1584" s="1"/>
      <c r="AI1584" s="1"/>
    </row>
    <row r="1585" spans="1:35" ht="14.25" customHeight="1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E1585" s="1"/>
      <c r="AF1585" s="1"/>
      <c r="AG1585" s="1"/>
      <c r="AH1585" s="1"/>
      <c r="AI1585" s="1"/>
    </row>
    <row r="1586" spans="1:35" ht="14.25" customHeight="1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E1586" s="1"/>
      <c r="AF1586" s="1"/>
      <c r="AG1586" s="1"/>
      <c r="AH1586" s="1"/>
      <c r="AI1586" s="1"/>
    </row>
    <row r="1587" spans="1:35" ht="14.25" customHeight="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E1587" s="1"/>
      <c r="AF1587" s="1"/>
      <c r="AG1587" s="1"/>
      <c r="AH1587" s="1"/>
      <c r="AI1587" s="1"/>
    </row>
    <row r="1588" spans="1:35" ht="14.25" customHeight="1">
      <c r="A1588" s="1"/>
      <c r="B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X1588" s="1"/>
      <c r="Y1588" s="1"/>
      <c r="Z1588" s="1"/>
      <c r="AA1588" s="1"/>
      <c r="AB1588" s="1"/>
      <c r="AC1588" s="1"/>
      <c r="AE1588" s="1"/>
      <c r="AF1588" s="1"/>
      <c r="AG1588" s="1"/>
      <c r="AH1588" s="1"/>
      <c r="AI1588" s="1"/>
    </row>
    <row r="1589" spans="1:35" ht="14.25" customHeight="1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E1589" s="1"/>
      <c r="AF1589" s="1"/>
      <c r="AG1589" s="1"/>
      <c r="AH1589" s="1"/>
      <c r="AI1589" s="1"/>
    </row>
    <row r="1590" spans="1:35" ht="14.25" customHeight="1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E1590" s="1"/>
      <c r="AF1590" s="1"/>
      <c r="AG1590" s="1"/>
      <c r="AH1590" s="1"/>
      <c r="AI1590" s="1"/>
    </row>
    <row r="1591" spans="1:35" ht="14.25" customHeight="1">
      <c r="A1591" s="1"/>
      <c r="B1591" s="1"/>
      <c r="D1591" s="1"/>
      <c r="E1591" s="1"/>
      <c r="F1591" s="1"/>
      <c r="G1591" s="1"/>
      <c r="H1591" s="1"/>
      <c r="I1591" s="1"/>
      <c r="J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X1591" s="1"/>
      <c r="Y1591" s="1"/>
      <c r="Z1591" s="1"/>
      <c r="AA1591" s="1"/>
      <c r="AB1591" s="1"/>
      <c r="AC1591" s="1"/>
      <c r="AE1591" s="1"/>
      <c r="AF1591" s="1"/>
      <c r="AG1591" s="1"/>
      <c r="AH1591" s="1"/>
      <c r="AI1591" s="1"/>
    </row>
    <row r="1592" spans="1:35" ht="14.25" customHeight="1">
      <c r="A1592" s="1"/>
      <c r="B1592" s="1"/>
      <c r="D1592" s="1"/>
      <c r="E1592" s="1"/>
      <c r="F1592" s="1"/>
      <c r="G1592" s="1"/>
      <c r="H1592" s="1"/>
      <c r="I1592" s="1"/>
      <c r="J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E1592" s="1"/>
      <c r="AF1592" s="1"/>
      <c r="AG1592" s="1"/>
      <c r="AH1592" s="1"/>
      <c r="AI1592" s="1"/>
    </row>
    <row r="1593" spans="1:35" ht="14.25" customHeight="1">
      <c r="A1593" s="1"/>
      <c r="B1593" s="1"/>
      <c r="D1593" s="1"/>
      <c r="E1593" s="1"/>
      <c r="F1593" s="1"/>
      <c r="G1593" s="1"/>
      <c r="H1593" s="1"/>
      <c r="I1593" s="1"/>
      <c r="J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X1593" s="1"/>
      <c r="Y1593" s="1"/>
      <c r="Z1593" s="1"/>
      <c r="AA1593" s="1"/>
      <c r="AB1593" s="1"/>
      <c r="AC1593" s="1"/>
      <c r="AE1593" s="1"/>
      <c r="AF1593" s="1"/>
      <c r="AG1593" s="1"/>
      <c r="AH1593" s="1"/>
      <c r="AI1593" s="1"/>
    </row>
    <row r="1594" spans="1:35" ht="14.25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E1594" s="1"/>
      <c r="AF1594" s="1"/>
      <c r="AG1594" s="1"/>
      <c r="AH1594" s="1"/>
      <c r="AI1594" s="1"/>
    </row>
    <row r="1595" spans="1:35" ht="14.25" customHeight="1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E1595" s="1"/>
      <c r="AF1595" s="1"/>
      <c r="AG1595" s="1"/>
      <c r="AH1595" s="1"/>
      <c r="AI1595" s="1"/>
    </row>
    <row r="1596" spans="1:35" ht="14.25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E1596" s="1"/>
      <c r="AF1596" s="1"/>
      <c r="AG1596" s="1"/>
      <c r="AH1596" s="1"/>
      <c r="AI1596" s="1"/>
    </row>
    <row r="1597" spans="1:35" ht="14.25" customHeight="1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E1597" s="1"/>
      <c r="AF1597" s="1"/>
      <c r="AG1597" s="1"/>
      <c r="AH1597" s="1"/>
      <c r="AI1597" s="1"/>
    </row>
    <row r="1598" spans="1:35" ht="14.25" customHeight="1">
      <c r="A1598" s="1"/>
      <c r="B1598" s="1"/>
      <c r="D1598" s="1"/>
      <c r="E1598" s="1"/>
      <c r="F1598" s="1"/>
      <c r="G1598" s="1"/>
      <c r="H1598" s="1"/>
      <c r="I1598" s="1"/>
      <c r="J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X1598" s="1"/>
      <c r="Y1598" s="1"/>
      <c r="Z1598" s="1"/>
      <c r="AA1598" s="1"/>
      <c r="AB1598" s="1"/>
      <c r="AC1598" s="1"/>
      <c r="AE1598" s="1"/>
      <c r="AF1598" s="1"/>
      <c r="AG1598" s="1"/>
      <c r="AH1598" s="1"/>
      <c r="AI1598" s="1"/>
    </row>
    <row r="1599" spans="1:35" ht="14.25" customHeight="1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E1599" s="1"/>
      <c r="AF1599" s="1"/>
      <c r="AG1599" s="1"/>
      <c r="AH1599" s="1"/>
      <c r="AI1599" s="1"/>
    </row>
    <row r="1600" spans="1:35" ht="14.25" customHeight="1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</row>
    <row r="1601" spans="1:35" ht="14.25" customHeight="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E1601" s="1"/>
      <c r="AF1601" s="1"/>
      <c r="AG1601" s="1"/>
      <c r="AH1601" s="1"/>
      <c r="AI1601" s="1"/>
    </row>
    <row r="1602" spans="1:35" ht="14.25" customHeight="1">
      <c r="A1602" s="1"/>
      <c r="B1602" s="1"/>
      <c r="D1602" s="1"/>
      <c r="E1602" s="1"/>
      <c r="F1602" s="1"/>
      <c r="G1602" s="1"/>
      <c r="H1602" s="1"/>
      <c r="I1602" s="1"/>
      <c r="J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X1602" s="1"/>
      <c r="Y1602" s="1"/>
      <c r="Z1602" s="1"/>
      <c r="AA1602" s="1"/>
      <c r="AB1602" s="1"/>
      <c r="AC1602" s="1"/>
      <c r="AE1602" s="1"/>
      <c r="AF1602" s="1"/>
      <c r="AG1602" s="1"/>
      <c r="AH1602" s="1"/>
      <c r="AI1602" s="1"/>
    </row>
    <row r="1603" spans="1:35" ht="14.25" customHeight="1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E1603" s="1"/>
      <c r="AF1603" s="1"/>
      <c r="AG1603" s="1"/>
      <c r="AH1603" s="1"/>
      <c r="AI1603" s="1"/>
    </row>
    <row r="1604" spans="1:35" ht="14.25" customHeight="1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E1604" s="1"/>
      <c r="AF1604" s="1"/>
      <c r="AG1604" s="1"/>
      <c r="AH1604" s="1"/>
      <c r="AI1604" s="1"/>
    </row>
    <row r="1605" spans="1:35" ht="14.25" customHeight="1">
      <c r="A1605" s="1"/>
      <c r="B1605" s="1"/>
      <c r="D1605" s="1"/>
      <c r="E1605" s="1"/>
      <c r="F1605" s="1"/>
      <c r="G1605" s="1"/>
      <c r="H1605" s="1"/>
      <c r="I1605" s="1"/>
      <c r="J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X1605" s="1"/>
      <c r="Y1605" s="1"/>
      <c r="Z1605" s="1"/>
      <c r="AA1605" s="1"/>
      <c r="AB1605" s="1"/>
      <c r="AC1605" s="1"/>
      <c r="AE1605" s="1"/>
      <c r="AF1605" s="1"/>
      <c r="AG1605" s="1"/>
      <c r="AH1605" s="1"/>
      <c r="AI1605" s="1"/>
    </row>
    <row r="1606" spans="1:35" ht="14.25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E1606" s="1"/>
      <c r="AF1606" s="1"/>
      <c r="AG1606" s="1"/>
      <c r="AH1606" s="1"/>
      <c r="AI1606" s="1"/>
    </row>
    <row r="1607" spans="1:35" ht="14.25" customHeight="1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</row>
    <row r="1608" spans="1:35" ht="14.25" customHeight="1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E1608" s="1"/>
      <c r="AF1608" s="1"/>
      <c r="AG1608" s="1"/>
      <c r="AH1608" s="1"/>
      <c r="AI1608" s="1"/>
    </row>
    <row r="1609" spans="1:35" ht="14.25" customHeight="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E1609" s="1"/>
      <c r="AF1609" s="1"/>
      <c r="AG1609" s="1"/>
      <c r="AH1609" s="1"/>
      <c r="AI1609" s="1"/>
    </row>
    <row r="1610" spans="1:35" ht="14.25" customHeight="1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E1610" s="1"/>
      <c r="AF1610" s="1"/>
      <c r="AG1610" s="1"/>
      <c r="AH1610" s="1"/>
      <c r="AI1610" s="1"/>
    </row>
    <row r="1611" spans="1:35" ht="14.25" customHeight="1">
      <c r="A1611" s="1"/>
      <c r="B1611" s="1"/>
      <c r="D1611" s="1"/>
      <c r="E1611" s="1"/>
      <c r="F1611" s="1"/>
      <c r="G1611" s="1"/>
      <c r="H1611" s="1"/>
      <c r="I1611" s="1"/>
      <c r="J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X1611" s="1"/>
      <c r="Y1611" s="1"/>
      <c r="Z1611" s="1"/>
      <c r="AA1611" s="1"/>
      <c r="AB1611" s="1"/>
      <c r="AC1611" s="1"/>
      <c r="AE1611" s="1"/>
      <c r="AF1611" s="1"/>
      <c r="AG1611" s="1"/>
      <c r="AH1611" s="1"/>
      <c r="AI1611" s="1"/>
    </row>
    <row r="1612" spans="1:35" ht="14.25" customHeight="1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E1612" s="1"/>
      <c r="AF1612" s="1"/>
      <c r="AG1612" s="1"/>
      <c r="AH1612" s="1"/>
      <c r="AI1612" s="1"/>
    </row>
    <row r="1613" spans="1:35" ht="14.25" customHeight="1">
      <c r="A1613" s="1"/>
      <c r="B1613" s="1"/>
      <c r="D1613" s="1"/>
      <c r="E1613" s="1"/>
      <c r="F1613" s="1"/>
      <c r="G1613" s="1"/>
      <c r="H1613" s="1"/>
      <c r="I1613" s="1"/>
      <c r="J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X1613" s="1"/>
      <c r="Y1613" s="1"/>
      <c r="Z1613" s="1"/>
      <c r="AA1613" s="1"/>
      <c r="AB1613" s="1"/>
      <c r="AC1613" s="1"/>
      <c r="AE1613" s="1"/>
      <c r="AF1613" s="1"/>
      <c r="AG1613" s="1"/>
      <c r="AH1613" s="1"/>
      <c r="AI1613" s="1"/>
    </row>
    <row r="1614" spans="1:35" ht="14.25" customHeight="1">
      <c r="A1614" s="1"/>
      <c r="B1614" s="1"/>
      <c r="D1614" s="1"/>
      <c r="E1614" s="1"/>
      <c r="F1614" s="1"/>
      <c r="G1614" s="1"/>
      <c r="H1614" s="1"/>
      <c r="I1614" s="1"/>
      <c r="J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X1614" s="1"/>
      <c r="Y1614" s="1"/>
      <c r="Z1614" s="1"/>
      <c r="AA1614" s="1"/>
      <c r="AB1614" s="1"/>
      <c r="AC1614" s="1"/>
      <c r="AE1614" s="1"/>
      <c r="AF1614" s="1"/>
      <c r="AG1614" s="1"/>
      <c r="AH1614" s="1"/>
      <c r="AI1614" s="1"/>
    </row>
    <row r="1615" spans="1:35" ht="14.25" customHeight="1">
      <c r="A1615" s="1"/>
      <c r="B1615" s="1"/>
      <c r="D1615" s="1"/>
      <c r="E1615" s="1"/>
      <c r="F1615" s="1"/>
      <c r="G1615" s="1"/>
      <c r="H1615" s="1"/>
      <c r="I1615" s="1"/>
      <c r="J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X1615" s="1"/>
      <c r="Y1615" s="1"/>
      <c r="Z1615" s="1"/>
      <c r="AA1615" s="1"/>
      <c r="AB1615" s="1"/>
      <c r="AC1615" s="1"/>
      <c r="AE1615" s="1"/>
      <c r="AF1615" s="1"/>
      <c r="AG1615" s="1"/>
      <c r="AH1615" s="1"/>
      <c r="AI1615" s="1"/>
    </row>
    <row r="1616" spans="1:35" ht="14.25" customHeight="1">
      <c r="A1616" s="1"/>
      <c r="B1616" s="1"/>
      <c r="D1616" s="1"/>
      <c r="E1616" s="1"/>
      <c r="F1616" s="1"/>
      <c r="G1616" s="1"/>
      <c r="H1616" s="1"/>
      <c r="I1616" s="1"/>
      <c r="J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X1616" s="1"/>
      <c r="Y1616" s="1"/>
      <c r="Z1616" s="1"/>
      <c r="AA1616" s="1"/>
      <c r="AB1616" s="1"/>
      <c r="AC1616" s="1"/>
      <c r="AE1616" s="1"/>
      <c r="AF1616" s="1"/>
      <c r="AG1616" s="1"/>
      <c r="AH1616" s="1"/>
      <c r="AI1616" s="1"/>
    </row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98296-E0EB-4A9F-96A1-BC867C346226}">
  <dimension ref="A1:AI1282"/>
  <sheetViews>
    <sheetView topLeftCell="A1089" zoomScale="20" zoomScaleNormal="20" workbookViewId="0">
      <selection sqref="A1:AI1282"/>
    </sheetView>
  </sheetViews>
  <sheetFormatPr defaultRowHeight="14.25"/>
  <cols>
    <col min="1" max="1" width="28.875" bestFit="1" customWidth="1"/>
    <col min="2" max="2" width="35.625" bestFit="1" customWidth="1"/>
    <col min="3" max="3" width="20.75" bestFit="1" customWidth="1"/>
    <col min="4" max="4" width="24.5" bestFit="1" customWidth="1"/>
    <col min="5" max="5" width="42" bestFit="1" customWidth="1"/>
    <col min="6" max="6" width="81" bestFit="1" customWidth="1"/>
    <col min="7" max="8" width="28.875" bestFit="1" customWidth="1"/>
    <col min="9" max="9" width="53.25" bestFit="1" customWidth="1"/>
    <col min="10" max="10" width="43.875" bestFit="1" customWidth="1"/>
    <col min="11" max="11" width="35.75" bestFit="1" customWidth="1"/>
    <col min="12" max="12" width="17.625" bestFit="1" customWidth="1"/>
    <col min="13" max="13" width="22" bestFit="1" customWidth="1"/>
    <col min="14" max="14" width="36.375" bestFit="1" customWidth="1"/>
    <col min="15" max="15" width="22" bestFit="1" customWidth="1"/>
    <col min="16" max="16" width="36.375" bestFit="1" customWidth="1"/>
    <col min="17" max="17" width="30.125" bestFit="1" customWidth="1"/>
    <col min="18" max="18" width="23.25" bestFit="1" customWidth="1"/>
    <col min="19" max="19" width="30.75" bestFit="1" customWidth="1"/>
    <col min="20" max="20" width="35.75" bestFit="1" customWidth="1"/>
    <col min="21" max="21" width="28.875" bestFit="1" customWidth="1"/>
    <col min="22" max="22" width="57" bestFit="1" customWidth="1"/>
    <col min="23" max="23" width="33.25" bestFit="1" customWidth="1"/>
    <col min="24" max="24" width="27.625" bestFit="1" customWidth="1"/>
    <col min="25" max="25" width="22.625" bestFit="1" customWidth="1"/>
    <col min="26" max="26" width="19.5" bestFit="1" customWidth="1"/>
    <col min="27" max="27" width="38.25" bestFit="1" customWidth="1"/>
    <col min="28" max="29" width="81" bestFit="1" customWidth="1"/>
    <col min="30" max="30" width="38.25" bestFit="1" customWidth="1"/>
    <col min="31" max="31" width="17.625" bestFit="1" customWidth="1"/>
    <col min="32" max="32" width="20.125" bestFit="1" customWidth="1"/>
    <col min="33" max="33" width="31.375" bestFit="1" customWidth="1"/>
    <col min="34" max="34" width="33.25" bestFit="1" customWidth="1"/>
    <col min="35" max="35" width="25.7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s="32" t="s">
        <v>35</v>
      </c>
      <c r="B2" s="32" t="s">
        <v>329</v>
      </c>
      <c r="C2" s="33">
        <v>44805.651932870373</v>
      </c>
      <c r="D2" s="33">
        <v>44805.351643518516</v>
      </c>
      <c r="E2" s="32" t="s">
        <v>37</v>
      </c>
      <c r="F2" s="32" t="s">
        <v>39</v>
      </c>
      <c r="G2">
        <v>11131</v>
      </c>
      <c r="H2" s="33">
        <v>44831.646469907406</v>
      </c>
      <c r="I2" s="32" t="s">
        <v>38</v>
      </c>
      <c r="J2" s="32" t="s">
        <v>39</v>
      </c>
      <c r="K2" s="33"/>
      <c r="L2" s="32" t="s">
        <v>40</v>
      </c>
      <c r="M2" s="32" t="s">
        <v>56</v>
      </c>
      <c r="N2">
        <v>1</v>
      </c>
      <c r="O2" s="32" t="s">
        <v>518</v>
      </c>
      <c r="P2">
        <v>0</v>
      </c>
      <c r="Q2" s="32" t="s">
        <v>41</v>
      </c>
      <c r="R2">
        <v>8190</v>
      </c>
      <c r="S2" s="32" t="s">
        <v>1223</v>
      </c>
      <c r="T2" s="32" t="s">
        <v>1224</v>
      </c>
      <c r="U2" s="32" t="s">
        <v>45</v>
      </c>
      <c r="V2" s="32" t="s">
        <v>1225</v>
      </c>
      <c r="W2" s="33">
        <v>44805.41333333333</v>
      </c>
      <c r="X2" s="32" t="s">
        <v>215</v>
      </c>
      <c r="Y2" s="32" t="s">
        <v>47</v>
      </c>
      <c r="Z2" s="32" t="s">
        <v>48</v>
      </c>
      <c r="AA2" s="32" t="s">
        <v>425</v>
      </c>
      <c r="AB2" s="32" t="s">
        <v>1226</v>
      </c>
      <c r="AC2" s="32" t="s">
        <v>1227</v>
      </c>
      <c r="AD2" s="34"/>
      <c r="AE2" s="32" t="s">
        <v>39</v>
      </c>
      <c r="AF2" s="32" t="s">
        <v>53</v>
      </c>
      <c r="AG2" s="35">
        <v>0</v>
      </c>
      <c r="AH2" s="33">
        <v>44827.45758101852</v>
      </c>
      <c r="AI2" s="32" t="s">
        <v>56</v>
      </c>
    </row>
    <row r="3" spans="1:35">
      <c r="A3" s="32" t="s">
        <v>35</v>
      </c>
      <c r="B3" s="32" t="s">
        <v>92</v>
      </c>
      <c r="C3" s="33"/>
      <c r="D3" s="33">
        <v>44805.357314814813</v>
      </c>
      <c r="E3" s="32" t="s">
        <v>37</v>
      </c>
      <c r="F3" s="32" t="s">
        <v>1228</v>
      </c>
      <c r="G3">
        <v>11132</v>
      </c>
      <c r="H3" s="33">
        <v>44817.357534722221</v>
      </c>
      <c r="I3" s="32" t="s">
        <v>38</v>
      </c>
      <c r="J3" s="32" t="s">
        <v>39</v>
      </c>
      <c r="K3" s="33"/>
      <c r="L3" s="32" t="s">
        <v>40</v>
      </c>
      <c r="M3" s="32" t="s">
        <v>56</v>
      </c>
      <c r="N3">
        <v>1</v>
      </c>
      <c r="O3" s="32" t="s">
        <v>42</v>
      </c>
      <c r="P3">
        <v>0</v>
      </c>
      <c r="Q3" s="32" t="s">
        <v>56</v>
      </c>
      <c r="R3">
        <v>973439489</v>
      </c>
      <c r="S3" s="32" t="s">
        <v>1061</v>
      </c>
      <c r="T3" s="32" t="s">
        <v>1062</v>
      </c>
      <c r="U3" s="32" t="s">
        <v>39</v>
      </c>
      <c r="V3" s="32" t="s">
        <v>39</v>
      </c>
      <c r="W3" s="33"/>
      <c r="X3" s="32" t="s">
        <v>106</v>
      </c>
      <c r="Y3" s="32" t="s">
        <v>47</v>
      </c>
      <c r="Z3" s="32" t="s">
        <v>160</v>
      </c>
      <c r="AA3" s="32" t="s">
        <v>107</v>
      </c>
      <c r="AB3" s="32" t="s">
        <v>1229</v>
      </c>
      <c r="AC3" s="32" t="s">
        <v>291</v>
      </c>
      <c r="AD3" s="34"/>
      <c r="AE3" s="32" t="s">
        <v>39</v>
      </c>
      <c r="AF3" s="32" t="s">
        <v>50</v>
      </c>
      <c r="AG3" s="35">
        <v>0</v>
      </c>
      <c r="AH3" s="33">
        <v>44805.358229166668</v>
      </c>
      <c r="AI3" s="32" t="s">
        <v>56</v>
      </c>
    </row>
    <row r="4" spans="1:35">
      <c r="A4" s="32" t="s">
        <v>35</v>
      </c>
      <c r="B4" s="32" t="s">
        <v>36</v>
      </c>
      <c r="C4" s="33">
        <v>44805.65353009259</v>
      </c>
      <c r="D4" s="33">
        <v>44805.369386574072</v>
      </c>
      <c r="E4" s="32" t="s">
        <v>37</v>
      </c>
      <c r="F4" s="32" t="s">
        <v>1230</v>
      </c>
      <c r="G4">
        <v>11133</v>
      </c>
      <c r="H4" s="33">
        <v>44817.427141203705</v>
      </c>
      <c r="I4" s="32" t="s">
        <v>38</v>
      </c>
      <c r="J4" s="32" t="s">
        <v>39</v>
      </c>
      <c r="K4" s="33"/>
      <c r="L4" s="32" t="s">
        <v>40</v>
      </c>
      <c r="M4" s="32" t="s">
        <v>56</v>
      </c>
      <c r="N4">
        <v>1</v>
      </c>
      <c r="O4" s="32" t="s">
        <v>60</v>
      </c>
      <c r="P4">
        <v>0</v>
      </c>
      <c r="Q4" s="32" t="s">
        <v>56</v>
      </c>
      <c r="R4">
        <v>6965</v>
      </c>
      <c r="S4" s="32" t="s">
        <v>939</v>
      </c>
      <c r="T4" s="32" t="s">
        <v>940</v>
      </c>
      <c r="U4" s="32" t="s">
        <v>45</v>
      </c>
      <c r="V4" s="32" t="s">
        <v>1231</v>
      </c>
      <c r="W4" s="33">
        <v>44805.608784722222</v>
      </c>
      <c r="X4" s="32" t="s">
        <v>58</v>
      </c>
      <c r="Y4" s="32" t="s">
        <v>47</v>
      </c>
      <c r="Z4" s="32" t="s">
        <v>48</v>
      </c>
      <c r="AA4" s="32" t="s">
        <v>314</v>
      </c>
      <c r="AB4" s="32" t="s">
        <v>1232</v>
      </c>
      <c r="AC4" s="32" t="s">
        <v>935</v>
      </c>
      <c r="AD4" s="34"/>
      <c r="AE4" s="32" t="s">
        <v>39</v>
      </c>
      <c r="AF4" s="32" t="s">
        <v>50</v>
      </c>
      <c r="AG4" s="35">
        <v>0</v>
      </c>
      <c r="AH4" s="33">
        <v>44805.65353009259</v>
      </c>
      <c r="AI4" s="32" t="s">
        <v>56</v>
      </c>
    </row>
    <row r="5" spans="1:35">
      <c r="A5" s="32" t="s">
        <v>35</v>
      </c>
      <c r="B5" s="32" t="s">
        <v>36</v>
      </c>
      <c r="C5" s="33"/>
      <c r="D5" s="33">
        <v>44805.372175925928</v>
      </c>
      <c r="E5" s="32" t="s">
        <v>37</v>
      </c>
      <c r="F5" s="32" t="s">
        <v>1233</v>
      </c>
      <c r="G5">
        <v>11134</v>
      </c>
      <c r="H5" s="33">
        <v>44817.372314814813</v>
      </c>
      <c r="I5" s="32" t="s">
        <v>38</v>
      </c>
      <c r="J5" s="32" t="s">
        <v>39</v>
      </c>
      <c r="K5" s="33"/>
      <c r="L5" s="32" t="s">
        <v>40</v>
      </c>
      <c r="M5" s="32" t="s">
        <v>56</v>
      </c>
      <c r="N5">
        <v>1</v>
      </c>
      <c r="O5" s="32" t="s">
        <v>82</v>
      </c>
      <c r="P5">
        <v>0</v>
      </c>
      <c r="Q5" s="32" t="s">
        <v>56</v>
      </c>
      <c r="R5">
        <v>5708</v>
      </c>
      <c r="S5" s="32" t="s">
        <v>243</v>
      </c>
      <c r="T5" s="32" t="s">
        <v>244</v>
      </c>
      <c r="U5" s="32" t="s">
        <v>39</v>
      </c>
      <c r="V5" s="32" t="s">
        <v>39</v>
      </c>
      <c r="W5" s="33"/>
      <c r="X5" s="32" t="s">
        <v>151</v>
      </c>
      <c r="Y5" s="32" t="s">
        <v>47</v>
      </c>
      <c r="Z5" s="32" t="s">
        <v>160</v>
      </c>
      <c r="AA5" s="32" t="s">
        <v>49</v>
      </c>
      <c r="AB5" s="32" t="s">
        <v>1233</v>
      </c>
      <c r="AC5" s="32" t="s">
        <v>265</v>
      </c>
      <c r="AD5" s="34"/>
      <c r="AE5" s="32" t="s">
        <v>39</v>
      </c>
      <c r="AF5" s="32" t="s">
        <v>50</v>
      </c>
      <c r="AG5" s="35">
        <v>0</v>
      </c>
      <c r="AH5" s="33">
        <v>44805.702222222222</v>
      </c>
      <c r="AI5" s="32" t="s">
        <v>56</v>
      </c>
    </row>
    <row r="6" spans="1:35">
      <c r="A6" s="32" t="s">
        <v>35</v>
      </c>
      <c r="B6" s="32" t="s">
        <v>178</v>
      </c>
      <c r="C6" s="33">
        <v>44805.685162037036</v>
      </c>
      <c r="D6" s="33">
        <v>44805.373391203706</v>
      </c>
      <c r="E6" s="32" t="s">
        <v>37</v>
      </c>
      <c r="F6" s="32" t="s">
        <v>1234</v>
      </c>
      <c r="G6">
        <v>11135</v>
      </c>
      <c r="H6" s="33">
        <v>44837.654467592591</v>
      </c>
      <c r="I6" s="32" t="s">
        <v>38</v>
      </c>
      <c r="J6" s="32" t="s">
        <v>39</v>
      </c>
      <c r="K6" s="33"/>
      <c r="L6" s="32" t="s">
        <v>40</v>
      </c>
      <c r="M6" s="32" t="s">
        <v>56</v>
      </c>
      <c r="N6">
        <v>1</v>
      </c>
      <c r="O6" s="32" t="s">
        <v>73</v>
      </c>
      <c r="P6">
        <v>0</v>
      </c>
      <c r="Q6" s="32" t="s">
        <v>56</v>
      </c>
      <c r="R6">
        <v>6737</v>
      </c>
      <c r="S6" s="32" t="s">
        <v>348</v>
      </c>
      <c r="T6" s="32" t="s">
        <v>349</v>
      </c>
      <c r="U6" s="32" t="s">
        <v>45</v>
      </c>
      <c r="V6" s="32" t="s">
        <v>1235</v>
      </c>
      <c r="W6" s="33">
        <v>44805.684386574074</v>
      </c>
      <c r="X6" s="32" t="s">
        <v>46</v>
      </c>
      <c r="Y6" s="32" t="s">
        <v>47</v>
      </c>
      <c r="Z6" s="32" t="s">
        <v>48</v>
      </c>
      <c r="AA6" s="32" t="s">
        <v>182</v>
      </c>
      <c r="AB6" s="32" t="s">
        <v>1236</v>
      </c>
      <c r="AC6" s="32" t="s">
        <v>1237</v>
      </c>
      <c r="AD6" s="34"/>
      <c r="AE6" s="32" t="s">
        <v>39</v>
      </c>
      <c r="AF6" s="32" t="s">
        <v>53</v>
      </c>
      <c r="AG6" s="35">
        <v>0</v>
      </c>
      <c r="AH6" s="33">
        <v>44826.589884259258</v>
      </c>
      <c r="AI6" s="32" t="s">
        <v>56</v>
      </c>
    </row>
    <row r="7" spans="1:35">
      <c r="A7" s="32" t="s">
        <v>35</v>
      </c>
      <c r="B7" s="32" t="s">
        <v>36</v>
      </c>
      <c r="C7" s="33">
        <v>44805.68372685185</v>
      </c>
      <c r="D7" s="33">
        <v>44805.373993055553</v>
      </c>
      <c r="E7" s="32" t="s">
        <v>37</v>
      </c>
      <c r="F7" s="32" t="s">
        <v>1238</v>
      </c>
      <c r="G7">
        <v>11136</v>
      </c>
      <c r="H7" s="33">
        <v>44817.374699074076</v>
      </c>
      <c r="I7" s="32" t="s">
        <v>38</v>
      </c>
      <c r="J7" s="32" t="s">
        <v>39</v>
      </c>
      <c r="K7" s="33"/>
      <c r="L7" s="32" t="s">
        <v>40</v>
      </c>
      <c r="M7" s="32" t="s">
        <v>56</v>
      </c>
      <c r="N7">
        <v>1</v>
      </c>
      <c r="O7" s="32" t="s">
        <v>60</v>
      </c>
      <c r="P7">
        <v>0</v>
      </c>
      <c r="Q7" s="32" t="s">
        <v>56</v>
      </c>
      <c r="R7">
        <v>8454</v>
      </c>
      <c r="S7" s="32" t="s">
        <v>138</v>
      </c>
      <c r="T7" s="32" t="s">
        <v>139</v>
      </c>
      <c r="U7" s="32" t="s">
        <v>45</v>
      </c>
      <c r="V7" s="32" t="s">
        <v>1239</v>
      </c>
      <c r="W7" s="33">
        <v>44805.683368055557</v>
      </c>
      <c r="X7" s="32" t="s">
        <v>46</v>
      </c>
      <c r="Y7" s="32" t="s">
        <v>47</v>
      </c>
      <c r="Z7" s="32" t="s">
        <v>48</v>
      </c>
      <c r="AA7" s="32" t="s">
        <v>314</v>
      </c>
      <c r="AB7" s="32" t="s">
        <v>1240</v>
      </c>
      <c r="AC7" s="32" t="s">
        <v>517</v>
      </c>
      <c r="AD7" s="34"/>
      <c r="AE7" s="32" t="s">
        <v>39</v>
      </c>
      <c r="AF7" s="32" t="s">
        <v>50</v>
      </c>
      <c r="AG7" s="35">
        <v>0</v>
      </c>
      <c r="AH7" s="33">
        <v>44805.68372685185</v>
      </c>
      <c r="AI7" s="32" t="s">
        <v>41</v>
      </c>
    </row>
    <row r="8" spans="1:35">
      <c r="A8" s="32" t="s">
        <v>35</v>
      </c>
      <c r="B8" s="32" t="s">
        <v>499</v>
      </c>
      <c r="C8" s="33"/>
      <c r="D8" s="33">
        <v>44805.374722222223</v>
      </c>
      <c r="E8" s="32" t="s">
        <v>37</v>
      </c>
      <c r="F8" s="32" t="s">
        <v>39</v>
      </c>
      <c r="G8">
        <v>11137</v>
      </c>
      <c r="H8" s="33">
        <v>44825.583333333336</v>
      </c>
      <c r="I8" s="32" t="s">
        <v>1241</v>
      </c>
      <c r="J8" s="32" t="s">
        <v>66</v>
      </c>
      <c r="K8" s="33">
        <v>44816.484791666669</v>
      </c>
      <c r="L8" s="32" t="s">
        <v>40</v>
      </c>
      <c r="M8" s="32" t="s">
        <v>56</v>
      </c>
      <c r="N8">
        <v>2</v>
      </c>
      <c r="O8" s="32" t="s">
        <v>452</v>
      </c>
      <c r="P8">
        <v>2</v>
      </c>
      <c r="Q8" s="32" t="s">
        <v>41</v>
      </c>
      <c r="R8">
        <v>6082</v>
      </c>
      <c r="S8" s="32" t="s">
        <v>1242</v>
      </c>
      <c r="T8" s="32" t="s">
        <v>1243</v>
      </c>
      <c r="U8" s="32" t="s">
        <v>39</v>
      </c>
      <c r="V8" s="32" t="s">
        <v>39</v>
      </c>
      <c r="W8" s="33"/>
      <c r="X8" s="32" t="s">
        <v>227</v>
      </c>
      <c r="Y8" s="32" t="s">
        <v>47</v>
      </c>
      <c r="Z8" s="32" t="s">
        <v>160</v>
      </c>
      <c r="AA8" s="32" t="s">
        <v>502</v>
      </c>
      <c r="AB8" s="32" t="s">
        <v>1244</v>
      </c>
      <c r="AC8" s="32" t="s">
        <v>557</v>
      </c>
      <c r="AD8" s="34"/>
      <c r="AE8" s="32" t="s">
        <v>39</v>
      </c>
      <c r="AF8" s="32" t="s">
        <v>53</v>
      </c>
      <c r="AG8" s="35">
        <v>0</v>
      </c>
      <c r="AH8" s="33">
        <v>44820.554722222223</v>
      </c>
      <c r="AI8" s="32" t="s">
        <v>56</v>
      </c>
    </row>
    <row r="9" spans="1:35">
      <c r="A9" s="32" t="s">
        <v>35</v>
      </c>
      <c r="B9" s="32" t="s">
        <v>178</v>
      </c>
      <c r="C9" s="33">
        <v>44805.390439814815</v>
      </c>
      <c r="D9" s="33">
        <v>44805.38144675926</v>
      </c>
      <c r="E9" s="32" t="s">
        <v>37</v>
      </c>
      <c r="F9" s="32" t="s">
        <v>1245</v>
      </c>
      <c r="G9">
        <v>11138</v>
      </c>
      <c r="H9" s="33">
        <v>44838.582499999997</v>
      </c>
      <c r="I9" s="32" t="s">
        <v>38</v>
      </c>
      <c r="J9" s="32" t="s">
        <v>39</v>
      </c>
      <c r="K9" s="33"/>
      <c r="L9" s="32" t="s">
        <v>40</v>
      </c>
      <c r="M9" s="32" t="s">
        <v>56</v>
      </c>
      <c r="N9">
        <v>1</v>
      </c>
      <c r="O9" s="32" t="s">
        <v>73</v>
      </c>
      <c r="P9">
        <v>0</v>
      </c>
      <c r="Q9" s="32" t="s">
        <v>56</v>
      </c>
      <c r="R9">
        <v>6843</v>
      </c>
      <c r="S9" s="32" t="s">
        <v>1246</v>
      </c>
      <c r="T9" s="32" t="s">
        <v>1247</v>
      </c>
      <c r="U9" s="32" t="s">
        <v>45</v>
      </c>
      <c r="V9" s="32" t="s">
        <v>912</v>
      </c>
      <c r="W9" s="33">
        <v>44805.390439814815</v>
      </c>
      <c r="X9" s="32" t="s">
        <v>59</v>
      </c>
      <c r="Y9" s="32" t="s">
        <v>52</v>
      </c>
      <c r="Z9" s="32" t="s">
        <v>48</v>
      </c>
      <c r="AA9" s="32" t="s">
        <v>182</v>
      </c>
      <c r="AB9" s="32" t="s">
        <v>1248</v>
      </c>
      <c r="AC9" s="32" t="s">
        <v>461</v>
      </c>
      <c r="AD9" s="34"/>
      <c r="AE9" s="32" t="s">
        <v>39</v>
      </c>
      <c r="AF9" s="32" t="s">
        <v>53</v>
      </c>
      <c r="AG9" s="35">
        <v>0</v>
      </c>
      <c r="AH9" s="33">
        <v>44826.590833333335</v>
      </c>
      <c r="AI9" s="32" t="s">
        <v>203</v>
      </c>
    </row>
    <row r="10" spans="1:35">
      <c r="A10" s="32" t="s">
        <v>35</v>
      </c>
      <c r="B10" s="32" t="s">
        <v>39</v>
      </c>
      <c r="C10" s="33"/>
      <c r="D10" s="33">
        <v>44805.385509259257</v>
      </c>
      <c r="E10" s="32" t="s">
        <v>37</v>
      </c>
      <c r="F10" s="32" t="s">
        <v>1249</v>
      </c>
      <c r="G10">
        <v>11139</v>
      </c>
      <c r="H10" s="33">
        <v>44820.635416666664</v>
      </c>
      <c r="I10" s="32" t="s">
        <v>38</v>
      </c>
      <c r="J10" s="32" t="s">
        <v>39</v>
      </c>
      <c r="K10" s="33"/>
      <c r="L10" s="32" t="s">
        <v>40</v>
      </c>
      <c r="M10" s="32" t="s">
        <v>56</v>
      </c>
      <c r="N10">
        <v>1</v>
      </c>
      <c r="O10" s="32" t="s">
        <v>39</v>
      </c>
      <c r="P10">
        <v>0</v>
      </c>
      <c r="Q10" s="32" t="s">
        <v>41</v>
      </c>
      <c r="R10">
        <v>6529</v>
      </c>
      <c r="S10" s="32" t="s">
        <v>201</v>
      </c>
      <c r="T10" s="32" t="s">
        <v>1250</v>
      </c>
      <c r="U10" s="32" t="s">
        <v>39</v>
      </c>
      <c r="V10" s="32" t="s">
        <v>39</v>
      </c>
      <c r="W10" s="33"/>
      <c r="X10" s="32" t="s">
        <v>159</v>
      </c>
      <c r="Y10" s="32" t="s">
        <v>47</v>
      </c>
      <c r="Z10" s="32" t="s">
        <v>160</v>
      </c>
      <c r="AA10" s="32" t="s">
        <v>39</v>
      </c>
      <c r="AB10" s="32" t="s">
        <v>1251</v>
      </c>
      <c r="AC10" s="32" t="s">
        <v>630</v>
      </c>
      <c r="AD10" s="34"/>
      <c r="AE10" s="32" t="s">
        <v>39</v>
      </c>
      <c r="AF10" s="32" t="s">
        <v>53</v>
      </c>
      <c r="AG10" s="35">
        <v>0</v>
      </c>
      <c r="AH10" s="33">
        <v>44817.424317129633</v>
      </c>
      <c r="AI10" s="32" t="s">
        <v>41</v>
      </c>
    </row>
    <row r="11" spans="1:35">
      <c r="A11" s="32" t="s">
        <v>35</v>
      </c>
      <c r="B11" s="32" t="s">
        <v>737</v>
      </c>
      <c r="C11" s="33">
        <v>44826.493379629632</v>
      </c>
      <c r="D11" s="33">
        <v>44805.394421296296</v>
      </c>
      <c r="E11" s="32" t="s">
        <v>37</v>
      </c>
      <c r="F11" s="32" t="s">
        <v>1252</v>
      </c>
      <c r="G11">
        <v>11140</v>
      </c>
      <c r="H11" s="33">
        <v>44820.666666666664</v>
      </c>
      <c r="I11" s="32" t="s">
        <v>1253</v>
      </c>
      <c r="J11" s="32" t="s">
        <v>45</v>
      </c>
      <c r="K11" s="33">
        <v>44805.435972222222</v>
      </c>
      <c r="L11" s="32" t="s">
        <v>40</v>
      </c>
      <c r="M11" s="32" t="s">
        <v>56</v>
      </c>
      <c r="N11">
        <v>2</v>
      </c>
      <c r="O11" s="32" t="s">
        <v>39</v>
      </c>
      <c r="P11">
        <v>2</v>
      </c>
      <c r="Q11" s="32" t="s">
        <v>41</v>
      </c>
      <c r="R11">
        <v>8612</v>
      </c>
      <c r="S11" s="32" t="s">
        <v>364</v>
      </c>
      <c r="T11" s="32" t="s">
        <v>365</v>
      </c>
      <c r="U11" s="32" t="s">
        <v>66</v>
      </c>
      <c r="V11" s="32" t="s">
        <v>1254</v>
      </c>
      <c r="W11" s="33">
        <v>44826.493379629632</v>
      </c>
      <c r="X11" s="32" t="s">
        <v>268</v>
      </c>
      <c r="Y11" s="32" t="s">
        <v>47</v>
      </c>
      <c r="Z11" s="32" t="s">
        <v>48</v>
      </c>
      <c r="AA11" s="32" t="s">
        <v>950</v>
      </c>
      <c r="AB11" s="32" t="s">
        <v>1255</v>
      </c>
      <c r="AC11" s="32" t="s">
        <v>1256</v>
      </c>
      <c r="AD11" s="34"/>
      <c r="AE11" s="32" t="s">
        <v>39</v>
      </c>
      <c r="AF11" s="32" t="s">
        <v>53</v>
      </c>
      <c r="AG11" s="35">
        <v>0</v>
      </c>
      <c r="AH11" s="33">
        <v>44826.493379629632</v>
      </c>
      <c r="AI11" s="32" t="s">
        <v>56</v>
      </c>
    </row>
    <row r="12" spans="1:35">
      <c r="A12" s="32" t="s">
        <v>35</v>
      </c>
      <c r="B12" s="32" t="s">
        <v>36</v>
      </c>
      <c r="C12" s="33">
        <v>44805.677106481482</v>
      </c>
      <c r="D12" s="33">
        <v>44805.397847222222</v>
      </c>
      <c r="E12" s="32" t="s">
        <v>37</v>
      </c>
      <c r="F12" s="32" t="s">
        <v>1257</v>
      </c>
      <c r="G12">
        <v>11141</v>
      </c>
      <c r="H12" s="33">
        <v>44806.533356481479</v>
      </c>
      <c r="I12" s="32" t="s">
        <v>38</v>
      </c>
      <c r="J12" s="32" t="s">
        <v>39</v>
      </c>
      <c r="K12" s="33"/>
      <c r="L12" s="32" t="s">
        <v>40</v>
      </c>
      <c r="M12" s="32" t="s">
        <v>41</v>
      </c>
      <c r="N12">
        <v>1</v>
      </c>
      <c r="O12" s="32" t="s">
        <v>82</v>
      </c>
      <c r="P12">
        <v>0</v>
      </c>
      <c r="Q12" s="32" t="s">
        <v>203</v>
      </c>
      <c r="R12">
        <v>6215</v>
      </c>
      <c r="S12" s="32" t="s">
        <v>1258</v>
      </c>
      <c r="T12" s="32" t="s">
        <v>1259</v>
      </c>
      <c r="U12" s="32" t="s">
        <v>45</v>
      </c>
      <c r="V12" s="32" t="s">
        <v>1260</v>
      </c>
      <c r="W12" s="33">
        <v>44805.667256944442</v>
      </c>
      <c r="X12" s="32" t="s">
        <v>51</v>
      </c>
      <c r="Y12" s="32" t="s">
        <v>47</v>
      </c>
      <c r="Z12" s="32" t="s">
        <v>48</v>
      </c>
      <c r="AA12" s="32" t="s">
        <v>674</v>
      </c>
      <c r="AB12" s="32" t="s">
        <v>1261</v>
      </c>
      <c r="AC12" s="32" t="s">
        <v>461</v>
      </c>
      <c r="AD12" s="34"/>
      <c r="AE12" s="32" t="s">
        <v>39</v>
      </c>
      <c r="AF12" s="32" t="s">
        <v>50</v>
      </c>
      <c r="AG12" s="35">
        <v>0</v>
      </c>
      <c r="AH12" s="33">
        <v>44805.677106481482</v>
      </c>
      <c r="AI12" s="32" t="s">
        <v>203</v>
      </c>
    </row>
    <row r="13" spans="1:35">
      <c r="A13" s="32" t="s">
        <v>35</v>
      </c>
      <c r="B13" s="32" t="s">
        <v>54</v>
      </c>
      <c r="C13" s="33">
        <v>44806.517025462963</v>
      </c>
      <c r="D13" s="33">
        <v>44805.407025462962</v>
      </c>
      <c r="E13" s="32" t="s">
        <v>37</v>
      </c>
      <c r="F13" s="32" t="s">
        <v>1262</v>
      </c>
      <c r="G13">
        <v>11142</v>
      </c>
      <c r="H13" s="33">
        <v>44817.407650462963</v>
      </c>
      <c r="I13" s="32" t="s">
        <v>38</v>
      </c>
      <c r="J13" s="32" t="s">
        <v>39</v>
      </c>
      <c r="K13" s="33"/>
      <c r="L13" s="32" t="s">
        <v>40</v>
      </c>
      <c r="M13" s="32" t="s">
        <v>56</v>
      </c>
      <c r="N13">
        <v>1</v>
      </c>
      <c r="O13" s="32" t="s">
        <v>202</v>
      </c>
      <c r="P13">
        <v>0</v>
      </c>
      <c r="Q13" s="32" t="s">
        <v>56</v>
      </c>
      <c r="R13">
        <v>6121</v>
      </c>
      <c r="S13" s="32" t="s">
        <v>1085</v>
      </c>
      <c r="T13" s="32" t="s">
        <v>184</v>
      </c>
      <c r="U13" s="32" t="s">
        <v>45</v>
      </c>
      <c r="V13" s="32" t="s">
        <v>1263</v>
      </c>
      <c r="W13" s="33">
        <v>44806.517025462963</v>
      </c>
      <c r="X13" s="32" t="s">
        <v>189</v>
      </c>
      <c r="Y13" s="32" t="s">
        <v>52</v>
      </c>
      <c r="Z13" s="32" t="s">
        <v>48</v>
      </c>
      <c r="AA13" s="32" t="s">
        <v>478</v>
      </c>
      <c r="AB13" s="32" t="s">
        <v>1264</v>
      </c>
      <c r="AC13" s="32" t="s">
        <v>604</v>
      </c>
      <c r="AD13" s="34"/>
      <c r="AE13" s="32" t="s">
        <v>39</v>
      </c>
      <c r="AF13" s="32" t="s">
        <v>50</v>
      </c>
      <c r="AG13" s="35">
        <v>0</v>
      </c>
      <c r="AH13" s="33">
        <v>44806.517025462963</v>
      </c>
      <c r="AI13" s="32" t="s">
        <v>56</v>
      </c>
    </row>
    <row r="14" spans="1:35">
      <c r="A14" s="32" t="s">
        <v>35</v>
      </c>
      <c r="B14" s="32" t="s">
        <v>54</v>
      </c>
      <c r="C14" s="33">
        <v>44823.382951388892</v>
      </c>
      <c r="D14" s="33">
        <v>44805.410208333335</v>
      </c>
      <c r="E14" s="32" t="s">
        <v>37</v>
      </c>
      <c r="F14" s="32" t="s">
        <v>1265</v>
      </c>
      <c r="G14">
        <v>11143</v>
      </c>
      <c r="H14" s="33">
        <v>44817.410208333335</v>
      </c>
      <c r="I14" s="32" t="s">
        <v>38</v>
      </c>
      <c r="J14" s="32" t="s">
        <v>39</v>
      </c>
      <c r="K14" s="33"/>
      <c r="L14" s="32" t="s">
        <v>40</v>
      </c>
      <c r="M14" s="32" t="s">
        <v>56</v>
      </c>
      <c r="N14">
        <v>1</v>
      </c>
      <c r="O14" s="32" t="s">
        <v>187</v>
      </c>
      <c r="P14">
        <v>0</v>
      </c>
      <c r="Q14" s="32" t="s">
        <v>56</v>
      </c>
      <c r="R14">
        <v>808150402</v>
      </c>
      <c r="S14" s="32" t="s">
        <v>805</v>
      </c>
      <c r="T14" s="32" t="s">
        <v>1266</v>
      </c>
      <c r="U14" s="32" t="s">
        <v>66</v>
      </c>
      <c r="V14" s="32" t="s">
        <v>1267</v>
      </c>
      <c r="W14" s="33">
        <v>44823.382951388892</v>
      </c>
      <c r="X14" s="32" t="s">
        <v>259</v>
      </c>
      <c r="Y14" s="32" t="s">
        <v>47</v>
      </c>
      <c r="Z14" s="32" t="s">
        <v>48</v>
      </c>
      <c r="AA14" s="32" t="s">
        <v>505</v>
      </c>
      <c r="AB14" s="32" t="s">
        <v>1268</v>
      </c>
      <c r="AC14" s="32" t="s">
        <v>168</v>
      </c>
      <c r="AD14" s="34"/>
      <c r="AE14" s="32" t="s">
        <v>39</v>
      </c>
      <c r="AF14" s="32" t="s">
        <v>53</v>
      </c>
      <c r="AG14" s="35">
        <v>0</v>
      </c>
      <c r="AH14" s="33">
        <v>44823.382951388892</v>
      </c>
      <c r="AI14" s="32" t="s">
        <v>41</v>
      </c>
    </row>
    <row r="15" spans="1:35">
      <c r="A15" s="32" t="s">
        <v>35</v>
      </c>
      <c r="B15" s="32" t="s">
        <v>178</v>
      </c>
      <c r="C15" s="33">
        <v>44819.692743055559</v>
      </c>
      <c r="D15" s="33">
        <v>44805.417060185187</v>
      </c>
      <c r="E15" s="32" t="s">
        <v>37</v>
      </c>
      <c r="F15" s="32" t="s">
        <v>1269</v>
      </c>
      <c r="G15">
        <v>11144</v>
      </c>
      <c r="H15" s="33">
        <v>44827.452453703707</v>
      </c>
      <c r="I15" s="32" t="s">
        <v>38</v>
      </c>
      <c r="J15" s="32" t="s">
        <v>39</v>
      </c>
      <c r="K15" s="33"/>
      <c r="L15" s="32" t="s">
        <v>40</v>
      </c>
      <c r="M15" s="32" t="s">
        <v>56</v>
      </c>
      <c r="N15">
        <v>1</v>
      </c>
      <c r="O15" s="32" t="s">
        <v>54</v>
      </c>
      <c r="P15">
        <v>0</v>
      </c>
      <c r="Q15" s="32" t="s">
        <v>56</v>
      </c>
      <c r="R15">
        <v>851810515</v>
      </c>
      <c r="S15" s="32" t="s">
        <v>1270</v>
      </c>
      <c r="T15" s="32" t="s">
        <v>1271</v>
      </c>
      <c r="U15" s="32" t="s">
        <v>45</v>
      </c>
      <c r="V15" s="32" t="s">
        <v>1272</v>
      </c>
      <c r="W15" s="33">
        <v>44817.672210648147</v>
      </c>
      <c r="X15" s="32" t="s">
        <v>67</v>
      </c>
      <c r="Y15" s="32" t="s">
        <v>47</v>
      </c>
      <c r="Z15" s="32" t="s">
        <v>48</v>
      </c>
      <c r="AA15" s="32" t="s">
        <v>182</v>
      </c>
      <c r="AB15" s="32" t="s">
        <v>1273</v>
      </c>
      <c r="AC15" s="32" t="s">
        <v>712</v>
      </c>
      <c r="AD15" s="34"/>
      <c r="AE15" s="32" t="s">
        <v>39</v>
      </c>
      <c r="AF15" s="32" t="s">
        <v>53</v>
      </c>
      <c r="AG15" s="35">
        <v>0</v>
      </c>
      <c r="AH15" s="33">
        <v>44819.692731481482</v>
      </c>
      <c r="AI15" s="32" t="s">
        <v>56</v>
      </c>
    </row>
    <row r="16" spans="1:35">
      <c r="A16" s="32" t="s">
        <v>35</v>
      </c>
      <c r="B16" s="32" t="s">
        <v>54</v>
      </c>
      <c r="C16" s="33"/>
      <c r="D16" s="33">
        <v>44805.422025462962</v>
      </c>
      <c r="E16" s="32" t="s">
        <v>37</v>
      </c>
      <c r="F16" s="32" t="s">
        <v>1274</v>
      </c>
      <c r="G16">
        <v>11145</v>
      </c>
      <c r="H16" s="33">
        <v>44817.422465277778</v>
      </c>
      <c r="I16" s="32" t="s">
        <v>38</v>
      </c>
      <c r="J16" s="32" t="s">
        <v>39</v>
      </c>
      <c r="K16" s="33"/>
      <c r="L16" s="32" t="s">
        <v>40</v>
      </c>
      <c r="M16" s="32" t="s">
        <v>56</v>
      </c>
      <c r="N16">
        <v>1</v>
      </c>
      <c r="O16" s="32" t="s">
        <v>187</v>
      </c>
      <c r="P16">
        <v>0</v>
      </c>
      <c r="Q16" s="32" t="s">
        <v>56</v>
      </c>
      <c r="R16">
        <v>6081</v>
      </c>
      <c r="S16" s="32" t="s">
        <v>816</v>
      </c>
      <c r="T16" s="32" t="s">
        <v>817</v>
      </c>
      <c r="U16" s="32" t="s">
        <v>39</v>
      </c>
      <c r="V16" s="32" t="s">
        <v>39</v>
      </c>
      <c r="W16" s="33"/>
      <c r="X16" s="32" t="s">
        <v>259</v>
      </c>
      <c r="Y16" s="32" t="s">
        <v>47</v>
      </c>
      <c r="Z16" s="32" t="s">
        <v>216</v>
      </c>
      <c r="AA16" s="32" t="s">
        <v>97</v>
      </c>
      <c r="AB16" s="32" t="s">
        <v>1275</v>
      </c>
      <c r="AC16" s="32" t="s">
        <v>557</v>
      </c>
      <c r="AD16" s="34"/>
      <c r="AE16" s="32" t="s">
        <v>39</v>
      </c>
      <c r="AF16" s="32" t="s">
        <v>50</v>
      </c>
      <c r="AG16" s="35">
        <v>0</v>
      </c>
      <c r="AH16" s="33">
        <v>44823.404699074075</v>
      </c>
      <c r="AI16" s="32" t="s">
        <v>56</v>
      </c>
    </row>
    <row r="17" spans="1:35">
      <c r="A17" s="32" t="s">
        <v>35</v>
      </c>
      <c r="B17" s="32" t="s">
        <v>54</v>
      </c>
      <c r="C17" s="33">
        <v>44805.445416666669</v>
      </c>
      <c r="D17" s="33">
        <v>44805.426817129628</v>
      </c>
      <c r="E17" s="32" t="s">
        <v>37</v>
      </c>
      <c r="F17" s="32" t="s">
        <v>39</v>
      </c>
      <c r="G17">
        <v>11146</v>
      </c>
      <c r="H17" s="33">
        <v>44809.677118055559</v>
      </c>
      <c r="I17" s="32" t="s">
        <v>38</v>
      </c>
      <c r="J17" s="32" t="s">
        <v>39</v>
      </c>
      <c r="K17" s="33"/>
      <c r="L17" s="32" t="s">
        <v>40</v>
      </c>
      <c r="M17" s="32" t="s">
        <v>56</v>
      </c>
      <c r="N17">
        <v>1</v>
      </c>
      <c r="O17" s="32" t="s">
        <v>42</v>
      </c>
      <c r="P17">
        <v>0</v>
      </c>
      <c r="Q17" s="32" t="s">
        <v>41</v>
      </c>
      <c r="R17">
        <v>8759</v>
      </c>
      <c r="S17" s="32" t="s">
        <v>443</v>
      </c>
      <c r="T17" s="32" t="s">
        <v>444</v>
      </c>
      <c r="U17" s="32" t="s">
        <v>45</v>
      </c>
      <c r="V17" s="32" t="s">
        <v>1276</v>
      </c>
      <c r="W17" s="33">
        <v>44805.445416666669</v>
      </c>
      <c r="X17" s="32" t="s">
        <v>96</v>
      </c>
      <c r="Y17" s="32" t="s">
        <v>47</v>
      </c>
      <c r="Z17" s="32" t="s">
        <v>48</v>
      </c>
      <c r="AA17" s="32" t="s">
        <v>97</v>
      </c>
      <c r="AB17" s="32" t="s">
        <v>1277</v>
      </c>
      <c r="AC17" s="32" t="s">
        <v>328</v>
      </c>
      <c r="AD17" s="34"/>
      <c r="AE17" s="32" t="s">
        <v>39</v>
      </c>
      <c r="AF17" s="32" t="s">
        <v>53</v>
      </c>
      <c r="AG17" s="35">
        <v>0</v>
      </c>
      <c r="AH17" s="33">
        <v>44805.445416666669</v>
      </c>
      <c r="AI17" s="32" t="s">
        <v>56</v>
      </c>
    </row>
    <row r="18" spans="1:35">
      <c r="A18" s="32" t="s">
        <v>35</v>
      </c>
      <c r="B18" s="32" t="s">
        <v>178</v>
      </c>
      <c r="C18" s="33">
        <v>44805.653784722221</v>
      </c>
      <c r="D18" s="33">
        <v>44805.428206018521</v>
      </c>
      <c r="E18" s="32" t="s">
        <v>37</v>
      </c>
      <c r="F18" s="32" t="s">
        <v>1278</v>
      </c>
      <c r="G18">
        <v>11147</v>
      </c>
      <c r="H18" s="33">
        <v>44838.583391203705</v>
      </c>
      <c r="I18" s="32" t="s">
        <v>38</v>
      </c>
      <c r="J18" s="32" t="s">
        <v>39</v>
      </c>
      <c r="K18" s="33"/>
      <c r="L18" s="32" t="s">
        <v>40</v>
      </c>
      <c r="M18" s="32" t="s">
        <v>56</v>
      </c>
      <c r="N18">
        <v>1</v>
      </c>
      <c r="O18" s="32" t="s">
        <v>73</v>
      </c>
      <c r="P18">
        <v>0</v>
      </c>
      <c r="Q18" s="32" t="s">
        <v>56</v>
      </c>
      <c r="R18">
        <v>6246</v>
      </c>
      <c r="S18" s="32" t="s">
        <v>61</v>
      </c>
      <c r="T18" s="32" t="s">
        <v>62</v>
      </c>
      <c r="U18" s="32" t="s">
        <v>45</v>
      </c>
      <c r="V18" s="32" t="s">
        <v>1279</v>
      </c>
      <c r="W18" s="33">
        <v>44805.438784722224</v>
      </c>
      <c r="X18" s="32" t="s">
        <v>51</v>
      </c>
      <c r="Y18" s="32" t="s">
        <v>47</v>
      </c>
      <c r="Z18" s="32" t="s">
        <v>48</v>
      </c>
      <c r="AA18" s="32" t="s">
        <v>182</v>
      </c>
      <c r="AB18" s="32" t="s">
        <v>1280</v>
      </c>
      <c r="AC18" s="32" t="s">
        <v>619</v>
      </c>
      <c r="AD18" s="34"/>
      <c r="AE18" s="32" t="s">
        <v>39</v>
      </c>
      <c r="AF18" s="32" t="s">
        <v>53</v>
      </c>
      <c r="AG18" s="35">
        <v>0</v>
      </c>
      <c r="AH18" s="33">
        <v>44826.593807870369</v>
      </c>
      <c r="AI18" s="32" t="s">
        <v>56</v>
      </c>
    </row>
    <row r="19" spans="1:35">
      <c r="A19" s="32" t="s">
        <v>35</v>
      </c>
      <c r="B19" s="32" t="s">
        <v>92</v>
      </c>
      <c r="C19" s="33">
        <v>44810.375173611108</v>
      </c>
      <c r="D19" s="33">
        <v>44805.429490740738</v>
      </c>
      <c r="E19" s="32" t="s">
        <v>37</v>
      </c>
      <c r="F19" s="32" t="s">
        <v>1281</v>
      </c>
      <c r="G19">
        <v>11148</v>
      </c>
      <c r="H19" s="33">
        <v>44817.429965277777</v>
      </c>
      <c r="I19" s="32" t="s">
        <v>38</v>
      </c>
      <c r="J19" s="32" t="s">
        <v>39</v>
      </c>
      <c r="K19" s="33"/>
      <c r="L19" s="32" t="s">
        <v>40</v>
      </c>
      <c r="M19" s="32" t="s">
        <v>56</v>
      </c>
      <c r="N19">
        <v>1</v>
      </c>
      <c r="O19" s="32" t="s">
        <v>42</v>
      </c>
      <c r="P19">
        <v>0</v>
      </c>
      <c r="Q19" s="32" t="s">
        <v>56</v>
      </c>
      <c r="R19">
        <v>6803</v>
      </c>
      <c r="S19" s="32" t="s">
        <v>1282</v>
      </c>
      <c r="T19" s="32" t="s">
        <v>1283</v>
      </c>
      <c r="U19" s="32" t="s">
        <v>45</v>
      </c>
      <c r="V19" s="32" t="s">
        <v>1284</v>
      </c>
      <c r="W19" s="33">
        <v>44810.375173611108</v>
      </c>
      <c r="X19" s="32" t="s">
        <v>106</v>
      </c>
      <c r="Y19" s="32" t="s">
        <v>47</v>
      </c>
      <c r="Z19" s="32" t="s">
        <v>48</v>
      </c>
      <c r="AA19" s="32" t="s">
        <v>107</v>
      </c>
      <c r="AB19" s="32" t="s">
        <v>1285</v>
      </c>
      <c r="AC19" s="32" t="s">
        <v>813</v>
      </c>
      <c r="AD19" s="34"/>
      <c r="AE19" s="32" t="s">
        <v>39</v>
      </c>
      <c r="AF19" s="32" t="s">
        <v>50</v>
      </c>
      <c r="AG19" s="35">
        <v>0</v>
      </c>
      <c r="AH19" s="33">
        <v>44810.375173611108</v>
      </c>
      <c r="AI19" s="32" t="s">
        <v>56</v>
      </c>
    </row>
    <row r="20" spans="1:35">
      <c r="A20" s="32" t="s">
        <v>35</v>
      </c>
      <c r="B20" s="32" t="s">
        <v>54</v>
      </c>
      <c r="C20" s="33">
        <v>44805.469189814816</v>
      </c>
      <c r="D20" s="33">
        <v>44805.432395833333</v>
      </c>
      <c r="E20" s="32" t="s">
        <v>37</v>
      </c>
      <c r="F20" s="32" t="s">
        <v>904</v>
      </c>
      <c r="G20">
        <v>11149</v>
      </c>
      <c r="H20" s="33">
        <v>44809.682696759257</v>
      </c>
      <c r="I20" s="32" t="s">
        <v>1286</v>
      </c>
      <c r="J20" s="32" t="s">
        <v>45</v>
      </c>
      <c r="K20" s="33">
        <v>44805.468634259261</v>
      </c>
      <c r="L20" s="32" t="s">
        <v>40</v>
      </c>
      <c r="M20" s="32" t="s">
        <v>56</v>
      </c>
      <c r="N20">
        <v>1</v>
      </c>
      <c r="O20" s="32" t="s">
        <v>135</v>
      </c>
      <c r="P20">
        <v>1</v>
      </c>
      <c r="Q20" s="32" t="s">
        <v>41</v>
      </c>
      <c r="R20">
        <v>8801</v>
      </c>
      <c r="S20" s="32" t="s">
        <v>436</v>
      </c>
      <c r="T20" s="32" t="s">
        <v>437</v>
      </c>
      <c r="U20" s="32" t="s">
        <v>45</v>
      </c>
      <c r="V20" s="32" t="s">
        <v>1287</v>
      </c>
      <c r="W20" s="33">
        <v>44805.469189814816</v>
      </c>
      <c r="X20" s="32" t="s">
        <v>110</v>
      </c>
      <c r="Y20" s="32" t="s">
        <v>47</v>
      </c>
      <c r="Z20" s="32" t="s">
        <v>48</v>
      </c>
      <c r="AA20" s="32" t="s">
        <v>97</v>
      </c>
      <c r="AB20" s="32" t="s">
        <v>904</v>
      </c>
      <c r="AC20" s="32" t="s">
        <v>1288</v>
      </c>
      <c r="AD20" s="34"/>
      <c r="AE20" s="32" t="s">
        <v>39</v>
      </c>
      <c r="AF20" s="32" t="s">
        <v>53</v>
      </c>
      <c r="AG20" s="35">
        <v>0</v>
      </c>
      <c r="AH20" s="33">
        <v>44805.469189814816</v>
      </c>
      <c r="AI20" s="32" t="s">
        <v>56</v>
      </c>
    </row>
    <row r="21" spans="1:35">
      <c r="A21" s="32" t="s">
        <v>35</v>
      </c>
      <c r="B21" s="32" t="s">
        <v>178</v>
      </c>
      <c r="C21" s="33">
        <v>44805.654074074075</v>
      </c>
      <c r="D21" s="33">
        <v>44805.432523148149</v>
      </c>
      <c r="E21" s="32" t="s">
        <v>37</v>
      </c>
      <c r="F21" s="32" t="s">
        <v>1289</v>
      </c>
      <c r="G21">
        <v>11150</v>
      </c>
      <c r="H21" s="33">
        <v>44838.574386574073</v>
      </c>
      <c r="I21" s="32" t="s">
        <v>38</v>
      </c>
      <c r="J21" s="32" t="s">
        <v>39</v>
      </c>
      <c r="K21" s="33"/>
      <c r="L21" s="32" t="s">
        <v>40</v>
      </c>
      <c r="M21" s="32" t="s">
        <v>56</v>
      </c>
      <c r="N21">
        <v>1</v>
      </c>
      <c r="O21" s="32" t="s">
        <v>490</v>
      </c>
      <c r="P21">
        <v>0</v>
      </c>
      <c r="Q21" s="32" t="s">
        <v>56</v>
      </c>
      <c r="R21">
        <v>8126</v>
      </c>
      <c r="S21" s="32" t="s">
        <v>862</v>
      </c>
      <c r="T21" s="32" t="s">
        <v>863</v>
      </c>
      <c r="U21" s="32" t="s">
        <v>45</v>
      </c>
      <c r="V21" s="32" t="s">
        <v>1290</v>
      </c>
      <c r="W21" s="33">
        <v>44805.440891203703</v>
      </c>
      <c r="X21" s="32" t="s">
        <v>149</v>
      </c>
      <c r="Y21" s="32" t="s">
        <v>47</v>
      </c>
      <c r="Z21" s="32" t="s">
        <v>48</v>
      </c>
      <c r="AA21" s="32" t="s">
        <v>182</v>
      </c>
      <c r="AB21" s="32" t="s">
        <v>1291</v>
      </c>
      <c r="AC21" s="32" t="s">
        <v>670</v>
      </c>
      <c r="AD21" s="34"/>
      <c r="AE21" s="32" t="s">
        <v>39</v>
      </c>
      <c r="AF21" s="32" t="s">
        <v>53</v>
      </c>
      <c r="AG21" s="35">
        <v>0</v>
      </c>
      <c r="AH21" s="33">
        <v>44826.582719907405</v>
      </c>
      <c r="AI21" s="32" t="s">
        <v>56</v>
      </c>
    </row>
    <row r="22" spans="1:35">
      <c r="A22" s="32" t="s">
        <v>35</v>
      </c>
      <c r="B22" s="32" t="s">
        <v>54</v>
      </c>
      <c r="C22" s="33">
        <v>44806.516296296293</v>
      </c>
      <c r="D22" s="33">
        <v>44805.441053240742</v>
      </c>
      <c r="E22" s="32" t="s">
        <v>37</v>
      </c>
      <c r="F22" s="32" t="s">
        <v>1292</v>
      </c>
      <c r="G22">
        <v>11151</v>
      </c>
      <c r="H22" s="33">
        <v>44817.441053240742</v>
      </c>
      <c r="I22" s="32" t="s">
        <v>38</v>
      </c>
      <c r="J22" s="32" t="s">
        <v>39</v>
      </c>
      <c r="K22" s="33"/>
      <c r="L22" s="32" t="s">
        <v>40</v>
      </c>
      <c r="M22" s="32" t="s">
        <v>56</v>
      </c>
      <c r="N22">
        <v>1</v>
      </c>
      <c r="O22" s="32" t="s">
        <v>152</v>
      </c>
      <c r="P22">
        <v>0</v>
      </c>
      <c r="Q22" s="32" t="s">
        <v>56</v>
      </c>
      <c r="R22">
        <v>843360534</v>
      </c>
      <c r="S22" s="32" t="s">
        <v>218</v>
      </c>
      <c r="T22" s="32" t="s">
        <v>219</v>
      </c>
      <c r="U22" s="32" t="s">
        <v>45</v>
      </c>
      <c r="V22" s="32" t="s">
        <v>1293</v>
      </c>
      <c r="W22" s="33">
        <v>44806.516296296293</v>
      </c>
      <c r="X22" s="32" t="s">
        <v>189</v>
      </c>
      <c r="Y22" s="32" t="s">
        <v>52</v>
      </c>
      <c r="Z22" s="32" t="s">
        <v>48</v>
      </c>
      <c r="AA22" s="32" t="s">
        <v>478</v>
      </c>
      <c r="AB22" s="32" t="s">
        <v>1294</v>
      </c>
      <c r="AC22" s="32" t="s">
        <v>923</v>
      </c>
      <c r="AD22" s="34"/>
      <c r="AE22" s="32" t="s">
        <v>39</v>
      </c>
      <c r="AF22" s="32" t="s">
        <v>50</v>
      </c>
      <c r="AG22" s="35">
        <v>0</v>
      </c>
      <c r="AH22" s="33">
        <v>44806.516296296293</v>
      </c>
      <c r="AI22" s="32" t="s">
        <v>56</v>
      </c>
    </row>
    <row r="23" spans="1:35">
      <c r="A23" s="32" t="s">
        <v>35</v>
      </c>
      <c r="B23" s="32" t="s">
        <v>54</v>
      </c>
      <c r="C23" s="33">
        <v>44805.47960648148</v>
      </c>
      <c r="D23" s="33">
        <v>44805.441134259258</v>
      </c>
      <c r="E23" s="32" t="s">
        <v>37</v>
      </c>
      <c r="F23" s="32" t="s">
        <v>39</v>
      </c>
      <c r="G23">
        <v>11152</v>
      </c>
      <c r="H23" s="33">
        <v>44809.69153935185</v>
      </c>
      <c r="I23" s="32" t="s">
        <v>38</v>
      </c>
      <c r="J23" s="32" t="s">
        <v>39</v>
      </c>
      <c r="K23" s="33"/>
      <c r="L23" s="32" t="s">
        <v>40</v>
      </c>
      <c r="M23" s="32" t="s">
        <v>56</v>
      </c>
      <c r="N23">
        <v>1</v>
      </c>
      <c r="O23" s="32" t="s">
        <v>135</v>
      </c>
      <c r="P23">
        <v>0</v>
      </c>
      <c r="Q23" s="32" t="s">
        <v>41</v>
      </c>
      <c r="R23">
        <v>5910</v>
      </c>
      <c r="S23" s="32" t="s">
        <v>956</v>
      </c>
      <c r="T23" s="32" t="s">
        <v>957</v>
      </c>
      <c r="U23" s="32" t="s">
        <v>45</v>
      </c>
      <c r="V23" s="32" t="s">
        <v>1295</v>
      </c>
      <c r="W23" s="33">
        <v>44805.47960648148</v>
      </c>
      <c r="X23" s="32" t="s">
        <v>96</v>
      </c>
      <c r="Y23" s="32" t="s">
        <v>47</v>
      </c>
      <c r="Z23" s="32" t="s">
        <v>48</v>
      </c>
      <c r="AA23" s="32" t="s">
        <v>97</v>
      </c>
      <c r="AB23" s="32" t="s">
        <v>1296</v>
      </c>
      <c r="AC23" s="32" t="s">
        <v>1297</v>
      </c>
      <c r="AD23" s="34">
        <v>44686</v>
      </c>
      <c r="AE23" s="32" t="s">
        <v>39</v>
      </c>
      <c r="AF23" s="32" t="s">
        <v>53</v>
      </c>
      <c r="AG23" s="35">
        <v>0</v>
      </c>
      <c r="AH23" s="33">
        <v>44805.533460648148</v>
      </c>
      <c r="AI23" s="32" t="s">
        <v>56</v>
      </c>
    </row>
    <row r="24" spans="1:35">
      <c r="A24" s="32" t="s">
        <v>35</v>
      </c>
      <c r="B24" s="32" t="s">
        <v>178</v>
      </c>
      <c r="C24" s="33">
        <v>44805.677361111113</v>
      </c>
      <c r="D24" s="33">
        <v>44805.441377314812</v>
      </c>
      <c r="E24" s="32" t="s">
        <v>37</v>
      </c>
      <c r="F24" s="32" t="s">
        <v>1298</v>
      </c>
      <c r="G24">
        <v>11153</v>
      </c>
      <c r="H24" s="33">
        <v>44817.451666666668</v>
      </c>
      <c r="I24" s="32" t="s">
        <v>38</v>
      </c>
      <c r="J24" s="32" t="s">
        <v>39</v>
      </c>
      <c r="K24" s="33"/>
      <c r="L24" s="32" t="s">
        <v>40</v>
      </c>
      <c r="M24" s="32" t="s">
        <v>56</v>
      </c>
      <c r="N24">
        <v>1</v>
      </c>
      <c r="O24" s="32" t="s">
        <v>73</v>
      </c>
      <c r="P24">
        <v>0</v>
      </c>
      <c r="Q24" s="32" t="s">
        <v>56</v>
      </c>
      <c r="R24">
        <v>6246</v>
      </c>
      <c r="S24" s="32" t="s">
        <v>61</v>
      </c>
      <c r="T24" s="32" t="s">
        <v>62</v>
      </c>
      <c r="U24" s="32" t="s">
        <v>45</v>
      </c>
      <c r="V24" s="32" t="s">
        <v>1299</v>
      </c>
      <c r="W24" s="33">
        <v>44805.667754629627</v>
      </c>
      <c r="X24" s="32" t="s">
        <v>51</v>
      </c>
      <c r="Y24" s="32" t="s">
        <v>47</v>
      </c>
      <c r="Z24" s="32" t="s">
        <v>48</v>
      </c>
      <c r="AA24" s="32" t="s">
        <v>230</v>
      </c>
      <c r="AB24" s="32" t="s">
        <v>1300</v>
      </c>
      <c r="AC24" s="32" t="s">
        <v>619</v>
      </c>
      <c r="AD24" s="34"/>
      <c r="AE24" s="32" t="s">
        <v>39</v>
      </c>
      <c r="AF24" s="32" t="s">
        <v>53</v>
      </c>
      <c r="AG24" s="35">
        <v>0</v>
      </c>
      <c r="AH24" s="33">
        <v>44805.677361111113</v>
      </c>
      <c r="AI24" s="32" t="s">
        <v>56</v>
      </c>
    </row>
    <row r="25" spans="1:35">
      <c r="A25" s="32" t="s">
        <v>35</v>
      </c>
      <c r="B25" s="32" t="s">
        <v>178</v>
      </c>
      <c r="C25" s="33">
        <v>44805.685289351852</v>
      </c>
      <c r="D25" s="33">
        <v>44805.444791666669</v>
      </c>
      <c r="E25" s="32" t="s">
        <v>37</v>
      </c>
      <c r="F25" s="32" t="s">
        <v>1301</v>
      </c>
      <c r="G25">
        <v>11154</v>
      </c>
      <c r="H25" s="33">
        <v>44817.447094907409</v>
      </c>
      <c r="I25" s="32" t="s">
        <v>38</v>
      </c>
      <c r="J25" s="32" t="s">
        <v>39</v>
      </c>
      <c r="K25" s="33"/>
      <c r="L25" s="32" t="s">
        <v>40</v>
      </c>
      <c r="M25" s="32" t="s">
        <v>56</v>
      </c>
      <c r="N25">
        <v>1</v>
      </c>
      <c r="O25" s="32" t="s">
        <v>311</v>
      </c>
      <c r="P25">
        <v>0</v>
      </c>
      <c r="Q25" s="32" t="s">
        <v>56</v>
      </c>
      <c r="R25">
        <v>8645</v>
      </c>
      <c r="S25" s="32" t="s">
        <v>1083</v>
      </c>
      <c r="T25" s="32" t="s">
        <v>1084</v>
      </c>
      <c r="U25" s="32" t="s">
        <v>45</v>
      </c>
      <c r="V25" s="32" t="s">
        <v>1302</v>
      </c>
      <c r="W25" s="33">
        <v>44805.683472222219</v>
      </c>
      <c r="X25" s="32" t="s">
        <v>72</v>
      </c>
      <c r="Y25" s="32" t="s">
        <v>47</v>
      </c>
      <c r="Z25" s="32" t="s">
        <v>48</v>
      </c>
      <c r="AA25" s="32" t="s">
        <v>182</v>
      </c>
      <c r="AB25" s="32" t="s">
        <v>1303</v>
      </c>
      <c r="AC25" s="32" t="s">
        <v>1304</v>
      </c>
      <c r="AD25" s="34"/>
      <c r="AE25" s="32" t="s">
        <v>39</v>
      </c>
      <c r="AF25" s="32" t="s">
        <v>53</v>
      </c>
      <c r="AG25" s="35">
        <v>0</v>
      </c>
      <c r="AH25" s="33">
        <v>44805.685289351852</v>
      </c>
      <c r="AI25" s="32" t="s">
        <v>56</v>
      </c>
    </row>
    <row r="26" spans="1:35">
      <c r="A26" s="32" t="s">
        <v>35</v>
      </c>
      <c r="B26" s="32" t="s">
        <v>54</v>
      </c>
      <c r="C26" s="33">
        <v>44806.515740740739</v>
      </c>
      <c r="D26" s="33">
        <v>44805.446550925924</v>
      </c>
      <c r="E26" s="32" t="s">
        <v>37</v>
      </c>
      <c r="F26" s="32" t="s">
        <v>1305</v>
      </c>
      <c r="G26">
        <v>11155</v>
      </c>
      <c r="H26" s="33">
        <v>44817.447233796294</v>
      </c>
      <c r="I26" s="32" t="s">
        <v>38</v>
      </c>
      <c r="J26" s="32" t="s">
        <v>39</v>
      </c>
      <c r="K26" s="33"/>
      <c r="L26" s="32" t="s">
        <v>40</v>
      </c>
      <c r="M26" s="32" t="s">
        <v>56</v>
      </c>
      <c r="N26">
        <v>1</v>
      </c>
      <c r="O26" s="32" t="s">
        <v>152</v>
      </c>
      <c r="P26">
        <v>0</v>
      </c>
      <c r="Q26" s="32" t="s">
        <v>56</v>
      </c>
      <c r="R26">
        <v>8608955645</v>
      </c>
      <c r="S26" s="32" t="s">
        <v>1306</v>
      </c>
      <c r="T26" s="32" t="s">
        <v>1307</v>
      </c>
      <c r="U26" s="32" t="s">
        <v>45</v>
      </c>
      <c r="V26" s="32" t="s">
        <v>1308</v>
      </c>
      <c r="W26" s="33">
        <v>44806.515740740739</v>
      </c>
      <c r="X26" s="32" t="s">
        <v>189</v>
      </c>
      <c r="Y26" s="32" t="s">
        <v>47</v>
      </c>
      <c r="Z26" s="32" t="s">
        <v>48</v>
      </c>
      <c r="AA26" s="32" t="s">
        <v>478</v>
      </c>
      <c r="AB26" s="32" t="s">
        <v>1309</v>
      </c>
      <c r="AC26" s="32" t="s">
        <v>1227</v>
      </c>
      <c r="AD26" s="34"/>
      <c r="AE26" s="32" t="s">
        <v>39</v>
      </c>
      <c r="AF26" s="32" t="s">
        <v>50</v>
      </c>
      <c r="AG26" s="35">
        <v>0</v>
      </c>
      <c r="AH26" s="33">
        <v>44806.515740740739</v>
      </c>
      <c r="AI26" s="32" t="s">
        <v>56</v>
      </c>
    </row>
    <row r="27" spans="1:35">
      <c r="A27" s="32" t="s">
        <v>35</v>
      </c>
      <c r="B27" s="32" t="s">
        <v>452</v>
      </c>
      <c r="C27" s="33">
        <v>44805.654270833336</v>
      </c>
      <c r="D27" s="33">
        <v>44805.452638888892</v>
      </c>
      <c r="E27" s="32" t="s">
        <v>37</v>
      </c>
      <c r="F27" s="32" t="s">
        <v>1310</v>
      </c>
      <c r="G27">
        <v>11156</v>
      </c>
      <c r="H27" s="33">
        <v>44817.653564814813</v>
      </c>
      <c r="I27" s="32" t="s">
        <v>38</v>
      </c>
      <c r="J27" s="32" t="s">
        <v>39</v>
      </c>
      <c r="K27" s="33"/>
      <c r="L27" s="32" t="s">
        <v>40</v>
      </c>
      <c r="M27" s="32" t="s">
        <v>56</v>
      </c>
      <c r="N27">
        <v>1</v>
      </c>
      <c r="O27" s="32" t="s">
        <v>104</v>
      </c>
      <c r="P27">
        <v>0</v>
      </c>
      <c r="Q27" s="32" t="s">
        <v>56</v>
      </c>
      <c r="R27">
        <v>5631</v>
      </c>
      <c r="S27" s="32" t="s">
        <v>696</v>
      </c>
      <c r="T27" s="32" t="s">
        <v>697</v>
      </c>
      <c r="U27" s="32" t="s">
        <v>45</v>
      </c>
      <c r="V27" s="32" t="s">
        <v>1311</v>
      </c>
      <c r="W27" s="33">
        <v>44805.453449074077</v>
      </c>
      <c r="X27" s="32" t="s">
        <v>94</v>
      </c>
      <c r="Y27" s="32" t="s">
        <v>52</v>
      </c>
      <c r="Z27" s="32" t="s">
        <v>48</v>
      </c>
      <c r="AA27" s="32" t="s">
        <v>455</v>
      </c>
      <c r="AB27" s="32" t="s">
        <v>1312</v>
      </c>
      <c r="AC27" s="32" t="s">
        <v>467</v>
      </c>
      <c r="AD27" s="34"/>
      <c r="AE27" s="32" t="s">
        <v>39</v>
      </c>
      <c r="AF27" s="32" t="s">
        <v>50</v>
      </c>
      <c r="AG27" s="35">
        <v>0</v>
      </c>
      <c r="AH27" s="33">
        <v>44805.65425925926</v>
      </c>
      <c r="AI27" s="32" t="s">
        <v>56</v>
      </c>
    </row>
    <row r="28" spans="1:35">
      <c r="A28" s="32" t="s">
        <v>35</v>
      </c>
      <c r="B28" s="32" t="s">
        <v>68</v>
      </c>
      <c r="C28" s="33">
        <v>44809.392453703702</v>
      </c>
      <c r="D28" s="33">
        <v>44805.475775462961</v>
      </c>
      <c r="E28" s="32" t="s">
        <v>37</v>
      </c>
      <c r="F28" s="32" t="s">
        <v>1313</v>
      </c>
      <c r="G28">
        <v>11157</v>
      </c>
      <c r="H28" s="33">
        <v>44806.600775462961</v>
      </c>
      <c r="I28" s="32" t="s">
        <v>38</v>
      </c>
      <c r="J28" s="32" t="s">
        <v>39</v>
      </c>
      <c r="K28" s="33"/>
      <c r="L28" s="32" t="s">
        <v>40</v>
      </c>
      <c r="M28" s="32" t="s">
        <v>41</v>
      </c>
      <c r="N28">
        <v>1</v>
      </c>
      <c r="O28" s="32" t="s">
        <v>39</v>
      </c>
      <c r="P28">
        <v>0</v>
      </c>
      <c r="Q28" s="32" t="s">
        <v>203</v>
      </c>
      <c r="R28">
        <v>5757</v>
      </c>
      <c r="S28" s="32" t="s">
        <v>218</v>
      </c>
      <c r="T28" s="32" t="s">
        <v>219</v>
      </c>
      <c r="U28" s="32" t="s">
        <v>66</v>
      </c>
      <c r="V28" s="32" t="s">
        <v>1314</v>
      </c>
      <c r="W28" s="33">
        <v>44809.392453703702</v>
      </c>
      <c r="X28" s="32" t="s">
        <v>433</v>
      </c>
      <c r="Y28" s="32" t="s">
        <v>52</v>
      </c>
      <c r="Z28" s="32" t="s">
        <v>48</v>
      </c>
      <c r="AA28" s="32" t="s">
        <v>39</v>
      </c>
      <c r="AB28" s="32" t="s">
        <v>1313</v>
      </c>
      <c r="AC28" s="32" t="s">
        <v>467</v>
      </c>
      <c r="AD28" s="34"/>
      <c r="AE28" s="32" t="s">
        <v>39</v>
      </c>
      <c r="AF28" s="32" t="s">
        <v>50</v>
      </c>
      <c r="AG28" s="35">
        <v>0</v>
      </c>
      <c r="AH28" s="33">
        <v>44809.392453703702</v>
      </c>
      <c r="AI28" s="32" t="s">
        <v>203</v>
      </c>
    </row>
    <row r="29" spans="1:35">
      <c r="A29" s="32" t="s">
        <v>35</v>
      </c>
      <c r="B29" s="32" t="s">
        <v>36</v>
      </c>
      <c r="C29" s="33">
        <v>44805.670474537037</v>
      </c>
      <c r="D29" s="33">
        <v>44805.480358796296</v>
      </c>
      <c r="E29" s="32" t="s">
        <v>37</v>
      </c>
      <c r="F29" s="32" t="s">
        <v>1315</v>
      </c>
      <c r="G29">
        <v>11158</v>
      </c>
      <c r="H29" s="33">
        <v>44830.642916666664</v>
      </c>
      <c r="I29" s="32" t="s">
        <v>38</v>
      </c>
      <c r="J29" s="32" t="s">
        <v>39</v>
      </c>
      <c r="K29" s="33"/>
      <c r="L29" s="32" t="s">
        <v>40</v>
      </c>
      <c r="M29" s="32" t="s">
        <v>56</v>
      </c>
      <c r="N29">
        <v>1</v>
      </c>
      <c r="O29" s="32" t="s">
        <v>60</v>
      </c>
      <c r="P29">
        <v>0</v>
      </c>
      <c r="Q29" s="32" t="s">
        <v>41</v>
      </c>
      <c r="R29">
        <v>6739</v>
      </c>
      <c r="S29" s="32" t="s">
        <v>476</v>
      </c>
      <c r="T29" s="32" t="s">
        <v>477</v>
      </c>
      <c r="U29" s="32" t="s">
        <v>45</v>
      </c>
      <c r="V29" s="32" t="s">
        <v>1316</v>
      </c>
      <c r="W29" s="33">
        <v>44805.670474537037</v>
      </c>
      <c r="X29" s="32" t="s">
        <v>223</v>
      </c>
      <c r="Y29" s="32" t="s">
        <v>47</v>
      </c>
      <c r="Z29" s="32" t="s">
        <v>48</v>
      </c>
      <c r="AA29" s="32" t="s">
        <v>314</v>
      </c>
      <c r="AB29" s="32" t="s">
        <v>721</v>
      </c>
      <c r="AC29" s="32" t="s">
        <v>1256</v>
      </c>
      <c r="AD29" s="34"/>
      <c r="AE29" s="32" t="s">
        <v>39</v>
      </c>
      <c r="AF29" s="32" t="s">
        <v>50</v>
      </c>
      <c r="AG29" s="35">
        <v>0</v>
      </c>
      <c r="AH29" s="33">
        <v>44826.582499999997</v>
      </c>
      <c r="AI29" s="32" t="s">
        <v>56</v>
      </c>
    </row>
    <row r="30" spans="1:35">
      <c r="A30" s="32" t="s">
        <v>35</v>
      </c>
      <c r="B30" s="32" t="s">
        <v>178</v>
      </c>
      <c r="C30" s="33">
        <v>44818.692511574074</v>
      </c>
      <c r="D30" s="33">
        <v>44805.490208333336</v>
      </c>
      <c r="E30" s="32" t="s">
        <v>37</v>
      </c>
      <c r="F30" s="32" t="s">
        <v>39</v>
      </c>
      <c r="G30">
        <v>11159</v>
      </c>
      <c r="H30" s="33">
        <v>44823.370289351849</v>
      </c>
      <c r="I30" s="32" t="s">
        <v>38</v>
      </c>
      <c r="J30" s="32" t="s">
        <v>39</v>
      </c>
      <c r="K30" s="33"/>
      <c r="L30" s="32" t="s">
        <v>40</v>
      </c>
      <c r="M30" s="32" t="s">
        <v>56</v>
      </c>
      <c r="N30">
        <v>1</v>
      </c>
      <c r="O30" s="32" t="s">
        <v>179</v>
      </c>
      <c r="P30">
        <v>0</v>
      </c>
      <c r="Q30" s="32" t="s">
        <v>41</v>
      </c>
      <c r="R30">
        <v>6570</v>
      </c>
      <c r="S30" s="32" t="s">
        <v>1317</v>
      </c>
      <c r="T30" s="32" t="s">
        <v>1318</v>
      </c>
      <c r="U30" s="32" t="s">
        <v>45</v>
      </c>
      <c r="V30" s="32" t="s">
        <v>1319</v>
      </c>
      <c r="W30" s="33">
        <v>44816.68849537037</v>
      </c>
      <c r="X30" s="32" t="s">
        <v>46</v>
      </c>
      <c r="Y30" s="32" t="s">
        <v>47</v>
      </c>
      <c r="Z30" s="32" t="s">
        <v>48</v>
      </c>
      <c r="AA30" s="32" t="s">
        <v>230</v>
      </c>
      <c r="AB30" s="32" t="s">
        <v>1320</v>
      </c>
      <c r="AC30" s="32" t="s">
        <v>1321</v>
      </c>
      <c r="AD30" s="34">
        <v>44686</v>
      </c>
      <c r="AE30" s="32" t="s">
        <v>39</v>
      </c>
      <c r="AF30" s="32" t="s">
        <v>53</v>
      </c>
      <c r="AG30" s="35">
        <v>0</v>
      </c>
      <c r="AH30" s="33">
        <v>44819.589780092596</v>
      </c>
      <c r="AI30" s="32" t="s">
        <v>56</v>
      </c>
    </row>
    <row r="31" spans="1:35">
      <c r="A31" s="32" t="s">
        <v>35</v>
      </c>
      <c r="B31" s="32" t="s">
        <v>73</v>
      </c>
      <c r="C31" s="33">
        <v>44821.35832175926</v>
      </c>
      <c r="D31" s="33">
        <v>44805.502939814818</v>
      </c>
      <c r="E31" s="32" t="s">
        <v>37</v>
      </c>
      <c r="F31" s="32" t="s">
        <v>1322</v>
      </c>
      <c r="G31">
        <v>11160</v>
      </c>
      <c r="H31" s="33">
        <v>44832.616666666669</v>
      </c>
      <c r="I31" s="32" t="s">
        <v>38</v>
      </c>
      <c r="J31" s="32" t="s">
        <v>39</v>
      </c>
      <c r="K31" s="33"/>
      <c r="L31" s="32" t="s">
        <v>40</v>
      </c>
      <c r="M31" s="32" t="s">
        <v>56</v>
      </c>
      <c r="N31">
        <v>1</v>
      </c>
      <c r="O31" s="32" t="s">
        <v>42</v>
      </c>
      <c r="P31">
        <v>0</v>
      </c>
      <c r="Q31" s="32" t="s">
        <v>56</v>
      </c>
      <c r="R31">
        <v>5602</v>
      </c>
      <c r="S31" s="32" t="s">
        <v>1048</v>
      </c>
      <c r="T31" s="32" t="s">
        <v>1049</v>
      </c>
      <c r="U31" s="32" t="s">
        <v>45</v>
      </c>
      <c r="V31" s="32" t="s">
        <v>1323</v>
      </c>
      <c r="W31" s="33">
        <v>44819.325497685182</v>
      </c>
      <c r="X31" s="32" t="s">
        <v>72</v>
      </c>
      <c r="Y31" s="32" t="s">
        <v>52</v>
      </c>
      <c r="Z31" s="32" t="s">
        <v>48</v>
      </c>
      <c r="AA31" s="32" t="s">
        <v>77</v>
      </c>
      <c r="AB31" s="32" t="s">
        <v>1324</v>
      </c>
      <c r="AC31" s="32" t="s">
        <v>287</v>
      </c>
      <c r="AD31" s="34"/>
      <c r="AE31" s="32" t="s">
        <v>39</v>
      </c>
      <c r="AF31" s="32" t="s">
        <v>50</v>
      </c>
      <c r="AG31" s="35">
        <v>0</v>
      </c>
      <c r="AH31" s="33">
        <v>44821.358310185184</v>
      </c>
      <c r="AI31" s="32" t="s">
        <v>56</v>
      </c>
    </row>
    <row r="32" spans="1:35">
      <c r="A32" s="32" t="s">
        <v>35</v>
      </c>
      <c r="B32" s="32" t="s">
        <v>452</v>
      </c>
      <c r="C32" s="33">
        <v>44805.671111111114</v>
      </c>
      <c r="D32" s="33">
        <v>44805.523252314815</v>
      </c>
      <c r="E32" s="32" t="s">
        <v>37</v>
      </c>
      <c r="F32" s="32" t="s">
        <v>1325</v>
      </c>
      <c r="G32">
        <v>11161</v>
      </c>
      <c r="H32" s="33">
        <v>44817.523668981485</v>
      </c>
      <c r="I32" s="32" t="s">
        <v>38</v>
      </c>
      <c r="J32" s="32" t="s">
        <v>39</v>
      </c>
      <c r="K32" s="33"/>
      <c r="L32" s="32" t="s">
        <v>40</v>
      </c>
      <c r="M32" s="32" t="s">
        <v>56</v>
      </c>
      <c r="N32">
        <v>1</v>
      </c>
      <c r="O32" s="32" t="s">
        <v>104</v>
      </c>
      <c r="P32">
        <v>0</v>
      </c>
      <c r="Q32" s="32" t="s">
        <v>56</v>
      </c>
      <c r="R32">
        <v>5817</v>
      </c>
      <c r="S32" s="32" t="s">
        <v>124</v>
      </c>
      <c r="T32" s="32" t="s">
        <v>125</v>
      </c>
      <c r="U32" s="32" t="s">
        <v>45</v>
      </c>
      <c r="V32" s="32" t="s">
        <v>1326</v>
      </c>
      <c r="W32" s="33">
        <v>44805.671111111114</v>
      </c>
      <c r="X32" s="32" t="s">
        <v>223</v>
      </c>
      <c r="Y32" s="32" t="s">
        <v>47</v>
      </c>
      <c r="Z32" s="32" t="s">
        <v>48</v>
      </c>
      <c r="AA32" s="32" t="s">
        <v>455</v>
      </c>
      <c r="AB32" s="32" t="s">
        <v>1327</v>
      </c>
      <c r="AC32" s="32" t="s">
        <v>287</v>
      </c>
      <c r="AD32" s="34"/>
      <c r="AE32" s="32" t="s">
        <v>39</v>
      </c>
      <c r="AF32" s="32" t="s">
        <v>50</v>
      </c>
      <c r="AG32" s="35">
        <v>0</v>
      </c>
      <c r="AH32" s="33">
        <v>44805.671099537038</v>
      </c>
      <c r="AI32" s="32" t="s">
        <v>56</v>
      </c>
    </row>
    <row r="33" spans="1:35">
      <c r="A33" s="32" t="s">
        <v>35</v>
      </c>
      <c r="B33" s="32" t="s">
        <v>452</v>
      </c>
      <c r="C33" s="33">
        <v>44805.698414351849</v>
      </c>
      <c r="D33" s="33">
        <v>44805.555104166669</v>
      </c>
      <c r="E33" s="32" t="s">
        <v>37</v>
      </c>
      <c r="F33" s="32" t="s">
        <v>1328</v>
      </c>
      <c r="G33">
        <v>11162</v>
      </c>
      <c r="H33" s="33">
        <v>44817.55605324074</v>
      </c>
      <c r="I33" s="32" t="s">
        <v>38</v>
      </c>
      <c r="J33" s="32" t="s">
        <v>39</v>
      </c>
      <c r="K33" s="33"/>
      <c r="L33" s="32" t="s">
        <v>40</v>
      </c>
      <c r="M33" s="32" t="s">
        <v>56</v>
      </c>
      <c r="N33">
        <v>1</v>
      </c>
      <c r="O33" s="32" t="s">
        <v>453</v>
      </c>
      <c r="P33">
        <v>0</v>
      </c>
      <c r="Q33" s="32" t="s">
        <v>56</v>
      </c>
      <c r="R33">
        <v>6021</v>
      </c>
      <c r="S33" s="32" t="s">
        <v>438</v>
      </c>
      <c r="T33" s="32" t="s">
        <v>439</v>
      </c>
      <c r="U33" s="32" t="s">
        <v>45</v>
      </c>
      <c r="V33" s="32" t="s">
        <v>1329</v>
      </c>
      <c r="W33" s="33">
        <v>44805.697569444441</v>
      </c>
      <c r="X33" s="32" t="s">
        <v>94</v>
      </c>
      <c r="Y33" s="32" t="s">
        <v>47</v>
      </c>
      <c r="Z33" s="32" t="s">
        <v>48</v>
      </c>
      <c r="AA33" s="32" t="s">
        <v>455</v>
      </c>
      <c r="AB33" s="32" t="s">
        <v>1330</v>
      </c>
      <c r="AC33" s="32" t="s">
        <v>712</v>
      </c>
      <c r="AD33" s="34"/>
      <c r="AE33" s="32" t="s">
        <v>39</v>
      </c>
      <c r="AF33" s="32" t="s">
        <v>50</v>
      </c>
      <c r="AG33" s="35">
        <v>0</v>
      </c>
      <c r="AH33" s="33">
        <v>44805.698414351849</v>
      </c>
      <c r="AI33" s="32" t="s">
        <v>56</v>
      </c>
    </row>
    <row r="34" spans="1:35">
      <c r="A34" s="32" t="s">
        <v>35</v>
      </c>
      <c r="B34" s="32" t="s">
        <v>178</v>
      </c>
      <c r="C34" s="33">
        <v>44808.400127314817</v>
      </c>
      <c r="D34" s="33">
        <v>44805.560034722221</v>
      </c>
      <c r="E34" s="32" t="s">
        <v>37</v>
      </c>
      <c r="F34" s="32" t="s">
        <v>1331</v>
      </c>
      <c r="G34">
        <v>11163</v>
      </c>
      <c r="H34" s="33">
        <v>44831.452511574076</v>
      </c>
      <c r="I34" s="32" t="s">
        <v>38</v>
      </c>
      <c r="J34" s="32" t="s">
        <v>39</v>
      </c>
      <c r="K34" s="33"/>
      <c r="L34" s="32" t="s">
        <v>40</v>
      </c>
      <c r="M34" s="32" t="s">
        <v>56</v>
      </c>
      <c r="N34">
        <v>1</v>
      </c>
      <c r="O34" s="32" t="s">
        <v>490</v>
      </c>
      <c r="P34">
        <v>0</v>
      </c>
      <c r="Q34" s="32" t="s">
        <v>41</v>
      </c>
      <c r="R34">
        <v>8645</v>
      </c>
      <c r="S34" s="32" t="s">
        <v>1083</v>
      </c>
      <c r="T34" s="32" t="s">
        <v>1084</v>
      </c>
      <c r="U34" s="32" t="s">
        <v>45</v>
      </c>
      <c r="V34" s="32" t="s">
        <v>1332</v>
      </c>
      <c r="W34" s="33">
        <v>44806.362256944441</v>
      </c>
      <c r="X34" s="32" t="s">
        <v>149</v>
      </c>
      <c r="Y34" s="32" t="s">
        <v>47</v>
      </c>
      <c r="Z34" s="32" t="s">
        <v>48</v>
      </c>
      <c r="AA34" s="32" t="s">
        <v>182</v>
      </c>
      <c r="AB34" s="32" t="s">
        <v>1331</v>
      </c>
      <c r="AC34" s="32" t="s">
        <v>1304</v>
      </c>
      <c r="AD34" s="34"/>
      <c r="AE34" s="32" t="s">
        <v>39</v>
      </c>
      <c r="AF34" s="32" t="s">
        <v>53</v>
      </c>
      <c r="AG34" s="35">
        <v>0</v>
      </c>
      <c r="AH34" s="33">
        <v>44826.581678240742</v>
      </c>
      <c r="AI34" s="32" t="s">
        <v>56</v>
      </c>
    </row>
    <row r="35" spans="1:35">
      <c r="A35" s="32" t="s">
        <v>35</v>
      </c>
      <c r="B35" s="32" t="s">
        <v>178</v>
      </c>
      <c r="C35" s="33">
        <v>44805.686249999999</v>
      </c>
      <c r="D35" s="33">
        <v>44805.564247685186</v>
      </c>
      <c r="E35" s="32" t="s">
        <v>37</v>
      </c>
      <c r="F35" s="32" t="s">
        <v>1333</v>
      </c>
      <c r="G35">
        <v>11164</v>
      </c>
      <c r="H35" s="33">
        <v>44838.479675925926</v>
      </c>
      <c r="I35" s="32" t="s">
        <v>38</v>
      </c>
      <c r="J35" s="32" t="s">
        <v>39</v>
      </c>
      <c r="K35" s="33"/>
      <c r="L35" s="32" t="s">
        <v>40</v>
      </c>
      <c r="M35" s="32" t="s">
        <v>56</v>
      </c>
      <c r="N35">
        <v>2</v>
      </c>
      <c r="O35" s="32" t="s">
        <v>73</v>
      </c>
      <c r="P35">
        <v>0</v>
      </c>
      <c r="Q35" s="32" t="s">
        <v>56</v>
      </c>
      <c r="R35">
        <v>616159950</v>
      </c>
      <c r="S35" s="32" t="s">
        <v>1334</v>
      </c>
      <c r="T35" s="32" t="s">
        <v>1335</v>
      </c>
      <c r="U35" s="32" t="s">
        <v>45</v>
      </c>
      <c r="V35" s="32" t="s">
        <v>1336</v>
      </c>
      <c r="W35" s="33">
        <v>44805.678715277776</v>
      </c>
      <c r="X35" s="32" t="s">
        <v>72</v>
      </c>
      <c r="Y35" s="32" t="s">
        <v>47</v>
      </c>
      <c r="Z35" s="32" t="s">
        <v>48</v>
      </c>
      <c r="AA35" s="32" t="s">
        <v>182</v>
      </c>
      <c r="AB35" s="32" t="s">
        <v>1337</v>
      </c>
      <c r="AC35" s="32" t="s">
        <v>1338</v>
      </c>
      <c r="AD35" s="34"/>
      <c r="AE35" s="32" t="s">
        <v>39</v>
      </c>
      <c r="AF35" s="32" t="s">
        <v>53</v>
      </c>
      <c r="AG35" s="35">
        <v>0</v>
      </c>
      <c r="AH35" s="33">
        <v>44826.593564814815</v>
      </c>
      <c r="AI35" s="32" t="s">
        <v>56</v>
      </c>
    </row>
    <row r="36" spans="1:35">
      <c r="A36" s="32" t="s">
        <v>35</v>
      </c>
      <c r="B36" s="32" t="s">
        <v>54</v>
      </c>
      <c r="C36" s="33">
        <v>44805.568229166667</v>
      </c>
      <c r="D36" s="33">
        <v>44805.56790509259</v>
      </c>
      <c r="E36" s="32" t="s">
        <v>37</v>
      </c>
      <c r="F36" s="32" t="s">
        <v>1339</v>
      </c>
      <c r="G36">
        <v>11165</v>
      </c>
      <c r="H36" s="33">
        <v>44818.701736111114</v>
      </c>
      <c r="I36" s="32" t="s">
        <v>38</v>
      </c>
      <c r="J36" s="32" t="s">
        <v>39</v>
      </c>
      <c r="K36" s="33"/>
      <c r="L36" s="32" t="s">
        <v>40</v>
      </c>
      <c r="M36" s="32" t="s">
        <v>41</v>
      </c>
      <c r="N36">
        <v>1</v>
      </c>
      <c r="O36" s="32" t="s">
        <v>198</v>
      </c>
      <c r="P36">
        <v>0</v>
      </c>
      <c r="Q36" s="32" t="s">
        <v>41</v>
      </c>
      <c r="R36">
        <v>642175520</v>
      </c>
      <c r="S36" s="32" t="s">
        <v>194</v>
      </c>
      <c r="T36" s="32" t="s">
        <v>195</v>
      </c>
      <c r="U36" s="32" t="s">
        <v>45</v>
      </c>
      <c r="V36" s="32" t="s">
        <v>1340</v>
      </c>
      <c r="W36" s="33">
        <v>44805.568229166667</v>
      </c>
      <c r="X36" s="32" t="s">
        <v>196</v>
      </c>
      <c r="Y36" s="32" t="s">
        <v>52</v>
      </c>
      <c r="Z36" s="32" t="s">
        <v>48</v>
      </c>
      <c r="AA36" s="32" t="s">
        <v>197</v>
      </c>
      <c r="AB36" s="32" t="s">
        <v>1341</v>
      </c>
      <c r="AC36" s="32" t="s">
        <v>538</v>
      </c>
      <c r="AD36" s="34"/>
      <c r="AE36" s="32" t="s">
        <v>39</v>
      </c>
      <c r="AF36" s="32" t="s">
        <v>50</v>
      </c>
      <c r="AG36" s="35">
        <v>0</v>
      </c>
      <c r="AH36" s="33">
        <v>44816.451736111114</v>
      </c>
      <c r="AI36" s="32" t="s">
        <v>41</v>
      </c>
    </row>
    <row r="37" spans="1:35">
      <c r="A37" s="32" t="s">
        <v>35</v>
      </c>
      <c r="B37" s="32" t="s">
        <v>329</v>
      </c>
      <c r="C37" s="33">
        <v>44805.570532407408</v>
      </c>
      <c r="D37" s="33">
        <v>44805.570243055554</v>
      </c>
      <c r="E37" s="32" t="s">
        <v>37</v>
      </c>
      <c r="F37" s="32" t="s">
        <v>1342</v>
      </c>
      <c r="G37">
        <v>11166</v>
      </c>
      <c r="H37" s="33">
        <v>44841.34815972222</v>
      </c>
      <c r="I37" s="32" t="s">
        <v>38</v>
      </c>
      <c r="J37" s="32" t="s">
        <v>39</v>
      </c>
      <c r="K37" s="33"/>
      <c r="L37" s="32" t="s">
        <v>40</v>
      </c>
      <c r="M37" s="32" t="s">
        <v>41</v>
      </c>
      <c r="N37">
        <v>1</v>
      </c>
      <c r="O37" s="32" t="s">
        <v>39</v>
      </c>
      <c r="P37">
        <v>0</v>
      </c>
      <c r="Q37" s="32" t="s">
        <v>41</v>
      </c>
      <c r="R37">
        <v>642175520</v>
      </c>
      <c r="S37" s="32" t="s">
        <v>194</v>
      </c>
      <c r="T37" s="32" t="s">
        <v>195</v>
      </c>
      <c r="U37" s="32" t="s">
        <v>45</v>
      </c>
      <c r="V37" s="32" t="s">
        <v>835</v>
      </c>
      <c r="W37" s="33">
        <v>44805.570532407408</v>
      </c>
      <c r="X37" s="32" t="s">
        <v>196</v>
      </c>
      <c r="Y37" s="32" t="s">
        <v>235</v>
      </c>
      <c r="Z37" s="32" t="s">
        <v>48</v>
      </c>
      <c r="AA37" s="32" t="s">
        <v>39</v>
      </c>
      <c r="AB37" s="32" t="s">
        <v>469</v>
      </c>
      <c r="AC37" s="32" t="s">
        <v>538</v>
      </c>
      <c r="AD37" s="34"/>
      <c r="AE37" s="32" t="s">
        <v>39</v>
      </c>
      <c r="AF37" s="32" t="s">
        <v>50</v>
      </c>
      <c r="AG37" s="35">
        <v>0</v>
      </c>
      <c r="AH37" s="33">
        <v>44838.47315972222</v>
      </c>
      <c r="AI37" s="32" t="s">
        <v>41</v>
      </c>
    </row>
    <row r="38" spans="1:35">
      <c r="A38" s="32" t="s">
        <v>35</v>
      </c>
      <c r="B38" s="32" t="s">
        <v>68</v>
      </c>
      <c r="C38" s="33">
        <v>44805.67765046296</v>
      </c>
      <c r="D38" s="33">
        <v>44805.572615740741</v>
      </c>
      <c r="E38" s="32" t="s">
        <v>37</v>
      </c>
      <c r="F38" s="32" t="s">
        <v>1343</v>
      </c>
      <c r="G38">
        <v>11167</v>
      </c>
      <c r="H38" s="33">
        <v>44817.592928240738</v>
      </c>
      <c r="I38" s="32" t="s">
        <v>38</v>
      </c>
      <c r="J38" s="32" t="s">
        <v>39</v>
      </c>
      <c r="K38" s="33"/>
      <c r="L38" s="32" t="s">
        <v>40</v>
      </c>
      <c r="M38" s="32" t="s">
        <v>56</v>
      </c>
      <c r="N38">
        <v>1</v>
      </c>
      <c r="O38" s="32" t="s">
        <v>39</v>
      </c>
      <c r="P38">
        <v>0</v>
      </c>
      <c r="Q38" s="32" t="s">
        <v>56</v>
      </c>
      <c r="R38">
        <v>5773</v>
      </c>
      <c r="S38" s="32" t="s">
        <v>1344</v>
      </c>
      <c r="T38" s="32" t="s">
        <v>1345</v>
      </c>
      <c r="U38" s="32" t="s">
        <v>45</v>
      </c>
      <c r="V38" s="32" t="s">
        <v>1346</v>
      </c>
      <c r="W38" s="33">
        <v>44805.657696759263</v>
      </c>
      <c r="X38" s="32" t="s">
        <v>67</v>
      </c>
      <c r="Y38" s="32" t="s">
        <v>47</v>
      </c>
      <c r="Z38" s="32" t="s">
        <v>48</v>
      </c>
      <c r="AA38" s="32" t="s">
        <v>39</v>
      </c>
      <c r="AB38" s="32" t="s">
        <v>1347</v>
      </c>
      <c r="AC38" s="32" t="s">
        <v>328</v>
      </c>
      <c r="AD38" s="34"/>
      <c r="AE38" s="32" t="s">
        <v>39</v>
      </c>
      <c r="AF38" s="32" t="s">
        <v>50</v>
      </c>
      <c r="AG38" s="35">
        <v>0</v>
      </c>
      <c r="AH38" s="33">
        <v>44805.67765046296</v>
      </c>
      <c r="AI38" s="32" t="s">
        <v>56</v>
      </c>
    </row>
    <row r="39" spans="1:35">
      <c r="A39" s="32" t="s">
        <v>35</v>
      </c>
      <c r="B39" s="32" t="s">
        <v>329</v>
      </c>
      <c r="C39" s="33">
        <v>44805.573136574072</v>
      </c>
      <c r="D39" s="33">
        <v>44805.572893518518</v>
      </c>
      <c r="E39" s="32" t="s">
        <v>37</v>
      </c>
      <c r="F39" s="32" t="s">
        <v>1348</v>
      </c>
      <c r="G39">
        <v>11168</v>
      </c>
      <c r="H39" s="33">
        <v>44841.348067129627</v>
      </c>
      <c r="I39" s="32" t="s">
        <v>38</v>
      </c>
      <c r="J39" s="32" t="s">
        <v>39</v>
      </c>
      <c r="K39" s="33"/>
      <c r="L39" s="32" t="s">
        <v>40</v>
      </c>
      <c r="M39" s="32" t="s">
        <v>41</v>
      </c>
      <c r="N39">
        <v>1</v>
      </c>
      <c r="O39" s="32" t="s">
        <v>39</v>
      </c>
      <c r="P39">
        <v>0</v>
      </c>
      <c r="Q39" s="32" t="s">
        <v>41</v>
      </c>
      <c r="R39">
        <v>642175520</v>
      </c>
      <c r="S39" s="32" t="s">
        <v>194</v>
      </c>
      <c r="T39" s="32" t="s">
        <v>195</v>
      </c>
      <c r="U39" s="32" t="s">
        <v>45</v>
      </c>
      <c r="V39" s="32" t="s">
        <v>800</v>
      </c>
      <c r="W39" s="33">
        <v>44805.573136574072</v>
      </c>
      <c r="X39" s="32" t="s">
        <v>196</v>
      </c>
      <c r="Y39" s="32" t="s">
        <v>282</v>
      </c>
      <c r="Z39" s="32" t="s">
        <v>48</v>
      </c>
      <c r="AA39" s="32" t="s">
        <v>330</v>
      </c>
      <c r="AB39" s="32" t="s">
        <v>1063</v>
      </c>
      <c r="AC39" s="32" t="s">
        <v>1349</v>
      </c>
      <c r="AD39" s="34"/>
      <c r="AE39" s="32" t="s">
        <v>39</v>
      </c>
      <c r="AF39" s="32" t="s">
        <v>50</v>
      </c>
      <c r="AG39" s="35">
        <v>0</v>
      </c>
      <c r="AH39" s="33">
        <v>44838.473067129627</v>
      </c>
      <c r="AI39" s="32" t="s">
        <v>41</v>
      </c>
    </row>
    <row r="40" spans="1:35">
      <c r="A40" s="32" t="s">
        <v>35</v>
      </c>
      <c r="B40" s="32" t="s">
        <v>499</v>
      </c>
      <c r="C40" s="33">
        <v>44805.575798611113</v>
      </c>
      <c r="D40" s="33">
        <v>44805.575590277775</v>
      </c>
      <c r="E40" s="32" t="s">
        <v>37</v>
      </c>
      <c r="F40" s="32" t="s">
        <v>1350</v>
      </c>
      <c r="G40">
        <v>11169</v>
      </c>
      <c r="H40" s="33">
        <v>44841.348020833335</v>
      </c>
      <c r="I40" s="32" t="s">
        <v>38</v>
      </c>
      <c r="J40" s="32" t="s">
        <v>39</v>
      </c>
      <c r="K40" s="33"/>
      <c r="L40" s="32" t="s">
        <v>40</v>
      </c>
      <c r="M40" s="32" t="s">
        <v>41</v>
      </c>
      <c r="N40">
        <v>1</v>
      </c>
      <c r="O40" s="32" t="s">
        <v>39</v>
      </c>
      <c r="P40">
        <v>0</v>
      </c>
      <c r="Q40" s="32" t="s">
        <v>41</v>
      </c>
      <c r="R40">
        <v>642175520</v>
      </c>
      <c r="S40" s="32" t="s">
        <v>194</v>
      </c>
      <c r="T40" s="32" t="s">
        <v>195</v>
      </c>
      <c r="U40" s="32" t="s">
        <v>45</v>
      </c>
      <c r="V40" s="32" t="s">
        <v>473</v>
      </c>
      <c r="W40" s="33">
        <v>44805.575798611113</v>
      </c>
      <c r="X40" s="32" t="s">
        <v>196</v>
      </c>
      <c r="Y40" s="32" t="s">
        <v>235</v>
      </c>
      <c r="Z40" s="32" t="s">
        <v>48</v>
      </c>
      <c r="AA40" s="32" t="s">
        <v>39</v>
      </c>
      <c r="AB40" s="32" t="s">
        <v>1010</v>
      </c>
      <c r="AC40" s="32" t="s">
        <v>1349</v>
      </c>
      <c r="AD40" s="34"/>
      <c r="AE40" s="32" t="s">
        <v>39</v>
      </c>
      <c r="AF40" s="32" t="s">
        <v>50</v>
      </c>
      <c r="AG40" s="35">
        <v>0</v>
      </c>
      <c r="AH40" s="33">
        <v>44838.473020833335</v>
      </c>
      <c r="AI40" s="32" t="s">
        <v>41</v>
      </c>
    </row>
    <row r="41" spans="1:35">
      <c r="A41" s="32" t="s">
        <v>35</v>
      </c>
      <c r="B41" s="32" t="s">
        <v>68</v>
      </c>
      <c r="C41" s="33">
        <v>44814.525960648149</v>
      </c>
      <c r="D41" s="33">
        <v>44805.585509259261</v>
      </c>
      <c r="E41" s="32" t="s">
        <v>37</v>
      </c>
      <c r="F41" s="32" t="s">
        <v>1351</v>
      </c>
      <c r="G41">
        <v>11170</v>
      </c>
      <c r="H41" s="33">
        <v>44819.413888888892</v>
      </c>
      <c r="I41" s="32" t="s">
        <v>38</v>
      </c>
      <c r="J41" s="32" t="s">
        <v>39</v>
      </c>
      <c r="K41" s="33"/>
      <c r="L41" s="32" t="s">
        <v>40</v>
      </c>
      <c r="M41" s="32" t="s">
        <v>56</v>
      </c>
      <c r="N41">
        <v>1</v>
      </c>
      <c r="O41" s="32" t="s">
        <v>39</v>
      </c>
      <c r="P41">
        <v>0</v>
      </c>
      <c r="Q41" s="32" t="s">
        <v>56</v>
      </c>
      <c r="R41">
        <v>949891619</v>
      </c>
      <c r="S41" s="32" t="s">
        <v>833</v>
      </c>
      <c r="T41" s="32" t="s">
        <v>1352</v>
      </c>
      <c r="U41" s="32" t="s">
        <v>45</v>
      </c>
      <c r="V41" s="32" t="s">
        <v>1353</v>
      </c>
      <c r="W41" s="33">
        <v>44812.505532407406</v>
      </c>
      <c r="X41" s="32" t="s">
        <v>106</v>
      </c>
      <c r="Y41" s="32" t="s">
        <v>47</v>
      </c>
      <c r="Z41" s="32" t="s">
        <v>48</v>
      </c>
      <c r="AA41" s="32" t="s">
        <v>39</v>
      </c>
      <c r="AB41" s="32" t="s">
        <v>1354</v>
      </c>
      <c r="AC41" s="32" t="s">
        <v>328</v>
      </c>
      <c r="AD41" s="34"/>
      <c r="AE41" s="32" t="s">
        <v>39</v>
      </c>
      <c r="AF41" s="32" t="s">
        <v>50</v>
      </c>
      <c r="AG41" s="35">
        <v>0</v>
      </c>
      <c r="AH41" s="33">
        <v>44814.525949074072</v>
      </c>
      <c r="AI41" s="32" t="s">
        <v>56</v>
      </c>
    </row>
    <row r="42" spans="1:35">
      <c r="A42" s="32" t="s">
        <v>35</v>
      </c>
      <c r="B42" s="32" t="s">
        <v>329</v>
      </c>
      <c r="C42" s="33">
        <v>44810.360289351855</v>
      </c>
      <c r="D42" s="33">
        <v>44805.593842592592</v>
      </c>
      <c r="E42" s="32" t="s">
        <v>37</v>
      </c>
      <c r="F42" s="32" t="s">
        <v>1355</v>
      </c>
      <c r="G42">
        <v>11171</v>
      </c>
      <c r="H42" s="33">
        <v>44834.470381944448</v>
      </c>
      <c r="I42" s="32" t="s">
        <v>1356</v>
      </c>
      <c r="J42" s="32" t="s">
        <v>45</v>
      </c>
      <c r="K42" s="33">
        <v>44805.640868055554</v>
      </c>
      <c r="L42" s="32" t="s">
        <v>40</v>
      </c>
      <c r="M42" s="32" t="s">
        <v>56</v>
      </c>
      <c r="N42">
        <v>1</v>
      </c>
      <c r="O42" s="32" t="s">
        <v>92</v>
      </c>
      <c r="P42">
        <v>1</v>
      </c>
      <c r="Q42" s="32" t="s">
        <v>56</v>
      </c>
      <c r="R42">
        <v>6634</v>
      </c>
      <c r="S42" s="32" t="s">
        <v>1357</v>
      </c>
      <c r="T42" s="32" t="s">
        <v>1358</v>
      </c>
      <c r="U42" s="32" t="s">
        <v>45</v>
      </c>
      <c r="V42" s="32" t="s">
        <v>1359</v>
      </c>
      <c r="W42" s="33">
        <v>44810.360289351855</v>
      </c>
      <c r="X42" s="32" t="s">
        <v>106</v>
      </c>
      <c r="Y42" s="32" t="s">
        <v>47</v>
      </c>
      <c r="Z42" s="32" t="s">
        <v>48</v>
      </c>
      <c r="AA42" s="32" t="s">
        <v>330</v>
      </c>
      <c r="AB42" s="32" t="s">
        <v>1360</v>
      </c>
      <c r="AC42" s="32" t="s">
        <v>1361</v>
      </c>
      <c r="AD42" s="34">
        <v>44625</v>
      </c>
      <c r="AE42" s="32" t="s">
        <v>39</v>
      </c>
      <c r="AF42" s="32" t="s">
        <v>53</v>
      </c>
      <c r="AG42" s="35">
        <v>0</v>
      </c>
      <c r="AH42" s="33">
        <v>44826.611354166664</v>
      </c>
      <c r="AI42" s="32" t="s">
        <v>56</v>
      </c>
    </row>
    <row r="43" spans="1:35">
      <c r="A43" s="32" t="s">
        <v>35</v>
      </c>
      <c r="B43" s="32" t="s">
        <v>178</v>
      </c>
      <c r="C43" s="33"/>
      <c r="D43" s="33">
        <v>44805.605057870373</v>
      </c>
      <c r="E43" s="32" t="s">
        <v>37</v>
      </c>
      <c r="F43" s="32" t="s">
        <v>1362</v>
      </c>
      <c r="G43">
        <v>11172</v>
      </c>
      <c r="H43" s="33">
        <v>44818.583333333336</v>
      </c>
      <c r="I43" s="32" t="s">
        <v>1363</v>
      </c>
      <c r="J43" s="32" t="s">
        <v>45</v>
      </c>
      <c r="K43" s="33">
        <v>44805.607499999998</v>
      </c>
      <c r="L43" s="32" t="s">
        <v>40</v>
      </c>
      <c r="M43" s="32" t="s">
        <v>56</v>
      </c>
      <c r="N43">
        <v>2</v>
      </c>
      <c r="O43" s="32" t="s">
        <v>54</v>
      </c>
      <c r="P43">
        <v>2</v>
      </c>
      <c r="Q43" s="32" t="s">
        <v>56</v>
      </c>
      <c r="R43">
        <v>8524</v>
      </c>
      <c r="S43" s="32" t="s">
        <v>116</v>
      </c>
      <c r="T43" s="32" t="s">
        <v>117</v>
      </c>
      <c r="U43" s="32" t="s">
        <v>39</v>
      </c>
      <c r="V43" s="32" t="s">
        <v>39</v>
      </c>
      <c r="W43" s="33"/>
      <c r="X43" s="32" t="s">
        <v>535</v>
      </c>
      <c r="Y43" s="32" t="s">
        <v>47</v>
      </c>
      <c r="Z43" s="32" t="s">
        <v>160</v>
      </c>
      <c r="AA43" s="32" t="s">
        <v>182</v>
      </c>
      <c r="AB43" s="32" t="s">
        <v>1364</v>
      </c>
      <c r="AC43" s="32" t="s">
        <v>517</v>
      </c>
      <c r="AD43" s="34"/>
      <c r="AE43" s="32" t="s">
        <v>39</v>
      </c>
      <c r="AF43" s="32" t="s">
        <v>53</v>
      </c>
      <c r="AG43" s="35">
        <v>0</v>
      </c>
      <c r="AH43" s="33">
        <v>44826.606944444444</v>
      </c>
      <c r="AI43" s="32" t="s">
        <v>56</v>
      </c>
    </row>
    <row r="44" spans="1:35">
      <c r="A44" s="32" t="s">
        <v>35</v>
      </c>
      <c r="B44" s="32" t="s">
        <v>178</v>
      </c>
      <c r="C44" s="33"/>
      <c r="D44" s="33">
        <v>44805.605231481481</v>
      </c>
      <c r="E44" s="32" t="s">
        <v>37</v>
      </c>
      <c r="F44" s="32" t="s">
        <v>39</v>
      </c>
      <c r="G44">
        <v>11173</v>
      </c>
      <c r="H44" s="33">
        <v>44810.480671296296</v>
      </c>
      <c r="I44" s="32" t="s">
        <v>38</v>
      </c>
      <c r="J44" s="32" t="s">
        <v>39</v>
      </c>
      <c r="K44" s="33"/>
      <c r="L44" s="32" t="s">
        <v>40</v>
      </c>
      <c r="M44" s="32" t="s">
        <v>56</v>
      </c>
      <c r="N44">
        <v>1</v>
      </c>
      <c r="O44" s="32" t="s">
        <v>179</v>
      </c>
      <c r="P44">
        <v>0</v>
      </c>
      <c r="Q44" s="32" t="s">
        <v>41</v>
      </c>
      <c r="R44">
        <v>8491</v>
      </c>
      <c r="S44" s="32" t="s">
        <v>1365</v>
      </c>
      <c r="T44" s="32" t="s">
        <v>1366</v>
      </c>
      <c r="U44" s="32" t="s">
        <v>39</v>
      </c>
      <c r="V44" s="32" t="s">
        <v>39</v>
      </c>
      <c r="W44" s="33"/>
      <c r="X44" s="32" t="s">
        <v>51</v>
      </c>
      <c r="Y44" s="32" t="s">
        <v>47</v>
      </c>
      <c r="Z44" s="32" t="s">
        <v>216</v>
      </c>
      <c r="AA44" s="32" t="s">
        <v>182</v>
      </c>
      <c r="AB44" s="32" t="s">
        <v>1367</v>
      </c>
      <c r="AC44" s="32" t="s">
        <v>517</v>
      </c>
      <c r="AD44" s="34"/>
      <c r="AE44" s="32" t="s">
        <v>39</v>
      </c>
      <c r="AF44" s="32" t="s">
        <v>53</v>
      </c>
      <c r="AG44" s="35">
        <v>0</v>
      </c>
      <c r="AH44" s="33">
        <v>44805.668587962966</v>
      </c>
      <c r="AI44" s="32" t="s">
        <v>56</v>
      </c>
    </row>
    <row r="45" spans="1:35">
      <c r="A45" s="32" t="s">
        <v>35</v>
      </c>
      <c r="B45" s="32" t="s">
        <v>178</v>
      </c>
      <c r="C45" s="33">
        <v>44812.692430555559</v>
      </c>
      <c r="D45" s="33">
        <v>44805.616087962961</v>
      </c>
      <c r="E45" s="32" t="s">
        <v>37</v>
      </c>
      <c r="F45" s="32" t="s">
        <v>1368</v>
      </c>
      <c r="G45">
        <v>11174</v>
      </c>
      <c r="H45" s="33">
        <v>44838.54923611111</v>
      </c>
      <c r="I45" s="32" t="s">
        <v>1369</v>
      </c>
      <c r="J45" s="32" t="s">
        <v>45</v>
      </c>
      <c r="K45" s="33">
        <v>44805.620289351849</v>
      </c>
      <c r="L45" s="32" t="s">
        <v>40</v>
      </c>
      <c r="M45" s="32" t="s">
        <v>56</v>
      </c>
      <c r="N45">
        <v>1</v>
      </c>
      <c r="O45" s="32" t="s">
        <v>73</v>
      </c>
      <c r="P45">
        <v>1</v>
      </c>
      <c r="Q45" s="32" t="s">
        <v>56</v>
      </c>
      <c r="R45">
        <v>6416</v>
      </c>
      <c r="S45" s="32" t="s">
        <v>513</v>
      </c>
      <c r="T45" s="32" t="s">
        <v>514</v>
      </c>
      <c r="U45" s="32" t="s">
        <v>45</v>
      </c>
      <c r="V45" s="32" t="s">
        <v>1370</v>
      </c>
      <c r="W45" s="33">
        <v>44810.683310185188</v>
      </c>
      <c r="X45" s="32" t="s">
        <v>67</v>
      </c>
      <c r="Y45" s="32" t="s">
        <v>47</v>
      </c>
      <c r="Z45" s="32" t="s">
        <v>48</v>
      </c>
      <c r="AA45" s="32" t="s">
        <v>182</v>
      </c>
      <c r="AB45" s="32" t="s">
        <v>1371</v>
      </c>
      <c r="AC45" s="32" t="s">
        <v>515</v>
      </c>
      <c r="AD45" s="34"/>
      <c r="AE45" s="32" t="s">
        <v>39</v>
      </c>
      <c r="AF45" s="32" t="s">
        <v>53</v>
      </c>
      <c r="AG45" s="35">
        <v>0</v>
      </c>
      <c r="AH45" s="33">
        <v>44826.592986111114</v>
      </c>
      <c r="AI45" s="32" t="s">
        <v>56</v>
      </c>
    </row>
    <row r="46" spans="1:35">
      <c r="A46" s="32" t="s">
        <v>35</v>
      </c>
      <c r="B46" s="32" t="s">
        <v>178</v>
      </c>
      <c r="C46" s="33"/>
      <c r="D46" s="33">
        <v>44805.617175925923</v>
      </c>
      <c r="E46" s="32" t="s">
        <v>37</v>
      </c>
      <c r="F46" s="32" t="s">
        <v>1372</v>
      </c>
      <c r="G46">
        <v>11175</v>
      </c>
      <c r="H46" s="33">
        <v>44810.492858796293</v>
      </c>
      <c r="I46" s="32" t="s">
        <v>38</v>
      </c>
      <c r="J46" s="32" t="s">
        <v>39</v>
      </c>
      <c r="K46" s="33"/>
      <c r="L46" s="32" t="s">
        <v>40</v>
      </c>
      <c r="M46" s="32" t="s">
        <v>56</v>
      </c>
      <c r="N46">
        <v>1</v>
      </c>
      <c r="O46" s="32" t="s">
        <v>179</v>
      </c>
      <c r="P46">
        <v>0</v>
      </c>
      <c r="Q46" s="32" t="s">
        <v>41</v>
      </c>
      <c r="R46">
        <v>6570</v>
      </c>
      <c r="S46" s="32" t="s">
        <v>1317</v>
      </c>
      <c r="T46" s="32" t="s">
        <v>1318</v>
      </c>
      <c r="U46" s="32" t="s">
        <v>39</v>
      </c>
      <c r="V46" s="32" t="s">
        <v>39</v>
      </c>
      <c r="W46" s="33"/>
      <c r="X46" s="32" t="s">
        <v>215</v>
      </c>
      <c r="Y46" s="32" t="s">
        <v>47</v>
      </c>
      <c r="Z46" s="32" t="s">
        <v>216</v>
      </c>
      <c r="AA46" s="32" t="s">
        <v>182</v>
      </c>
      <c r="AB46" s="32" t="s">
        <v>1372</v>
      </c>
      <c r="AC46" s="32" t="s">
        <v>1321</v>
      </c>
      <c r="AD46" s="34"/>
      <c r="AE46" s="32" t="s">
        <v>39</v>
      </c>
      <c r="AF46" s="32" t="s">
        <v>53</v>
      </c>
      <c r="AG46" s="35">
        <v>0</v>
      </c>
      <c r="AH46" s="33">
        <v>44812.479097222225</v>
      </c>
      <c r="AI46" s="32" t="s">
        <v>56</v>
      </c>
    </row>
    <row r="47" spans="1:35">
      <c r="A47" s="32" t="s">
        <v>35</v>
      </c>
      <c r="B47" s="32" t="s">
        <v>178</v>
      </c>
      <c r="C47" s="33">
        <v>44808.691712962966</v>
      </c>
      <c r="D47" s="33">
        <v>44805.618310185186</v>
      </c>
      <c r="E47" s="32" t="s">
        <v>37</v>
      </c>
      <c r="F47" s="32" t="s">
        <v>39</v>
      </c>
      <c r="G47">
        <v>11176</v>
      </c>
      <c r="H47" s="33">
        <v>44810.533333333333</v>
      </c>
      <c r="I47" s="32" t="s">
        <v>38</v>
      </c>
      <c r="J47" s="32" t="s">
        <v>39</v>
      </c>
      <c r="K47" s="33"/>
      <c r="L47" s="32" t="s">
        <v>40</v>
      </c>
      <c r="M47" s="32" t="s">
        <v>56</v>
      </c>
      <c r="N47">
        <v>1</v>
      </c>
      <c r="O47" s="32" t="s">
        <v>54</v>
      </c>
      <c r="P47">
        <v>0</v>
      </c>
      <c r="Q47" s="32" t="s">
        <v>41</v>
      </c>
      <c r="R47">
        <v>5773</v>
      </c>
      <c r="S47" s="32" t="s">
        <v>1344</v>
      </c>
      <c r="T47" s="32" t="s">
        <v>1345</v>
      </c>
      <c r="U47" s="32" t="s">
        <v>45</v>
      </c>
      <c r="V47" s="32" t="s">
        <v>1373</v>
      </c>
      <c r="W47" s="33">
        <v>44806.66878472222</v>
      </c>
      <c r="X47" s="32" t="s">
        <v>58</v>
      </c>
      <c r="Y47" s="32" t="s">
        <v>47</v>
      </c>
      <c r="Z47" s="32" t="s">
        <v>48</v>
      </c>
      <c r="AA47" s="32" t="s">
        <v>182</v>
      </c>
      <c r="AB47" s="32" t="s">
        <v>1374</v>
      </c>
      <c r="AC47" s="32" t="s">
        <v>328</v>
      </c>
      <c r="AD47" s="34"/>
      <c r="AE47" s="32" t="s">
        <v>39</v>
      </c>
      <c r="AF47" s="32" t="s">
        <v>53</v>
      </c>
      <c r="AG47" s="35">
        <v>0</v>
      </c>
      <c r="AH47" s="33">
        <v>44808.691712962966</v>
      </c>
      <c r="AI47" s="32" t="s">
        <v>56</v>
      </c>
    </row>
    <row r="48" spans="1:35">
      <c r="A48" s="32" t="s">
        <v>35</v>
      </c>
      <c r="B48" s="32" t="s">
        <v>452</v>
      </c>
      <c r="C48" s="33">
        <v>44805.654675925929</v>
      </c>
      <c r="D48" s="33">
        <v>44805.621793981481</v>
      </c>
      <c r="E48" s="32" t="s">
        <v>37</v>
      </c>
      <c r="F48" s="32" t="s">
        <v>1375</v>
      </c>
      <c r="G48">
        <v>11177</v>
      </c>
      <c r="H48" s="33">
        <v>44838.59778935185</v>
      </c>
      <c r="I48" s="32" t="s">
        <v>38</v>
      </c>
      <c r="J48" s="32" t="s">
        <v>39</v>
      </c>
      <c r="K48" s="33"/>
      <c r="L48" s="32" t="s">
        <v>40</v>
      </c>
      <c r="M48" s="32" t="s">
        <v>56</v>
      </c>
      <c r="N48">
        <v>1</v>
      </c>
      <c r="O48" s="32" t="s">
        <v>541</v>
      </c>
      <c r="P48">
        <v>0</v>
      </c>
      <c r="Q48" s="32" t="s">
        <v>56</v>
      </c>
      <c r="R48">
        <v>6110</v>
      </c>
      <c r="S48" s="32" t="s">
        <v>1065</v>
      </c>
      <c r="T48" s="32" t="s">
        <v>1066</v>
      </c>
      <c r="U48" s="32" t="s">
        <v>45</v>
      </c>
      <c r="V48" s="32" t="s">
        <v>1376</v>
      </c>
      <c r="W48" s="33">
        <v>44805.637962962966</v>
      </c>
      <c r="X48" s="32" t="s">
        <v>94</v>
      </c>
      <c r="Y48" s="32" t="s">
        <v>47</v>
      </c>
      <c r="Z48" s="32" t="s">
        <v>48</v>
      </c>
      <c r="AA48" s="32" t="s">
        <v>455</v>
      </c>
      <c r="AB48" s="32" t="s">
        <v>1377</v>
      </c>
      <c r="AC48" s="32" t="s">
        <v>613</v>
      </c>
      <c r="AD48" s="34"/>
      <c r="AE48" s="32" t="s">
        <v>39</v>
      </c>
      <c r="AF48" s="32" t="s">
        <v>50</v>
      </c>
      <c r="AG48" s="35">
        <v>0</v>
      </c>
      <c r="AH48" s="33">
        <v>44826.613761574074</v>
      </c>
      <c r="AI48" s="32" t="s">
        <v>56</v>
      </c>
    </row>
    <row r="49" spans="1:35">
      <c r="A49" s="32" t="s">
        <v>35</v>
      </c>
      <c r="B49" s="32" t="s">
        <v>178</v>
      </c>
      <c r="C49" s="33">
        <v>44808.691724537035</v>
      </c>
      <c r="D49" s="33">
        <v>44805.626736111109</v>
      </c>
      <c r="E49" s="32" t="s">
        <v>37</v>
      </c>
      <c r="F49" s="32" t="s">
        <v>1378</v>
      </c>
      <c r="G49">
        <v>11178</v>
      </c>
      <c r="H49" s="33">
        <v>44820.657881944448</v>
      </c>
      <c r="I49" s="32" t="s">
        <v>38</v>
      </c>
      <c r="J49" s="32" t="s">
        <v>39</v>
      </c>
      <c r="K49" s="33"/>
      <c r="L49" s="32" t="s">
        <v>40</v>
      </c>
      <c r="M49" s="32" t="s">
        <v>56</v>
      </c>
      <c r="N49">
        <v>1</v>
      </c>
      <c r="O49" s="32" t="s">
        <v>311</v>
      </c>
      <c r="P49">
        <v>0</v>
      </c>
      <c r="Q49" s="32" t="s">
        <v>56</v>
      </c>
      <c r="R49">
        <v>8693</v>
      </c>
      <c r="S49" s="32" t="s">
        <v>133</v>
      </c>
      <c r="T49" s="32" t="s">
        <v>134</v>
      </c>
      <c r="U49" s="32" t="s">
        <v>45</v>
      </c>
      <c r="V49" s="32" t="s">
        <v>1379</v>
      </c>
      <c r="W49" s="33">
        <v>44806.664131944446</v>
      </c>
      <c r="X49" s="32" t="s">
        <v>58</v>
      </c>
      <c r="Y49" s="32" t="s">
        <v>47</v>
      </c>
      <c r="Z49" s="32" t="s">
        <v>48</v>
      </c>
      <c r="AA49" s="32" t="s">
        <v>182</v>
      </c>
      <c r="AB49" s="32" t="s">
        <v>1380</v>
      </c>
      <c r="AC49" s="32" t="s">
        <v>1237</v>
      </c>
      <c r="AD49" s="34"/>
      <c r="AE49" s="32" t="s">
        <v>39</v>
      </c>
      <c r="AF49" s="32" t="s">
        <v>53</v>
      </c>
      <c r="AG49" s="35">
        <v>0</v>
      </c>
      <c r="AH49" s="33">
        <v>44811.694687499999</v>
      </c>
      <c r="AI49" s="32" t="s">
        <v>56</v>
      </c>
    </row>
    <row r="50" spans="1:35">
      <c r="A50" s="32" t="s">
        <v>35</v>
      </c>
      <c r="B50" s="32" t="s">
        <v>36</v>
      </c>
      <c r="C50" s="33">
        <v>44805.677974537037</v>
      </c>
      <c r="D50" s="33">
        <v>44805.638784722221</v>
      </c>
      <c r="E50" s="32" t="s">
        <v>37</v>
      </c>
      <c r="F50" s="32" t="s">
        <v>1381</v>
      </c>
      <c r="G50">
        <v>11179</v>
      </c>
      <c r="H50" s="33">
        <v>44817.657835648148</v>
      </c>
      <c r="I50" s="32" t="s">
        <v>38</v>
      </c>
      <c r="J50" s="32" t="s">
        <v>39</v>
      </c>
      <c r="K50" s="33"/>
      <c r="L50" s="32" t="s">
        <v>40</v>
      </c>
      <c r="M50" s="32" t="s">
        <v>56</v>
      </c>
      <c r="N50">
        <v>1</v>
      </c>
      <c r="O50" s="32" t="s">
        <v>60</v>
      </c>
      <c r="P50">
        <v>0</v>
      </c>
      <c r="Q50" s="32" t="s">
        <v>56</v>
      </c>
      <c r="R50">
        <v>623891475</v>
      </c>
      <c r="S50" s="32" t="s">
        <v>243</v>
      </c>
      <c r="T50" s="32" t="s">
        <v>244</v>
      </c>
      <c r="U50" s="32" t="s">
        <v>45</v>
      </c>
      <c r="V50" s="32" t="s">
        <v>1382</v>
      </c>
      <c r="W50" s="33">
        <v>44805.659050925926</v>
      </c>
      <c r="X50" s="32" t="s">
        <v>58</v>
      </c>
      <c r="Y50" s="32" t="s">
        <v>47</v>
      </c>
      <c r="Z50" s="32" t="s">
        <v>48</v>
      </c>
      <c r="AA50" s="32" t="s">
        <v>474</v>
      </c>
      <c r="AB50" s="32" t="s">
        <v>1383</v>
      </c>
      <c r="AC50" s="32" t="s">
        <v>598</v>
      </c>
      <c r="AD50" s="34"/>
      <c r="AE50" s="32" t="s">
        <v>39</v>
      </c>
      <c r="AF50" s="32" t="s">
        <v>50</v>
      </c>
      <c r="AG50" s="35">
        <v>0</v>
      </c>
      <c r="AH50" s="33">
        <v>44805.677974537037</v>
      </c>
      <c r="AI50" s="32" t="s">
        <v>56</v>
      </c>
    </row>
    <row r="51" spans="1:35">
      <c r="A51" s="32" t="s">
        <v>35</v>
      </c>
      <c r="B51" s="32" t="s">
        <v>54</v>
      </c>
      <c r="C51" s="33">
        <v>44809.391412037039</v>
      </c>
      <c r="D51" s="33">
        <v>44805.649467592593</v>
      </c>
      <c r="E51" s="32" t="s">
        <v>37</v>
      </c>
      <c r="F51" s="32" t="s">
        <v>1384</v>
      </c>
      <c r="G51">
        <v>11180</v>
      </c>
      <c r="H51" s="33">
        <v>44817.649687500001</v>
      </c>
      <c r="I51" s="32" t="s">
        <v>38</v>
      </c>
      <c r="J51" s="32" t="s">
        <v>39</v>
      </c>
      <c r="K51" s="33"/>
      <c r="L51" s="32" t="s">
        <v>40</v>
      </c>
      <c r="M51" s="32" t="s">
        <v>56</v>
      </c>
      <c r="N51">
        <v>1</v>
      </c>
      <c r="O51" s="32" t="s">
        <v>42</v>
      </c>
      <c r="P51">
        <v>0</v>
      </c>
      <c r="Q51" s="32" t="s">
        <v>56</v>
      </c>
      <c r="R51">
        <v>881799718</v>
      </c>
      <c r="S51" s="32" t="s">
        <v>1385</v>
      </c>
      <c r="T51" s="32" t="s">
        <v>1386</v>
      </c>
      <c r="U51" s="32" t="s">
        <v>45</v>
      </c>
      <c r="V51" s="32" t="s">
        <v>1387</v>
      </c>
      <c r="W51" s="33">
        <v>44809.391412037039</v>
      </c>
      <c r="X51" s="32" t="s">
        <v>189</v>
      </c>
      <c r="Y51" s="32" t="s">
        <v>52</v>
      </c>
      <c r="Z51" s="32" t="s">
        <v>48</v>
      </c>
      <c r="AA51" s="32" t="s">
        <v>478</v>
      </c>
      <c r="AB51" s="32" t="s">
        <v>1388</v>
      </c>
      <c r="AC51" s="32" t="s">
        <v>1389</v>
      </c>
      <c r="AD51" s="34"/>
      <c r="AE51" s="32" t="s">
        <v>39</v>
      </c>
      <c r="AF51" s="32" t="s">
        <v>50</v>
      </c>
      <c r="AG51" s="35">
        <v>0</v>
      </c>
      <c r="AH51" s="33">
        <v>44809.391412037039</v>
      </c>
      <c r="AI51" s="32" t="s">
        <v>56</v>
      </c>
    </row>
    <row r="52" spans="1:35">
      <c r="A52" s="32" t="s">
        <v>35</v>
      </c>
      <c r="B52" s="32" t="s">
        <v>92</v>
      </c>
      <c r="C52" s="33">
        <v>44806.570694444446</v>
      </c>
      <c r="D52" s="33">
        <v>44805.653680555559</v>
      </c>
      <c r="E52" s="32" t="s">
        <v>37</v>
      </c>
      <c r="F52" s="32" t="s">
        <v>1390</v>
      </c>
      <c r="G52">
        <v>11181</v>
      </c>
      <c r="H52" s="33">
        <v>44817.653749999998</v>
      </c>
      <c r="I52" s="32" t="s">
        <v>38</v>
      </c>
      <c r="J52" s="32" t="s">
        <v>39</v>
      </c>
      <c r="K52" s="33"/>
      <c r="L52" s="32" t="s">
        <v>40</v>
      </c>
      <c r="M52" s="32" t="s">
        <v>56</v>
      </c>
      <c r="N52">
        <v>1</v>
      </c>
      <c r="O52" s="32" t="s">
        <v>202</v>
      </c>
      <c r="P52">
        <v>0</v>
      </c>
      <c r="Q52" s="32" t="s">
        <v>56</v>
      </c>
      <c r="R52">
        <v>856778989</v>
      </c>
      <c r="S52" s="32" t="s">
        <v>1357</v>
      </c>
      <c r="T52" s="32" t="s">
        <v>1358</v>
      </c>
      <c r="U52" s="32" t="s">
        <v>45</v>
      </c>
      <c r="V52" s="32" t="s">
        <v>1391</v>
      </c>
      <c r="W52" s="33">
        <v>44806.570694444446</v>
      </c>
      <c r="X52" s="32" t="s">
        <v>106</v>
      </c>
      <c r="Y52" s="32" t="s">
        <v>282</v>
      </c>
      <c r="Z52" s="32" t="s">
        <v>48</v>
      </c>
      <c r="AA52" s="32" t="s">
        <v>456</v>
      </c>
      <c r="AB52" s="32" t="s">
        <v>1392</v>
      </c>
      <c r="AC52" s="32" t="s">
        <v>1393</v>
      </c>
      <c r="AD52" s="34"/>
      <c r="AE52" s="32" t="s">
        <v>39</v>
      </c>
      <c r="AF52" s="32" t="s">
        <v>50</v>
      </c>
      <c r="AG52" s="35">
        <v>0</v>
      </c>
      <c r="AH52" s="33">
        <v>44806.570706018516</v>
      </c>
      <c r="AI52" s="32" t="s">
        <v>56</v>
      </c>
    </row>
    <row r="53" spans="1:35">
      <c r="A53" s="32" t="s">
        <v>35</v>
      </c>
      <c r="B53" s="32" t="s">
        <v>54</v>
      </c>
      <c r="C53" s="33">
        <v>44805.697835648149</v>
      </c>
      <c r="D53" s="33">
        <v>44805.665011574078</v>
      </c>
      <c r="E53" s="32" t="s">
        <v>37</v>
      </c>
      <c r="F53" s="32" t="s">
        <v>39</v>
      </c>
      <c r="G53">
        <v>11182</v>
      </c>
      <c r="H53" s="33">
        <v>44810.540497685186</v>
      </c>
      <c r="I53" s="32" t="s">
        <v>38</v>
      </c>
      <c r="J53" s="32" t="s">
        <v>39</v>
      </c>
      <c r="K53" s="33"/>
      <c r="L53" s="32" t="s">
        <v>40</v>
      </c>
      <c r="M53" s="32" t="s">
        <v>56</v>
      </c>
      <c r="N53">
        <v>1</v>
      </c>
      <c r="O53" s="32" t="s">
        <v>42</v>
      </c>
      <c r="P53">
        <v>0</v>
      </c>
      <c r="Q53" s="32" t="s">
        <v>41</v>
      </c>
      <c r="R53">
        <v>8480</v>
      </c>
      <c r="S53" s="32" t="s">
        <v>1394</v>
      </c>
      <c r="T53" s="32" t="s">
        <v>1395</v>
      </c>
      <c r="U53" s="32" t="s">
        <v>45</v>
      </c>
      <c r="V53" s="32" t="s">
        <v>1396</v>
      </c>
      <c r="W53" s="33">
        <v>44805.697835648149</v>
      </c>
      <c r="X53" s="32" t="s">
        <v>96</v>
      </c>
      <c r="Y53" s="32" t="s">
        <v>47</v>
      </c>
      <c r="Z53" s="32" t="s">
        <v>48</v>
      </c>
      <c r="AA53" s="32" t="s">
        <v>97</v>
      </c>
      <c r="AB53" s="32" t="s">
        <v>1397</v>
      </c>
      <c r="AC53" s="32" t="s">
        <v>517</v>
      </c>
      <c r="AD53" s="34"/>
      <c r="AE53" s="32" t="s">
        <v>39</v>
      </c>
      <c r="AF53" s="32" t="s">
        <v>53</v>
      </c>
      <c r="AG53" s="35">
        <v>0</v>
      </c>
      <c r="AH53" s="33">
        <v>44805.697835648149</v>
      </c>
      <c r="AI53" s="32" t="s">
        <v>56</v>
      </c>
    </row>
    <row r="54" spans="1:35">
      <c r="A54" s="32" t="s">
        <v>35</v>
      </c>
      <c r="B54" s="32" t="s">
        <v>54</v>
      </c>
      <c r="C54" s="33">
        <v>44806.360405092593</v>
      </c>
      <c r="D54" s="33">
        <v>44806.350474537037</v>
      </c>
      <c r="E54" s="32" t="s">
        <v>37</v>
      </c>
      <c r="F54" s="32" t="s">
        <v>39</v>
      </c>
      <c r="G54">
        <v>11183</v>
      </c>
      <c r="H54" s="33">
        <v>44810.601076388892</v>
      </c>
      <c r="I54" s="32" t="s">
        <v>1398</v>
      </c>
      <c r="J54" s="32" t="s">
        <v>45</v>
      </c>
      <c r="K54" s="33">
        <v>44806.360208333332</v>
      </c>
      <c r="L54" s="32" t="s">
        <v>40</v>
      </c>
      <c r="M54" s="32" t="s">
        <v>41</v>
      </c>
      <c r="N54">
        <v>1</v>
      </c>
      <c r="O54" s="32" t="s">
        <v>135</v>
      </c>
      <c r="P54">
        <v>1</v>
      </c>
      <c r="Q54" s="32" t="s">
        <v>41</v>
      </c>
      <c r="R54">
        <v>8812</v>
      </c>
      <c r="S54" s="32" t="s">
        <v>251</v>
      </c>
      <c r="T54" s="32" t="s">
        <v>1399</v>
      </c>
      <c r="U54" s="32" t="s">
        <v>45</v>
      </c>
      <c r="V54" s="32" t="s">
        <v>1400</v>
      </c>
      <c r="W54" s="33">
        <v>44806.360405092593</v>
      </c>
      <c r="X54" s="32" t="s">
        <v>110</v>
      </c>
      <c r="Y54" s="32" t="s">
        <v>47</v>
      </c>
      <c r="Z54" s="32" t="s">
        <v>48</v>
      </c>
      <c r="AA54" s="32" t="s">
        <v>97</v>
      </c>
      <c r="AB54" s="32" t="s">
        <v>1401</v>
      </c>
      <c r="AC54" s="32" t="s">
        <v>561</v>
      </c>
      <c r="AD54" s="34"/>
      <c r="AE54" s="32" t="s">
        <v>39</v>
      </c>
      <c r="AF54" s="32" t="s">
        <v>53</v>
      </c>
      <c r="AG54" s="35">
        <v>0</v>
      </c>
      <c r="AH54" s="33">
        <v>44806.360405092593</v>
      </c>
      <c r="AI54" s="32" t="s">
        <v>41</v>
      </c>
    </row>
    <row r="55" spans="1:35">
      <c r="A55" s="32" t="s">
        <v>35</v>
      </c>
      <c r="B55" s="32" t="s">
        <v>36</v>
      </c>
      <c r="C55" s="33">
        <v>44806.368530092594</v>
      </c>
      <c r="D55" s="33">
        <v>44806.367604166669</v>
      </c>
      <c r="E55" s="32" t="s">
        <v>37</v>
      </c>
      <c r="F55" s="32" t="s">
        <v>1402</v>
      </c>
      <c r="G55">
        <v>11184</v>
      </c>
      <c r="H55" s="33">
        <v>44818.367604166669</v>
      </c>
      <c r="I55" s="32" t="s">
        <v>38</v>
      </c>
      <c r="J55" s="32" t="s">
        <v>39</v>
      </c>
      <c r="K55" s="33"/>
      <c r="L55" s="32" t="s">
        <v>40</v>
      </c>
      <c r="M55" s="32" t="s">
        <v>56</v>
      </c>
      <c r="N55">
        <v>1</v>
      </c>
      <c r="O55" s="32" t="s">
        <v>60</v>
      </c>
      <c r="P55">
        <v>0</v>
      </c>
      <c r="Q55" s="32" t="s">
        <v>56</v>
      </c>
      <c r="R55">
        <v>6143</v>
      </c>
      <c r="S55" s="32" t="s">
        <v>1071</v>
      </c>
      <c r="T55" s="32" t="s">
        <v>1072</v>
      </c>
      <c r="U55" s="32" t="s">
        <v>45</v>
      </c>
      <c r="V55" s="32" t="s">
        <v>1403</v>
      </c>
      <c r="W55" s="33">
        <v>44806.368530092594</v>
      </c>
      <c r="X55" s="32" t="s">
        <v>184</v>
      </c>
      <c r="Y55" s="32" t="s">
        <v>52</v>
      </c>
      <c r="Z55" s="32" t="s">
        <v>48</v>
      </c>
      <c r="AA55" s="32" t="s">
        <v>474</v>
      </c>
      <c r="AB55" s="32" t="s">
        <v>1404</v>
      </c>
      <c r="AC55" s="32" t="s">
        <v>1073</v>
      </c>
      <c r="AD55" s="34"/>
      <c r="AE55" s="32" t="s">
        <v>39</v>
      </c>
      <c r="AF55" s="32" t="s">
        <v>50</v>
      </c>
      <c r="AG55" s="35">
        <v>0</v>
      </c>
      <c r="AH55" s="33">
        <v>44806.368530092594</v>
      </c>
      <c r="AI55" s="32" t="s">
        <v>56</v>
      </c>
    </row>
    <row r="56" spans="1:35">
      <c r="A56" s="32" t="s">
        <v>35</v>
      </c>
      <c r="B56" s="32" t="s">
        <v>54</v>
      </c>
      <c r="C56" s="33">
        <v>44806.552210648151</v>
      </c>
      <c r="D56" s="33">
        <v>44806.374305555553</v>
      </c>
      <c r="E56" s="32" t="s">
        <v>37</v>
      </c>
      <c r="F56" s="32" t="s">
        <v>1405</v>
      </c>
      <c r="G56">
        <v>11185</v>
      </c>
      <c r="H56" s="33">
        <v>44818.547349537039</v>
      </c>
      <c r="I56" s="32" t="s">
        <v>38</v>
      </c>
      <c r="J56" s="32" t="s">
        <v>39</v>
      </c>
      <c r="K56" s="33"/>
      <c r="L56" s="32" t="s">
        <v>40</v>
      </c>
      <c r="M56" s="32" t="s">
        <v>56</v>
      </c>
      <c r="N56">
        <v>1</v>
      </c>
      <c r="O56" s="32" t="s">
        <v>42</v>
      </c>
      <c r="P56">
        <v>0</v>
      </c>
      <c r="Q56" s="32" t="s">
        <v>56</v>
      </c>
      <c r="R56">
        <v>6784</v>
      </c>
      <c r="S56" s="32" t="s">
        <v>763</v>
      </c>
      <c r="T56" s="32" t="s">
        <v>1406</v>
      </c>
      <c r="U56" s="32" t="s">
        <v>45</v>
      </c>
      <c r="V56" s="32" t="s">
        <v>508</v>
      </c>
      <c r="W56" s="33">
        <v>44806.379490740743</v>
      </c>
      <c r="X56" s="32" t="s">
        <v>103</v>
      </c>
      <c r="Y56" s="32" t="s">
        <v>52</v>
      </c>
      <c r="Z56" s="32" t="s">
        <v>48</v>
      </c>
      <c r="AA56" s="32" t="s">
        <v>475</v>
      </c>
      <c r="AB56" s="32" t="s">
        <v>1407</v>
      </c>
      <c r="AC56" s="32" t="s">
        <v>951</v>
      </c>
      <c r="AD56" s="34"/>
      <c r="AE56" s="32" t="s">
        <v>39</v>
      </c>
      <c r="AF56" s="32" t="s">
        <v>50</v>
      </c>
      <c r="AG56" s="35">
        <v>0</v>
      </c>
      <c r="AH56" s="33">
        <v>44806.552210648151</v>
      </c>
      <c r="AI56" s="32" t="s">
        <v>56</v>
      </c>
    </row>
    <row r="57" spans="1:35">
      <c r="A57" s="32" t="s">
        <v>35</v>
      </c>
      <c r="B57" s="32" t="s">
        <v>499</v>
      </c>
      <c r="C57" s="33"/>
      <c r="D57" s="33">
        <v>44806.38208333333</v>
      </c>
      <c r="E57" s="32" t="s">
        <v>37</v>
      </c>
      <c r="F57" s="32" t="s">
        <v>1408</v>
      </c>
      <c r="G57">
        <v>11186</v>
      </c>
      <c r="H57" s="33">
        <v>44818</v>
      </c>
      <c r="I57" s="32" t="s">
        <v>1409</v>
      </c>
      <c r="J57" s="32" t="s">
        <v>45</v>
      </c>
      <c r="K57" s="33">
        <v>44806.383622685185</v>
      </c>
      <c r="L57" s="32" t="s">
        <v>40</v>
      </c>
      <c r="M57" s="32" t="s">
        <v>56</v>
      </c>
      <c r="N57">
        <v>4</v>
      </c>
      <c r="O57" s="32" t="s">
        <v>452</v>
      </c>
      <c r="P57">
        <v>1</v>
      </c>
      <c r="Q57" s="32" t="s">
        <v>56</v>
      </c>
      <c r="R57">
        <v>6589</v>
      </c>
      <c r="S57" s="32" t="s">
        <v>1410</v>
      </c>
      <c r="T57" s="32" t="s">
        <v>1411</v>
      </c>
      <c r="U57" s="32" t="s">
        <v>39</v>
      </c>
      <c r="V57" s="32" t="s">
        <v>39</v>
      </c>
      <c r="W57" s="33"/>
      <c r="X57" s="32" t="s">
        <v>227</v>
      </c>
      <c r="Y57" s="32" t="s">
        <v>47</v>
      </c>
      <c r="Z57" s="32" t="s">
        <v>160</v>
      </c>
      <c r="AA57" s="32" t="s">
        <v>502</v>
      </c>
      <c r="AB57" s="32" t="s">
        <v>1412</v>
      </c>
      <c r="AC57" s="32" t="s">
        <v>497</v>
      </c>
      <c r="AD57" s="34"/>
      <c r="AE57" s="32" t="s">
        <v>39</v>
      </c>
      <c r="AF57" s="32" t="s">
        <v>53</v>
      </c>
      <c r="AG57" s="35">
        <v>0</v>
      </c>
      <c r="AH57" s="33">
        <v>44816.536481481482</v>
      </c>
      <c r="AI57" s="32" t="s">
        <v>56</v>
      </c>
    </row>
    <row r="58" spans="1:35">
      <c r="A58" s="32" t="s">
        <v>35</v>
      </c>
      <c r="B58" s="32" t="s">
        <v>499</v>
      </c>
      <c r="C58" s="33"/>
      <c r="D58" s="33">
        <v>44806.383425925924</v>
      </c>
      <c r="E58" s="32" t="s">
        <v>37</v>
      </c>
      <c r="F58" s="32" t="s">
        <v>39</v>
      </c>
      <c r="G58">
        <v>11187</v>
      </c>
      <c r="H58" s="33">
        <v>44814.333333333336</v>
      </c>
      <c r="I58" s="32" t="s">
        <v>38</v>
      </c>
      <c r="J58" s="32" t="s">
        <v>39</v>
      </c>
      <c r="K58" s="33"/>
      <c r="L58" s="32" t="s">
        <v>40</v>
      </c>
      <c r="M58" s="32" t="s">
        <v>56</v>
      </c>
      <c r="N58">
        <v>1</v>
      </c>
      <c r="O58" s="32" t="s">
        <v>39</v>
      </c>
      <c r="P58">
        <v>0</v>
      </c>
      <c r="Q58" s="32" t="s">
        <v>41</v>
      </c>
      <c r="R58">
        <v>8744</v>
      </c>
      <c r="S58" s="32" t="s">
        <v>553</v>
      </c>
      <c r="T58" s="32" t="s">
        <v>554</v>
      </c>
      <c r="U58" s="32" t="s">
        <v>39</v>
      </c>
      <c r="V58" s="32" t="s">
        <v>39</v>
      </c>
      <c r="W58" s="33"/>
      <c r="X58" s="32" t="s">
        <v>594</v>
      </c>
      <c r="Y58" s="32" t="s">
        <v>47</v>
      </c>
      <c r="Z58" s="32" t="s">
        <v>160</v>
      </c>
      <c r="AA58" s="32" t="s">
        <v>502</v>
      </c>
      <c r="AB58" s="32" t="s">
        <v>671</v>
      </c>
      <c r="AC58" s="32" t="s">
        <v>496</v>
      </c>
      <c r="AD58" s="34"/>
      <c r="AE58" s="32" t="s">
        <v>39</v>
      </c>
      <c r="AF58" s="32" t="s">
        <v>53</v>
      </c>
      <c r="AG58" s="35">
        <v>0</v>
      </c>
      <c r="AH58" s="33">
        <v>44813.635428240741</v>
      </c>
      <c r="AI58" s="32" t="s">
        <v>56</v>
      </c>
    </row>
    <row r="59" spans="1:35">
      <c r="A59" s="32" t="s">
        <v>35</v>
      </c>
      <c r="B59" s="32" t="s">
        <v>36</v>
      </c>
      <c r="C59" s="33">
        <v>44806.404780092591</v>
      </c>
      <c r="D59" s="33">
        <v>44806.387453703705</v>
      </c>
      <c r="E59" s="32" t="s">
        <v>37</v>
      </c>
      <c r="F59" s="32" t="s">
        <v>39</v>
      </c>
      <c r="G59">
        <v>11188</v>
      </c>
      <c r="H59" s="33">
        <v>44810.638113425928</v>
      </c>
      <c r="I59" s="32" t="s">
        <v>38</v>
      </c>
      <c r="J59" s="32" t="s">
        <v>39</v>
      </c>
      <c r="K59" s="33"/>
      <c r="L59" s="32" t="s">
        <v>40</v>
      </c>
      <c r="M59" s="32" t="s">
        <v>56</v>
      </c>
      <c r="N59">
        <v>1</v>
      </c>
      <c r="O59" s="32" t="s">
        <v>60</v>
      </c>
      <c r="P59">
        <v>0</v>
      </c>
      <c r="Q59" s="32" t="s">
        <v>41</v>
      </c>
      <c r="R59">
        <v>6739</v>
      </c>
      <c r="S59" s="32" t="s">
        <v>476</v>
      </c>
      <c r="T59" s="32" t="s">
        <v>477</v>
      </c>
      <c r="U59" s="32" t="s">
        <v>45</v>
      </c>
      <c r="V59" s="32" t="s">
        <v>1413</v>
      </c>
      <c r="W59" s="33">
        <v>44806.404780092591</v>
      </c>
      <c r="X59" s="32" t="s">
        <v>223</v>
      </c>
      <c r="Y59" s="32" t="s">
        <v>47</v>
      </c>
      <c r="Z59" s="32" t="s">
        <v>48</v>
      </c>
      <c r="AA59" s="32" t="s">
        <v>314</v>
      </c>
      <c r="AB59" s="32" t="s">
        <v>721</v>
      </c>
      <c r="AC59" s="32" t="s">
        <v>1256</v>
      </c>
      <c r="AD59" s="34"/>
      <c r="AE59" s="32" t="s">
        <v>39</v>
      </c>
      <c r="AF59" s="32" t="s">
        <v>50</v>
      </c>
      <c r="AG59" s="35">
        <v>0</v>
      </c>
      <c r="AH59" s="33">
        <v>44806.404780092591</v>
      </c>
      <c r="AI59" s="32" t="s">
        <v>56</v>
      </c>
    </row>
    <row r="60" spans="1:35">
      <c r="A60" s="32" t="s">
        <v>35</v>
      </c>
      <c r="B60" s="32" t="s">
        <v>178</v>
      </c>
      <c r="C60" s="33">
        <v>44806.705462962964</v>
      </c>
      <c r="D60" s="33">
        <v>44806.389328703706</v>
      </c>
      <c r="E60" s="32" t="s">
        <v>37</v>
      </c>
      <c r="F60" s="32" t="s">
        <v>1414</v>
      </c>
      <c r="G60">
        <v>11189</v>
      </c>
      <c r="H60" s="33">
        <v>44837.652395833335</v>
      </c>
      <c r="I60" s="32" t="s">
        <v>38</v>
      </c>
      <c r="J60" s="32" t="s">
        <v>39</v>
      </c>
      <c r="K60" s="33"/>
      <c r="L60" s="32" t="s">
        <v>40</v>
      </c>
      <c r="M60" s="32" t="s">
        <v>56</v>
      </c>
      <c r="N60">
        <v>1</v>
      </c>
      <c r="O60" s="32" t="s">
        <v>73</v>
      </c>
      <c r="P60">
        <v>0</v>
      </c>
      <c r="Q60" s="32" t="s">
        <v>56</v>
      </c>
      <c r="R60">
        <v>8126</v>
      </c>
      <c r="S60" s="32" t="s">
        <v>1415</v>
      </c>
      <c r="T60" s="32" t="s">
        <v>1416</v>
      </c>
      <c r="U60" s="32" t="s">
        <v>45</v>
      </c>
      <c r="V60" s="32" t="s">
        <v>1417</v>
      </c>
      <c r="W60" s="33">
        <v>44806.704918981479</v>
      </c>
      <c r="X60" s="32" t="s">
        <v>46</v>
      </c>
      <c r="Y60" s="32" t="s">
        <v>52</v>
      </c>
      <c r="Z60" s="32" t="s">
        <v>48</v>
      </c>
      <c r="AA60" s="32" t="s">
        <v>182</v>
      </c>
      <c r="AB60" s="32" t="s">
        <v>1418</v>
      </c>
      <c r="AC60" s="32" t="s">
        <v>670</v>
      </c>
      <c r="AD60" s="34"/>
      <c r="AE60" s="32" t="s">
        <v>39</v>
      </c>
      <c r="AF60" s="32" t="s">
        <v>53</v>
      </c>
      <c r="AG60" s="35">
        <v>0</v>
      </c>
      <c r="AH60" s="33">
        <v>44826.592673611114</v>
      </c>
      <c r="AI60" s="32" t="s">
        <v>56</v>
      </c>
    </row>
    <row r="61" spans="1:35">
      <c r="A61" s="32" t="s">
        <v>35</v>
      </c>
      <c r="B61" s="32" t="s">
        <v>178</v>
      </c>
      <c r="C61" s="33">
        <v>44806.70453703704</v>
      </c>
      <c r="D61" s="33">
        <v>44806.391643518517</v>
      </c>
      <c r="E61" s="32" t="s">
        <v>37</v>
      </c>
      <c r="F61" s="32" t="s">
        <v>39</v>
      </c>
      <c r="G61">
        <v>11190</v>
      </c>
      <c r="H61" s="33">
        <v>44830.521944444445</v>
      </c>
      <c r="I61" s="32" t="s">
        <v>38</v>
      </c>
      <c r="J61" s="32" t="s">
        <v>39</v>
      </c>
      <c r="K61" s="33"/>
      <c r="L61" s="32" t="s">
        <v>40</v>
      </c>
      <c r="M61" s="32" t="s">
        <v>56</v>
      </c>
      <c r="N61">
        <v>1</v>
      </c>
      <c r="O61" s="32" t="s">
        <v>490</v>
      </c>
      <c r="P61">
        <v>0</v>
      </c>
      <c r="Q61" s="32" t="s">
        <v>41</v>
      </c>
      <c r="R61">
        <v>8645</v>
      </c>
      <c r="S61" s="32" t="s">
        <v>1083</v>
      </c>
      <c r="T61" s="32" t="s">
        <v>1084</v>
      </c>
      <c r="U61" s="32" t="s">
        <v>45</v>
      </c>
      <c r="V61" s="32" t="s">
        <v>1419</v>
      </c>
      <c r="W61" s="33">
        <v>44806.700775462959</v>
      </c>
      <c r="X61" s="32" t="s">
        <v>46</v>
      </c>
      <c r="Y61" s="32" t="s">
        <v>52</v>
      </c>
      <c r="Z61" s="32" t="s">
        <v>48</v>
      </c>
      <c r="AA61" s="32" t="s">
        <v>182</v>
      </c>
      <c r="AB61" s="32" t="s">
        <v>240</v>
      </c>
      <c r="AC61" s="32" t="s">
        <v>1304</v>
      </c>
      <c r="AD61" s="34"/>
      <c r="AE61" s="32" t="s">
        <v>39</v>
      </c>
      <c r="AF61" s="32" t="s">
        <v>53</v>
      </c>
      <c r="AG61" s="35">
        <v>0</v>
      </c>
      <c r="AH61" s="33">
        <v>44826.580972222226</v>
      </c>
      <c r="AI61" s="32" t="s">
        <v>56</v>
      </c>
    </row>
    <row r="62" spans="1:35">
      <c r="A62" s="32" t="s">
        <v>35</v>
      </c>
      <c r="B62" s="32" t="s">
        <v>452</v>
      </c>
      <c r="C62" s="33">
        <v>44806.401435185187</v>
      </c>
      <c r="D62" s="33">
        <v>44806.396053240744</v>
      </c>
      <c r="E62" s="32" t="s">
        <v>37</v>
      </c>
      <c r="F62" s="32" t="s">
        <v>1420</v>
      </c>
      <c r="G62">
        <v>11191</v>
      </c>
      <c r="H62" s="33">
        <v>44818.396574074075</v>
      </c>
      <c r="I62" s="32" t="s">
        <v>38</v>
      </c>
      <c r="J62" s="32" t="s">
        <v>39</v>
      </c>
      <c r="K62" s="33"/>
      <c r="L62" s="32" t="s">
        <v>40</v>
      </c>
      <c r="M62" s="32" t="s">
        <v>56</v>
      </c>
      <c r="N62">
        <v>1</v>
      </c>
      <c r="O62" s="32" t="s">
        <v>104</v>
      </c>
      <c r="P62">
        <v>0</v>
      </c>
      <c r="Q62" s="32" t="s">
        <v>56</v>
      </c>
      <c r="R62">
        <v>8668</v>
      </c>
      <c r="S62" s="32" t="s">
        <v>225</v>
      </c>
      <c r="T62" s="32" t="s">
        <v>226</v>
      </c>
      <c r="U62" s="32" t="s">
        <v>45</v>
      </c>
      <c r="V62" s="32" t="s">
        <v>1421</v>
      </c>
      <c r="W62" s="33">
        <v>44806.401435185187</v>
      </c>
      <c r="X62" s="32" t="s">
        <v>223</v>
      </c>
      <c r="Y62" s="32" t="s">
        <v>47</v>
      </c>
      <c r="Z62" s="32" t="s">
        <v>48</v>
      </c>
      <c r="AA62" s="32" t="s">
        <v>455</v>
      </c>
      <c r="AB62" s="32" t="s">
        <v>1420</v>
      </c>
      <c r="AC62" s="32" t="s">
        <v>328</v>
      </c>
      <c r="AD62" s="34">
        <v>44686</v>
      </c>
      <c r="AE62" s="32" t="s">
        <v>39</v>
      </c>
      <c r="AF62" s="32" t="s">
        <v>50</v>
      </c>
      <c r="AG62" s="35">
        <v>0</v>
      </c>
      <c r="AH62" s="33">
        <v>44806.401655092595</v>
      </c>
      <c r="AI62" s="32" t="s">
        <v>56</v>
      </c>
    </row>
    <row r="63" spans="1:35">
      <c r="A63" s="32" t="s">
        <v>35</v>
      </c>
      <c r="B63" s="32" t="s">
        <v>73</v>
      </c>
      <c r="C63" s="33">
        <v>44806.554097222222</v>
      </c>
      <c r="D63" s="33">
        <v>44806.407581018517</v>
      </c>
      <c r="E63" s="32" t="s">
        <v>37</v>
      </c>
      <c r="F63" s="32" t="s">
        <v>1422</v>
      </c>
      <c r="G63">
        <v>11192</v>
      </c>
      <c r="H63" s="33">
        <v>44818.541597222225</v>
      </c>
      <c r="I63" s="32" t="s">
        <v>38</v>
      </c>
      <c r="J63" s="32" t="s">
        <v>39</v>
      </c>
      <c r="K63" s="33"/>
      <c r="L63" s="32" t="s">
        <v>40</v>
      </c>
      <c r="M63" s="32" t="s">
        <v>56</v>
      </c>
      <c r="N63">
        <v>1</v>
      </c>
      <c r="O63" s="32" t="s">
        <v>42</v>
      </c>
      <c r="P63">
        <v>0</v>
      </c>
      <c r="Q63" s="32" t="s">
        <v>56</v>
      </c>
      <c r="R63">
        <v>5626</v>
      </c>
      <c r="S63" s="32" t="s">
        <v>392</v>
      </c>
      <c r="T63" s="32" t="s">
        <v>393</v>
      </c>
      <c r="U63" s="32" t="s">
        <v>45</v>
      </c>
      <c r="V63" s="32" t="s">
        <v>354</v>
      </c>
      <c r="W63" s="33">
        <v>44806.420717592591</v>
      </c>
      <c r="X63" s="32" t="s">
        <v>81</v>
      </c>
      <c r="Y63" s="32" t="s">
        <v>52</v>
      </c>
      <c r="Z63" s="32" t="s">
        <v>48</v>
      </c>
      <c r="AA63" s="32" t="s">
        <v>161</v>
      </c>
      <c r="AB63" s="32" t="s">
        <v>1422</v>
      </c>
      <c r="AC63" s="32" t="s">
        <v>451</v>
      </c>
      <c r="AD63" s="34"/>
      <c r="AE63" s="32" t="s">
        <v>39</v>
      </c>
      <c r="AF63" s="32" t="s">
        <v>50</v>
      </c>
      <c r="AG63" s="35">
        <v>0</v>
      </c>
      <c r="AH63" s="33">
        <v>44806.554097222222</v>
      </c>
      <c r="AI63" s="32" t="s">
        <v>56</v>
      </c>
    </row>
    <row r="64" spans="1:35">
      <c r="A64" s="32" t="s">
        <v>35</v>
      </c>
      <c r="B64" s="32" t="s">
        <v>178</v>
      </c>
      <c r="C64" s="33">
        <v>44806.445069444446</v>
      </c>
      <c r="D64" s="33">
        <v>44806.408483796295</v>
      </c>
      <c r="E64" s="32" t="s">
        <v>37</v>
      </c>
      <c r="F64" s="32" t="s">
        <v>1423</v>
      </c>
      <c r="G64">
        <v>11193</v>
      </c>
      <c r="H64" s="33">
        <v>44838.579212962963</v>
      </c>
      <c r="I64" s="32" t="s">
        <v>38</v>
      </c>
      <c r="J64" s="32" t="s">
        <v>39</v>
      </c>
      <c r="K64" s="33"/>
      <c r="L64" s="32" t="s">
        <v>40</v>
      </c>
      <c r="M64" s="32" t="s">
        <v>56</v>
      </c>
      <c r="N64">
        <v>1</v>
      </c>
      <c r="O64" s="32" t="s">
        <v>73</v>
      </c>
      <c r="P64">
        <v>0</v>
      </c>
      <c r="Q64" s="32" t="s">
        <v>56</v>
      </c>
      <c r="R64">
        <v>626602536</v>
      </c>
      <c r="S64" s="32" t="s">
        <v>731</v>
      </c>
      <c r="T64" s="32" t="s">
        <v>1424</v>
      </c>
      <c r="U64" s="32" t="s">
        <v>45</v>
      </c>
      <c r="V64" s="32" t="s">
        <v>1425</v>
      </c>
      <c r="W64" s="33">
        <v>44806.422349537039</v>
      </c>
      <c r="X64" s="32" t="s">
        <v>81</v>
      </c>
      <c r="Y64" s="32" t="s">
        <v>47</v>
      </c>
      <c r="Z64" s="32" t="s">
        <v>48</v>
      </c>
      <c r="AA64" s="32" t="s">
        <v>182</v>
      </c>
      <c r="AB64" s="32" t="s">
        <v>1426</v>
      </c>
      <c r="AC64" s="32" t="s">
        <v>1427</v>
      </c>
      <c r="AD64" s="34"/>
      <c r="AE64" s="32" t="s">
        <v>39</v>
      </c>
      <c r="AF64" s="32" t="s">
        <v>53</v>
      </c>
      <c r="AG64" s="35">
        <v>0</v>
      </c>
      <c r="AH64" s="33">
        <v>44826.592407407406</v>
      </c>
      <c r="AI64" s="32" t="s">
        <v>41</v>
      </c>
    </row>
    <row r="65" spans="1:35">
      <c r="A65" s="32" t="s">
        <v>35</v>
      </c>
      <c r="B65" s="32" t="s">
        <v>36</v>
      </c>
      <c r="C65" s="33">
        <v>44806.555567129632</v>
      </c>
      <c r="D65" s="33">
        <v>44806.408946759257</v>
      </c>
      <c r="E65" s="32" t="s">
        <v>37</v>
      </c>
      <c r="F65" s="32" t="s">
        <v>1428</v>
      </c>
      <c r="G65">
        <v>11194</v>
      </c>
      <c r="H65" s="33">
        <v>44818.518067129633</v>
      </c>
      <c r="I65" s="32" t="s">
        <v>38</v>
      </c>
      <c r="J65" s="32" t="s">
        <v>39</v>
      </c>
      <c r="K65" s="33"/>
      <c r="L65" s="32" t="s">
        <v>40</v>
      </c>
      <c r="M65" s="32" t="s">
        <v>56</v>
      </c>
      <c r="N65">
        <v>1</v>
      </c>
      <c r="O65" s="32" t="s">
        <v>82</v>
      </c>
      <c r="P65">
        <v>0</v>
      </c>
      <c r="Q65" s="32" t="s">
        <v>56</v>
      </c>
      <c r="R65">
        <v>5818</v>
      </c>
      <c r="S65" s="32" t="s">
        <v>1429</v>
      </c>
      <c r="T65" s="32" t="s">
        <v>1430</v>
      </c>
      <c r="U65" s="32" t="s">
        <v>45</v>
      </c>
      <c r="V65" s="32" t="s">
        <v>1431</v>
      </c>
      <c r="W65" s="33">
        <v>44806.446481481478</v>
      </c>
      <c r="X65" s="32" t="s">
        <v>81</v>
      </c>
      <c r="Y65" s="32" t="s">
        <v>47</v>
      </c>
      <c r="Z65" s="32" t="s">
        <v>48</v>
      </c>
      <c r="AA65" s="32" t="s">
        <v>336</v>
      </c>
      <c r="AB65" s="32" t="s">
        <v>1432</v>
      </c>
      <c r="AC65" s="32" t="s">
        <v>265</v>
      </c>
      <c r="AD65" s="34"/>
      <c r="AE65" s="32" t="s">
        <v>39</v>
      </c>
      <c r="AF65" s="32" t="s">
        <v>50</v>
      </c>
      <c r="AG65" s="35">
        <v>0</v>
      </c>
      <c r="AH65" s="33">
        <v>44806.555567129632</v>
      </c>
      <c r="AI65" s="32" t="s">
        <v>56</v>
      </c>
    </row>
    <row r="66" spans="1:35">
      <c r="A66" s="32" t="s">
        <v>35</v>
      </c>
      <c r="B66" s="32" t="s">
        <v>178</v>
      </c>
      <c r="C66" s="33">
        <v>44806.556168981479</v>
      </c>
      <c r="D66" s="33">
        <v>44806.41847222222</v>
      </c>
      <c r="E66" s="32" t="s">
        <v>37</v>
      </c>
      <c r="F66" s="32" t="s">
        <v>1433</v>
      </c>
      <c r="G66">
        <v>11195</v>
      </c>
      <c r="H66" s="33">
        <v>44838.556701388887</v>
      </c>
      <c r="I66" s="32" t="s">
        <v>38</v>
      </c>
      <c r="J66" s="32" t="s">
        <v>39</v>
      </c>
      <c r="K66" s="33"/>
      <c r="L66" s="32" t="s">
        <v>40</v>
      </c>
      <c r="M66" s="32" t="s">
        <v>56</v>
      </c>
      <c r="N66">
        <v>1</v>
      </c>
      <c r="O66" s="32" t="s">
        <v>73</v>
      </c>
      <c r="P66">
        <v>0</v>
      </c>
      <c r="Q66" s="32" t="s">
        <v>56</v>
      </c>
      <c r="R66">
        <v>8633</v>
      </c>
      <c r="S66" s="32" t="s">
        <v>213</v>
      </c>
      <c r="T66" s="32" t="s">
        <v>214</v>
      </c>
      <c r="U66" s="32" t="s">
        <v>45</v>
      </c>
      <c r="V66" s="32" t="s">
        <v>1434</v>
      </c>
      <c r="W66" s="33">
        <v>44806.448645833334</v>
      </c>
      <c r="X66" s="32" t="s">
        <v>58</v>
      </c>
      <c r="Y66" s="32" t="s">
        <v>47</v>
      </c>
      <c r="Z66" s="32" t="s">
        <v>48</v>
      </c>
      <c r="AA66" s="32" t="s">
        <v>182</v>
      </c>
      <c r="AB66" s="32" t="s">
        <v>1435</v>
      </c>
      <c r="AC66" s="32" t="s">
        <v>786</v>
      </c>
      <c r="AD66" s="34">
        <v>44686</v>
      </c>
      <c r="AE66" s="32" t="s">
        <v>39</v>
      </c>
      <c r="AF66" s="32" t="s">
        <v>53</v>
      </c>
      <c r="AG66" s="35">
        <v>0</v>
      </c>
      <c r="AH66" s="33">
        <v>44826.586562500001</v>
      </c>
      <c r="AI66" s="32" t="s">
        <v>56</v>
      </c>
    </row>
    <row r="67" spans="1:35">
      <c r="A67" s="32" t="s">
        <v>35</v>
      </c>
      <c r="B67" s="32" t="s">
        <v>329</v>
      </c>
      <c r="C67" s="33">
        <v>44818.609155092592</v>
      </c>
      <c r="D67" s="33">
        <v>44806.431527777779</v>
      </c>
      <c r="E67" s="32" t="s">
        <v>37</v>
      </c>
      <c r="F67" s="32" t="s">
        <v>39</v>
      </c>
      <c r="G67">
        <v>11196</v>
      </c>
      <c r="H67" s="33">
        <v>44817.666666666664</v>
      </c>
      <c r="I67" s="32" t="s">
        <v>38</v>
      </c>
      <c r="J67" s="32" t="s">
        <v>39</v>
      </c>
      <c r="K67" s="33"/>
      <c r="L67" s="32" t="s">
        <v>40</v>
      </c>
      <c r="M67" s="32" t="s">
        <v>56</v>
      </c>
      <c r="N67">
        <v>1</v>
      </c>
      <c r="O67" s="32" t="s">
        <v>518</v>
      </c>
      <c r="P67">
        <v>0</v>
      </c>
      <c r="Q67" s="32" t="s">
        <v>41</v>
      </c>
      <c r="R67">
        <v>8188</v>
      </c>
      <c r="S67" s="32" t="s">
        <v>331</v>
      </c>
      <c r="T67" s="32" t="s">
        <v>332</v>
      </c>
      <c r="U67" s="32" t="s">
        <v>45</v>
      </c>
      <c r="V67" s="32" t="s">
        <v>1436</v>
      </c>
      <c r="W67" s="33">
        <v>44816.600659722222</v>
      </c>
      <c r="X67" s="32" t="s">
        <v>215</v>
      </c>
      <c r="Y67" s="32" t="s">
        <v>47</v>
      </c>
      <c r="Z67" s="32" t="s">
        <v>48</v>
      </c>
      <c r="AA67" s="32" t="s">
        <v>330</v>
      </c>
      <c r="AB67" s="32" t="s">
        <v>333</v>
      </c>
      <c r="AC67" s="32" t="s">
        <v>1437</v>
      </c>
      <c r="AD67" s="34"/>
      <c r="AE67" s="32" t="s">
        <v>39</v>
      </c>
      <c r="AF67" s="32" t="s">
        <v>53</v>
      </c>
      <c r="AG67" s="35">
        <v>0</v>
      </c>
      <c r="AH67" s="33">
        <v>44818.609155092592</v>
      </c>
      <c r="AI67" s="32" t="s">
        <v>56</v>
      </c>
    </row>
    <row r="68" spans="1:35">
      <c r="A68" s="32" t="s">
        <v>35</v>
      </c>
      <c r="B68" s="32" t="s">
        <v>178</v>
      </c>
      <c r="C68" s="33">
        <v>44812.399918981479</v>
      </c>
      <c r="D68" s="33">
        <v>44806.437326388892</v>
      </c>
      <c r="E68" s="32" t="s">
        <v>37</v>
      </c>
      <c r="F68" s="32" t="s">
        <v>1438</v>
      </c>
      <c r="G68">
        <v>11197</v>
      </c>
      <c r="H68" s="33">
        <v>44838.351631944446</v>
      </c>
      <c r="I68" s="32" t="s">
        <v>38</v>
      </c>
      <c r="J68" s="32" t="s">
        <v>39</v>
      </c>
      <c r="K68" s="33"/>
      <c r="L68" s="32" t="s">
        <v>40</v>
      </c>
      <c r="M68" s="32" t="s">
        <v>56</v>
      </c>
      <c r="N68">
        <v>1</v>
      </c>
      <c r="O68" s="32" t="s">
        <v>54</v>
      </c>
      <c r="P68">
        <v>0</v>
      </c>
      <c r="Q68" s="32" t="s">
        <v>56</v>
      </c>
      <c r="R68">
        <v>8437</v>
      </c>
      <c r="S68" s="32" t="s">
        <v>1029</v>
      </c>
      <c r="T68" s="32" t="s">
        <v>1030</v>
      </c>
      <c r="U68" s="32" t="s">
        <v>45</v>
      </c>
      <c r="V68" s="32" t="s">
        <v>1439</v>
      </c>
      <c r="W68" s="33">
        <v>44810.37222222222</v>
      </c>
      <c r="X68" s="32" t="s">
        <v>51</v>
      </c>
      <c r="Y68" s="32" t="s">
        <v>47</v>
      </c>
      <c r="Z68" s="32" t="s">
        <v>48</v>
      </c>
      <c r="AA68" s="32" t="s">
        <v>182</v>
      </c>
      <c r="AB68" s="32" t="s">
        <v>1440</v>
      </c>
      <c r="AC68" s="32" t="s">
        <v>1304</v>
      </c>
      <c r="AD68" s="34"/>
      <c r="AE68" s="32" t="s">
        <v>39</v>
      </c>
      <c r="AF68" s="32" t="s">
        <v>53</v>
      </c>
      <c r="AG68" s="35">
        <v>0</v>
      </c>
      <c r="AH68" s="33">
        <v>44826.616215277776</v>
      </c>
      <c r="AI68" s="32" t="s">
        <v>56</v>
      </c>
    </row>
    <row r="69" spans="1:35">
      <c r="A69" s="32" t="s">
        <v>35</v>
      </c>
      <c r="B69" s="32" t="s">
        <v>178</v>
      </c>
      <c r="C69" s="33"/>
      <c r="D69" s="33">
        <v>44806.438483796293</v>
      </c>
      <c r="E69" s="32" t="s">
        <v>37</v>
      </c>
      <c r="F69" s="32" t="s">
        <v>39</v>
      </c>
      <c r="G69">
        <v>11198</v>
      </c>
      <c r="H69" s="33">
        <v>44810.688483796293</v>
      </c>
      <c r="I69" s="32" t="s">
        <v>1441</v>
      </c>
      <c r="J69" s="32" t="s">
        <v>66</v>
      </c>
      <c r="K69" s="33">
        <v>44837.452048611114</v>
      </c>
      <c r="L69" s="32" t="s">
        <v>40</v>
      </c>
      <c r="M69" s="32" t="s">
        <v>56</v>
      </c>
      <c r="N69">
        <v>1</v>
      </c>
      <c r="O69" s="32" t="s">
        <v>179</v>
      </c>
      <c r="P69">
        <v>1</v>
      </c>
      <c r="Q69" s="32" t="s">
        <v>41</v>
      </c>
      <c r="R69">
        <v>6270</v>
      </c>
      <c r="S69" s="32" t="s">
        <v>566</v>
      </c>
      <c r="T69" s="32" t="s">
        <v>567</v>
      </c>
      <c r="U69" s="32" t="s">
        <v>66</v>
      </c>
      <c r="V69" s="32" t="s">
        <v>1442</v>
      </c>
      <c r="W69" s="33">
        <v>44837.452476851853</v>
      </c>
      <c r="X69" s="32" t="s">
        <v>85</v>
      </c>
      <c r="Y69" s="32" t="s">
        <v>47</v>
      </c>
      <c r="Z69" s="32" t="s">
        <v>777</v>
      </c>
      <c r="AA69" s="32" t="s">
        <v>182</v>
      </c>
      <c r="AB69" s="32" t="s">
        <v>568</v>
      </c>
      <c r="AC69" s="32" t="s">
        <v>569</v>
      </c>
      <c r="AD69" s="34"/>
      <c r="AE69" s="32" t="s">
        <v>39</v>
      </c>
      <c r="AF69" s="32" t="s">
        <v>53</v>
      </c>
      <c r="AG69" s="35">
        <v>0</v>
      </c>
      <c r="AH69" s="33">
        <v>44837.452476851853</v>
      </c>
      <c r="AI69" s="32" t="s">
        <v>56</v>
      </c>
    </row>
    <row r="70" spans="1:35">
      <c r="A70" s="32" t="s">
        <v>35</v>
      </c>
      <c r="B70" s="32" t="s">
        <v>178</v>
      </c>
      <c r="C70" s="33">
        <v>44826.567002314812</v>
      </c>
      <c r="D70" s="33">
        <v>44806.454039351855</v>
      </c>
      <c r="E70" s="32" t="s">
        <v>37</v>
      </c>
      <c r="F70" s="32" t="s">
        <v>1443</v>
      </c>
      <c r="G70">
        <v>11199</v>
      </c>
      <c r="H70" s="33">
        <v>44818.666666666664</v>
      </c>
      <c r="I70" s="32" t="s">
        <v>38</v>
      </c>
      <c r="J70" s="32" t="s">
        <v>39</v>
      </c>
      <c r="K70" s="33"/>
      <c r="L70" s="32" t="s">
        <v>40</v>
      </c>
      <c r="M70" s="32" t="s">
        <v>56</v>
      </c>
      <c r="N70">
        <v>1</v>
      </c>
      <c r="O70" s="32" t="s">
        <v>54</v>
      </c>
      <c r="P70">
        <v>0</v>
      </c>
      <c r="Q70" s="32" t="s">
        <v>41</v>
      </c>
      <c r="R70">
        <v>860019222</v>
      </c>
      <c r="S70" s="32" t="s">
        <v>1444</v>
      </c>
      <c r="T70" s="32" t="s">
        <v>1445</v>
      </c>
      <c r="U70" s="32" t="s">
        <v>66</v>
      </c>
      <c r="V70" s="32" t="s">
        <v>1446</v>
      </c>
      <c r="W70" s="33">
        <v>44824.53974537037</v>
      </c>
      <c r="X70" s="32" t="s">
        <v>58</v>
      </c>
      <c r="Y70" s="32" t="s">
        <v>47</v>
      </c>
      <c r="Z70" s="32" t="s">
        <v>48</v>
      </c>
      <c r="AA70" s="32" t="s">
        <v>283</v>
      </c>
      <c r="AB70" s="32" t="s">
        <v>1447</v>
      </c>
      <c r="AC70" s="32" t="s">
        <v>496</v>
      </c>
      <c r="AD70" s="34">
        <v>44686</v>
      </c>
      <c r="AE70" s="32" t="s">
        <v>39</v>
      </c>
      <c r="AF70" s="32" t="s">
        <v>53</v>
      </c>
      <c r="AG70" s="35">
        <v>0</v>
      </c>
      <c r="AH70" s="33">
        <v>44827.339120370372</v>
      </c>
      <c r="AI70" s="32" t="s">
        <v>56</v>
      </c>
    </row>
    <row r="71" spans="1:35">
      <c r="A71" s="32" t="s">
        <v>35</v>
      </c>
      <c r="B71" s="32" t="s">
        <v>178</v>
      </c>
      <c r="C71" s="33">
        <v>44812.692453703705</v>
      </c>
      <c r="D71" s="33">
        <v>44806.465115740742</v>
      </c>
      <c r="E71" s="32" t="s">
        <v>37</v>
      </c>
      <c r="F71" s="32" t="s">
        <v>1448</v>
      </c>
      <c r="G71">
        <v>11200</v>
      </c>
      <c r="H71" s="33">
        <v>44813.357025462959</v>
      </c>
      <c r="I71" s="32" t="s">
        <v>38</v>
      </c>
      <c r="J71" s="32" t="s">
        <v>39</v>
      </c>
      <c r="K71" s="33"/>
      <c r="L71" s="32" t="s">
        <v>40</v>
      </c>
      <c r="M71" s="32" t="s">
        <v>41</v>
      </c>
      <c r="N71">
        <v>1</v>
      </c>
      <c r="O71" s="32" t="s">
        <v>179</v>
      </c>
      <c r="P71">
        <v>0</v>
      </c>
      <c r="Q71" s="32" t="s">
        <v>41</v>
      </c>
      <c r="R71">
        <v>646653551</v>
      </c>
      <c r="S71" s="32" t="s">
        <v>705</v>
      </c>
      <c r="T71" s="32" t="s">
        <v>706</v>
      </c>
      <c r="U71" s="32" t="s">
        <v>45</v>
      </c>
      <c r="V71" s="32" t="s">
        <v>1449</v>
      </c>
      <c r="W71" s="33">
        <v>44810.675995370373</v>
      </c>
      <c r="X71" s="32" t="s">
        <v>58</v>
      </c>
      <c r="Y71" s="32" t="s">
        <v>47</v>
      </c>
      <c r="Z71" s="32" t="s">
        <v>48</v>
      </c>
      <c r="AA71" s="32" t="s">
        <v>254</v>
      </c>
      <c r="AB71" s="32" t="s">
        <v>1450</v>
      </c>
      <c r="AC71" s="32" t="s">
        <v>959</v>
      </c>
      <c r="AD71" s="34">
        <v>44686</v>
      </c>
      <c r="AE71" s="32" t="s">
        <v>39</v>
      </c>
      <c r="AF71" s="32" t="s">
        <v>53</v>
      </c>
      <c r="AG71" s="35">
        <v>0</v>
      </c>
      <c r="AH71" s="33">
        <v>44813.3280787037</v>
      </c>
      <c r="AI71" s="32" t="s">
        <v>41</v>
      </c>
    </row>
    <row r="72" spans="1:35">
      <c r="A72" s="32" t="s">
        <v>35</v>
      </c>
      <c r="B72" s="32" t="s">
        <v>329</v>
      </c>
      <c r="C72" s="33">
        <v>44819.483668981484</v>
      </c>
      <c r="D72" s="33">
        <v>44806.473599537036</v>
      </c>
      <c r="E72" s="32" t="s">
        <v>37</v>
      </c>
      <c r="F72" s="32" t="s">
        <v>39</v>
      </c>
      <c r="G72">
        <v>11201</v>
      </c>
      <c r="H72" s="33">
        <v>44818</v>
      </c>
      <c r="I72" s="32" t="s">
        <v>38</v>
      </c>
      <c r="J72" s="32" t="s">
        <v>39</v>
      </c>
      <c r="K72" s="33"/>
      <c r="L72" s="32" t="s">
        <v>40</v>
      </c>
      <c r="M72" s="32" t="s">
        <v>56</v>
      </c>
      <c r="N72">
        <v>1</v>
      </c>
      <c r="O72" s="32" t="s">
        <v>518</v>
      </c>
      <c r="P72">
        <v>0</v>
      </c>
      <c r="Q72" s="32" t="s">
        <v>41</v>
      </c>
      <c r="R72">
        <v>8151</v>
      </c>
      <c r="S72" s="32" t="s">
        <v>292</v>
      </c>
      <c r="T72" s="32" t="s">
        <v>293</v>
      </c>
      <c r="U72" s="32" t="s">
        <v>45</v>
      </c>
      <c r="V72" s="32" t="s">
        <v>1451</v>
      </c>
      <c r="W72" s="33">
        <v>44817.446932870371</v>
      </c>
      <c r="X72" s="32" t="s">
        <v>215</v>
      </c>
      <c r="Y72" s="32" t="s">
        <v>47</v>
      </c>
      <c r="Z72" s="32" t="s">
        <v>48</v>
      </c>
      <c r="AA72" s="32" t="s">
        <v>330</v>
      </c>
      <c r="AB72" s="32" t="s">
        <v>596</v>
      </c>
      <c r="AC72" s="32" t="s">
        <v>1452</v>
      </c>
      <c r="AD72" s="34"/>
      <c r="AE72" s="32" t="s">
        <v>39</v>
      </c>
      <c r="AF72" s="32" t="s">
        <v>53</v>
      </c>
      <c r="AG72" s="35">
        <v>0</v>
      </c>
      <c r="AH72" s="33">
        <v>44819.483657407407</v>
      </c>
      <c r="AI72" s="32" t="s">
        <v>41</v>
      </c>
    </row>
    <row r="73" spans="1:35">
      <c r="A73" s="32" t="s">
        <v>35</v>
      </c>
      <c r="B73" s="32" t="s">
        <v>92</v>
      </c>
      <c r="C73" s="33"/>
      <c r="D73" s="33">
        <v>44806.4765625</v>
      </c>
      <c r="E73" s="32" t="s">
        <v>1453</v>
      </c>
      <c r="F73" s="32" t="s">
        <v>1454</v>
      </c>
      <c r="G73">
        <v>11202</v>
      </c>
      <c r="H73" s="33">
        <v>44809.602002314816</v>
      </c>
      <c r="I73" s="32" t="s">
        <v>38</v>
      </c>
      <c r="J73" s="32" t="s">
        <v>39</v>
      </c>
      <c r="K73" s="33"/>
      <c r="L73" s="32" t="s">
        <v>40</v>
      </c>
      <c r="M73" s="32" t="s">
        <v>203</v>
      </c>
      <c r="N73">
        <v>1</v>
      </c>
      <c r="O73" s="32" t="s">
        <v>42</v>
      </c>
      <c r="P73">
        <v>0</v>
      </c>
      <c r="Q73" s="32" t="s">
        <v>203</v>
      </c>
      <c r="R73">
        <v>625926947</v>
      </c>
      <c r="S73" s="32" t="s">
        <v>1455</v>
      </c>
      <c r="T73" s="32" t="s">
        <v>195</v>
      </c>
      <c r="U73" s="32" t="s">
        <v>39</v>
      </c>
      <c r="V73" s="32" t="s">
        <v>39</v>
      </c>
      <c r="W73" s="33"/>
      <c r="X73" s="32" t="s">
        <v>177</v>
      </c>
      <c r="Y73" s="32" t="s">
        <v>47</v>
      </c>
      <c r="Z73" s="32" t="s">
        <v>160</v>
      </c>
      <c r="AA73" s="32" t="s">
        <v>107</v>
      </c>
      <c r="AB73" s="32" t="s">
        <v>1456</v>
      </c>
      <c r="AC73" s="32" t="s">
        <v>39</v>
      </c>
      <c r="AD73" s="34"/>
      <c r="AE73" s="32" t="s">
        <v>39</v>
      </c>
      <c r="AF73" s="32" t="s">
        <v>50</v>
      </c>
      <c r="AG73" s="35">
        <v>0</v>
      </c>
      <c r="AH73" s="33">
        <v>44806.698530092595</v>
      </c>
      <c r="AI73" s="32" t="s">
        <v>41</v>
      </c>
    </row>
    <row r="74" spans="1:35">
      <c r="A74" s="32" t="s">
        <v>35</v>
      </c>
      <c r="B74" s="32" t="s">
        <v>329</v>
      </c>
      <c r="C74" s="33">
        <v>44810.359479166669</v>
      </c>
      <c r="D74" s="33">
        <v>44806.479675925926</v>
      </c>
      <c r="E74" s="32" t="s">
        <v>37</v>
      </c>
      <c r="F74" s="32" t="s">
        <v>1457</v>
      </c>
      <c r="G74">
        <v>11203</v>
      </c>
      <c r="H74" s="33">
        <v>44837.356909722221</v>
      </c>
      <c r="I74" s="32" t="s">
        <v>38</v>
      </c>
      <c r="J74" s="32" t="s">
        <v>39</v>
      </c>
      <c r="K74" s="33"/>
      <c r="L74" s="32" t="s">
        <v>40</v>
      </c>
      <c r="M74" s="32" t="s">
        <v>56</v>
      </c>
      <c r="N74">
        <v>1</v>
      </c>
      <c r="O74" s="32" t="s">
        <v>92</v>
      </c>
      <c r="P74">
        <v>0</v>
      </c>
      <c r="Q74" s="32" t="s">
        <v>56</v>
      </c>
      <c r="R74">
        <v>25766088</v>
      </c>
      <c r="S74" s="32" t="s">
        <v>1458</v>
      </c>
      <c r="T74" s="32" t="s">
        <v>1459</v>
      </c>
      <c r="U74" s="32" t="s">
        <v>45</v>
      </c>
      <c r="V74" s="32" t="s">
        <v>1460</v>
      </c>
      <c r="W74" s="33">
        <v>44810.359479166669</v>
      </c>
      <c r="X74" s="32" t="s">
        <v>106</v>
      </c>
      <c r="Y74" s="32" t="s">
        <v>47</v>
      </c>
      <c r="Z74" s="32" t="s">
        <v>48</v>
      </c>
      <c r="AA74" s="32" t="s">
        <v>330</v>
      </c>
      <c r="AB74" s="32" t="s">
        <v>1461</v>
      </c>
      <c r="AC74" s="32" t="s">
        <v>686</v>
      </c>
      <c r="AD74" s="34"/>
      <c r="AE74" s="32" t="s">
        <v>39</v>
      </c>
      <c r="AF74" s="32" t="s">
        <v>53</v>
      </c>
      <c r="AG74" s="35">
        <v>0</v>
      </c>
      <c r="AH74" s="33">
        <v>44826.611076388886</v>
      </c>
      <c r="AI74" s="32" t="s">
        <v>56</v>
      </c>
    </row>
    <row r="75" spans="1:35">
      <c r="A75" s="32" t="s">
        <v>35</v>
      </c>
      <c r="B75" s="32" t="s">
        <v>178</v>
      </c>
      <c r="C75" s="33">
        <v>44822.441469907404</v>
      </c>
      <c r="D75" s="33">
        <v>44806.543402777781</v>
      </c>
      <c r="E75" s="32" t="s">
        <v>37</v>
      </c>
      <c r="F75" s="32" t="s">
        <v>39</v>
      </c>
      <c r="G75">
        <v>11204</v>
      </c>
      <c r="H75" s="33">
        <v>44818.416666666664</v>
      </c>
      <c r="I75" s="32" t="s">
        <v>38</v>
      </c>
      <c r="J75" s="32" t="s">
        <v>39</v>
      </c>
      <c r="K75" s="33"/>
      <c r="L75" s="32" t="s">
        <v>40</v>
      </c>
      <c r="M75" s="32" t="s">
        <v>56</v>
      </c>
      <c r="N75">
        <v>1</v>
      </c>
      <c r="O75" s="32" t="s">
        <v>179</v>
      </c>
      <c r="P75">
        <v>0</v>
      </c>
      <c r="Q75" s="32" t="s">
        <v>41</v>
      </c>
      <c r="R75">
        <v>8185</v>
      </c>
      <c r="S75" s="32" t="s">
        <v>1462</v>
      </c>
      <c r="T75" s="32" t="s">
        <v>1463</v>
      </c>
      <c r="U75" s="32" t="s">
        <v>66</v>
      </c>
      <c r="V75" s="32" t="s">
        <v>1464</v>
      </c>
      <c r="W75" s="33">
        <v>44820.406770833331</v>
      </c>
      <c r="X75" s="32" t="s">
        <v>151</v>
      </c>
      <c r="Y75" s="32" t="s">
        <v>47</v>
      </c>
      <c r="Z75" s="32" t="s">
        <v>48</v>
      </c>
      <c r="AA75" s="32" t="s">
        <v>283</v>
      </c>
      <c r="AB75" s="32" t="s">
        <v>1465</v>
      </c>
      <c r="AC75" s="32" t="s">
        <v>1466</v>
      </c>
      <c r="AD75" s="34"/>
      <c r="AE75" s="32" t="s">
        <v>39</v>
      </c>
      <c r="AF75" s="32" t="s">
        <v>53</v>
      </c>
      <c r="AG75" s="35">
        <v>0</v>
      </c>
      <c r="AH75" s="33">
        <v>44822.441469907404</v>
      </c>
      <c r="AI75" s="32" t="s">
        <v>56</v>
      </c>
    </row>
    <row r="76" spans="1:35">
      <c r="A76" s="32" t="s">
        <v>35</v>
      </c>
      <c r="B76" s="32" t="s">
        <v>73</v>
      </c>
      <c r="C76" s="33">
        <v>44806.556643518517</v>
      </c>
      <c r="D76" s="33">
        <v>44806.547488425924</v>
      </c>
      <c r="E76" s="32" t="s">
        <v>37</v>
      </c>
      <c r="F76" s="32" t="s">
        <v>1467</v>
      </c>
      <c r="G76">
        <v>11205</v>
      </c>
      <c r="H76" s="33">
        <v>44818.555254629631</v>
      </c>
      <c r="I76" s="32" t="s">
        <v>38</v>
      </c>
      <c r="J76" s="32" t="s">
        <v>39</v>
      </c>
      <c r="K76" s="33"/>
      <c r="L76" s="32" t="s">
        <v>40</v>
      </c>
      <c r="M76" s="32" t="s">
        <v>56</v>
      </c>
      <c r="N76">
        <v>1</v>
      </c>
      <c r="O76" s="32" t="s">
        <v>42</v>
      </c>
      <c r="P76">
        <v>0</v>
      </c>
      <c r="Q76" s="32" t="s">
        <v>56</v>
      </c>
      <c r="R76">
        <v>6300</v>
      </c>
      <c r="S76" s="32" t="s">
        <v>153</v>
      </c>
      <c r="T76" s="32" t="s">
        <v>154</v>
      </c>
      <c r="U76" s="32" t="s">
        <v>45</v>
      </c>
      <c r="V76" s="32" t="s">
        <v>987</v>
      </c>
      <c r="W76" s="33">
        <v>44806.548900462964</v>
      </c>
      <c r="X76" s="32" t="s">
        <v>103</v>
      </c>
      <c r="Y76" s="32" t="s">
        <v>52</v>
      </c>
      <c r="Z76" s="32" t="s">
        <v>48</v>
      </c>
      <c r="AA76" s="32" t="s">
        <v>77</v>
      </c>
      <c r="AB76" s="32" t="s">
        <v>1467</v>
      </c>
      <c r="AC76" s="32" t="s">
        <v>570</v>
      </c>
      <c r="AD76" s="34"/>
      <c r="AE76" s="32" t="s">
        <v>39</v>
      </c>
      <c r="AF76" s="32" t="s">
        <v>50</v>
      </c>
      <c r="AG76" s="35">
        <v>0</v>
      </c>
      <c r="AH76" s="33">
        <v>44806.556643518517</v>
      </c>
      <c r="AI76" s="32" t="s">
        <v>56</v>
      </c>
    </row>
    <row r="77" spans="1:35">
      <c r="A77" s="32" t="s">
        <v>35</v>
      </c>
      <c r="B77" s="32" t="s">
        <v>54</v>
      </c>
      <c r="C77" s="33">
        <v>44806.567488425928</v>
      </c>
      <c r="D77" s="33">
        <v>44806.567280092589</v>
      </c>
      <c r="E77" s="32" t="s">
        <v>37</v>
      </c>
      <c r="F77" s="32" t="s">
        <v>1468</v>
      </c>
      <c r="G77">
        <v>11206</v>
      </c>
      <c r="H77" s="33">
        <v>44818.700601851851</v>
      </c>
      <c r="I77" s="32" t="s">
        <v>38</v>
      </c>
      <c r="J77" s="32" t="s">
        <v>39</v>
      </c>
      <c r="K77" s="33"/>
      <c r="L77" s="32" t="s">
        <v>40</v>
      </c>
      <c r="M77" s="32" t="s">
        <v>41</v>
      </c>
      <c r="N77">
        <v>1</v>
      </c>
      <c r="O77" s="32" t="s">
        <v>198</v>
      </c>
      <c r="P77">
        <v>0</v>
      </c>
      <c r="Q77" s="32" t="s">
        <v>41</v>
      </c>
      <c r="R77">
        <v>642175520</v>
      </c>
      <c r="S77" s="32" t="s">
        <v>194</v>
      </c>
      <c r="T77" s="32" t="s">
        <v>195</v>
      </c>
      <c r="U77" s="32" t="s">
        <v>45</v>
      </c>
      <c r="V77" s="32" t="s">
        <v>473</v>
      </c>
      <c r="W77" s="33">
        <v>44806.567488425928</v>
      </c>
      <c r="X77" s="32" t="s">
        <v>196</v>
      </c>
      <c r="Y77" s="32" t="s">
        <v>52</v>
      </c>
      <c r="Z77" s="32" t="s">
        <v>48</v>
      </c>
      <c r="AA77" s="32" t="s">
        <v>197</v>
      </c>
      <c r="AB77" s="32" t="s">
        <v>1469</v>
      </c>
      <c r="AC77" s="32" t="s">
        <v>1349</v>
      </c>
      <c r="AD77" s="34"/>
      <c r="AE77" s="32" t="s">
        <v>39</v>
      </c>
      <c r="AF77" s="32" t="s">
        <v>50</v>
      </c>
      <c r="AG77" s="35">
        <v>0</v>
      </c>
      <c r="AH77" s="33">
        <v>44816.450601851851</v>
      </c>
      <c r="AI77" s="32" t="s">
        <v>41</v>
      </c>
    </row>
    <row r="78" spans="1:35">
      <c r="A78" s="32" t="s">
        <v>35</v>
      </c>
      <c r="B78" s="32" t="s">
        <v>54</v>
      </c>
      <c r="C78" s="33">
        <v>44806.570289351854</v>
      </c>
      <c r="D78" s="33">
        <v>44806.570081018515</v>
      </c>
      <c r="E78" s="32" t="s">
        <v>37</v>
      </c>
      <c r="F78" s="32" t="s">
        <v>1470</v>
      </c>
      <c r="G78">
        <v>11207</v>
      </c>
      <c r="H78" s="33">
        <v>44818.700254629628</v>
      </c>
      <c r="I78" s="32" t="s">
        <v>38</v>
      </c>
      <c r="J78" s="32" t="s">
        <v>39</v>
      </c>
      <c r="K78" s="33"/>
      <c r="L78" s="32" t="s">
        <v>40</v>
      </c>
      <c r="M78" s="32" t="s">
        <v>41</v>
      </c>
      <c r="N78">
        <v>1</v>
      </c>
      <c r="O78" s="32" t="s">
        <v>198</v>
      </c>
      <c r="P78">
        <v>0</v>
      </c>
      <c r="Q78" s="32" t="s">
        <v>41</v>
      </c>
      <c r="R78">
        <v>642175520</v>
      </c>
      <c r="S78" s="32" t="s">
        <v>194</v>
      </c>
      <c r="T78" s="32" t="s">
        <v>195</v>
      </c>
      <c r="U78" s="32" t="s">
        <v>45</v>
      </c>
      <c r="V78" s="32" t="s">
        <v>473</v>
      </c>
      <c r="W78" s="33">
        <v>44806.570289351854</v>
      </c>
      <c r="X78" s="32" t="s">
        <v>196</v>
      </c>
      <c r="Y78" s="32" t="s">
        <v>235</v>
      </c>
      <c r="Z78" s="32" t="s">
        <v>48</v>
      </c>
      <c r="AA78" s="32" t="s">
        <v>197</v>
      </c>
      <c r="AB78" s="32" t="s">
        <v>1469</v>
      </c>
      <c r="AC78" s="32" t="s">
        <v>1349</v>
      </c>
      <c r="AD78" s="34"/>
      <c r="AE78" s="32" t="s">
        <v>39</v>
      </c>
      <c r="AF78" s="32" t="s">
        <v>50</v>
      </c>
      <c r="AG78" s="35">
        <v>0</v>
      </c>
      <c r="AH78" s="33">
        <v>44816.450254629628</v>
      </c>
      <c r="AI78" s="32" t="s">
        <v>41</v>
      </c>
    </row>
    <row r="79" spans="1:35">
      <c r="A79" s="32" t="s">
        <v>35</v>
      </c>
      <c r="B79" s="32" t="s">
        <v>499</v>
      </c>
      <c r="C79" s="33">
        <v>44806.572372685187</v>
      </c>
      <c r="D79" s="33">
        <v>44806.572129629632</v>
      </c>
      <c r="E79" s="32" t="s">
        <v>37</v>
      </c>
      <c r="F79" s="32" t="s">
        <v>1471</v>
      </c>
      <c r="G79">
        <v>11208</v>
      </c>
      <c r="H79" s="33">
        <v>44841.347974537035</v>
      </c>
      <c r="I79" s="32" t="s">
        <v>38</v>
      </c>
      <c r="J79" s="32" t="s">
        <v>39</v>
      </c>
      <c r="K79" s="33"/>
      <c r="L79" s="32" t="s">
        <v>40</v>
      </c>
      <c r="M79" s="32" t="s">
        <v>41</v>
      </c>
      <c r="N79">
        <v>1</v>
      </c>
      <c r="O79" s="32" t="s">
        <v>39</v>
      </c>
      <c r="P79">
        <v>0</v>
      </c>
      <c r="Q79" s="32" t="s">
        <v>41</v>
      </c>
      <c r="R79">
        <v>642175520</v>
      </c>
      <c r="S79" s="32" t="s">
        <v>194</v>
      </c>
      <c r="T79" s="32" t="s">
        <v>195</v>
      </c>
      <c r="U79" s="32" t="s">
        <v>45</v>
      </c>
      <c r="V79" s="32" t="s">
        <v>800</v>
      </c>
      <c r="W79" s="33">
        <v>44806.572372685187</v>
      </c>
      <c r="X79" s="32" t="s">
        <v>196</v>
      </c>
      <c r="Y79" s="32" t="s">
        <v>52</v>
      </c>
      <c r="Z79" s="32" t="s">
        <v>48</v>
      </c>
      <c r="AA79" s="32" t="s">
        <v>39</v>
      </c>
      <c r="AB79" s="32" t="s">
        <v>1472</v>
      </c>
      <c r="AC79" s="32" t="s">
        <v>1349</v>
      </c>
      <c r="AD79" s="34"/>
      <c r="AE79" s="32" t="s">
        <v>39</v>
      </c>
      <c r="AF79" s="32" t="s">
        <v>50</v>
      </c>
      <c r="AG79" s="35">
        <v>0</v>
      </c>
      <c r="AH79" s="33">
        <v>44838.472974537035</v>
      </c>
      <c r="AI79" s="32" t="s">
        <v>41</v>
      </c>
    </row>
    <row r="80" spans="1:35">
      <c r="A80" s="32" t="s">
        <v>35</v>
      </c>
      <c r="B80" s="32" t="s">
        <v>499</v>
      </c>
      <c r="C80" s="33">
        <v>44806.574259259258</v>
      </c>
      <c r="D80" s="33">
        <v>44806.574074074073</v>
      </c>
      <c r="E80" s="32" t="s">
        <v>37</v>
      </c>
      <c r="F80" s="32" t="s">
        <v>1473</v>
      </c>
      <c r="G80">
        <v>11209</v>
      </c>
      <c r="H80" s="33">
        <v>44841.347928240742</v>
      </c>
      <c r="I80" s="32" t="s">
        <v>38</v>
      </c>
      <c r="J80" s="32" t="s">
        <v>39</v>
      </c>
      <c r="K80" s="33"/>
      <c r="L80" s="32" t="s">
        <v>40</v>
      </c>
      <c r="M80" s="32" t="s">
        <v>41</v>
      </c>
      <c r="N80">
        <v>1</v>
      </c>
      <c r="O80" s="32" t="s">
        <v>39</v>
      </c>
      <c r="P80">
        <v>0</v>
      </c>
      <c r="Q80" s="32" t="s">
        <v>41</v>
      </c>
      <c r="R80">
        <v>642175520</v>
      </c>
      <c r="S80" s="32" t="s">
        <v>194</v>
      </c>
      <c r="T80" s="32" t="s">
        <v>195</v>
      </c>
      <c r="U80" s="32" t="s">
        <v>45</v>
      </c>
      <c r="V80" s="32" t="s">
        <v>749</v>
      </c>
      <c r="W80" s="33">
        <v>44806.574259259258</v>
      </c>
      <c r="X80" s="32" t="s">
        <v>196</v>
      </c>
      <c r="Y80" s="32" t="s">
        <v>52</v>
      </c>
      <c r="Z80" s="32" t="s">
        <v>48</v>
      </c>
      <c r="AA80" s="32" t="s">
        <v>39</v>
      </c>
      <c r="AB80" s="32" t="s">
        <v>1028</v>
      </c>
      <c r="AC80" s="32" t="s">
        <v>1349</v>
      </c>
      <c r="AD80" s="34"/>
      <c r="AE80" s="32" t="s">
        <v>39</v>
      </c>
      <c r="AF80" s="32" t="s">
        <v>50</v>
      </c>
      <c r="AG80" s="35">
        <v>0</v>
      </c>
      <c r="AH80" s="33">
        <v>44838.472928240742</v>
      </c>
      <c r="AI80" s="32" t="s">
        <v>41</v>
      </c>
    </row>
    <row r="81" spans="1:35">
      <c r="A81" s="32" t="s">
        <v>35</v>
      </c>
      <c r="B81" s="32" t="s">
        <v>329</v>
      </c>
      <c r="C81" s="33">
        <v>44806.576365740744</v>
      </c>
      <c r="D81" s="33">
        <v>44806.57613425926</v>
      </c>
      <c r="E81" s="32" t="s">
        <v>37</v>
      </c>
      <c r="F81" s="32" t="s">
        <v>1474</v>
      </c>
      <c r="G81">
        <v>11210</v>
      </c>
      <c r="H81" s="33">
        <v>44841.347870370373</v>
      </c>
      <c r="I81" s="32" t="s">
        <v>38</v>
      </c>
      <c r="J81" s="32" t="s">
        <v>39</v>
      </c>
      <c r="K81" s="33"/>
      <c r="L81" s="32" t="s">
        <v>40</v>
      </c>
      <c r="M81" s="32" t="s">
        <v>41</v>
      </c>
      <c r="N81">
        <v>1</v>
      </c>
      <c r="O81" s="32" t="s">
        <v>39</v>
      </c>
      <c r="P81">
        <v>0</v>
      </c>
      <c r="Q81" s="32" t="s">
        <v>41</v>
      </c>
      <c r="R81">
        <v>642175520</v>
      </c>
      <c r="S81" s="32" t="s">
        <v>194</v>
      </c>
      <c r="T81" s="32" t="s">
        <v>195</v>
      </c>
      <c r="U81" s="32" t="s">
        <v>45</v>
      </c>
      <c r="V81" s="32" t="s">
        <v>751</v>
      </c>
      <c r="W81" s="33">
        <v>44806.576365740744</v>
      </c>
      <c r="X81" s="32" t="s">
        <v>196</v>
      </c>
      <c r="Y81" s="32" t="s">
        <v>235</v>
      </c>
      <c r="Z81" s="32" t="s">
        <v>48</v>
      </c>
      <c r="AA81" s="32" t="s">
        <v>39</v>
      </c>
      <c r="AB81" s="32" t="s">
        <v>1475</v>
      </c>
      <c r="AC81" s="32" t="s">
        <v>1349</v>
      </c>
      <c r="AD81" s="34"/>
      <c r="AE81" s="32" t="s">
        <v>39</v>
      </c>
      <c r="AF81" s="32" t="s">
        <v>50</v>
      </c>
      <c r="AG81" s="35">
        <v>0</v>
      </c>
      <c r="AH81" s="33">
        <v>44838.472870370373</v>
      </c>
      <c r="AI81" s="32" t="s">
        <v>41</v>
      </c>
    </row>
    <row r="82" spans="1:35">
      <c r="A82" s="32" t="s">
        <v>35</v>
      </c>
      <c r="B82" s="32" t="s">
        <v>329</v>
      </c>
      <c r="C82" s="33">
        <v>44806.577546296299</v>
      </c>
      <c r="D82" s="33">
        <v>44806.577303240738</v>
      </c>
      <c r="E82" s="32" t="s">
        <v>37</v>
      </c>
      <c r="F82" s="32" t="s">
        <v>1476</v>
      </c>
      <c r="G82">
        <v>11211</v>
      </c>
      <c r="H82" s="33">
        <v>44841.347824074073</v>
      </c>
      <c r="I82" s="32" t="s">
        <v>38</v>
      </c>
      <c r="J82" s="32" t="s">
        <v>39</v>
      </c>
      <c r="K82" s="33"/>
      <c r="L82" s="32" t="s">
        <v>40</v>
      </c>
      <c r="M82" s="32" t="s">
        <v>41</v>
      </c>
      <c r="N82">
        <v>1</v>
      </c>
      <c r="O82" s="32" t="s">
        <v>39</v>
      </c>
      <c r="P82">
        <v>0</v>
      </c>
      <c r="Q82" s="32" t="s">
        <v>41</v>
      </c>
      <c r="R82">
        <v>642175520</v>
      </c>
      <c r="S82" s="32" t="s">
        <v>194</v>
      </c>
      <c r="T82" s="32" t="s">
        <v>195</v>
      </c>
      <c r="U82" s="32" t="s">
        <v>45</v>
      </c>
      <c r="V82" s="32" t="s">
        <v>800</v>
      </c>
      <c r="W82" s="33">
        <v>44806.577546296299</v>
      </c>
      <c r="X82" s="32" t="s">
        <v>196</v>
      </c>
      <c r="Y82" s="32" t="s">
        <v>235</v>
      </c>
      <c r="Z82" s="32" t="s">
        <v>48</v>
      </c>
      <c r="AA82" s="32" t="s">
        <v>39</v>
      </c>
      <c r="AB82" s="32" t="s">
        <v>1475</v>
      </c>
      <c r="AC82" s="32" t="s">
        <v>1349</v>
      </c>
      <c r="AD82" s="34"/>
      <c r="AE82" s="32" t="s">
        <v>39</v>
      </c>
      <c r="AF82" s="32" t="s">
        <v>50</v>
      </c>
      <c r="AG82" s="35">
        <v>0</v>
      </c>
      <c r="AH82" s="33">
        <v>44838.472824074073</v>
      </c>
      <c r="AI82" s="32" t="s">
        <v>41</v>
      </c>
    </row>
    <row r="83" spans="1:35">
      <c r="A83" s="32" t="s">
        <v>35</v>
      </c>
      <c r="B83" s="32" t="s">
        <v>36</v>
      </c>
      <c r="C83" s="33">
        <v>44837.486284722225</v>
      </c>
      <c r="D83" s="33">
        <v>44806.577870370369</v>
      </c>
      <c r="E83" s="32" t="s">
        <v>37</v>
      </c>
      <c r="F83" s="32" t="s">
        <v>1477</v>
      </c>
      <c r="G83">
        <v>11212</v>
      </c>
      <c r="H83" s="33">
        <v>44811.452870370369</v>
      </c>
      <c r="I83" s="32" t="s">
        <v>38</v>
      </c>
      <c r="J83" s="32" t="s">
        <v>39</v>
      </c>
      <c r="K83" s="33"/>
      <c r="L83" s="32" t="s">
        <v>40</v>
      </c>
      <c r="M83" s="32" t="s">
        <v>56</v>
      </c>
      <c r="N83">
        <v>1</v>
      </c>
      <c r="O83" s="32" t="s">
        <v>42</v>
      </c>
      <c r="P83">
        <v>0</v>
      </c>
      <c r="Q83" s="32" t="s">
        <v>41</v>
      </c>
      <c r="R83">
        <v>8770</v>
      </c>
      <c r="S83" s="32" t="s">
        <v>248</v>
      </c>
      <c r="T83" s="32" t="s">
        <v>249</v>
      </c>
      <c r="U83" s="32" t="s">
        <v>66</v>
      </c>
      <c r="V83" s="32" t="s">
        <v>1478</v>
      </c>
      <c r="W83" s="33">
        <v>44837.486284722225</v>
      </c>
      <c r="X83" s="32" t="s">
        <v>151</v>
      </c>
      <c r="Y83" s="32" t="s">
        <v>47</v>
      </c>
      <c r="Z83" s="32" t="s">
        <v>48</v>
      </c>
      <c r="AA83" s="32" t="s">
        <v>49</v>
      </c>
      <c r="AB83" s="32" t="s">
        <v>250</v>
      </c>
      <c r="AC83" s="32" t="s">
        <v>1466</v>
      </c>
      <c r="AD83" s="34">
        <v>44686</v>
      </c>
      <c r="AE83" s="32" t="s">
        <v>39</v>
      </c>
      <c r="AF83" s="32" t="s">
        <v>50</v>
      </c>
      <c r="AG83" s="35">
        <v>0</v>
      </c>
      <c r="AH83" s="33">
        <v>44837.564155092594</v>
      </c>
      <c r="AI83" s="32" t="s">
        <v>56</v>
      </c>
    </row>
    <row r="84" spans="1:35">
      <c r="A84" s="32" t="s">
        <v>35</v>
      </c>
      <c r="B84" s="32" t="s">
        <v>73</v>
      </c>
      <c r="C84" s="33">
        <v>44806.675682870373</v>
      </c>
      <c r="D84" s="33">
        <v>44806.578287037039</v>
      </c>
      <c r="E84" s="32" t="s">
        <v>37</v>
      </c>
      <c r="F84" s="32" t="s">
        <v>1479</v>
      </c>
      <c r="G84">
        <v>11213</v>
      </c>
      <c r="H84" s="33">
        <v>44818.674293981479</v>
      </c>
      <c r="I84" s="32" t="s">
        <v>38</v>
      </c>
      <c r="J84" s="32" t="s">
        <v>39</v>
      </c>
      <c r="K84" s="33"/>
      <c r="L84" s="32" t="s">
        <v>40</v>
      </c>
      <c r="M84" s="32" t="s">
        <v>56</v>
      </c>
      <c r="N84">
        <v>1</v>
      </c>
      <c r="O84" s="32" t="s">
        <v>42</v>
      </c>
      <c r="P84">
        <v>0</v>
      </c>
      <c r="Q84" s="32" t="s">
        <v>56</v>
      </c>
      <c r="R84">
        <v>6094</v>
      </c>
      <c r="S84" s="32" t="s">
        <v>1480</v>
      </c>
      <c r="T84" s="32" t="s">
        <v>1481</v>
      </c>
      <c r="U84" s="32" t="s">
        <v>45</v>
      </c>
      <c r="V84" s="32" t="s">
        <v>1482</v>
      </c>
      <c r="W84" s="33">
        <v>44806.580312500002</v>
      </c>
      <c r="X84" s="32" t="s">
        <v>103</v>
      </c>
      <c r="Y84" s="32" t="s">
        <v>52</v>
      </c>
      <c r="Z84" s="32" t="s">
        <v>48</v>
      </c>
      <c r="AA84" s="32" t="s">
        <v>77</v>
      </c>
      <c r="AB84" s="32" t="s">
        <v>1479</v>
      </c>
      <c r="AC84" s="32" t="s">
        <v>1483</v>
      </c>
      <c r="AD84" s="34">
        <v>44686</v>
      </c>
      <c r="AE84" s="32" t="s">
        <v>39</v>
      </c>
      <c r="AF84" s="32" t="s">
        <v>50</v>
      </c>
      <c r="AG84" s="35">
        <v>0</v>
      </c>
      <c r="AH84" s="33">
        <v>44807.3984375</v>
      </c>
      <c r="AI84" s="32" t="s">
        <v>56</v>
      </c>
    </row>
    <row r="85" spans="1:35">
      <c r="A85" s="32" t="s">
        <v>35</v>
      </c>
      <c r="B85" s="32" t="s">
        <v>178</v>
      </c>
      <c r="C85" s="33"/>
      <c r="D85" s="33">
        <v>44806.582094907404</v>
      </c>
      <c r="E85" s="32" t="s">
        <v>37</v>
      </c>
      <c r="F85" s="32" t="s">
        <v>39</v>
      </c>
      <c r="G85">
        <v>11214</v>
      </c>
      <c r="H85" s="33">
        <v>44820.416666666664</v>
      </c>
      <c r="I85" s="32" t="s">
        <v>38</v>
      </c>
      <c r="J85" s="32" t="s">
        <v>39</v>
      </c>
      <c r="K85" s="33"/>
      <c r="L85" s="32" t="s">
        <v>40</v>
      </c>
      <c r="M85" s="32" t="s">
        <v>56</v>
      </c>
      <c r="N85">
        <v>1</v>
      </c>
      <c r="O85" s="32" t="s">
        <v>179</v>
      </c>
      <c r="P85">
        <v>0</v>
      </c>
      <c r="Q85" s="32" t="s">
        <v>41</v>
      </c>
      <c r="R85">
        <v>8185</v>
      </c>
      <c r="S85" s="32" t="s">
        <v>1462</v>
      </c>
      <c r="T85" s="32" t="s">
        <v>1463</v>
      </c>
      <c r="U85" s="32" t="s">
        <v>39</v>
      </c>
      <c r="V85" s="32" t="s">
        <v>39</v>
      </c>
      <c r="W85" s="33"/>
      <c r="X85" s="32" t="s">
        <v>177</v>
      </c>
      <c r="Y85" s="32" t="s">
        <v>47</v>
      </c>
      <c r="Z85" s="32" t="s">
        <v>160</v>
      </c>
      <c r="AA85" s="32" t="s">
        <v>254</v>
      </c>
      <c r="AB85" s="32" t="s">
        <v>1465</v>
      </c>
      <c r="AC85" s="32" t="s">
        <v>1466</v>
      </c>
      <c r="AD85" s="34"/>
      <c r="AE85" s="32" t="s">
        <v>39</v>
      </c>
      <c r="AF85" s="32" t="s">
        <v>53</v>
      </c>
      <c r="AG85" s="35">
        <v>0</v>
      </c>
      <c r="AH85" s="33">
        <v>44816.564328703702</v>
      </c>
      <c r="AI85" s="32" t="s">
        <v>56</v>
      </c>
    </row>
    <row r="86" spans="1:35">
      <c r="A86" s="32" t="s">
        <v>35</v>
      </c>
      <c r="B86" s="32" t="s">
        <v>329</v>
      </c>
      <c r="C86" s="33">
        <v>44817.355914351851</v>
      </c>
      <c r="D86" s="33">
        <v>44806.582673611112</v>
      </c>
      <c r="E86" s="32" t="s">
        <v>37</v>
      </c>
      <c r="F86" s="32" t="s">
        <v>39</v>
      </c>
      <c r="G86">
        <v>11215</v>
      </c>
      <c r="H86" s="33">
        <v>44818.458333333336</v>
      </c>
      <c r="I86" s="32" t="s">
        <v>38</v>
      </c>
      <c r="J86" s="32" t="s">
        <v>39</v>
      </c>
      <c r="K86" s="33"/>
      <c r="L86" s="32" t="s">
        <v>40</v>
      </c>
      <c r="M86" s="32" t="s">
        <v>56</v>
      </c>
      <c r="N86">
        <v>1</v>
      </c>
      <c r="O86" s="32" t="s">
        <v>732</v>
      </c>
      <c r="P86">
        <v>0</v>
      </c>
      <c r="Q86" s="32" t="s">
        <v>41</v>
      </c>
      <c r="R86">
        <v>5773</v>
      </c>
      <c r="S86" s="32" t="s">
        <v>1344</v>
      </c>
      <c r="T86" s="32" t="s">
        <v>1345</v>
      </c>
      <c r="U86" s="32" t="s">
        <v>45</v>
      </c>
      <c r="V86" s="32" t="s">
        <v>1484</v>
      </c>
      <c r="W86" s="33">
        <v>44817.355914351851</v>
      </c>
      <c r="X86" s="32" t="s">
        <v>189</v>
      </c>
      <c r="Y86" s="32" t="s">
        <v>47</v>
      </c>
      <c r="Z86" s="32" t="s">
        <v>48</v>
      </c>
      <c r="AA86" s="32" t="s">
        <v>330</v>
      </c>
      <c r="AB86" s="32" t="s">
        <v>1374</v>
      </c>
      <c r="AC86" s="32" t="s">
        <v>328</v>
      </c>
      <c r="AD86" s="34"/>
      <c r="AE86" s="32" t="s">
        <v>39</v>
      </c>
      <c r="AF86" s="32" t="s">
        <v>53</v>
      </c>
      <c r="AG86" s="35">
        <v>0</v>
      </c>
      <c r="AH86" s="33">
        <v>44817.355914351851</v>
      </c>
      <c r="AI86" s="32" t="s">
        <v>56</v>
      </c>
    </row>
    <row r="87" spans="1:35">
      <c r="A87" s="32" t="s">
        <v>35</v>
      </c>
      <c r="B87" s="32" t="s">
        <v>92</v>
      </c>
      <c r="C87" s="33">
        <v>44806.67591435185</v>
      </c>
      <c r="D87" s="33">
        <v>44806.586851851855</v>
      </c>
      <c r="E87" s="32" t="s">
        <v>37</v>
      </c>
      <c r="F87" s="32" t="s">
        <v>1485</v>
      </c>
      <c r="G87">
        <v>11216</v>
      </c>
      <c r="H87" s="33">
        <v>44838.594849537039</v>
      </c>
      <c r="I87" s="32" t="s">
        <v>38</v>
      </c>
      <c r="J87" s="32" t="s">
        <v>39</v>
      </c>
      <c r="K87" s="33"/>
      <c r="L87" s="32" t="s">
        <v>40</v>
      </c>
      <c r="M87" s="32" t="s">
        <v>56</v>
      </c>
      <c r="N87">
        <v>2</v>
      </c>
      <c r="O87" s="32" t="s">
        <v>127</v>
      </c>
      <c r="P87">
        <v>0</v>
      </c>
      <c r="Q87" s="32" t="s">
        <v>56</v>
      </c>
      <c r="R87">
        <v>6021</v>
      </c>
      <c r="S87" s="32" t="s">
        <v>438</v>
      </c>
      <c r="T87" s="32" t="s">
        <v>439</v>
      </c>
      <c r="U87" s="32" t="s">
        <v>45</v>
      </c>
      <c r="V87" s="32" t="s">
        <v>1486</v>
      </c>
      <c r="W87" s="33">
        <v>44806.603333333333</v>
      </c>
      <c r="X87" s="32" t="s">
        <v>51</v>
      </c>
      <c r="Y87" s="32" t="s">
        <v>47</v>
      </c>
      <c r="Z87" s="32" t="s">
        <v>48</v>
      </c>
      <c r="AA87" s="32" t="s">
        <v>107</v>
      </c>
      <c r="AB87" s="32" t="s">
        <v>1487</v>
      </c>
      <c r="AC87" s="32" t="s">
        <v>712</v>
      </c>
      <c r="AD87" s="34"/>
      <c r="AE87" s="32" t="s">
        <v>39</v>
      </c>
      <c r="AF87" s="32" t="s">
        <v>50</v>
      </c>
      <c r="AG87" s="35">
        <v>0</v>
      </c>
      <c r="AH87" s="33">
        <v>44826.610821759263</v>
      </c>
      <c r="AI87" s="32" t="s">
        <v>56</v>
      </c>
    </row>
    <row r="88" spans="1:35">
      <c r="A88" s="32" t="s">
        <v>35</v>
      </c>
      <c r="B88" s="32" t="s">
        <v>54</v>
      </c>
      <c r="C88" s="33">
        <v>44809.636111111111</v>
      </c>
      <c r="D88" s="33">
        <v>44806.588229166664</v>
      </c>
      <c r="E88" s="32" t="s">
        <v>37</v>
      </c>
      <c r="F88" s="32" t="s">
        <v>1488</v>
      </c>
      <c r="G88">
        <v>11217</v>
      </c>
      <c r="H88" s="33">
        <v>44818.58865740741</v>
      </c>
      <c r="I88" s="32" t="s">
        <v>887</v>
      </c>
      <c r="J88" s="32" t="s">
        <v>45</v>
      </c>
      <c r="K88" s="33">
        <v>44806.60496527778</v>
      </c>
      <c r="L88" s="32" t="s">
        <v>40</v>
      </c>
      <c r="M88" s="32" t="s">
        <v>56</v>
      </c>
      <c r="N88">
        <v>3</v>
      </c>
      <c r="O88" s="32" t="s">
        <v>135</v>
      </c>
      <c r="P88">
        <v>2</v>
      </c>
      <c r="Q88" s="32" t="s">
        <v>56</v>
      </c>
      <c r="R88">
        <v>6732</v>
      </c>
      <c r="S88" s="32" t="s">
        <v>322</v>
      </c>
      <c r="T88" s="32" t="s">
        <v>323</v>
      </c>
      <c r="U88" s="32" t="s">
        <v>45</v>
      </c>
      <c r="V88" s="32" t="s">
        <v>1489</v>
      </c>
      <c r="W88" s="33">
        <v>44809.636111111111</v>
      </c>
      <c r="X88" s="32" t="s">
        <v>110</v>
      </c>
      <c r="Y88" s="32" t="s">
        <v>47</v>
      </c>
      <c r="Z88" s="32" t="s">
        <v>48</v>
      </c>
      <c r="AA88" s="32" t="s">
        <v>97</v>
      </c>
      <c r="AB88" s="32" t="s">
        <v>662</v>
      </c>
      <c r="AC88" s="32" t="s">
        <v>485</v>
      </c>
      <c r="AD88" s="34"/>
      <c r="AE88" s="32" t="s">
        <v>39</v>
      </c>
      <c r="AF88" s="32" t="s">
        <v>53</v>
      </c>
      <c r="AG88" s="35">
        <v>0</v>
      </c>
      <c r="AH88" s="33">
        <v>44809.636111111111</v>
      </c>
      <c r="AI88" s="32" t="s">
        <v>56</v>
      </c>
    </row>
    <row r="89" spans="1:35">
      <c r="A89" s="32" t="s">
        <v>35</v>
      </c>
      <c r="B89" s="32" t="s">
        <v>54</v>
      </c>
      <c r="C89" s="33">
        <v>44806.620370370372</v>
      </c>
      <c r="D89" s="33">
        <v>44806.595185185186</v>
      </c>
      <c r="E89" s="32" t="s">
        <v>37</v>
      </c>
      <c r="F89" s="32" t="s">
        <v>39</v>
      </c>
      <c r="G89">
        <v>11218</v>
      </c>
      <c r="H89" s="33">
        <v>44811.470462962963</v>
      </c>
      <c r="I89" s="32" t="s">
        <v>1490</v>
      </c>
      <c r="J89" s="32" t="s">
        <v>45</v>
      </c>
      <c r="K89" s="33">
        <v>44806.620011574072</v>
      </c>
      <c r="L89" s="32" t="s">
        <v>40</v>
      </c>
      <c r="M89" s="32" t="s">
        <v>56</v>
      </c>
      <c r="N89">
        <v>1</v>
      </c>
      <c r="O89" s="32" t="s">
        <v>135</v>
      </c>
      <c r="P89">
        <v>1</v>
      </c>
      <c r="Q89" s="32" t="s">
        <v>41</v>
      </c>
      <c r="R89">
        <v>8224</v>
      </c>
      <c r="S89" s="32" t="s">
        <v>893</v>
      </c>
      <c r="T89" s="32" t="s">
        <v>894</v>
      </c>
      <c r="U89" s="32" t="s">
        <v>45</v>
      </c>
      <c r="V89" s="32" t="s">
        <v>1491</v>
      </c>
      <c r="W89" s="33">
        <v>44806.620370370372</v>
      </c>
      <c r="X89" s="32" t="s">
        <v>110</v>
      </c>
      <c r="Y89" s="32" t="s">
        <v>47</v>
      </c>
      <c r="Z89" s="32" t="s">
        <v>48</v>
      </c>
      <c r="AA89" s="32" t="s">
        <v>97</v>
      </c>
      <c r="AB89" s="32" t="s">
        <v>895</v>
      </c>
      <c r="AC89" s="32" t="s">
        <v>1288</v>
      </c>
      <c r="AD89" s="34"/>
      <c r="AE89" s="32" t="s">
        <v>39</v>
      </c>
      <c r="AF89" s="32" t="s">
        <v>53</v>
      </c>
      <c r="AG89" s="35">
        <v>0</v>
      </c>
      <c r="AH89" s="33">
        <v>44806.620370370372</v>
      </c>
      <c r="AI89" s="32" t="s">
        <v>56</v>
      </c>
    </row>
    <row r="90" spans="1:35">
      <c r="A90" s="32" t="s">
        <v>35</v>
      </c>
      <c r="B90" s="32" t="s">
        <v>178</v>
      </c>
      <c r="C90" s="33">
        <v>44806.704814814817</v>
      </c>
      <c r="D90" s="33">
        <v>44806.598715277774</v>
      </c>
      <c r="E90" s="32" t="s">
        <v>37</v>
      </c>
      <c r="F90" s="32" t="s">
        <v>1492</v>
      </c>
      <c r="G90">
        <v>11219</v>
      </c>
      <c r="H90" s="33">
        <v>44818.605509259258</v>
      </c>
      <c r="I90" s="32" t="s">
        <v>38</v>
      </c>
      <c r="J90" s="32" t="s">
        <v>39</v>
      </c>
      <c r="K90" s="33"/>
      <c r="L90" s="32" t="s">
        <v>40</v>
      </c>
      <c r="M90" s="32" t="s">
        <v>56</v>
      </c>
      <c r="N90">
        <v>1</v>
      </c>
      <c r="O90" s="32" t="s">
        <v>179</v>
      </c>
      <c r="P90">
        <v>0</v>
      </c>
      <c r="Q90" s="32" t="s">
        <v>56</v>
      </c>
      <c r="R90">
        <v>8633</v>
      </c>
      <c r="S90" s="32" t="s">
        <v>213</v>
      </c>
      <c r="T90" s="32" t="s">
        <v>214</v>
      </c>
      <c r="U90" s="32" t="s">
        <v>45</v>
      </c>
      <c r="V90" s="32" t="s">
        <v>1493</v>
      </c>
      <c r="W90" s="33">
        <v>44806.698414351849</v>
      </c>
      <c r="X90" s="32" t="s">
        <v>46</v>
      </c>
      <c r="Y90" s="32" t="s">
        <v>47</v>
      </c>
      <c r="Z90" s="32" t="s">
        <v>48</v>
      </c>
      <c r="AA90" s="32" t="s">
        <v>254</v>
      </c>
      <c r="AB90" s="32" t="s">
        <v>1494</v>
      </c>
      <c r="AC90" s="32" t="s">
        <v>786</v>
      </c>
      <c r="AD90" s="34">
        <v>44686</v>
      </c>
      <c r="AE90" s="32" t="s">
        <v>39</v>
      </c>
      <c r="AF90" s="32" t="s">
        <v>53</v>
      </c>
      <c r="AG90" s="35">
        <v>0</v>
      </c>
      <c r="AH90" s="33">
        <v>44806.849918981483</v>
      </c>
      <c r="AI90" s="32" t="s">
        <v>56</v>
      </c>
    </row>
    <row r="91" spans="1:35">
      <c r="A91" s="32" t="s">
        <v>35</v>
      </c>
      <c r="B91" s="32" t="s">
        <v>73</v>
      </c>
      <c r="C91" s="33">
        <v>44811.69158564815</v>
      </c>
      <c r="D91" s="33">
        <v>44806.605046296296</v>
      </c>
      <c r="E91" s="32" t="s">
        <v>37</v>
      </c>
      <c r="F91" s="32" t="s">
        <v>1495</v>
      </c>
      <c r="G91">
        <v>11220</v>
      </c>
      <c r="H91" s="33">
        <v>44820.630474537036</v>
      </c>
      <c r="I91" s="32" t="s">
        <v>38</v>
      </c>
      <c r="J91" s="32" t="s">
        <v>39</v>
      </c>
      <c r="K91" s="33"/>
      <c r="L91" s="32" t="s">
        <v>40</v>
      </c>
      <c r="M91" s="32" t="s">
        <v>56</v>
      </c>
      <c r="N91">
        <v>1</v>
      </c>
      <c r="O91" s="32" t="s">
        <v>42</v>
      </c>
      <c r="P91">
        <v>0</v>
      </c>
      <c r="Q91" s="32" t="s">
        <v>56</v>
      </c>
      <c r="R91">
        <v>5734</v>
      </c>
      <c r="S91" s="32" t="s">
        <v>1496</v>
      </c>
      <c r="T91" s="32" t="s">
        <v>1497</v>
      </c>
      <c r="U91" s="32" t="s">
        <v>45</v>
      </c>
      <c r="V91" s="32" t="s">
        <v>1498</v>
      </c>
      <c r="W91" s="33">
        <v>44809.66678240741</v>
      </c>
      <c r="X91" s="32" t="s">
        <v>81</v>
      </c>
      <c r="Y91" s="32" t="s">
        <v>47</v>
      </c>
      <c r="Z91" s="32" t="s">
        <v>48</v>
      </c>
      <c r="AA91" s="32" t="s">
        <v>161</v>
      </c>
      <c r="AB91" s="32" t="s">
        <v>1499</v>
      </c>
      <c r="AC91" s="32" t="s">
        <v>527</v>
      </c>
      <c r="AD91" s="34"/>
      <c r="AE91" s="32" t="s">
        <v>39</v>
      </c>
      <c r="AF91" s="32" t="s">
        <v>50</v>
      </c>
      <c r="AG91" s="35">
        <v>0</v>
      </c>
      <c r="AH91" s="33">
        <v>44811.69158564815</v>
      </c>
      <c r="AI91" s="32" t="s">
        <v>56</v>
      </c>
    </row>
    <row r="92" spans="1:35">
      <c r="A92" s="32" t="s">
        <v>35</v>
      </c>
      <c r="B92" s="32" t="s">
        <v>68</v>
      </c>
      <c r="C92" s="33">
        <v>44806.676099537035</v>
      </c>
      <c r="D92" s="33">
        <v>44806.607442129629</v>
      </c>
      <c r="E92" s="32" t="s">
        <v>37</v>
      </c>
      <c r="F92" s="32" t="s">
        <v>1500</v>
      </c>
      <c r="G92">
        <v>11221</v>
      </c>
      <c r="H92" s="33">
        <v>44818.674004629633</v>
      </c>
      <c r="I92" s="32" t="s">
        <v>38</v>
      </c>
      <c r="J92" s="32" t="s">
        <v>39</v>
      </c>
      <c r="K92" s="33"/>
      <c r="L92" s="32" t="s">
        <v>40</v>
      </c>
      <c r="M92" s="32" t="s">
        <v>56</v>
      </c>
      <c r="N92">
        <v>1</v>
      </c>
      <c r="O92" s="32" t="s">
        <v>39</v>
      </c>
      <c r="P92">
        <v>0</v>
      </c>
      <c r="Q92" s="32" t="s">
        <v>56</v>
      </c>
      <c r="R92">
        <v>8637</v>
      </c>
      <c r="S92" s="32" t="s">
        <v>845</v>
      </c>
      <c r="T92" s="32" t="s">
        <v>846</v>
      </c>
      <c r="U92" s="32" t="s">
        <v>45</v>
      </c>
      <c r="V92" s="32" t="s">
        <v>1501</v>
      </c>
      <c r="W92" s="33">
        <v>44806.610185185185</v>
      </c>
      <c r="X92" s="32" t="s">
        <v>51</v>
      </c>
      <c r="Y92" s="32" t="s">
        <v>47</v>
      </c>
      <c r="Z92" s="32" t="s">
        <v>48</v>
      </c>
      <c r="AA92" s="32" t="s">
        <v>39</v>
      </c>
      <c r="AB92" s="32" t="s">
        <v>1502</v>
      </c>
      <c r="AC92" s="32" t="s">
        <v>1256</v>
      </c>
      <c r="AD92" s="34"/>
      <c r="AE92" s="32" t="s">
        <v>39</v>
      </c>
      <c r="AF92" s="32" t="s">
        <v>50</v>
      </c>
      <c r="AG92" s="35">
        <v>0</v>
      </c>
      <c r="AH92" s="33">
        <v>44806.676087962966</v>
      </c>
      <c r="AI92" s="32" t="s">
        <v>56</v>
      </c>
    </row>
    <row r="93" spans="1:35">
      <c r="A93" s="32" t="s">
        <v>35</v>
      </c>
      <c r="B93" s="32" t="s">
        <v>499</v>
      </c>
      <c r="C93" s="33"/>
      <c r="D93" s="33">
        <v>44806.609733796293</v>
      </c>
      <c r="E93" s="32" t="s">
        <v>37</v>
      </c>
      <c r="F93" s="32" t="s">
        <v>39</v>
      </c>
      <c r="G93">
        <v>11222</v>
      </c>
      <c r="H93" s="33">
        <v>44834.458333333336</v>
      </c>
      <c r="I93" s="32" t="s">
        <v>38</v>
      </c>
      <c r="J93" s="32" t="s">
        <v>39</v>
      </c>
      <c r="K93" s="33"/>
      <c r="L93" s="32" t="s">
        <v>40</v>
      </c>
      <c r="M93" s="32" t="s">
        <v>56</v>
      </c>
      <c r="N93">
        <v>1</v>
      </c>
      <c r="O93" s="32" t="s">
        <v>452</v>
      </c>
      <c r="P93">
        <v>0</v>
      </c>
      <c r="Q93" s="32" t="s">
        <v>41</v>
      </c>
      <c r="R93">
        <v>875630329</v>
      </c>
      <c r="S93" s="32" t="s">
        <v>322</v>
      </c>
      <c r="T93" s="32" t="s">
        <v>323</v>
      </c>
      <c r="U93" s="32" t="s">
        <v>39</v>
      </c>
      <c r="V93" s="32" t="s">
        <v>39</v>
      </c>
      <c r="W93" s="33"/>
      <c r="X93" s="32" t="s">
        <v>227</v>
      </c>
      <c r="Y93" s="32" t="s">
        <v>47</v>
      </c>
      <c r="Z93" s="32" t="s">
        <v>160</v>
      </c>
      <c r="AA93" s="32" t="s">
        <v>502</v>
      </c>
      <c r="AB93" s="32" t="s">
        <v>718</v>
      </c>
      <c r="AC93" s="32" t="s">
        <v>485</v>
      </c>
      <c r="AD93" s="34"/>
      <c r="AE93" s="32" t="s">
        <v>39</v>
      </c>
      <c r="AF93" s="32" t="s">
        <v>53</v>
      </c>
      <c r="AG93" s="35">
        <v>0</v>
      </c>
      <c r="AH93" s="33">
        <v>44820.562314814815</v>
      </c>
      <c r="AI93" s="32" t="s">
        <v>56</v>
      </c>
    </row>
    <row r="94" spans="1:35">
      <c r="A94" s="32" t="s">
        <v>35</v>
      </c>
      <c r="B94" s="32" t="s">
        <v>54</v>
      </c>
      <c r="C94" s="33"/>
      <c r="D94" s="33">
        <v>44806.61178240741</v>
      </c>
      <c r="E94" s="32" t="s">
        <v>37</v>
      </c>
      <c r="F94" s="32" t="s">
        <v>1503</v>
      </c>
      <c r="G94">
        <v>11223</v>
      </c>
      <c r="H94" s="33">
        <v>44818.612025462964</v>
      </c>
      <c r="I94" s="32" t="s">
        <v>38</v>
      </c>
      <c r="J94" s="32" t="s">
        <v>39</v>
      </c>
      <c r="K94" s="33"/>
      <c r="L94" s="32" t="s">
        <v>40</v>
      </c>
      <c r="M94" s="32" t="s">
        <v>56</v>
      </c>
      <c r="N94">
        <v>1</v>
      </c>
      <c r="O94" s="32" t="s">
        <v>202</v>
      </c>
      <c r="P94">
        <v>0</v>
      </c>
      <c r="Q94" s="32" t="s">
        <v>56</v>
      </c>
      <c r="R94">
        <v>8420</v>
      </c>
      <c r="S94" s="32" t="s">
        <v>299</v>
      </c>
      <c r="T94" s="32" t="s">
        <v>300</v>
      </c>
      <c r="U94" s="32" t="s">
        <v>39</v>
      </c>
      <c r="V94" s="32" t="s">
        <v>39</v>
      </c>
      <c r="W94" s="33"/>
      <c r="X94" s="32" t="s">
        <v>780</v>
      </c>
      <c r="Y94" s="32" t="s">
        <v>47</v>
      </c>
      <c r="Z94" s="32" t="s">
        <v>160</v>
      </c>
      <c r="AA94" s="32" t="s">
        <v>1037</v>
      </c>
      <c r="AB94" s="32" t="s">
        <v>1504</v>
      </c>
      <c r="AC94" s="32" t="s">
        <v>1304</v>
      </c>
      <c r="AD94" s="34"/>
      <c r="AE94" s="32" t="s">
        <v>39</v>
      </c>
      <c r="AF94" s="32" t="s">
        <v>50</v>
      </c>
      <c r="AG94" s="35">
        <v>0</v>
      </c>
      <c r="AH94" s="33">
        <v>44806.614108796297</v>
      </c>
      <c r="AI94" s="32" t="s">
        <v>56</v>
      </c>
    </row>
    <row r="95" spans="1:35">
      <c r="A95" s="32" t="s">
        <v>35</v>
      </c>
      <c r="B95" s="32" t="s">
        <v>36</v>
      </c>
      <c r="C95" s="33">
        <v>44806.676307870373</v>
      </c>
      <c r="D95" s="33">
        <v>44806.613020833334</v>
      </c>
      <c r="E95" s="32" t="s">
        <v>37</v>
      </c>
      <c r="F95" s="32" t="s">
        <v>1505</v>
      </c>
      <c r="G95">
        <v>11224</v>
      </c>
      <c r="H95" s="33">
        <v>44818.620046296295</v>
      </c>
      <c r="I95" s="32" t="s">
        <v>38</v>
      </c>
      <c r="J95" s="32" t="s">
        <v>39</v>
      </c>
      <c r="K95" s="33"/>
      <c r="L95" s="32" t="s">
        <v>40</v>
      </c>
      <c r="M95" s="32" t="s">
        <v>56</v>
      </c>
      <c r="N95">
        <v>1</v>
      </c>
      <c r="O95" s="32" t="s">
        <v>42</v>
      </c>
      <c r="P95">
        <v>0</v>
      </c>
      <c r="Q95" s="32" t="s">
        <v>56</v>
      </c>
      <c r="R95">
        <v>6969</v>
      </c>
      <c r="S95" s="32" t="s">
        <v>201</v>
      </c>
      <c r="T95" s="32" t="s">
        <v>1250</v>
      </c>
      <c r="U95" s="32" t="s">
        <v>45</v>
      </c>
      <c r="V95" s="32" t="s">
        <v>395</v>
      </c>
      <c r="W95" s="33">
        <v>44806.66983796296</v>
      </c>
      <c r="X95" s="32" t="s">
        <v>89</v>
      </c>
      <c r="Y95" s="32" t="s">
        <v>47</v>
      </c>
      <c r="Z95" s="32" t="s">
        <v>48</v>
      </c>
      <c r="AA95" s="32" t="s">
        <v>128</v>
      </c>
      <c r="AB95" s="32" t="s">
        <v>1506</v>
      </c>
      <c r="AC95" s="32" t="s">
        <v>630</v>
      </c>
      <c r="AD95" s="34"/>
      <c r="AE95" s="32" t="s">
        <v>39</v>
      </c>
      <c r="AF95" s="32" t="s">
        <v>50</v>
      </c>
      <c r="AG95" s="35">
        <v>0</v>
      </c>
      <c r="AH95" s="33">
        <v>44806.676296296297</v>
      </c>
      <c r="AI95" s="32" t="s">
        <v>56</v>
      </c>
    </row>
    <row r="96" spans="1:35">
      <c r="A96" s="32" t="s">
        <v>35</v>
      </c>
      <c r="B96" s="32" t="s">
        <v>171</v>
      </c>
      <c r="C96" s="33">
        <v>44811.400266203702</v>
      </c>
      <c r="D96" s="33">
        <v>44806.627372685187</v>
      </c>
      <c r="E96" s="32" t="s">
        <v>37</v>
      </c>
      <c r="F96" s="32" t="s">
        <v>1507</v>
      </c>
      <c r="G96">
        <v>11225</v>
      </c>
      <c r="H96" s="33">
        <v>44823.348877314813</v>
      </c>
      <c r="I96" s="32" t="s">
        <v>38</v>
      </c>
      <c r="J96" s="32" t="s">
        <v>39</v>
      </c>
      <c r="K96" s="33"/>
      <c r="L96" s="32" t="s">
        <v>40</v>
      </c>
      <c r="M96" s="32" t="s">
        <v>56</v>
      </c>
      <c r="N96">
        <v>1</v>
      </c>
      <c r="O96" s="32" t="s">
        <v>42</v>
      </c>
      <c r="P96">
        <v>0</v>
      </c>
      <c r="Q96" s="32" t="s">
        <v>56</v>
      </c>
      <c r="R96">
        <v>6070</v>
      </c>
      <c r="S96" s="32" t="s">
        <v>1508</v>
      </c>
      <c r="T96" s="32" t="s">
        <v>1509</v>
      </c>
      <c r="U96" s="32" t="s">
        <v>45</v>
      </c>
      <c r="V96" s="32" t="s">
        <v>1510</v>
      </c>
      <c r="W96" s="33">
        <v>44809.384050925924</v>
      </c>
      <c r="X96" s="32" t="s">
        <v>149</v>
      </c>
      <c r="Y96" s="32" t="s">
        <v>47</v>
      </c>
      <c r="Z96" s="32" t="s">
        <v>48</v>
      </c>
      <c r="AA96" s="32" t="s">
        <v>190</v>
      </c>
      <c r="AB96" s="32" t="s">
        <v>1511</v>
      </c>
      <c r="AC96" s="32" t="s">
        <v>599</v>
      </c>
      <c r="AD96" s="34"/>
      <c r="AE96" s="32" t="s">
        <v>39</v>
      </c>
      <c r="AF96" s="32" t="s">
        <v>50</v>
      </c>
      <c r="AG96" s="35">
        <v>0</v>
      </c>
      <c r="AH96" s="33">
        <v>44811.400266203702</v>
      </c>
      <c r="AI96" s="32" t="s">
        <v>56</v>
      </c>
    </row>
    <row r="97" spans="1:35">
      <c r="A97" s="32" t="s">
        <v>35</v>
      </c>
      <c r="B97" s="32" t="s">
        <v>92</v>
      </c>
      <c r="C97" s="33">
        <v>44810.371851851851</v>
      </c>
      <c r="D97" s="33">
        <v>44806.629317129627</v>
      </c>
      <c r="E97" s="32" t="s">
        <v>37</v>
      </c>
      <c r="F97" s="32" t="s">
        <v>1512</v>
      </c>
      <c r="G97">
        <v>11226</v>
      </c>
      <c r="H97" s="33">
        <v>44818.629872685182</v>
      </c>
      <c r="I97" s="32" t="s">
        <v>38</v>
      </c>
      <c r="J97" s="32" t="s">
        <v>39</v>
      </c>
      <c r="K97" s="33"/>
      <c r="L97" s="32" t="s">
        <v>40</v>
      </c>
      <c r="M97" s="32" t="s">
        <v>41</v>
      </c>
      <c r="N97">
        <v>1</v>
      </c>
      <c r="O97" s="32" t="s">
        <v>42</v>
      </c>
      <c r="P97">
        <v>0</v>
      </c>
      <c r="Q97" s="32" t="s">
        <v>56</v>
      </c>
      <c r="R97">
        <v>844500768</v>
      </c>
      <c r="S97" s="32" t="s">
        <v>408</v>
      </c>
      <c r="T97" s="32" t="s">
        <v>409</v>
      </c>
      <c r="U97" s="32" t="s">
        <v>45</v>
      </c>
      <c r="V97" s="32" t="s">
        <v>1513</v>
      </c>
      <c r="W97" s="33">
        <v>44810.371851851851</v>
      </c>
      <c r="X97" s="32" t="s">
        <v>106</v>
      </c>
      <c r="Y97" s="32" t="s">
        <v>47</v>
      </c>
      <c r="Z97" s="32" t="s">
        <v>48</v>
      </c>
      <c r="AA97" s="32" t="s">
        <v>107</v>
      </c>
      <c r="AB97" s="32" t="s">
        <v>1514</v>
      </c>
      <c r="AC97" s="32" t="s">
        <v>570</v>
      </c>
      <c r="AD97" s="34"/>
      <c r="AE97" s="32" t="s">
        <v>39</v>
      </c>
      <c r="AF97" s="32" t="s">
        <v>50</v>
      </c>
      <c r="AG97" s="35">
        <v>0</v>
      </c>
      <c r="AH97" s="33">
        <v>44810.371840277781</v>
      </c>
      <c r="AI97" s="32" t="s">
        <v>56</v>
      </c>
    </row>
    <row r="98" spans="1:35">
      <c r="A98" s="32" t="s">
        <v>35</v>
      </c>
      <c r="B98" s="32" t="s">
        <v>329</v>
      </c>
      <c r="C98" s="33">
        <v>44806.629699074074</v>
      </c>
      <c r="D98" s="33">
        <v>44806.629351851851</v>
      </c>
      <c r="E98" s="32" t="s">
        <v>37</v>
      </c>
      <c r="F98" s="32" t="s">
        <v>1515</v>
      </c>
      <c r="G98">
        <v>11227</v>
      </c>
      <c r="H98" s="33">
        <v>44841.347766203704</v>
      </c>
      <c r="I98" s="32" t="s">
        <v>38</v>
      </c>
      <c r="J98" s="32" t="s">
        <v>39</v>
      </c>
      <c r="K98" s="33"/>
      <c r="L98" s="32" t="s">
        <v>40</v>
      </c>
      <c r="M98" s="32" t="s">
        <v>41</v>
      </c>
      <c r="N98">
        <v>1</v>
      </c>
      <c r="O98" s="32" t="s">
        <v>39</v>
      </c>
      <c r="P98">
        <v>0</v>
      </c>
      <c r="Q98" s="32" t="s">
        <v>41</v>
      </c>
      <c r="R98">
        <v>642175520</v>
      </c>
      <c r="S98" s="32" t="s">
        <v>194</v>
      </c>
      <c r="T98" s="32" t="s">
        <v>195</v>
      </c>
      <c r="U98" s="32" t="s">
        <v>45</v>
      </c>
      <c r="V98" s="32" t="s">
        <v>750</v>
      </c>
      <c r="W98" s="33">
        <v>44806.629699074074</v>
      </c>
      <c r="X98" s="32" t="s">
        <v>196</v>
      </c>
      <c r="Y98" s="32" t="s">
        <v>52</v>
      </c>
      <c r="Z98" s="32" t="s">
        <v>48</v>
      </c>
      <c r="AA98" s="32" t="s">
        <v>425</v>
      </c>
      <c r="AB98" s="32" t="s">
        <v>1516</v>
      </c>
      <c r="AC98" s="32" t="s">
        <v>1349</v>
      </c>
      <c r="AD98" s="34"/>
      <c r="AE98" s="32" t="s">
        <v>39</v>
      </c>
      <c r="AF98" s="32" t="s">
        <v>50</v>
      </c>
      <c r="AG98" s="35">
        <v>0</v>
      </c>
      <c r="AH98" s="33">
        <v>44838.472766203704</v>
      </c>
      <c r="AI98" s="32" t="s">
        <v>41</v>
      </c>
    </row>
    <row r="99" spans="1:35">
      <c r="A99" s="32" t="s">
        <v>35</v>
      </c>
      <c r="B99" s="32" t="s">
        <v>54</v>
      </c>
      <c r="C99" s="33">
        <v>44806.638738425929</v>
      </c>
      <c r="D99" s="33">
        <v>44806.629594907405</v>
      </c>
      <c r="E99" s="32" t="s">
        <v>39</v>
      </c>
      <c r="F99" s="32" t="s">
        <v>39</v>
      </c>
      <c r="G99">
        <v>11228</v>
      </c>
      <c r="H99" s="33">
        <v>44811.505254629628</v>
      </c>
      <c r="I99" s="32" t="s">
        <v>1517</v>
      </c>
      <c r="J99" s="32" t="s">
        <v>45</v>
      </c>
      <c r="K99" s="33">
        <v>44806.638368055559</v>
      </c>
      <c r="L99" s="32" t="s">
        <v>40</v>
      </c>
      <c r="M99" s="32" t="s">
        <v>56</v>
      </c>
      <c r="N99">
        <v>1</v>
      </c>
      <c r="O99" s="32" t="s">
        <v>135</v>
      </c>
      <c r="P99">
        <v>1</v>
      </c>
      <c r="Q99" s="32" t="s">
        <v>41</v>
      </c>
      <c r="R99">
        <v>6315</v>
      </c>
      <c r="S99" s="32" t="s">
        <v>194</v>
      </c>
      <c r="T99" s="32" t="s">
        <v>195</v>
      </c>
      <c r="U99" s="32" t="s">
        <v>45</v>
      </c>
      <c r="V99" s="32" t="s">
        <v>1518</v>
      </c>
      <c r="W99" s="33">
        <v>44806.638738425929</v>
      </c>
      <c r="X99" s="32" t="s">
        <v>110</v>
      </c>
      <c r="Y99" s="32" t="s">
        <v>47</v>
      </c>
      <c r="Z99" s="32" t="s">
        <v>48</v>
      </c>
      <c r="AA99" s="32" t="s">
        <v>97</v>
      </c>
      <c r="AB99" s="32" t="s">
        <v>1519</v>
      </c>
      <c r="AC99" s="32" t="s">
        <v>1349</v>
      </c>
      <c r="AD99" s="34"/>
      <c r="AE99" s="32" t="s">
        <v>39</v>
      </c>
      <c r="AF99" s="32" t="s">
        <v>53</v>
      </c>
      <c r="AG99" s="35">
        <v>0</v>
      </c>
      <c r="AH99" s="33">
        <v>44806.638738425929</v>
      </c>
      <c r="AI99" s="32" t="s">
        <v>56</v>
      </c>
    </row>
    <row r="100" spans="1:35">
      <c r="A100" s="32" t="s">
        <v>35</v>
      </c>
      <c r="B100" s="32" t="s">
        <v>329</v>
      </c>
      <c r="C100" s="33">
        <v>44806.632835648146</v>
      </c>
      <c r="D100" s="33">
        <v>44806.632638888892</v>
      </c>
      <c r="E100" s="32" t="s">
        <v>37</v>
      </c>
      <c r="F100" s="32" t="s">
        <v>1520</v>
      </c>
      <c r="G100">
        <v>11229</v>
      </c>
      <c r="H100" s="33">
        <v>44841.34648148148</v>
      </c>
      <c r="I100" s="32" t="s">
        <v>38</v>
      </c>
      <c r="J100" s="32" t="s">
        <v>39</v>
      </c>
      <c r="K100" s="33"/>
      <c r="L100" s="32" t="s">
        <v>40</v>
      </c>
      <c r="M100" s="32" t="s">
        <v>41</v>
      </c>
      <c r="N100">
        <v>1</v>
      </c>
      <c r="O100" s="32" t="s">
        <v>39</v>
      </c>
      <c r="P100">
        <v>0</v>
      </c>
      <c r="Q100" s="32" t="s">
        <v>41</v>
      </c>
      <c r="R100">
        <v>642175520</v>
      </c>
      <c r="S100" s="32" t="s">
        <v>194</v>
      </c>
      <c r="T100" s="32" t="s">
        <v>195</v>
      </c>
      <c r="U100" s="32" t="s">
        <v>45</v>
      </c>
      <c r="V100" s="32" t="s">
        <v>753</v>
      </c>
      <c r="W100" s="33">
        <v>44806.632835648146</v>
      </c>
      <c r="X100" s="32" t="s">
        <v>196</v>
      </c>
      <c r="Y100" s="32" t="s">
        <v>52</v>
      </c>
      <c r="Z100" s="32" t="s">
        <v>48</v>
      </c>
      <c r="AA100" s="32" t="s">
        <v>330</v>
      </c>
      <c r="AB100" s="32" t="s">
        <v>1521</v>
      </c>
      <c r="AC100" s="32" t="s">
        <v>1349</v>
      </c>
      <c r="AD100" s="34"/>
      <c r="AE100" s="32" t="s">
        <v>39</v>
      </c>
      <c r="AF100" s="32" t="s">
        <v>50</v>
      </c>
      <c r="AG100" s="35">
        <v>0</v>
      </c>
      <c r="AH100" s="33">
        <v>44838.47148148148</v>
      </c>
      <c r="AI100" s="32" t="s">
        <v>41</v>
      </c>
    </row>
    <row r="101" spans="1:35">
      <c r="A101" s="32" t="s">
        <v>35</v>
      </c>
      <c r="B101" s="32" t="s">
        <v>499</v>
      </c>
      <c r="C101" s="33">
        <v>44811.597905092596</v>
      </c>
      <c r="D101" s="33">
        <v>44806.63453703704</v>
      </c>
      <c r="E101" s="32" t="s">
        <v>37</v>
      </c>
      <c r="F101" s="32" t="s">
        <v>1522</v>
      </c>
      <c r="G101">
        <v>11230</v>
      </c>
      <c r="H101" s="33">
        <v>44811.50953703704</v>
      </c>
      <c r="I101" s="32" t="s">
        <v>38</v>
      </c>
      <c r="J101" s="32" t="s">
        <v>39</v>
      </c>
      <c r="K101" s="33"/>
      <c r="L101" s="32" t="s">
        <v>40</v>
      </c>
      <c r="M101" s="32" t="s">
        <v>41</v>
      </c>
      <c r="N101">
        <v>1</v>
      </c>
      <c r="O101" s="32" t="s">
        <v>39</v>
      </c>
      <c r="P101">
        <v>0</v>
      </c>
      <c r="Q101" s="32" t="s">
        <v>41</v>
      </c>
      <c r="R101">
        <v>642175520</v>
      </c>
      <c r="S101" s="32" t="s">
        <v>194</v>
      </c>
      <c r="T101" s="32" t="s">
        <v>195</v>
      </c>
      <c r="U101" s="32" t="s">
        <v>66</v>
      </c>
      <c r="V101" s="32" t="s">
        <v>1523</v>
      </c>
      <c r="W101" s="33">
        <v>44811.597905092596</v>
      </c>
      <c r="X101" s="32" t="s">
        <v>196</v>
      </c>
      <c r="Y101" s="32" t="s">
        <v>47</v>
      </c>
      <c r="Z101" s="32" t="s">
        <v>48</v>
      </c>
      <c r="AA101" s="32" t="s">
        <v>39</v>
      </c>
      <c r="AB101" s="32" t="s">
        <v>1524</v>
      </c>
      <c r="AC101" s="32" t="s">
        <v>1349</v>
      </c>
      <c r="AD101" s="34"/>
      <c r="AE101" s="32" t="s">
        <v>39</v>
      </c>
      <c r="AF101" s="32" t="s">
        <v>50</v>
      </c>
      <c r="AG101" s="35">
        <v>0</v>
      </c>
      <c r="AH101" s="33">
        <v>44838.47142361111</v>
      </c>
      <c r="AI101" s="32" t="s">
        <v>41</v>
      </c>
    </row>
    <row r="102" spans="1:35">
      <c r="A102" s="32" t="s">
        <v>35</v>
      </c>
      <c r="B102" s="32" t="s">
        <v>452</v>
      </c>
      <c r="C102" s="33">
        <v>44806.640787037039</v>
      </c>
      <c r="D102" s="33">
        <v>44806.636284722219</v>
      </c>
      <c r="E102" s="32" t="s">
        <v>37</v>
      </c>
      <c r="F102" s="32" t="s">
        <v>1525</v>
      </c>
      <c r="G102">
        <v>11231</v>
      </c>
      <c r="H102" s="33">
        <v>44818.636493055557</v>
      </c>
      <c r="I102" s="32" t="s">
        <v>38</v>
      </c>
      <c r="J102" s="32" t="s">
        <v>39</v>
      </c>
      <c r="K102" s="33"/>
      <c r="L102" s="32" t="s">
        <v>40</v>
      </c>
      <c r="M102" s="32" t="s">
        <v>56</v>
      </c>
      <c r="N102">
        <v>1</v>
      </c>
      <c r="O102" s="32" t="s">
        <v>104</v>
      </c>
      <c r="P102">
        <v>0</v>
      </c>
      <c r="Q102" s="32" t="s">
        <v>56</v>
      </c>
      <c r="R102">
        <v>6827</v>
      </c>
      <c r="S102" s="32" t="s">
        <v>824</v>
      </c>
      <c r="T102" s="32" t="s">
        <v>825</v>
      </c>
      <c r="U102" s="32" t="s">
        <v>45</v>
      </c>
      <c r="V102" s="32" t="s">
        <v>1526</v>
      </c>
      <c r="W102" s="33">
        <v>44806.640787037039</v>
      </c>
      <c r="X102" s="32" t="s">
        <v>184</v>
      </c>
      <c r="Y102" s="32" t="s">
        <v>47</v>
      </c>
      <c r="Z102" s="32" t="s">
        <v>48</v>
      </c>
      <c r="AA102" s="32" t="s">
        <v>455</v>
      </c>
      <c r="AB102" s="32" t="s">
        <v>1525</v>
      </c>
      <c r="AC102" s="32" t="s">
        <v>328</v>
      </c>
      <c r="AD102" s="34"/>
      <c r="AE102" s="32" t="s">
        <v>39</v>
      </c>
      <c r="AF102" s="32" t="s">
        <v>50</v>
      </c>
      <c r="AG102" s="35">
        <v>0</v>
      </c>
      <c r="AH102" s="33">
        <v>44806.640787037039</v>
      </c>
      <c r="AI102" s="32" t="s">
        <v>56</v>
      </c>
    </row>
    <row r="103" spans="1:35">
      <c r="A103" s="32" t="s">
        <v>35</v>
      </c>
      <c r="B103" s="32" t="s">
        <v>1527</v>
      </c>
      <c r="C103" s="33">
        <v>44827.400046296294</v>
      </c>
      <c r="D103" s="33">
        <v>44806.643969907411</v>
      </c>
      <c r="E103" s="32" t="s">
        <v>37</v>
      </c>
      <c r="F103" s="32" t="s">
        <v>1528</v>
      </c>
      <c r="G103">
        <v>11232</v>
      </c>
      <c r="H103" s="33">
        <v>44839.34170138889</v>
      </c>
      <c r="I103" s="32" t="s">
        <v>38</v>
      </c>
      <c r="J103" s="32" t="s">
        <v>39</v>
      </c>
      <c r="K103" s="33"/>
      <c r="L103" s="32" t="s">
        <v>40</v>
      </c>
      <c r="M103" s="32" t="s">
        <v>56</v>
      </c>
      <c r="N103">
        <v>1</v>
      </c>
      <c r="O103" s="32" t="s">
        <v>104</v>
      </c>
      <c r="P103">
        <v>0</v>
      </c>
      <c r="Q103" s="32" t="s">
        <v>56</v>
      </c>
      <c r="R103">
        <v>619251642</v>
      </c>
      <c r="S103" s="32" t="s">
        <v>1529</v>
      </c>
      <c r="T103" s="32" t="s">
        <v>1530</v>
      </c>
      <c r="U103" s="32" t="s">
        <v>45</v>
      </c>
      <c r="V103" s="32" t="s">
        <v>1531</v>
      </c>
      <c r="W103" s="33">
        <v>44825.375011574077</v>
      </c>
      <c r="X103" s="32" t="s">
        <v>51</v>
      </c>
      <c r="Y103" s="32" t="s">
        <v>47</v>
      </c>
      <c r="Z103" s="32" t="s">
        <v>48</v>
      </c>
      <c r="AA103" s="32" t="s">
        <v>455</v>
      </c>
      <c r="AB103" s="32" t="s">
        <v>1532</v>
      </c>
      <c r="AC103" s="32" t="s">
        <v>630</v>
      </c>
      <c r="AD103" s="34"/>
      <c r="AE103" s="32" t="s">
        <v>39</v>
      </c>
      <c r="AF103" s="32" t="s">
        <v>50</v>
      </c>
      <c r="AG103" s="35">
        <v>0</v>
      </c>
      <c r="AH103" s="33">
        <v>44827.400034722225</v>
      </c>
      <c r="AI103" s="32" t="s">
        <v>56</v>
      </c>
    </row>
    <row r="104" spans="1:35">
      <c r="A104" s="32" t="s">
        <v>35</v>
      </c>
      <c r="B104" s="32" t="s">
        <v>178</v>
      </c>
      <c r="C104" s="33">
        <v>44806.676527777781</v>
      </c>
      <c r="D104" s="33">
        <v>44806.649988425925</v>
      </c>
      <c r="E104" s="32" t="s">
        <v>37</v>
      </c>
      <c r="F104" s="32" t="s">
        <v>39</v>
      </c>
      <c r="G104">
        <v>11233</v>
      </c>
      <c r="H104" s="33">
        <v>44831.454652777778</v>
      </c>
      <c r="I104" s="32" t="s">
        <v>38</v>
      </c>
      <c r="J104" s="32" t="s">
        <v>39</v>
      </c>
      <c r="K104" s="33"/>
      <c r="L104" s="32" t="s">
        <v>40</v>
      </c>
      <c r="M104" s="32" t="s">
        <v>56</v>
      </c>
      <c r="N104">
        <v>1</v>
      </c>
      <c r="O104" s="32" t="s">
        <v>73</v>
      </c>
      <c r="P104">
        <v>0</v>
      </c>
      <c r="Q104" s="32" t="s">
        <v>41</v>
      </c>
      <c r="R104">
        <v>6587</v>
      </c>
      <c r="S104" s="32" t="s">
        <v>914</v>
      </c>
      <c r="T104" s="32" t="s">
        <v>1533</v>
      </c>
      <c r="U104" s="32" t="s">
        <v>45</v>
      </c>
      <c r="V104" s="32" t="s">
        <v>1534</v>
      </c>
      <c r="W104" s="33">
        <v>44806.662939814814</v>
      </c>
      <c r="X104" s="32" t="s">
        <v>58</v>
      </c>
      <c r="Y104" s="32" t="s">
        <v>47</v>
      </c>
      <c r="Z104" s="32" t="s">
        <v>48</v>
      </c>
      <c r="AA104" s="32" t="s">
        <v>182</v>
      </c>
      <c r="AB104" s="32" t="s">
        <v>945</v>
      </c>
      <c r="AC104" s="32" t="s">
        <v>1535</v>
      </c>
      <c r="AD104" s="34"/>
      <c r="AE104" s="32" t="s">
        <v>39</v>
      </c>
      <c r="AF104" s="32" t="s">
        <v>53</v>
      </c>
      <c r="AG104" s="35">
        <v>0</v>
      </c>
      <c r="AH104" s="33">
        <v>44826.592152777775</v>
      </c>
      <c r="AI104" s="32" t="s">
        <v>56</v>
      </c>
    </row>
    <row r="105" spans="1:35">
      <c r="A105" s="32" t="s">
        <v>35</v>
      </c>
      <c r="B105" s="32" t="s">
        <v>54</v>
      </c>
      <c r="C105" s="33">
        <v>44806.705046296294</v>
      </c>
      <c r="D105" s="33">
        <v>44806.661886574075</v>
      </c>
      <c r="E105" s="32" t="s">
        <v>37</v>
      </c>
      <c r="F105" s="32" t="s">
        <v>1536</v>
      </c>
      <c r="G105">
        <v>11234</v>
      </c>
      <c r="H105" s="33">
        <v>44818.683518518519</v>
      </c>
      <c r="I105" s="32" t="s">
        <v>38</v>
      </c>
      <c r="J105" s="32" t="s">
        <v>39</v>
      </c>
      <c r="K105" s="33"/>
      <c r="L105" s="32" t="s">
        <v>40</v>
      </c>
      <c r="M105" s="32" t="s">
        <v>56</v>
      </c>
      <c r="N105">
        <v>1</v>
      </c>
      <c r="O105" s="32" t="s">
        <v>42</v>
      </c>
      <c r="P105">
        <v>0</v>
      </c>
      <c r="Q105" s="32" t="s">
        <v>56</v>
      </c>
      <c r="R105">
        <v>6224</v>
      </c>
      <c r="S105" s="32" t="s">
        <v>1069</v>
      </c>
      <c r="T105" s="32" t="s">
        <v>1070</v>
      </c>
      <c r="U105" s="32" t="s">
        <v>45</v>
      </c>
      <c r="V105" s="32" t="s">
        <v>1537</v>
      </c>
      <c r="W105" s="33">
        <v>44806.683749999997</v>
      </c>
      <c r="X105" s="32" t="s">
        <v>103</v>
      </c>
      <c r="Y105" s="32" t="s">
        <v>47</v>
      </c>
      <c r="Z105" s="32" t="s">
        <v>48</v>
      </c>
      <c r="AA105" s="32" t="s">
        <v>1538</v>
      </c>
      <c r="AB105" s="32" t="s">
        <v>1539</v>
      </c>
      <c r="AC105" s="32" t="s">
        <v>619</v>
      </c>
      <c r="AD105" s="34"/>
      <c r="AE105" s="32" t="s">
        <v>39</v>
      </c>
      <c r="AF105" s="32" t="s">
        <v>50</v>
      </c>
      <c r="AG105" s="35">
        <v>0</v>
      </c>
      <c r="AH105" s="33">
        <v>44806.705046296294</v>
      </c>
      <c r="AI105" s="32" t="s">
        <v>56</v>
      </c>
    </row>
    <row r="106" spans="1:35">
      <c r="A106" s="32" t="s">
        <v>35</v>
      </c>
      <c r="B106" s="32" t="s">
        <v>499</v>
      </c>
      <c r="C106" s="33">
        <v>44806.663472222222</v>
      </c>
      <c r="D106" s="33">
        <v>44806.663298611114</v>
      </c>
      <c r="E106" s="32" t="s">
        <v>37</v>
      </c>
      <c r="F106" s="32" t="s">
        <v>1540</v>
      </c>
      <c r="G106">
        <v>11235</v>
      </c>
      <c r="H106" s="33">
        <v>44841.346377314818</v>
      </c>
      <c r="I106" s="32" t="s">
        <v>38</v>
      </c>
      <c r="J106" s="32" t="s">
        <v>39</v>
      </c>
      <c r="K106" s="33"/>
      <c r="L106" s="32" t="s">
        <v>40</v>
      </c>
      <c r="M106" s="32" t="s">
        <v>41</v>
      </c>
      <c r="N106">
        <v>1</v>
      </c>
      <c r="O106" s="32" t="s">
        <v>39</v>
      </c>
      <c r="P106">
        <v>0</v>
      </c>
      <c r="Q106" s="32" t="s">
        <v>41</v>
      </c>
      <c r="R106">
        <v>642175520</v>
      </c>
      <c r="S106" s="32" t="s">
        <v>194</v>
      </c>
      <c r="T106" s="32" t="s">
        <v>195</v>
      </c>
      <c r="U106" s="32" t="s">
        <v>45</v>
      </c>
      <c r="V106" s="32" t="s">
        <v>838</v>
      </c>
      <c r="W106" s="33">
        <v>44806.663472222222</v>
      </c>
      <c r="X106" s="32" t="s">
        <v>196</v>
      </c>
      <c r="Y106" s="32" t="s">
        <v>52</v>
      </c>
      <c r="Z106" s="32" t="s">
        <v>48</v>
      </c>
      <c r="AA106" s="32" t="s">
        <v>39</v>
      </c>
      <c r="AB106" s="32" t="s">
        <v>1028</v>
      </c>
      <c r="AC106" s="32" t="s">
        <v>1349</v>
      </c>
      <c r="AD106" s="34"/>
      <c r="AE106" s="32" t="s">
        <v>39</v>
      </c>
      <c r="AF106" s="32" t="s">
        <v>50</v>
      </c>
      <c r="AG106" s="35">
        <v>0</v>
      </c>
      <c r="AH106" s="33">
        <v>44838.471377314818</v>
      </c>
      <c r="AI106" s="32" t="s">
        <v>41</v>
      </c>
    </row>
    <row r="107" spans="1:35">
      <c r="A107" s="32" t="s">
        <v>35</v>
      </c>
      <c r="B107" s="32" t="s">
        <v>329</v>
      </c>
      <c r="C107" s="33">
        <v>44818.692557870374</v>
      </c>
      <c r="D107" s="33">
        <v>44806.664895833332</v>
      </c>
      <c r="E107" s="32" t="s">
        <v>37</v>
      </c>
      <c r="F107" s="32" t="s">
        <v>1541</v>
      </c>
      <c r="G107">
        <v>11236</v>
      </c>
      <c r="H107" s="33">
        <v>44818.625</v>
      </c>
      <c r="I107" s="32" t="s">
        <v>38</v>
      </c>
      <c r="J107" s="32" t="s">
        <v>39</v>
      </c>
      <c r="K107" s="33"/>
      <c r="L107" s="32" t="s">
        <v>40</v>
      </c>
      <c r="M107" s="32" t="s">
        <v>56</v>
      </c>
      <c r="N107">
        <v>1</v>
      </c>
      <c r="O107" s="32" t="s">
        <v>518</v>
      </c>
      <c r="P107">
        <v>0</v>
      </c>
      <c r="Q107" s="32" t="s">
        <v>56</v>
      </c>
      <c r="R107">
        <v>6520</v>
      </c>
      <c r="S107" s="32" t="s">
        <v>75</v>
      </c>
      <c r="T107" s="32" t="s">
        <v>76</v>
      </c>
      <c r="U107" s="32" t="s">
        <v>45</v>
      </c>
      <c r="V107" s="32" t="s">
        <v>1542</v>
      </c>
      <c r="W107" s="33">
        <v>44816.671157407407</v>
      </c>
      <c r="X107" s="32" t="s">
        <v>215</v>
      </c>
      <c r="Y107" s="32" t="s">
        <v>47</v>
      </c>
      <c r="Z107" s="32" t="s">
        <v>48</v>
      </c>
      <c r="AA107" s="32" t="s">
        <v>330</v>
      </c>
      <c r="AB107" s="32" t="s">
        <v>1543</v>
      </c>
      <c r="AC107" s="32" t="s">
        <v>573</v>
      </c>
      <c r="AD107" s="34">
        <v>44686</v>
      </c>
      <c r="AE107" s="32" t="s">
        <v>39</v>
      </c>
      <c r="AF107" s="32" t="s">
        <v>53</v>
      </c>
      <c r="AG107" s="35">
        <v>0</v>
      </c>
      <c r="AH107" s="33">
        <v>44820.416435185187</v>
      </c>
      <c r="AI107" s="32" t="s">
        <v>56</v>
      </c>
    </row>
    <row r="108" spans="1:35">
      <c r="A108" s="32" t="s">
        <v>35</v>
      </c>
      <c r="B108" s="32" t="s">
        <v>499</v>
      </c>
      <c r="C108" s="33">
        <v>44806.665162037039</v>
      </c>
      <c r="D108" s="33">
        <v>44806.664976851855</v>
      </c>
      <c r="E108" s="32" t="s">
        <v>37</v>
      </c>
      <c r="F108" s="32" t="s">
        <v>1544</v>
      </c>
      <c r="G108">
        <v>11237</v>
      </c>
      <c r="H108" s="33">
        <v>44841.346331018518</v>
      </c>
      <c r="I108" s="32" t="s">
        <v>38</v>
      </c>
      <c r="J108" s="32" t="s">
        <v>39</v>
      </c>
      <c r="K108" s="33"/>
      <c r="L108" s="32" t="s">
        <v>40</v>
      </c>
      <c r="M108" s="32" t="s">
        <v>41</v>
      </c>
      <c r="N108">
        <v>1</v>
      </c>
      <c r="O108" s="32" t="s">
        <v>39</v>
      </c>
      <c r="P108">
        <v>0</v>
      </c>
      <c r="Q108" s="32" t="s">
        <v>41</v>
      </c>
      <c r="R108">
        <v>642175520</v>
      </c>
      <c r="S108" s="32" t="s">
        <v>194</v>
      </c>
      <c r="T108" s="32" t="s">
        <v>195</v>
      </c>
      <c r="U108" s="32" t="s">
        <v>45</v>
      </c>
      <c r="V108" s="32" t="s">
        <v>749</v>
      </c>
      <c r="W108" s="33">
        <v>44806.665162037039</v>
      </c>
      <c r="X108" s="32" t="s">
        <v>196</v>
      </c>
      <c r="Y108" s="32" t="s">
        <v>235</v>
      </c>
      <c r="Z108" s="32" t="s">
        <v>48</v>
      </c>
      <c r="AA108" s="32" t="s">
        <v>39</v>
      </c>
      <c r="AB108" s="32" t="s">
        <v>1028</v>
      </c>
      <c r="AC108" s="32" t="s">
        <v>1349</v>
      </c>
      <c r="AD108" s="34"/>
      <c r="AE108" s="32" t="s">
        <v>39</v>
      </c>
      <c r="AF108" s="32" t="s">
        <v>50</v>
      </c>
      <c r="AG108" s="35">
        <v>0</v>
      </c>
      <c r="AH108" s="33">
        <v>44838.471331018518</v>
      </c>
      <c r="AI108" s="32" t="s">
        <v>41</v>
      </c>
    </row>
    <row r="109" spans="1:35">
      <c r="A109" s="32" t="s">
        <v>35</v>
      </c>
      <c r="B109" s="32" t="s">
        <v>73</v>
      </c>
      <c r="C109" s="33">
        <v>44807.494826388887</v>
      </c>
      <c r="D109" s="33">
        <v>44807.346851851849</v>
      </c>
      <c r="E109" s="32" t="s">
        <v>37</v>
      </c>
      <c r="F109" s="32" t="s">
        <v>1545</v>
      </c>
      <c r="G109">
        <v>11238</v>
      </c>
      <c r="H109" s="33">
        <v>44818.708333333336</v>
      </c>
      <c r="I109" s="32" t="s">
        <v>38</v>
      </c>
      <c r="J109" s="32" t="s">
        <v>39</v>
      </c>
      <c r="K109" s="33"/>
      <c r="L109" s="32" t="s">
        <v>40</v>
      </c>
      <c r="M109" s="32" t="s">
        <v>56</v>
      </c>
      <c r="N109">
        <v>1</v>
      </c>
      <c r="O109" s="32" t="s">
        <v>42</v>
      </c>
      <c r="P109">
        <v>0</v>
      </c>
      <c r="Q109" s="32" t="s">
        <v>56</v>
      </c>
      <c r="R109">
        <v>6163</v>
      </c>
      <c r="S109" s="32" t="s">
        <v>699</v>
      </c>
      <c r="T109" s="32" t="s">
        <v>700</v>
      </c>
      <c r="U109" s="32" t="s">
        <v>45</v>
      </c>
      <c r="V109" s="32" t="s">
        <v>38</v>
      </c>
      <c r="W109" s="33">
        <v>44807.494826388887</v>
      </c>
      <c r="X109" s="32" t="s">
        <v>223</v>
      </c>
      <c r="Y109" s="32" t="s">
        <v>47</v>
      </c>
      <c r="Z109" s="32" t="s">
        <v>48</v>
      </c>
      <c r="AA109" s="32" t="s">
        <v>161</v>
      </c>
      <c r="AB109" s="32" t="s">
        <v>1546</v>
      </c>
      <c r="AC109" s="32" t="s">
        <v>1547</v>
      </c>
      <c r="AD109" s="34"/>
      <c r="AE109" s="32" t="s">
        <v>39</v>
      </c>
      <c r="AF109" s="32" t="s">
        <v>50</v>
      </c>
      <c r="AG109" s="35">
        <v>0</v>
      </c>
      <c r="AH109" s="33">
        <v>44807.494814814818</v>
      </c>
      <c r="AI109" s="32" t="s">
        <v>56</v>
      </c>
    </row>
    <row r="110" spans="1:35">
      <c r="A110" s="32" t="s">
        <v>35</v>
      </c>
      <c r="B110" s="32" t="s">
        <v>54</v>
      </c>
      <c r="C110" s="33">
        <v>44807.495335648149</v>
      </c>
      <c r="D110" s="33">
        <v>44807.354502314818</v>
      </c>
      <c r="E110" s="32" t="s">
        <v>37</v>
      </c>
      <c r="F110" s="32" t="s">
        <v>1548</v>
      </c>
      <c r="G110">
        <v>11239</v>
      </c>
      <c r="H110" s="33">
        <v>44818.708333333336</v>
      </c>
      <c r="I110" s="32" t="s">
        <v>38</v>
      </c>
      <c r="J110" s="32" t="s">
        <v>39</v>
      </c>
      <c r="K110" s="33"/>
      <c r="L110" s="32" t="s">
        <v>40</v>
      </c>
      <c r="M110" s="32" t="s">
        <v>56</v>
      </c>
      <c r="N110">
        <v>1</v>
      </c>
      <c r="O110" s="32" t="s">
        <v>42</v>
      </c>
      <c r="P110">
        <v>0</v>
      </c>
      <c r="Q110" s="32" t="s">
        <v>56</v>
      </c>
      <c r="R110">
        <v>6241</v>
      </c>
      <c r="S110" s="32" t="s">
        <v>410</v>
      </c>
      <c r="T110" s="32" t="s">
        <v>411</v>
      </c>
      <c r="U110" s="32" t="s">
        <v>45</v>
      </c>
      <c r="V110" s="32" t="s">
        <v>38</v>
      </c>
      <c r="W110" s="33">
        <v>44807.381782407407</v>
      </c>
      <c r="X110" s="32" t="s">
        <v>51</v>
      </c>
      <c r="Y110" s="32" t="s">
        <v>47</v>
      </c>
      <c r="Z110" s="32" t="s">
        <v>48</v>
      </c>
      <c r="AA110" s="32" t="s">
        <v>505</v>
      </c>
      <c r="AB110" s="32" t="s">
        <v>1549</v>
      </c>
      <c r="AC110" s="32" t="s">
        <v>599</v>
      </c>
      <c r="AD110" s="34"/>
      <c r="AE110" s="32" t="s">
        <v>39</v>
      </c>
      <c r="AF110" s="32" t="s">
        <v>50</v>
      </c>
      <c r="AG110" s="35">
        <v>0</v>
      </c>
      <c r="AH110" s="33">
        <v>44807.495335648149</v>
      </c>
      <c r="AI110" s="32" t="s">
        <v>56</v>
      </c>
    </row>
    <row r="111" spans="1:35">
      <c r="A111" s="32" t="s">
        <v>35</v>
      </c>
      <c r="B111" s="32" t="s">
        <v>452</v>
      </c>
      <c r="C111" s="33">
        <v>44807.49359953704</v>
      </c>
      <c r="D111" s="33">
        <v>44807.374664351853</v>
      </c>
      <c r="E111" s="32" t="s">
        <v>37</v>
      </c>
      <c r="F111" s="32" t="s">
        <v>1550</v>
      </c>
      <c r="G111">
        <v>11240</v>
      </c>
      <c r="H111" s="33">
        <v>44818.708333333336</v>
      </c>
      <c r="I111" s="32" t="s">
        <v>38</v>
      </c>
      <c r="J111" s="32" t="s">
        <v>39</v>
      </c>
      <c r="K111" s="33"/>
      <c r="L111" s="32" t="s">
        <v>40</v>
      </c>
      <c r="M111" s="32" t="s">
        <v>56</v>
      </c>
      <c r="N111">
        <v>1</v>
      </c>
      <c r="O111" s="32" t="s">
        <v>104</v>
      </c>
      <c r="P111">
        <v>0</v>
      </c>
      <c r="Q111" s="32" t="s">
        <v>56</v>
      </c>
      <c r="R111">
        <v>6482</v>
      </c>
      <c r="S111" s="32" t="s">
        <v>402</v>
      </c>
      <c r="T111" s="32" t="s">
        <v>403</v>
      </c>
      <c r="U111" s="32" t="s">
        <v>45</v>
      </c>
      <c r="V111" s="32" t="s">
        <v>38</v>
      </c>
      <c r="W111" s="33">
        <v>44807.49359953704</v>
      </c>
      <c r="X111" s="32" t="s">
        <v>223</v>
      </c>
      <c r="Y111" s="32" t="s">
        <v>47</v>
      </c>
      <c r="Z111" s="32" t="s">
        <v>48</v>
      </c>
      <c r="AA111" s="32" t="s">
        <v>455</v>
      </c>
      <c r="AB111" s="32" t="s">
        <v>1551</v>
      </c>
      <c r="AC111" s="32" t="s">
        <v>564</v>
      </c>
      <c r="AD111" s="34"/>
      <c r="AE111" s="32" t="s">
        <v>39</v>
      </c>
      <c r="AF111" s="32" t="s">
        <v>50</v>
      </c>
      <c r="AG111" s="35">
        <v>0</v>
      </c>
      <c r="AH111" s="33">
        <v>44807.49359953704</v>
      </c>
      <c r="AI111" s="32" t="s">
        <v>56</v>
      </c>
    </row>
    <row r="112" spans="1:35">
      <c r="A112" s="32" t="s">
        <v>35</v>
      </c>
      <c r="B112" s="32" t="s">
        <v>171</v>
      </c>
      <c r="C112" s="33">
        <v>44827.400057870371</v>
      </c>
      <c r="D112" s="33">
        <v>44807.678935185184</v>
      </c>
      <c r="E112" s="32" t="s">
        <v>37</v>
      </c>
      <c r="F112" s="32" t="s">
        <v>1552</v>
      </c>
      <c r="G112">
        <v>11241</v>
      </c>
      <c r="H112" s="33">
        <v>44838.355613425927</v>
      </c>
      <c r="I112" s="32" t="s">
        <v>38</v>
      </c>
      <c r="J112" s="32" t="s">
        <v>39</v>
      </c>
      <c r="K112" s="33"/>
      <c r="L112" s="32" t="s">
        <v>40</v>
      </c>
      <c r="M112" s="32" t="s">
        <v>56</v>
      </c>
      <c r="N112">
        <v>1</v>
      </c>
      <c r="O112" s="32" t="s">
        <v>127</v>
      </c>
      <c r="P112">
        <v>0</v>
      </c>
      <c r="Q112" s="32" t="s">
        <v>56</v>
      </c>
      <c r="R112">
        <v>6235</v>
      </c>
      <c r="S112" s="32" t="s">
        <v>1553</v>
      </c>
      <c r="T112" s="32" t="s">
        <v>1554</v>
      </c>
      <c r="U112" s="32" t="s">
        <v>45</v>
      </c>
      <c r="V112" s="32" t="s">
        <v>1555</v>
      </c>
      <c r="W112" s="33">
        <v>44825.377129629633</v>
      </c>
      <c r="X112" s="32" t="s">
        <v>51</v>
      </c>
      <c r="Y112" s="32" t="s">
        <v>47</v>
      </c>
      <c r="Z112" s="32" t="s">
        <v>48</v>
      </c>
      <c r="AA112" s="32" t="s">
        <v>190</v>
      </c>
      <c r="AB112" s="32" t="s">
        <v>1556</v>
      </c>
      <c r="AC112" s="32" t="s">
        <v>613</v>
      </c>
      <c r="AD112" s="34"/>
      <c r="AE112" s="32" t="s">
        <v>39</v>
      </c>
      <c r="AF112" s="32" t="s">
        <v>50</v>
      </c>
      <c r="AG112" s="35">
        <v>0</v>
      </c>
      <c r="AH112" s="33">
        <v>44827.400057870371</v>
      </c>
      <c r="AI112" s="32" t="s">
        <v>56</v>
      </c>
    </row>
    <row r="113" spans="1:35">
      <c r="A113" s="32" t="s">
        <v>35</v>
      </c>
      <c r="B113" s="32" t="s">
        <v>54</v>
      </c>
      <c r="C113" s="33">
        <v>44808.438703703701</v>
      </c>
      <c r="D113" s="33">
        <v>44808.433344907404</v>
      </c>
      <c r="E113" s="32" t="s">
        <v>37</v>
      </c>
      <c r="F113" s="32" t="s">
        <v>1557</v>
      </c>
      <c r="G113">
        <v>11242</v>
      </c>
      <c r="H113" s="33">
        <v>44818.708333333336</v>
      </c>
      <c r="I113" s="32" t="s">
        <v>38</v>
      </c>
      <c r="J113" s="32" t="s">
        <v>39</v>
      </c>
      <c r="K113" s="33"/>
      <c r="L113" s="32" t="s">
        <v>40</v>
      </c>
      <c r="M113" s="32" t="s">
        <v>56</v>
      </c>
      <c r="N113">
        <v>1</v>
      </c>
      <c r="O113" s="32" t="s">
        <v>42</v>
      </c>
      <c r="P113">
        <v>0</v>
      </c>
      <c r="Q113" s="32" t="s">
        <v>56</v>
      </c>
      <c r="R113">
        <v>8682</v>
      </c>
      <c r="S113" s="32" t="s">
        <v>370</v>
      </c>
      <c r="T113" s="32" t="s">
        <v>371</v>
      </c>
      <c r="U113" s="32" t="s">
        <v>45</v>
      </c>
      <c r="V113" s="32" t="s">
        <v>38</v>
      </c>
      <c r="W113" s="33">
        <v>44808.439641203702</v>
      </c>
      <c r="X113" s="32" t="s">
        <v>58</v>
      </c>
      <c r="Y113" s="32" t="s">
        <v>47</v>
      </c>
      <c r="Z113" s="32" t="s">
        <v>48</v>
      </c>
      <c r="AA113" s="32" t="s">
        <v>475</v>
      </c>
      <c r="AB113" s="32" t="s">
        <v>1558</v>
      </c>
      <c r="AC113" s="32" t="s">
        <v>461</v>
      </c>
      <c r="AD113" s="34"/>
      <c r="AE113" s="32" t="s">
        <v>39</v>
      </c>
      <c r="AF113" s="32" t="s">
        <v>50</v>
      </c>
      <c r="AG113" s="35">
        <v>0</v>
      </c>
      <c r="AH113" s="33">
        <v>44808.440289351849</v>
      </c>
      <c r="AI113" s="32" t="s">
        <v>56</v>
      </c>
    </row>
    <row r="114" spans="1:35">
      <c r="A114" s="32" t="s">
        <v>35</v>
      </c>
      <c r="B114" s="32" t="s">
        <v>452</v>
      </c>
      <c r="C114" s="33"/>
      <c r="D114" s="33">
        <v>44808.434733796297</v>
      </c>
      <c r="E114" s="32" t="s">
        <v>37</v>
      </c>
      <c r="F114" s="32" t="s">
        <v>1559</v>
      </c>
      <c r="G114">
        <v>11243</v>
      </c>
      <c r="H114" s="33">
        <v>44811.583333333336</v>
      </c>
      <c r="I114" s="32" t="s">
        <v>38</v>
      </c>
      <c r="J114" s="32" t="s">
        <v>39</v>
      </c>
      <c r="K114" s="33"/>
      <c r="L114" s="32" t="s">
        <v>40</v>
      </c>
      <c r="M114" s="32" t="s">
        <v>41</v>
      </c>
      <c r="N114">
        <v>1</v>
      </c>
      <c r="O114" s="32" t="s">
        <v>453</v>
      </c>
      <c r="P114">
        <v>0</v>
      </c>
      <c r="Q114" s="32" t="s">
        <v>41</v>
      </c>
      <c r="R114">
        <v>8682</v>
      </c>
      <c r="S114" s="32" t="s">
        <v>370</v>
      </c>
      <c r="T114" s="32" t="s">
        <v>371</v>
      </c>
      <c r="U114" s="32" t="s">
        <v>39</v>
      </c>
      <c r="V114" s="32" t="s">
        <v>39</v>
      </c>
      <c r="W114" s="33"/>
      <c r="X114" s="32" t="s">
        <v>321</v>
      </c>
      <c r="Y114" s="32" t="s">
        <v>47</v>
      </c>
      <c r="Z114" s="32" t="s">
        <v>160</v>
      </c>
      <c r="AA114" s="32" t="s">
        <v>455</v>
      </c>
      <c r="AB114" s="32" t="s">
        <v>1560</v>
      </c>
      <c r="AC114" s="32" t="s">
        <v>461</v>
      </c>
      <c r="AD114" s="34"/>
      <c r="AE114" s="32" t="s">
        <v>39</v>
      </c>
      <c r="AF114" s="32" t="s">
        <v>50</v>
      </c>
      <c r="AG114" s="35">
        <v>0</v>
      </c>
      <c r="AH114" s="33">
        <v>44809.298356481479</v>
      </c>
      <c r="AI114" s="32" t="s">
        <v>41</v>
      </c>
    </row>
    <row r="115" spans="1:35">
      <c r="A115" s="32" t="s">
        <v>35</v>
      </c>
      <c r="B115" s="32" t="s">
        <v>452</v>
      </c>
      <c r="C115" s="33"/>
      <c r="D115" s="33">
        <v>44808.48269675926</v>
      </c>
      <c r="E115" s="32" t="s">
        <v>37</v>
      </c>
      <c r="F115" s="32" t="s">
        <v>1561</v>
      </c>
      <c r="G115">
        <v>11244</v>
      </c>
      <c r="H115" s="33">
        <v>44811.583333333336</v>
      </c>
      <c r="I115" s="32" t="s">
        <v>38</v>
      </c>
      <c r="J115" s="32" t="s">
        <v>39</v>
      </c>
      <c r="K115" s="33"/>
      <c r="L115" s="32" t="s">
        <v>40</v>
      </c>
      <c r="M115" s="32" t="s">
        <v>56</v>
      </c>
      <c r="N115">
        <v>1</v>
      </c>
      <c r="O115" s="32" t="s">
        <v>453</v>
      </c>
      <c r="P115">
        <v>0</v>
      </c>
      <c r="Q115" s="32" t="s">
        <v>41</v>
      </c>
      <c r="R115">
        <v>8682</v>
      </c>
      <c r="S115" s="32" t="s">
        <v>370</v>
      </c>
      <c r="T115" s="32" t="s">
        <v>371</v>
      </c>
      <c r="U115" s="32" t="s">
        <v>39</v>
      </c>
      <c r="V115" s="32" t="s">
        <v>39</v>
      </c>
      <c r="W115" s="33"/>
      <c r="X115" s="32" t="s">
        <v>321</v>
      </c>
      <c r="Y115" s="32" t="s">
        <v>47</v>
      </c>
      <c r="Z115" s="32" t="s">
        <v>160</v>
      </c>
      <c r="AA115" s="32" t="s">
        <v>455</v>
      </c>
      <c r="AB115" s="32" t="s">
        <v>1562</v>
      </c>
      <c r="AC115" s="32" t="s">
        <v>461</v>
      </c>
      <c r="AD115" s="34"/>
      <c r="AE115" s="32" t="s">
        <v>39</v>
      </c>
      <c r="AF115" s="32" t="s">
        <v>50</v>
      </c>
      <c r="AG115" s="35">
        <v>0</v>
      </c>
      <c r="AH115" s="33">
        <v>44809.297222222223</v>
      </c>
      <c r="AI115" s="32" t="s">
        <v>41</v>
      </c>
    </row>
    <row r="116" spans="1:35">
      <c r="A116" s="32" t="s">
        <v>35</v>
      </c>
      <c r="B116" s="32" t="s">
        <v>54</v>
      </c>
      <c r="C116" s="33">
        <v>44809.350960648146</v>
      </c>
      <c r="D116" s="33">
        <v>44808.723657407405</v>
      </c>
      <c r="E116" s="32" t="s">
        <v>37</v>
      </c>
      <c r="F116" s="32" t="s">
        <v>1563</v>
      </c>
      <c r="G116">
        <v>11245</v>
      </c>
      <c r="H116" s="33">
        <v>44811.583333333336</v>
      </c>
      <c r="I116" s="32" t="s">
        <v>38</v>
      </c>
      <c r="J116" s="32" t="s">
        <v>39</v>
      </c>
      <c r="K116" s="33"/>
      <c r="L116" s="32" t="s">
        <v>40</v>
      </c>
      <c r="M116" s="32" t="s">
        <v>56</v>
      </c>
      <c r="N116">
        <v>1</v>
      </c>
      <c r="O116" s="32" t="s">
        <v>135</v>
      </c>
      <c r="P116">
        <v>0</v>
      </c>
      <c r="Q116" s="32" t="s">
        <v>41</v>
      </c>
      <c r="R116">
        <v>872026990</v>
      </c>
      <c r="S116" s="32" t="s">
        <v>954</v>
      </c>
      <c r="T116" s="32" t="s">
        <v>1564</v>
      </c>
      <c r="U116" s="32" t="s">
        <v>45</v>
      </c>
      <c r="V116" s="32" t="s">
        <v>771</v>
      </c>
      <c r="W116" s="33">
        <v>44809.350960648146</v>
      </c>
      <c r="X116" s="32" t="s">
        <v>96</v>
      </c>
      <c r="Y116" s="32" t="s">
        <v>47</v>
      </c>
      <c r="Z116" s="32" t="s">
        <v>48</v>
      </c>
      <c r="AA116" s="32" t="s">
        <v>97</v>
      </c>
      <c r="AB116" s="32" t="s">
        <v>1565</v>
      </c>
      <c r="AC116" s="32" t="s">
        <v>291</v>
      </c>
      <c r="AD116" s="34"/>
      <c r="AE116" s="32" t="s">
        <v>39</v>
      </c>
      <c r="AF116" s="32" t="s">
        <v>50</v>
      </c>
      <c r="AG116" s="35">
        <v>0</v>
      </c>
      <c r="AH116" s="33">
        <v>44809.350960648146</v>
      </c>
      <c r="AI116" s="32" t="s">
        <v>41</v>
      </c>
    </row>
    <row r="117" spans="1:35">
      <c r="A117" s="32" t="s">
        <v>35</v>
      </c>
      <c r="B117" s="32" t="s">
        <v>171</v>
      </c>
      <c r="C117" s="33">
        <v>44809.370104166665</v>
      </c>
      <c r="D117" s="33">
        <v>44809.332916666666</v>
      </c>
      <c r="E117" s="32" t="s">
        <v>37</v>
      </c>
      <c r="F117" s="32" t="s">
        <v>1566</v>
      </c>
      <c r="G117">
        <v>11246</v>
      </c>
      <c r="H117" s="33">
        <v>44812.456030092595</v>
      </c>
      <c r="I117" s="32" t="s">
        <v>38</v>
      </c>
      <c r="J117" s="32" t="s">
        <v>39</v>
      </c>
      <c r="K117" s="33"/>
      <c r="L117" s="32" t="s">
        <v>40</v>
      </c>
      <c r="M117" s="32" t="s">
        <v>41</v>
      </c>
      <c r="N117">
        <v>1</v>
      </c>
      <c r="O117" s="32" t="s">
        <v>42</v>
      </c>
      <c r="P117">
        <v>0</v>
      </c>
      <c r="Q117" s="32" t="s">
        <v>41</v>
      </c>
      <c r="R117">
        <v>868316675</v>
      </c>
      <c r="S117" s="32" t="s">
        <v>208</v>
      </c>
      <c r="T117" s="32" t="s">
        <v>209</v>
      </c>
      <c r="U117" s="32" t="s">
        <v>45</v>
      </c>
      <c r="V117" s="32" t="s">
        <v>1567</v>
      </c>
      <c r="W117" s="33">
        <v>44809.370104166665</v>
      </c>
      <c r="X117" s="32" t="s">
        <v>223</v>
      </c>
      <c r="Y117" s="32" t="s">
        <v>47</v>
      </c>
      <c r="Z117" s="32" t="s">
        <v>48</v>
      </c>
      <c r="AA117" s="32" t="s">
        <v>210</v>
      </c>
      <c r="AB117" s="32" t="s">
        <v>1568</v>
      </c>
      <c r="AC117" s="32" t="s">
        <v>265</v>
      </c>
      <c r="AD117" s="34"/>
      <c r="AE117" s="32" t="s">
        <v>39</v>
      </c>
      <c r="AF117" s="32" t="s">
        <v>50</v>
      </c>
      <c r="AG117" s="35">
        <v>0</v>
      </c>
      <c r="AH117" s="33">
        <v>44809.6171412037</v>
      </c>
      <c r="AI117" s="32" t="s">
        <v>41</v>
      </c>
    </row>
    <row r="118" spans="1:35">
      <c r="A118" s="32" t="s">
        <v>35</v>
      </c>
      <c r="B118" s="32" t="s">
        <v>36</v>
      </c>
      <c r="C118" s="33">
        <v>44809.611620370371</v>
      </c>
      <c r="D118" s="33">
        <v>44809.343645833331</v>
      </c>
      <c r="E118" s="32" t="s">
        <v>37</v>
      </c>
      <c r="F118" s="32" t="s">
        <v>1569</v>
      </c>
      <c r="G118">
        <v>11247</v>
      </c>
      <c r="H118" s="33">
        <v>44819.383275462962</v>
      </c>
      <c r="I118" s="32" t="s">
        <v>38</v>
      </c>
      <c r="J118" s="32" t="s">
        <v>39</v>
      </c>
      <c r="K118" s="33"/>
      <c r="L118" s="32" t="s">
        <v>40</v>
      </c>
      <c r="M118" s="32" t="s">
        <v>56</v>
      </c>
      <c r="N118">
        <v>1</v>
      </c>
      <c r="O118" s="32" t="s">
        <v>60</v>
      </c>
      <c r="P118">
        <v>0</v>
      </c>
      <c r="Q118" s="32" t="s">
        <v>56</v>
      </c>
      <c r="R118">
        <v>8677</v>
      </c>
      <c r="S118" s="32" t="s">
        <v>1570</v>
      </c>
      <c r="T118" s="32" t="s">
        <v>1571</v>
      </c>
      <c r="U118" s="32" t="s">
        <v>45</v>
      </c>
      <c r="V118" s="32" t="s">
        <v>1572</v>
      </c>
      <c r="W118" s="33">
        <v>44809.578333333331</v>
      </c>
      <c r="X118" s="32" t="s">
        <v>46</v>
      </c>
      <c r="Y118" s="32" t="s">
        <v>52</v>
      </c>
      <c r="Z118" s="32" t="s">
        <v>48</v>
      </c>
      <c r="AA118" s="32" t="s">
        <v>314</v>
      </c>
      <c r="AB118" s="32" t="s">
        <v>1573</v>
      </c>
      <c r="AC118" s="32" t="s">
        <v>328</v>
      </c>
      <c r="AD118" s="34"/>
      <c r="AE118" s="32" t="s">
        <v>39</v>
      </c>
      <c r="AF118" s="32" t="s">
        <v>50</v>
      </c>
      <c r="AG118" s="35">
        <v>0</v>
      </c>
      <c r="AH118" s="33">
        <v>44809.617303240739</v>
      </c>
      <c r="AI118" s="32" t="s">
        <v>41</v>
      </c>
    </row>
    <row r="119" spans="1:35">
      <c r="A119" s="32" t="s">
        <v>35</v>
      </c>
      <c r="B119" s="32" t="s">
        <v>452</v>
      </c>
      <c r="C119" s="33">
        <v>44809.612071759257</v>
      </c>
      <c r="D119" s="33">
        <v>44809.350358796299</v>
      </c>
      <c r="E119" s="32" t="s">
        <v>37</v>
      </c>
      <c r="F119" s="32" t="s">
        <v>1574</v>
      </c>
      <c r="G119">
        <v>11248</v>
      </c>
      <c r="H119" s="33">
        <v>44812.440393518518</v>
      </c>
      <c r="I119" s="32" t="s">
        <v>38</v>
      </c>
      <c r="J119" s="32" t="s">
        <v>39</v>
      </c>
      <c r="K119" s="33"/>
      <c r="L119" s="32" t="s">
        <v>40</v>
      </c>
      <c r="M119" s="32" t="s">
        <v>41</v>
      </c>
      <c r="N119">
        <v>1</v>
      </c>
      <c r="O119" s="32" t="s">
        <v>104</v>
      </c>
      <c r="P119">
        <v>0</v>
      </c>
      <c r="Q119" s="32" t="s">
        <v>41</v>
      </c>
      <c r="R119">
        <v>5817</v>
      </c>
      <c r="S119" s="32" t="s">
        <v>124</v>
      </c>
      <c r="T119" s="32" t="s">
        <v>125</v>
      </c>
      <c r="U119" s="32" t="s">
        <v>45</v>
      </c>
      <c r="V119" s="32" t="s">
        <v>1090</v>
      </c>
      <c r="W119" s="33">
        <v>44809.402754629627</v>
      </c>
      <c r="X119" s="32" t="s">
        <v>94</v>
      </c>
      <c r="Y119" s="32" t="s">
        <v>47</v>
      </c>
      <c r="Z119" s="32" t="s">
        <v>48</v>
      </c>
      <c r="AA119" s="32" t="s">
        <v>455</v>
      </c>
      <c r="AB119" s="32" t="s">
        <v>1575</v>
      </c>
      <c r="AC119" s="32" t="s">
        <v>265</v>
      </c>
      <c r="AD119" s="34"/>
      <c r="AE119" s="32" t="s">
        <v>39</v>
      </c>
      <c r="AF119" s="32" t="s">
        <v>50</v>
      </c>
      <c r="AG119" s="35">
        <v>0</v>
      </c>
      <c r="AH119" s="33">
        <v>44809.617465277777</v>
      </c>
      <c r="AI119" s="32" t="s">
        <v>41</v>
      </c>
    </row>
    <row r="120" spans="1:35">
      <c r="A120" s="32" t="s">
        <v>35</v>
      </c>
      <c r="B120" s="32" t="s">
        <v>36</v>
      </c>
      <c r="C120" s="33">
        <v>44809.367858796293</v>
      </c>
      <c r="D120" s="33">
        <v>44809.351759259262</v>
      </c>
      <c r="E120" s="32" t="s">
        <v>37</v>
      </c>
      <c r="F120" s="32" t="s">
        <v>1576</v>
      </c>
      <c r="G120">
        <v>11249</v>
      </c>
      <c r="H120" s="33">
        <v>44819.351886574077</v>
      </c>
      <c r="I120" s="32" t="s">
        <v>38</v>
      </c>
      <c r="J120" s="32" t="s">
        <v>39</v>
      </c>
      <c r="K120" s="33"/>
      <c r="L120" s="32" t="s">
        <v>40</v>
      </c>
      <c r="M120" s="32" t="s">
        <v>56</v>
      </c>
      <c r="N120">
        <v>1</v>
      </c>
      <c r="O120" s="32" t="s">
        <v>60</v>
      </c>
      <c r="P120">
        <v>0</v>
      </c>
      <c r="Q120" s="32" t="s">
        <v>56</v>
      </c>
      <c r="R120">
        <v>8615</v>
      </c>
      <c r="S120" s="32" t="s">
        <v>608</v>
      </c>
      <c r="T120" s="32" t="s">
        <v>609</v>
      </c>
      <c r="U120" s="32" t="s">
        <v>45</v>
      </c>
      <c r="V120" s="32" t="s">
        <v>1577</v>
      </c>
      <c r="W120" s="33">
        <v>44809.367858796293</v>
      </c>
      <c r="X120" s="32" t="s">
        <v>223</v>
      </c>
      <c r="Y120" s="32" t="s">
        <v>47</v>
      </c>
      <c r="Z120" s="32" t="s">
        <v>48</v>
      </c>
      <c r="AA120" s="32" t="s">
        <v>314</v>
      </c>
      <c r="AB120" s="32" t="s">
        <v>1578</v>
      </c>
      <c r="AC120" s="32" t="s">
        <v>1256</v>
      </c>
      <c r="AD120" s="34"/>
      <c r="AE120" s="32" t="s">
        <v>39</v>
      </c>
      <c r="AF120" s="32" t="s">
        <v>50</v>
      </c>
      <c r="AG120" s="35">
        <v>0</v>
      </c>
      <c r="AH120" s="33">
        <v>44809.367858796293</v>
      </c>
      <c r="AI120" s="32" t="s">
        <v>56</v>
      </c>
    </row>
    <row r="121" spans="1:35">
      <c r="A121" s="32" t="s">
        <v>35</v>
      </c>
      <c r="B121" s="32" t="s">
        <v>73</v>
      </c>
      <c r="C121" s="33">
        <v>44809.656631944446</v>
      </c>
      <c r="D121" s="33">
        <v>44809.355081018519</v>
      </c>
      <c r="E121" s="32" t="s">
        <v>37</v>
      </c>
      <c r="F121" s="32" t="s">
        <v>1579</v>
      </c>
      <c r="G121">
        <v>11250</v>
      </c>
      <c r="H121" s="33">
        <v>44819.355243055557</v>
      </c>
      <c r="I121" s="32" t="s">
        <v>38</v>
      </c>
      <c r="J121" s="32" t="s">
        <v>39</v>
      </c>
      <c r="K121" s="33"/>
      <c r="L121" s="32" t="s">
        <v>40</v>
      </c>
      <c r="M121" s="32" t="s">
        <v>56</v>
      </c>
      <c r="N121">
        <v>1</v>
      </c>
      <c r="O121" s="32" t="s">
        <v>82</v>
      </c>
      <c r="P121">
        <v>0</v>
      </c>
      <c r="Q121" s="32" t="s">
        <v>56</v>
      </c>
      <c r="R121">
        <v>920131928</v>
      </c>
      <c r="S121" s="32" t="s">
        <v>1580</v>
      </c>
      <c r="T121" s="32" t="s">
        <v>1581</v>
      </c>
      <c r="U121" s="32" t="s">
        <v>45</v>
      </c>
      <c r="V121" s="32" t="s">
        <v>1582</v>
      </c>
      <c r="W121" s="33">
        <v>44809.656631944446</v>
      </c>
      <c r="X121" s="32" t="s">
        <v>59</v>
      </c>
      <c r="Y121" s="32" t="s">
        <v>52</v>
      </c>
      <c r="Z121" s="32" t="s">
        <v>48</v>
      </c>
      <c r="AA121" s="32" t="s">
        <v>161</v>
      </c>
      <c r="AB121" s="32" t="s">
        <v>1583</v>
      </c>
      <c r="AC121" s="32" t="s">
        <v>527</v>
      </c>
      <c r="AD121" s="34"/>
      <c r="AE121" s="32" t="s">
        <v>39</v>
      </c>
      <c r="AF121" s="32" t="s">
        <v>50</v>
      </c>
      <c r="AG121" s="35">
        <v>0</v>
      </c>
      <c r="AH121" s="33">
        <v>44809.656631944446</v>
      </c>
      <c r="AI121" s="32" t="s">
        <v>56</v>
      </c>
    </row>
    <row r="122" spans="1:35">
      <c r="A122" s="32" t="s">
        <v>35</v>
      </c>
      <c r="B122" s="32" t="s">
        <v>36</v>
      </c>
      <c r="C122" s="33">
        <v>44812.399942129632</v>
      </c>
      <c r="D122" s="33">
        <v>44809.358368055553</v>
      </c>
      <c r="E122" s="32" t="s">
        <v>37</v>
      </c>
      <c r="F122" s="32" t="s">
        <v>1584</v>
      </c>
      <c r="G122">
        <v>11251</v>
      </c>
      <c r="H122" s="33">
        <v>44823.37909722222</v>
      </c>
      <c r="I122" s="32" t="s">
        <v>38</v>
      </c>
      <c r="J122" s="32" t="s">
        <v>39</v>
      </c>
      <c r="K122" s="33"/>
      <c r="L122" s="32" t="s">
        <v>40</v>
      </c>
      <c r="M122" s="32" t="s">
        <v>56</v>
      </c>
      <c r="N122">
        <v>1</v>
      </c>
      <c r="O122" s="32" t="s">
        <v>82</v>
      </c>
      <c r="P122">
        <v>0</v>
      </c>
      <c r="Q122" s="32" t="s">
        <v>56</v>
      </c>
      <c r="R122">
        <v>5727</v>
      </c>
      <c r="S122" s="32" t="s">
        <v>1585</v>
      </c>
      <c r="T122" s="32" t="s">
        <v>1586</v>
      </c>
      <c r="U122" s="32" t="s">
        <v>45</v>
      </c>
      <c r="V122" s="32" t="s">
        <v>1587</v>
      </c>
      <c r="W122" s="33">
        <v>44810.379328703704</v>
      </c>
      <c r="X122" s="32" t="s">
        <v>51</v>
      </c>
      <c r="Y122" s="32" t="s">
        <v>52</v>
      </c>
      <c r="Z122" s="32" t="s">
        <v>48</v>
      </c>
      <c r="AA122" s="32" t="s">
        <v>314</v>
      </c>
      <c r="AB122" s="32" t="s">
        <v>1588</v>
      </c>
      <c r="AC122" s="32" t="s">
        <v>1589</v>
      </c>
      <c r="AD122" s="34"/>
      <c r="AE122" s="32" t="s">
        <v>39</v>
      </c>
      <c r="AF122" s="32" t="s">
        <v>50</v>
      </c>
      <c r="AG122" s="35">
        <v>0</v>
      </c>
      <c r="AH122" s="33">
        <v>44812.399930555555</v>
      </c>
      <c r="AI122" s="32" t="s">
        <v>56</v>
      </c>
    </row>
    <row r="123" spans="1:35">
      <c r="A123" s="32" t="s">
        <v>35</v>
      </c>
      <c r="B123" s="32" t="s">
        <v>54</v>
      </c>
      <c r="C123" s="33">
        <v>44809.612534722219</v>
      </c>
      <c r="D123" s="33">
        <v>44809.358576388891</v>
      </c>
      <c r="E123" s="32" t="s">
        <v>37</v>
      </c>
      <c r="F123" s="32" t="s">
        <v>1590</v>
      </c>
      <c r="G123">
        <v>11252</v>
      </c>
      <c r="H123" s="33">
        <v>44819.603506944448</v>
      </c>
      <c r="I123" s="32" t="s">
        <v>38</v>
      </c>
      <c r="J123" s="32" t="s">
        <v>39</v>
      </c>
      <c r="K123" s="33"/>
      <c r="L123" s="32" t="s">
        <v>40</v>
      </c>
      <c r="M123" s="32" t="s">
        <v>56</v>
      </c>
      <c r="N123">
        <v>1</v>
      </c>
      <c r="O123" s="32" t="s">
        <v>42</v>
      </c>
      <c r="P123">
        <v>0</v>
      </c>
      <c r="Q123" s="32" t="s">
        <v>56</v>
      </c>
      <c r="R123">
        <v>5766</v>
      </c>
      <c r="S123" s="32" t="s">
        <v>510</v>
      </c>
      <c r="T123" s="32" t="s">
        <v>1591</v>
      </c>
      <c r="U123" s="32" t="s">
        <v>45</v>
      </c>
      <c r="V123" s="32" t="s">
        <v>1592</v>
      </c>
      <c r="W123" s="33">
        <v>44809.367789351854</v>
      </c>
      <c r="X123" s="32" t="s">
        <v>51</v>
      </c>
      <c r="Y123" s="32" t="s">
        <v>47</v>
      </c>
      <c r="Z123" s="32" t="s">
        <v>48</v>
      </c>
      <c r="AA123" s="32" t="s">
        <v>475</v>
      </c>
      <c r="AB123" s="32" t="s">
        <v>1593</v>
      </c>
      <c r="AC123" s="32" t="s">
        <v>511</v>
      </c>
      <c r="AD123" s="34"/>
      <c r="AE123" s="32" t="s">
        <v>39</v>
      </c>
      <c r="AF123" s="32" t="s">
        <v>50</v>
      </c>
      <c r="AG123" s="35">
        <v>0</v>
      </c>
      <c r="AH123" s="33">
        <v>44809.612534722219</v>
      </c>
      <c r="AI123" s="32" t="s">
        <v>56</v>
      </c>
    </row>
    <row r="124" spans="1:35">
      <c r="A124" s="32" t="s">
        <v>35</v>
      </c>
      <c r="B124" s="32" t="s">
        <v>36</v>
      </c>
      <c r="C124" s="33">
        <v>44809.612800925926</v>
      </c>
      <c r="D124" s="33">
        <v>44809.363379629627</v>
      </c>
      <c r="E124" s="32" t="s">
        <v>37</v>
      </c>
      <c r="F124" s="32" t="s">
        <v>1594</v>
      </c>
      <c r="G124">
        <v>11253</v>
      </c>
      <c r="H124" s="33">
        <v>44819.400300925925</v>
      </c>
      <c r="I124" s="32" t="s">
        <v>38</v>
      </c>
      <c r="J124" s="32" t="s">
        <v>39</v>
      </c>
      <c r="K124" s="33"/>
      <c r="L124" s="32" t="s">
        <v>40</v>
      </c>
      <c r="M124" s="32" t="s">
        <v>56</v>
      </c>
      <c r="N124">
        <v>1</v>
      </c>
      <c r="O124" s="32" t="s">
        <v>42</v>
      </c>
      <c r="P124">
        <v>0</v>
      </c>
      <c r="Q124" s="32" t="s">
        <v>56</v>
      </c>
      <c r="R124">
        <v>808584525</v>
      </c>
      <c r="S124" s="32" t="s">
        <v>1595</v>
      </c>
      <c r="T124" s="32" t="s">
        <v>1596</v>
      </c>
      <c r="U124" s="32" t="s">
        <v>45</v>
      </c>
      <c r="V124" s="32" t="s">
        <v>312</v>
      </c>
      <c r="W124" s="33">
        <v>44809.576111111113</v>
      </c>
      <c r="X124" s="32" t="s">
        <v>46</v>
      </c>
      <c r="Y124" s="32" t="s">
        <v>47</v>
      </c>
      <c r="Z124" s="32" t="s">
        <v>48</v>
      </c>
      <c r="AA124" s="32" t="s">
        <v>128</v>
      </c>
      <c r="AB124" s="32" t="s">
        <v>888</v>
      </c>
      <c r="AC124" s="32" t="s">
        <v>387</v>
      </c>
      <c r="AD124" s="34"/>
      <c r="AE124" s="32" t="s">
        <v>39</v>
      </c>
      <c r="AF124" s="32" t="s">
        <v>50</v>
      </c>
      <c r="AG124" s="35">
        <v>0</v>
      </c>
      <c r="AH124" s="33">
        <v>44809.612800925926</v>
      </c>
      <c r="AI124" s="32" t="s">
        <v>56</v>
      </c>
    </row>
    <row r="125" spans="1:35">
      <c r="A125" s="32" t="s">
        <v>35</v>
      </c>
      <c r="B125" s="32" t="s">
        <v>54</v>
      </c>
      <c r="C125" s="33">
        <v>44809.376122685186</v>
      </c>
      <c r="D125" s="33">
        <v>44809.364120370374</v>
      </c>
      <c r="E125" s="32" t="s">
        <v>37</v>
      </c>
      <c r="F125" s="32" t="s">
        <v>39</v>
      </c>
      <c r="G125">
        <v>11254</v>
      </c>
      <c r="H125" s="33">
        <v>44811.614687499998</v>
      </c>
      <c r="I125" s="32" t="s">
        <v>38</v>
      </c>
      <c r="J125" s="32" t="s">
        <v>39</v>
      </c>
      <c r="K125" s="33"/>
      <c r="L125" s="32" t="s">
        <v>40</v>
      </c>
      <c r="M125" s="32" t="s">
        <v>56</v>
      </c>
      <c r="N125">
        <v>1</v>
      </c>
      <c r="O125" s="32" t="s">
        <v>135</v>
      </c>
      <c r="P125">
        <v>0</v>
      </c>
      <c r="Q125" s="32" t="s">
        <v>41</v>
      </c>
      <c r="R125">
        <v>8651</v>
      </c>
      <c r="S125" s="32" t="s">
        <v>853</v>
      </c>
      <c r="T125" s="32" t="s">
        <v>1597</v>
      </c>
      <c r="U125" s="32" t="s">
        <v>45</v>
      </c>
      <c r="V125" s="32" t="s">
        <v>871</v>
      </c>
      <c r="W125" s="33">
        <v>44809.376122685186</v>
      </c>
      <c r="X125" s="32" t="s">
        <v>96</v>
      </c>
      <c r="Y125" s="32" t="s">
        <v>47</v>
      </c>
      <c r="Z125" s="32" t="s">
        <v>48</v>
      </c>
      <c r="AA125" s="32" t="s">
        <v>97</v>
      </c>
      <c r="AB125" s="32" t="s">
        <v>854</v>
      </c>
      <c r="AC125" s="32" t="s">
        <v>1598</v>
      </c>
      <c r="AD125" s="34"/>
      <c r="AE125" s="32" t="s">
        <v>39</v>
      </c>
      <c r="AF125" s="32" t="s">
        <v>53</v>
      </c>
      <c r="AG125" s="35">
        <v>0</v>
      </c>
      <c r="AH125" s="33">
        <v>44809.376122685186</v>
      </c>
      <c r="AI125" s="32" t="s">
        <v>56</v>
      </c>
    </row>
    <row r="126" spans="1:35">
      <c r="A126" s="32" t="s">
        <v>35</v>
      </c>
      <c r="B126" s="32" t="s">
        <v>36</v>
      </c>
      <c r="C126" s="33">
        <v>44809.700011574074</v>
      </c>
      <c r="D126" s="33">
        <v>44809.365763888891</v>
      </c>
      <c r="E126" s="32" t="s">
        <v>37</v>
      </c>
      <c r="F126" s="32" t="s">
        <v>1599</v>
      </c>
      <c r="G126">
        <v>11255</v>
      </c>
      <c r="H126" s="33">
        <v>44819.382650462961</v>
      </c>
      <c r="I126" s="32" t="s">
        <v>38</v>
      </c>
      <c r="J126" s="32" t="s">
        <v>39</v>
      </c>
      <c r="K126" s="33"/>
      <c r="L126" s="32" t="s">
        <v>40</v>
      </c>
      <c r="M126" s="32" t="s">
        <v>56</v>
      </c>
      <c r="N126">
        <v>1</v>
      </c>
      <c r="O126" s="32" t="s">
        <v>82</v>
      </c>
      <c r="P126">
        <v>0</v>
      </c>
      <c r="Q126" s="32" t="s">
        <v>56</v>
      </c>
      <c r="R126">
        <v>5775</v>
      </c>
      <c r="S126" s="32" t="s">
        <v>542</v>
      </c>
      <c r="T126" s="32" t="s">
        <v>543</v>
      </c>
      <c r="U126" s="32" t="s">
        <v>45</v>
      </c>
      <c r="V126" s="32" t="s">
        <v>1600</v>
      </c>
      <c r="W126" s="33">
        <v>44809.683553240742</v>
      </c>
      <c r="X126" s="32" t="s">
        <v>72</v>
      </c>
      <c r="Y126" s="32" t="s">
        <v>47</v>
      </c>
      <c r="Z126" s="32" t="s">
        <v>48</v>
      </c>
      <c r="AA126" s="32" t="s">
        <v>86</v>
      </c>
      <c r="AB126" s="32" t="s">
        <v>1601</v>
      </c>
      <c r="AC126" s="32" t="s">
        <v>532</v>
      </c>
      <c r="AD126" s="34"/>
      <c r="AE126" s="32" t="s">
        <v>39</v>
      </c>
      <c r="AF126" s="32" t="s">
        <v>50</v>
      </c>
      <c r="AG126" s="35">
        <v>0</v>
      </c>
      <c r="AH126" s="33">
        <v>44809.700011574074</v>
      </c>
      <c r="AI126" s="32" t="s">
        <v>56</v>
      </c>
    </row>
    <row r="127" spans="1:35">
      <c r="A127" s="32" t="s">
        <v>35</v>
      </c>
      <c r="B127" s="32" t="s">
        <v>73</v>
      </c>
      <c r="C127" s="33">
        <v>44809.679039351853</v>
      </c>
      <c r="D127" s="33">
        <v>44809.367210648146</v>
      </c>
      <c r="E127" s="32" t="s">
        <v>37</v>
      </c>
      <c r="F127" s="32" t="s">
        <v>1602</v>
      </c>
      <c r="G127">
        <v>11256</v>
      </c>
      <c r="H127" s="33">
        <v>44837.666851851849</v>
      </c>
      <c r="I127" s="32" t="s">
        <v>38</v>
      </c>
      <c r="J127" s="32" t="s">
        <v>39</v>
      </c>
      <c r="K127" s="33"/>
      <c r="L127" s="32" t="s">
        <v>40</v>
      </c>
      <c r="M127" s="32" t="s">
        <v>56</v>
      </c>
      <c r="N127">
        <v>1</v>
      </c>
      <c r="O127" s="32" t="s">
        <v>488</v>
      </c>
      <c r="P127">
        <v>0</v>
      </c>
      <c r="Q127" s="32" t="s">
        <v>56</v>
      </c>
      <c r="R127">
        <v>5751</v>
      </c>
      <c r="S127" s="32" t="s">
        <v>694</v>
      </c>
      <c r="T127" s="32" t="s">
        <v>695</v>
      </c>
      <c r="U127" s="32" t="s">
        <v>45</v>
      </c>
      <c r="V127" s="32" t="s">
        <v>1603</v>
      </c>
      <c r="W127" s="33">
        <v>44809.667349537034</v>
      </c>
      <c r="X127" s="32" t="s">
        <v>72</v>
      </c>
      <c r="Y127" s="32" t="s">
        <v>47</v>
      </c>
      <c r="Z127" s="32" t="s">
        <v>48</v>
      </c>
      <c r="AA127" s="32" t="s">
        <v>77</v>
      </c>
      <c r="AB127" s="32" t="s">
        <v>1604</v>
      </c>
      <c r="AC127" s="32" t="s">
        <v>451</v>
      </c>
      <c r="AD127" s="34"/>
      <c r="AE127" s="32" t="s">
        <v>39</v>
      </c>
      <c r="AF127" s="32" t="s">
        <v>50</v>
      </c>
      <c r="AG127" s="35">
        <v>0</v>
      </c>
      <c r="AH127" s="33">
        <v>44826.591851851852</v>
      </c>
      <c r="AI127" s="32" t="s">
        <v>56</v>
      </c>
    </row>
    <row r="128" spans="1:35">
      <c r="A128" s="32" t="s">
        <v>35</v>
      </c>
      <c r="B128" s="32" t="s">
        <v>171</v>
      </c>
      <c r="C128" s="33">
        <v>44812.399953703702</v>
      </c>
      <c r="D128" s="33">
        <v>44809.383657407408</v>
      </c>
      <c r="E128" s="32" t="s">
        <v>37</v>
      </c>
      <c r="F128" s="32" t="s">
        <v>1605</v>
      </c>
      <c r="G128">
        <v>11257</v>
      </c>
      <c r="H128" s="33">
        <v>44837.584907407407</v>
      </c>
      <c r="I128" s="32" t="s">
        <v>38</v>
      </c>
      <c r="J128" s="32" t="s">
        <v>39</v>
      </c>
      <c r="K128" s="33"/>
      <c r="L128" s="32" t="s">
        <v>40</v>
      </c>
      <c r="M128" s="32" t="s">
        <v>56</v>
      </c>
      <c r="N128">
        <v>1</v>
      </c>
      <c r="O128" s="32" t="s">
        <v>965</v>
      </c>
      <c r="P128">
        <v>0</v>
      </c>
      <c r="Q128" s="32" t="s">
        <v>56</v>
      </c>
      <c r="R128">
        <v>6588</v>
      </c>
      <c r="S128" s="32" t="s">
        <v>1606</v>
      </c>
      <c r="T128" s="32" t="s">
        <v>1607</v>
      </c>
      <c r="U128" s="32" t="s">
        <v>45</v>
      </c>
      <c r="V128" s="32" t="s">
        <v>1608</v>
      </c>
      <c r="W128" s="33">
        <v>44810.38554398148</v>
      </c>
      <c r="X128" s="32" t="s">
        <v>51</v>
      </c>
      <c r="Y128" s="32" t="s">
        <v>52</v>
      </c>
      <c r="Z128" s="32" t="s">
        <v>48</v>
      </c>
      <c r="AA128" s="32" t="s">
        <v>220</v>
      </c>
      <c r="AB128" s="32" t="s">
        <v>1609</v>
      </c>
      <c r="AC128" s="32" t="s">
        <v>630</v>
      </c>
      <c r="AD128" s="34"/>
      <c r="AE128" s="32" t="s">
        <v>39</v>
      </c>
      <c r="AF128" s="32" t="s">
        <v>50</v>
      </c>
      <c r="AG128" s="35">
        <v>0</v>
      </c>
      <c r="AH128" s="33">
        <v>44826.586296296293</v>
      </c>
      <c r="AI128" s="32" t="s">
        <v>56</v>
      </c>
    </row>
    <row r="129" spans="1:35">
      <c r="A129" s="32" t="s">
        <v>35</v>
      </c>
      <c r="B129" s="32" t="s">
        <v>178</v>
      </c>
      <c r="C129" s="33">
        <v>44809.613692129627</v>
      </c>
      <c r="D129" s="33">
        <v>44809.383819444447</v>
      </c>
      <c r="E129" s="32" t="s">
        <v>37</v>
      </c>
      <c r="F129" s="32" t="s">
        <v>1610</v>
      </c>
      <c r="G129">
        <v>11258</v>
      </c>
      <c r="H129" s="33">
        <v>44819.419247685182</v>
      </c>
      <c r="I129" s="32" t="s">
        <v>38</v>
      </c>
      <c r="J129" s="32" t="s">
        <v>39</v>
      </c>
      <c r="K129" s="33"/>
      <c r="L129" s="32" t="s">
        <v>40</v>
      </c>
      <c r="M129" s="32" t="s">
        <v>56</v>
      </c>
      <c r="N129">
        <v>1</v>
      </c>
      <c r="O129" s="32" t="s">
        <v>73</v>
      </c>
      <c r="P129">
        <v>0</v>
      </c>
      <c r="Q129" s="32" t="s">
        <v>56</v>
      </c>
      <c r="R129">
        <v>8426</v>
      </c>
      <c r="S129" s="32" t="s">
        <v>960</v>
      </c>
      <c r="T129" s="32" t="s">
        <v>961</v>
      </c>
      <c r="U129" s="32" t="s">
        <v>45</v>
      </c>
      <c r="V129" s="32" t="s">
        <v>1611</v>
      </c>
      <c r="W129" s="33">
        <v>44809.578298611108</v>
      </c>
      <c r="X129" s="32" t="s">
        <v>58</v>
      </c>
      <c r="Y129" s="32" t="s">
        <v>47</v>
      </c>
      <c r="Z129" s="32" t="s">
        <v>48</v>
      </c>
      <c r="AA129" s="32" t="s">
        <v>182</v>
      </c>
      <c r="AB129" s="32" t="s">
        <v>1612</v>
      </c>
      <c r="AC129" s="32" t="s">
        <v>1304</v>
      </c>
      <c r="AD129" s="34">
        <v>44686</v>
      </c>
      <c r="AE129" s="32" t="s">
        <v>39</v>
      </c>
      <c r="AF129" s="32" t="s">
        <v>53</v>
      </c>
      <c r="AG129" s="35">
        <v>0</v>
      </c>
      <c r="AH129" s="33">
        <v>44810.390208333331</v>
      </c>
      <c r="AI129" s="32" t="s">
        <v>56</v>
      </c>
    </row>
    <row r="130" spans="1:35">
      <c r="A130" s="32" t="s">
        <v>35</v>
      </c>
      <c r="B130" s="32" t="s">
        <v>54</v>
      </c>
      <c r="C130" s="33">
        <v>44809.613981481481</v>
      </c>
      <c r="D130" s="33">
        <v>44809.386956018519</v>
      </c>
      <c r="E130" s="32" t="s">
        <v>37</v>
      </c>
      <c r="F130" s="32" t="s">
        <v>1613</v>
      </c>
      <c r="G130">
        <v>11259</v>
      </c>
      <c r="H130" s="33">
        <v>44819.419537037036</v>
      </c>
      <c r="I130" s="32" t="s">
        <v>38</v>
      </c>
      <c r="J130" s="32" t="s">
        <v>39</v>
      </c>
      <c r="K130" s="33"/>
      <c r="L130" s="32" t="s">
        <v>40</v>
      </c>
      <c r="M130" s="32" t="s">
        <v>56</v>
      </c>
      <c r="N130">
        <v>1</v>
      </c>
      <c r="O130" s="32" t="s">
        <v>42</v>
      </c>
      <c r="P130">
        <v>0</v>
      </c>
      <c r="Q130" s="32" t="s">
        <v>56</v>
      </c>
      <c r="R130">
        <v>623285599</v>
      </c>
      <c r="S130" s="32" t="s">
        <v>590</v>
      </c>
      <c r="T130" s="32" t="s">
        <v>591</v>
      </c>
      <c r="U130" s="32" t="s">
        <v>45</v>
      </c>
      <c r="V130" s="32" t="s">
        <v>1611</v>
      </c>
      <c r="W130" s="33">
        <v>44809.581435185188</v>
      </c>
      <c r="X130" s="32" t="s">
        <v>58</v>
      </c>
      <c r="Y130" s="32" t="s">
        <v>47</v>
      </c>
      <c r="Z130" s="32" t="s">
        <v>48</v>
      </c>
      <c r="AA130" s="32" t="s">
        <v>475</v>
      </c>
      <c r="AB130" s="32" t="s">
        <v>1614</v>
      </c>
      <c r="AC130" s="32" t="s">
        <v>1256</v>
      </c>
      <c r="AD130" s="34"/>
      <c r="AE130" s="32" t="s">
        <v>39</v>
      </c>
      <c r="AF130" s="32" t="s">
        <v>50</v>
      </c>
      <c r="AG130" s="35">
        <v>0</v>
      </c>
      <c r="AH130" s="33">
        <v>44809.613981481481</v>
      </c>
      <c r="AI130" s="32" t="s">
        <v>56</v>
      </c>
    </row>
    <row r="131" spans="1:35">
      <c r="A131" s="32" t="s">
        <v>35</v>
      </c>
      <c r="B131" s="32" t="s">
        <v>54</v>
      </c>
      <c r="C131" s="33">
        <v>44809.408726851849</v>
      </c>
      <c r="D131" s="33">
        <v>44809.393460648149</v>
      </c>
      <c r="E131" s="32" t="s">
        <v>37</v>
      </c>
      <c r="F131" s="32" t="s">
        <v>39</v>
      </c>
      <c r="G131">
        <v>11260</v>
      </c>
      <c r="H131" s="33">
        <v>44811.644131944442</v>
      </c>
      <c r="I131" s="32" t="s">
        <v>1615</v>
      </c>
      <c r="J131" s="32" t="s">
        <v>45</v>
      </c>
      <c r="K131" s="33">
        <v>44809.408622685187</v>
      </c>
      <c r="L131" s="32" t="s">
        <v>40</v>
      </c>
      <c r="M131" s="32" t="s">
        <v>56</v>
      </c>
      <c r="N131">
        <v>1</v>
      </c>
      <c r="O131" s="32" t="s">
        <v>135</v>
      </c>
      <c r="P131">
        <v>1</v>
      </c>
      <c r="Q131" s="32" t="s">
        <v>41</v>
      </c>
      <c r="R131">
        <v>8126</v>
      </c>
      <c r="S131" s="32" t="s">
        <v>784</v>
      </c>
      <c r="T131" s="32" t="s">
        <v>1616</v>
      </c>
      <c r="U131" s="32" t="s">
        <v>45</v>
      </c>
      <c r="V131" s="32" t="s">
        <v>673</v>
      </c>
      <c r="W131" s="33">
        <v>44809.408726851849</v>
      </c>
      <c r="X131" s="32" t="s">
        <v>110</v>
      </c>
      <c r="Y131" s="32" t="s">
        <v>47</v>
      </c>
      <c r="Z131" s="32" t="s">
        <v>48</v>
      </c>
      <c r="AA131" s="32" t="s">
        <v>97</v>
      </c>
      <c r="AB131" s="32" t="s">
        <v>1617</v>
      </c>
      <c r="AC131" s="32" t="s">
        <v>670</v>
      </c>
      <c r="AD131" s="34">
        <v>44686</v>
      </c>
      <c r="AE131" s="32" t="s">
        <v>39</v>
      </c>
      <c r="AF131" s="32" t="s">
        <v>53</v>
      </c>
      <c r="AG131" s="35">
        <v>0</v>
      </c>
      <c r="AH131" s="33">
        <v>44809.442604166667</v>
      </c>
      <c r="AI131" s="32" t="s">
        <v>56</v>
      </c>
    </row>
    <row r="132" spans="1:35">
      <c r="A132" s="32" t="s">
        <v>35</v>
      </c>
      <c r="B132" s="32" t="s">
        <v>178</v>
      </c>
      <c r="C132" s="33">
        <v>44819.442129629628</v>
      </c>
      <c r="D132" s="33">
        <v>44809.396851851852</v>
      </c>
      <c r="E132" s="32" t="s">
        <v>37</v>
      </c>
      <c r="F132" s="32" t="s">
        <v>39</v>
      </c>
      <c r="G132">
        <v>11261</v>
      </c>
      <c r="H132" s="33">
        <v>44820.625</v>
      </c>
      <c r="I132" s="32" t="s">
        <v>38</v>
      </c>
      <c r="J132" s="32" t="s">
        <v>39</v>
      </c>
      <c r="K132" s="33"/>
      <c r="L132" s="32" t="s">
        <v>40</v>
      </c>
      <c r="M132" s="32" t="s">
        <v>56</v>
      </c>
      <c r="N132">
        <v>1</v>
      </c>
      <c r="O132" s="32" t="s">
        <v>490</v>
      </c>
      <c r="P132">
        <v>0</v>
      </c>
      <c r="Q132" s="32" t="s">
        <v>41</v>
      </c>
      <c r="R132">
        <v>8719</v>
      </c>
      <c r="S132" s="32" t="s">
        <v>185</v>
      </c>
      <c r="T132" s="32" t="s">
        <v>186</v>
      </c>
      <c r="U132" s="32" t="s">
        <v>45</v>
      </c>
      <c r="V132" s="32" t="s">
        <v>1618</v>
      </c>
      <c r="W132" s="33">
        <v>44817.432314814818</v>
      </c>
      <c r="X132" s="32" t="s">
        <v>46</v>
      </c>
      <c r="Y132" s="32" t="s">
        <v>47</v>
      </c>
      <c r="Z132" s="32" t="s">
        <v>48</v>
      </c>
      <c r="AA132" s="32" t="s">
        <v>182</v>
      </c>
      <c r="AB132" s="32" t="s">
        <v>1619</v>
      </c>
      <c r="AC132" s="32" t="s">
        <v>464</v>
      </c>
      <c r="AD132" s="34"/>
      <c r="AE132" s="32" t="s">
        <v>39</v>
      </c>
      <c r="AF132" s="32" t="s">
        <v>53</v>
      </c>
      <c r="AG132" s="35">
        <v>0</v>
      </c>
      <c r="AH132" s="33">
        <v>44819.442129629628</v>
      </c>
      <c r="AI132" s="32" t="s">
        <v>56</v>
      </c>
    </row>
    <row r="133" spans="1:35">
      <c r="A133" s="32" t="s">
        <v>35</v>
      </c>
      <c r="B133" s="32" t="s">
        <v>54</v>
      </c>
      <c r="C133" s="33">
        <v>44809.614282407405</v>
      </c>
      <c r="D133" s="33">
        <v>44809.400659722225</v>
      </c>
      <c r="E133" s="32" t="s">
        <v>37</v>
      </c>
      <c r="F133" s="32" t="s">
        <v>1614</v>
      </c>
      <c r="G133">
        <v>11262</v>
      </c>
      <c r="H133" s="33">
        <v>44819.611504629633</v>
      </c>
      <c r="I133" s="32" t="s">
        <v>38</v>
      </c>
      <c r="J133" s="32" t="s">
        <v>39</v>
      </c>
      <c r="K133" s="33"/>
      <c r="L133" s="32" t="s">
        <v>40</v>
      </c>
      <c r="M133" s="32" t="s">
        <v>56</v>
      </c>
      <c r="N133">
        <v>1</v>
      </c>
      <c r="O133" s="32" t="s">
        <v>42</v>
      </c>
      <c r="P133">
        <v>0</v>
      </c>
      <c r="Q133" s="32" t="s">
        <v>56</v>
      </c>
      <c r="R133">
        <v>8188</v>
      </c>
      <c r="S133" s="32" t="s">
        <v>331</v>
      </c>
      <c r="T133" s="32" t="s">
        <v>332</v>
      </c>
      <c r="U133" s="32" t="s">
        <v>45</v>
      </c>
      <c r="V133" s="32" t="s">
        <v>489</v>
      </c>
      <c r="W133" s="33">
        <v>44809.403981481482</v>
      </c>
      <c r="X133" s="32" t="s">
        <v>103</v>
      </c>
      <c r="Y133" s="32" t="s">
        <v>52</v>
      </c>
      <c r="Z133" s="32" t="s">
        <v>48</v>
      </c>
      <c r="AA133" s="32" t="s">
        <v>475</v>
      </c>
      <c r="AB133" s="32" t="s">
        <v>1614</v>
      </c>
      <c r="AC133" s="32" t="s">
        <v>1437</v>
      </c>
      <c r="AD133" s="34"/>
      <c r="AE133" s="32" t="s">
        <v>39</v>
      </c>
      <c r="AF133" s="32" t="s">
        <v>50</v>
      </c>
      <c r="AG133" s="35">
        <v>0</v>
      </c>
      <c r="AH133" s="33">
        <v>44809.614282407405</v>
      </c>
      <c r="AI133" s="32" t="s">
        <v>56</v>
      </c>
    </row>
    <row r="134" spans="1:35">
      <c r="A134" s="32" t="s">
        <v>35</v>
      </c>
      <c r="B134" s="32" t="s">
        <v>54</v>
      </c>
      <c r="C134" s="33">
        <v>44809.420185185183</v>
      </c>
      <c r="D134" s="33">
        <v>44809.403229166666</v>
      </c>
      <c r="E134" s="32" t="s">
        <v>37</v>
      </c>
      <c r="F134" s="32" t="s">
        <v>39</v>
      </c>
      <c r="G134">
        <v>11263</v>
      </c>
      <c r="H134" s="33">
        <v>44811.653287037036</v>
      </c>
      <c r="I134" s="32" t="s">
        <v>1620</v>
      </c>
      <c r="J134" s="32" t="s">
        <v>45</v>
      </c>
      <c r="K134" s="33">
        <v>44809.419768518521</v>
      </c>
      <c r="L134" s="32" t="s">
        <v>40</v>
      </c>
      <c r="M134" s="32" t="s">
        <v>56</v>
      </c>
      <c r="N134">
        <v>1</v>
      </c>
      <c r="O134" s="32" t="s">
        <v>135</v>
      </c>
      <c r="P134">
        <v>1</v>
      </c>
      <c r="Q134" s="32" t="s">
        <v>41</v>
      </c>
      <c r="R134">
        <v>8444</v>
      </c>
      <c r="S134" s="32" t="s">
        <v>772</v>
      </c>
      <c r="T134" s="32" t="s">
        <v>773</v>
      </c>
      <c r="U134" s="32" t="s">
        <v>45</v>
      </c>
      <c r="V134" s="32" t="s">
        <v>1621</v>
      </c>
      <c r="W134" s="33">
        <v>44809.420185185183</v>
      </c>
      <c r="X134" s="32" t="s">
        <v>110</v>
      </c>
      <c r="Y134" s="32" t="s">
        <v>47</v>
      </c>
      <c r="Z134" s="32" t="s">
        <v>48</v>
      </c>
      <c r="AA134" s="32" t="s">
        <v>97</v>
      </c>
      <c r="AB134" s="32" t="s">
        <v>1107</v>
      </c>
      <c r="AC134" s="32" t="s">
        <v>1304</v>
      </c>
      <c r="AD134" s="34"/>
      <c r="AE134" s="32" t="s">
        <v>39</v>
      </c>
      <c r="AF134" s="32" t="s">
        <v>53</v>
      </c>
      <c r="AG134" s="35">
        <v>0</v>
      </c>
      <c r="AH134" s="33">
        <v>44809.420173611114</v>
      </c>
      <c r="AI134" s="32" t="s">
        <v>56</v>
      </c>
    </row>
    <row r="135" spans="1:35">
      <c r="A135" s="32" t="s">
        <v>35</v>
      </c>
      <c r="B135" s="32" t="s">
        <v>92</v>
      </c>
      <c r="C135" s="33">
        <v>44809.614583333336</v>
      </c>
      <c r="D135" s="33">
        <v>44809.403796296298</v>
      </c>
      <c r="E135" s="32" t="s">
        <v>37</v>
      </c>
      <c r="F135" s="32" t="s">
        <v>1622</v>
      </c>
      <c r="G135">
        <v>11264</v>
      </c>
      <c r="H135" s="33">
        <v>44819.609027777777</v>
      </c>
      <c r="I135" s="32" t="s">
        <v>38</v>
      </c>
      <c r="J135" s="32" t="s">
        <v>39</v>
      </c>
      <c r="K135" s="33"/>
      <c r="L135" s="32" t="s">
        <v>40</v>
      </c>
      <c r="M135" s="32" t="s">
        <v>56</v>
      </c>
      <c r="N135">
        <v>1</v>
      </c>
      <c r="O135" s="32" t="s">
        <v>42</v>
      </c>
      <c r="P135">
        <v>0</v>
      </c>
      <c r="Q135" s="32" t="s">
        <v>56</v>
      </c>
      <c r="R135">
        <v>6149</v>
      </c>
      <c r="S135" s="32" t="s">
        <v>90</v>
      </c>
      <c r="T135" s="32" t="s">
        <v>91</v>
      </c>
      <c r="U135" s="32" t="s">
        <v>45</v>
      </c>
      <c r="V135" s="32" t="s">
        <v>1623</v>
      </c>
      <c r="W135" s="33">
        <v>44809.409872685188</v>
      </c>
      <c r="X135" s="32" t="s">
        <v>94</v>
      </c>
      <c r="Y135" s="32" t="s">
        <v>47</v>
      </c>
      <c r="Z135" s="32" t="s">
        <v>48</v>
      </c>
      <c r="AA135" s="32" t="s">
        <v>107</v>
      </c>
      <c r="AB135" s="32" t="s">
        <v>1624</v>
      </c>
      <c r="AC135" s="32" t="s">
        <v>688</v>
      </c>
      <c r="AD135" s="34"/>
      <c r="AE135" s="32" t="s">
        <v>39</v>
      </c>
      <c r="AF135" s="32" t="s">
        <v>50</v>
      </c>
      <c r="AG135" s="35">
        <v>0</v>
      </c>
      <c r="AH135" s="33">
        <v>44809.614583333336</v>
      </c>
      <c r="AI135" s="32" t="s">
        <v>56</v>
      </c>
    </row>
    <row r="136" spans="1:35">
      <c r="A136" s="32" t="s">
        <v>35</v>
      </c>
      <c r="B136" s="32" t="s">
        <v>36</v>
      </c>
      <c r="C136" s="33">
        <v>44809.61509259259</v>
      </c>
      <c r="D136" s="33">
        <v>44809.415613425925</v>
      </c>
      <c r="E136" s="32" t="s">
        <v>37</v>
      </c>
      <c r="F136" s="32" t="s">
        <v>1625</v>
      </c>
      <c r="G136">
        <v>11265</v>
      </c>
      <c r="H136" s="33">
        <v>44819.479675925926</v>
      </c>
      <c r="I136" s="32" t="s">
        <v>38</v>
      </c>
      <c r="J136" s="32" t="s">
        <v>39</v>
      </c>
      <c r="K136" s="33"/>
      <c r="L136" s="32" t="s">
        <v>40</v>
      </c>
      <c r="M136" s="32" t="s">
        <v>56</v>
      </c>
      <c r="N136">
        <v>1</v>
      </c>
      <c r="O136" s="32" t="s">
        <v>60</v>
      </c>
      <c r="P136">
        <v>0</v>
      </c>
      <c r="Q136" s="32" t="s">
        <v>56</v>
      </c>
      <c r="R136">
        <v>5601</v>
      </c>
      <c r="S136" s="32" t="s">
        <v>124</v>
      </c>
      <c r="T136" s="32" t="s">
        <v>125</v>
      </c>
      <c r="U136" s="32" t="s">
        <v>45</v>
      </c>
      <c r="V136" s="32" t="s">
        <v>1626</v>
      </c>
      <c r="W136" s="33">
        <v>44809.551516203705</v>
      </c>
      <c r="X136" s="32" t="s">
        <v>72</v>
      </c>
      <c r="Y136" s="32" t="s">
        <v>47</v>
      </c>
      <c r="Z136" s="32" t="s">
        <v>48</v>
      </c>
      <c r="AA136" s="32" t="s">
        <v>474</v>
      </c>
      <c r="AB136" s="32" t="s">
        <v>1627</v>
      </c>
      <c r="AC136" s="32" t="s">
        <v>287</v>
      </c>
      <c r="AD136" s="34"/>
      <c r="AE136" s="32" t="s">
        <v>39</v>
      </c>
      <c r="AF136" s="32" t="s">
        <v>50</v>
      </c>
      <c r="AG136" s="35">
        <v>0</v>
      </c>
      <c r="AH136" s="33">
        <v>44809.61509259259</v>
      </c>
      <c r="AI136" s="32" t="s">
        <v>56</v>
      </c>
    </row>
    <row r="137" spans="1:35">
      <c r="A137" s="32" t="s">
        <v>35</v>
      </c>
      <c r="B137" s="32" t="s">
        <v>171</v>
      </c>
      <c r="C137" s="33">
        <v>44809.700416666667</v>
      </c>
      <c r="D137" s="33">
        <v>44809.422083333331</v>
      </c>
      <c r="E137" s="32" t="s">
        <v>37</v>
      </c>
      <c r="F137" s="32" t="s">
        <v>1628</v>
      </c>
      <c r="G137">
        <v>11266</v>
      </c>
      <c r="H137" s="33">
        <v>44819.691388888888</v>
      </c>
      <c r="I137" s="32" t="s">
        <v>38</v>
      </c>
      <c r="J137" s="32" t="s">
        <v>39</v>
      </c>
      <c r="K137" s="33"/>
      <c r="L137" s="32" t="s">
        <v>40</v>
      </c>
      <c r="M137" s="32" t="s">
        <v>56</v>
      </c>
      <c r="N137">
        <v>1</v>
      </c>
      <c r="O137" s="32" t="s">
        <v>42</v>
      </c>
      <c r="P137">
        <v>0</v>
      </c>
      <c r="Q137" s="32" t="s">
        <v>56</v>
      </c>
      <c r="R137">
        <v>8428</v>
      </c>
      <c r="S137" s="32" t="s">
        <v>1057</v>
      </c>
      <c r="T137" s="32" t="s">
        <v>1058</v>
      </c>
      <c r="U137" s="32" t="s">
        <v>45</v>
      </c>
      <c r="V137" s="32" t="s">
        <v>964</v>
      </c>
      <c r="W137" s="33">
        <v>44809.69736111111</v>
      </c>
      <c r="X137" s="32" t="s">
        <v>149</v>
      </c>
      <c r="Y137" s="32" t="s">
        <v>47</v>
      </c>
      <c r="Z137" s="32" t="s">
        <v>48</v>
      </c>
      <c r="AA137" s="32" t="s">
        <v>190</v>
      </c>
      <c r="AB137" s="32" t="s">
        <v>1629</v>
      </c>
      <c r="AC137" s="32" t="s">
        <v>1304</v>
      </c>
      <c r="AD137" s="34"/>
      <c r="AE137" s="32" t="s">
        <v>39</v>
      </c>
      <c r="AF137" s="32" t="s">
        <v>50</v>
      </c>
      <c r="AG137" s="35">
        <v>0</v>
      </c>
      <c r="AH137" s="33">
        <v>44809.700416666667</v>
      </c>
      <c r="AI137" s="32" t="s">
        <v>56</v>
      </c>
    </row>
    <row r="138" spans="1:35">
      <c r="A138" s="32" t="s">
        <v>35</v>
      </c>
      <c r="B138" s="32" t="s">
        <v>54</v>
      </c>
      <c r="C138" s="33">
        <v>44809.439826388887</v>
      </c>
      <c r="D138" s="33">
        <v>44809.425925925927</v>
      </c>
      <c r="E138" s="32" t="s">
        <v>37</v>
      </c>
      <c r="F138" s="32" t="s">
        <v>39</v>
      </c>
      <c r="G138">
        <v>11267</v>
      </c>
      <c r="H138" s="33">
        <v>44811.675937499997</v>
      </c>
      <c r="I138" s="32" t="s">
        <v>1630</v>
      </c>
      <c r="J138" s="32" t="s">
        <v>45</v>
      </c>
      <c r="K138" s="33">
        <v>44809.438483796293</v>
      </c>
      <c r="L138" s="32" t="s">
        <v>40</v>
      </c>
      <c r="M138" s="32" t="s">
        <v>56</v>
      </c>
      <c r="N138">
        <v>1</v>
      </c>
      <c r="O138" s="32" t="s">
        <v>42</v>
      </c>
      <c r="P138">
        <v>1</v>
      </c>
      <c r="Q138" s="32" t="s">
        <v>41</v>
      </c>
      <c r="R138">
        <v>6791</v>
      </c>
      <c r="S138" s="32" t="s">
        <v>760</v>
      </c>
      <c r="T138" s="32" t="s">
        <v>761</v>
      </c>
      <c r="U138" s="32" t="s">
        <v>45</v>
      </c>
      <c r="V138" s="32" t="s">
        <v>1631</v>
      </c>
      <c r="W138" s="33">
        <v>44809.439826388887</v>
      </c>
      <c r="X138" s="32" t="s">
        <v>110</v>
      </c>
      <c r="Y138" s="32" t="s">
        <v>47</v>
      </c>
      <c r="Z138" s="32" t="s">
        <v>48</v>
      </c>
      <c r="AA138" s="32" t="s">
        <v>97</v>
      </c>
      <c r="AB138" s="32" t="s">
        <v>1632</v>
      </c>
      <c r="AC138" s="32" t="s">
        <v>604</v>
      </c>
      <c r="AD138" s="34"/>
      <c r="AE138" s="32" t="s">
        <v>39</v>
      </c>
      <c r="AF138" s="32" t="s">
        <v>53</v>
      </c>
      <c r="AG138" s="35">
        <v>0</v>
      </c>
      <c r="AH138" s="33">
        <v>44809.439826388887</v>
      </c>
      <c r="AI138" s="32" t="s">
        <v>56</v>
      </c>
    </row>
    <row r="139" spans="1:35">
      <c r="A139" s="32" t="s">
        <v>35</v>
      </c>
      <c r="B139" s="32" t="s">
        <v>54</v>
      </c>
      <c r="C139" s="33">
        <v>44809.450416666667</v>
      </c>
      <c r="D139" s="33">
        <v>44809.442986111113</v>
      </c>
      <c r="E139" s="32" t="s">
        <v>37</v>
      </c>
      <c r="F139" s="32" t="s">
        <v>39</v>
      </c>
      <c r="G139">
        <v>11268</v>
      </c>
      <c r="H139" s="33">
        <v>44811.692986111113</v>
      </c>
      <c r="I139" s="32" t="s">
        <v>1633</v>
      </c>
      <c r="J139" s="32" t="s">
        <v>45</v>
      </c>
      <c r="K139" s="33">
        <v>44809.450138888889</v>
      </c>
      <c r="L139" s="32" t="s">
        <v>40</v>
      </c>
      <c r="M139" s="32" t="s">
        <v>56</v>
      </c>
      <c r="N139">
        <v>1</v>
      </c>
      <c r="O139" s="32" t="s">
        <v>135</v>
      </c>
      <c r="P139">
        <v>1</v>
      </c>
      <c r="Q139" s="32" t="s">
        <v>41</v>
      </c>
      <c r="R139">
        <v>8805</v>
      </c>
      <c r="S139" s="32" t="s">
        <v>388</v>
      </c>
      <c r="T139" s="32" t="s">
        <v>389</v>
      </c>
      <c r="U139" s="32" t="s">
        <v>45</v>
      </c>
      <c r="V139" s="32" t="s">
        <v>1634</v>
      </c>
      <c r="W139" s="33">
        <v>44809.450416666667</v>
      </c>
      <c r="X139" s="32" t="s">
        <v>110</v>
      </c>
      <c r="Y139" s="32" t="s">
        <v>47</v>
      </c>
      <c r="Z139" s="32" t="s">
        <v>48</v>
      </c>
      <c r="AA139" s="32" t="s">
        <v>97</v>
      </c>
      <c r="AB139" s="32" t="s">
        <v>581</v>
      </c>
      <c r="AC139" s="32" t="s">
        <v>1288</v>
      </c>
      <c r="AD139" s="34"/>
      <c r="AE139" s="32" t="s">
        <v>39</v>
      </c>
      <c r="AF139" s="32" t="s">
        <v>53</v>
      </c>
      <c r="AG139" s="35">
        <v>0</v>
      </c>
      <c r="AH139" s="33">
        <v>44809.450416666667</v>
      </c>
      <c r="AI139" s="32" t="s">
        <v>56</v>
      </c>
    </row>
    <row r="140" spans="1:35">
      <c r="A140" s="32" t="s">
        <v>35</v>
      </c>
      <c r="B140" s="32" t="s">
        <v>329</v>
      </c>
      <c r="C140" s="33">
        <v>44811.61314814815</v>
      </c>
      <c r="D140" s="33">
        <v>44809.443993055553</v>
      </c>
      <c r="E140" s="32" t="s">
        <v>37</v>
      </c>
      <c r="F140" s="32" t="s">
        <v>1635</v>
      </c>
      <c r="G140">
        <v>11269</v>
      </c>
      <c r="H140" s="33">
        <v>44834.43949074074</v>
      </c>
      <c r="I140" s="32" t="s">
        <v>38</v>
      </c>
      <c r="J140" s="32" t="s">
        <v>39</v>
      </c>
      <c r="K140" s="33"/>
      <c r="L140" s="32" t="s">
        <v>40</v>
      </c>
      <c r="M140" s="32" t="s">
        <v>56</v>
      </c>
      <c r="N140">
        <v>2</v>
      </c>
      <c r="O140" s="32" t="s">
        <v>732</v>
      </c>
      <c r="P140">
        <v>0</v>
      </c>
      <c r="Q140" s="32" t="s">
        <v>56</v>
      </c>
      <c r="R140">
        <v>8482</v>
      </c>
      <c r="S140" s="32" t="s">
        <v>726</v>
      </c>
      <c r="T140" s="32" t="s">
        <v>727</v>
      </c>
      <c r="U140" s="32" t="s">
        <v>45</v>
      </c>
      <c r="V140" s="32" t="s">
        <v>1636</v>
      </c>
      <c r="W140" s="33">
        <v>44811.61314814815</v>
      </c>
      <c r="X140" s="32" t="s">
        <v>189</v>
      </c>
      <c r="Y140" s="32" t="s">
        <v>47</v>
      </c>
      <c r="Z140" s="32" t="s">
        <v>48</v>
      </c>
      <c r="AA140" s="32" t="s">
        <v>330</v>
      </c>
      <c r="AB140" s="32" t="s">
        <v>1637</v>
      </c>
      <c r="AC140" s="32" t="s">
        <v>717</v>
      </c>
      <c r="AD140" s="34"/>
      <c r="AE140" s="32" t="s">
        <v>39</v>
      </c>
      <c r="AF140" s="32" t="s">
        <v>53</v>
      </c>
      <c r="AG140" s="35">
        <v>0</v>
      </c>
      <c r="AH140" s="33">
        <v>44826.608240740738</v>
      </c>
      <c r="AI140" s="32" t="s">
        <v>56</v>
      </c>
    </row>
    <row r="141" spans="1:35">
      <c r="A141" s="32" t="s">
        <v>35</v>
      </c>
      <c r="B141" s="32" t="s">
        <v>178</v>
      </c>
      <c r="C141" s="33">
        <v>44809.615520833337</v>
      </c>
      <c r="D141" s="33">
        <v>44809.445289351854</v>
      </c>
      <c r="E141" s="32" t="s">
        <v>37</v>
      </c>
      <c r="F141" s="32" t="s">
        <v>1638</v>
      </c>
      <c r="G141">
        <v>11270</v>
      </c>
      <c r="H141" s="33">
        <v>44819.605798611112</v>
      </c>
      <c r="I141" s="32" t="s">
        <v>38</v>
      </c>
      <c r="J141" s="32" t="s">
        <v>39</v>
      </c>
      <c r="K141" s="33"/>
      <c r="L141" s="32" t="s">
        <v>40</v>
      </c>
      <c r="M141" s="32" t="s">
        <v>56</v>
      </c>
      <c r="N141">
        <v>1</v>
      </c>
      <c r="O141" s="32" t="s">
        <v>73</v>
      </c>
      <c r="P141">
        <v>0</v>
      </c>
      <c r="Q141" s="32" t="s">
        <v>56</v>
      </c>
      <c r="R141">
        <v>8605</v>
      </c>
      <c r="S141" s="32" t="s">
        <v>1639</v>
      </c>
      <c r="T141" s="32" t="s">
        <v>1640</v>
      </c>
      <c r="U141" s="32" t="s">
        <v>45</v>
      </c>
      <c r="V141" s="32" t="s">
        <v>1641</v>
      </c>
      <c r="W141" s="33">
        <v>44809.455462962964</v>
      </c>
      <c r="X141" s="32" t="s">
        <v>94</v>
      </c>
      <c r="Y141" s="32" t="s">
        <v>47</v>
      </c>
      <c r="Z141" s="32" t="s">
        <v>48</v>
      </c>
      <c r="AA141" s="32" t="s">
        <v>182</v>
      </c>
      <c r="AB141" s="32" t="s">
        <v>897</v>
      </c>
      <c r="AC141" s="32" t="s">
        <v>1598</v>
      </c>
      <c r="AD141" s="34"/>
      <c r="AE141" s="32" t="s">
        <v>39</v>
      </c>
      <c r="AF141" s="32" t="s">
        <v>53</v>
      </c>
      <c r="AG141" s="35">
        <v>0</v>
      </c>
      <c r="AH141" s="33">
        <v>44809.615520833337</v>
      </c>
      <c r="AI141" s="32" t="s">
        <v>56</v>
      </c>
    </row>
    <row r="142" spans="1:35">
      <c r="A142" s="32" t="s">
        <v>35</v>
      </c>
      <c r="B142" s="32" t="s">
        <v>54</v>
      </c>
      <c r="C142" s="33">
        <v>44809.458009259259</v>
      </c>
      <c r="D142" s="33">
        <v>44809.445798611108</v>
      </c>
      <c r="E142" s="32" t="s">
        <v>37</v>
      </c>
      <c r="F142" s="32" t="s">
        <v>1642</v>
      </c>
      <c r="G142">
        <v>11271</v>
      </c>
      <c r="H142" s="33">
        <v>44811.696145833332</v>
      </c>
      <c r="I142" s="32" t="s">
        <v>38</v>
      </c>
      <c r="J142" s="32" t="s">
        <v>39</v>
      </c>
      <c r="K142" s="33"/>
      <c r="L142" s="32" t="s">
        <v>40</v>
      </c>
      <c r="M142" s="32" t="s">
        <v>56</v>
      </c>
      <c r="N142">
        <v>1</v>
      </c>
      <c r="O142" s="32" t="s">
        <v>135</v>
      </c>
      <c r="P142">
        <v>0</v>
      </c>
      <c r="Q142" s="32" t="s">
        <v>41</v>
      </c>
      <c r="R142">
        <v>8630</v>
      </c>
      <c r="S142" s="32" t="s">
        <v>992</v>
      </c>
      <c r="T142" s="32" t="s">
        <v>993</v>
      </c>
      <c r="U142" s="32" t="s">
        <v>45</v>
      </c>
      <c r="V142" s="32" t="s">
        <v>1643</v>
      </c>
      <c r="W142" s="33">
        <v>44809.458009259259</v>
      </c>
      <c r="X142" s="32" t="s">
        <v>96</v>
      </c>
      <c r="Y142" s="32" t="s">
        <v>47</v>
      </c>
      <c r="Z142" s="32" t="s">
        <v>48</v>
      </c>
      <c r="AA142" s="32" t="s">
        <v>97</v>
      </c>
      <c r="AB142" s="32" t="s">
        <v>1642</v>
      </c>
      <c r="AC142" s="32" t="s">
        <v>1288</v>
      </c>
      <c r="AD142" s="34"/>
      <c r="AE142" s="32" t="s">
        <v>39</v>
      </c>
      <c r="AF142" s="32" t="s">
        <v>53</v>
      </c>
      <c r="AG142" s="35">
        <v>0</v>
      </c>
      <c r="AH142" s="33">
        <v>44809.458009259259</v>
      </c>
      <c r="AI142" s="32" t="s">
        <v>56</v>
      </c>
    </row>
    <row r="143" spans="1:35">
      <c r="A143" s="32" t="s">
        <v>35</v>
      </c>
      <c r="B143" s="32" t="s">
        <v>329</v>
      </c>
      <c r="C143" s="33"/>
      <c r="D143" s="33">
        <v>44809.449525462966</v>
      </c>
      <c r="E143" s="32" t="s">
        <v>37</v>
      </c>
      <c r="F143" s="32" t="s">
        <v>39</v>
      </c>
      <c r="G143">
        <v>11272</v>
      </c>
      <c r="H143" s="33">
        <v>44811.699525462966</v>
      </c>
      <c r="I143" s="32" t="s">
        <v>38</v>
      </c>
      <c r="J143" s="32" t="s">
        <v>39</v>
      </c>
      <c r="K143" s="33"/>
      <c r="L143" s="32" t="s">
        <v>40</v>
      </c>
      <c r="M143" s="32" t="s">
        <v>56</v>
      </c>
      <c r="N143">
        <v>2</v>
      </c>
      <c r="O143" s="32" t="s">
        <v>732</v>
      </c>
      <c r="P143">
        <v>0</v>
      </c>
      <c r="Q143" s="32" t="s">
        <v>41</v>
      </c>
      <c r="R143">
        <v>8482</v>
      </c>
      <c r="S143" s="32" t="s">
        <v>726</v>
      </c>
      <c r="T143" s="32" t="s">
        <v>727</v>
      </c>
      <c r="U143" s="32" t="s">
        <v>39</v>
      </c>
      <c r="V143" s="32" t="s">
        <v>39</v>
      </c>
      <c r="W143" s="33"/>
      <c r="X143" s="32" t="s">
        <v>780</v>
      </c>
      <c r="Y143" s="32" t="s">
        <v>52</v>
      </c>
      <c r="Z143" s="32" t="s">
        <v>160</v>
      </c>
      <c r="AA143" s="32" t="s">
        <v>425</v>
      </c>
      <c r="AB143" s="32" t="s">
        <v>728</v>
      </c>
      <c r="AC143" s="32" t="s">
        <v>1389</v>
      </c>
      <c r="AD143" s="34"/>
      <c r="AE143" s="32" t="s">
        <v>39</v>
      </c>
      <c r="AF143" s="32" t="s">
        <v>53</v>
      </c>
      <c r="AG143" s="35">
        <v>0</v>
      </c>
      <c r="AH143" s="33">
        <v>44826.607847222222</v>
      </c>
      <c r="AI143" s="32" t="s">
        <v>56</v>
      </c>
    </row>
    <row r="144" spans="1:35">
      <c r="A144" s="32" t="s">
        <v>35</v>
      </c>
      <c r="B144" s="32" t="s">
        <v>36</v>
      </c>
      <c r="C144" s="33">
        <v>44828.441689814812</v>
      </c>
      <c r="D144" s="33">
        <v>44809.452986111108</v>
      </c>
      <c r="E144" s="32" t="s">
        <v>37</v>
      </c>
      <c r="F144" s="32" t="s">
        <v>1644</v>
      </c>
      <c r="G144">
        <v>11273</v>
      </c>
      <c r="H144" s="33">
        <v>44839.701388888891</v>
      </c>
      <c r="I144" s="32" t="s">
        <v>38</v>
      </c>
      <c r="J144" s="32" t="s">
        <v>39</v>
      </c>
      <c r="K144" s="33"/>
      <c r="L144" s="32" t="s">
        <v>40</v>
      </c>
      <c r="M144" s="32" t="s">
        <v>56</v>
      </c>
      <c r="N144">
        <v>1</v>
      </c>
      <c r="O144" s="32" t="s">
        <v>42</v>
      </c>
      <c r="P144">
        <v>0</v>
      </c>
      <c r="Q144" s="32" t="s">
        <v>56</v>
      </c>
      <c r="R144">
        <v>8715</v>
      </c>
      <c r="S144" s="32" t="s">
        <v>1645</v>
      </c>
      <c r="T144" s="32" t="s">
        <v>1646</v>
      </c>
      <c r="U144" s="32" t="s">
        <v>45</v>
      </c>
      <c r="V144" s="32" t="s">
        <v>1647</v>
      </c>
      <c r="W144" s="33">
        <v>44826.413935185185</v>
      </c>
      <c r="X144" s="32" t="s">
        <v>149</v>
      </c>
      <c r="Y144" s="32" t="s">
        <v>47</v>
      </c>
      <c r="Z144" s="32" t="s">
        <v>48</v>
      </c>
      <c r="AA144" s="32" t="s">
        <v>128</v>
      </c>
      <c r="AB144" s="32" t="s">
        <v>1648</v>
      </c>
      <c r="AC144" s="32" t="s">
        <v>464</v>
      </c>
      <c r="AD144" s="34">
        <v>44625</v>
      </c>
      <c r="AE144" s="32" t="s">
        <v>39</v>
      </c>
      <c r="AF144" s="32" t="s">
        <v>50</v>
      </c>
      <c r="AG144" s="35">
        <v>0</v>
      </c>
      <c r="AH144" s="33">
        <v>44828.442395833335</v>
      </c>
      <c r="AI144" s="32" t="s">
        <v>56</v>
      </c>
    </row>
    <row r="145" spans="1:35">
      <c r="A145" s="32" t="s">
        <v>35</v>
      </c>
      <c r="B145" s="32" t="s">
        <v>737</v>
      </c>
      <c r="C145" s="33"/>
      <c r="D145" s="33">
        <v>44809.461226851854</v>
      </c>
      <c r="E145" s="32" t="s">
        <v>985</v>
      </c>
      <c r="F145" s="32" t="s">
        <v>1649</v>
      </c>
      <c r="G145">
        <v>11274</v>
      </c>
      <c r="H145" s="33">
        <v>44835</v>
      </c>
      <c r="I145" s="32" t="s">
        <v>38</v>
      </c>
      <c r="J145" s="32" t="s">
        <v>39</v>
      </c>
      <c r="K145" s="33"/>
      <c r="L145" s="32" t="s">
        <v>40</v>
      </c>
      <c r="M145" s="32" t="s">
        <v>41</v>
      </c>
      <c r="N145">
        <v>1</v>
      </c>
      <c r="O145" s="32" t="s">
        <v>39</v>
      </c>
      <c r="P145">
        <v>0</v>
      </c>
      <c r="Q145" s="32" t="s">
        <v>41</v>
      </c>
      <c r="R145">
        <v>8370</v>
      </c>
      <c r="S145" s="32" t="s">
        <v>986</v>
      </c>
      <c r="T145" s="32" t="s">
        <v>535</v>
      </c>
      <c r="U145" s="32" t="s">
        <v>39</v>
      </c>
      <c r="V145" s="32" t="s">
        <v>39</v>
      </c>
      <c r="W145" s="33"/>
      <c r="X145" s="32" t="s">
        <v>535</v>
      </c>
      <c r="Y145" s="32" t="s">
        <v>282</v>
      </c>
      <c r="Z145" s="32" t="s">
        <v>160</v>
      </c>
      <c r="AA145" s="32" t="s">
        <v>920</v>
      </c>
      <c r="AB145" s="32" t="s">
        <v>1650</v>
      </c>
      <c r="AC145" s="32" t="s">
        <v>1349</v>
      </c>
      <c r="AD145" s="34"/>
      <c r="AE145" s="32" t="s">
        <v>39</v>
      </c>
      <c r="AF145" s="32" t="s">
        <v>53</v>
      </c>
      <c r="AG145" s="35">
        <v>0</v>
      </c>
      <c r="AH145" s="33">
        <v>44816.594652777778</v>
      </c>
      <c r="AI145" s="32" t="s">
        <v>41</v>
      </c>
    </row>
    <row r="146" spans="1:35">
      <c r="A146" s="32" t="s">
        <v>35</v>
      </c>
      <c r="B146" s="32" t="s">
        <v>178</v>
      </c>
      <c r="C146" s="33">
        <v>44809.615937499999</v>
      </c>
      <c r="D146" s="33">
        <v>44809.465428240743</v>
      </c>
      <c r="E146" s="32" t="s">
        <v>37</v>
      </c>
      <c r="F146" s="32" t="s">
        <v>1651</v>
      </c>
      <c r="G146">
        <v>11275</v>
      </c>
      <c r="H146" s="33">
        <v>44819.608298611114</v>
      </c>
      <c r="I146" s="32" t="s">
        <v>38</v>
      </c>
      <c r="J146" s="32" t="s">
        <v>39</v>
      </c>
      <c r="K146" s="33"/>
      <c r="L146" s="32" t="s">
        <v>40</v>
      </c>
      <c r="M146" s="32" t="s">
        <v>56</v>
      </c>
      <c r="N146">
        <v>1</v>
      </c>
      <c r="O146" s="32" t="s">
        <v>54</v>
      </c>
      <c r="P146">
        <v>0</v>
      </c>
      <c r="Q146" s="32" t="s">
        <v>56</v>
      </c>
      <c r="R146">
        <v>6570</v>
      </c>
      <c r="S146" s="32" t="s">
        <v>889</v>
      </c>
      <c r="T146" s="32" t="s">
        <v>890</v>
      </c>
      <c r="U146" s="32" t="s">
        <v>45</v>
      </c>
      <c r="V146" s="32" t="s">
        <v>1652</v>
      </c>
      <c r="W146" s="33">
        <v>44809.473298611112</v>
      </c>
      <c r="X146" s="32" t="s">
        <v>103</v>
      </c>
      <c r="Y146" s="32" t="s">
        <v>47</v>
      </c>
      <c r="Z146" s="32" t="s">
        <v>48</v>
      </c>
      <c r="AA146" s="32" t="s">
        <v>182</v>
      </c>
      <c r="AB146" s="32" t="s">
        <v>1653</v>
      </c>
      <c r="AC146" s="32" t="s">
        <v>1321</v>
      </c>
      <c r="AD146" s="34"/>
      <c r="AE146" s="32" t="s">
        <v>39</v>
      </c>
      <c r="AF146" s="32" t="s">
        <v>53</v>
      </c>
      <c r="AG146" s="35">
        <v>0</v>
      </c>
      <c r="AH146" s="33">
        <v>44809.615937499999</v>
      </c>
      <c r="AI146" s="32" t="s">
        <v>56</v>
      </c>
    </row>
    <row r="147" spans="1:35">
      <c r="A147" s="32" t="s">
        <v>35</v>
      </c>
      <c r="B147" s="32" t="s">
        <v>54</v>
      </c>
      <c r="C147" s="33">
        <v>44809.46974537037</v>
      </c>
      <c r="D147" s="33">
        <v>44809.466516203705</v>
      </c>
      <c r="E147" s="32" t="s">
        <v>37</v>
      </c>
      <c r="F147" s="32" t="s">
        <v>1654</v>
      </c>
      <c r="G147">
        <v>11276</v>
      </c>
      <c r="H147" s="33">
        <v>44819.466886574075</v>
      </c>
      <c r="I147" s="32" t="s">
        <v>38</v>
      </c>
      <c r="J147" s="32" t="s">
        <v>39</v>
      </c>
      <c r="K147" s="33"/>
      <c r="L147" s="32" t="s">
        <v>40</v>
      </c>
      <c r="M147" s="32" t="s">
        <v>56</v>
      </c>
      <c r="N147">
        <v>1</v>
      </c>
      <c r="O147" s="32" t="s">
        <v>42</v>
      </c>
      <c r="P147">
        <v>0</v>
      </c>
      <c r="Q147" s="32" t="s">
        <v>56</v>
      </c>
      <c r="R147">
        <v>6452</v>
      </c>
      <c r="S147" s="32" t="s">
        <v>296</v>
      </c>
      <c r="T147" s="32" t="s">
        <v>297</v>
      </c>
      <c r="U147" s="32" t="s">
        <v>45</v>
      </c>
      <c r="V147" s="32" t="s">
        <v>765</v>
      </c>
      <c r="W147" s="33">
        <v>44809.46974537037</v>
      </c>
      <c r="X147" s="32" t="s">
        <v>184</v>
      </c>
      <c r="Y147" s="32" t="s">
        <v>47</v>
      </c>
      <c r="Z147" s="32" t="s">
        <v>48</v>
      </c>
      <c r="AA147" s="32" t="s">
        <v>1538</v>
      </c>
      <c r="AB147" s="32" t="s">
        <v>1655</v>
      </c>
      <c r="AC147" s="32" t="s">
        <v>587</v>
      </c>
      <c r="AD147" s="34"/>
      <c r="AE147" s="32" t="s">
        <v>39</v>
      </c>
      <c r="AF147" s="32" t="s">
        <v>50</v>
      </c>
      <c r="AG147" s="35">
        <v>0</v>
      </c>
      <c r="AH147" s="33">
        <v>44809.46974537037</v>
      </c>
      <c r="AI147" s="32" t="s">
        <v>56</v>
      </c>
    </row>
    <row r="148" spans="1:35">
      <c r="A148" s="32" t="s">
        <v>35</v>
      </c>
      <c r="B148" s="32" t="s">
        <v>54</v>
      </c>
      <c r="C148" s="33">
        <v>44826.691793981481</v>
      </c>
      <c r="D148" s="33">
        <v>44809.467905092592</v>
      </c>
      <c r="E148" s="32" t="s">
        <v>37</v>
      </c>
      <c r="F148" s="32" t="s">
        <v>1656</v>
      </c>
      <c r="G148">
        <v>11277</v>
      </c>
      <c r="H148" s="33">
        <v>44819.467905092592</v>
      </c>
      <c r="I148" s="32" t="s">
        <v>38</v>
      </c>
      <c r="J148" s="32" t="s">
        <v>39</v>
      </c>
      <c r="K148" s="33"/>
      <c r="L148" s="32" t="s">
        <v>40</v>
      </c>
      <c r="M148" s="32" t="s">
        <v>56</v>
      </c>
      <c r="N148">
        <v>2</v>
      </c>
      <c r="O148" s="32" t="s">
        <v>42</v>
      </c>
      <c r="P148">
        <v>0</v>
      </c>
      <c r="Q148" s="32" t="s">
        <v>56</v>
      </c>
      <c r="R148">
        <v>6452</v>
      </c>
      <c r="S148" s="32" t="s">
        <v>296</v>
      </c>
      <c r="T148" s="32" t="s">
        <v>297</v>
      </c>
      <c r="U148" s="32" t="s">
        <v>66</v>
      </c>
      <c r="V148" s="32" t="s">
        <v>1657</v>
      </c>
      <c r="W148" s="33">
        <v>44824.683136574073</v>
      </c>
      <c r="X148" s="32" t="s">
        <v>89</v>
      </c>
      <c r="Y148" s="32" t="s">
        <v>47</v>
      </c>
      <c r="Z148" s="32" t="s">
        <v>48</v>
      </c>
      <c r="AA148" s="32" t="s">
        <v>1538</v>
      </c>
      <c r="AB148" s="32" t="s">
        <v>1658</v>
      </c>
      <c r="AC148" s="32" t="s">
        <v>587</v>
      </c>
      <c r="AD148" s="34"/>
      <c r="AE148" s="32" t="s">
        <v>39</v>
      </c>
      <c r="AF148" s="32" t="s">
        <v>50</v>
      </c>
      <c r="AG148" s="35">
        <v>0</v>
      </c>
      <c r="AH148" s="33">
        <v>44826.691793981481</v>
      </c>
      <c r="AI148" s="32" t="s">
        <v>56</v>
      </c>
    </row>
    <row r="149" spans="1:35">
      <c r="A149" s="32" t="s">
        <v>35</v>
      </c>
      <c r="B149" s="32" t="s">
        <v>73</v>
      </c>
      <c r="C149" s="33">
        <v>44809.679328703707</v>
      </c>
      <c r="D149" s="33">
        <v>44809.477476851855</v>
      </c>
      <c r="E149" s="32" t="s">
        <v>37</v>
      </c>
      <c r="F149" s="32" t="s">
        <v>1659</v>
      </c>
      <c r="G149">
        <v>11278</v>
      </c>
      <c r="H149" s="33">
        <v>44812.368275462963</v>
      </c>
      <c r="I149" s="32" t="s">
        <v>38</v>
      </c>
      <c r="J149" s="32" t="s">
        <v>39</v>
      </c>
      <c r="K149" s="33"/>
      <c r="L149" s="32" t="s">
        <v>40</v>
      </c>
      <c r="M149" s="32" t="s">
        <v>41</v>
      </c>
      <c r="N149">
        <v>1</v>
      </c>
      <c r="O149" s="32" t="s">
        <v>618</v>
      </c>
      <c r="P149">
        <v>0</v>
      </c>
      <c r="Q149" s="32" t="s">
        <v>41</v>
      </c>
      <c r="R149">
        <v>6706</v>
      </c>
      <c r="S149" s="32" t="s">
        <v>400</v>
      </c>
      <c r="T149" s="32" t="s">
        <v>401</v>
      </c>
      <c r="U149" s="32" t="s">
        <v>45</v>
      </c>
      <c r="V149" s="32" t="s">
        <v>1660</v>
      </c>
      <c r="W149" s="33">
        <v>44809.663807870369</v>
      </c>
      <c r="X149" s="32" t="s">
        <v>81</v>
      </c>
      <c r="Y149" s="32" t="s">
        <v>47</v>
      </c>
      <c r="Z149" s="32" t="s">
        <v>48</v>
      </c>
      <c r="AA149" s="32" t="s">
        <v>77</v>
      </c>
      <c r="AB149" s="32" t="s">
        <v>1661</v>
      </c>
      <c r="AC149" s="32" t="s">
        <v>534</v>
      </c>
      <c r="AD149" s="34"/>
      <c r="AE149" s="32" t="s">
        <v>39</v>
      </c>
      <c r="AF149" s="32" t="s">
        <v>50</v>
      </c>
      <c r="AG149" s="35">
        <v>0</v>
      </c>
      <c r="AH149" s="33">
        <v>44809.679386574076</v>
      </c>
      <c r="AI149" s="32" t="s">
        <v>41</v>
      </c>
    </row>
    <row r="150" spans="1:35">
      <c r="A150" s="32" t="s">
        <v>35</v>
      </c>
      <c r="B150" s="32" t="s">
        <v>54</v>
      </c>
      <c r="C150" s="33">
        <v>44809.570555555554</v>
      </c>
      <c r="D150" s="33">
        <v>44809.484490740739</v>
      </c>
      <c r="E150" s="32" t="s">
        <v>37</v>
      </c>
      <c r="F150" s="32" t="s">
        <v>39</v>
      </c>
      <c r="G150">
        <v>11279</v>
      </c>
      <c r="H150" s="33">
        <v>44812.359699074077</v>
      </c>
      <c r="I150" s="32" t="s">
        <v>1662</v>
      </c>
      <c r="J150" s="32" t="s">
        <v>45</v>
      </c>
      <c r="K150" s="33">
        <v>44809.569432870368</v>
      </c>
      <c r="L150" s="32" t="s">
        <v>40</v>
      </c>
      <c r="M150" s="32" t="s">
        <v>56</v>
      </c>
      <c r="N150">
        <v>1</v>
      </c>
      <c r="O150" s="32" t="s">
        <v>42</v>
      </c>
      <c r="P150">
        <v>1</v>
      </c>
      <c r="Q150" s="32" t="s">
        <v>41</v>
      </c>
      <c r="R150">
        <v>859040406</v>
      </c>
      <c r="S150" s="32" t="s">
        <v>1663</v>
      </c>
      <c r="T150" s="32" t="s">
        <v>1664</v>
      </c>
      <c r="U150" s="32" t="s">
        <v>45</v>
      </c>
      <c r="V150" s="32" t="s">
        <v>1665</v>
      </c>
      <c r="W150" s="33">
        <v>44809.570555555554</v>
      </c>
      <c r="X150" s="32" t="s">
        <v>96</v>
      </c>
      <c r="Y150" s="32" t="s">
        <v>47</v>
      </c>
      <c r="Z150" s="32" t="s">
        <v>48</v>
      </c>
      <c r="AA150" s="32" t="s">
        <v>97</v>
      </c>
      <c r="AB150" s="32" t="s">
        <v>1666</v>
      </c>
      <c r="AC150" s="32" t="s">
        <v>1667</v>
      </c>
      <c r="AD150" s="34">
        <v>44686</v>
      </c>
      <c r="AE150" s="32" t="s">
        <v>39</v>
      </c>
      <c r="AF150" s="32" t="s">
        <v>53</v>
      </c>
      <c r="AG150" s="35">
        <v>0</v>
      </c>
      <c r="AH150" s="33">
        <v>44809.630567129629</v>
      </c>
      <c r="AI150" s="32" t="s">
        <v>56</v>
      </c>
    </row>
    <row r="151" spans="1:35">
      <c r="A151" s="32" t="s">
        <v>35</v>
      </c>
      <c r="B151" s="32" t="s">
        <v>36</v>
      </c>
      <c r="C151" s="33">
        <v>44821.691863425927</v>
      </c>
      <c r="D151" s="33">
        <v>44809.489224537036</v>
      </c>
      <c r="E151" s="32" t="s">
        <v>37</v>
      </c>
      <c r="F151" s="32" t="s">
        <v>1668</v>
      </c>
      <c r="G151">
        <v>11280</v>
      </c>
      <c r="H151" s="33">
        <v>44819.489224537036</v>
      </c>
      <c r="I151" s="32" t="s">
        <v>1669</v>
      </c>
      <c r="J151" s="32" t="s">
        <v>45</v>
      </c>
      <c r="K151" s="33">
        <v>44811.410960648151</v>
      </c>
      <c r="L151" s="32" t="s">
        <v>40</v>
      </c>
      <c r="M151" s="32" t="s">
        <v>56</v>
      </c>
      <c r="N151">
        <v>1</v>
      </c>
      <c r="O151" s="32" t="s">
        <v>82</v>
      </c>
      <c r="P151">
        <v>1</v>
      </c>
      <c r="Q151" s="32" t="s">
        <v>56</v>
      </c>
      <c r="R151">
        <v>869739989</v>
      </c>
      <c r="S151" s="32" t="s">
        <v>108</v>
      </c>
      <c r="T151" s="32" t="s">
        <v>106</v>
      </c>
      <c r="U151" s="32" t="s">
        <v>66</v>
      </c>
      <c r="V151" s="32" t="s">
        <v>1670</v>
      </c>
      <c r="W151" s="33">
        <v>44819.67291666667</v>
      </c>
      <c r="X151" s="32" t="s">
        <v>151</v>
      </c>
      <c r="Y151" s="32" t="s">
        <v>47</v>
      </c>
      <c r="Z151" s="32" t="s">
        <v>48</v>
      </c>
      <c r="AA151" s="32" t="s">
        <v>49</v>
      </c>
      <c r="AB151" s="32" t="s">
        <v>1671</v>
      </c>
      <c r="AC151" s="32" t="s">
        <v>496</v>
      </c>
      <c r="AD151" s="34"/>
      <c r="AE151" s="32" t="s">
        <v>39</v>
      </c>
      <c r="AF151" s="32" t="s">
        <v>50</v>
      </c>
      <c r="AG151" s="35">
        <v>0</v>
      </c>
      <c r="AH151" s="33">
        <v>44837.423634259256</v>
      </c>
      <c r="AI151" s="32" t="s">
        <v>56</v>
      </c>
    </row>
    <row r="152" spans="1:35">
      <c r="A152" s="32" t="s">
        <v>35</v>
      </c>
      <c r="B152" s="32" t="s">
        <v>54</v>
      </c>
      <c r="C152" s="33">
        <v>44809.627175925925</v>
      </c>
      <c r="D152" s="33">
        <v>44809.49895833333</v>
      </c>
      <c r="E152" s="32" t="s">
        <v>37</v>
      </c>
      <c r="F152" s="32" t="s">
        <v>39</v>
      </c>
      <c r="G152">
        <v>11281</v>
      </c>
      <c r="H152" s="33">
        <v>44812.374641203707</v>
      </c>
      <c r="I152" s="32" t="s">
        <v>1672</v>
      </c>
      <c r="J152" s="32" t="s">
        <v>45</v>
      </c>
      <c r="K152" s="33">
        <v>44809.626597222225</v>
      </c>
      <c r="L152" s="32" t="s">
        <v>40</v>
      </c>
      <c r="M152" s="32" t="s">
        <v>56</v>
      </c>
      <c r="N152">
        <v>1</v>
      </c>
      <c r="O152" s="32" t="s">
        <v>42</v>
      </c>
      <c r="P152">
        <v>1</v>
      </c>
      <c r="Q152" s="32" t="s">
        <v>41</v>
      </c>
      <c r="R152">
        <v>8170</v>
      </c>
      <c r="S152" s="32" t="s">
        <v>169</v>
      </c>
      <c r="T152" s="32" t="s">
        <v>170</v>
      </c>
      <c r="U152" s="32" t="s">
        <v>45</v>
      </c>
      <c r="V152" s="32" t="s">
        <v>1673</v>
      </c>
      <c r="W152" s="33">
        <v>44809.627175925925</v>
      </c>
      <c r="X152" s="32" t="s">
        <v>96</v>
      </c>
      <c r="Y152" s="32" t="s">
        <v>47</v>
      </c>
      <c r="Z152" s="32" t="s">
        <v>48</v>
      </c>
      <c r="AA152" s="32" t="s">
        <v>97</v>
      </c>
      <c r="AB152" s="32" t="s">
        <v>1674</v>
      </c>
      <c r="AC152" s="32" t="s">
        <v>621</v>
      </c>
      <c r="AD152" s="34"/>
      <c r="AE152" s="32" t="s">
        <v>39</v>
      </c>
      <c r="AF152" s="32" t="s">
        <v>53</v>
      </c>
      <c r="AG152" s="35">
        <v>0</v>
      </c>
      <c r="AH152" s="33">
        <v>44809.627175925925</v>
      </c>
      <c r="AI152" s="32" t="s">
        <v>56</v>
      </c>
    </row>
    <row r="153" spans="1:35">
      <c r="A153" s="32" t="s">
        <v>35</v>
      </c>
      <c r="B153" s="32" t="s">
        <v>54</v>
      </c>
      <c r="C153" s="33">
        <v>44811.655393518522</v>
      </c>
      <c r="D153" s="33">
        <v>44809.499849537038</v>
      </c>
      <c r="E153" s="32" t="s">
        <v>37</v>
      </c>
      <c r="F153" s="32" t="s">
        <v>1675</v>
      </c>
      <c r="G153">
        <v>11282</v>
      </c>
      <c r="H153" s="33">
        <v>44819.500532407408</v>
      </c>
      <c r="I153" s="32" t="s">
        <v>38</v>
      </c>
      <c r="J153" s="32" t="s">
        <v>39</v>
      </c>
      <c r="K153" s="33"/>
      <c r="L153" s="32" t="s">
        <v>40</v>
      </c>
      <c r="M153" s="32" t="s">
        <v>56</v>
      </c>
      <c r="N153">
        <v>1</v>
      </c>
      <c r="O153" s="32" t="s">
        <v>42</v>
      </c>
      <c r="P153">
        <v>0</v>
      </c>
      <c r="Q153" s="32" t="s">
        <v>56</v>
      </c>
      <c r="R153">
        <v>8403</v>
      </c>
      <c r="S153" s="32" t="s">
        <v>1676</v>
      </c>
      <c r="T153" s="32" t="s">
        <v>1677</v>
      </c>
      <c r="U153" s="32" t="s">
        <v>45</v>
      </c>
      <c r="V153" s="32" t="s">
        <v>1678</v>
      </c>
      <c r="W153" s="33">
        <v>44811.655393518522</v>
      </c>
      <c r="X153" s="32" t="s">
        <v>223</v>
      </c>
      <c r="Y153" s="32" t="s">
        <v>47</v>
      </c>
      <c r="Z153" s="32" t="s">
        <v>48</v>
      </c>
      <c r="AA153" s="32" t="s">
        <v>478</v>
      </c>
      <c r="AB153" s="32" t="s">
        <v>1679</v>
      </c>
      <c r="AC153" s="32" t="s">
        <v>1389</v>
      </c>
      <c r="AD153" s="34"/>
      <c r="AE153" s="32" t="s">
        <v>39</v>
      </c>
      <c r="AF153" s="32" t="s">
        <v>50</v>
      </c>
      <c r="AG153" s="35">
        <v>0</v>
      </c>
      <c r="AH153" s="33">
        <v>44811.655393518522</v>
      </c>
      <c r="AI153" s="32" t="s">
        <v>56</v>
      </c>
    </row>
    <row r="154" spans="1:35">
      <c r="A154" s="32" t="s">
        <v>35</v>
      </c>
      <c r="B154" s="32" t="s">
        <v>171</v>
      </c>
      <c r="C154" s="33">
        <v>44809.616168981483</v>
      </c>
      <c r="D154" s="33">
        <v>44809.512546296297</v>
      </c>
      <c r="E154" s="32" t="s">
        <v>37</v>
      </c>
      <c r="F154" s="32" t="s">
        <v>1680</v>
      </c>
      <c r="G154">
        <v>11283</v>
      </c>
      <c r="H154" s="33">
        <v>44819.555752314816</v>
      </c>
      <c r="I154" s="32" t="s">
        <v>38</v>
      </c>
      <c r="J154" s="32" t="s">
        <v>39</v>
      </c>
      <c r="K154" s="33"/>
      <c r="L154" s="32" t="s">
        <v>40</v>
      </c>
      <c r="M154" s="32" t="s">
        <v>56</v>
      </c>
      <c r="N154">
        <v>1</v>
      </c>
      <c r="O154" s="32" t="s">
        <v>42</v>
      </c>
      <c r="P154">
        <v>0</v>
      </c>
      <c r="Q154" s="32" t="s">
        <v>56</v>
      </c>
      <c r="R154">
        <v>5725</v>
      </c>
      <c r="S154" s="32" t="s">
        <v>1585</v>
      </c>
      <c r="T154" s="32" t="s">
        <v>1586</v>
      </c>
      <c r="U154" s="32" t="s">
        <v>45</v>
      </c>
      <c r="V154" s="32" t="s">
        <v>1681</v>
      </c>
      <c r="W154" s="33">
        <v>44809.58320601852</v>
      </c>
      <c r="X154" s="32" t="s">
        <v>149</v>
      </c>
      <c r="Y154" s="32" t="s">
        <v>47</v>
      </c>
      <c r="Z154" s="32" t="s">
        <v>48</v>
      </c>
      <c r="AA154" s="32" t="s">
        <v>220</v>
      </c>
      <c r="AB154" s="32" t="s">
        <v>1682</v>
      </c>
      <c r="AC154" s="32" t="s">
        <v>287</v>
      </c>
      <c r="AD154" s="34"/>
      <c r="AE154" s="32" t="s">
        <v>39</v>
      </c>
      <c r="AF154" s="32" t="s">
        <v>50</v>
      </c>
      <c r="AG154" s="35">
        <v>0</v>
      </c>
      <c r="AH154" s="33">
        <v>44809.616168981483</v>
      </c>
      <c r="AI154" s="32" t="s">
        <v>56</v>
      </c>
    </row>
    <row r="155" spans="1:35">
      <c r="A155" s="32" t="s">
        <v>35</v>
      </c>
      <c r="B155" s="32" t="s">
        <v>178</v>
      </c>
      <c r="C155" s="33">
        <v>44809.680312500001</v>
      </c>
      <c r="D155" s="33">
        <v>44809.539629629631</v>
      </c>
      <c r="E155" s="32" t="s">
        <v>37</v>
      </c>
      <c r="F155" s="32" t="s">
        <v>39</v>
      </c>
      <c r="G155">
        <v>11284</v>
      </c>
      <c r="H155" s="33">
        <v>44831.427662037036</v>
      </c>
      <c r="I155" s="32" t="s">
        <v>38</v>
      </c>
      <c r="J155" s="32" t="s">
        <v>39</v>
      </c>
      <c r="K155" s="33"/>
      <c r="L155" s="32" t="s">
        <v>40</v>
      </c>
      <c r="M155" s="32" t="s">
        <v>56</v>
      </c>
      <c r="N155">
        <v>1</v>
      </c>
      <c r="O155" s="32" t="s">
        <v>311</v>
      </c>
      <c r="P155">
        <v>0</v>
      </c>
      <c r="Q155" s="32" t="s">
        <v>41</v>
      </c>
      <c r="R155">
        <v>5725</v>
      </c>
      <c r="S155" s="32" t="s">
        <v>1105</v>
      </c>
      <c r="T155" s="32" t="s">
        <v>1106</v>
      </c>
      <c r="U155" s="32" t="s">
        <v>45</v>
      </c>
      <c r="V155" s="32" t="s">
        <v>1683</v>
      </c>
      <c r="W155" s="33">
        <v>44809.582627314812</v>
      </c>
      <c r="X155" s="32" t="s">
        <v>149</v>
      </c>
      <c r="Y155" s="32" t="s">
        <v>47</v>
      </c>
      <c r="Z155" s="32" t="s">
        <v>48</v>
      </c>
      <c r="AA155" s="32" t="s">
        <v>182</v>
      </c>
      <c r="AB155" s="32" t="s">
        <v>1684</v>
      </c>
      <c r="AC155" s="32" t="s">
        <v>287</v>
      </c>
      <c r="AD155" s="34"/>
      <c r="AE155" s="32" t="s">
        <v>39</v>
      </c>
      <c r="AF155" s="32" t="s">
        <v>53</v>
      </c>
      <c r="AG155" s="35">
        <v>0</v>
      </c>
      <c r="AH155" s="33">
        <v>44826.585995370369</v>
      </c>
      <c r="AI155" s="32" t="s">
        <v>56</v>
      </c>
    </row>
    <row r="156" spans="1:35">
      <c r="A156" s="32" t="s">
        <v>35</v>
      </c>
      <c r="B156" s="32" t="s">
        <v>178</v>
      </c>
      <c r="C156" s="33"/>
      <c r="D156" s="33">
        <v>44809.553287037037</v>
      </c>
      <c r="E156" s="32" t="s">
        <v>37</v>
      </c>
      <c r="F156" s="32" t="s">
        <v>39</v>
      </c>
      <c r="G156">
        <v>11285</v>
      </c>
      <c r="H156" s="33">
        <v>44820.416666666664</v>
      </c>
      <c r="I156" s="32" t="s">
        <v>38</v>
      </c>
      <c r="J156" s="32" t="s">
        <v>39</v>
      </c>
      <c r="K156" s="33"/>
      <c r="L156" s="32" t="s">
        <v>40</v>
      </c>
      <c r="M156" s="32" t="s">
        <v>56</v>
      </c>
      <c r="N156">
        <v>1</v>
      </c>
      <c r="O156" s="32" t="s">
        <v>179</v>
      </c>
      <c r="P156">
        <v>0</v>
      </c>
      <c r="Q156" s="32" t="s">
        <v>41</v>
      </c>
      <c r="R156">
        <v>8709</v>
      </c>
      <c r="S156" s="32" t="s">
        <v>1685</v>
      </c>
      <c r="T156" s="32" t="s">
        <v>1686</v>
      </c>
      <c r="U156" s="32" t="s">
        <v>39</v>
      </c>
      <c r="V156" s="32" t="s">
        <v>39</v>
      </c>
      <c r="W156" s="33"/>
      <c r="X156" s="32" t="s">
        <v>215</v>
      </c>
      <c r="Y156" s="32" t="s">
        <v>47</v>
      </c>
      <c r="Z156" s="32" t="s">
        <v>216</v>
      </c>
      <c r="AA156" s="32" t="s">
        <v>283</v>
      </c>
      <c r="AB156" s="32" t="s">
        <v>1687</v>
      </c>
      <c r="AC156" s="32" t="s">
        <v>1688</v>
      </c>
      <c r="AD156" s="34"/>
      <c r="AE156" s="32" t="s">
        <v>39</v>
      </c>
      <c r="AF156" s="32" t="s">
        <v>53</v>
      </c>
      <c r="AG156" s="35">
        <v>0</v>
      </c>
      <c r="AH156" s="33">
        <v>44817.406967592593</v>
      </c>
      <c r="AI156" s="32" t="s">
        <v>56</v>
      </c>
    </row>
    <row r="157" spans="1:35">
      <c r="A157" s="32" t="s">
        <v>35</v>
      </c>
      <c r="B157" s="32" t="s">
        <v>92</v>
      </c>
      <c r="C157" s="33">
        <v>44809.616377314815</v>
      </c>
      <c r="D157" s="33">
        <v>44809.562349537038</v>
      </c>
      <c r="E157" s="32" t="s">
        <v>37</v>
      </c>
      <c r="F157" s="32" t="s">
        <v>1689</v>
      </c>
      <c r="G157">
        <v>11286</v>
      </c>
      <c r="H157" s="33">
        <v>44812.485810185186</v>
      </c>
      <c r="I157" s="32" t="s">
        <v>38</v>
      </c>
      <c r="J157" s="32" t="s">
        <v>39</v>
      </c>
      <c r="K157" s="33"/>
      <c r="L157" s="32" t="s">
        <v>40</v>
      </c>
      <c r="M157" s="32" t="s">
        <v>41</v>
      </c>
      <c r="N157">
        <v>1</v>
      </c>
      <c r="O157" s="32" t="s">
        <v>42</v>
      </c>
      <c r="P157">
        <v>0</v>
      </c>
      <c r="Q157" s="32" t="s">
        <v>41</v>
      </c>
      <c r="R157">
        <v>6044</v>
      </c>
      <c r="S157" s="32" t="s">
        <v>440</v>
      </c>
      <c r="T157" s="32" t="s">
        <v>441</v>
      </c>
      <c r="U157" s="32" t="s">
        <v>45</v>
      </c>
      <c r="V157" s="32" t="s">
        <v>1690</v>
      </c>
      <c r="W157" s="33">
        <v>44809.568009259259</v>
      </c>
      <c r="X157" s="32" t="s">
        <v>85</v>
      </c>
      <c r="Y157" s="32" t="s">
        <v>47</v>
      </c>
      <c r="Z157" s="32" t="s">
        <v>48</v>
      </c>
      <c r="AA157" s="32" t="s">
        <v>107</v>
      </c>
      <c r="AB157" s="32" t="s">
        <v>1691</v>
      </c>
      <c r="AC157" s="32" t="s">
        <v>794</v>
      </c>
      <c r="AD157" s="34"/>
      <c r="AE157" s="32" t="s">
        <v>39</v>
      </c>
      <c r="AF157" s="32" t="s">
        <v>50</v>
      </c>
      <c r="AG157" s="35">
        <v>0</v>
      </c>
      <c r="AH157" s="33">
        <v>44809.616365740738</v>
      </c>
      <c r="AI157" s="32" t="s">
        <v>41</v>
      </c>
    </row>
    <row r="158" spans="1:35">
      <c r="A158" s="32" t="s">
        <v>35</v>
      </c>
      <c r="B158" s="32" t="s">
        <v>178</v>
      </c>
      <c r="C158" s="33">
        <v>44809.575046296297</v>
      </c>
      <c r="D158" s="33">
        <v>44809.574016203704</v>
      </c>
      <c r="E158" s="32" t="s">
        <v>37</v>
      </c>
      <c r="F158" s="32" t="s">
        <v>1692</v>
      </c>
      <c r="G158">
        <v>11287</v>
      </c>
      <c r="H158" s="33">
        <v>44838.606516203705</v>
      </c>
      <c r="I158" s="32" t="s">
        <v>38</v>
      </c>
      <c r="J158" s="32" t="s">
        <v>39</v>
      </c>
      <c r="K158" s="33"/>
      <c r="L158" s="32" t="s">
        <v>40</v>
      </c>
      <c r="M158" s="32" t="s">
        <v>56</v>
      </c>
      <c r="N158">
        <v>1</v>
      </c>
      <c r="O158" s="32" t="s">
        <v>54</v>
      </c>
      <c r="P158">
        <v>0</v>
      </c>
      <c r="Q158" s="32" t="s">
        <v>56</v>
      </c>
      <c r="R158">
        <v>6370</v>
      </c>
      <c r="S158" s="32" t="s">
        <v>1068</v>
      </c>
      <c r="T158" s="32" t="s">
        <v>1693</v>
      </c>
      <c r="U158" s="32" t="s">
        <v>45</v>
      </c>
      <c r="V158" s="32" t="s">
        <v>498</v>
      </c>
      <c r="W158" s="33">
        <v>44809.575046296297</v>
      </c>
      <c r="X158" s="32" t="s">
        <v>184</v>
      </c>
      <c r="Y158" s="32" t="s">
        <v>52</v>
      </c>
      <c r="Z158" s="32" t="s">
        <v>48</v>
      </c>
      <c r="AA158" s="32" t="s">
        <v>182</v>
      </c>
      <c r="AB158" s="32" t="s">
        <v>1694</v>
      </c>
      <c r="AC158" s="32" t="s">
        <v>539</v>
      </c>
      <c r="AD158" s="34"/>
      <c r="AE158" s="32" t="s">
        <v>39</v>
      </c>
      <c r="AF158" s="32" t="s">
        <v>53</v>
      </c>
      <c r="AG158" s="35">
        <v>0</v>
      </c>
      <c r="AH158" s="33">
        <v>44826.607210648152</v>
      </c>
      <c r="AI158" s="32" t="s">
        <v>56</v>
      </c>
    </row>
    <row r="159" spans="1:35">
      <c r="A159" s="32" t="s">
        <v>35</v>
      </c>
      <c r="B159" s="32" t="s">
        <v>36</v>
      </c>
      <c r="C159" s="33">
        <v>44810.687685185185</v>
      </c>
      <c r="D159" s="33">
        <v>44809.578576388885</v>
      </c>
      <c r="E159" s="32" t="s">
        <v>37</v>
      </c>
      <c r="F159" s="32" t="s">
        <v>1695</v>
      </c>
      <c r="G159">
        <v>11288</v>
      </c>
      <c r="H159" s="33">
        <v>44820.620324074072</v>
      </c>
      <c r="I159" s="32" t="s">
        <v>38</v>
      </c>
      <c r="J159" s="32" t="s">
        <v>39</v>
      </c>
      <c r="K159" s="33"/>
      <c r="L159" s="32" t="s">
        <v>40</v>
      </c>
      <c r="M159" s="32" t="s">
        <v>56</v>
      </c>
      <c r="N159">
        <v>2</v>
      </c>
      <c r="O159" s="32" t="s">
        <v>82</v>
      </c>
      <c r="P159">
        <v>0</v>
      </c>
      <c r="Q159" s="32" t="s">
        <v>56</v>
      </c>
      <c r="R159">
        <v>6246</v>
      </c>
      <c r="S159" s="32" t="s">
        <v>61</v>
      </c>
      <c r="T159" s="32" t="s">
        <v>62</v>
      </c>
      <c r="U159" s="32" t="s">
        <v>45</v>
      </c>
      <c r="V159" s="32" t="s">
        <v>1696</v>
      </c>
      <c r="W159" s="33">
        <v>44810.428761574076</v>
      </c>
      <c r="X159" s="32" t="s">
        <v>149</v>
      </c>
      <c r="Y159" s="32" t="s">
        <v>47</v>
      </c>
      <c r="Z159" s="32" t="s">
        <v>48</v>
      </c>
      <c r="AA159" s="32" t="s">
        <v>128</v>
      </c>
      <c r="AB159" s="32" t="s">
        <v>1697</v>
      </c>
      <c r="AC159" s="32" t="s">
        <v>619</v>
      </c>
      <c r="AD159" s="34"/>
      <c r="AE159" s="32" t="s">
        <v>39</v>
      </c>
      <c r="AF159" s="32" t="s">
        <v>50</v>
      </c>
      <c r="AG159" s="35">
        <v>0</v>
      </c>
      <c r="AH159" s="33">
        <v>44810.687685185185</v>
      </c>
      <c r="AI159" s="32" t="s">
        <v>56</v>
      </c>
    </row>
    <row r="160" spans="1:35">
      <c r="A160" s="32" t="s">
        <v>35</v>
      </c>
      <c r="B160" s="32" t="s">
        <v>171</v>
      </c>
      <c r="C160" s="33">
        <v>44809.616631944446</v>
      </c>
      <c r="D160" s="33">
        <v>44809.579525462963</v>
      </c>
      <c r="E160" s="32" t="s">
        <v>37</v>
      </c>
      <c r="F160" s="32" t="s">
        <v>1698</v>
      </c>
      <c r="G160">
        <v>11289</v>
      </c>
      <c r="H160" s="33">
        <v>44819.616631944446</v>
      </c>
      <c r="I160" s="32" t="s">
        <v>38</v>
      </c>
      <c r="J160" s="32" t="s">
        <v>39</v>
      </c>
      <c r="K160" s="33"/>
      <c r="L160" s="32" t="s">
        <v>40</v>
      </c>
      <c r="M160" s="32" t="s">
        <v>56</v>
      </c>
      <c r="N160">
        <v>1</v>
      </c>
      <c r="O160" s="32" t="s">
        <v>42</v>
      </c>
      <c r="P160">
        <v>0</v>
      </c>
      <c r="Q160" s="32" t="s">
        <v>56</v>
      </c>
      <c r="R160">
        <v>6683</v>
      </c>
      <c r="S160" s="32" t="s">
        <v>1699</v>
      </c>
      <c r="T160" s="32" t="s">
        <v>1700</v>
      </c>
      <c r="U160" s="32" t="s">
        <v>45</v>
      </c>
      <c r="V160" s="32" t="s">
        <v>1340</v>
      </c>
      <c r="W160" s="33">
        <v>44809.587557870371</v>
      </c>
      <c r="X160" s="32" t="s">
        <v>149</v>
      </c>
      <c r="Y160" s="32" t="s">
        <v>52</v>
      </c>
      <c r="Z160" s="32" t="s">
        <v>48</v>
      </c>
      <c r="AA160" s="32" t="s">
        <v>190</v>
      </c>
      <c r="AB160" s="32" t="s">
        <v>1701</v>
      </c>
      <c r="AC160" s="32" t="s">
        <v>1702</v>
      </c>
      <c r="AD160" s="34">
        <v>44686</v>
      </c>
      <c r="AE160" s="32" t="s">
        <v>39</v>
      </c>
      <c r="AF160" s="32" t="s">
        <v>50</v>
      </c>
      <c r="AG160" s="35">
        <v>0</v>
      </c>
      <c r="AH160" s="33">
        <v>44809.635081018518</v>
      </c>
      <c r="AI160" s="32" t="s">
        <v>56</v>
      </c>
    </row>
    <row r="161" spans="1:35">
      <c r="A161" s="32" t="s">
        <v>35</v>
      </c>
      <c r="B161" s="32" t="s">
        <v>54</v>
      </c>
      <c r="C161" s="33">
        <v>44809.631666666668</v>
      </c>
      <c r="D161" s="33">
        <v>44809.584317129629</v>
      </c>
      <c r="E161" s="32" t="s">
        <v>37</v>
      </c>
      <c r="F161" s="32" t="s">
        <v>39</v>
      </c>
      <c r="G161">
        <v>11290</v>
      </c>
      <c r="H161" s="33">
        <v>44812.459502314814</v>
      </c>
      <c r="I161" s="32" t="s">
        <v>38</v>
      </c>
      <c r="J161" s="32" t="s">
        <v>39</v>
      </c>
      <c r="K161" s="33"/>
      <c r="L161" s="32" t="s">
        <v>40</v>
      </c>
      <c r="M161" s="32" t="s">
        <v>56</v>
      </c>
      <c r="N161">
        <v>1</v>
      </c>
      <c r="O161" s="32" t="s">
        <v>202</v>
      </c>
      <c r="P161">
        <v>0</v>
      </c>
      <c r="Q161" s="32" t="s">
        <v>41</v>
      </c>
      <c r="R161">
        <v>8139</v>
      </c>
      <c r="S161" s="32" t="s">
        <v>1703</v>
      </c>
      <c r="T161" s="32" t="s">
        <v>1704</v>
      </c>
      <c r="U161" s="32" t="s">
        <v>45</v>
      </c>
      <c r="V161" s="32" t="s">
        <v>1705</v>
      </c>
      <c r="W161" s="33">
        <v>44809.631666666668</v>
      </c>
      <c r="X161" s="32" t="s">
        <v>96</v>
      </c>
      <c r="Y161" s="32" t="s">
        <v>47</v>
      </c>
      <c r="Z161" s="32" t="s">
        <v>48</v>
      </c>
      <c r="AA161" s="32" t="s">
        <v>97</v>
      </c>
      <c r="AB161" s="32" t="s">
        <v>1706</v>
      </c>
      <c r="AC161" s="32" t="s">
        <v>464</v>
      </c>
      <c r="AD161" s="34"/>
      <c r="AE161" s="32" t="s">
        <v>39</v>
      </c>
      <c r="AF161" s="32" t="s">
        <v>53</v>
      </c>
      <c r="AG161" s="35">
        <v>0</v>
      </c>
      <c r="AH161" s="33">
        <v>44809.631666666668</v>
      </c>
      <c r="AI161" s="32" t="s">
        <v>56</v>
      </c>
    </row>
    <row r="162" spans="1:35">
      <c r="A162" s="32" t="s">
        <v>35</v>
      </c>
      <c r="B162" s="32" t="s">
        <v>178</v>
      </c>
      <c r="C162" s="33">
        <v>44809.680706018517</v>
      </c>
      <c r="D162" s="33">
        <v>44809.585370370369</v>
      </c>
      <c r="E162" s="32" t="s">
        <v>37</v>
      </c>
      <c r="F162" s="32" t="s">
        <v>1707</v>
      </c>
      <c r="G162">
        <v>11291</v>
      </c>
      <c r="H162" s="33">
        <v>44819.605694444443</v>
      </c>
      <c r="I162" s="32" t="s">
        <v>1708</v>
      </c>
      <c r="J162" s="32" t="s">
        <v>45</v>
      </c>
      <c r="K162" s="33">
        <v>44809.586851851855</v>
      </c>
      <c r="L162" s="32" t="s">
        <v>40</v>
      </c>
      <c r="M162" s="32" t="s">
        <v>56</v>
      </c>
      <c r="N162">
        <v>2</v>
      </c>
      <c r="O162" s="32" t="s">
        <v>179</v>
      </c>
      <c r="P162">
        <v>1</v>
      </c>
      <c r="Q162" s="32" t="s">
        <v>56</v>
      </c>
      <c r="R162">
        <v>982795048</v>
      </c>
      <c r="S162" s="32" t="s">
        <v>357</v>
      </c>
      <c r="T162" s="32" t="s">
        <v>358</v>
      </c>
      <c r="U162" s="32" t="s">
        <v>45</v>
      </c>
      <c r="V162" s="32" t="s">
        <v>1709</v>
      </c>
      <c r="W162" s="33">
        <v>44809.660451388889</v>
      </c>
      <c r="X162" s="32" t="s">
        <v>72</v>
      </c>
      <c r="Y162" s="32" t="s">
        <v>47</v>
      </c>
      <c r="Z162" s="32" t="s">
        <v>48</v>
      </c>
      <c r="AA162" s="32" t="s">
        <v>230</v>
      </c>
      <c r="AB162" s="32" t="s">
        <v>693</v>
      </c>
      <c r="AC162" s="32" t="s">
        <v>691</v>
      </c>
      <c r="AD162" s="34"/>
      <c r="AE162" s="32" t="s">
        <v>39</v>
      </c>
      <c r="AF162" s="32" t="s">
        <v>53</v>
      </c>
      <c r="AG162" s="35">
        <v>0</v>
      </c>
      <c r="AH162" s="33">
        <v>44809.680694444447</v>
      </c>
      <c r="AI162" s="32" t="s">
        <v>56</v>
      </c>
    </row>
    <row r="163" spans="1:35">
      <c r="A163" s="32" t="s">
        <v>35</v>
      </c>
      <c r="B163" s="32" t="s">
        <v>329</v>
      </c>
      <c r="C163" s="33"/>
      <c r="D163" s="33">
        <v>44809.58662037037</v>
      </c>
      <c r="E163" s="32" t="s">
        <v>37</v>
      </c>
      <c r="F163" s="32" t="s">
        <v>1710</v>
      </c>
      <c r="G163">
        <v>11292</v>
      </c>
      <c r="H163" s="33">
        <v>44820.458333333336</v>
      </c>
      <c r="I163" s="32" t="s">
        <v>38</v>
      </c>
      <c r="J163" s="32" t="s">
        <v>39</v>
      </c>
      <c r="K163" s="33"/>
      <c r="L163" s="32" t="s">
        <v>40</v>
      </c>
      <c r="M163" s="32" t="s">
        <v>56</v>
      </c>
      <c r="N163">
        <v>1</v>
      </c>
      <c r="O163" s="32" t="s">
        <v>102</v>
      </c>
      <c r="P163">
        <v>0</v>
      </c>
      <c r="Q163" s="32" t="s">
        <v>41</v>
      </c>
      <c r="R163">
        <v>6529</v>
      </c>
      <c r="S163" s="32" t="s">
        <v>201</v>
      </c>
      <c r="T163" s="32" t="s">
        <v>1250</v>
      </c>
      <c r="U163" s="32" t="s">
        <v>39</v>
      </c>
      <c r="V163" s="32" t="s">
        <v>39</v>
      </c>
      <c r="W163" s="33"/>
      <c r="X163" s="32" t="s">
        <v>227</v>
      </c>
      <c r="Y163" s="32" t="s">
        <v>52</v>
      </c>
      <c r="Z163" s="32" t="s">
        <v>160</v>
      </c>
      <c r="AA163" s="32" t="s">
        <v>330</v>
      </c>
      <c r="AB163" s="32" t="s">
        <v>1711</v>
      </c>
      <c r="AC163" s="32" t="s">
        <v>630</v>
      </c>
      <c r="AD163" s="34"/>
      <c r="AE163" s="32" t="s">
        <v>39</v>
      </c>
      <c r="AF163" s="32" t="s">
        <v>53</v>
      </c>
      <c r="AG163" s="35">
        <v>0</v>
      </c>
      <c r="AH163" s="33">
        <v>44817.458275462966</v>
      </c>
      <c r="AI163" s="32" t="s">
        <v>56</v>
      </c>
    </row>
    <row r="164" spans="1:35">
      <c r="A164" s="32" t="s">
        <v>35</v>
      </c>
      <c r="B164" s="32" t="s">
        <v>73</v>
      </c>
      <c r="C164" s="33">
        <v>44809.616932870369</v>
      </c>
      <c r="D164" s="33">
        <v>44809.587638888886</v>
      </c>
      <c r="E164" s="32" t="s">
        <v>37</v>
      </c>
      <c r="F164" s="32" t="s">
        <v>1712</v>
      </c>
      <c r="G164">
        <v>11293</v>
      </c>
      <c r="H164" s="33">
        <v>44819.614155092589</v>
      </c>
      <c r="I164" s="32" t="s">
        <v>38</v>
      </c>
      <c r="J164" s="32" t="s">
        <v>39</v>
      </c>
      <c r="K164" s="33"/>
      <c r="L164" s="32" t="s">
        <v>40</v>
      </c>
      <c r="M164" s="32" t="s">
        <v>56</v>
      </c>
      <c r="N164">
        <v>1</v>
      </c>
      <c r="O164" s="32" t="s">
        <v>42</v>
      </c>
      <c r="P164">
        <v>0</v>
      </c>
      <c r="Q164" s="32" t="s">
        <v>56</v>
      </c>
      <c r="R164">
        <v>6143</v>
      </c>
      <c r="S164" s="32" t="s">
        <v>1713</v>
      </c>
      <c r="T164" s="32" t="s">
        <v>1714</v>
      </c>
      <c r="U164" s="32" t="s">
        <v>45</v>
      </c>
      <c r="V164" s="32" t="s">
        <v>1715</v>
      </c>
      <c r="W164" s="33">
        <v>44809.590439814812</v>
      </c>
      <c r="X164" s="32" t="s">
        <v>103</v>
      </c>
      <c r="Y164" s="32" t="s">
        <v>52</v>
      </c>
      <c r="Z164" s="32" t="s">
        <v>48</v>
      </c>
      <c r="AA164" s="32" t="s">
        <v>206</v>
      </c>
      <c r="AB164" s="32" t="s">
        <v>1716</v>
      </c>
      <c r="AC164" s="32" t="s">
        <v>711</v>
      </c>
      <c r="AD164" s="34"/>
      <c r="AE164" s="32" t="s">
        <v>39</v>
      </c>
      <c r="AF164" s="32" t="s">
        <v>50</v>
      </c>
      <c r="AG164" s="35">
        <v>0</v>
      </c>
      <c r="AH164" s="33">
        <v>44809.616932870369</v>
      </c>
      <c r="AI164" s="32" t="s">
        <v>41</v>
      </c>
    </row>
    <row r="165" spans="1:35">
      <c r="A165" s="32" t="s">
        <v>35</v>
      </c>
      <c r="B165" s="32" t="s">
        <v>54</v>
      </c>
      <c r="C165" s="33">
        <v>44809.665162037039</v>
      </c>
      <c r="D165" s="33">
        <v>44809.601076388892</v>
      </c>
      <c r="E165" s="32" t="s">
        <v>37</v>
      </c>
      <c r="F165" s="32" t="s">
        <v>39</v>
      </c>
      <c r="G165">
        <v>11294</v>
      </c>
      <c r="H165" s="33">
        <v>44812.4765625</v>
      </c>
      <c r="I165" s="32" t="s">
        <v>38</v>
      </c>
      <c r="J165" s="32" t="s">
        <v>39</v>
      </c>
      <c r="K165" s="33"/>
      <c r="L165" s="32" t="s">
        <v>40</v>
      </c>
      <c r="M165" s="32" t="s">
        <v>56</v>
      </c>
      <c r="N165">
        <v>1</v>
      </c>
      <c r="O165" s="32" t="s">
        <v>202</v>
      </c>
      <c r="P165">
        <v>0</v>
      </c>
      <c r="Q165" s="32" t="s">
        <v>41</v>
      </c>
      <c r="R165">
        <v>6401</v>
      </c>
      <c r="S165" s="32" t="s">
        <v>458</v>
      </c>
      <c r="T165" s="32" t="s">
        <v>459</v>
      </c>
      <c r="U165" s="32" t="s">
        <v>45</v>
      </c>
      <c r="V165" s="32" t="s">
        <v>1717</v>
      </c>
      <c r="W165" s="33">
        <v>44809.665162037039</v>
      </c>
      <c r="X165" s="32" t="s">
        <v>96</v>
      </c>
      <c r="Y165" s="32" t="s">
        <v>47</v>
      </c>
      <c r="Z165" s="32" t="s">
        <v>48</v>
      </c>
      <c r="AA165" s="32" t="s">
        <v>97</v>
      </c>
      <c r="AB165" s="32" t="s">
        <v>1718</v>
      </c>
      <c r="AC165" s="32" t="s">
        <v>1304</v>
      </c>
      <c r="AD165" s="34"/>
      <c r="AE165" s="32" t="s">
        <v>39</v>
      </c>
      <c r="AF165" s="32" t="s">
        <v>53</v>
      </c>
      <c r="AG165" s="35">
        <v>0</v>
      </c>
      <c r="AH165" s="33">
        <v>44809.665162037039</v>
      </c>
      <c r="AI165" s="32" t="s">
        <v>56</v>
      </c>
    </row>
    <row r="166" spans="1:35">
      <c r="A166" s="32" t="s">
        <v>35</v>
      </c>
      <c r="B166" s="32" t="s">
        <v>452</v>
      </c>
      <c r="C166" s="33"/>
      <c r="D166" s="33">
        <v>44809.603229166663</v>
      </c>
      <c r="E166" s="32" t="s">
        <v>37</v>
      </c>
      <c r="F166" s="32" t="s">
        <v>1719</v>
      </c>
      <c r="G166">
        <v>11295</v>
      </c>
      <c r="H166" s="33">
        <v>44819.603761574072</v>
      </c>
      <c r="I166" s="32" t="s">
        <v>38</v>
      </c>
      <c r="J166" s="32" t="s">
        <v>39</v>
      </c>
      <c r="K166" s="33"/>
      <c r="L166" s="32" t="s">
        <v>40</v>
      </c>
      <c r="M166" s="32" t="s">
        <v>56</v>
      </c>
      <c r="N166">
        <v>1</v>
      </c>
      <c r="O166" s="32" t="s">
        <v>453</v>
      </c>
      <c r="P166">
        <v>0</v>
      </c>
      <c r="Q166" s="32" t="s">
        <v>56</v>
      </c>
      <c r="R166">
        <v>5773</v>
      </c>
      <c r="S166" s="32" t="s">
        <v>1344</v>
      </c>
      <c r="T166" s="32" t="s">
        <v>1345</v>
      </c>
      <c r="U166" s="32" t="s">
        <v>39</v>
      </c>
      <c r="V166" s="32" t="s">
        <v>39</v>
      </c>
      <c r="W166" s="33"/>
      <c r="X166" s="32" t="s">
        <v>337</v>
      </c>
      <c r="Y166" s="32" t="s">
        <v>47</v>
      </c>
      <c r="Z166" s="32" t="s">
        <v>160</v>
      </c>
      <c r="AA166" s="32" t="s">
        <v>455</v>
      </c>
      <c r="AB166" s="32" t="s">
        <v>1720</v>
      </c>
      <c r="AC166" s="32" t="s">
        <v>686</v>
      </c>
      <c r="AD166" s="34"/>
      <c r="AE166" s="32" t="s">
        <v>39</v>
      </c>
      <c r="AF166" s="32" t="s">
        <v>50</v>
      </c>
      <c r="AG166" s="35">
        <v>0</v>
      </c>
      <c r="AH166" s="33">
        <v>44809.625983796293</v>
      </c>
      <c r="AI166" s="32" t="s">
        <v>41</v>
      </c>
    </row>
    <row r="167" spans="1:35">
      <c r="A167" s="32" t="s">
        <v>35</v>
      </c>
      <c r="B167" s="32" t="s">
        <v>54</v>
      </c>
      <c r="C167" s="33">
        <v>44809.635162037041</v>
      </c>
      <c r="D167" s="33">
        <v>44809.615358796298</v>
      </c>
      <c r="E167" s="32" t="s">
        <v>37</v>
      </c>
      <c r="F167" s="32" t="s">
        <v>39</v>
      </c>
      <c r="G167">
        <v>11296</v>
      </c>
      <c r="H167" s="33">
        <v>44812.491041666668</v>
      </c>
      <c r="I167" s="32" t="s">
        <v>38</v>
      </c>
      <c r="J167" s="32" t="s">
        <v>39</v>
      </c>
      <c r="K167" s="33"/>
      <c r="L167" s="32" t="s">
        <v>40</v>
      </c>
      <c r="M167" s="32" t="s">
        <v>56</v>
      </c>
      <c r="N167">
        <v>1</v>
      </c>
      <c r="O167" s="32" t="s">
        <v>42</v>
      </c>
      <c r="P167">
        <v>0</v>
      </c>
      <c r="Q167" s="32" t="s">
        <v>41</v>
      </c>
      <c r="R167">
        <v>6711</v>
      </c>
      <c r="S167" s="32" t="s">
        <v>266</v>
      </c>
      <c r="T167" s="32" t="s">
        <v>267</v>
      </c>
      <c r="U167" s="32" t="s">
        <v>45</v>
      </c>
      <c r="V167" s="32" t="s">
        <v>867</v>
      </c>
      <c r="W167" s="33">
        <v>44809.635162037041</v>
      </c>
      <c r="X167" s="32" t="s">
        <v>96</v>
      </c>
      <c r="Y167" s="32" t="s">
        <v>47</v>
      </c>
      <c r="Z167" s="32" t="s">
        <v>48</v>
      </c>
      <c r="AA167" s="32" t="s">
        <v>97</v>
      </c>
      <c r="AB167" s="32" t="s">
        <v>1721</v>
      </c>
      <c r="AC167" s="32" t="s">
        <v>480</v>
      </c>
      <c r="AD167" s="34"/>
      <c r="AE167" s="32" t="s">
        <v>39</v>
      </c>
      <c r="AF167" s="32" t="s">
        <v>53</v>
      </c>
      <c r="AG167" s="35">
        <v>0</v>
      </c>
      <c r="AH167" s="33">
        <v>44809.635162037041</v>
      </c>
      <c r="AI167" s="32" t="s">
        <v>56</v>
      </c>
    </row>
    <row r="168" spans="1:35">
      <c r="A168" s="32" t="s">
        <v>35</v>
      </c>
      <c r="B168" s="32" t="s">
        <v>178</v>
      </c>
      <c r="C168" s="33">
        <v>44809.701331018521</v>
      </c>
      <c r="D168" s="33">
        <v>44809.626064814816</v>
      </c>
      <c r="E168" s="32" t="s">
        <v>37</v>
      </c>
      <c r="F168" s="32" t="s">
        <v>1722</v>
      </c>
      <c r="G168">
        <v>11297</v>
      </c>
      <c r="H168" s="33">
        <v>44819.627025462964</v>
      </c>
      <c r="I168" s="32" t="s">
        <v>38</v>
      </c>
      <c r="J168" s="32" t="s">
        <v>39</v>
      </c>
      <c r="K168" s="33"/>
      <c r="L168" s="32" t="s">
        <v>40</v>
      </c>
      <c r="M168" s="32" t="s">
        <v>56</v>
      </c>
      <c r="N168">
        <v>1</v>
      </c>
      <c r="O168" s="32" t="s">
        <v>311</v>
      </c>
      <c r="P168">
        <v>0</v>
      </c>
      <c r="Q168" s="32" t="s">
        <v>56</v>
      </c>
      <c r="R168">
        <v>8759</v>
      </c>
      <c r="S168" s="32" t="s">
        <v>443</v>
      </c>
      <c r="T168" s="32" t="s">
        <v>444</v>
      </c>
      <c r="U168" s="32" t="s">
        <v>45</v>
      </c>
      <c r="V168" s="32" t="s">
        <v>1723</v>
      </c>
      <c r="W168" s="33">
        <v>44809.700694444444</v>
      </c>
      <c r="X168" s="32" t="s">
        <v>58</v>
      </c>
      <c r="Y168" s="32" t="s">
        <v>47</v>
      </c>
      <c r="Z168" s="32" t="s">
        <v>48</v>
      </c>
      <c r="AA168" s="32" t="s">
        <v>182</v>
      </c>
      <c r="AB168" s="32" t="s">
        <v>1724</v>
      </c>
      <c r="AC168" s="32" t="s">
        <v>328</v>
      </c>
      <c r="AD168" s="34"/>
      <c r="AE168" s="32" t="s">
        <v>39</v>
      </c>
      <c r="AF168" s="32" t="s">
        <v>53</v>
      </c>
      <c r="AG168" s="35">
        <v>0</v>
      </c>
      <c r="AH168" s="33">
        <v>44809.701331018521</v>
      </c>
      <c r="AI168" s="32" t="s">
        <v>56</v>
      </c>
    </row>
    <row r="169" spans="1:35">
      <c r="A169" s="32" t="s">
        <v>35</v>
      </c>
      <c r="B169" s="32" t="s">
        <v>54</v>
      </c>
      <c r="C169" s="33"/>
      <c r="D169" s="33">
        <v>44809.627465277779</v>
      </c>
      <c r="E169" s="32" t="s">
        <v>37</v>
      </c>
      <c r="F169" s="32" t="s">
        <v>39</v>
      </c>
      <c r="G169">
        <v>11298</v>
      </c>
      <c r="H169" s="33">
        <v>44820.416666666664</v>
      </c>
      <c r="I169" s="32" t="s">
        <v>38</v>
      </c>
      <c r="J169" s="32" t="s">
        <v>39</v>
      </c>
      <c r="K169" s="33"/>
      <c r="L169" s="32" t="s">
        <v>40</v>
      </c>
      <c r="M169" s="32" t="s">
        <v>56</v>
      </c>
      <c r="N169">
        <v>1</v>
      </c>
      <c r="O169" s="32" t="s">
        <v>119</v>
      </c>
      <c r="P169">
        <v>0</v>
      </c>
      <c r="Q169" s="32" t="s">
        <v>205</v>
      </c>
      <c r="R169">
        <v>6711</v>
      </c>
      <c r="S169" s="32" t="s">
        <v>266</v>
      </c>
      <c r="T169" s="32" t="s">
        <v>267</v>
      </c>
      <c r="U169" s="32" t="s">
        <v>39</v>
      </c>
      <c r="V169" s="32" t="s">
        <v>39</v>
      </c>
      <c r="W169" s="33"/>
      <c r="X169" s="32" t="s">
        <v>268</v>
      </c>
      <c r="Y169" s="32" t="s">
        <v>47</v>
      </c>
      <c r="Z169" s="32" t="s">
        <v>160</v>
      </c>
      <c r="AA169" s="32" t="s">
        <v>97</v>
      </c>
      <c r="AB169" s="32" t="s">
        <v>1721</v>
      </c>
      <c r="AC169" s="32" t="s">
        <v>480</v>
      </c>
      <c r="AD169" s="34"/>
      <c r="AE169" s="32" t="s">
        <v>39</v>
      </c>
      <c r="AF169" s="32" t="s">
        <v>53</v>
      </c>
      <c r="AG169" s="35">
        <v>0</v>
      </c>
      <c r="AH169" s="33">
        <v>44816.648530092592</v>
      </c>
      <c r="AI169" s="32" t="s">
        <v>56</v>
      </c>
    </row>
    <row r="170" spans="1:35">
      <c r="A170" s="32" t="s">
        <v>35</v>
      </c>
      <c r="B170" s="32" t="s">
        <v>54</v>
      </c>
      <c r="C170" s="33">
        <v>44809.660439814812</v>
      </c>
      <c r="D170" s="33">
        <v>44809.629027777781</v>
      </c>
      <c r="E170" s="32" t="s">
        <v>37</v>
      </c>
      <c r="F170" s="32" t="s">
        <v>1725</v>
      </c>
      <c r="G170">
        <v>11299</v>
      </c>
      <c r="H170" s="33">
        <v>44819.629733796297</v>
      </c>
      <c r="I170" s="32" t="s">
        <v>38</v>
      </c>
      <c r="J170" s="32" t="s">
        <v>39</v>
      </c>
      <c r="K170" s="33"/>
      <c r="L170" s="32" t="s">
        <v>40</v>
      </c>
      <c r="M170" s="32" t="s">
        <v>56</v>
      </c>
      <c r="N170">
        <v>1</v>
      </c>
      <c r="O170" s="32" t="s">
        <v>965</v>
      </c>
      <c r="P170">
        <v>0</v>
      </c>
      <c r="Q170" s="32" t="s">
        <v>56</v>
      </c>
      <c r="R170">
        <v>6709</v>
      </c>
      <c r="S170" s="32" t="s">
        <v>1726</v>
      </c>
      <c r="T170" s="32" t="s">
        <v>1727</v>
      </c>
      <c r="U170" s="32" t="s">
        <v>45</v>
      </c>
      <c r="V170" s="32" t="s">
        <v>1728</v>
      </c>
      <c r="W170" s="33">
        <v>44809.660486111112</v>
      </c>
      <c r="X170" s="32" t="s">
        <v>184</v>
      </c>
      <c r="Y170" s="32" t="s">
        <v>52</v>
      </c>
      <c r="Z170" s="32" t="s">
        <v>48</v>
      </c>
      <c r="AA170" s="32" t="s">
        <v>478</v>
      </c>
      <c r="AB170" s="32" t="s">
        <v>1729</v>
      </c>
      <c r="AC170" s="32" t="s">
        <v>534</v>
      </c>
      <c r="AD170" s="34"/>
      <c r="AE170" s="32" t="s">
        <v>39</v>
      </c>
      <c r="AF170" s="32" t="s">
        <v>50</v>
      </c>
      <c r="AG170" s="35">
        <v>0</v>
      </c>
      <c r="AH170" s="33">
        <v>44809.660983796297</v>
      </c>
      <c r="AI170" s="32" t="s">
        <v>56</v>
      </c>
    </row>
    <row r="171" spans="1:35">
      <c r="A171" s="32" t="s">
        <v>35</v>
      </c>
      <c r="B171" s="32" t="s">
        <v>54</v>
      </c>
      <c r="C171" s="33">
        <v>44809.638321759259</v>
      </c>
      <c r="D171" s="33">
        <v>44809.629733796297</v>
      </c>
      <c r="E171" s="32" t="s">
        <v>37</v>
      </c>
      <c r="F171" s="32" t="s">
        <v>1730</v>
      </c>
      <c r="G171">
        <v>11300</v>
      </c>
      <c r="H171" s="33">
        <v>44819.630046296297</v>
      </c>
      <c r="I171" s="32" t="s">
        <v>38</v>
      </c>
      <c r="J171" s="32" t="s">
        <v>39</v>
      </c>
      <c r="K171" s="33"/>
      <c r="L171" s="32" t="s">
        <v>40</v>
      </c>
      <c r="M171" s="32" t="s">
        <v>56</v>
      </c>
      <c r="N171">
        <v>1</v>
      </c>
      <c r="O171" s="32" t="s">
        <v>135</v>
      </c>
      <c r="P171">
        <v>0</v>
      </c>
      <c r="Q171" s="32" t="s">
        <v>56</v>
      </c>
      <c r="R171">
        <v>6732</v>
      </c>
      <c r="S171" s="32" t="s">
        <v>322</v>
      </c>
      <c r="T171" s="32" t="s">
        <v>323</v>
      </c>
      <c r="U171" s="32" t="s">
        <v>45</v>
      </c>
      <c r="V171" s="32" t="s">
        <v>1731</v>
      </c>
      <c r="W171" s="33">
        <v>44809.638321759259</v>
      </c>
      <c r="X171" s="32" t="s">
        <v>96</v>
      </c>
      <c r="Y171" s="32" t="s">
        <v>47</v>
      </c>
      <c r="Z171" s="32" t="s">
        <v>48</v>
      </c>
      <c r="AA171" s="32" t="s">
        <v>97</v>
      </c>
      <c r="AB171" s="32" t="s">
        <v>662</v>
      </c>
      <c r="AC171" s="32" t="s">
        <v>485</v>
      </c>
      <c r="AD171" s="34"/>
      <c r="AE171" s="32" t="s">
        <v>39</v>
      </c>
      <c r="AF171" s="32" t="s">
        <v>50</v>
      </c>
      <c r="AG171" s="35">
        <v>0</v>
      </c>
      <c r="AH171" s="33">
        <v>44809.638321759259</v>
      </c>
      <c r="AI171" s="32" t="s">
        <v>56</v>
      </c>
    </row>
    <row r="172" spans="1:35">
      <c r="A172" s="32" t="s">
        <v>35</v>
      </c>
      <c r="B172" s="32" t="s">
        <v>178</v>
      </c>
      <c r="C172" s="33">
        <v>44813.733715277776</v>
      </c>
      <c r="D172" s="33">
        <v>44809.63013888889</v>
      </c>
      <c r="E172" s="32" t="s">
        <v>37</v>
      </c>
      <c r="F172" s="32" t="s">
        <v>1732</v>
      </c>
      <c r="G172">
        <v>11301</v>
      </c>
      <c r="H172" s="33">
        <v>44823.632638888892</v>
      </c>
      <c r="I172" s="32" t="s">
        <v>38</v>
      </c>
      <c r="J172" s="32" t="s">
        <v>39</v>
      </c>
      <c r="K172" s="33"/>
      <c r="L172" s="32" t="s">
        <v>40</v>
      </c>
      <c r="M172" s="32" t="s">
        <v>56</v>
      </c>
      <c r="N172">
        <v>1</v>
      </c>
      <c r="O172" s="32" t="s">
        <v>73</v>
      </c>
      <c r="P172">
        <v>0</v>
      </c>
      <c r="Q172" s="32" t="s">
        <v>56</v>
      </c>
      <c r="R172">
        <v>6085</v>
      </c>
      <c r="S172" s="32" t="s">
        <v>650</v>
      </c>
      <c r="T172" s="32" t="s">
        <v>1733</v>
      </c>
      <c r="U172" s="32" t="s">
        <v>45</v>
      </c>
      <c r="V172" s="32" t="s">
        <v>1734</v>
      </c>
      <c r="W172" s="33">
        <v>44811.706458333334</v>
      </c>
      <c r="X172" s="32" t="s">
        <v>89</v>
      </c>
      <c r="Y172" s="32" t="s">
        <v>47</v>
      </c>
      <c r="Z172" s="32" t="s">
        <v>48</v>
      </c>
      <c r="AA172" s="32" t="s">
        <v>182</v>
      </c>
      <c r="AB172" s="32" t="s">
        <v>1735</v>
      </c>
      <c r="AC172" s="32" t="s">
        <v>652</v>
      </c>
      <c r="AD172" s="34"/>
      <c r="AE172" s="32" t="s">
        <v>39</v>
      </c>
      <c r="AF172" s="32" t="s">
        <v>53</v>
      </c>
      <c r="AG172" s="35">
        <v>0</v>
      </c>
      <c r="AH172" s="33">
        <v>44813.733715277776</v>
      </c>
      <c r="AI172" s="32" t="s">
        <v>56</v>
      </c>
    </row>
    <row r="173" spans="1:35">
      <c r="A173" s="32" t="s">
        <v>35</v>
      </c>
      <c r="B173" s="32" t="s">
        <v>54</v>
      </c>
      <c r="C173" s="33">
        <v>44809.640381944446</v>
      </c>
      <c r="D173" s="33">
        <v>44809.630960648145</v>
      </c>
      <c r="E173" s="32" t="s">
        <v>37</v>
      </c>
      <c r="F173" s="32" t="s">
        <v>1730</v>
      </c>
      <c r="G173">
        <v>11302</v>
      </c>
      <c r="H173" s="33">
        <v>44819.631226851852</v>
      </c>
      <c r="I173" s="32" t="s">
        <v>38</v>
      </c>
      <c r="J173" s="32" t="s">
        <v>39</v>
      </c>
      <c r="K173" s="33"/>
      <c r="L173" s="32" t="s">
        <v>40</v>
      </c>
      <c r="M173" s="32" t="s">
        <v>56</v>
      </c>
      <c r="N173">
        <v>1</v>
      </c>
      <c r="O173" s="32" t="s">
        <v>135</v>
      </c>
      <c r="P173">
        <v>0</v>
      </c>
      <c r="Q173" s="32" t="s">
        <v>56</v>
      </c>
      <c r="R173">
        <v>6732</v>
      </c>
      <c r="S173" s="32" t="s">
        <v>322</v>
      </c>
      <c r="T173" s="32" t="s">
        <v>323</v>
      </c>
      <c r="U173" s="32" t="s">
        <v>45</v>
      </c>
      <c r="V173" s="32" t="s">
        <v>1736</v>
      </c>
      <c r="W173" s="33">
        <v>44809.640381944446</v>
      </c>
      <c r="X173" s="32" t="s">
        <v>96</v>
      </c>
      <c r="Y173" s="32" t="s">
        <v>47</v>
      </c>
      <c r="Z173" s="32" t="s">
        <v>48</v>
      </c>
      <c r="AA173" s="32" t="s">
        <v>97</v>
      </c>
      <c r="AB173" s="32" t="s">
        <v>662</v>
      </c>
      <c r="AC173" s="32" t="s">
        <v>485</v>
      </c>
      <c r="AD173" s="34"/>
      <c r="AE173" s="32" t="s">
        <v>39</v>
      </c>
      <c r="AF173" s="32" t="s">
        <v>50</v>
      </c>
      <c r="AG173" s="35">
        <v>0</v>
      </c>
      <c r="AH173" s="33">
        <v>44809.640381944446</v>
      </c>
      <c r="AI173" s="32" t="s">
        <v>56</v>
      </c>
    </row>
    <row r="174" spans="1:35">
      <c r="A174" s="32" t="s">
        <v>35</v>
      </c>
      <c r="B174" s="32" t="s">
        <v>178</v>
      </c>
      <c r="C174" s="33"/>
      <c r="D174" s="33">
        <v>44809.631319444445</v>
      </c>
      <c r="E174" s="32" t="s">
        <v>37</v>
      </c>
      <c r="F174" s="32" t="s">
        <v>39</v>
      </c>
      <c r="G174">
        <v>11303</v>
      </c>
      <c r="H174" s="33">
        <v>44812.506851851853</v>
      </c>
      <c r="I174" s="32" t="s">
        <v>38</v>
      </c>
      <c r="J174" s="32" t="s">
        <v>39</v>
      </c>
      <c r="K174" s="33"/>
      <c r="L174" s="32" t="s">
        <v>40</v>
      </c>
      <c r="M174" s="32" t="s">
        <v>56</v>
      </c>
      <c r="N174">
        <v>1</v>
      </c>
      <c r="O174" s="32" t="s">
        <v>179</v>
      </c>
      <c r="P174">
        <v>0</v>
      </c>
      <c r="Q174" s="32" t="s">
        <v>41</v>
      </c>
      <c r="R174">
        <v>909838512</v>
      </c>
      <c r="S174" s="32" t="s">
        <v>1737</v>
      </c>
      <c r="T174" s="32" t="s">
        <v>1738</v>
      </c>
      <c r="U174" s="32" t="s">
        <v>39</v>
      </c>
      <c r="V174" s="32" t="s">
        <v>39</v>
      </c>
      <c r="W174" s="33"/>
      <c r="X174" s="32" t="s">
        <v>85</v>
      </c>
      <c r="Y174" s="32" t="s">
        <v>47</v>
      </c>
      <c r="Z174" s="32" t="s">
        <v>216</v>
      </c>
      <c r="AA174" s="32" t="s">
        <v>182</v>
      </c>
      <c r="AB174" s="32" t="s">
        <v>1739</v>
      </c>
      <c r="AC174" s="32" t="s">
        <v>1297</v>
      </c>
      <c r="AD174" s="34"/>
      <c r="AE174" s="32" t="s">
        <v>39</v>
      </c>
      <c r="AF174" s="32" t="s">
        <v>53</v>
      </c>
      <c r="AG174" s="35">
        <v>0</v>
      </c>
      <c r="AH174" s="33">
        <v>44811.519363425927</v>
      </c>
      <c r="AI174" s="32" t="s">
        <v>56</v>
      </c>
    </row>
    <row r="175" spans="1:35">
      <c r="A175" s="32" t="s">
        <v>35</v>
      </c>
      <c r="B175" s="32" t="s">
        <v>54</v>
      </c>
      <c r="C175" s="33">
        <v>44809.680914351855</v>
      </c>
      <c r="D175" s="33">
        <v>44809.636122685188</v>
      </c>
      <c r="E175" s="32" t="s">
        <v>37</v>
      </c>
      <c r="F175" s="32" t="s">
        <v>1740</v>
      </c>
      <c r="G175">
        <v>11304</v>
      </c>
      <c r="H175" s="33">
        <v>44831.458749999998</v>
      </c>
      <c r="I175" s="32" t="s">
        <v>38</v>
      </c>
      <c r="J175" s="32" t="s">
        <v>39</v>
      </c>
      <c r="K175" s="33"/>
      <c r="L175" s="32" t="s">
        <v>40</v>
      </c>
      <c r="M175" s="32" t="s">
        <v>56</v>
      </c>
      <c r="N175">
        <v>1</v>
      </c>
      <c r="O175" s="32" t="s">
        <v>42</v>
      </c>
      <c r="P175">
        <v>0</v>
      </c>
      <c r="Q175" s="32" t="s">
        <v>41</v>
      </c>
      <c r="R175">
        <v>6739</v>
      </c>
      <c r="S175" s="32" t="s">
        <v>476</v>
      </c>
      <c r="T175" s="32" t="s">
        <v>477</v>
      </c>
      <c r="U175" s="32" t="s">
        <v>45</v>
      </c>
      <c r="V175" s="32" t="s">
        <v>1741</v>
      </c>
      <c r="W175" s="33">
        <v>44809.659502314818</v>
      </c>
      <c r="X175" s="32" t="s">
        <v>103</v>
      </c>
      <c r="Y175" s="32" t="s">
        <v>47</v>
      </c>
      <c r="Z175" s="32" t="s">
        <v>48</v>
      </c>
      <c r="AA175" s="32" t="s">
        <v>475</v>
      </c>
      <c r="AB175" s="32" t="s">
        <v>1740</v>
      </c>
      <c r="AC175" s="32" t="s">
        <v>1256</v>
      </c>
      <c r="AD175" s="34"/>
      <c r="AE175" s="32" t="s">
        <v>39</v>
      </c>
      <c r="AF175" s="32" t="s">
        <v>50</v>
      </c>
      <c r="AG175" s="35">
        <v>0</v>
      </c>
      <c r="AH175" s="33">
        <v>44826.606666666667</v>
      </c>
      <c r="AI175" s="32" t="s">
        <v>56</v>
      </c>
    </row>
    <row r="176" spans="1:35">
      <c r="A176" s="32" t="s">
        <v>35</v>
      </c>
      <c r="B176" s="32" t="s">
        <v>329</v>
      </c>
      <c r="C176" s="33">
        <v>44809.64508101852</v>
      </c>
      <c r="D176" s="33">
        <v>44809.644062500003</v>
      </c>
      <c r="E176" s="32" t="s">
        <v>37</v>
      </c>
      <c r="F176" s="32" t="s">
        <v>1742</v>
      </c>
      <c r="G176">
        <v>11305</v>
      </c>
      <c r="H176" s="33">
        <v>44841.345590277779</v>
      </c>
      <c r="I176" s="32" t="s">
        <v>38</v>
      </c>
      <c r="J176" s="32" t="s">
        <v>39</v>
      </c>
      <c r="K176" s="33"/>
      <c r="L176" s="32" t="s">
        <v>40</v>
      </c>
      <c r="M176" s="32" t="s">
        <v>41</v>
      </c>
      <c r="N176">
        <v>1</v>
      </c>
      <c r="O176" s="32" t="s">
        <v>39</v>
      </c>
      <c r="P176">
        <v>0</v>
      </c>
      <c r="Q176" s="32" t="s">
        <v>41</v>
      </c>
      <c r="R176">
        <v>642175520</v>
      </c>
      <c r="S176" s="32" t="s">
        <v>194</v>
      </c>
      <c r="T176" s="32" t="s">
        <v>195</v>
      </c>
      <c r="U176" s="32" t="s">
        <v>45</v>
      </c>
      <c r="V176" s="32" t="s">
        <v>1743</v>
      </c>
      <c r="W176" s="33">
        <v>44809.64508101852</v>
      </c>
      <c r="X176" s="32" t="s">
        <v>196</v>
      </c>
      <c r="Y176" s="32" t="s">
        <v>282</v>
      </c>
      <c r="Z176" s="32" t="s">
        <v>48</v>
      </c>
      <c r="AA176" s="32" t="s">
        <v>330</v>
      </c>
      <c r="AB176" s="32" t="s">
        <v>1063</v>
      </c>
      <c r="AC176" s="32" t="s">
        <v>1349</v>
      </c>
      <c r="AD176" s="34"/>
      <c r="AE176" s="32" t="s">
        <v>39</v>
      </c>
      <c r="AF176" s="32" t="s">
        <v>50</v>
      </c>
      <c r="AG176" s="35">
        <v>0</v>
      </c>
      <c r="AH176" s="33">
        <v>44838.471284722225</v>
      </c>
      <c r="AI176" s="32" t="s">
        <v>41</v>
      </c>
    </row>
    <row r="177" spans="1:35">
      <c r="A177" s="32" t="s">
        <v>35</v>
      </c>
      <c r="B177" s="32" t="s">
        <v>54</v>
      </c>
      <c r="C177" s="33"/>
      <c r="D177" s="33">
        <v>44809.644178240742</v>
      </c>
      <c r="E177" s="32" t="s">
        <v>37</v>
      </c>
      <c r="F177" s="32" t="s">
        <v>1744</v>
      </c>
      <c r="G177">
        <v>11306</v>
      </c>
      <c r="H177" s="33">
        <v>44819.644328703704</v>
      </c>
      <c r="I177" s="32" t="s">
        <v>38</v>
      </c>
      <c r="J177" s="32" t="s">
        <v>39</v>
      </c>
      <c r="K177" s="33"/>
      <c r="L177" s="32" t="s">
        <v>40</v>
      </c>
      <c r="M177" s="32" t="s">
        <v>56</v>
      </c>
      <c r="N177">
        <v>1</v>
      </c>
      <c r="O177" s="32" t="s">
        <v>42</v>
      </c>
      <c r="P177">
        <v>0</v>
      </c>
      <c r="Q177" s="32" t="s">
        <v>56</v>
      </c>
      <c r="R177">
        <v>3201</v>
      </c>
      <c r="S177" s="32" t="s">
        <v>1022</v>
      </c>
      <c r="T177" s="32" t="s">
        <v>1023</v>
      </c>
      <c r="U177" s="32" t="s">
        <v>39</v>
      </c>
      <c r="V177" s="32" t="s">
        <v>39</v>
      </c>
      <c r="W177" s="33"/>
      <c r="X177" s="32" t="s">
        <v>259</v>
      </c>
      <c r="Y177" s="32" t="s">
        <v>47</v>
      </c>
      <c r="Z177" s="32" t="s">
        <v>216</v>
      </c>
      <c r="AA177" s="32" t="s">
        <v>97</v>
      </c>
      <c r="AB177" s="32" t="s">
        <v>1745</v>
      </c>
      <c r="AC177" s="32" t="s">
        <v>1746</v>
      </c>
      <c r="AD177" s="34"/>
      <c r="AE177" s="32" t="s">
        <v>39</v>
      </c>
      <c r="AF177" s="32" t="s">
        <v>53</v>
      </c>
      <c r="AG177" s="35">
        <v>0</v>
      </c>
      <c r="AH177" s="33">
        <v>44823.381782407407</v>
      </c>
      <c r="AI177" s="32" t="s">
        <v>56</v>
      </c>
    </row>
    <row r="178" spans="1:35">
      <c r="A178" s="32" t="s">
        <v>35</v>
      </c>
      <c r="B178" s="32" t="s">
        <v>329</v>
      </c>
      <c r="C178" s="33">
        <v>44809.647106481483</v>
      </c>
      <c r="D178" s="33">
        <v>44809.646481481483</v>
      </c>
      <c r="E178" s="32" t="s">
        <v>37</v>
      </c>
      <c r="F178" s="32" t="s">
        <v>1747</v>
      </c>
      <c r="G178">
        <v>11307</v>
      </c>
      <c r="H178" s="33">
        <v>44841.346238425926</v>
      </c>
      <c r="I178" s="32" t="s">
        <v>38</v>
      </c>
      <c r="J178" s="32" t="s">
        <v>39</v>
      </c>
      <c r="K178" s="33"/>
      <c r="L178" s="32" t="s">
        <v>40</v>
      </c>
      <c r="M178" s="32" t="s">
        <v>41</v>
      </c>
      <c r="N178">
        <v>1</v>
      </c>
      <c r="O178" s="32" t="s">
        <v>39</v>
      </c>
      <c r="P178">
        <v>0</v>
      </c>
      <c r="Q178" s="32" t="s">
        <v>41</v>
      </c>
      <c r="R178">
        <v>642175520</v>
      </c>
      <c r="S178" s="32" t="s">
        <v>194</v>
      </c>
      <c r="T178" s="32" t="s">
        <v>195</v>
      </c>
      <c r="U178" s="32" t="s">
        <v>45</v>
      </c>
      <c r="V178" s="32" t="s">
        <v>1748</v>
      </c>
      <c r="W178" s="33">
        <v>44809.647106481483</v>
      </c>
      <c r="X178" s="32" t="s">
        <v>196</v>
      </c>
      <c r="Y178" s="32" t="s">
        <v>235</v>
      </c>
      <c r="Z178" s="32" t="s">
        <v>48</v>
      </c>
      <c r="AA178" s="32" t="s">
        <v>39</v>
      </c>
      <c r="AB178" s="32" t="s">
        <v>469</v>
      </c>
      <c r="AC178" s="32" t="s">
        <v>1349</v>
      </c>
      <c r="AD178" s="34"/>
      <c r="AE178" s="32" t="s">
        <v>39</v>
      </c>
      <c r="AF178" s="32" t="s">
        <v>50</v>
      </c>
      <c r="AG178" s="35">
        <v>0</v>
      </c>
      <c r="AH178" s="33">
        <v>44838.471238425926</v>
      </c>
      <c r="AI178" s="32" t="s">
        <v>41</v>
      </c>
    </row>
    <row r="179" spans="1:35">
      <c r="A179" s="32" t="s">
        <v>35</v>
      </c>
      <c r="B179" s="32" t="s">
        <v>329</v>
      </c>
      <c r="C179" s="33">
        <v>44809.64916666667</v>
      </c>
      <c r="D179" s="33">
        <v>44809.648553240739</v>
      </c>
      <c r="E179" s="32" t="s">
        <v>37</v>
      </c>
      <c r="F179" s="32" t="s">
        <v>1749</v>
      </c>
      <c r="G179">
        <v>11308</v>
      </c>
      <c r="H179" s="33">
        <v>44841.34615740741</v>
      </c>
      <c r="I179" s="32" t="s">
        <v>38</v>
      </c>
      <c r="J179" s="32" t="s">
        <v>39</v>
      </c>
      <c r="K179" s="33"/>
      <c r="L179" s="32" t="s">
        <v>40</v>
      </c>
      <c r="M179" s="32" t="s">
        <v>41</v>
      </c>
      <c r="N179">
        <v>1</v>
      </c>
      <c r="O179" s="32" t="s">
        <v>39</v>
      </c>
      <c r="P179">
        <v>0</v>
      </c>
      <c r="Q179" s="32" t="s">
        <v>41</v>
      </c>
      <c r="R179">
        <v>642175520</v>
      </c>
      <c r="S179" s="32" t="s">
        <v>194</v>
      </c>
      <c r="T179" s="32" t="s">
        <v>195</v>
      </c>
      <c r="U179" s="32" t="s">
        <v>45</v>
      </c>
      <c r="V179" s="32" t="s">
        <v>1750</v>
      </c>
      <c r="W179" s="33">
        <v>44809.64916666667</v>
      </c>
      <c r="X179" s="32" t="s">
        <v>196</v>
      </c>
      <c r="Y179" s="32" t="s">
        <v>235</v>
      </c>
      <c r="Z179" s="32" t="s">
        <v>48</v>
      </c>
      <c r="AA179" s="32" t="s">
        <v>330</v>
      </c>
      <c r="AB179" s="32" t="s">
        <v>1751</v>
      </c>
      <c r="AC179" s="32" t="s">
        <v>1349</v>
      </c>
      <c r="AD179" s="34"/>
      <c r="AE179" s="32" t="s">
        <v>39</v>
      </c>
      <c r="AF179" s="32" t="s">
        <v>50</v>
      </c>
      <c r="AG179" s="35">
        <v>0</v>
      </c>
      <c r="AH179" s="33">
        <v>44838.47115740741</v>
      </c>
      <c r="AI179" s="32" t="s">
        <v>41</v>
      </c>
    </row>
    <row r="180" spans="1:35">
      <c r="A180" s="32" t="s">
        <v>35</v>
      </c>
      <c r="B180" s="32" t="s">
        <v>329</v>
      </c>
      <c r="C180" s="33">
        <v>44809.650833333333</v>
      </c>
      <c r="D180" s="33">
        <v>44809.650451388887</v>
      </c>
      <c r="E180" s="32" t="s">
        <v>37</v>
      </c>
      <c r="F180" s="32" t="s">
        <v>1752</v>
      </c>
      <c r="G180">
        <v>11309</v>
      </c>
      <c r="H180" s="33">
        <v>44841.346064814818</v>
      </c>
      <c r="I180" s="32" t="s">
        <v>38</v>
      </c>
      <c r="J180" s="32" t="s">
        <v>39</v>
      </c>
      <c r="K180" s="33"/>
      <c r="L180" s="32" t="s">
        <v>40</v>
      </c>
      <c r="M180" s="32" t="s">
        <v>41</v>
      </c>
      <c r="N180">
        <v>1</v>
      </c>
      <c r="O180" s="32" t="s">
        <v>39</v>
      </c>
      <c r="P180">
        <v>0</v>
      </c>
      <c r="Q180" s="32" t="s">
        <v>41</v>
      </c>
      <c r="R180">
        <v>642175520</v>
      </c>
      <c r="S180" s="32" t="s">
        <v>194</v>
      </c>
      <c r="T180" s="32" t="s">
        <v>195</v>
      </c>
      <c r="U180" s="32" t="s">
        <v>45</v>
      </c>
      <c r="V180" s="32" t="s">
        <v>1753</v>
      </c>
      <c r="W180" s="33">
        <v>44809.650833333333</v>
      </c>
      <c r="X180" s="32" t="s">
        <v>196</v>
      </c>
      <c r="Y180" s="32" t="s">
        <v>282</v>
      </c>
      <c r="Z180" s="32" t="s">
        <v>48</v>
      </c>
      <c r="AA180" s="32" t="s">
        <v>330</v>
      </c>
      <c r="AB180" s="32" t="s">
        <v>1754</v>
      </c>
      <c r="AC180" s="32" t="s">
        <v>1349</v>
      </c>
      <c r="AD180" s="34"/>
      <c r="AE180" s="32" t="s">
        <v>39</v>
      </c>
      <c r="AF180" s="32" t="s">
        <v>50</v>
      </c>
      <c r="AG180" s="35">
        <v>0</v>
      </c>
      <c r="AH180" s="33">
        <v>44838.471064814818</v>
      </c>
      <c r="AI180" s="32" t="s">
        <v>41</v>
      </c>
    </row>
    <row r="181" spans="1:35">
      <c r="A181" s="32" t="s">
        <v>35</v>
      </c>
      <c r="B181" s="32" t="s">
        <v>329</v>
      </c>
      <c r="C181" s="33">
        <v>44809.651898148149</v>
      </c>
      <c r="D181" s="33">
        <v>44809.651562500003</v>
      </c>
      <c r="E181" s="32" t="s">
        <v>37</v>
      </c>
      <c r="F181" s="32" t="s">
        <v>1755</v>
      </c>
      <c r="G181">
        <v>11310</v>
      </c>
      <c r="H181" s="33">
        <v>44841.345891203702</v>
      </c>
      <c r="I181" s="32" t="s">
        <v>38</v>
      </c>
      <c r="J181" s="32" t="s">
        <v>39</v>
      </c>
      <c r="K181" s="33"/>
      <c r="L181" s="32" t="s">
        <v>40</v>
      </c>
      <c r="M181" s="32" t="s">
        <v>41</v>
      </c>
      <c r="N181">
        <v>1</v>
      </c>
      <c r="O181" s="32" t="s">
        <v>39</v>
      </c>
      <c r="P181">
        <v>0</v>
      </c>
      <c r="Q181" s="32" t="s">
        <v>41</v>
      </c>
      <c r="R181">
        <v>642175520</v>
      </c>
      <c r="S181" s="32" t="s">
        <v>194</v>
      </c>
      <c r="T181" s="32" t="s">
        <v>195</v>
      </c>
      <c r="U181" s="32" t="s">
        <v>45</v>
      </c>
      <c r="V181" s="32" t="s">
        <v>1091</v>
      </c>
      <c r="W181" s="33">
        <v>44809.651898148149</v>
      </c>
      <c r="X181" s="32" t="s">
        <v>196</v>
      </c>
      <c r="Y181" s="32" t="s">
        <v>282</v>
      </c>
      <c r="Z181" s="32" t="s">
        <v>48</v>
      </c>
      <c r="AA181" s="32" t="s">
        <v>330</v>
      </c>
      <c r="AB181" s="32" t="s">
        <v>1756</v>
      </c>
      <c r="AC181" s="32" t="s">
        <v>1349</v>
      </c>
      <c r="AD181" s="34"/>
      <c r="AE181" s="32" t="s">
        <v>39</v>
      </c>
      <c r="AF181" s="32" t="s">
        <v>50</v>
      </c>
      <c r="AG181" s="35">
        <v>0</v>
      </c>
      <c r="AH181" s="33">
        <v>44838.470891203702</v>
      </c>
      <c r="AI181" s="32" t="s">
        <v>41</v>
      </c>
    </row>
    <row r="182" spans="1:35">
      <c r="A182" s="32" t="s">
        <v>35</v>
      </c>
      <c r="B182" s="32" t="s">
        <v>54</v>
      </c>
      <c r="C182" s="33">
        <v>44809.65357638889</v>
      </c>
      <c r="D182" s="33">
        <v>44809.653067129628</v>
      </c>
      <c r="E182" s="32" t="s">
        <v>37</v>
      </c>
      <c r="F182" s="32" t="s">
        <v>1757</v>
      </c>
      <c r="G182">
        <v>11311</v>
      </c>
      <c r="H182" s="33">
        <v>44818.694212962961</v>
      </c>
      <c r="I182" s="32" t="s">
        <v>38</v>
      </c>
      <c r="J182" s="32" t="s">
        <v>39</v>
      </c>
      <c r="K182" s="33"/>
      <c r="L182" s="32" t="s">
        <v>40</v>
      </c>
      <c r="M182" s="32" t="s">
        <v>41</v>
      </c>
      <c r="N182">
        <v>1</v>
      </c>
      <c r="O182" s="32" t="s">
        <v>198</v>
      </c>
      <c r="P182">
        <v>0</v>
      </c>
      <c r="Q182" s="32" t="s">
        <v>41</v>
      </c>
      <c r="R182">
        <v>642175520</v>
      </c>
      <c r="S182" s="32" t="s">
        <v>194</v>
      </c>
      <c r="T182" s="32" t="s">
        <v>195</v>
      </c>
      <c r="U182" s="32" t="s">
        <v>45</v>
      </c>
      <c r="V182" s="32" t="s">
        <v>1064</v>
      </c>
      <c r="W182" s="33">
        <v>44809.65357638889</v>
      </c>
      <c r="X182" s="32" t="s">
        <v>196</v>
      </c>
      <c r="Y182" s="32" t="s">
        <v>52</v>
      </c>
      <c r="Z182" s="32" t="s">
        <v>48</v>
      </c>
      <c r="AA182" s="32" t="s">
        <v>197</v>
      </c>
      <c r="AB182" s="32" t="s">
        <v>1758</v>
      </c>
      <c r="AC182" s="32" t="s">
        <v>1349</v>
      </c>
      <c r="AD182" s="34"/>
      <c r="AE182" s="32" t="s">
        <v>39</v>
      </c>
      <c r="AF182" s="32" t="s">
        <v>50</v>
      </c>
      <c r="AG182" s="35">
        <v>0</v>
      </c>
      <c r="AH182" s="33">
        <v>44816.444212962961</v>
      </c>
      <c r="AI182" s="32" t="s">
        <v>41</v>
      </c>
    </row>
    <row r="183" spans="1:35">
      <c r="A183" s="32" t="s">
        <v>35</v>
      </c>
      <c r="B183" s="32" t="s">
        <v>54</v>
      </c>
      <c r="C183" s="33">
        <v>44810.440787037034</v>
      </c>
      <c r="D183" s="33">
        <v>44809.654363425929</v>
      </c>
      <c r="E183" s="32" t="s">
        <v>37</v>
      </c>
      <c r="F183" s="32" t="s">
        <v>1759</v>
      </c>
      <c r="G183">
        <v>11312</v>
      </c>
      <c r="H183" s="33">
        <v>44819.661145833335</v>
      </c>
      <c r="I183" s="32" t="s">
        <v>38</v>
      </c>
      <c r="J183" s="32" t="s">
        <v>39</v>
      </c>
      <c r="K183" s="33"/>
      <c r="L183" s="32" t="s">
        <v>40</v>
      </c>
      <c r="M183" s="32" t="s">
        <v>56</v>
      </c>
      <c r="N183">
        <v>1</v>
      </c>
      <c r="O183" s="32" t="s">
        <v>42</v>
      </c>
      <c r="P183">
        <v>0</v>
      </c>
      <c r="Q183" s="32" t="s">
        <v>56</v>
      </c>
      <c r="R183">
        <v>6706</v>
      </c>
      <c r="S183" s="32" t="s">
        <v>400</v>
      </c>
      <c r="T183" s="32" t="s">
        <v>401</v>
      </c>
      <c r="U183" s="32" t="s">
        <v>45</v>
      </c>
      <c r="V183" s="32" t="s">
        <v>1760</v>
      </c>
      <c r="W183" s="33">
        <v>44810.446747685186</v>
      </c>
      <c r="X183" s="32" t="s">
        <v>184</v>
      </c>
      <c r="Y183" s="32" t="s">
        <v>47</v>
      </c>
      <c r="Z183" s="32" t="s">
        <v>48</v>
      </c>
      <c r="AA183" s="32" t="s">
        <v>478</v>
      </c>
      <c r="AB183" s="32" t="s">
        <v>1761</v>
      </c>
      <c r="AC183" s="32" t="s">
        <v>534</v>
      </c>
      <c r="AD183" s="34"/>
      <c r="AE183" s="32" t="s">
        <v>39</v>
      </c>
      <c r="AF183" s="32" t="s">
        <v>50</v>
      </c>
      <c r="AG183" s="35">
        <v>0</v>
      </c>
      <c r="AH183" s="33">
        <v>44810.447256944448</v>
      </c>
      <c r="AI183" s="32" t="s">
        <v>56</v>
      </c>
    </row>
    <row r="184" spans="1:35">
      <c r="A184" s="32" t="s">
        <v>35</v>
      </c>
      <c r="B184" s="32" t="s">
        <v>54</v>
      </c>
      <c r="C184" s="33">
        <v>44809.654988425929</v>
      </c>
      <c r="D184" s="33">
        <v>44809.654583333337</v>
      </c>
      <c r="E184" s="32" t="s">
        <v>37</v>
      </c>
      <c r="F184" s="32" t="s">
        <v>1762</v>
      </c>
      <c r="G184">
        <v>11313</v>
      </c>
      <c r="H184" s="33">
        <v>44818.693576388891</v>
      </c>
      <c r="I184" s="32" t="s">
        <v>38</v>
      </c>
      <c r="J184" s="32" t="s">
        <v>39</v>
      </c>
      <c r="K184" s="33"/>
      <c r="L184" s="32" t="s">
        <v>40</v>
      </c>
      <c r="M184" s="32" t="s">
        <v>41</v>
      </c>
      <c r="N184">
        <v>1</v>
      </c>
      <c r="O184" s="32" t="s">
        <v>198</v>
      </c>
      <c r="P184">
        <v>0</v>
      </c>
      <c r="Q184" s="32" t="s">
        <v>41</v>
      </c>
      <c r="R184">
        <v>642175520</v>
      </c>
      <c r="S184" s="32" t="s">
        <v>194</v>
      </c>
      <c r="T184" s="32" t="s">
        <v>195</v>
      </c>
      <c r="U184" s="32" t="s">
        <v>45</v>
      </c>
      <c r="V184" s="32" t="s">
        <v>359</v>
      </c>
      <c r="W184" s="33">
        <v>44809.654988425929</v>
      </c>
      <c r="X184" s="32" t="s">
        <v>196</v>
      </c>
      <c r="Y184" s="32" t="s">
        <v>52</v>
      </c>
      <c r="Z184" s="32" t="s">
        <v>48</v>
      </c>
      <c r="AA184" s="32" t="s">
        <v>197</v>
      </c>
      <c r="AB184" s="32" t="s">
        <v>1763</v>
      </c>
      <c r="AC184" s="32" t="s">
        <v>1349</v>
      </c>
      <c r="AD184" s="34"/>
      <c r="AE184" s="32" t="s">
        <v>39</v>
      </c>
      <c r="AF184" s="32" t="s">
        <v>50</v>
      </c>
      <c r="AG184" s="35">
        <v>0</v>
      </c>
      <c r="AH184" s="33">
        <v>44816.443576388891</v>
      </c>
      <c r="AI184" s="32" t="s">
        <v>41</v>
      </c>
    </row>
    <row r="185" spans="1:35">
      <c r="A185" s="32" t="s">
        <v>35</v>
      </c>
      <c r="B185" s="32" t="s">
        <v>329</v>
      </c>
      <c r="C185" s="33">
        <v>44809.656585648147</v>
      </c>
      <c r="D185" s="33">
        <v>44809.656099537038</v>
      </c>
      <c r="E185" s="32" t="s">
        <v>37</v>
      </c>
      <c r="F185" s="32" t="s">
        <v>1764</v>
      </c>
      <c r="G185">
        <v>11314</v>
      </c>
      <c r="H185" s="33">
        <v>44841.345659722225</v>
      </c>
      <c r="I185" s="32" t="s">
        <v>38</v>
      </c>
      <c r="J185" s="32" t="s">
        <v>39</v>
      </c>
      <c r="K185" s="33"/>
      <c r="L185" s="32" t="s">
        <v>40</v>
      </c>
      <c r="M185" s="32" t="s">
        <v>41</v>
      </c>
      <c r="N185">
        <v>1</v>
      </c>
      <c r="O185" s="32" t="s">
        <v>39</v>
      </c>
      <c r="P185">
        <v>0</v>
      </c>
      <c r="Q185" s="32" t="s">
        <v>41</v>
      </c>
      <c r="R185">
        <v>642175520</v>
      </c>
      <c r="S185" s="32" t="s">
        <v>194</v>
      </c>
      <c r="T185" s="32" t="s">
        <v>195</v>
      </c>
      <c r="U185" s="32" t="s">
        <v>45</v>
      </c>
      <c r="V185" s="32" t="s">
        <v>1765</v>
      </c>
      <c r="W185" s="33">
        <v>44809.656585648147</v>
      </c>
      <c r="X185" s="32" t="s">
        <v>196</v>
      </c>
      <c r="Y185" s="32" t="s">
        <v>282</v>
      </c>
      <c r="Z185" s="32" t="s">
        <v>48</v>
      </c>
      <c r="AA185" s="32" t="s">
        <v>330</v>
      </c>
      <c r="AB185" s="32" t="s">
        <v>1104</v>
      </c>
      <c r="AC185" s="32" t="s">
        <v>1349</v>
      </c>
      <c r="AD185" s="34"/>
      <c r="AE185" s="32" t="s">
        <v>39</v>
      </c>
      <c r="AF185" s="32" t="s">
        <v>50</v>
      </c>
      <c r="AG185" s="35">
        <v>0</v>
      </c>
      <c r="AH185" s="33">
        <v>44838.470659722225</v>
      </c>
      <c r="AI185" s="32" t="s">
        <v>41</v>
      </c>
    </row>
    <row r="186" spans="1:35">
      <c r="A186" s="32" t="s">
        <v>35</v>
      </c>
      <c r="B186" s="32" t="s">
        <v>329</v>
      </c>
      <c r="C186" s="33">
        <v>44809.658750000002</v>
      </c>
      <c r="D186" s="33">
        <v>44809.65824074074</v>
      </c>
      <c r="E186" s="32" t="s">
        <v>37</v>
      </c>
      <c r="F186" s="32" t="s">
        <v>1766</v>
      </c>
      <c r="G186">
        <v>11315</v>
      </c>
      <c r="H186" s="33">
        <v>44841.345497685186</v>
      </c>
      <c r="I186" s="32" t="s">
        <v>38</v>
      </c>
      <c r="J186" s="32" t="s">
        <v>39</v>
      </c>
      <c r="K186" s="33"/>
      <c r="L186" s="32" t="s">
        <v>40</v>
      </c>
      <c r="M186" s="32" t="s">
        <v>41</v>
      </c>
      <c r="N186">
        <v>1</v>
      </c>
      <c r="O186" s="32" t="s">
        <v>39</v>
      </c>
      <c r="P186">
        <v>0</v>
      </c>
      <c r="Q186" s="32" t="s">
        <v>41</v>
      </c>
      <c r="R186">
        <v>642175520</v>
      </c>
      <c r="S186" s="32" t="s">
        <v>194</v>
      </c>
      <c r="T186" s="32" t="s">
        <v>195</v>
      </c>
      <c r="U186" s="32" t="s">
        <v>45</v>
      </c>
      <c r="V186" s="32" t="s">
        <v>1064</v>
      </c>
      <c r="W186" s="33">
        <v>44809.658750000002</v>
      </c>
      <c r="X186" s="32" t="s">
        <v>196</v>
      </c>
      <c r="Y186" s="32" t="s">
        <v>52</v>
      </c>
      <c r="Z186" s="32" t="s">
        <v>48</v>
      </c>
      <c r="AA186" s="32" t="s">
        <v>330</v>
      </c>
      <c r="AB186" s="32" t="s">
        <v>1767</v>
      </c>
      <c r="AC186" s="32" t="s">
        <v>1349</v>
      </c>
      <c r="AD186" s="34"/>
      <c r="AE186" s="32" t="s">
        <v>39</v>
      </c>
      <c r="AF186" s="32" t="s">
        <v>50</v>
      </c>
      <c r="AG186" s="35">
        <v>0</v>
      </c>
      <c r="AH186" s="33">
        <v>44838.470497685186</v>
      </c>
      <c r="AI186" s="32" t="s">
        <v>41</v>
      </c>
    </row>
    <row r="187" spans="1:35">
      <c r="A187" s="32" t="s">
        <v>35</v>
      </c>
      <c r="B187" s="32" t="s">
        <v>54</v>
      </c>
      <c r="C187" s="33">
        <v>44809.661064814813</v>
      </c>
      <c r="D187" s="33">
        <v>44809.660312499997</v>
      </c>
      <c r="E187" s="32" t="s">
        <v>37</v>
      </c>
      <c r="F187" s="32" t="s">
        <v>1768</v>
      </c>
      <c r="G187">
        <v>11316</v>
      </c>
      <c r="H187" s="33">
        <v>44841.343807870369</v>
      </c>
      <c r="I187" s="32" t="s">
        <v>38</v>
      </c>
      <c r="J187" s="32" t="s">
        <v>39</v>
      </c>
      <c r="K187" s="33"/>
      <c r="L187" s="32" t="s">
        <v>40</v>
      </c>
      <c r="M187" s="32" t="s">
        <v>41</v>
      </c>
      <c r="N187">
        <v>1</v>
      </c>
      <c r="O187" s="32" t="s">
        <v>198</v>
      </c>
      <c r="P187">
        <v>0</v>
      </c>
      <c r="Q187" s="32" t="s">
        <v>41</v>
      </c>
      <c r="R187">
        <v>642175520</v>
      </c>
      <c r="S187" s="32" t="s">
        <v>194</v>
      </c>
      <c r="T187" s="32" t="s">
        <v>195</v>
      </c>
      <c r="U187" s="32" t="s">
        <v>45</v>
      </c>
      <c r="V187" s="32" t="s">
        <v>924</v>
      </c>
      <c r="W187" s="33">
        <v>44809.661064814813</v>
      </c>
      <c r="X187" s="32" t="s">
        <v>196</v>
      </c>
      <c r="Y187" s="32" t="s">
        <v>282</v>
      </c>
      <c r="Z187" s="32" t="s">
        <v>48</v>
      </c>
      <c r="AA187" s="32" t="s">
        <v>197</v>
      </c>
      <c r="AB187" s="32" t="s">
        <v>1769</v>
      </c>
      <c r="AC187" s="32" t="s">
        <v>1349</v>
      </c>
      <c r="AD187" s="34"/>
      <c r="AE187" s="32" t="s">
        <v>39</v>
      </c>
      <c r="AF187" s="32" t="s">
        <v>50</v>
      </c>
      <c r="AG187" s="35">
        <v>0</v>
      </c>
      <c r="AH187" s="33">
        <v>44838.469502314816</v>
      </c>
      <c r="AI187" s="32" t="s">
        <v>41</v>
      </c>
    </row>
    <row r="188" spans="1:35">
      <c r="A188" s="32" t="s">
        <v>35</v>
      </c>
      <c r="B188" s="32" t="s">
        <v>178</v>
      </c>
      <c r="C188" s="33">
        <v>44821.48300925926</v>
      </c>
      <c r="D188" s="33">
        <v>44809.675266203703</v>
      </c>
      <c r="E188" s="32" t="s">
        <v>37</v>
      </c>
      <c r="F188" s="32" t="s">
        <v>1770</v>
      </c>
      <c r="G188">
        <v>11317</v>
      </c>
      <c r="H188" s="33">
        <v>44831.444710648146</v>
      </c>
      <c r="I188" s="32" t="s">
        <v>38</v>
      </c>
      <c r="J188" s="32" t="s">
        <v>39</v>
      </c>
      <c r="K188" s="33"/>
      <c r="L188" s="32" t="s">
        <v>40</v>
      </c>
      <c r="M188" s="32" t="s">
        <v>56</v>
      </c>
      <c r="N188">
        <v>1</v>
      </c>
      <c r="O188" s="32" t="s">
        <v>311</v>
      </c>
      <c r="P188">
        <v>0</v>
      </c>
      <c r="Q188" s="32" t="s">
        <v>41</v>
      </c>
      <c r="R188">
        <v>6570</v>
      </c>
      <c r="S188" s="32" t="s">
        <v>889</v>
      </c>
      <c r="T188" s="32" t="s">
        <v>890</v>
      </c>
      <c r="U188" s="32" t="s">
        <v>45</v>
      </c>
      <c r="V188" s="32" t="s">
        <v>1771</v>
      </c>
      <c r="W188" s="33">
        <v>44819.460601851853</v>
      </c>
      <c r="X188" s="32" t="s">
        <v>149</v>
      </c>
      <c r="Y188" s="32" t="s">
        <v>47</v>
      </c>
      <c r="Z188" s="32" t="s">
        <v>48</v>
      </c>
      <c r="AA188" s="32" t="s">
        <v>182</v>
      </c>
      <c r="AB188" s="32" t="s">
        <v>1770</v>
      </c>
      <c r="AC188" s="32" t="s">
        <v>1321</v>
      </c>
      <c r="AD188" s="34"/>
      <c r="AE188" s="32" t="s">
        <v>39</v>
      </c>
      <c r="AF188" s="32" t="s">
        <v>53</v>
      </c>
      <c r="AG188" s="35">
        <v>0</v>
      </c>
      <c r="AH188" s="33">
        <v>44826.585682870369</v>
      </c>
      <c r="AI188" s="32" t="s">
        <v>56</v>
      </c>
    </row>
    <row r="189" spans="1:35">
      <c r="A189" s="32" t="s">
        <v>35</v>
      </c>
      <c r="B189" s="32" t="s">
        <v>92</v>
      </c>
      <c r="C189" s="33">
        <v>44809.700995370367</v>
      </c>
      <c r="D189" s="33">
        <v>44809.685439814813</v>
      </c>
      <c r="E189" s="32" t="s">
        <v>37</v>
      </c>
      <c r="F189" s="32" t="s">
        <v>1772</v>
      </c>
      <c r="G189">
        <v>11318</v>
      </c>
      <c r="H189" s="33">
        <v>44819.69127314815</v>
      </c>
      <c r="I189" s="32" t="s">
        <v>38</v>
      </c>
      <c r="J189" s="32" t="s">
        <v>39</v>
      </c>
      <c r="K189" s="33"/>
      <c r="L189" s="32" t="s">
        <v>40</v>
      </c>
      <c r="M189" s="32" t="s">
        <v>56</v>
      </c>
      <c r="N189">
        <v>1</v>
      </c>
      <c r="O189" s="32" t="s">
        <v>42</v>
      </c>
      <c r="P189">
        <v>0</v>
      </c>
      <c r="Q189" s="32" t="s">
        <v>56</v>
      </c>
      <c r="R189">
        <v>5775</v>
      </c>
      <c r="S189" s="32" t="s">
        <v>542</v>
      </c>
      <c r="T189" s="32" t="s">
        <v>543</v>
      </c>
      <c r="U189" s="32" t="s">
        <v>45</v>
      </c>
      <c r="V189" s="32" t="s">
        <v>63</v>
      </c>
      <c r="W189" s="33">
        <v>44809.695555555554</v>
      </c>
      <c r="X189" s="32" t="s">
        <v>81</v>
      </c>
      <c r="Y189" s="32" t="s">
        <v>47</v>
      </c>
      <c r="Z189" s="32" t="s">
        <v>48</v>
      </c>
      <c r="AA189" s="32" t="s">
        <v>107</v>
      </c>
      <c r="AB189" s="32" t="s">
        <v>1773</v>
      </c>
      <c r="AC189" s="32" t="s">
        <v>532</v>
      </c>
      <c r="AD189" s="34"/>
      <c r="AE189" s="32" t="s">
        <v>39</v>
      </c>
      <c r="AF189" s="32" t="s">
        <v>50</v>
      </c>
      <c r="AG189" s="35">
        <v>0</v>
      </c>
      <c r="AH189" s="33">
        <v>44809.700995370367</v>
      </c>
      <c r="AI189" s="32" t="s">
        <v>56</v>
      </c>
    </row>
    <row r="190" spans="1:35">
      <c r="A190" s="32" t="s">
        <v>35</v>
      </c>
      <c r="B190" s="32" t="s">
        <v>54</v>
      </c>
      <c r="C190" s="33">
        <v>44809.754976851851</v>
      </c>
      <c r="D190" s="33">
        <v>44809.697106481479</v>
      </c>
      <c r="E190" s="32" t="s">
        <v>37</v>
      </c>
      <c r="F190" s="32" t="s">
        <v>1774</v>
      </c>
      <c r="G190">
        <v>11319</v>
      </c>
      <c r="H190" s="33">
        <v>44819.697326388887</v>
      </c>
      <c r="I190" s="32" t="s">
        <v>38</v>
      </c>
      <c r="J190" s="32" t="s">
        <v>39</v>
      </c>
      <c r="K190" s="33"/>
      <c r="L190" s="32" t="s">
        <v>40</v>
      </c>
      <c r="M190" s="32" t="s">
        <v>56</v>
      </c>
      <c r="N190">
        <v>1</v>
      </c>
      <c r="O190" s="32" t="s">
        <v>135</v>
      </c>
      <c r="P190">
        <v>0</v>
      </c>
      <c r="Q190" s="32" t="s">
        <v>56</v>
      </c>
      <c r="R190">
        <v>8595</v>
      </c>
      <c r="S190" s="32" t="s">
        <v>1026</v>
      </c>
      <c r="T190" s="32" t="s">
        <v>1027</v>
      </c>
      <c r="U190" s="32" t="s">
        <v>45</v>
      </c>
      <c r="V190" s="32" t="s">
        <v>1775</v>
      </c>
      <c r="W190" s="33">
        <v>44809.754976851851</v>
      </c>
      <c r="X190" s="32" t="s">
        <v>96</v>
      </c>
      <c r="Y190" s="32" t="s">
        <v>47</v>
      </c>
      <c r="Z190" s="32" t="s">
        <v>48</v>
      </c>
      <c r="AA190" s="32" t="s">
        <v>97</v>
      </c>
      <c r="AB190" s="32" t="s">
        <v>1080</v>
      </c>
      <c r="AC190" s="32" t="s">
        <v>1776</v>
      </c>
      <c r="AD190" s="34">
        <v>44686</v>
      </c>
      <c r="AE190" s="32" t="s">
        <v>39</v>
      </c>
      <c r="AF190" s="32" t="s">
        <v>53</v>
      </c>
      <c r="AG190" s="35">
        <v>0</v>
      </c>
      <c r="AH190" s="33">
        <v>44809.757233796299</v>
      </c>
      <c r="AI190" s="32" t="s">
        <v>56</v>
      </c>
    </row>
    <row r="191" spans="1:35">
      <c r="A191" s="32" t="s">
        <v>35</v>
      </c>
      <c r="B191" s="32" t="s">
        <v>54</v>
      </c>
      <c r="C191" s="33">
        <v>44810.688356481478</v>
      </c>
      <c r="D191" s="33">
        <v>44809.739282407405</v>
      </c>
      <c r="E191" s="32" t="s">
        <v>37</v>
      </c>
      <c r="F191" s="32" t="s">
        <v>1777</v>
      </c>
      <c r="G191">
        <v>11320</v>
      </c>
      <c r="H191" s="33">
        <v>44820.458495370367</v>
      </c>
      <c r="I191" s="32" t="s">
        <v>38</v>
      </c>
      <c r="J191" s="32" t="s">
        <v>39</v>
      </c>
      <c r="K191" s="33"/>
      <c r="L191" s="32" t="s">
        <v>40</v>
      </c>
      <c r="M191" s="32" t="s">
        <v>56</v>
      </c>
      <c r="N191">
        <v>1</v>
      </c>
      <c r="O191" s="32" t="s">
        <v>42</v>
      </c>
      <c r="P191">
        <v>0</v>
      </c>
      <c r="Q191" s="32" t="s">
        <v>56</v>
      </c>
      <c r="R191">
        <v>912799724</v>
      </c>
      <c r="S191" s="32" t="s">
        <v>408</v>
      </c>
      <c r="T191" s="32" t="s">
        <v>409</v>
      </c>
      <c r="U191" s="32" t="s">
        <v>45</v>
      </c>
      <c r="V191" s="32" t="s">
        <v>1778</v>
      </c>
      <c r="W191" s="33">
        <v>44810.563611111109</v>
      </c>
      <c r="X191" s="32" t="s">
        <v>94</v>
      </c>
      <c r="Y191" s="32" t="s">
        <v>47</v>
      </c>
      <c r="Z191" s="32" t="s">
        <v>48</v>
      </c>
      <c r="AA191" s="32" t="s">
        <v>505</v>
      </c>
      <c r="AB191" s="32" t="s">
        <v>1779</v>
      </c>
      <c r="AC191" s="32" t="s">
        <v>570</v>
      </c>
      <c r="AD191" s="34"/>
      <c r="AE191" s="32" t="s">
        <v>39</v>
      </c>
      <c r="AF191" s="32" t="s">
        <v>50</v>
      </c>
      <c r="AG191" s="35">
        <v>0</v>
      </c>
      <c r="AH191" s="33">
        <v>44810.688344907408</v>
      </c>
      <c r="AI191" s="32" t="s">
        <v>56</v>
      </c>
    </row>
    <row r="192" spans="1:35">
      <c r="A192" s="32" t="s">
        <v>35</v>
      </c>
      <c r="B192" s="32" t="s">
        <v>54</v>
      </c>
      <c r="C192" s="33">
        <v>44810.68854166667</v>
      </c>
      <c r="D192" s="33">
        <v>44809.77134259259</v>
      </c>
      <c r="E192" s="32" t="s">
        <v>37</v>
      </c>
      <c r="F192" s="32" t="s">
        <v>1780</v>
      </c>
      <c r="G192">
        <v>11321</v>
      </c>
      <c r="H192" s="33">
        <v>44820.687847222223</v>
      </c>
      <c r="I192" s="32" t="s">
        <v>38</v>
      </c>
      <c r="J192" s="32" t="s">
        <v>39</v>
      </c>
      <c r="K192" s="33"/>
      <c r="L192" s="32" t="s">
        <v>40</v>
      </c>
      <c r="M192" s="32" t="s">
        <v>56</v>
      </c>
      <c r="N192">
        <v>1</v>
      </c>
      <c r="O192" s="32" t="s">
        <v>42</v>
      </c>
      <c r="P192">
        <v>0</v>
      </c>
      <c r="Q192" s="32" t="s">
        <v>56</v>
      </c>
      <c r="R192">
        <v>5735</v>
      </c>
      <c r="S192" s="32" t="s">
        <v>392</v>
      </c>
      <c r="T192" s="32" t="s">
        <v>393</v>
      </c>
      <c r="U192" s="32" t="s">
        <v>45</v>
      </c>
      <c r="V192" s="32" t="s">
        <v>1781</v>
      </c>
      <c r="W192" s="33">
        <v>44810.334629629629</v>
      </c>
      <c r="X192" s="32" t="s">
        <v>94</v>
      </c>
      <c r="Y192" s="32" t="s">
        <v>47</v>
      </c>
      <c r="Z192" s="32" t="s">
        <v>48</v>
      </c>
      <c r="AA192" s="32" t="s">
        <v>505</v>
      </c>
      <c r="AB192" s="32" t="s">
        <v>1782</v>
      </c>
      <c r="AC192" s="32" t="s">
        <v>691</v>
      </c>
      <c r="AD192" s="34"/>
      <c r="AE192" s="32" t="s">
        <v>39</v>
      </c>
      <c r="AF192" s="32" t="s">
        <v>50</v>
      </c>
      <c r="AG192" s="35">
        <v>0</v>
      </c>
      <c r="AH192" s="33">
        <v>44810.68854166667</v>
      </c>
      <c r="AI192" s="32" t="s">
        <v>56</v>
      </c>
    </row>
    <row r="193" spans="1:35">
      <c r="A193" s="32" t="s">
        <v>35</v>
      </c>
      <c r="B193" s="32" t="s">
        <v>54</v>
      </c>
      <c r="C193" s="33">
        <v>44810.583541666667</v>
      </c>
      <c r="D193" s="33">
        <v>44810.33222222222</v>
      </c>
      <c r="E193" s="32" t="s">
        <v>37</v>
      </c>
      <c r="F193" s="32" t="s">
        <v>1783</v>
      </c>
      <c r="G193">
        <v>11322</v>
      </c>
      <c r="H193" s="33">
        <v>44820.570347222223</v>
      </c>
      <c r="I193" s="32" t="s">
        <v>38</v>
      </c>
      <c r="J193" s="32" t="s">
        <v>39</v>
      </c>
      <c r="K193" s="33"/>
      <c r="L193" s="32" t="s">
        <v>40</v>
      </c>
      <c r="M193" s="32" t="s">
        <v>56</v>
      </c>
      <c r="N193">
        <v>1</v>
      </c>
      <c r="O193" s="32" t="s">
        <v>42</v>
      </c>
      <c r="P193">
        <v>0</v>
      </c>
      <c r="Q193" s="32" t="s">
        <v>56</v>
      </c>
      <c r="R193">
        <v>5708</v>
      </c>
      <c r="S193" s="32" t="s">
        <v>435</v>
      </c>
      <c r="T193" s="32" t="s">
        <v>428</v>
      </c>
      <c r="U193" s="32" t="s">
        <v>45</v>
      </c>
      <c r="V193" s="32" t="s">
        <v>1784</v>
      </c>
      <c r="W193" s="33">
        <v>44810.346990740742</v>
      </c>
      <c r="X193" s="32" t="s">
        <v>103</v>
      </c>
      <c r="Y193" s="32" t="s">
        <v>47</v>
      </c>
      <c r="Z193" s="32" t="s">
        <v>48</v>
      </c>
      <c r="AA193" s="32" t="s">
        <v>505</v>
      </c>
      <c r="AB193" s="32" t="s">
        <v>1785</v>
      </c>
      <c r="AC193" s="32" t="s">
        <v>600</v>
      </c>
      <c r="AD193" s="34"/>
      <c r="AE193" s="32" t="s">
        <v>39</v>
      </c>
      <c r="AF193" s="32" t="s">
        <v>50</v>
      </c>
      <c r="AG193" s="35">
        <v>0</v>
      </c>
      <c r="AH193" s="33">
        <v>44810.583541666667</v>
      </c>
      <c r="AI193" s="32" t="s">
        <v>56</v>
      </c>
    </row>
    <row r="194" spans="1:35">
      <c r="A194" s="32" t="s">
        <v>35</v>
      </c>
      <c r="B194" s="32" t="s">
        <v>36</v>
      </c>
      <c r="C194" s="33">
        <v>44810.58421296296</v>
      </c>
      <c r="D194" s="33">
        <v>44810.335706018515</v>
      </c>
      <c r="E194" s="32" t="s">
        <v>37</v>
      </c>
      <c r="F194" s="32" t="s">
        <v>1786</v>
      </c>
      <c r="G194">
        <v>11323</v>
      </c>
      <c r="H194" s="33">
        <v>44820.540462962963</v>
      </c>
      <c r="I194" s="32" t="s">
        <v>38</v>
      </c>
      <c r="J194" s="32" t="s">
        <v>39</v>
      </c>
      <c r="K194" s="33"/>
      <c r="L194" s="32" t="s">
        <v>40</v>
      </c>
      <c r="M194" s="32" t="s">
        <v>56</v>
      </c>
      <c r="N194">
        <v>1</v>
      </c>
      <c r="O194" s="32" t="s">
        <v>42</v>
      </c>
      <c r="P194">
        <v>0</v>
      </c>
      <c r="Q194" s="32" t="s">
        <v>56</v>
      </c>
      <c r="R194">
        <v>8455</v>
      </c>
      <c r="S194" s="32" t="s">
        <v>70</v>
      </c>
      <c r="T194" s="32" t="s">
        <v>71</v>
      </c>
      <c r="U194" s="32" t="s">
        <v>45</v>
      </c>
      <c r="V194" s="32" t="s">
        <v>1787</v>
      </c>
      <c r="W194" s="33">
        <v>44810.379652777781</v>
      </c>
      <c r="X194" s="32" t="s">
        <v>58</v>
      </c>
      <c r="Y194" s="32" t="s">
        <v>47</v>
      </c>
      <c r="Z194" s="32" t="s">
        <v>48</v>
      </c>
      <c r="AA194" s="32" t="s">
        <v>86</v>
      </c>
      <c r="AB194" s="32" t="s">
        <v>1788</v>
      </c>
      <c r="AC194" s="32" t="s">
        <v>1389</v>
      </c>
      <c r="AD194" s="34">
        <v>44686</v>
      </c>
      <c r="AE194" s="32" t="s">
        <v>39</v>
      </c>
      <c r="AF194" s="32" t="s">
        <v>50</v>
      </c>
      <c r="AG194" s="35">
        <v>0</v>
      </c>
      <c r="AH194" s="33">
        <v>44810.741956018515</v>
      </c>
      <c r="AI194" s="32" t="s">
        <v>56</v>
      </c>
    </row>
    <row r="195" spans="1:35">
      <c r="A195" s="32" t="s">
        <v>35</v>
      </c>
      <c r="B195" s="32" t="s">
        <v>178</v>
      </c>
      <c r="C195" s="33">
        <v>44810.584548611114</v>
      </c>
      <c r="D195" s="33">
        <v>44810.337916666664</v>
      </c>
      <c r="E195" s="32" t="s">
        <v>37</v>
      </c>
      <c r="F195" s="32" t="s">
        <v>1789</v>
      </c>
      <c r="G195">
        <v>11324</v>
      </c>
      <c r="H195" s="33">
        <v>44838.572222222225</v>
      </c>
      <c r="I195" s="32" t="s">
        <v>38</v>
      </c>
      <c r="J195" s="32" t="s">
        <v>39</v>
      </c>
      <c r="K195" s="33"/>
      <c r="L195" s="32" t="s">
        <v>40</v>
      </c>
      <c r="M195" s="32" t="s">
        <v>56</v>
      </c>
      <c r="N195">
        <v>1</v>
      </c>
      <c r="O195" s="32" t="s">
        <v>54</v>
      </c>
      <c r="P195">
        <v>0</v>
      </c>
      <c r="Q195" s="32" t="s">
        <v>56</v>
      </c>
      <c r="R195">
        <v>8547</v>
      </c>
      <c r="S195" s="32" t="s">
        <v>973</v>
      </c>
      <c r="T195" s="32" t="s">
        <v>974</v>
      </c>
      <c r="U195" s="32" t="s">
        <v>45</v>
      </c>
      <c r="V195" s="32" t="s">
        <v>1790</v>
      </c>
      <c r="W195" s="33">
        <v>44810.380995370368</v>
      </c>
      <c r="X195" s="32" t="s">
        <v>58</v>
      </c>
      <c r="Y195" s="32" t="s">
        <v>47</v>
      </c>
      <c r="Z195" s="32" t="s">
        <v>48</v>
      </c>
      <c r="AA195" s="32" t="s">
        <v>182</v>
      </c>
      <c r="AB195" s="32" t="s">
        <v>1791</v>
      </c>
      <c r="AC195" s="32" t="s">
        <v>464</v>
      </c>
      <c r="AD195" s="34"/>
      <c r="AE195" s="32" t="s">
        <v>39</v>
      </c>
      <c r="AF195" s="32" t="s">
        <v>53</v>
      </c>
      <c r="AG195" s="35">
        <v>0</v>
      </c>
      <c r="AH195" s="33">
        <v>44826.615277777775</v>
      </c>
      <c r="AI195" s="32" t="s">
        <v>56</v>
      </c>
    </row>
    <row r="196" spans="1:35">
      <c r="A196" s="32" t="s">
        <v>35</v>
      </c>
      <c r="B196" s="32" t="s">
        <v>36</v>
      </c>
      <c r="C196" s="33">
        <v>44810.588368055556</v>
      </c>
      <c r="D196" s="33">
        <v>44810.342638888891</v>
      </c>
      <c r="E196" s="32" t="s">
        <v>37</v>
      </c>
      <c r="F196" s="32" t="s">
        <v>1792</v>
      </c>
      <c r="G196">
        <v>11325</v>
      </c>
      <c r="H196" s="33">
        <v>44820.559895833336</v>
      </c>
      <c r="I196" s="32" t="s">
        <v>38</v>
      </c>
      <c r="J196" s="32" t="s">
        <v>39</v>
      </c>
      <c r="K196" s="33"/>
      <c r="L196" s="32" t="s">
        <v>40</v>
      </c>
      <c r="M196" s="32" t="s">
        <v>56</v>
      </c>
      <c r="N196">
        <v>1</v>
      </c>
      <c r="O196" s="32" t="s">
        <v>42</v>
      </c>
      <c r="P196">
        <v>0</v>
      </c>
      <c r="Q196" s="32" t="s">
        <v>56</v>
      </c>
      <c r="R196">
        <v>8656</v>
      </c>
      <c r="S196" s="32" t="s">
        <v>1793</v>
      </c>
      <c r="T196" s="32" t="s">
        <v>1794</v>
      </c>
      <c r="U196" s="32" t="s">
        <v>45</v>
      </c>
      <c r="V196" s="32" t="s">
        <v>1795</v>
      </c>
      <c r="W196" s="33">
        <v>44810.371782407405</v>
      </c>
      <c r="X196" s="32" t="s">
        <v>72</v>
      </c>
      <c r="Y196" s="32" t="s">
        <v>47</v>
      </c>
      <c r="Z196" s="32" t="s">
        <v>48</v>
      </c>
      <c r="AA196" s="32" t="s">
        <v>179</v>
      </c>
      <c r="AB196" s="32" t="s">
        <v>1796</v>
      </c>
      <c r="AC196" s="32" t="s">
        <v>575</v>
      </c>
      <c r="AD196" s="34"/>
      <c r="AE196" s="32" t="s">
        <v>39</v>
      </c>
      <c r="AF196" s="32" t="s">
        <v>50</v>
      </c>
      <c r="AG196" s="35">
        <v>0</v>
      </c>
      <c r="AH196" s="33">
        <v>44810.588368055556</v>
      </c>
      <c r="AI196" s="32" t="s">
        <v>56</v>
      </c>
    </row>
    <row r="197" spans="1:35">
      <c r="A197" s="32" t="s">
        <v>35</v>
      </c>
      <c r="B197" s="32" t="s">
        <v>54</v>
      </c>
      <c r="C197" s="33">
        <v>44826.625057870369</v>
      </c>
      <c r="D197" s="33">
        <v>44810.343078703707</v>
      </c>
      <c r="E197" s="32" t="s">
        <v>37</v>
      </c>
      <c r="F197" s="32" t="s">
        <v>39</v>
      </c>
      <c r="G197">
        <v>11326</v>
      </c>
      <c r="H197" s="33">
        <v>44812.593078703707</v>
      </c>
      <c r="I197" s="32" t="s">
        <v>722</v>
      </c>
      <c r="J197" s="32" t="s">
        <v>45</v>
      </c>
      <c r="K197" s="33">
        <v>44810.347754629627</v>
      </c>
      <c r="L197" s="32" t="s">
        <v>40</v>
      </c>
      <c r="M197" s="32" t="s">
        <v>56</v>
      </c>
      <c r="N197">
        <v>3</v>
      </c>
      <c r="O197" s="32" t="s">
        <v>135</v>
      </c>
      <c r="P197">
        <v>2</v>
      </c>
      <c r="Q197" s="32" t="s">
        <v>41</v>
      </c>
      <c r="R197">
        <v>898990024</v>
      </c>
      <c r="S197" s="32" t="s">
        <v>830</v>
      </c>
      <c r="T197" s="32" t="s">
        <v>831</v>
      </c>
      <c r="U197" s="32" t="s">
        <v>66</v>
      </c>
      <c r="V197" s="32" t="s">
        <v>1797</v>
      </c>
      <c r="W197" s="33">
        <v>44826.625057870369</v>
      </c>
      <c r="X197" s="32" t="s">
        <v>110</v>
      </c>
      <c r="Y197" s="32" t="s">
        <v>47</v>
      </c>
      <c r="Z197" s="32" t="s">
        <v>48</v>
      </c>
      <c r="AA197" s="32" t="s">
        <v>97</v>
      </c>
      <c r="AB197" s="32" t="s">
        <v>832</v>
      </c>
      <c r="AC197" s="32" t="s">
        <v>786</v>
      </c>
      <c r="AD197" s="34"/>
      <c r="AE197" s="32" t="s">
        <v>39</v>
      </c>
      <c r="AF197" s="32" t="s">
        <v>53</v>
      </c>
      <c r="AG197" s="35">
        <v>0</v>
      </c>
      <c r="AH197" s="33">
        <v>44826.625057870369</v>
      </c>
      <c r="AI197" s="32" t="s">
        <v>56</v>
      </c>
    </row>
    <row r="198" spans="1:35">
      <c r="A198" s="32" t="s">
        <v>35</v>
      </c>
      <c r="B198" s="32" t="s">
        <v>329</v>
      </c>
      <c r="C198" s="33">
        <v>44818.567881944444</v>
      </c>
      <c r="D198" s="33">
        <v>44810.354456018518</v>
      </c>
      <c r="E198" s="32" t="s">
        <v>37</v>
      </c>
      <c r="F198" s="32" t="s">
        <v>1798</v>
      </c>
      <c r="G198">
        <v>11327</v>
      </c>
      <c r="H198" s="33">
        <v>44824.367881944447</v>
      </c>
      <c r="I198" s="32" t="s">
        <v>1799</v>
      </c>
      <c r="J198" s="32" t="s">
        <v>45</v>
      </c>
      <c r="K198" s="33">
        <v>44810.35796296296</v>
      </c>
      <c r="L198" s="32" t="s">
        <v>40</v>
      </c>
      <c r="M198" s="32" t="s">
        <v>56</v>
      </c>
      <c r="N198">
        <v>2</v>
      </c>
      <c r="O198" s="32" t="s">
        <v>518</v>
      </c>
      <c r="P198">
        <v>1</v>
      </c>
      <c r="Q198" s="32" t="s">
        <v>56</v>
      </c>
      <c r="R198">
        <v>8170</v>
      </c>
      <c r="S198" s="32" t="s">
        <v>169</v>
      </c>
      <c r="T198" s="32" t="s">
        <v>170</v>
      </c>
      <c r="U198" s="32" t="s">
        <v>45</v>
      </c>
      <c r="V198" s="32" t="s">
        <v>1800</v>
      </c>
      <c r="W198" s="33">
        <v>44816.554513888892</v>
      </c>
      <c r="X198" s="32" t="s">
        <v>215</v>
      </c>
      <c r="Y198" s="32" t="s">
        <v>47</v>
      </c>
      <c r="Z198" s="32" t="s">
        <v>48</v>
      </c>
      <c r="AA198" s="32" t="s">
        <v>330</v>
      </c>
      <c r="AB198" s="32" t="s">
        <v>1801</v>
      </c>
      <c r="AC198" s="32" t="s">
        <v>621</v>
      </c>
      <c r="AD198" s="34"/>
      <c r="AE198" s="32" t="s">
        <v>39</v>
      </c>
      <c r="AF198" s="32" t="s">
        <v>53</v>
      </c>
      <c r="AG198" s="35">
        <v>0</v>
      </c>
      <c r="AH198" s="33">
        <v>44818.567881944444</v>
      </c>
      <c r="AI198" s="32" t="s">
        <v>56</v>
      </c>
    </row>
    <row r="199" spans="1:35">
      <c r="A199" s="32" t="s">
        <v>35</v>
      </c>
      <c r="B199" s="32" t="s">
        <v>92</v>
      </c>
      <c r="C199" s="33">
        <v>44810.588692129626</v>
      </c>
      <c r="D199" s="33">
        <v>44810.365787037037</v>
      </c>
      <c r="E199" s="32" t="s">
        <v>37</v>
      </c>
      <c r="F199" s="32" t="s">
        <v>1802</v>
      </c>
      <c r="G199">
        <v>11328</v>
      </c>
      <c r="H199" s="33">
        <v>44820.512997685182</v>
      </c>
      <c r="I199" s="32" t="s">
        <v>38</v>
      </c>
      <c r="J199" s="32" t="s">
        <v>39</v>
      </c>
      <c r="K199" s="33"/>
      <c r="L199" s="32" t="s">
        <v>40</v>
      </c>
      <c r="M199" s="32" t="s">
        <v>56</v>
      </c>
      <c r="N199">
        <v>1</v>
      </c>
      <c r="O199" s="32" t="s">
        <v>42</v>
      </c>
      <c r="P199">
        <v>0</v>
      </c>
      <c r="Q199" s="32" t="s">
        <v>56</v>
      </c>
      <c r="R199">
        <v>818108684</v>
      </c>
      <c r="S199" s="32" t="s">
        <v>645</v>
      </c>
      <c r="T199" s="32" t="s">
        <v>646</v>
      </c>
      <c r="U199" s="32" t="s">
        <v>45</v>
      </c>
      <c r="V199" s="32" t="s">
        <v>1803</v>
      </c>
      <c r="W199" s="33">
        <v>44810.441817129627</v>
      </c>
      <c r="X199" s="32" t="s">
        <v>81</v>
      </c>
      <c r="Y199" s="32" t="s">
        <v>47</v>
      </c>
      <c r="Z199" s="32" t="s">
        <v>48</v>
      </c>
      <c r="AA199" s="32" t="s">
        <v>107</v>
      </c>
      <c r="AB199" s="32" t="s">
        <v>1804</v>
      </c>
      <c r="AC199" s="32" t="s">
        <v>1805</v>
      </c>
      <c r="AD199" s="34"/>
      <c r="AE199" s="32" t="s">
        <v>39</v>
      </c>
      <c r="AF199" s="32" t="s">
        <v>50</v>
      </c>
      <c r="AG199" s="35">
        <v>0</v>
      </c>
      <c r="AH199" s="33">
        <v>44810.588692129626</v>
      </c>
      <c r="AI199" s="32" t="s">
        <v>56</v>
      </c>
    </row>
    <row r="200" spans="1:35">
      <c r="A200" s="32" t="s">
        <v>35</v>
      </c>
      <c r="B200" s="32" t="s">
        <v>329</v>
      </c>
      <c r="C200" s="33">
        <v>44818.405833333331</v>
      </c>
      <c r="D200" s="33">
        <v>44810.368900462963</v>
      </c>
      <c r="E200" s="32" t="s">
        <v>37</v>
      </c>
      <c r="F200" s="32" t="s">
        <v>1806</v>
      </c>
      <c r="G200">
        <v>11329</v>
      </c>
      <c r="H200" s="33">
        <v>44830.569513888891</v>
      </c>
      <c r="I200" s="32" t="s">
        <v>1807</v>
      </c>
      <c r="J200" s="32" t="s">
        <v>45</v>
      </c>
      <c r="K200" s="33">
        <v>44810.386006944442</v>
      </c>
      <c r="L200" s="32" t="s">
        <v>40</v>
      </c>
      <c r="M200" s="32" t="s">
        <v>56</v>
      </c>
      <c r="N200">
        <v>1</v>
      </c>
      <c r="O200" s="32" t="s">
        <v>732</v>
      </c>
      <c r="P200">
        <v>1</v>
      </c>
      <c r="Q200" s="32" t="s">
        <v>56</v>
      </c>
      <c r="R200">
        <v>5751</v>
      </c>
      <c r="S200" s="32" t="s">
        <v>416</v>
      </c>
      <c r="T200" s="32" t="s">
        <v>417</v>
      </c>
      <c r="U200" s="32" t="s">
        <v>45</v>
      </c>
      <c r="V200" s="32" t="s">
        <v>1808</v>
      </c>
      <c r="W200" s="33">
        <v>44818.405833333331</v>
      </c>
      <c r="X200" s="32" t="s">
        <v>184</v>
      </c>
      <c r="Y200" s="32" t="s">
        <v>47</v>
      </c>
      <c r="Z200" s="32" t="s">
        <v>48</v>
      </c>
      <c r="AA200" s="32" t="s">
        <v>330</v>
      </c>
      <c r="AB200" s="32" t="s">
        <v>1809</v>
      </c>
      <c r="AC200" s="32" t="s">
        <v>451</v>
      </c>
      <c r="AD200" s="34"/>
      <c r="AE200" s="32" t="s">
        <v>39</v>
      </c>
      <c r="AF200" s="32" t="s">
        <v>53</v>
      </c>
      <c r="AG200" s="35">
        <v>0</v>
      </c>
      <c r="AH200" s="33">
        <v>44826.606319444443</v>
      </c>
      <c r="AI200" s="32" t="s">
        <v>56</v>
      </c>
    </row>
    <row r="201" spans="1:35">
      <c r="A201" s="32" t="s">
        <v>35</v>
      </c>
      <c r="B201" s="32" t="s">
        <v>73</v>
      </c>
      <c r="C201" s="33">
        <v>44813.483958333331</v>
      </c>
      <c r="D201" s="33">
        <v>44810.375914351855</v>
      </c>
      <c r="E201" s="32" t="s">
        <v>37</v>
      </c>
      <c r="F201" s="32" t="s">
        <v>528</v>
      </c>
      <c r="G201">
        <v>11330</v>
      </c>
      <c r="H201" s="33">
        <v>44824.407557870371</v>
      </c>
      <c r="I201" s="32" t="s">
        <v>38</v>
      </c>
      <c r="J201" s="32" t="s">
        <v>39</v>
      </c>
      <c r="K201" s="33"/>
      <c r="L201" s="32" t="s">
        <v>40</v>
      </c>
      <c r="M201" s="32" t="s">
        <v>56</v>
      </c>
      <c r="N201">
        <v>1</v>
      </c>
      <c r="O201" s="32" t="s">
        <v>42</v>
      </c>
      <c r="P201">
        <v>0</v>
      </c>
      <c r="Q201" s="32" t="s">
        <v>56</v>
      </c>
      <c r="R201">
        <v>642055716</v>
      </c>
      <c r="S201" s="32" t="s">
        <v>529</v>
      </c>
      <c r="T201" s="32" t="s">
        <v>1810</v>
      </c>
      <c r="U201" s="32" t="s">
        <v>45</v>
      </c>
      <c r="V201" s="32" t="s">
        <v>1811</v>
      </c>
      <c r="W201" s="33">
        <v>44811.452638888892</v>
      </c>
      <c r="X201" s="32" t="s">
        <v>72</v>
      </c>
      <c r="Y201" s="32" t="s">
        <v>47</v>
      </c>
      <c r="Z201" s="32" t="s">
        <v>48</v>
      </c>
      <c r="AA201" s="32" t="s">
        <v>161</v>
      </c>
      <c r="AB201" s="32" t="s">
        <v>1812</v>
      </c>
      <c r="AC201" s="32" t="s">
        <v>532</v>
      </c>
      <c r="AD201" s="34"/>
      <c r="AE201" s="32" t="s">
        <v>39</v>
      </c>
      <c r="AF201" s="32" t="s">
        <v>50</v>
      </c>
      <c r="AG201" s="35">
        <v>0</v>
      </c>
      <c r="AH201" s="33">
        <v>44813.483946759261</v>
      </c>
      <c r="AI201" s="32" t="s">
        <v>56</v>
      </c>
    </row>
    <row r="202" spans="1:35">
      <c r="A202" s="32" t="s">
        <v>35</v>
      </c>
      <c r="B202" s="32" t="s">
        <v>178</v>
      </c>
      <c r="C202" s="33">
        <v>44810.684016203704</v>
      </c>
      <c r="D202" s="33">
        <v>44810.376527777778</v>
      </c>
      <c r="E202" s="32" t="s">
        <v>37</v>
      </c>
      <c r="F202" s="32" t="s">
        <v>1813</v>
      </c>
      <c r="G202">
        <v>11331</v>
      </c>
      <c r="H202" s="33">
        <v>44820.383321759262</v>
      </c>
      <c r="I202" s="32" t="s">
        <v>38</v>
      </c>
      <c r="J202" s="32" t="s">
        <v>39</v>
      </c>
      <c r="K202" s="33"/>
      <c r="L202" s="32" t="s">
        <v>40</v>
      </c>
      <c r="M202" s="32" t="s">
        <v>56</v>
      </c>
      <c r="N202">
        <v>1</v>
      </c>
      <c r="O202" s="32" t="s">
        <v>54</v>
      </c>
      <c r="P202">
        <v>0</v>
      </c>
      <c r="Q202" s="32" t="s">
        <v>56</v>
      </c>
      <c r="R202">
        <v>6802</v>
      </c>
      <c r="S202" s="32" t="s">
        <v>1282</v>
      </c>
      <c r="T202" s="32" t="s">
        <v>1283</v>
      </c>
      <c r="U202" s="32" t="s">
        <v>45</v>
      </c>
      <c r="V202" s="32" t="s">
        <v>1814</v>
      </c>
      <c r="W202" s="33">
        <v>44810.677384259259</v>
      </c>
      <c r="X202" s="32" t="s">
        <v>51</v>
      </c>
      <c r="Y202" s="32" t="s">
        <v>47</v>
      </c>
      <c r="Z202" s="32" t="s">
        <v>48</v>
      </c>
      <c r="AA202" s="32" t="s">
        <v>182</v>
      </c>
      <c r="AB202" s="32" t="s">
        <v>1815</v>
      </c>
      <c r="AC202" s="32" t="s">
        <v>813</v>
      </c>
      <c r="AD202" s="34"/>
      <c r="AE202" s="32" t="s">
        <v>39</v>
      </c>
      <c r="AF202" s="32" t="s">
        <v>53</v>
      </c>
      <c r="AG202" s="35">
        <v>0</v>
      </c>
      <c r="AH202" s="33">
        <v>44810.684016203704</v>
      </c>
      <c r="AI202" s="32" t="s">
        <v>56</v>
      </c>
    </row>
    <row r="203" spans="1:35">
      <c r="A203" s="32" t="s">
        <v>35</v>
      </c>
      <c r="B203" s="32" t="s">
        <v>36</v>
      </c>
      <c r="C203" s="33">
        <v>44810.413993055554</v>
      </c>
      <c r="D203" s="33">
        <v>44810.380162037036</v>
      </c>
      <c r="E203" s="32" t="s">
        <v>37</v>
      </c>
      <c r="F203" s="32" t="s">
        <v>1816</v>
      </c>
      <c r="G203">
        <v>11332</v>
      </c>
      <c r="H203" s="33">
        <v>44838.546678240738</v>
      </c>
      <c r="I203" s="32" t="s">
        <v>38</v>
      </c>
      <c r="J203" s="32" t="s">
        <v>39</v>
      </c>
      <c r="K203" s="33"/>
      <c r="L203" s="32" t="s">
        <v>40</v>
      </c>
      <c r="M203" s="32" t="s">
        <v>56</v>
      </c>
      <c r="N203">
        <v>1</v>
      </c>
      <c r="O203" s="32" t="s">
        <v>60</v>
      </c>
      <c r="P203">
        <v>0</v>
      </c>
      <c r="Q203" s="32" t="s">
        <v>56</v>
      </c>
      <c r="R203">
        <v>5601</v>
      </c>
      <c r="S203" s="32" t="s">
        <v>124</v>
      </c>
      <c r="T203" s="32" t="s">
        <v>125</v>
      </c>
      <c r="U203" s="32" t="s">
        <v>45</v>
      </c>
      <c r="V203" s="32" t="s">
        <v>1817</v>
      </c>
      <c r="W203" s="33">
        <v>44810.413993055554</v>
      </c>
      <c r="X203" s="32" t="s">
        <v>59</v>
      </c>
      <c r="Y203" s="32" t="s">
        <v>47</v>
      </c>
      <c r="Z203" s="32" t="s">
        <v>48</v>
      </c>
      <c r="AA203" s="32" t="s">
        <v>314</v>
      </c>
      <c r="AB203" s="32" t="s">
        <v>1818</v>
      </c>
      <c r="AC203" s="32" t="s">
        <v>287</v>
      </c>
      <c r="AD203" s="34"/>
      <c r="AE203" s="32" t="s">
        <v>39</v>
      </c>
      <c r="AF203" s="32" t="s">
        <v>50</v>
      </c>
      <c r="AG203" s="35">
        <v>0</v>
      </c>
      <c r="AH203" s="33">
        <v>44826.580011574071</v>
      </c>
      <c r="AI203" s="32" t="s">
        <v>41</v>
      </c>
    </row>
    <row r="204" spans="1:35">
      <c r="A204" s="32" t="s">
        <v>35</v>
      </c>
      <c r="B204" s="32" t="s">
        <v>171</v>
      </c>
      <c r="C204" s="33">
        <v>44813.733726851853</v>
      </c>
      <c r="D204" s="33">
        <v>44810.383877314816</v>
      </c>
      <c r="E204" s="32" t="s">
        <v>37</v>
      </c>
      <c r="F204" s="32" t="s">
        <v>1819</v>
      </c>
      <c r="G204">
        <v>11333</v>
      </c>
      <c r="H204" s="33">
        <v>44830.541678240741</v>
      </c>
      <c r="I204" s="32" t="s">
        <v>38</v>
      </c>
      <c r="J204" s="32" t="s">
        <v>39</v>
      </c>
      <c r="K204" s="33"/>
      <c r="L204" s="32" t="s">
        <v>40</v>
      </c>
      <c r="M204" s="32" t="s">
        <v>56</v>
      </c>
      <c r="N204">
        <v>1</v>
      </c>
      <c r="O204" s="32" t="s">
        <v>42</v>
      </c>
      <c r="P204">
        <v>0</v>
      </c>
      <c r="Q204" s="32" t="s">
        <v>41</v>
      </c>
      <c r="R204">
        <v>1105</v>
      </c>
      <c r="S204" s="32" t="s">
        <v>1820</v>
      </c>
      <c r="T204" s="32" t="s">
        <v>1821</v>
      </c>
      <c r="U204" s="32" t="s">
        <v>45</v>
      </c>
      <c r="V204" s="32" t="s">
        <v>1822</v>
      </c>
      <c r="W204" s="33">
        <v>44811.706875000003</v>
      </c>
      <c r="X204" s="32" t="s">
        <v>51</v>
      </c>
      <c r="Y204" s="32" t="s">
        <v>47</v>
      </c>
      <c r="Z204" s="32" t="s">
        <v>48</v>
      </c>
      <c r="AA204" s="32" t="s">
        <v>173</v>
      </c>
      <c r="AB204" s="32" t="s">
        <v>1823</v>
      </c>
      <c r="AC204" s="32" t="s">
        <v>1824</v>
      </c>
      <c r="AD204" s="34"/>
      <c r="AE204" s="32" t="s">
        <v>39</v>
      </c>
      <c r="AF204" s="32" t="s">
        <v>50</v>
      </c>
      <c r="AG204" s="35">
        <v>0</v>
      </c>
      <c r="AH204" s="33">
        <v>44826.585428240738</v>
      </c>
      <c r="AI204" s="32" t="s">
        <v>56</v>
      </c>
    </row>
    <row r="205" spans="1:35">
      <c r="A205" s="32" t="s">
        <v>35</v>
      </c>
      <c r="B205" s="32" t="s">
        <v>178</v>
      </c>
      <c r="C205" s="33"/>
      <c r="D205" s="33">
        <v>44810.384467592594</v>
      </c>
      <c r="E205" s="32" t="s">
        <v>37</v>
      </c>
      <c r="F205" s="32" t="s">
        <v>39</v>
      </c>
      <c r="G205">
        <v>11334</v>
      </c>
      <c r="H205" s="33">
        <v>44812.635115740741</v>
      </c>
      <c r="I205" s="32" t="s">
        <v>38</v>
      </c>
      <c r="J205" s="32" t="s">
        <v>39</v>
      </c>
      <c r="K205" s="33"/>
      <c r="L205" s="32" t="s">
        <v>40</v>
      </c>
      <c r="M205" s="32" t="s">
        <v>56</v>
      </c>
      <c r="N205">
        <v>1</v>
      </c>
      <c r="O205" s="32" t="s">
        <v>179</v>
      </c>
      <c r="P205">
        <v>0</v>
      </c>
      <c r="Q205" s="32" t="s">
        <v>41</v>
      </c>
      <c r="R205">
        <v>6101</v>
      </c>
      <c r="S205" s="32" t="s">
        <v>610</v>
      </c>
      <c r="T205" s="32" t="s">
        <v>611</v>
      </c>
      <c r="U205" s="32" t="s">
        <v>39</v>
      </c>
      <c r="V205" s="32" t="s">
        <v>39</v>
      </c>
      <c r="W205" s="33"/>
      <c r="X205" s="32" t="s">
        <v>85</v>
      </c>
      <c r="Y205" s="32" t="s">
        <v>47</v>
      </c>
      <c r="Z205" s="32" t="s">
        <v>216</v>
      </c>
      <c r="AA205" s="32" t="s">
        <v>283</v>
      </c>
      <c r="AB205" s="32" t="s">
        <v>1825</v>
      </c>
      <c r="AC205" s="32" t="s">
        <v>612</v>
      </c>
      <c r="AD205" s="34"/>
      <c r="AE205" s="32" t="s">
        <v>39</v>
      </c>
      <c r="AF205" s="32" t="s">
        <v>53</v>
      </c>
      <c r="AG205" s="35">
        <v>0</v>
      </c>
      <c r="AH205" s="33">
        <v>44811.361886574072</v>
      </c>
      <c r="AI205" s="32" t="s">
        <v>56</v>
      </c>
    </row>
    <row r="206" spans="1:35">
      <c r="A206" s="32" t="s">
        <v>35</v>
      </c>
      <c r="B206" s="32" t="s">
        <v>68</v>
      </c>
      <c r="C206" s="33">
        <v>44810.589224537034</v>
      </c>
      <c r="D206" s="33">
        <v>44810.384756944448</v>
      </c>
      <c r="E206" s="32" t="s">
        <v>37</v>
      </c>
      <c r="F206" s="32" t="s">
        <v>1826</v>
      </c>
      <c r="G206">
        <v>11335</v>
      </c>
      <c r="H206" s="33">
        <v>44820.544768518521</v>
      </c>
      <c r="I206" s="32" t="s">
        <v>38</v>
      </c>
      <c r="J206" s="32" t="s">
        <v>39</v>
      </c>
      <c r="K206" s="33"/>
      <c r="L206" s="32" t="s">
        <v>40</v>
      </c>
      <c r="M206" s="32" t="s">
        <v>56</v>
      </c>
      <c r="N206">
        <v>1</v>
      </c>
      <c r="O206" s="32" t="s">
        <v>39</v>
      </c>
      <c r="P206">
        <v>0</v>
      </c>
      <c r="Q206" s="32" t="s">
        <v>56</v>
      </c>
      <c r="R206">
        <v>6275</v>
      </c>
      <c r="S206" s="32" t="s">
        <v>868</v>
      </c>
      <c r="T206" s="32" t="s">
        <v>869</v>
      </c>
      <c r="U206" s="32" t="s">
        <v>45</v>
      </c>
      <c r="V206" s="32" t="s">
        <v>840</v>
      </c>
      <c r="W206" s="33">
        <v>44810.429745370369</v>
      </c>
      <c r="X206" s="32" t="s">
        <v>103</v>
      </c>
      <c r="Y206" s="32" t="s">
        <v>47</v>
      </c>
      <c r="Z206" s="32" t="s">
        <v>48</v>
      </c>
      <c r="AA206" s="32" t="s">
        <v>39</v>
      </c>
      <c r="AB206" s="32" t="s">
        <v>1827</v>
      </c>
      <c r="AC206" s="32" t="s">
        <v>464</v>
      </c>
      <c r="AD206" s="34"/>
      <c r="AE206" s="32" t="s">
        <v>39</v>
      </c>
      <c r="AF206" s="32" t="s">
        <v>50</v>
      </c>
      <c r="AG206" s="35">
        <v>0</v>
      </c>
      <c r="AH206" s="33">
        <v>44810.589212962965</v>
      </c>
      <c r="AI206" s="32" t="s">
        <v>56</v>
      </c>
    </row>
    <row r="207" spans="1:35">
      <c r="A207" s="32" t="s">
        <v>35</v>
      </c>
      <c r="B207" s="32" t="s">
        <v>36</v>
      </c>
      <c r="C207" s="33">
        <v>44811.610555555555</v>
      </c>
      <c r="D207" s="33">
        <v>44810.385312500002</v>
      </c>
      <c r="E207" s="32" t="s">
        <v>37</v>
      </c>
      <c r="F207" s="32" t="s">
        <v>1828</v>
      </c>
      <c r="G207">
        <v>11336</v>
      </c>
      <c r="H207" s="33">
        <v>44827.604525462964</v>
      </c>
      <c r="I207" s="32" t="s">
        <v>38</v>
      </c>
      <c r="J207" s="32" t="s">
        <v>39</v>
      </c>
      <c r="K207" s="33"/>
      <c r="L207" s="32" t="s">
        <v>40</v>
      </c>
      <c r="M207" s="32" t="s">
        <v>41</v>
      </c>
      <c r="N207">
        <v>1</v>
      </c>
      <c r="O207" s="32" t="s">
        <v>60</v>
      </c>
      <c r="P207">
        <v>0</v>
      </c>
      <c r="Q207" s="32" t="s">
        <v>41</v>
      </c>
      <c r="R207">
        <v>8615</v>
      </c>
      <c r="S207" s="32" t="s">
        <v>608</v>
      </c>
      <c r="T207" s="32" t="s">
        <v>609</v>
      </c>
      <c r="U207" s="32" t="s">
        <v>45</v>
      </c>
      <c r="V207" s="32" t="s">
        <v>1829</v>
      </c>
      <c r="W207" s="33">
        <v>44811.610555555555</v>
      </c>
      <c r="X207" s="32" t="s">
        <v>189</v>
      </c>
      <c r="Y207" s="32" t="s">
        <v>47</v>
      </c>
      <c r="Z207" s="32" t="s">
        <v>48</v>
      </c>
      <c r="AA207" s="32" t="s">
        <v>314</v>
      </c>
      <c r="AB207" s="32" t="s">
        <v>1578</v>
      </c>
      <c r="AC207" s="32" t="s">
        <v>1256</v>
      </c>
      <c r="AD207" s="34"/>
      <c r="AE207" s="32" t="s">
        <v>39</v>
      </c>
      <c r="AF207" s="32" t="s">
        <v>50</v>
      </c>
      <c r="AG207" s="35">
        <v>0</v>
      </c>
      <c r="AH207" s="33">
        <v>44826.579525462963</v>
      </c>
      <c r="AI207" s="32" t="s">
        <v>41</v>
      </c>
    </row>
    <row r="208" spans="1:35">
      <c r="A208" s="32" t="s">
        <v>35</v>
      </c>
      <c r="B208" s="32" t="s">
        <v>54</v>
      </c>
      <c r="C208" s="33">
        <v>44810.403009259258</v>
      </c>
      <c r="D208" s="33">
        <v>44810.393136574072</v>
      </c>
      <c r="E208" s="32" t="s">
        <v>37</v>
      </c>
      <c r="F208" s="32" t="s">
        <v>1830</v>
      </c>
      <c r="G208">
        <v>11337</v>
      </c>
      <c r="H208" s="33">
        <v>44838.596215277779</v>
      </c>
      <c r="I208" s="32" t="s">
        <v>38</v>
      </c>
      <c r="J208" s="32" t="s">
        <v>39</v>
      </c>
      <c r="K208" s="33"/>
      <c r="L208" s="32" t="s">
        <v>40</v>
      </c>
      <c r="M208" s="32" t="s">
        <v>56</v>
      </c>
      <c r="N208">
        <v>1</v>
      </c>
      <c r="O208" s="32" t="s">
        <v>965</v>
      </c>
      <c r="P208">
        <v>0</v>
      </c>
      <c r="Q208" s="32" t="s">
        <v>56</v>
      </c>
      <c r="R208">
        <v>6044</v>
      </c>
      <c r="S208" s="32" t="s">
        <v>440</v>
      </c>
      <c r="T208" s="32" t="s">
        <v>441</v>
      </c>
      <c r="U208" s="32" t="s">
        <v>45</v>
      </c>
      <c r="V208" s="32" t="s">
        <v>663</v>
      </c>
      <c r="W208" s="33">
        <v>44810.403113425928</v>
      </c>
      <c r="X208" s="32" t="s">
        <v>184</v>
      </c>
      <c r="Y208" s="32" t="s">
        <v>47</v>
      </c>
      <c r="Z208" s="32" t="s">
        <v>48</v>
      </c>
      <c r="AA208" s="32" t="s">
        <v>701</v>
      </c>
      <c r="AB208" s="32" t="s">
        <v>1830</v>
      </c>
      <c r="AC208" s="32" t="s">
        <v>794</v>
      </c>
      <c r="AD208" s="34"/>
      <c r="AE208" s="32" t="s">
        <v>39</v>
      </c>
      <c r="AF208" s="32" t="s">
        <v>50</v>
      </c>
      <c r="AG208" s="35">
        <v>0</v>
      </c>
      <c r="AH208" s="33">
        <v>44826.605937499997</v>
      </c>
      <c r="AI208" s="32" t="s">
        <v>56</v>
      </c>
    </row>
    <row r="209" spans="1:35">
      <c r="A209" s="32" t="s">
        <v>35</v>
      </c>
      <c r="B209" s="32" t="s">
        <v>73</v>
      </c>
      <c r="C209" s="33">
        <v>44810.589537037034</v>
      </c>
      <c r="D209" s="33">
        <v>44810.400000000001</v>
      </c>
      <c r="E209" s="32" t="s">
        <v>37</v>
      </c>
      <c r="F209" s="32" t="s">
        <v>1831</v>
      </c>
      <c r="G209">
        <v>11338</v>
      </c>
      <c r="H209" s="33">
        <v>44820.525648148148</v>
      </c>
      <c r="I209" s="32" t="s">
        <v>38</v>
      </c>
      <c r="J209" s="32" t="s">
        <v>39</v>
      </c>
      <c r="K209" s="33"/>
      <c r="L209" s="32" t="s">
        <v>40</v>
      </c>
      <c r="M209" s="32" t="s">
        <v>56</v>
      </c>
      <c r="N209">
        <v>1</v>
      </c>
      <c r="O209" s="32" t="s">
        <v>42</v>
      </c>
      <c r="P209">
        <v>0</v>
      </c>
      <c r="Q209" s="32" t="s">
        <v>56</v>
      </c>
      <c r="R209">
        <v>8656</v>
      </c>
      <c r="S209" s="32" t="s">
        <v>1793</v>
      </c>
      <c r="T209" s="32" t="s">
        <v>1794</v>
      </c>
      <c r="U209" s="32" t="s">
        <v>45</v>
      </c>
      <c r="V209" s="32" t="s">
        <v>1832</v>
      </c>
      <c r="W209" s="33">
        <v>44810.464166666665</v>
      </c>
      <c r="X209" s="32" t="s">
        <v>72</v>
      </c>
      <c r="Y209" s="32" t="s">
        <v>47</v>
      </c>
      <c r="Z209" s="32" t="s">
        <v>48</v>
      </c>
      <c r="AA209" s="32" t="s">
        <v>77</v>
      </c>
      <c r="AB209" s="32" t="s">
        <v>1833</v>
      </c>
      <c r="AC209" s="32" t="s">
        <v>575</v>
      </c>
      <c r="AD209" s="34"/>
      <c r="AE209" s="32" t="s">
        <v>39</v>
      </c>
      <c r="AF209" s="32" t="s">
        <v>50</v>
      </c>
      <c r="AG209" s="35">
        <v>0</v>
      </c>
      <c r="AH209" s="33">
        <v>44810.589537037034</v>
      </c>
      <c r="AI209" s="32" t="s">
        <v>56</v>
      </c>
    </row>
    <row r="210" spans="1:35">
      <c r="A210" s="32" t="s">
        <v>35</v>
      </c>
      <c r="B210" s="32" t="s">
        <v>329</v>
      </c>
      <c r="C210" s="33">
        <v>44810.407523148147</v>
      </c>
      <c r="D210" s="33">
        <v>44810.402071759258</v>
      </c>
      <c r="E210" s="32" t="s">
        <v>37</v>
      </c>
      <c r="F210" s="32" t="s">
        <v>1834</v>
      </c>
      <c r="G210">
        <v>11339</v>
      </c>
      <c r="H210" s="33">
        <v>44838.599143518521</v>
      </c>
      <c r="I210" s="32" t="s">
        <v>38</v>
      </c>
      <c r="J210" s="32" t="s">
        <v>39</v>
      </c>
      <c r="K210" s="33"/>
      <c r="L210" s="32" t="s">
        <v>40</v>
      </c>
      <c r="M210" s="32" t="s">
        <v>56</v>
      </c>
      <c r="N210">
        <v>1</v>
      </c>
      <c r="O210" s="32" t="s">
        <v>732</v>
      </c>
      <c r="P210">
        <v>0</v>
      </c>
      <c r="Q210" s="32" t="s">
        <v>56</v>
      </c>
      <c r="R210">
        <v>5751</v>
      </c>
      <c r="S210" s="32" t="s">
        <v>416</v>
      </c>
      <c r="T210" s="32" t="s">
        <v>417</v>
      </c>
      <c r="U210" s="32" t="s">
        <v>45</v>
      </c>
      <c r="V210" s="32" t="s">
        <v>661</v>
      </c>
      <c r="W210" s="33">
        <v>44810.407523148147</v>
      </c>
      <c r="X210" s="32" t="s">
        <v>184</v>
      </c>
      <c r="Y210" s="32" t="s">
        <v>282</v>
      </c>
      <c r="Z210" s="32" t="s">
        <v>48</v>
      </c>
      <c r="AA210" s="32" t="s">
        <v>330</v>
      </c>
      <c r="AB210" s="32" t="s">
        <v>1835</v>
      </c>
      <c r="AC210" s="32" t="s">
        <v>451</v>
      </c>
      <c r="AD210" s="34"/>
      <c r="AE210" s="32" t="s">
        <v>39</v>
      </c>
      <c r="AF210" s="32" t="s">
        <v>53</v>
      </c>
      <c r="AG210" s="35">
        <v>0</v>
      </c>
      <c r="AH210" s="33">
        <v>44826.604004629633</v>
      </c>
      <c r="AI210" s="32" t="s">
        <v>56</v>
      </c>
    </row>
    <row r="211" spans="1:35">
      <c r="A211" s="32" t="s">
        <v>35</v>
      </c>
      <c r="B211" s="32" t="s">
        <v>36</v>
      </c>
      <c r="C211" s="33">
        <v>44810.589768518519</v>
      </c>
      <c r="D211" s="33">
        <v>44810.40457175926</v>
      </c>
      <c r="E211" s="32" t="s">
        <v>37</v>
      </c>
      <c r="F211" s="32" t="s">
        <v>1836</v>
      </c>
      <c r="G211">
        <v>11340</v>
      </c>
      <c r="H211" s="33">
        <v>44820.584907407407</v>
      </c>
      <c r="I211" s="32" t="s">
        <v>38</v>
      </c>
      <c r="J211" s="32" t="s">
        <v>39</v>
      </c>
      <c r="K211" s="33"/>
      <c r="L211" s="32" t="s">
        <v>40</v>
      </c>
      <c r="M211" s="32" t="s">
        <v>56</v>
      </c>
      <c r="N211">
        <v>1</v>
      </c>
      <c r="O211" s="32" t="s">
        <v>127</v>
      </c>
      <c r="P211">
        <v>0</v>
      </c>
      <c r="Q211" s="32" t="s">
        <v>56</v>
      </c>
      <c r="R211">
        <v>6059</v>
      </c>
      <c r="S211" s="32" t="s">
        <v>338</v>
      </c>
      <c r="T211" s="32" t="s">
        <v>339</v>
      </c>
      <c r="U211" s="32" t="s">
        <v>45</v>
      </c>
      <c r="V211" s="32" t="s">
        <v>1837</v>
      </c>
      <c r="W211" s="33">
        <v>44810.409560185188</v>
      </c>
      <c r="X211" s="32" t="s">
        <v>81</v>
      </c>
      <c r="Y211" s="32" t="s">
        <v>47</v>
      </c>
      <c r="Z211" s="32" t="s">
        <v>48</v>
      </c>
      <c r="AA211" s="32" t="s">
        <v>118</v>
      </c>
      <c r="AB211" s="32" t="s">
        <v>1836</v>
      </c>
      <c r="AC211" s="32" t="s">
        <v>712</v>
      </c>
      <c r="AD211" s="34"/>
      <c r="AE211" s="32" t="s">
        <v>39</v>
      </c>
      <c r="AF211" s="32" t="s">
        <v>50</v>
      </c>
      <c r="AG211" s="35">
        <v>0</v>
      </c>
      <c r="AH211" s="33">
        <v>44810.589768518519</v>
      </c>
      <c r="AI211" s="32" t="s">
        <v>56</v>
      </c>
    </row>
    <row r="212" spans="1:35">
      <c r="A212" s="32" t="s">
        <v>35</v>
      </c>
      <c r="B212" s="32" t="s">
        <v>329</v>
      </c>
      <c r="C212" s="33">
        <v>44810.409594907411</v>
      </c>
      <c r="D212" s="33">
        <v>44810.404872685183</v>
      </c>
      <c r="E212" s="32" t="s">
        <v>37</v>
      </c>
      <c r="F212" s="32" t="s">
        <v>1838</v>
      </c>
      <c r="G212">
        <v>11341</v>
      </c>
      <c r="H212" s="33">
        <v>44838.599398148152</v>
      </c>
      <c r="I212" s="32" t="s">
        <v>38</v>
      </c>
      <c r="J212" s="32" t="s">
        <v>39</v>
      </c>
      <c r="K212" s="33"/>
      <c r="L212" s="32" t="s">
        <v>40</v>
      </c>
      <c r="M212" s="32" t="s">
        <v>56</v>
      </c>
      <c r="N212">
        <v>1</v>
      </c>
      <c r="O212" s="32" t="s">
        <v>732</v>
      </c>
      <c r="P212">
        <v>0</v>
      </c>
      <c r="Q212" s="32" t="s">
        <v>56</v>
      </c>
      <c r="R212">
        <v>5751</v>
      </c>
      <c r="S212" s="32" t="s">
        <v>416</v>
      </c>
      <c r="T212" s="32" t="s">
        <v>417</v>
      </c>
      <c r="U212" s="32" t="s">
        <v>45</v>
      </c>
      <c r="V212" s="32" t="s">
        <v>1839</v>
      </c>
      <c r="W212" s="33">
        <v>44810.409594907411</v>
      </c>
      <c r="X212" s="32" t="s">
        <v>184</v>
      </c>
      <c r="Y212" s="32" t="s">
        <v>282</v>
      </c>
      <c r="Z212" s="32" t="s">
        <v>48</v>
      </c>
      <c r="AA212" s="32" t="s">
        <v>330</v>
      </c>
      <c r="AB212" s="32" t="s">
        <v>1840</v>
      </c>
      <c r="AC212" s="32" t="s">
        <v>451</v>
      </c>
      <c r="AD212" s="34"/>
      <c r="AE212" s="32" t="s">
        <v>39</v>
      </c>
      <c r="AF212" s="32" t="s">
        <v>53</v>
      </c>
      <c r="AG212" s="35">
        <v>0</v>
      </c>
      <c r="AH212" s="33">
        <v>44826.603564814817</v>
      </c>
      <c r="AI212" s="32" t="s">
        <v>56</v>
      </c>
    </row>
    <row r="213" spans="1:35">
      <c r="A213" s="32" t="s">
        <v>35</v>
      </c>
      <c r="B213" s="32" t="s">
        <v>178</v>
      </c>
      <c r="C213" s="33">
        <v>44811.638321759259</v>
      </c>
      <c r="D213" s="33">
        <v>44810.407476851855</v>
      </c>
      <c r="E213" s="32" t="s">
        <v>37</v>
      </c>
      <c r="F213" s="32" t="s">
        <v>1841</v>
      </c>
      <c r="G213">
        <v>11342</v>
      </c>
      <c r="H213" s="33">
        <v>44830.527083333334</v>
      </c>
      <c r="I213" s="32" t="s">
        <v>38</v>
      </c>
      <c r="J213" s="32" t="s">
        <v>39</v>
      </c>
      <c r="K213" s="33"/>
      <c r="L213" s="32" t="s">
        <v>40</v>
      </c>
      <c r="M213" s="32" t="s">
        <v>56</v>
      </c>
      <c r="N213">
        <v>1</v>
      </c>
      <c r="O213" s="32" t="s">
        <v>253</v>
      </c>
      <c r="P213">
        <v>0</v>
      </c>
      <c r="Q213" s="32" t="s">
        <v>41</v>
      </c>
      <c r="R213">
        <v>6569</v>
      </c>
      <c r="S213" s="32" t="s">
        <v>201</v>
      </c>
      <c r="T213" s="32" t="s">
        <v>1250</v>
      </c>
      <c r="U213" s="32" t="s">
        <v>45</v>
      </c>
      <c r="V213" s="32" t="s">
        <v>1814</v>
      </c>
      <c r="W213" s="33">
        <v>44810.709618055553</v>
      </c>
      <c r="X213" s="32" t="s">
        <v>59</v>
      </c>
      <c r="Y213" s="32" t="s">
        <v>47</v>
      </c>
      <c r="Z213" s="32" t="s">
        <v>48</v>
      </c>
      <c r="AA213" s="32" t="s">
        <v>182</v>
      </c>
      <c r="AB213" s="32" t="s">
        <v>1842</v>
      </c>
      <c r="AC213" s="32" t="s">
        <v>630</v>
      </c>
      <c r="AD213" s="34"/>
      <c r="AE213" s="32" t="s">
        <v>39</v>
      </c>
      <c r="AF213" s="32" t="s">
        <v>53</v>
      </c>
      <c r="AG213" s="35">
        <v>0</v>
      </c>
      <c r="AH213" s="33">
        <v>44826.577777777777</v>
      </c>
      <c r="AI213" s="32" t="s">
        <v>56</v>
      </c>
    </row>
    <row r="214" spans="1:35">
      <c r="A214" s="32" t="s">
        <v>35</v>
      </c>
      <c r="B214" s="32" t="s">
        <v>54</v>
      </c>
      <c r="C214" s="33">
        <v>44810.467766203707</v>
      </c>
      <c r="D214" s="33">
        <v>44810.446250000001</v>
      </c>
      <c r="E214" s="32" t="s">
        <v>37</v>
      </c>
      <c r="F214" s="32" t="s">
        <v>39</v>
      </c>
      <c r="G214">
        <v>11343</v>
      </c>
      <c r="H214" s="33">
        <v>44812.696643518517</v>
      </c>
      <c r="I214" s="32" t="s">
        <v>1843</v>
      </c>
      <c r="J214" s="32" t="s">
        <v>45</v>
      </c>
      <c r="K214" s="33">
        <v>44810.467430555553</v>
      </c>
      <c r="L214" s="32" t="s">
        <v>40</v>
      </c>
      <c r="M214" s="32" t="s">
        <v>56</v>
      </c>
      <c r="N214">
        <v>1</v>
      </c>
      <c r="O214" s="32" t="s">
        <v>119</v>
      </c>
      <c r="P214">
        <v>1</v>
      </c>
      <c r="Q214" s="32" t="s">
        <v>41</v>
      </c>
      <c r="R214">
        <v>8753</v>
      </c>
      <c r="S214" s="32" t="s">
        <v>109</v>
      </c>
      <c r="T214" s="32" t="s">
        <v>1844</v>
      </c>
      <c r="U214" s="32" t="s">
        <v>45</v>
      </c>
      <c r="V214" s="32" t="s">
        <v>1845</v>
      </c>
      <c r="W214" s="33">
        <v>44810.467766203707</v>
      </c>
      <c r="X214" s="32" t="s">
        <v>110</v>
      </c>
      <c r="Y214" s="32" t="s">
        <v>47</v>
      </c>
      <c r="Z214" s="32" t="s">
        <v>48</v>
      </c>
      <c r="AA214" s="32" t="s">
        <v>97</v>
      </c>
      <c r="AB214" s="32" t="s">
        <v>111</v>
      </c>
      <c r="AC214" s="32" t="s">
        <v>1535</v>
      </c>
      <c r="AD214" s="34"/>
      <c r="AE214" s="32" t="s">
        <v>39</v>
      </c>
      <c r="AF214" s="32" t="s">
        <v>53</v>
      </c>
      <c r="AG214" s="35">
        <v>0</v>
      </c>
      <c r="AH214" s="33">
        <v>44810.467766203707</v>
      </c>
      <c r="AI214" s="32" t="s">
        <v>56</v>
      </c>
    </row>
    <row r="215" spans="1:35">
      <c r="A215" s="32" t="s">
        <v>35</v>
      </c>
      <c r="B215" s="32" t="s">
        <v>452</v>
      </c>
      <c r="C215" s="33">
        <v>44810.451064814813</v>
      </c>
      <c r="D215" s="33">
        <v>44810.446400462963</v>
      </c>
      <c r="E215" s="32" t="s">
        <v>37</v>
      </c>
      <c r="F215" s="32" t="s">
        <v>1846</v>
      </c>
      <c r="G215">
        <v>11344</v>
      </c>
      <c r="H215" s="33">
        <v>44820.446805555555</v>
      </c>
      <c r="I215" s="32" t="s">
        <v>38</v>
      </c>
      <c r="J215" s="32" t="s">
        <v>39</v>
      </c>
      <c r="K215" s="33"/>
      <c r="L215" s="32" t="s">
        <v>40</v>
      </c>
      <c r="M215" s="32" t="s">
        <v>56</v>
      </c>
      <c r="N215">
        <v>1</v>
      </c>
      <c r="O215" s="32" t="s">
        <v>104</v>
      </c>
      <c r="P215">
        <v>0</v>
      </c>
      <c r="Q215" s="32" t="s">
        <v>56</v>
      </c>
      <c r="R215">
        <v>6181</v>
      </c>
      <c r="S215" s="32" t="s">
        <v>342</v>
      </c>
      <c r="T215" s="32" t="s">
        <v>343</v>
      </c>
      <c r="U215" s="32" t="s">
        <v>45</v>
      </c>
      <c r="V215" s="32" t="s">
        <v>690</v>
      </c>
      <c r="W215" s="33">
        <v>44810.451064814813</v>
      </c>
      <c r="X215" s="32" t="s">
        <v>184</v>
      </c>
      <c r="Y215" s="32" t="s">
        <v>47</v>
      </c>
      <c r="Z215" s="32" t="s">
        <v>48</v>
      </c>
      <c r="AA215" s="32" t="s">
        <v>455</v>
      </c>
      <c r="AB215" s="32" t="s">
        <v>1847</v>
      </c>
      <c r="AC215" s="32" t="s">
        <v>688</v>
      </c>
      <c r="AD215" s="34"/>
      <c r="AE215" s="32" t="s">
        <v>39</v>
      </c>
      <c r="AF215" s="32" t="s">
        <v>50</v>
      </c>
      <c r="AG215" s="35">
        <v>0</v>
      </c>
      <c r="AH215" s="33">
        <v>44810.451064814813</v>
      </c>
      <c r="AI215" s="32" t="s">
        <v>56</v>
      </c>
    </row>
    <row r="216" spans="1:35">
      <c r="A216" s="32" t="s">
        <v>35</v>
      </c>
      <c r="B216" s="32" t="s">
        <v>36</v>
      </c>
      <c r="C216" s="33">
        <v>44814.691724537035</v>
      </c>
      <c r="D216" s="33">
        <v>44810.452326388891</v>
      </c>
      <c r="E216" s="32" t="s">
        <v>37</v>
      </c>
      <c r="F216" s="32" t="s">
        <v>1848</v>
      </c>
      <c r="G216">
        <v>11345</v>
      </c>
      <c r="H216" s="33">
        <v>44826.592638888891</v>
      </c>
      <c r="I216" s="32" t="s">
        <v>38</v>
      </c>
      <c r="J216" s="32" t="s">
        <v>39</v>
      </c>
      <c r="K216" s="33"/>
      <c r="L216" s="32" t="s">
        <v>40</v>
      </c>
      <c r="M216" s="32" t="s">
        <v>56</v>
      </c>
      <c r="N216">
        <v>1</v>
      </c>
      <c r="O216" s="32" t="s">
        <v>82</v>
      </c>
      <c r="P216">
        <v>0</v>
      </c>
      <c r="Q216" s="32" t="s">
        <v>41</v>
      </c>
      <c r="R216">
        <v>8429</v>
      </c>
      <c r="S216" s="32" t="s">
        <v>236</v>
      </c>
      <c r="T216" s="32" t="s">
        <v>237</v>
      </c>
      <c r="U216" s="32" t="s">
        <v>45</v>
      </c>
      <c r="V216" s="32" t="s">
        <v>1849</v>
      </c>
      <c r="W216" s="33">
        <v>44812.687685185185</v>
      </c>
      <c r="X216" s="32" t="s">
        <v>46</v>
      </c>
      <c r="Y216" s="32" t="s">
        <v>47</v>
      </c>
      <c r="Z216" s="32" t="s">
        <v>48</v>
      </c>
      <c r="AA216" s="32" t="s">
        <v>234</v>
      </c>
      <c r="AB216" s="32" t="s">
        <v>1036</v>
      </c>
      <c r="AC216" s="32" t="s">
        <v>1304</v>
      </c>
      <c r="AD216" s="34"/>
      <c r="AE216" s="32" t="s">
        <v>39</v>
      </c>
      <c r="AF216" s="32" t="s">
        <v>50</v>
      </c>
      <c r="AG216" s="35">
        <v>0</v>
      </c>
      <c r="AH216" s="33">
        <v>44826.577361111114</v>
      </c>
      <c r="AI216" s="32" t="s">
        <v>56</v>
      </c>
    </row>
    <row r="217" spans="1:35">
      <c r="A217" s="32" t="s">
        <v>35</v>
      </c>
      <c r="B217" s="32" t="s">
        <v>171</v>
      </c>
      <c r="C217" s="33">
        <v>44810.684930555559</v>
      </c>
      <c r="D217" s="33">
        <v>44810.46329861111</v>
      </c>
      <c r="E217" s="32" t="s">
        <v>37</v>
      </c>
      <c r="F217" s="32" t="s">
        <v>1850</v>
      </c>
      <c r="G217">
        <v>11346</v>
      </c>
      <c r="H217" s="33">
        <v>44820.471041666664</v>
      </c>
      <c r="I217" s="32" t="s">
        <v>38</v>
      </c>
      <c r="J217" s="32" t="s">
        <v>39</v>
      </c>
      <c r="K217" s="33"/>
      <c r="L217" s="32" t="s">
        <v>40</v>
      </c>
      <c r="M217" s="32" t="s">
        <v>56</v>
      </c>
      <c r="N217">
        <v>1</v>
      </c>
      <c r="O217" s="32" t="s">
        <v>42</v>
      </c>
      <c r="P217">
        <v>0</v>
      </c>
      <c r="Q217" s="32" t="s">
        <v>56</v>
      </c>
      <c r="R217">
        <v>865118559</v>
      </c>
      <c r="S217" s="32" t="s">
        <v>1851</v>
      </c>
      <c r="T217" s="32" t="s">
        <v>1852</v>
      </c>
      <c r="U217" s="32" t="s">
        <v>45</v>
      </c>
      <c r="V217" s="32" t="s">
        <v>1853</v>
      </c>
      <c r="W217" s="33">
        <v>44810.677523148152</v>
      </c>
      <c r="X217" s="32" t="s">
        <v>58</v>
      </c>
      <c r="Y217" s="32" t="s">
        <v>47</v>
      </c>
      <c r="Z217" s="32" t="s">
        <v>48</v>
      </c>
      <c r="AA217" s="32" t="s">
        <v>190</v>
      </c>
      <c r="AB217" s="32" t="s">
        <v>1854</v>
      </c>
      <c r="AC217" s="32" t="s">
        <v>1227</v>
      </c>
      <c r="AD217" s="34"/>
      <c r="AE217" s="32" t="s">
        <v>39</v>
      </c>
      <c r="AF217" s="32" t="s">
        <v>50</v>
      </c>
      <c r="AG217" s="35">
        <v>0</v>
      </c>
      <c r="AH217" s="33">
        <v>44810.684930555559</v>
      </c>
      <c r="AI217" s="32" t="s">
        <v>56</v>
      </c>
    </row>
    <row r="218" spans="1:35">
      <c r="A218" s="32" t="s">
        <v>35</v>
      </c>
      <c r="B218" s="32" t="s">
        <v>54</v>
      </c>
      <c r="C218" s="33">
        <v>44810.590185185189</v>
      </c>
      <c r="D218" s="33">
        <v>44810.474942129629</v>
      </c>
      <c r="E218" s="32" t="s">
        <v>37</v>
      </c>
      <c r="F218" s="32" t="s">
        <v>1855</v>
      </c>
      <c r="G218">
        <v>11347</v>
      </c>
      <c r="H218" s="33">
        <v>44820.581157407411</v>
      </c>
      <c r="I218" s="32" t="s">
        <v>38</v>
      </c>
      <c r="J218" s="32" t="s">
        <v>39</v>
      </c>
      <c r="K218" s="33"/>
      <c r="L218" s="32" t="s">
        <v>40</v>
      </c>
      <c r="M218" s="32" t="s">
        <v>56</v>
      </c>
      <c r="N218">
        <v>1</v>
      </c>
      <c r="O218" s="32" t="s">
        <v>42</v>
      </c>
      <c r="P218">
        <v>0</v>
      </c>
      <c r="Q218" s="32" t="s">
        <v>56</v>
      </c>
      <c r="R218">
        <v>6784</v>
      </c>
      <c r="S218" s="32" t="s">
        <v>763</v>
      </c>
      <c r="T218" s="32" t="s">
        <v>1406</v>
      </c>
      <c r="U218" s="32" t="s">
        <v>45</v>
      </c>
      <c r="V218" s="32" t="s">
        <v>1856</v>
      </c>
      <c r="W218" s="33">
        <v>44810.484375</v>
      </c>
      <c r="X218" s="32" t="s">
        <v>94</v>
      </c>
      <c r="Y218" s="32" t="s">
        <v>47</v>
      </c>
      <c r="Z218" s="32" t="s">
        <v>48</v>
      </c>
      <c r="AA218" s="32" t="s">
        <v>475</v>
      </c>
      <c r="AB218" s="32" t="s">
        <v>1857</v>
      </c>
      <c r="AC218" s="32" t="s">
        <v>764</v>
      </c>
      <c r="AD218" s="34"/>
      <c r="AE218" s="32" t="s">
        <v>39</v>
      </c>
      <c r="AF218" s="32" t="s">
        <v>50</v>
      </c>
      <c r="AG218" s="35">
        <v>0</v>
      </c>
      <c r="AH218" s="33">
        <v>44810.590185185189</v>
      </c>
      <c r="AI218" s="32" t="s">
        <v>56</v>
      </c>
    </row>
    <row r="219" spans="1:35">
      <c r="A219" s="32" t="s">
        <v>35</v>
      </c>
      <c r="B219" s="32" t="s">
        <v>54</v>
      </c>
      <c r="C219" s="33">
        <v>44810.558819444443</v>
      </c>
      <c r="D219" s="33">
        <v>44810.495995370373</v>
      </c>
      <c r="E219" s="32" t="s">
        <v>37</v>
      </c>
      <c r="F219" s="32" t="s">
        <v>1858</v>
      </c>
      <c r="G219">
        <v>11348</v>
      </c>
      <c r="H219" s="33">
        <v>44820.49627314815</v>
      </c>
      <c r="I219" s="32" t="s">
        <v>1859</v>
      </c>
      <c r="J219" s="32" t="s">
        <v>45</v>
      </c>
      <c r="K219" s="33">
        <v>44810.558356481481</v>
      </c>
      <c r="L219" s="32" t="s">
        <v>40</v>
      </c>
      <c r="M219" s="32" t="s">
        <v>56</v>
      </c>
      <c r="N219">
        <v>1</v>
      </c>
      <c r="O219" s="32" t="s">
        <v>135</v>
      </c>
      <c r="P219">
        <v>1</v>
      </c>
      <c r="Q219" s="32" t="s">
        <v>56</v>
      </c>
      <c r="R219">
        <v>8487</v>
      </c>
      <c r="S219" s="32" t="s">
        <v>881</v>
      </c>
      <c r="T219" s="32" t="s">
        <v>882</v>
      </c>
      <c r="U219" s="32" t="s">
        <v>45</v>
      </c>
      <c r="V219" s="32" t="s">
        <v>1860</v>
      </c>
      <c r="W219" s="33">
        <v>44810.558819444443</v>
      </c>
      <c r="X219" s="32" t="s">
        <v>110</v>
      </c>
      <c r="Y219" s="32" t="s">
        <v>47</v>
      </c>
      <c r="Z219" s="32" t="s">
        <v>48</v>
      </c>
      <c r="AA219" s="32" t="s">
        <v>97</v>
      </c>
      <c r="AB219" s="32" t="s">
        <v>1861</v>
      </c>
      <c r="AC219" s="32" t="s">
        <v>517</v>
      </c>
      <c r="AD219" s="34"/>
      <c r="AE219" s="32" t="s">
        <v>39</v>
      </c>
      <c r="AF219" s="32" t="s">
        <v>53</v>
      </c>
      <c r="AG219" s="35">
        <v>0</v>
      </c>
      <c r="AH219" s="33">
        <v>44810.558819444443</v>
      </c>
      <c r="AI219" s="32" t="s">
        <v>56</v>
      </c>
    </row>
    <row r="220" spans="1:35">
      <c r="A220" s="32" t="s">
        <v>35</v>
      </c>
      <c r="B220" s="32" t="s">
        <v>36</v>
      </c>
      <c r="C220" s="33">
        <v>44810.685231481482</v>
      </c>
      <c r="D220" s="33">
        <v>44810.503935185188</v>
      </c>
      <c r="E220" s="32" t="s">
        <v>37</v>
      </c>
      <c r="F220" s="32" t="s">
        <v>447</v>
      </c>
      <c r="G220">
        <v>11349</v>
      </c>
      <c r="H220" s="33">
        <v>44813.386678240742</v>
      </c>
      <c r="I220" s="32" t="s">
        <v>38</v>
      </c>
      <c r="J220" s="32" t="s">
        <v>39</v>
      </c>
      <c r="K220" s="33"/>
      <c r="L220" s="32" t="s">
        <v>40</v>
      </c>
      <c r="M220" s="32" t="s">
        <v>41</v>
      </c>
      <c r="N220">
        <v>1</v>
      </c>
      <c r="O220" s="32" t="s">
        <v>42</v>
      </c>
      <c r="P220">
        <v>0</v>
      </c>
      <c r="Q220" s="32" t="s">
        <v>41</v>
      </c>
      <c r="R220">
        <v>6424</v>
      </c>
      <c r="S220" s="32" t="s">
        <v>635</v>
      </c>
      <c r="T220" s="32" t="s">
        <v>636</v>
      </c>
      <c r="U220" s="32" t="s">
        <v>45</v>
      </c>
      <c r="V220" s="32" t="s">
        <v>1862</v>
      </c>
      <c r="W220" s="33">
        <v>44810.677928240744</v>
      </c>
      <c r="X220" s="32" t="s">
        <v>51</v>
      </c>
      <c r="Y220" s="32" t="s">
        <v>47</v>
      </c>
      <c r="Z220" s="32" t="s">
        <v>48</v>
      </c>
      <c r="AA220" s="32" t="s">
        <v>179</v>
      </c>
      <c r="AB220" s="32" t="s">
        <v>447</v>
      </c>
      <c r="AC220" s="32" t="s">
        <v>637</v>
      </c>
      <c r="AD220" s="34"/>
      <c r="AE220" s="32" t="s">
        <v>39</v>
      </c>
      <c r="AF220" s="32" t="s">
        <v>50</v>
      </c>
      <c r="AG220" s="35">
        <v>0</v>
      </c>
      <c r="AH220" s="33">
        <v>44810.685289351852</v>
      </c>
      <c r="AI220" s="32" t="s">
        <v>41</v>
      </c>
    </row>
    <row r="221" spans="1:35">
      <c r="A221" s="32" t="s">
        <v>35</v>
      </c>
      <c r="B221" s="32" t="s">
        <v>329</v>
      </c>
      <c r="C221" s="33">
        <v>44825.609131944446</v>
      </c>
      <c r="D221" s="33">
        <v>44810.525636574072</v>
      </c>
      <c r="E221" s="32" t="s">
        <v>37</v>
      </c>
      <c r="F221" s="32" t="s">
        <v>39</v>
      </c>
      <c r="G221">
        <v>11350</v>
      </c>
      <c r="H221" s="33">
        <v>44823</v>
      </c>
      <c r="I221" s="32" t="s">
        <v>38</v>
      </c>
      <c r="J221" s="32" t="s">
        <v>39</v>
      </c>
      <c r="K221" s="33"/>
      <c r="L221" s="32" t="s">
        <v>40</v>
      </c>
      <c r="M221" s="32" t="s">
        <v>56</v>
      </c>
      <c r="N221">
        <v>1</v>
      </c>
      <c r="O221" s="32" t="s">
        <v>518</v>
      </c>
      <c r="P221">
        <v>0</v>
      </c>
      <c r="Q221" s="32" t="s">
        <v>41</v>
      </c>
      <c r="R221">
        <v>8187</v>
      </c>
      <c r="S221" s="32" t="s">
        <v>260</v>
      </c>
      <c r="T221" s="32" t="s">
        <v>261</v>
      </c>
      <c r="U221" s="32" t="s">
        <v>66</v>
      </c>
      <c r="V221" s="32" t="s">
        <v>1863</v>
      </c>
      <c r="W221" s="33">
        <v>44823.596956018519</v>
      </c>
      <c r="X221" s="32" t="s">
        <v>215</v>
      </c>
      <c r="Y221" s="32" t="s">
        <v>47</v>
      </c>
      <c r="Z221" s="32" t="s">
        <v>48</v>
      </c>
      <c r="AA221" s="32" t="s">
        <v>330</v>
      </c>
      <c r="AB221" s="32" t="s">
        <v>262</v>
      </c>
      <c r="AC221" s="32" t="s">
        <v>670</v>
      </c>
      <c r="AD221" s="34"/>
      <c r="AE221" s="32" t="s">
        <v>39</v>
      </c>
      <c r="AF221" s="32" t="s">
        <v>53</v>
      </c>
      <c r="AG221" s="35">
        <v>0</v>
      </c>
      <c r="AH221" s="33">
        <v>44825.609131944446</v>
      </c>
      <c r="AI221" s="32" t="s">
        <v>56</v>
      </c>
    </row>
    <row r="222" spans="1:35">
      <c r="A222" s="32" t="s">
        <v>35</v>
      </c>
      <c r="B222" s="32" t="s">
        <v>452</v>
      </c>
      <c r="C222" s="33">
        <v>44810.683182870373</v>
      </c>
      <c r="D222" s="33">
        <v>44810.530289351853</v>
      </c>
      <c r="E222" s="32" t="s">
        <v>37</v>
      </c>
      <c r="F222" s="32" t="s">
        <v>1864</v>
      </c>
      <c r="G222">
        <v>11351</v>
      </c>
      <c r="H222" s="33">
        <v>44820.561655092592</v>
      </c>
      <c r="I222" s="32" t="s">
        <v>38</v>
      </c>
      <c r="J222" s="32" t="s">
        <v>39</v>
      </c>
      <c r="K222" s="33"/>
      <c r="L222" s="32" t="s">
        <v>40</v>
      </c>
      <c r="M222" s="32" t="s">
        <v>56</v>
      </c>
      <c r="N222">
        <v>1</v>
      </c>
      <c r="O222" s="32" t="s">
        <v>453</v>
      </c>
      <c r="P222">
        <v>0</v>
      </c>
      <c r="Q222" s="32" t="s">
        <v>56</v>
      </c>
      <c r="R222">
        <v>5725</v>
      </c>
      <c r="S222" s="32" t="s">
        <v>1585</v>
      </c>
      <c r="T222" s="32" t="s">
        <v>1586</v>
      </c>
      <c r="U222" s="32" t="s">
        <v>45</v>
      </c>
      <c r="V222" s="32" t="s">
        <v>1865</v>
      </c>
      <c r="W222" s="33">
        <v>44810.652071759258</v>
      </c>
      <c r="X222" s="32" t="s">
        <v>72</v>
      </c>
      <c r="Y222" s="32" t="s">
        <v>47</v>
      </c>
      <c r="Z222" s="32" t="s">
        <v>48</v>
      </c>
      <c r="AA222" s="32" t="s">
        <v>455</v>
      </c>
      <c r="AB222" s="32" t="s">
        <v>1864</v>
      </c>
      <c r="AC222" s="32" t="s">
        <v>287</v>
      </c>
      <c r="AD222" s="34"/>
      <c r="AE222" s="32" t="s">
        <v>39</v>
      </c>
      <c r="AF222" s="32" t="s">
        <v>50</v>
      </c>
      <c r="AG222" s="35">
        <v>0</v>
      </c>
      <c r="AH222" s="33">
        <v>44810.683182870373</v>
      </c>
      <c r="AI222" s="32" t="s">
        <v>56</v>
      </c>
    </row>
    <row r="223" spans="1:35">
      <c r="A223" s="32" t="s">
        <v>35</v>
      </c>
      <c r="B223" s="32" t="s">
        <v>452</v>
      </c>
      <c r="C223" s="33">
        <v>44810.590486111112</v>
      </c>
      <c r="D223" s="33">
        <v>44810.549317129633</v>
      </c>
      <c r="E223" s="32" t="s">
        <v>37</v>
      </c>
      <c r="F223" s="32" t="s">
        <v>1866</v>
      </c>
      <c r="G223">
        <v>11352</v>
      </c>
      <c r="H223" s="33">
        <v>44838.575300925928</v>
      </c>
      <c r="I223" s="32" t="s">
        <v>38</v>
      </c>
      <c r="J223" s="32" t="s">
        <v>39</v>
      </c>
      <c r="K223" s="33"/>
      <c r="L223" s="32" t="s">
        <v>40</v>
      </c>
      <c r="M223" s="32" t="s">
        <v>56</v>
      </c>
      <c r="N223">
        <v>1</v>
      </c>
      <c r="O223" s="32" t="s">
        <v>541</v>
      </c>
      <c r="P223">
        <v>0</v>
      </c>
      <c r="Q223" s="32" t="s">
        <v>56</v>
      </c>
      <c r="R223">
        <v>6258</v>
      </c>
      <c r="S223" s="32" t="s">
        <v>1246</v>
      </c>
      <c r="T223" s="32" t="s">
        <v>1247</v>
      </c>
      <c r="U223" s="32" t="s">
        <v>45</v>
      </c>
      <c r="V223" s="32" t="s">
        <v>1867</v>
      </c>
      <c r="W223" s="33">
        <v>44810.587638888886</v>
      </c>
      <c r="X223" s="32" t="s">
        <v>94</v>
      </c>
      <c r="Y223" s="32" t="s">
        <v>47</v>
      </c>
      <c r="Z223" s="32" t="s">
        <v>48</v>
      </c>
      <c r="AA223" s="32" t="s">
        <v>455</v>
      </c>
      <c r="AB223" s="32" t="s">
        <v>1868</v>
      </c>
      <c r="AC223" s="32" t="s">
        <v>328</v>
      </c>
      <c r="AD223" s="34"/>
      <c r="AE223" s="32" t="s">
        <v>39</v>
      </c>
      <c r="AF223" s="32" t="s">
        <v>50</v>
      </c>
      <c r="AG223" s="35">
        <v>0</v>
      </c>
      <c r="AH223" s="33">
        <v>44826.613495370373</v>
      </c>
      <c r="AI223" s="32" t="s">
        <v>56</v>
      </c>
    </row>
    <row r="224" spans="1:35">
      <c r="A224" s="32" t="s">
        <v>35</v>
      </c>
      <c r="B224" s="32" t="s">
        <v>54</v>
      </c>
      <c r="C224" s="33">
        <v>44810.575983796298</v>
      </c>
      <c r="D224" s="33">
        <v>44810.573078703703</v>
      </c>
      <c r="E224" s="32" t="s">
        <v>37</v>
      </c>
      <c r="F224" s="32" t="s">
        <v>1869</v>
      </c>
      <c r="G224">
        <v>11353</v>
      </c>
      <c r="H224" s="33">
        <v>44820.573645833334</v>
      </c>
      <c r="I224" s="32" t="s">
        <v>1870</v>
      </c>
      <c r="J224" s="32" t="s">
        <v>45</v>
      </c>
      <c r="K224" s="33">
        <v>44810.580937500003</v>
      </c>
      <c r="L224" s="32" t="s">
        <v>40</v>
      </c>
      <c r="M224" s="32" t="s">
        <v>56</v>
      </c>
      <c r="N224">
        <v>1</v>
      </c>
      <c r="O224" s="32" t="s">
        <v>135</v>
      </c>
      <c r="P224">
        <v>1</v>
      </c>
      <c r="Q224" s="32" t="s">
        <v>56</v>
      </c>
      <c r="R224">
        <v>8244</v>
      </c>
      <c r="S224" s="32" t="s">
        <v>1871</v>
      </c>
      <c r="T224" s="32" t="s">
        <v>1872</v>
      </c>
      <c r="U224" s="32" t="s">
        <v>45</v>
      </c>
      <c r="V224" s="32" t="s">
        <v>1873</v>
      </c>
      <c r="W224" s="33">
        <v>44810.575983796298</v>
      </c>
      <c r="X224" s="32" t="s">
        <v>110</v>
      </c>
      <c r="Y224" s="32" t="s">
        <v>47</v>
      </c>
      <c r="Z224" s="32" t="s">
        <v>48</v>
      </c>
      <c r="AA224" s="32" t="s">
        <v>97</v>
      </c>
      <c r="AB224" s="32" t="s">
        <v>1874</v>
      </c>
      <c r="AC224" s="32" t="s">
        <v>1227</v>
      </c>
      <c r="AD224" s="34"/>
      <c r="AE224" s="32" t="s">
        <v>39</v>
      </c>
      <c r="AF224" s="32" t="s">
        <v>50</v>
      </c>
      <c r="AG224" s="35">
        <v>0</v>
      </c>
      <c r="AH224" s="33">
        <v>44810.580937500003</v>
      </c>
      <c r="AI224" s="32" t="s">
        <v>56</v>
      </c>
    </row>
    <row r="225" spans="1:35">
      <c r="A225" s="32" t="s">
        <v>35</v>
      </c>
      <c r="B225" s="32" t="s">
        <v>54</v>
      </c>
      <c r="C225" s="33">
        <v>44810.682800925926</v>
      </c>
      <c r="D225" s="33">
        <v>44810.574733796297</v>
      </c>
      <c r="E225" s="32" t="s">
        <v>37</v>
      </c>
      <c r="F225" s="32" t="s">
        <v>1875</v>
      </c>
      <c r="G225">
        <v>11354</v>
      </c>
      <c r="H225" s="33">
        <v>44820.606412037036</v>
      </c>
      <c r="I225" s="32" t="s">
        <v>38</v>
      </c>
      <c r="J225" s="32" t="s">
        <v>39</v>
      </c>
      <c r="K225" s="33"/>
      <c r="L225" s="32" t="s">
        <v>40</v>
      </c>
      <c r="M225" s="32" t="s">
        <v>56</v>
      </c>
      <c r="N225">
        <v>1</v>
      </c>
      <c r="O225" s="32" t="s">
        <v>42</v>
      </c>
      <c r="P225">
        <v>0</v>
      </c>
      <c r="Q225" s="32" t="s">
        <v>56</v>
      </c>
      <c r="R225">
        <v>5735</v>
      </c>
      <c r="S225" s="32" t="s">
        <v>873</v>
      </c>
      <c r="T225" s="32" t="s">
        <v>874</v>
      </c>
      <c r="U225" s="32" t="s">
        <v>45</v>
      </c>
      <c r="V225" s="32" t="s">
        <v>1876</v>
      </c>
      <c r="W225" s="33">
        <v>44810.651261574072</v>
      </c>
      <c r="X225" s="32" t="s">
        <v>72</v>
      </c>
      <c r="Y225" s="32" t="s">
        <v>47</v>
      </c>
      <c r="Z225" s="32" t="s">
        <v>48</v>
      </c>
      <c r="AA225" s="32" t="s">
        <v>713</v>
      </c>
      <c r="AB225" s="32" t="s">
        <v>1877</v>
      </c>
      <c r="AC225" s="32" t="s">
        <v>691</v>
      </c>
      <c r="AD225" s="34"/>
      <c r="AE225" s="32" t="s">
        <v>39</v>
      </c>
      <c r="AF225" s="32" t="s">
        <v>50</v>
      </c>
      <c r="AG225" s="35">
        <v>0</v>
      </c>
      <c r="AH225" s="33">
        <v>44810.682800925926</v>
      </c>
      <c r="AI225" s="32" t="s">
        <v>56</v>
      </c>
    </row>
    <row r="226" spans="1:35">
      <c r="A226" s="32" t="s">
        <v>35</v>
      </c>
      <c r="B226" s="32" t="s">
        <v>54</v>
      </c>
      <c r="C226" s="33">
        <v>44810.586446759262</v>
      </c>
      <c r="D226" s="33">
        <v>44810.576921296299</v>
      </c>
      <c r="E226" s="32" t="s">
        <v>37</v>
      </c>
      <c r="F226" s="32" t="s">
        <v>39</v>
      </c>
      <c r="G226">
        <v>11355</v>
      </c>
      <c r="H226" s="33">
        <v>44813.452349537038</v>
      </c>
      <c r="I226" s="32" t="s">
        <v>38</v>
      </c>
      <c r="J226" s="32" t="s">
        <v>39</v>
      </c>
      <c r="K226" s="33"/>
      <c r="L226" s="32" t="s">
        <v>40</v>
      </c>
      <c r="M226" s="32" t="s">
        <v>56</v>
      </c>
      <c r="N226">
        <v>1</v>
      </c>
      <c r="O226" s="32" t="s">
        <v>42</v>
      </c>
      <c r="P226">
        <v>0</v>
      </c>
      <c r="Q226" s="32" t="s">
        <v>41</v>
      </c>
      <c r="R226">
        <v>8244</v>
      </c>
      <c r="S226" s="32" t="s">
        <v>1871</v>
      </c>
      <c r="T226" s="32" t="s">
        <v>1872</v>
      </c>
      <c r="U226" s="32" t="s">
        <v>45</v>
      </c>
      <c r="V226" s="32" t="s">
        <v>709</v>
      </c>
      <c r="W226" s="33">
        <v>44810.586446759262</v>
      </c>
      <c r="X226" s="32" t="s">
        <v>96</v>
      </c>
      <c r="Y226" s="32" t="s">
        <v>47</v>
      </c>
      <c r="Z226" s="32" t="s">
        <v>48</v>
      </c>
      <c r="AA226" s="32" t="s">
        <v>97</v>
      </c>
      <c r="AB226" s="32" t="s">
        <v>1878</v>
      </c>
      <c r="AC226" s="32" t="s">
        <v>1227</v>
      </c>
      <c r="AD226" s="34"/>
      <c r="AE226" s="32" t="s">
        <v>39</v>
      </c>
      <c r="AF226" s="32" t="s">
        <v>53</v>
      </c>
      <c r="AG226" s="35">
        <v>0</v>
      </c>
      <c r="AH226" s="33">
        <v>44810.586446759262</v>
      </c>
      <c r="AI226" s="32" t="s">
        <v>56</v>
      </c>
    </row>
    <row r="227" spans="1:35">
      <c r="A227" s="32" t="s">
        <v>35</v>
      </c>
      <c r="B227" s="32" t="s">
        <v>178</v>
      </c>
      <c r="C227" s="33">
        <v>44811.638344907406</v>
      </c>
      <c r="D227" s="33">
        <v>44810.582685185182</v>
      </c>
      <c r="E227" s="32" t="s">
        <v>37</v>
      </c>
      <c r="F227" s="32" t="s">
        <v>39</v>
      </c>
      <c r="G227">
        <v>11356</v>
      </c>
      <c r="H227" s="33">
        <v>44816.388344907406</v>
      </c>
      <c r="I227" s="32" t="s">
        <v>38</v>
      </c>
      <c r="J227" s="32" t="s">
        <v>39</v>
      </c>
      <c r="K227" s="33"/>
      <c r="L227" s="32" t="s">
        <v>40</v>
      </c>
      <c r="M227" s="32" t="s">
        <v>56</v>
      </c>
      <c r="N227">
        <v>1</v>
      </c>
      <c r="O227" s="32" t="s">
        <v>54</v>
      </c>
      <c r="P227">
        <v>0</v>
      </c>
      <c r="Q227" s="32" t="s">
        <v>41</v>
      </c>
      <c r="R227">
        <v>8414</v>
      </c>
      <c r="S227" s="32" t="s">
        <v>675</v>
      </c>
      <c r="T227" s="32" t="s">
        <v>676</v>
      </c>
      <c r="U227" s="32" t="s">
        <v>45</v>
      </c>
      <c r="V227" s="32" t="s">
        <v>1879</v>
      </c>
      <c r="W227" s="33">
        <v>44810.709293981483</v>
      </c>
      <c r="X227" s="32" t="s">
        <v>59</v>
      </c>
      <c r="Y227" s="32" t="s">
        <v>47</v>
      </c>
      <c r="Z227" s="32" t="s">
        <v>48</v>
      </c>
      <c r="AA227" s="32" t="s">
        <v>182</v>
      </c>
      <c r="AB227" s="32" t="s">
        <v>677</v>
      </c>
      <c r="AC227" s="32" t="s">
        <v>1304</v>
      </c>
      <c r="AD227" s="34">
        <v>44686</v>
      </c>
      <c r="AE227" s="32" t="s">
        <v>39</v>
      </c>
      <c r="AF227" s="32" t="s">
        <v>53</v>
      </c>
      <c r="AG227" s="35">
        <v>0</v>
      </c>
      <c r="AH227" s="33">
        <v>44811.793252314812</v>
      </c>
      <c r="AI227" s="32" t="s">
        <v>56</v>
      </c>
    </row>
    <row r="228" spans="1:35">
      <c r="A228" s="32" t="s">
        <v>35</v>
      </c>
      <c r="B228" s="32" t="s">
        <v>54</v>
      </c>
      <c r="C228" s="33">
        <v>44810.68550925926</v>
      </c>
      <c r="D228" s="33">
        <v>44810.601180555554</v>
      </c>
      <c r="E228" s="32" t="s">
        <v>37</v>
      </c>
      <c r="F228" s="32" t="s">
        <v>1880</v>
      </c>
      <c r="G228">
        <v>11357</v>
      </c>
      <c r="H228" s="33">
        <v>44838.527395833335</v>
      </c>
      <c r="I228" s="32" t="s">
        <v>38</v>
      </c>
      <c r="J228" s="32" t="s">
        <v>39</v>
      </c>
      <c r="K228" s="33"/>
      <c r="L228" s="32" t="s">
        <v>40</v>
      </c>
      <c r="M228" s="32" t="s">
        <v>56</v>
      </c>
      <c r="N228">
        <v>1</v>
      </c>
      <c r="O228" s="32" t="s">
        <v>42</v>
      </c>
      <c r="P228">
        <v>0</v>
      </c>
      <c r="Q228" s="32" t="s">
        <v>56</v>
      </c>
      <c r="R228">
        <v>894508038</v>
      </c>
      <c r="S228" s="32" t="s">
        <v>601</v>
      </c>
      <c r="T228" s="32" t="s">
        <v>602</v>
      </c>
      <c r="U228" s="32" t="s">
        <v>45</v>
      </c>
      <c r="V228" s="32" t="s">
        <v>1881</v>
      </c>
      <c r="W228" s="33">
        <v>44810.676504629628</v>
      </c>
      <c r="X228" s="32" t="s">
        <v>67</v>
      </c>
      <c r="Y228" s="32" t="s">
        <v>47</v>
      </c>
      <c r="Z228" s="32" t="s">
        <v>48</v>
      </c>
      <c r="AA228" s="32" t="s">
        <v>792</v>
      </c>
      <c r="AB228" s="32" t="s">
        <v>1882</v>
      </c>
      <c r="AC228" s="32" t="s">
        <v>1883</v>
      </c>
      <c r="AD228" s="34"/>
      <c r="AE228" s="32" t="s">
        <v>39</v>
      </c>
      <c r="AF228" s="32" t="s">
        <v>50</v>
      </c>
      <c r="AG228" s="35">
        <v>0</v>
      </c>
      <c r="AH228" s="33">
        <v>44826.602395833332</v>
      </c>
      <c r="AI228" s="32" t="s">
        <v>41</v>
      </c>
    </row>
    <row r="229" spans="1:35">
      <c r="A229" s="32" t="s">
        <v>35</v>
      </c>
      <c r="B229" s="32" t="s">
        <v>982</v>
      </c>
      <c r="C229" s="33"/>
      <c r="D229" s="33">
        <v>44810.606666666667</v>
      </c>
      <c r="E229" s="32" t="s">
        <v>37</v>
      </c>
      <c r="F229" s="32" t="s">
        <v>39</v>
      </c>
      <c r="G229">
        <v>11358</v>
      </c>
      <c r="H229" s="33">
        <v>44820.458333333336</v>
      </c>
      <c r="I229" s="32" t="s">
        <v>38</v>
      </c>
      <c r="J229" s="32" t="s">
        <v>39</v>
      </c>
      <c r="K229" s="33"/>
      <c r="L229" s="32" t="s">
        <v>40</v>
      </c>
      <c r="M229" s="32" t="s">
        <v>56</v>
      </c>
      <c r="N229">
        <v>1</v>
      </c>
      <c r="O229" s="32" t="s">
        <v>39</v>
      </c>
      <c r="P229">
        <v>0</v>
      </c>
      <c r="Q229" s="32" t="s">
        <v>41</v>
      </c>
      <c r="R229">
        <v>8760</v>
      </c>
      <c r="S229" s="32" t="s">
        <v>1884</v>
      </c>
      <c r="T229" s="32" t="s">
        <v>1885</v>
      </c>
      <c r="U229" s="32" t="s">
        <v>39</v>
      </c>
      <c r="V229" s="32" t="s">
        <v>39</v>
      </c>
      <c r="W229" s="33"/>
      <c r="X229" s="32" t="s">
        <v>1886</v>
      </c>
      <c r="Y229" s="32" t="s">
        <v>47</v>
      </c>
      <c r="Z229" s="32" t="s">
        <v>160</v>
      </c>
      <c r="AA229" s="32" t="s">
        <v>983</v>
      </c>
      <c r="AB229" s="32" t="s">
        <v>1887</v>
      </c>
      <c r="AC229" s="32" t="s">
        <v>569</v>
      </c>
      <c r="AD229" s="34"/>
      <c r="AE229" s="32" t="s">
        <v>39</v>
      </c>
      <c r="AF229" s="32" t="s">
        <v>53</v>
      </c>
      <c r="AG229" s="35">
        <v>0</v>
      </c>
      <c r="AH229" s="33">
        <v>44813.617488425924</v>
      </c>
      <c r="AI229" s="32" t="s">
        <v>56</v>
      </c>
    </row>
    <row r="230" spans="1:35">
      <c r="A230" s="32" t="s">
        <v>35</v>
      </c>
      <c r="B230" s="32" t="s">
        <v>36</v>
      </c>
      <c r="C230" s="33">
        <v>44810.685856481483</v>
      </c>
      <c r="D230" s="33">
        <v>44810.608865740738</v>
      </c>
      <c r="E230" s="32" t="s">
        <v>37</v>
      </c>
      <c r="F230" s="32" t="s">
        <v>1888</v>
      </c>
      <c r="G230">
        <v>11359</v>
      </c>
      <c r="H230" s="33">
        <v>44820.615023148152</v>
      </c>
      <c r="I230" s="32" t="s">
        <v>38</v>
      </c>
      <c r="J230" s="32" t="s">
        <v>39</v>
      </c>
      <c r="K230" s="33"/>
      <c r="L230" s="32" t="s">
        <v>40</v>
      </c>
      <c r="M230" s="32" t="s">
        <v>56</v>
      </c>
      <c r="N230">
        <v>1</v>
      </c>
      <c r="O230" s="32" t="s">
        <v>42</v>
      </c>
      <c r="P230">
        <v>0</v>
      </c>
      <c r="Q230" s="32" t="s">
        <v>56</v>
      </c>
      <c r="R230">
        <v>8633</v>
      </c>
      <c r="S230" s="32" t="s">
        <v>1889</v>
      </c>
      <c r="T230" s="32" t="s">
        <v>1890</v>
      </c>
      <c r="U230" s="32" t="s">
        <v>45</v>
      </c>
      <c r="V230" s="32" t="s">
        <v>1891</v>
      </c>
      <c r="W230" s="33">
        <v>44810.679699074077</v>
      </c>
      <c r="X230" s="32" t="s">
        <v>58</v>
      </c>
      <c r="Y230" s="32" t="s">
        <v>47</v>
      </c>
      <c r="Z230" s="32" t="s">
        <v>48</v>
      </c>
      <c r="AA230" s="32" t="s">
        <v>49</v>
      </c>
      <c r="AB230" s="32" t="s">
        <v>1892</v>
      </c>
      <c r="AC230" s="32" t="s">
        <v>1893</v>
      </c>
      <c r="AD230" s="34"/>
      <c r="AE230" s="32" t="s">
        <v>39</v>
      </c>
      <c r="AF230" s="32" t="s">
        <v>50</v>
      </c>
      <c r="AG230" s="35">
        <v>0</v>
      </c>
      <c r="AH230" s="33">
        <v>44810.685856481483</v>
      </c>
      <c r="AI230" s="32" t="s">
        <v>56</v>
      </c>
    </row>
    <row r="231" spans="1:35">
      <c r="A231" s="32" t="s">
        <v>35</v>
      </c>
      <c r="B231" s="32" t="s">
        <v>54</v>
      </c>
      <c r="C231" s="33">
        <v>44810.626643518517</v>
      </c>
      <c r="D231" s="33">
        <v>44810.620763888888</v>
      </c>
      <c r="E231" s="32" t="s">
        <v>37</v>
      </c>
      <c r="F231" s="32" t="s">
        <v>1894</v>
      </c>
      <c r="G231">
        <v>11360</v>
      </c>
      <c r="H231" s="33">
        <v>44820.621087962965</v>
      </c>
      <c r="I231" s="32" t="s">
        <v>38</v>
      </c>
      <c r="J231" s="32" t="s">
        <v>39</v>
      </c>
      <c r="K231" s="33"/>
      <c r="L231" s="32" t="s">
        <v>40</v>
      </c>
      <c r="M231" s="32" t="s">
        <v>56</v>
      </c>
      <c r="N231">
        <v>1</v>
      </c>
      <c r="O231" s="32" t="s">
        <v>42</v>
      </c>
      <c r="P231">
        <v>0</v>
      </c>
      <c r="Q231" s="32" t="s">
        <v>56</v>
      </c>
      <c r="R231">
        <v>6482</v>
      </c>
      <c r="S231" s="32" t="s">
        <v>114</v>
      </c>
      <c r="T231" s="32" t="s">
        <v>115</v>
      </c>
      <c r="U231" s="32" t="s">
        <v>45</v>
      </c>
      <c r="V231" s="32" t="s">
        <v>1895</v>
      </c>
      <c r="W231" s="33">
        <v>44810.626643518517</v>
      </c>
      <c r="X231" s="32" t="s">
        <v>223</v>
      </c>
      <c r="Y231" s="32" t="s">
        <v>47</v>
      </c>
      <c r="Z231" s="32" t="s">
        <v>48</v>
      </c>
      <c r="AA231" s="32" t="s">
        <v>475</v>
      </c>
      <c r="AB231" s="32" t="s">
        <v>1896</v>
      </c>
      <c r="AC231" s="32" t="s">
        <v>564</v>
      </c>
      <c r="AD231" s="34"/>
      <c r="AE231" s="32" t="s">
        <v>39</v>
      </c>
      <c r="AF231" s="32" t="s">
        <v>50</v>
      </c>
      <c r="AG231" s="35">
        <v>0</v>
      </c>
      <c r="AH231" s="33">
        <v>44810.626643518517</v>
      </c>
      <c r="AI231" s="32" t="s">
        <v>56</v>
      </c>
    </row>
    <row r="232" spans="1:35">
      <c r="A232" s="32" t="s">
        <v>35</v>
      </c>
      <c r="B232" s="32" t="s">
        <v>982</v>
      </c>
      <c r="C232" s="33"/>
      <c r="D232" s="33">
        <v>44810.62222222222</v>
      </c>
      <c r="E232" s="32" t="s">
        <v>37</v>
      </c>
      <c r="F232" s="32" t="s">
        <v>39</v>
      </c>
      <c r="G232">
        <v>11361</v>
      </c>
      <c r="H232" s="33">
        <v>44834.458333333336</v>
      </c>
      <c r="I232" s="32" t="s">
        <v>38</v>
      </c>
      <c r="J232" s="32" t="s">
        <v>39</v>
      </c>
      <c r="K232" s="33"/>
      <c r="L232" s="32" t="s">
        <v>40</v>
      </c>
      <c r="M232" s="32" t="s">
        <v>56</v>
      </c>
      <c r="N232">
        <v>2</v>
      </c>
      <c r="O232" s="32" t="s">
        <v>39</v>
      </c>
      <c r="P232">
        <v>0</v>
      </c>
      <c r="Q232" s="32" t="s">
        <v>41</v>
      </c>
      <c r="R232">
        <v>8414</v>
      </c>
      <c r="S232" s="32" t="s">
        <v>675</v>
      </c>
      <c r="T232" s="32" t="s">
        <v>676</v>
      </c>
      <c r="U232" s="32" t="s">
        <v>39</v>
      </c>
      <c r="V232" s="32" t="s">
        <v>39</v>
      </c>
      <c r="W232" s="33"/>
      <c r="X232" s="32" t="s">
        <v>1886</v>
      </c>
      <c r="Y232" s="32" t="s">
        <v>47</v>
      </c>
      <c r="Z232" s="32" t="s">
        <v>160</v>
      </c>
      <c r="AA232" s="32" t="s">
        <v>983</v>
      </c>
      <c r="AB232" s="32" t="s">
        <v>677</v>
      </c>
      <c r="AC232" s="32" t="s">
        <v>1304</v>
      </c>
      <c r="AD232" s="34"/>
      <c r="AE232" s="32" t="s">
        <v>39</v>
      </c>
      <c r="AF232" s="32" t="s">
        <v>53</v>
      </c>
      <c r="AG232" s="35">
        <v>0</v>
      </c>
      <c r="AH232" s="33">
        <v>44818.412986111114</v>
      </c>
      <c r="AI232" s="32" t="s">
        <v>56</v>
      </c>
    </row>
    <row r="233" spans="1:35">
      <c r="A233" s="32" t="s">
        <v>35</v>
      </c>
      <c r="B233" s="32" t="s">
        <v>73</v>
      </c>
      <c r="C233" s="33">
        <v>44810.682557870372</v>
      </c>
      <c r="D233" s="33">
        <v>44810.625254629631</v>
      </c>
      <c r="E233" s="32" t="s">
        <v>37</v>
      </c>
      <c r="F233" s="32" t="s">
        <v>1897</v>
      </c>
      <c r="G233">
        <v>11362</v>
      </c>
      <c r="H233" s="33">
        <v>44831.458912037036</v>
      </c>
      <c r="I233" s="32" t="s">
        <v>38</v>
      </c>
      <c r="J233" s="32" t="s">
        <v>39</v>
      </c>
      <c r="K233" s="33"/>
      <c r="L233" s="32" t="s">
        <v>40</v>
      </c>
      <c r="M233" s="32" t="s">
        <v>56</v>
      </c>
      <c r="N233">
        <v>1</v>
      </c>
      <c r="O233" s="32" t="s">
        <v>42</v>
      </c>
      <c r="P233">
        <v>0</v>
      </c>
      <c r="Q233" s="32" t="s">
        <v>41</v>
      </c>
      <c r="R233">
        <v>8130</v>
      </c>
      <c r="S233" s="32" t="s">
        <v>879</v>
      </c>
      <c r="T233" s="32" t="s">
        <v>880</v>
      </c>
      <c r="U233" s="32" t="s">
        <v>45</v>
      </c>
      <c r="V233" s="32" t="s">
        <v>762</v>
      </c>
      <c r="W233" s="33">
        <v>44810.632997685185</v>
      </c>
      <c r="X233" s="32" t="s">
        <v>94</v>
      </c>
      <c r="Y233" s="32" t="s">
        <v>47</v>
      </c>
      <c r="Z233" s="32" t="s">
        <v>48</v>
      </c>
      <c r="AA233" s="32" t="s">
        <v>105</v>
      </c>
      <c r="AB233" s="32" t="s">
        <v>1898</v>
      </c>
      <c r="AC233" s="32" t="s">
        <v>480</v>
      </c>
      <c r="AD233" s="34"/>
      <c r="AE233" s="32" t="s">
        <v>39</v>
      </c>
      <c r="AF233" s="32" t="s">
        <v>50</v>
      </c>
      <c r="AG233" s="35">
        <v>0</v>
      </c>
      <c r="AH233" s="33">
        <v>44826.591550925928</v>
      </c>
      <c r="AI233" s="32" t="s">
        <v>56</v>
      </c>
    </row>
    <row r="234" spans="1:35">
      <c r="A234" s="32" t="s">
        <v>35</v>
      </c>
      <c r="B234" s="32" t="s">
        <v>54</v>
      </c>
      <c r="C234" s="33">
        <v>44810.66510416667</v>
      </c>
      <c r="D234" s="33">
        <v>44810.630462962959</v>
      </c>
      <c r="E234" s="32" t="s">
        <v>37</v>
      </c>
      <c r="F234" s="32" t="s">
        <v>1899</v>
      </c>
      <c r="G234">
        <v>11363</v>
      </c>
      <c r="H234" s="33">
        <v>44820.630729166667</v>
      </c>
      <c r="I234" s="32" t="s">
        <v>597</v>
      </c>
      <c r="J234" s="32" t="s">
        <v>45</v>
      </c>
      <c r="K234" s="33">
        <v>44810.638437499998</v>
      </c>
      <c r="L234" s="32" t="s">
        <v>40</v>
      </c>
      <c r="M234" s="32" t="s">
        <v>56</v>
      </c>
      <c r="N234">
        <v>3</v>
      </c>
      <c r="O234" s="32" t="s">
        <v>135</v>
      </c>
      <c r="P234">
        <v>1</v>
      </c>
      <c r="Q234" s="32" t="s">
        <v>56</v>
      </c>
      <c r="R234">
        <v>6252</v>
      </c>
      <c r="S234" s="32" t="s">
        <v>1900</v>
      </c>
      <c r="T234" s="32" t="s">
        <v>1901</v>
      </c>
      <c r="U234" s="32" t="s">
        <v>45</v>
      </c>
      <c r="V234" s="32" t="s">
        <v>126</v>
      </c>
      <c r="W234" s="33">
        <v>44810.66510416667</v>
      </c>
      <c r="X234" s="32" t="s">
        <v>96</v>
      </c>
      <c r="Y234" s="32" t="s">
        <v>47</v>
      </c>
      <c r="Z234" s="32" t="s">
        <v>48</v>
      </c>
      <c r="AA234" s="32" t="s">
        <v>97</v>
      </c>
      <c r="AB234" s="32" t="s">
        <v>1902</v>
      </c>
      <c r="AC234" s="32" t="s">
        <v>756</v>
      </c>
      <c r="AD234" s="34"/>
      <c r="AE234" s="32" t="s">
        <v>39</v>
      </c>
      <c r="AF234" s="32" t="s">
        <v>53</v>
      </c>
      <c r="AG234" s="35">
        <v>0</v>
      </c>
      <c r="AH234" s="33">
        <v>44810.66510416667</v>
      </c>
      <c r="AI234" s="32" t="s">
        <v>56</v>
      </c>
    </row>
    <row r="235" spans="1:35">
      <c r="A235" s="32" t="s">
        <v>35</v>
      </c>
      <c r="B235" s="32" t="s">
        <v>171</v>
      </c>
      <c r="C235" s="33">
        <v>44810.686122685183</v>
      </c>
      <c r="D235" s="33">
        <v>44810.632974537039</v>
      </c>
      <c r="E235" s="32" t="s">
        <v>37</v>
      </c>
      <c r="F235" s="32" t="s">
        <v>1903</v>
      </c>
      <c r="G235">
        <v>11364</v>
      </c>
      <c r="H235" s="33">
        <v>44820.63890046296</v>
      </c>
      <c r="I235" s="32" t="s">
        <v>38</v>
      </c>
      <c r="J235" s="32" t="s">
        <v>39</v>
      </c>
      <c r="K235" s="33"/>
      <c r="L235" s="32" t="s">
        <v>40</v>
      </c>
      <c r="M235" s="32" t="s">
        <v>56</v>
      </c>
      <c r="N235">
        <v>1</v>
      </c>
      <c r="O235" s="32" t="s">
        <v>42</v>
      </c>
      <c r="P235">
        <v>0</v>
      </c>
      <c r="Q235" s="32" t="s">
        <v>56</v>
      </c>
      <c r="R235">
        <v>8242</v>
      </c>
      <c r="S235" s="32" t="s">
        <v>422</v>
      </c>
      <c r="T235" s="32" t="s">
        <v>423</v>
      </c>
      <c r="U235" s="32" t="s">
        <v>45</v>
      </c>
      <c r="V235" s="32" t="s">
        <v>1904</v>
      </c>
      <c r="W235" s="33">
        <v>44810.680868055555</v>
      </c>
      <c r="X235" s="32" t="s">
        <v>58</v>
      </c>
      <c r="Y235" s="32" t="s">
        <v>47</v>
      </c>
      <c r="Z235" s="32" t="s">
        <v>48</v>
      </c>
      <c r="AA235" s="32" t="s">
        <v>190</v>
      </c>
      <c r="AB235" s="32" t="s">
        <v>1905</v>
      </c>
      <c r="AC235" s="32" t="s">
        <v>1227</v>
      </c>
      <c r="AD235" s="34"/>
      <c r="AE235" s="32" t="s">
        <v>39</v>
      </c>
      <c r="AF235" s="32" t="s">
        <v>50</v>
      </c>
      <c r="AG235" s="35">
        <v>0</v>
      </c>
      <c r="AH235" s="33">
        <v>44810.686122685183</v>
      </c>
      <c r="AI235" s="32" t="s">
        <v>56</v>
      </c>
    </row>
    <row r="236" spans="1:35">
      <c r="A236" s="32" t="s">
        <v>35</v>
      </c>
      <c r="B236" s="32" t="s">
        <v>499</v>
      </c>
      <c r="C236" s="33">
        <v>44810.676666666666</v>
      </c>
      <c r="D236" s="33">
        <v>44810.63484953704</v>
      </c>
      <c r="E236" s="32" t="s">
        <v>37</v>
      </c>
      <c r="F236" s="32" t="s">
        <v>1906</v>
      </c>
      <c r="G236">
        <v>11365</v>
      </c>
      <c r="H236" s="33">
        <v>44838.594108796293</v>
      </c>
      <c r="I236" s="32" t="s">
        <v>38</v>
      </c>
      <c r="J236" s="32" t="s">
        <v>39</v>
      </c>
      <c r="K236" s="33"/>
      <c r="L236" s="32" t="s">
        <v>40</v>
      </c>
      <c r="M236" s="32" t="s">
        <v>56</v>
      </c>
      <c r="N236">
        <v>1</v>
      </c>
      <c r="O236" s="32" t="s">
        <v>452</v>
      </c>
      <c r="P236">
        <v>0</v>
      </c>
      <c r="Q236" s="32" t="s">
        <v>56</v>
      </c>
      <c r="R236">
        <v>6482</v>
      </c>
      <c r="S236" s="32" t="s">
        <v>114</v>
      </c>
      <c r="T236" s="32" t="s">
        <v>115</v>
      </c>
      <c r="U236" s="32" t="s">
        <v>45</v>
      </c>
      <c r="V236" s="32" t="s">
        <v>1907</v>
      </c>
      <c r="W236" s="33">
        <v>44810.653819444444</v>
      </c>
      <c r="X236" s="32" t="s">
        <v>94</v>
      </c>
      <c r="Y236" s="32" t="s">
        <v>47</v>
      </c>
      <c r="Z236" s="32" t="s">
        <v>48</v>
      </c>
      <c r="AA236" s="32" t="s">
        <v>502</v>
      </c>
      <c r="AB236" s="32" t="s">
        <v>1908</v>
      </c>
      <c r="AC236" s="32" t="s">
        <v>564</v>
      </c>
      <c r="AD236" s="34"/>
      <c r="AE236" s="32" t="s">
        <v>39</v>
      </c>
      <c r="AF236" s="32" t="s">
        <v>53</v>
      </c>
      <c r="AG236" s="35">
        <v>0</v>
      </c>
      <c r="AH236" s="33">
        <v>44826.612858796296</v>
      </c>
      <c r="AI236" s="32" t="s">
        <v>56</v>
      </c>
    </row>
    <row r="237" spans="1:35">
      <c r="A237" s="32" t="s">
        <v>35</v>
      </c>
      <c r="B237" s="32" t="s">
        <v>36</v>
      </c>
      <c r="C237" s="33">
        <v>44810.676192129627</v>
      </c>
      <c r="D237" s="33">
        <v>44810.637569444443</v>
      </c>
      <c r="E237" s="32" t="s">
        <v>37</v>
      </c>
      <c r="F237" s="32" t="s">
        <v>1909</v>
      </c>
      <c r="G237">
        <v>11366</v>
      </c>
      <c r="H237" s="33">
        <v>44820.66369212963</v>
      </c>
      <c r="I237" s="32" t="s">
        <v>38</v>
      </c>
      <c r="J237" s="32" t="s">
        <v>39</v>
      </c>
      <c r="K237" s="33"/>
      <c r="L237" s="32" t="s">
        <v>40</v>
      </c>
      <c r="M237" s="32" t="s">
        <v>56</v>
      </c>
      <c r="N237">
        <v>1</v>
      </c>
      <c r="O237" s="32" t="s">
        <v>60</v>
      </c>
      <c r="P237">
        <v>0</v>
      </c>
      <c r="Q237" s="32" t="s">
        <v>56</v>
      </c>
      <c r="R237">
        <v>5630</v>
      </c>
      <c r="S237" s="32" t="s">
        <v>1910</v>
      </c>
      <c r="T237" s="32" t="s">
        <v>1911</v>
      </c>
      <c r="U237" s="32" t="s">
        <v>45</v>
      </c>
      <c r="V237" s="32" t="s">
        <v>1534</v>
      </c>
      <c r="W237" s="33">
        <v>44810.650509259256</v>
      </c>
      <c r="X237" s="32" t="s">
        <v>72</v>
      </c>
      <c r="Y237" s="32" t="s">
        <v>47</v>
      </c>
      <c r="Z237" s="32" t="s">
        <v>48</v>
      </c>
      <c r="AA237" s="32" t="s">
        <v>314</v>
      </c>
      <c r="AB237" s="32" t="s">
        <v>1912</v>
      </c>
      <c r="AC237" s="32" t="s">
        <v>616</v>
      </c>
      <c r="AD237" s="34"/>
      <c r="AE237" s="32" t="s">
        <v>39</v>
      </c>
      <c r="AF237" s="32" t="s">
        <v>50</v>
      </c>
      <c r="AG237" s="35">
        <v>0</v>
      </c>
      <c r="AH237" s="33">
        <v>44810.676192129627</v>
      </c>
      <c r="AI237" s="32" t="s">
        <v>56</v>
      </c>
    </row>
    <row r="238" spans="1:35">
      <c r="A238" s="32" t="s">
        <v>35</v>
      </c>
      <c r="B238" s="32" t="s">
        <v>452</v>
      </c>
      <c r="C238" s="33">
        <v>44811.638402777775</v>
      </c>
      <c r="D238" s="33">
        <v>44810.638287037036</v>
      </c>
      <c r="E238" s="32" t="s">
        <v>37</v>
      </c>
      <c r="F238" s="32" t="s">
        <v>1913</v>
      </c>
      <c r="G238">
        <v>11367</v>
      </c>
      <c r="H238" s="33">
        <v>44823.568958333337</v>
      </c>
      <c r="I238" s="32" t="s">
        <v>38</v>
      </c>
      <c r="J238" s="32" t="s">
        <v>39</v>
      </c>
      <c r="K238" s="33"/>
      <c r="L238" s="32" t="s">
        <v>40</v>
      </c>
      <c r="M238" s="32" t="s">
        <v>56</v>
      </c>
      <c r="N238">
        <v>1</v>
      </c>
      <c r="O238" s="32" t="s">
        <v>224</v>
      </c>
      <c r="P238">
        <v>0</v>
      </c>
      <c r="Q238" s="32" t="s">
        <v>56</v>
      </c>
      <c r="R238">
        <v>7034</v>
      </c>
      <c r="S238" s="32" t="s">
        <v>525</v>
      </c>
      <c r="T238" s="32" t="s">
        <v>526</v>
      </c>
      <c r="U238" s="32" t="s">
        <v>45</v>
      </c>
      <c r="V238" s="32" t="s">
        <v>1914</v>
      </c>
      <c r="W238" s="33">
        <v>44810.709108796298</v>
      </c>
      <c r="X238" s="32" t="s">
        <v>59</v>
      </c>
      <c r="Y238" s="32" t="s">
        <v>47</v>
      </c>
      <c r="Z238" s="32" t="s">
        <v>48</v>
      </c>
      <c r="AA238" s="32" t="s">
        <v>455</v>
      </c>
      <c r="AB238" s="32" t="s">
        <v>1915</v>
      </c>
      <c r="AC238" s="32" t="s">
        <v>527</v>
      </c>
      <c r="AD238" s="34"/>
      <c r="AE238" s="32" t="s">
        <v>39</v>
      </c>
      <c r="AF238" s="32" t="s">
        <v>50</v>
      </c>
      <c r="AG238" s="35">
        <v>0</v>
      </c>
      <c r="AH238" s="33">
        <v>44811.638402777775</v>
      </c>
      <c r="AI238" s="32" t="s">
        <v>56</v>
      </c>
    </row>
    <row r="239" spans="1:35">
      <c r="A239" s="32" t="s">
        <v>35</v>
      </c>
      <c r="B239" s="32" t="s">
        <v>178</v>
      </c>
      <c r="C239" s="33">
        <v>44813.400810185187</v>
      </c>
      <c r="D239" s="33">
        <v>44810.64</v>
      </c>
      <c r="E239" s="32" t="s">
        <v>37</v>
      </c>
      <c r="F239" s="32" t="s">
        <v>39</v>
      </c>
      <c r="G239">
        <v>11368</v>
      </c>
      <c r="H239" s="33">
        <v>44817.535532407404</v>
      </c>
      <c r="I239" s="32" t="s">
        <v>38</v>
      </c>
      <c r="J239" s="32" t="s">
        <v>39</v>
      </c>
      <c r="K239" s="33"/>
      <c r="L239" s="32" t="s">
        <v>40</v>
      </c>
      <c r="M239" s="32" t="s">
        <v>56</v>
      </c>
      <c r="N239">
        <v>1</v>
      </c>
      <c r="O239" s="32" t="s">
        <v>253</v>
      </c>
      <c r="P239">
        <v>0</v>
      </c>
      <c r="Q239" s="32" t="s">
        <v>41</v>
      </c>
      <c r="R239">
        <v>8135</v>
      </c>
      <c r="S239" s="32" t="s">
        <v>334</v>
      </c>
      <c r="T239" s="32" t="s">
        <v>335</v>
      </c>
      <c r="U239" s="32" t="s">
        <v>45</v>
      </c>
      <c r="V239" s="32" t="s">
        <v>1916</v>
      </c>
      <c r="W239" s="33">
        <v>44811.380335648151</v>
      </c>
      <c r="X239" s="32" t="s">
        <v>46</v>
      </c>
      <c r="Y239" s="32" t="s">
        <v>47</v>
      </c>
      <c r="Z239" s="32" t="s">
        <v>48</v>
      </c>
      <c r="AA239" s="32" t="s">
        <v>182</v>
      </c>
      <c r="AB239" s="32" t="s">
        <v>1917</v>
      </c>
      <c r="AC239" s="32" t="s">
        <v>496</v>
      </c>
      <c r="AD239" s="34"/>
      <c r="AE239" s="32" t="s">
        <v>39</v>
      </c>
      <c r="AF239" s="32" t="s">
        <v>53</v>
      </c>
      <c r="AG239" s="35">
        <v>0</v>
      </c>
      <c r="AH239" s="33">
        <v>44813.40079861111</v>
      </c>
      <c r="AI239" s="32" t="s">
        <v>56</v>
      </c>
    </row>
    <row r="240" spans="1:35">
      <c r="A240" s="32" t="s">
        <v>35</v>
      </c>
      <c r="B240" s="32" t="s">
        <v>329</v>
      </c>
      <c r="C240" s="33">
        <v>44810.642418981479</v>
      </c>
      <c r="D240" s="33">
        <v>44810.641701388886</v>
      </c>
      <c r="E240" s="32" t="s">
        <v>37</v>
      </c>
      <c r="F240" s="32" t="s">
        <v>1918</v>
      </c>
      <c r="G240">
        <v>11369</v>
      </c>
      <c r="H240" s="33">
        <v>44841.34375</v>
      </c>
      <c r="I240" s="32" t="s">
        <v>38</v>
      </c>
      <c r="J240" s="32" t="s">
        <v>39</v>
      </c>
      <c r="K240" s="33"/>
      <c r="L240" s="32" t="s">
        <v>40</v>
      </c>
      <c r="M240" s="32" t="s">
        <v>41</v>
      </c>
      <c r="N240">
        <v>1</v>
      </c>
      <c r="O240" s="32" t="s">
        <v>39</v>
      </c>
      <c r="P240">
        <v>0</v>
      </c>
      <c r="Q240" s="32" t="s">
        <v>41</v>
      </c>
      <c r="R240">
        <v>642175520</v>
      </c>
      <c r="S240" s="32" t="s">
        <v>194</v>
      </c>
      <c r="T240" s="32" t="s">
        <v>195</v>
      </c>
      <c r="U240" s="32" t="s">
        <v>45</v>
      </c>
      <c r="V240" s="32" t="s">
        <v>1919</v>
      </c>
      <c r="W240" s="33">
        <v>44810.642418981479</v>
      </c>
      <c r="X240" s="32" t="s">
        <v>196</v>
      </c>
      <c r="Y240" s="32" t="s">
        <v>282</v>
      </c>
      <c r="Z240" s="32" t="s">
        <v>48</v>
      </c>
      <c r="AA240" s="32" t="s">
        <v>330</v>
      </c>
      <c r="AB240" s="32" t="s">
        <v>1063</v>
      </c>
      <c r="AC240" s="32" t="s">
        <v>1349</v>
      </c>
      <c r="AD240" s="34"/>
      <c r="AE240" s="32" t="s">
        <v>39</v>
      </c>
      <c r="AF240" s="32" t="s">
        <v>50</v>
      </c>
      <c r="AG240" s="35">
        <v>0</v>
      </c>
      <c r="AH240" s="33">
        <v>44838.469444444447</v>
      </c>
      <c r="AI240" s="32" t="s">
        <v>41</v>
      </c>
    </row>
    <row r="241" spans="1:35">
      <c r="A241" s="32" t="s">
        <v>35</v>
      </c>
      <c r="B241" s="32" t="s">
        <v>499</v>
      </c>
      <c r="C241" s="33">
        <v>44810.644733796296</v>
      </c>
      <c r="D241" s="33">
        <v>44810.644502314812</v>
      </c>
      <c r="E241" s="32" t="s">
        <v>37</v>
      </c>
      <c r="F241" s="32" t="s">
        <v>1920</v>
      </c>
      <c r="G241">
        <v>11370</v>
      </c>
      <c r="H241" s="33">
        <v>44841.344398148147</v>
      </c>
      <c r="I241" s="32" t="s">
        <v>38</v>
      </c>
      <c r="J241" s="32" t="s">
        <v>39</v>
      </c>
      <c r="K241" s="33"/>
      <c r="L241" s="32" t="s">
        <v>40</v>
      </c>
      <c r="M241" s="32" t="s">
        <v>41</v>
      </c>
      <c r="N241">
        <v>1</v>
      </c>
      <c r="O241" s="32" t="s">
        <v>39</v>
      </c>
      <c r="P241">
        <v>0</v>
      </c>
      <c r="Q241" s="32" t="s">
        <v>41</v>
      </c>
      <c r="R241">
        <v>642175520</v>
      </c>
      <c r="S241" s="32" t="s">
        <v>194</v>
      </c>
      <c r="T241" s="32" t="s">
        <v>195</v>
      </c>
      <c r="U241" s="32" t="s">
        <v>45</v>
      </c>
      <c r="V241" s="32" t="s">
        <v>801</v>
      </c>
      <c r="W241" s="33">
        <v>44810.644733796296</v>
      </c>
      <c r="X241" s="32" t="s">
        <v>196</v>
      </c>
      <c r="Y241" s="32" t="s">
        <v>235</v>
      </c>
      <c r="Z241" s="32" t="s">
        <v>48</v>
      </c>
      <c r="AA241" s="32" t="s">
        <v>39</v>
      </c>
      <c r="AB241" s="32" t="s">
        <v>837</v>
      </c>
      <c r="AC241" s="32" t="s">
        <v>1349</v>
      </c>
      <c r="AD241" s="34"/>
      <c r="AE241" s="32" t="s">
        <v>39</v>
      </c>
      <c r="AF241" s="32" t="s">
        <v>50</v>
      </c>
      <c r="AG241" s="35">
        <v>0</v>
      </c>
      <c r="AH241" s="33">
        <v>44838.469398148147</v>
      </c>
      <c r="AI241" s="32" t="s">
        <v>41</v>
      </c>
    </row>
    <row r="242" spans="1:35">
      <c r="A242" s="32" t="s">
        <v>35</v>
      </c>
      <c r="B242" s="32" t="s">
        <v>499</v>
      </c>
      <c r="C242" s="33">
        <v>44810.646539351852</v>
      </c>
      <c r="D242" s="33">
        <v>44810.646307870367</v>
      </c>
      <c r="E242" s="32" t="s">
        <v>37</v>
      </c>
      <c r="F242" s="32" t="s">
        <v>1921</v>
      </c>
      <c r="G242">
        <v>11371</v>
      </c>
      <c r="H242" s="33">
        <v>44841.344340277778</v>
      </c>
      <c r="I242" s="32" t="s">
        <v>38</v>
      </c>
      <c r="J242" s="32" t="s">
        <v>39</v>
      </c>
      <c r="K242" s="33"/>
      <c r="L242" s="32" t="s">
        <v>40</v>
      </c>
      <c r="M242" s="32" t="s">
        <v>41</v>
      </c>
      <c r="N242">
        <v>1</v>
      </c>
      <c r="O242" s="32" t="s">
        <v>39</v>
      </c>
      <c r="P242">
        <v>0</v>
      </c>
      <c r="Q242" s="32" t="s">
        <v>41</v>
      </c>
      <c r="R242">
        <v>642175520</v>
      </c>
      <c r="S242" s="32" t="s">
        <v>194</v>
      </c>
      <c r="T242" s="32" t="s">
        <v>195</v>
      </c>
      <c r="U242" s="32" t="s">
        <v>45</v>
      </c>
      <c r="V242" s="32" t="s">
        <v>801</v>
      </c>
      <c r="W242" s="33">
        <v>44810.646539351852</v>
      </c>
      <c r="X242" s="32" t="s">
        <v>196</v>
      </c>
      <c r="Y242" s="32" t="s">
        <v>52</v>
      </c>
      <c r="Z242" s="32" t="s">
        <v>48</v>
      </c>
      <c r="AA242" s="32" t="s">
        <v>39</v>
      </c>
      <c r="AB242" s="32" t="s">
        <v>1010</v>
      </c>
      <c r="AC242" s="32" t="s">
        <v>1349</v>
      </c>
      <c r="AD242" s="34"/>
      <c r="AE242" s="32" t="s">
        <v>39</v>
      </c>
      <c r="AF242" s="32" t="s">
        <v>50</v>
      </c>
      <c r="AG242" s="35">
        <v>0</v>
      </c>
      <c r="AH242" s="33">
        <v>44838.469340277778</v>
      </c>
      <c r="AI242" s="32" t="s">
        <v>41</v>
      </c>
    </row>
    <row r="243" spans="1:35">
      <c r="A243" s="32" t="s">
        <v>35</v>
      </c>
      <c r="B243" s="32" t="s">
        <v>54</v>
      </c>
      <c r="C243" s="33">
        <v>44810.649016203701</v>
      </c>
      <c r="D243" s="33">
        <v>44810.648657407408</v>
      </c>
      <c r="E243" s="32" t="s">
        <v>37</v>
      </c>
      <c r="F243" s="32" t="s">
        <v>1922</v>
      </c>
      <c r="G243">
        <v>11372</v>
      </c>
      <c r="H243" s="33">
        <v>44818.691064814811</v>
      </c>
      <c r="I243" s="32" t="s">
        <v>38</v>
      </c>
      <c r="J243" s="32" t="s">
        <v>39</v>
      </c>
      <c r="K243" s="33"/>
      <c r="L243" s="32" t="s">
        <v>40</v>
      </c>
      <c r="M243" s="32" t="s">
        <v>41</v>
      </c>
      <c r="N243">
        <v>1</v>
      </c>
      <c r="O243" s="32" t="s">
        <v>198</v>
      </c>
      <c r="P243">
        <v>0</v>
      </c>
      <c r="Q243" s="32" t="s">
        <v>41</v>
      </c>
      <c r="R243">
        <v>642175520</v>
      </c>
      <c r="S243" s="32" t="s">
        <v>194</v>
      </c>
      <c r="T243" s="32" t="s">
        <v>195</v>
      </c>
      <c r="U243" s="32" t="s">
        <v>45</v>
      </c>
      <c r="V243" s="32" t="s">
        <v>1923</v>
      </c>
      <c r="W243" s="33">
        <v>44810.649016203701</v>
      </c>
      <c r="X243" s="32" t="s">
        <v>196</v>
      </c>
      <c r="Y243" s="32" t="s">
        <v>52</v>
      </c>
      <c r="Z243" s="32" t="s">
        <v>48</v>
      </c>
      <c r="AA243" s="32" t="s">
        <v>197</v>
      </c>
      <c r="AB243" s="32" t="s">
        <v>1924</v>
      </c>
      <c r="AC243" s="32" t="s">
        <v>1349</v>
      </c>
      <c r="AD243" s="34"/>
      <c r="AE243" s="32" t="s">
        <v>39</v>
      </c>
      <c r="AF243" s="32" t="s">
        <v>50</v>
      </c>
      <c r="AG243" s="35">
        <v>0</v>
      </c>
      <c r="AH243" s="33">
        <v>44816.441064814811</v>
      </c>
      <c r="AI243" s="32" t="s">
        <v>41</v>
      </c>
    </row>
    <row r="244" spans="1:35">
      <c r="A244" s="32" t="s">
        <v>35</v>
      </c>
      <c r="B244" s="32" t="s">
        <v>54</v>
      </c>
      <c r="C244" s="33">
        <v>44810.668773148151</v>
      </c>
      <c r="D244" s="33">
        <v>44810.649305555555</v>
      </c>
      <c r="E244" s="32" t="s">
        <v>37</v>
      </c>
      <c r="F244" s="32" t="s">
        <v>1925</v>
      </c>
      <c r="G244">
        <v>11373</v>
      </c>
      <c r="H244" s="33">
        <v>44820.649780092594</v>
      </c>
      <c r="I244" s="32" t="s">
        <v>1926</v>
      </c>
      <c r="J244" s="32" t="s">
        <v>45</v>
      </c>
      <c r="K244" s="33">
        <v>44810.667986111112</v>
      </c>
      <c r="L244" s="32" t="s">
        <v>40</v>
      </c>
      <c r="M244" s="32" t="s">
        <v>56</v>
      </c>
      <c r="N244">
        <v>1</v>
      </c>
      <c r="O244" s="32" t="s">
        <v>119</v>
      </c>
      <c r="P244">
        <v>1</v>
      </c>
      <c r="Q244" s="32" t="s">
        <v>56</v>
      </c>
      <c r="R244">
        <v>910245074</v>
      </c>
      <c r="S244" s="32" t="s">
        <v>1927</v>
      </c>
      <c r="T244" s="32" t="s">
        <v>1928</v>
      </c>
      <c r="U244" s="32" t="s">
        <v>45</v>
      </c>
      <c r="V244" s="32" t="s">
        <v>1929</v>
      </c>
      <c r="W244" s="33">
        <v>44810.668773148151</v>
      </c>
      <c r="X244" s="32" t="s">
        <v>96</v>
      </c>
      <c r="Y244" s="32" t="s">
        <v>47</v>
      </c>
      <c r="Z244" s="32" t="s">
        <v>48</v>
      </c>
      <c r="AA244" s="32" t="s">
        <v>97</v>
      </c>
      <c r="AB244" s="32" t="s">
        <v>1930</v>
      </c>
      <c r="AC244" s="32" t="s">
        <v>517</v>
      </c>
      <c r="AD244" s="34"/>
      <c r="AE244" s="32" t="s">
        <v>39</v>
      </c>
      <c r="AF244" s="32" t="s">
        <v>50</v>
      </c>
      <c r="AG244" s="35">
        <v>0</v>
      </c>
      <c r="AH244" s="33">
        <v>44810.668773148151</v>
      </c>
      <c r="AI244" s="32" t="s">
        <v>56</v>
      </c>
    </row>
    <row r="245" spans="1:35">
      <c r="A245" s="32" t="s">
        <v>35</v>
      </c>
      <c r="B245" s="32" t="s">
        <v>499</v>
      </c>
      <c r="C245" s="33">
        <v>44810.650335648148</v>
      </c>
      <c r="D245" s="33">
        <v>44810.650127314817</v>
      </c>
      <c r="E245" s="32" t="s">
        <v>37</v>
      </c>
      <c r="F245" s="32" t="s">
        <v>1931</v>
      </c>
      <c r="G245">
        <v>11374</v>
      </c>
      <c r="H245" s="33">
        <v>44841.344293981485</v>
      </c>
      <c r="I245" s="32" t="s">
        <v>38</v>
      </c>
      <c r="J245" s="32" t="s">
        <v>39</v>
      </c>
      <c r="K245" s="33"/>
      <c r="L245" s="32" t="s">
        <v>40</v>
      </c>
      <c r="M245" s="32" t="s">
        <v>41</v>
      </c>
      <c r="N245">
        <v>1</v>
      </c>
      <c r="O245" s="32" t="s">
        <v>39</v>
      </c>
      <c r="P245">
        <v>0</v>
      </c>
      <c r="Q245" s="32" t="s">
        <v>41</v>
      </c>
      <c r="R245">
        <v>642175520</v>
      </c>
      <c r="S245" s="32" t="s">
        <v>194</v>
      </c>
      <c r="T245" s="32" t="s">
        <v>195</v>
      </c>
      <c r="U245" s="32" t="s">
        <v>45</v>
      </c>
      <c r="V245" s="32" t="s">
        <v>753</v>
      </c>
      <c r="W245" s="33">
        <v>44810.650335648148</v>
      </c>
      <c r="X245" s="32" t="s">
        <v>196</v>
      </c>
      <c r="Y245" s="32" t="s">
        <v>235</v>
      </c>
      <c r="Z245" s="32" t="s">
        <v>48</v>
      </c>
      <c r="AA245" s="32" t="s">
        <v>39</v>
      </c>
      <c r="AB245" s="32" t="s">
        <v>837</v>
      </c>
      <c r="AC245" s="32" t="s">
        <v>1349</v>
      </c>
      <c r="AD245" s="34"/>
      <c r="AE245" s="32" t="s">
        <v>39</v>
      </c>
      <c r="AF245" s="32" t="s">
        <v>50</v>
      </c>
      <c r="AG245" s="35">
        <v>0</v>
      </c>
      <c r="AH245" s="33">
        <v>44838.469293981485</v>
      </c>
      <c r="AI245" s="32" t="s">
        <v>41</v>
      </c>
    </row>
    <row r="246" spans="1:35">
      <c r="A246" s="32" t="s">
        <v>35</v>
      </c>
      <c r="B246" s="32" t="s">
        <v>329</v>
      </c>
      <c r="C246" s="33">
        <v>44810.652465277781</v>
      </c>
      <c r="D246" s="33">
        <v>44810.652280092596</v>
      </c>
      <c r="E246" s="32" t="s">
        <v>37</v>
      </c>
      <c r="F246" s="32" t="s">
        <v>1932</v>
      </c>
      <c r="G246">
        <v>11375</v>
      </c>
      <c r="H246" s="33">
        <v>44841.344236111108</v>
      </c>
      <c r="I246" s="32" t="s">
        <v>38</v>
      </c>
      <c r="J246" s="32" t="s">
        <v>39</v>
      </c>
      <c r="K246" s="33"/>
      <c r="L246" s="32" t="s">
        <v>40</v>
      </c>
      <c r="M246" s="32" t="s">
        <v>41</v>
      </c>
      <c r="N246">
        <v>1</v>
      </c>
      <c r="O246" s="32" t="s">
        <v>39</v>
      </c>
      <c r="P246">
        <v>0</v>
      </c>
      <c r="Q246" s="32" t="s">
        <v>41</v>
      </c>
      <c r="R246">
        <v>642175520</v>
      </c>
      <c r="S246" s="32" t="s">
        <v>194</v>
      </c>
      <c r="T246" s="32" t="s">
        <v>195</v>
      </c>
      <c r="U246" s="32" t="s">
        <v>45</v>
      </c>
      <c r="V246" s="32" t="s">
        <v>749</v>
      </c>
      <c r="W246" s="33">
        <v>44810.652465277781</v>
      </c>
      <c r="X246" s="32" t="s">
        <v>196</v>
      </c>
      <c r="Y246" s="32" t="s">
        <v>235</v>
      </c>
      <c r="Z246" s="32" t="s">
        <v>48</v>
      </c>
      <c r="AA246" s="32" t="s">
        <v>425</v>
      </c>
      <c r="AB246" s="32" t="s">
        <v>1933</v>
      </c>
      <c r="AC246" s="32" t="s">
        <v>1349</v>
      </c>
      <c r="AD246" s="34"/>
      <c r="AE246" s="32" t="s">
        <v>39</v>
      </c>
      <c r="AF246" s="32" t="s">
        <v>50</v>
      </c>
      <c r="AG246" s="35">
        <v>0</v>
      </c>
      <c r="AH246" s="33">
        <v>44838.469236111108</v>
      </c>
      <c r="AI246" s="32" t="s">
        <v>41</v>
      </c>
    </row>
    <row r="247" spans="1:35">
      <c r="A247" s="32" t="s">
        <v>35</v>
      </c>
      <c r="B247" s="32" t="s">
        <v>92</v>
      </c>
      <c r="C247" s="33"/>
      <c r="D247" s="33">
        <v>44810.657581018517</v>
      </c>
      <c r="E247" s="32" t="s">
        <v>37</v>
      </c>
      <c r="F247" s="32" t="s">
        <v>1934</v>
      </c>
      <c r="G247">
        <v>11376</v>
      </c>
      <c r="H247" s="33">
        <v>44820.657986111109</v>
      </c>
      <c r="I247" s="32" t="s">
        <v>38</v>
      </c>
      <c r="J247" s="32" t="s">
        <v>39</v>
      </c>
      <c r="K247" s="33"/>
      <c r="L247" s="32" t="s">
        <v>40</v>
      </c>
      <c r="M247" s="32" t="s">
        <v>56</v>
      </c>
      <c r="N247">
        <v>1</v>
      </c>
      <c r="O247" s="32" t="s">
        <v>42</v>
      </c>
      <c r="P247">
        <v>0</v>
      </c>
      <c r="Q247" s="32" t="s">
        <v>56</v>
      </c>
      <c r="R247">
        <v>8744</v>
      </c>
      <c r="S247" s="32" t="s">
        <v>553</v>
      </c>
      <c r="T247" s="32" t="s">
        <v>554</v>
      </c>
      <c r="U247" s="32" t="s">
        <v>39</v>
      </c>
      <c r="V247" s="32" t="s">
        <v>39</v>
      </c>
      <c r="W247" s="33"/>
      <c r="X247" s="32" t="s">
        <v>106</v>
      </c>
      <c r="Y247" s="32" t="s">
        <v>47</v>
      </c>
      <c r="Z247" s="32" t="s">
        <v>160</v>
      </c>
      <c r="AA247" s="32" t="s">
        <v>456</v>
      </c>
      <c r="AB247" s="32" t="s">
        <v>1935</v>
      </c>
      <c r="AC247" s="32" t="s">
        <v>496</v>
      </c>
      <c r="AD247" s="34"/>
      <c r="AE247" s="32" t="s">
        <v>39</v>
      </c>
      <c r="AF247" s="32" t="s">
        <v>50</v>
      </c>
      <c r="AG247" s="35">
        <v>0</v>
      </c>
      <c r="AH247" s="33">
        <v>44810.670486111114</v>
      </c>
      <c r="AI247" s="32" t="s">
        <v>56</v>
      </c>
    </row>
    <row r="248" spans="1:35">
      <c r="A248" s="32" t="s">
        <v>35</v>
      </c>
      <c r="B248" s="32" t="s">
        <v>178</v>
      </c>
      <c r="C248" s="33">
        <v>44811.631331018521</v>
      </c>
      <c r="D248" s="33">
        <v>44811.31113425926</v>
      </c>
      <c r="E248" s="32" t="s">
        <v>37</v>
      </c>
      <c r="F248" s="32" t="s">
        <v>1936</v>
      </c>
      <c r="G248">
        <v>11377</v>
      </c>
      <c r="H248" s="33">
        <v>44838.545289351852</v>
      </c>
      <c r="I248" s="32" t="s">
        <v>38</v>
      </c>
      <c r="J248" s="32" t="s">
        <v>39</v>
      </c>
      <c r="K248" s="33"/>
      <c r="L248" s="32" t="s">
        <v>40</v>
      </c>
      <c r="M248" s="32" t="s">
        <v>56</v>
      </c>
      <c r="N248">
        <v>1</v>
      </c>
      <c r="O248" s="32" t="s">
        <v>73</v>
      </c>
      <c r="P248">
        <v>0</v>
      </c>
      <c r="Q248" s="32" t="s">
        <v>56</v>
      </c>
      <c r="R248">
        <v>8617</v>
      </c>
      <c r="S248" s="32" t="s">
        <v>1937</v>
      </c>
      <c r="T248" s="32" t="s">
        <v>1938</v>
      </c>
      <c r="U248" s="32" t="s">
        <v>45</v>
      </c>
      <c r="V248" s="32" t="s">
        <v>1939</v>
      </c>
      <c r="W248" s="33">
        <v>44811.379733796297</v>
      </c>
      <c r="X248" s="32" t="s">
        <v>67</v>
      </c>
      <c r="Y248" s="32" t="s">
        <v>47</v>
      </c>
      <c r="Z248" s="32" t="s">
        <v>48</v>
      </c>
      <c r="AA248" s="32" t="s">
        <v>182</v>
      </c>
      <c r="AB248" s="32" t="s">
        <v>1940</v>
      </c>
      <c r="AC248" s="32" t="s">
        <v>1256</v>
      </c>
      <c r="AD248" s="34"/>
      <c r="AE248" s="32" t="s">
        <v>39</v>
      </c>
      <c r="AF248" s="32" t="s">
        <v>53</v>
      </c>
      <c r="AG248" s="35">
        <v>0</v>
      </c>
      <c r="AH248" s="33">
        <v>44826.591122685182</v>
      </c>
      <c r="AI248" s="32" t="s">
        <v>56</v>
      </c>
    </row>
    <row r="249" spans="1:35">
      <c r="A249" s="32" t="s">
        <v>35</v>
      </c>
      <c r="B249" s="32" t="s">
        <v>36</v>
      </c>
      <c r="C249" s="33">
        <v>44811.324861111112</v>
      </c>
      <c r="D249" s="33">
        <v>44811.312002314815</v>
      </c>
      <c r="E249" s="32" t="s">
        <v>37</v>
      </c>
      <c r="F249" s="32" t="s">
        <v>1941</v>
      </c>
      <c r="G249">
        <v>11378</v>
      </c>
      <c r="H249" s="33">
        <v>44838.576111111113</v>
      </c>
      <c r="I249" s="32" t="s">
        <v>38</v>
      </c>
      <c r="J249" s="32" t="s">
        <v>39</v>
      </c>
      <c r="K249" s="33"/>
      <c r="L249" s="32" t="s">
        <v>40</v>
      </c>
      <c r="M249" s="32" t="s">
        <v>56</v>
      </c>
      <c r="N249">
        <v>1</v>
      </c>
      <c r="O249" s="32" t="s">
        <v>127</v>
      </c>
      <c r="P249">
        <v>0</v>
      </c>
      <c r="Q249" s="32" t="s">
        <v>56</v>
      </c>
      <c r="R249">
        <v>6134</v>
      </c>
      <c r="S249" s="32" t="s">
        <v>1092</v>
      </c>
      <c r="T249" s="32" t="s">
        <v>1093</v>
      </c>
      <c r="U249" s="32" t="s">
        <v>45</v>
      </c>
      <c r="V249" s="32" t="s">
        <v>38</v>
      </c>
      <c r="W249" s="33">
        <v>44811.324861111112</v>
      </c>
      <c r="X249" s="32" t="s">
        <v>51</v>
      </c>
      <c r="Y249" s="32" t="s">
        <v>52</v>
      </c>
      <c r="Z249" s="32" t="s">
        <v>48</v>
      </c>
      <c r="AA249" s="32" t="s">
        <v>179</v>
      </c>
      <c r="AB249" s="32" t="s">
        <v>269</v>
      </c>
      <c r="AC249" s="32" t="s">
        <v>1393</v>
      </c>
      <c r="AD249" s="34"/>
      <c r="AE249" s="32" t="s">
        <v>39</v>
      </c>
      <c r="AF249" s="32" t="s">
        <v>50</v>
      </c>
      <c r="AG249" s="35">
        <v>0</v>
      </c>
      <c r="AH249" s="33">
        <v>44826.576111111113</v>
      </c>
      <c r="AI249" s="32" t="s">
        <v>56</v>
      </c>
    </row>
    <row r="250" spans="1:35">
      <c r="A250" s="32" t="s">
        <v>35</v>
      </c>
      <c r="B250" s="32" t="s">
        <v>329</v>
      </c>
      <c r="C250" s="33">
        <v>44820.563750000001</v>
      </c>
      <c r="D250" s="33">
        <v>44811.328159722223</v>
      </c>
      <c r="E250" s="32" t="s">
        <v>37</v>
      </c>
      <c r="F250" s="32" t="s">
        <v>1942</v>
      </c>
      <c r="G250">
        <v>11379</v>
      </c>
      <c r="H250" s="33">
        <v>44827.38077546296</v>
      </c>
      <c r="I250" s="32" t="s">
        <v>1943</v>
      </c>
      <c r="J250" s="32" t="s">
        <v>45</v>
      </c>
      <c r="K250" s="33">
        <v>44812.58090277778</v>
      </c>
      <c r="L250" s="32" t="s">
        <v>40</v>
      </c>
      <c r="M250" s="32" t="s">
        <v>56</v>
      </c>
      <c r="N250">
        <v>3</v>
      </c>
      <c r="O250" s="32" t="s">
        <v>92</v>
      </c>
      <c r="P250">
        <v>1</v>
      </c>
      <c r="Q250" s="32" t="s">
        <v>56</v>
      </c>
      <c r="R250">
        <v>8817</v>
      </c>
      <c r="S250" s="32" t="s">
        <v>1944</v>
      </c>
      <c r="T250" s="32" t="s">
        <v>1945</v>
      </c>
      <c r="U250" s="32" t="s">
        <v>45</v>
      </c>
      <c r="V250" s="32" t="s">
        <v>1946</v>
      </c>
      <c r="W250" s="33">
        <v>44820.563750000001</v>
      </c>
      <c r="X250" s="32" t="s">
        <v>106</v>
      </c>
      <c r="Y250" s="32" t="s">
        <v>47</v>
      </c>
      <c r="Z250" s="32" t="s">
        <v>48</v>
      </c>
      <c r="AA250" s="32" t="s">
        <v>330</v>
      </c>
      <c r="AB250" s="32" t="s">
        <v>1947</v>
      </c>
      <c r="AC250" s="32" t="s">
        <v>561</v>
      </c>
      <c r="AD250" s="34"/>
      <c r="AE250" s="32" t="s">
        <v>39</v>
      </c>
      <c r="AF250" s="32" t="s">
        <v>53</v>
      </c>
      <c r="AG250" s="35">
        <v>0</v>
      </c>
      <c r="AH250" s="33">
        <v>44826.610625000001</v>
      </c>
      <c r="AI250" s="32" t="s">
        <v>56</v>
      </c>
    </row>
    <row r="251" spans="1:35">
      <c r="A251" s="32" t="s">
        <v>35</v>
      </c>
      <c r="B251" s="32" t="s">
        <v>68</v>
      </c>
      <c r="C251" s="33">
        <v>44811.633553240739</v>
      </c>
      <c r="D251" s="33">
        <v>44811.342673611114</v>
      </c>
      <c r="E251" s="32" t="s">
        <v>37</v>
      </c>
      <c r="F251" s="32" t="s">
        <v>1948</v>
      </c>
      <c r="G251">
        <v>11380</v>
      </c>
      <c r="H251" s="33">
        <v>44823.426608796297</v>
      </c>
      <c r="I251" s="32" t="s">
        <v>38</v>
      </c>
      <c r="J251" s="32" t="s">
        <v>39</v>
      </c>
      <c r="K251" s="33"/>
      <c r="L251" s="32" t="s">
        <v>40</v>
      </c>
      <c r="M251" s="32" t="s">
        <v>56</v>
      </c>
      <c r="N251">
        <v>1</v>
      </c>
      <c r="O251" s="32" t="s">
        <v>39</v>
      </c>
      <c r="P251">
        <v>0</v>
      </c>
      <c r="Q251" s="32" t="s">
        <v>56</v>
      </c>
      <c r="R251">
        <v>5773</v>
      </c>
      <c r="S251" s="32" t="s">
        <v>1344</v>
      </c>
      <c r="T251" s="32" t="s">
        <v>1345</v>
      </c>
      <c r="U251" s="32" t="s">
        <v>45</v>
      </c>
      <c r="V251" s="32" t="s">
        <v>1949</v>
      </c>
      <c r="W251" s="33">
        <v>44811.550138888888</v>
      </c>
      <c r="X251" s="32" t="s">
        <v>94</v>
      </c>
      <c r="Y251" s="32" t="s">
        <v>47</v>
      </c>
      <c r="Z251" s="32" t="s">
        <v>48</v>
      </c>
      <c r="AA251" s="32" t="s">
        <v>39</v>
      </c>
      <c r="AB251" s="32" t="s">
        <v>1950</v>
      </c>
      <c r="AC251" s="32" t="s">
        <v>328</v>
      </c>
      <c r="AD251" s="34"/>
      <c r="AE251" s="32" t="s">
        <v>39</v>
      </c>
      <c r="AF251" s="32" t="s">
        <v>50</v>
      </c>
      <c r="AG251" s="35">
        <v>0</v>
      </c>
      <c r="AH251" s="33">
        <v>44811.633553240739</v>
      </c>
      <c r="AI251" s="32" t="s">
        <v>56</v>
      </c>
    </row>
    <row r="252" spans="1:35">
      <c r="A252" s="32" t="s">
        <v>35</v>
      </c>
      <c r="B252" s="32" t="s">
        <v>36</v>
      </c>
      <c r="C252" s="33">
        <v>44812.354201388887</v>
      </c>
      <c r="D252" s="33">
        <v>44811.352476851855</v>
      </c>
      <c r="E252" s="32" t="s">
        <v>37</v>
      </c>
      <c r="F252" s="32" t="s">
        <v>1951</v>
      </c>
      <c r="G252">
        <v>11381</v>
      </c>
      <c r="H252" s="33">
        <v>44823.403275462966</v>
      </c>
      <c r="I252" s="32" t="s">
        <v>38</v>
      </c>
      <c r="J252" s="32" t="s">
        <v>39</v>
      </c>
      <c r="K252" s="33"/>
      <c r="L252" s="32" t="s">
        <v>40</v>
      </c>
      <c r="M252" s="32" t="s">
        <v>56</v>
      </c>
      <c r="N252">
        <v>1</v>
      </c>
      <c r="O252" s="32" t="s">
        <v>82</v>
      </c>
      <c r="P252">
        <v>0</v>
      </c>
      <c r="Q252" s="32" t="s">
        <v>56</v>
      </c>
      <c r="R252">
        <v>6794</v>
      </c>
      <c r="S252" s="32" t="s">
        <v>1952</v>
      </c>
      <c r="T252" s="32" t="s">
        <v>1953</v>
      </c>
      <c r="U252" s="32" t="s">
        <v>45</v>
      </c>
      <c r="V252" s="32" t="s">
        <v>1954</v>
      </c>
      <c r="W252" s="33">
        <v>44812.354201388887</v>
      </c>
      <c r="X252" s="32" t="s">
        <v>59</v>
      </c>
      <c r="Y252" s="32" t="s">
        <v>47</v>
      </c>
      <c r="Z252" s="32" t="s">
        <v>48</v>
      </c>
      <c r="AA252" s="32" t="s">
        <v>474</v>
      </c>
      <c r="AB252" s="32" t="s">
        <v>1955</v>
      </c>
      <c r="AC252" s="32" t="s">
        <v>1956</v>
      </c>
      <c r="AD252" s="34"/>
      <c r="AE252" s="32" t="s">
        <v>39</v>
      </c>
      <c r="AF252" s="32" t="s">
        <v>50</v>
      </c>
      <c r="AG252" s="35">
        <v>0</v>
      </c>
      <c r="AH252" s="33">
        <v>44812.354201388887</v>
      </c>
      <c r="AI252" s="32" t="s">
        <v>41</v>
      </c>
    </row>
    <row r="253" spans="1:35">
      <c r="A253" s="32" t="s">
        <v>35</v>
      </c>
      <c r="B253" s="32" t="s">
        <v>178</v>
      </c>
      <c r="C253" s="33">
        <v>44811.642199074071</v>
      </c>
      <c r="D253" s="33">
        <v>44811.374652777777</v>
      </c>
      <c r="E253" s="32" t="s">
        <v>37</v>
      </c>
      <c r="F253" s="32" t="s">
        <v>39</v>
      </c>
      <c r="G253">
        <v>11382</v>
      </c>
      <c r="H253" s="33">
        <v>44813.625532407408</v>
      </c>
      <c r="I253" s="32" t="s">
        <v>38</v>
      </c>
      <c r="J253" s="32" t="s">
        <v>39</v>
      </c>
      <c r="K253" s="33"/>
      <c r="L253" s="32" t="s">
        <v>40</v>
      </c>
      <c r="M253" s="32" t="s">
        <v>56</v>
      </c>
      <c r="N253">
        <v>1</v>
      </c>
      <c r="O253" s="32" t="s">
        <v>179</v>
      </c>
      <c r="P253">
        <v>0</v>
      </c>
      <c r="Q253" s="32" t="s">
        <v>41</v>
      </c>
      <c r="R253">
        <v>8426</v>
      </c>
      <c r="S253" s="32" t="s">
        <v>960</v>
      </c>
      <c r="T253" s="32" t="s">
        <v>961</v>
      </c>
      <c r="U253" s="32" t="s">
        <v>45</v>
      </c>
      <c r="V253" s="32" t="s">
        <v>1957</v>
      </c>
      <c r="W253" s="33">
        <v>44811.641342592593</v>
      </c>
      <c r="X253" s="32" t="s">
        <v>46</v>
      </c>
      <c r="Y253" s="32" t="s">
        <v>47</v>
      </c>
      <c r="Z253" s="32" t="s">
        <v>48</v>
      </c>
      <c r="AA253" s="32" t="s">
        <v>182</v>
      </c>
      <c r="AB253" s="32" t="s">
        <v>1958</v>
      </c>
      <c r="AC253" s="32" t="s">
        <v>1304</v>
      </c>
      <c r="AD253" s="34"/>
      <c r="AE253" s="32" t="s">
        <v>39</v>
      </c>
      <c r="AF253" s="32" t="s">
        <v>53</v>
      </c>
      <c r="AG253" s="35">
        <v>0</v>
      </c>
      <c r="AH253" s="33">
        <v>44811.642199074071</v>
      </c>
      <c r="AI253" s="32" t="s">
        <v>56</v>
      </c>
    </row>
    <row r="254" spans="1:35">
      <c r="A254" s="32" t="s">
        <v>35</v>
      </c>
      <c r="B254" s="32" t="s">
        <v>178</v>
      </c>
      <c r="C254" s="33"/>
      <c r="D254" s="33">
        <v>44811.375474537039</v>
      </c>
      <c r="E254" s="32" t="s">
        <v>37</v>
      </c>
      <c r="F254" s="32" t="s">
        <v>39</v>
      </c>
      <c r="G254">
        <v>11383</v>
      </c>
      <c r="H254" s="33">
        <v>44813.625567129631</v>
      </c>
      <c r="I254" s="32" t="s">
        <v>38</v>
      </c>
      <c r="J254" s="32" t="s">
        <v>39</v>
      </c>
      <c r="K254" s="33"/>
      <c r="L254" s="32" t="s">
        <v>40</v>
      </c>
      <c r="M254" s="32" t="s">
        <v>56</v>
      </c>
      <c r="N254">
        <v>1</v>
      </c>
      <c r="O254" s="32" t="s">
        <v>73</v>
      </c>
      <c r="P254">
        <v>0</v>
      </c>
      <c r="Q254" s="32" t="s">
        <v>41</v>
      </c>
      <c r="R254">
        <v>982795359</v>
      </c>
      <c r="S254" s="32" t="s">
        <v>932</v>
      </c>
      <c r="T254" s="32" t="s">
        <v>933</v>
      </c>
      <c r="U254" s="32" t="s">
        <v>39</v>
      </c>
      <c r="V254" s="32" t="s">
        <v>39</v>
      </c>
      <c r="W254" s="33"/>
      <c r="X254" s="32" t="s">
        <v>85</v>
      </c>
      <c r="Y254" s="32" t="s">
        <v>47</v>
      </c>
      <c r="Z254" s="32" t="s">
        <v>160</v>
      </c>
      <c r="AA254" s="32" t="s">
        <v>182</v>
      </c>
      <c r="AB254" s="32" t="s">
        <v>1959</v>
      </c>
      <c r="AC254" s="32" t="s">
        <v>1237</v>
      </c>
      <c r="AD254" s="34"/>
      <c r="AE254" s="32" t="s">
        <v>39</v>
      </c>
      <c r="AF254" s="32" t="s">
        <v>53</v>
      </c>
      <c r="AG254" s="35">
        <v>0</v>
      </c>
      <c r="AH254" s="33">
        <v>44811.422789351855</v>
      </c>
      <c r="AI254" s="32" t="s">
        <v>56</v>
      </c>
    </row>
    <row r="255" spans="1:35">
      <c r="A255" s="32" t="s">
        <v>35</v>
      </c>
      <c r="B255" s="32" t="s">
        <v>452</v>
      </c>
      <c r="C255" s="33">
        <v>44812.510254629633</v>
      </c>
      <c r="D255" s="33">
        <v>44811.37908564815</v>
      </c>
      <c r="E255" s="32" t="s">
        <v>37</v>
      </c>
      <c r="F255" s="32" t="s">
        <v>1960</v>
      </c>
      <c r="G255">
        <v>11384</v>
      </c>
      <c r="H255" s="33">
        <v>44813.629444444443</v>
      </c>
      <c r="I255" s="32" t="s">
        <v>38</v>
      </c>
      <c r="J255" s="32" t="s">
        <v>39</v>
      </c>
      <c r="K255" s="33"/>
      <c r="L255" s="32" t="s">
        <v>40</v>
      </c>
      <c r="M255" s="32" t="s">
        <v>56</v>
      </c>
      <c r="N255">
        <v>1</v>
      </c>
      <c r="O255" s="32" t="s">
        <v>453</v>
      </c>
      <c r="P255">
        <v>0</v>
      </c>
      <c r="Q255" s="32" t="s">
        <v>41</v>
      </c>
      <c r="R255">
        <v>25766355</v>
      </c>
      <c r="S255" s="32" t="s">
        <v>377</v>
      </c>
      <c r="T255" s="32" t="s">
        <v>378</v>
      </c>
      <c r="U255" s="32" t="s">
        <v>45</v>
      </c>
      <c r="V255" s="32" t="s">
        <v>1961</v>
      </c>
      <c r="W255" s="33">
        <v>44812.510254629633</v>
      </c>
      <c r="X255" s="32" t="s">
        <v>321</v>
      </c>
      <c r="Y255" s="32" t="s">
        <v>47</v>
      </c>
      <c r="Z255" s="32" t="s">
        <v>48</v>
      </c>
      <c r="AA255" s="32" t="s">
        <v>455</v>
      </c>
      <c r="AB255" s="32" t="s">
        <v>1962</v>
      </c>
      <c r="AC255" s="32" t="s">
        <v>521</v>
      </c>
      <c r="AD255" s="34"/>
      <c r="AE255" s="32" t="s">
        <v>39</v>
      </c>
      <c r="AF255" s="32" t="s">
        <v>50</v>
      </c>
      <c r="AG255" s="35">
        <v>0</v>
      </c>
      <c r="AH255" s="33">
        <v>44812.510254629633</v>
      </c>
      <c r="AI255" s="32" t="s">
        <v>203</v>
      </c>
    </row>
    <row r="256" spans="1:35">
      <c r="A256" s="32" t="s">
        <v>35</v>
      </c>
      <c r="B256" s="32" t="s">
        <v>452</v>
      </c>
      <c r="C256" s="33">
        <v>44812.510370370372</v>
      </c>
      <c r="D256" s="33">
        <v>44811.382696759261</v>
      </c>
      <c r="E256" s="32" t="s">
        <v>37</v>
      </c>
      <c r="F256" s="32" t="s">
        <v>1963</v>
      </c>
      <c r="G256">
        <v>11385</v>
      </c>
      <c r="H256" s="33">
        <v>44823.382777777777</v>
      </c>
      <c r="I256" s="32" t="s">
        <v>38</v>
      </c>
      <c r="J256" s="32" t="s">
        <v>39</v>
      </c>
      <c r="K256" s="33"/>
      <c r="L256" s="32" t="s">
        <v>40</v>
      </c>
      <c r="M256" s="32" t="s">
        <v>56</v>
      </c>
      <c r="N256">
        <v>1</v>
      </c>
      <c r="O256" s="32" t="s">
        <v>453</v>
      </c>
      <c r="P256">
        <v>0</v>
      </c>
      <c r="Q256" s="32" t="s">
        <v>56</v>
      </c>
      <c r="R256">
        <v>25766355</v>
      </c>
      <c r="S256" s="32" t="s">
        <v>377</v>
      </c>
      <c r="T256" s="32" t="s">
        <v>378</v>
      </c>
      <c r="U256" s="32" t="s">
        <v>45</v>
      </c>
      <c r="V256" s="32" t="s">
        <v>1964</v>
      </c>
      <c r="W256" s="33">
        <v>44812.510370370372</v>
      </c>
      <c r="X256" s="32" t="s">
        <v>321</v>
      </c>
      <c r="Y256" s="32" t="s">
        <v>47</v>
      </c>
      <c r="Z256" s="32" t="s">
        <v>48</v>
      </c>
      <c r="AA256" s="32" t="s">
        <v>455</v>
      </c>
      <c r="AB256" s="32" t="s">
        <v>1962</v>
      </c>
      <c r="AC256" s="32" t="s">
        <v>521</v>
      </c>
      <c r="AD256" s="34"/>
      <c r="AE256" s="32" t="s">
        <v>39</v>
      </c>
      <c r="AF256" s="32" t="s">
        <v>50</v>
      </c>
      <c r="AG256" s="35">
        <v>0</v>
      </c>
      <c r="AH256" s="33">
        <v>44812.510370370372</v>
      </c>
      <c r="AI256" s="32" t="s">
        <v>56</v>
      </c>
    </row>
    <row r="257" spans="1:35">
      <c r="A257" s="32" t="s">
        <v>35</v>
      </c>
      <c r="B257" s="32" t="s">
        <v>36</v>
      </c>
      <c r="C257" s="33">
        <v>44811.634166666663</v>
      </c>
      <c r="D257" s="33">
        <v>44811.383194444446</v>
      </c>
      <c r="E257" s="32" t="s">
        <v>37</v>
      </c>
      <c r="F257" s="32" t="s">
        <v>1965</v>
      </c>
      <c r="G257">
        <v>11386</v>
      </c>
      <c r="H257" s="33">
        <v>44823.60083333333</v>
      </c>
      <c r="I257" s="32" t="s">
        <v>38</v>
      </c>
      <c r="J257" s="32" t="s">
        <v>39</v>
      </c>
      <c r="K257" s="33"/>
      <c r="L257" s="32" t="s">
        <v>40</v>
      </c>
      <c r="M257" s="32" t="s">
        <v>56</v>
      </c>
      <c r="N257">
        <v>1</v>
      </c>
      <c r="O257" s="32" t="s">
        <v>42</v>
      </c>
      <c r="P257">
        <v>0</v>
      </c>
      <c r="Q257" s="32" t="s">
        <v>56</v>
      </c>
      <c r="R257">
        <v>5725</v>
      </c>
      <c r="S257" s="32" t="s">
        <v>1585</v>
      </c>
      <c r="T257" s="32" t="s">
        <v>1586</v>
      </c>
      <c r="U257" s="32" t="s">
        <v>45</v>
      </c>
      <c r="V257" s="32" t="s">
        <v>1966</v>
      </c>
      <c r="W257" s="33">
        <v>44811.416944444441</v>
      </c>
      <c r="X257" s="32" t="s">
        <v>72</v>
      </c>
      <c r="Y257" s="32" t="s">
        <v>47</v>
      </c>
      <c r="Z257" s="32" t="s">
        <v>48</v>
      </c>
      <c r="AA257" s="32" t="s">
        <v>131</v>
      </c>
      <c r="AB257" s="32" t="s">
        <v>1967</v>
      </c>
      <c r="AC257" s="32" t="s">
        <v>451</v>
      </c>
      <c r="AD257" s="34"/>
      <c r="AE257" s="32" t="s">
        <v>39</v>
      </c>
      <c r="AF257" s="32" t="s">
        <v>50</v>
      </c>
      <c r="AG257" s="35">
        <v>0</v>
      </c>
      <c r="AH257" s="33">
        <v>44811.634166666663</v>
      </c>
      <c r="AI257" s="32" t="s">
        <v>56</v>
      </c>
    </row>
    <row r="258" spans="1:35">
      <c r="A258" s="32" t="s">
        <v>35</v>
      </c>
      <c r="B258" s="32" t="s">
        <v>178</v>
      </c>
      <c r="C258" s="33">
        <v>44811.641226851854</v>
      </c>
      <c r="D258" s="33">
        <v>44811.38449074074</v>
      </c>
      <c r="E258" s="32" t="s">
        <v>37</v>
      </c>
      <c r="F258" s="32" t="s">
        <v>1968</v>
      </c>
      <c r="G258">
        <v>11387</v>
      </c>
      <c r="H258" s="33">
        <v>44838.33488425926</v>
      </c>
      <c r="I258" s="32" t="s">
        <v>38</v>
      </c>
      <c r="J258" s="32" t="s">
        <v>39</v>
      </c>
      <c r="K258" s="33"/>
      <c r="L258" s="32" t="s">
        <v>40</v>
      </c>
      <c r="M258" s="32" t="s">
        <v>56</v>
      </c>
      <c r="N258">
        <v>1</v>
      </c>
      <c r="O258" s="32" t="s">
        <v>73</v>
      </c>
      <c r="P258">
        <v>0</v>
      </c>
      <c r="Q258" s="32" t="s">
        <v>56</v>
      </c>
      <c r="R258">
        <v>8719</v>
      </c>
      <c r="S258" s="32" t="s">
        <v>185</v>
      </c>
      <c r="T258" s="32" t="s">
        <v>186</v>
      </c>
      <c r="U258" s="32" t="s">
        <v>45</v>
      </c>
      <c r="V258" s="32" t="s">
        <v>1969</v>
      </c>
      <c r="W258" s="33">
        <v>44811.640138888892</v>
      </c>
      <c r="X258" s="32" t="s">
        <v>46</v>
      </c>
      <c r="Y258" s="32" t="s">
        <v>47</v>
      </c>
      <c r="Z258" s="32" t="s">
        <v>48</v>
      </c>
      <c r="AA258" s="32" t="s">
        <v>182</v>
      </c>
      <c r="AB258" s="32" t="s">
        <v>1970</v>
      </c>
      <c r="AC258" s="32" t="s">
        <v>464</v>
      </c>
      <c r="AD258" s="34"/>
      <c r="AE258" s="32" t="s">
        <v>39</v>
      </c>
      <c r="AF258" s="32" t="s">
        <v>53</v>
      </c>
      <c r="AG258" s="35">
        <v>0</v>
      </c>
      <c r="AH258" s="33">
        <v>44826.590439814812</v>
      </c>
      <c r="AI258" s="32" t="s">
        <v>56</v>
      </c>
    </row>
    <row r="259" spans="1:35">
      <c r="A259" s="32" t="s">
        <v>35</v>
      </c>
      <c r="B259" s="32" t="s">
        <v>54</v>
      </c>
      <c r="C259" s="33">
        <v>44811.607685185183</v>
      </c>
      <c r="D259" s="33">
        <v>44811.38826388889</v>
      </c>
      <c r="E259" s="32" t="s">
        <v>37</v>
      </c>
      <c r="F259" s="32" t="s">
        <v>1971</v>
      </c>
      <c r="G259">
        <v>11388</v>
      </c>
      <c r="H259" s="33">
        <v>44823.388738425929</v>
      </c>
      <c r="I259" s="32" t="s">
        <v>38</v>
      </c>
      <c r="J259" s="32" t="s">
        <v>39</v>
      </c>
      <c r="K259" s="33"/>
      <c r="L259" s="32" t="s">
        <v>40</v>
      </c>
      <c r="M259" s="32" t="s">
        <v>56</v>
      </c>
      <c r="N259">
        <v>1</v>
      </c>
      <c r="O259" s="32" t="s">
        <v>202</v>
      </c>
      <c r="P259">
        <v>0</v>
      </c>
      <c r="Q259" s="32" t="s">
        <v>56</v>
      </c>
      <c r="R259">
        <v>8404</v>
      </c>
      <c r="S259" s="32" t="s">
        <v>808</v>
      </c>
      <c r="T259" s="32" t="s">
        <v>809</v>
      </c>
      <c r="U259" s="32" t="s">
        <v>45</v>
      </c>
      <c r="V259" s="32" t="s">
        <v>1972</v>
      </c>
      <c r="W259" s="33">
        <v>44811.607685185183</v>
      </c>
      <c r="X259" s="32" t="s">
        <v>189</v>
      </c>
      <c r="Y259" s="32" t="s">
        <v>47</v>
      </c>
      <c r="Z259" s="32" t="s">
        <v>48</v>
      </c>
      <c r="AA259" s="32" t="s">
        <v>478</v>
      </c>
      <c r="AB259" s="32" t="s">
        <v>1973</v>
      </c>
      <c r="AC259" s="32" t="s">
        <v>1304</v>
      </c>
      <c r="AD259" s="34"/>
      <c r="AE259" s="32" t="s">
        <v>39</v>
      </c>
      <c r="AF259" s="32" t="s">
        <v>50</v>
      </c>
      <c r="AG259" s="35">
        <v>0</v>
      </c>
      <c r="AH259" s="33">
        <v>44811.607685185183</v>
      </c>
      <c r="AI259" s="32" t="s">
        <v>56</v>
      </c>
    </row>
    <row r="260" spans="1:35">
      <c r="A260" s="32" t="s">
        <v>35</v>
      </c>
      <c r="B260" s="32" t="s">
        <v>171</v>
      </c>
      <c r="C260" s="33">
        <v>44811.634791666664</v>
      </c>
      <c r="D260" s="33">
        <v>44811.399178240739</v>
      </c>
      <c r="E260" s="32" t="s">
        <v>37</v>
      </c>
      <c r="F260" s="32" t="s">
        <v>1974</v>
      </c>
      <c r="G260">
        <v>11389</v>
      </c>
      <c r="H260" s="33">
        <v>44823.602141203701</v>
      </c>
      <c r="I260" s="32" t="s">
        <v>38</v>
      </c>
      <c r="J260" s="32" t="s">
        <v>39</v>
      </c>
      <c r="K260" s="33"/>
      <c r="L260" s="32" t="s">
        <v>40</v>
      </c>
      <c r="M260" s="32" t="s">
        <v>56</v>
      </c>
      <c r="N260">
        <v>1</v>
      </c>
      <c r="O260" s="32" t="s">
        <v>42</v>
      </c>
      <c r="P260">
        <v>0</v>
      </c>
      <c r="Q260" s="32" t="s">
        <v>56</v>
      </c>
      <c r="R260">
        <v>897741185</v>
      </c>
      <c r="S260" s="32" t="s">
        <v>1975</v>
      </c>
      <c r="T260" s="32" t="s">
        <v>1976</v>
      </c>
      <c r="U260" s="32" t="s">
        <v>45</v>
      </c>
      <c r="V260" s="32" t="s">
        <v>1977</v>
      </c>
      <c r="W260" s="33">
        <v>44811.431979166664</v>
      </c>
      <c r="X260" s="32" t="s">
        <v>103</v>
      </c>
      <c r="Y260" s="32" t="s">
        <v>282</v>
      </c>
      <c r="Z260" s="32" t="s">
        <v>48</v>
      </c>
      <c r="AA260" s="32" t="s">
        <v>173</v>
      </c>
      <c r="AB260" s="32" t="s">
        <v>1978</v>
      </c>
      <c r="AC260" s="32" t="s">
        <v>291</v>
      </c>
      <c r="AD260" s="34"/>
      <c r="AE260" s="32" t="s">
        <v>39</v>
      </c>
      <c r="AF260" s="32" t="s">
        <v>50</v>
      </c>
      <c r="AG260" s="35">
        <v>0</v>
      </c>
      <c r="AH260" s="33">
        <v>44811.634780092594</v>
      </c>
      <c r="AI260" s="32" t="s">
        <v>56</v>
      </c>
    </row>
    <row r="261" spans="1:35">
      <c r="A261" s="32" t="s">
        <v>35</v>
      </c>
      <c r="B261" s="32" t="s">
        <v>178</v>
      </c>
      <c r="C261" s="33">
        <v>44811.635046296295</v>
      </c>
      <c r="D261" s="33">
        <v>44811.400451388887</v>
      </c>
      <c r="E261" s="32" t="s">
        <v>37</v>
      </c>
      <c r="F261" s="32" t="s">
        <v>1979</v>
      </c>
      <c r="G261">
        <v>11390</v>
      </c>
      <c r="H261" s="33">
        <v>44816.438518518517</v>
      </c>
      <c r="I261" s="32" t="s">
        <v>38</v>
      </c>
      <c r="J261" s="32" t="s">
        <v>39</v>
      </c>
      <c r="K261" s="33"/>
      <c r="L261" s="32" t="s">
        <v>40</v>
      </c>
      <c r="M261" s="32" t="s">
        <v>56</v>
      </c>
      <c r="N261">
        <v>1</v>
      </c>
      <c r="O261" s="32" t="s">
        <v>73</v>
      </c>
      <c r="P261">
        <v>0</v>
      </c>
      <c r="Q261" s="32" t="s">
        <v>41</v>
      </c>
      <c r="R261">
        <v>6456</v>
      </c>
      <c r="S261" s="32" t="s">
        <v>296</v>
      </c>
      <c r="T261" s="32" t="s">
        <v>297</v>
      </c>
      <c r="U261" s="32" t="s">
        <v>45</v>
      </c>
      <c r="V261" s="32" t="s">
        <v>1980</v>
      </c>
      <c r="W261" s="33">
        <v>44811.472407407404</v>
      </c>
      <c r="X261" s="32" t="s">
        <v>85</v>
      </c>
      <c r="Y261" s="32" t="s">
        <v>47</v>
      </c>
      <c r="Z261" s="32" t="s">
        <v>48</v>
      </c>
      <c r="AA261" s="32" t="s">
        <v>182</v>
      </c>
      <c r="AB261" s="32" t="s">
        <v>1981</v>
      </c>
      <c r="AC261" s="32" t="s">
        <v>587</v>
      </c>
      <c r="AD261" s="34"/>
      <c r="AE261" s="32" t="s">
        <v>39</v>
      </c>
      <c r="AF261" s="32" t="s">
        <v>53</v>
      </c>
      <c r="AG261" s="35">
        <v>0</v>
      </c>
      <c r="AH261" s="33">
        <v>44811.635046296295</v>
      </c>
      <c r="AI261" s="32" t="s">
        <v>41</v>
      </c>
    </row>
    <row r="262" spans="1:35">
      <c r="A262" s="32" t="s">
        <v>35</v>
      </c>
      <c r="B262" s="32" t="s">
        <v>54</v>
      </c>
      <c r="C262" s="33">
        <v>44811.602106481485</v>
      </c>
      <c r="D262" s="33">
        <v>44811.405451388891</v>
      </c>
      <c r="E262" s="32" t="s">
        <v>37</v>
      </c>
      <c r="F262" s="32" t="s">
        <v>1982</v>
      </c>
      <c r="G262">
        <v>11391</v>
      </c>
      <c r="H262" s="33">
        <v>44838.400914351849</v>
      </c>
      <c r="I262" s="32" t="s">
        <v>38</v>
      </c>
      <c r="J262" s="32" t="s">
        <v>39</v>
      </c>
      <c r="K262" s="33"/>
      <c r="L262" s="32" t="s">
        <v>40</v>
      </c>
      <c r="M262" s="32" t="s">
        <v>56</v>
      </c>
      <c r="N262">
        <v>1</v>
      </c>
      <c r="O262" s="32" t="s">
        <v>127</v>
      </c>
      <c r="P262">
        <v>0</v>
      </c>
      <c r="Q262" s="32" t="s">
        <v>56</v>
      </c>
      <c r="R262">
        <v>8717</v>
      </c>
      <c r="S262" s="32" t="s">
        <v>500</v>
      </c>
      <c r="T262" s="32" t="s">
        <v>501</v>
      </c>
      <c r="U262" s="32" t="s">
        <v>45</v>
      </c>
      <c r="V262" s="32" t="s">
        <v>1983</v>
      </c>
      <c r="W262" s="33">
        <v>44811.602106481485</v>
      </c>
      <c r="X262" s="32" t="s">
        <v>223</v>
      </c>
      <c r="Y262" s="32" t="s">
        <v>47</v>
      </c>
      <c r="Z262" s="32" t="s">
        <v>48</v>
      </c>
      <c r="AA262" s="32" t="s">
        <v>475</v>
      </c>
      <c r="AB262" s="32" t="s">
        <v>1984</v>
      </c>
      <c r="AC262" s="32" t="s">
        <v>464</v>
      </c>
      <c r="AD262" s="34"/>
      <c r="AE262" s="32" t="s">
        <v>39</v>
      </c>
      <c r="AF262" s="32" t="s">
        <v>50</v>
      </c>
      <c r="AG262" s="35">
        <v>0</v>
      </c>
      <c r="AH262" s="33">
        <v>44826.597442129627</v>
      </c>
      <c r="AI262" s="32" t="s">
        <v>56</v>
      </c>
    </row>
    <row r="263" spans="1:35">
      <c r="A263" s="32" t="s">
        <v>35</v>
      </c>
      <c r="B263" s="32" t="s">
        <v>36</v>
      </c>
      <c r="C263" s="33">
        <v>44813.733738425923</v>
      </c>
      <c r="D263" s="33">
        <v>44811.409918981481</v>
      </c>
      <c r="E263" s="32" t="s">
        <v>37</v>
      </c>
      <c r="F263" s="32" t="s">
        <v>1985</v>
      </c>
      <c r="G263">
        <v>11392</v>
      </c>
      <c r="H263" s="33">
        <v>44825.410416666666</v>
      </c>
      <c r="I263" s="32" t="s">
        <v>38</v>
      </c>
      <c r="J263" s="32" t="s">
        <v>39</v>
      </c>
      <c r="K263" s="33"/>
      <c r="L263" s="32" t="s">
        <v>40</v>
      </c>
      <c r="M263" s="32" t="s">
        <v>56</v>
      </c>
      <c r="N263">
        <v>1</v>
      </c>
      <c r="O263" s="32" t="s">
        <v>60</v>
      </c>
      <c r="P263">
        <v>0</v>
      </c>
      <c r="Q263" s="32" t="s">
        <v>56</v>
      </c>
      <c r="R263">
        <v>6501</v>
      </c>
      <c r="S263" s="32" t="s">
        <v>390</v>
      </c>
      <c r="T263" s="32" t="s">
        <v>391</v>
      </c>
      <c r="U263" s="32" t="s">
        <v>45</v>
      </c>
      <c r="V263" s="32" t="s">
        <v>1986</v>
      </c>
      <c r="W263" s="33">
        <v>44811.709004629629</v>
      </c>
      <c r="X263" s="32" t="s">
        <v>89</v>
      </c>
      <c r="Y263" s="32" t="s">
        <v>47</v>
      </c>
      <c r="Z263" s="32" t="s">
        <v>48</v>
      </c>
      <c r="AA263" s="32" t="s">
        <v>474</v>
      </c>
      <c r="AB263" s="32" t="s">
        <v>1987</v>
      </c>
      <c r="AC263" s="32" t="s">
        <v>481</v>
      </c>
      <c r="AD263" s="34"/>
      <c r="AE263" s="32" t="s">
        <v>39</v>
      </c>
      <c r="AF263" s="32" t="s">
        <v>50</v>
      </c>
      <c r="AG263" s="35">
        <v>0</v>
      </c>
      <c r="AH263" s="33">
        <v>44813.733738425923</v>
      </c>
      <c r="AI263" s="32" t="s">
        <v>56</v>
      </c>
    </row>
    <row r="264" spans="1:35">
      <c r="A264" s="32" t="s">
        <v>35</v>
      </c>
      <c r="B264" s="32" t="s">
        <v>171</v>
      </c>
      <c r="C264" s="33">
        <v>44811.636180555557</v>
      </c>
      <c r="D264" s="33">
        <v>44811.414456018516</v>
      </c>
      <c r="E264" s="32" t="s">
        <v>37</v>
      </c>
      <c r="F264" s="32" t="s">
        <v>1988</v>
      </c>
      <c r="G264">
        <v>11393</v>
      </c>
      <c r="H264" s="33">
        <v>44838.548460648148</v>
      </c>
      <c r="I264" s="32" t="s">
        <v>38</v>
      </c>
      <c r="J264" s="32" t="s">
        <v>39</v>
      </c>
      <c r="K264" s="33"/>
      <c r="L264" s="32" t="s">
        <v>40</v>
      </c>
      <c r="M264" s="32" t="s">
        <v>56</v>
      </c>
      <c r="N264">
        <v>1</v>
      </c>
      <c r="O264" s="32" t="s">
        <v>42</v>
      </c>
      <c r="P264">
        <v>0</v>
      </c>
      <c r="Q264" s="32" t="s">
        <v>56</v>
      </c>
      <c r="R264">
        <v>973133290</v>
      </c>
      <c r="S264" s="32" t="s">
        <v>449</v>
      </c>
      <c r="T264" s="32" t="s">
        <v>450</v>
      </c>
      <c r="U264" s="32" t="s">
        <v>45</v>
      </c>
      <c r="V264" s="32" t="s">
        <v>1989</v>
      </c>
      <c r="W264" s="33">
        <v>44811.450879629629</v>
      </c>
      <c r="X264" s="32" t="s">
        <v>72</v>
      </c>
      <c r="Y264" s="32" t="s">
        <v>47</v>
      </c>
      <c r="Z264" s="32" t="s">
        <v>48</v>
      </c>
      <c r="AA264" s="32" t="s">
        <v>190</v>
      </c>
      <c r="AB264" s="32" t="s">
        <v>1990</v>
      </c>
      <c r="AC264" s="32" t="s">
        <v>451</v>
      </c>
      <c r="AD264" s="34"/>
      <c r="AE264" s="32" t="s">
        <v>39</v>
      </c>
      <c r="AF264" s="32" t="s">
        <v>50</v>
      </c>
      <c r="AG264" s="35">
        <v>0</v>
      </c>
      <c r="AH264" s="33">
        <v>44826.58457175926</v>
      </c>
      <c r="AI264" s="32" t="s">
        <v>56</v>
      </c>
    </row>
    <row r="265" spans="1:35">
      <c r="A265" s="32" t="s">
        <v>35</v>
      </c>
      <c r="B265" s="32" t="s">
        <v>54</v>
      </c>
      <c r="C265" s="33">
        <v>44811.440115740741</v>
      </c>
      <c r="D265" s="33">
        <v>44811.423634259256</v>
      </c>
      <c r="E265" s="32" t="s">
        <v>37</v>
      </c>
      <c r="F265" s="32" t="s">
        <v>39</v>
      </c>
      <c r="G265">
        <v>11394</v>
      </c>
      <c r="H265" s="33">
        <v>44813.67392361111</v>
      </c>
      <c r="I265" s="32" t="s">
        <v>38</v>
      </c>
      <c r="J265" s="32" t="s">
        <v>39</v>
      </c>
      <c r="K265" s="33"/>
      <c r="L265" s="32" t="s">
        <v>40</v>
      </c>
      <c r="M265" s="32" t="s">
        <v>56</v>
      </c>
      <c r="N265">
        <v>1</v>
      </c>
      <c r="O265" s="32" t="s">
        <v>42</v>
      </c>
      <c r="P265">
        <v>0</v>
      </c>
      <c r="Q265" s="32" t="s">
        <v>41</v>
      </c>
      <c r="R265">
        <v>6459</v>
      </c>
      <c r="S265" s="32" t="s">
        <v>1991</v>
      </c>
      <c r="T265" s="32" t="s">
        <v>1992</v>
      </c>
      <c r="U265" s="32" t="s">
        <v>45</v>
      </c>
      <c r="V265" s="32" t="s">
        <v>1486</v>
      </c>
      <c r="W265" s="33">
        <v>44811.440115740741</v>
      </c>
      <c r="X265" s="32" t="s">
        <v>96</v>
      </c>
      <c r="Y265" s="32" t="s">
        <v>47</v>
      </c>
      <c r="Z265" s="32" t="s">
        <v>48</v>
      </c>
      <c r="AA265" s="32" t="s">
        <v>97</v>
      </c>
      <c r="AB265" s="32" t="s">
        <v>1993</v>
      </c>
      <c r="AC265" s="32" t="s">
        <v>1393</v>
      </c>
      <c r="AD265" s="34">
        <v>44686</v>
      </c>
      <c r="AE265" s="32" t="s">
        <v>39</v>
      </c>
      <c r="AF265" s="32" t="s">
        <v>53</v>
      </c>
      <c r="AG265" s="35">
        <v>0</v>
      </c>
      <c r="AH265" s="33">
        <v>44811.490208333336</v>
      </c>
      <c r="AI265" s="32" t="s">
        <v>56</v>
      </c>
    </row>
    <row r="266" spans="1:35">
      <c r="A266" s="32" t="s">
        <v>35</v>
      </c>
      <c r="B266" s="32" t="s">
        <v>452</v>
      </c>
      <c r="C266" s="33">
        <v>44811.602951388886</v>
      </c>
      <c r="D266" s="33">
        <v>44811.434363425928</v>
      </c>
      <c r="E266" s="32" t="s">
        <v>37</v>
      </c>
      <c r="F266" s="32" t="s">
        <v>1994</v>
      </c>
      <c r="G266">
        <v>11395</v>
      </c>
      <c r="H266" s="33">
        <v>44823.435011574074</v>
      </c>
      <c r="I266" s="32" t="s">
        <v>38</v>
      </c>
      <c r="J266" s="32" t="s">
        <v>39</v>
      </c>
      <c r="K266" s="33"/>
      <c r="L266" s="32" t="s">
        <v>40</v>
      </c>
      <c r="M266" s="32" t="s">
        <v>56</v>
      </c>
      <c r="N266">
        <v>1</v>
      </c>
      <c r="O266" s="32" t="s">
        <v>104</v>
      </c>
      <c r="P266">
        <v>0</v>
      </c>
      <c r="Q266" s="32" t="s">
        <v>56</v>
      </c>
      <c r="R266">
        <v>6706</v>
      </c>
      <c r="S266" s="32" t="s">
        <v>400</v>
      </c>
      <c r="T266" s="32" t="s">
        <v>401</v>
      </c>
      <c r="U266" s="32" t="s">
        <v>45</v>
      </c>
      <c r="V266" s="32" t="s">
        <v>1995</v>
      </c>
      <c r="W266" s="33">
        <v>44811.602951388886</v>
      </c>
      <c r="X266" s="32" t="s">
        <v>223</v>
      </c>
      <c r="Y266" s="32" t="s">
        <v>47</v>
      </c>
      <c r="Z266" s="32" t="s">
        <v>48</v>
      </c>
      <c r="AA266" s="32" t="s">
        <v>455</v>
      </c>
      <c r="AB266" s="32" t="s">
        <v>1996</v>
      </c>
      <c r="AC266" s="32" t="s">
        <v>534</v>
      </c>
      <c r="AD266" s="34"/>
      <c r="AE266" s="32" t="s">
        <v>39</v>
      </c>
      <c r="AF266" s="32" t="s">
        <v>50</v>
      </c>
      <c r="AG266" s="35">
        <v>0</v>
      </c>
      <c r="AH266" s="33">
        <v>44811.602951388886</v>
      </c>
      <c r="AI266" s="32" t="s">
        <v>56</v>
      </c>
    </row>
    <row r="267" spans="1:35">
      <c r="A267" s="32" t="s">
        <v>35</v>
      </c>
      <c r="B267" s="32" t="s">
        <v>54</v>
      </c>
      <c r="C267" s="33">
        <v>44811.636886574073</v>
      </c>
      <c r="D267" s="33">
        <v>44811.440671296295</v>
      </c>
      <c r="E267" s="32" t="s">
        <v>37</v>
      </c>
      <c r="F267" s="32" t="s">
        <v>1997</v>
      </c>
      <c r="G267">
        <v>11396</v>
      </c>
      <c r="H267" s="33">
        <v>44823.631331018521</v>
      </c>
      <c r="I267" s="32" t="s">
        <v>38</v>
      </c>
      <c r="J267" s="32" t="s">
        <v>39</v>
      </c>
      <c r="K267" s="33"/>
      <c r="L267" s="32" t="s">
        <v>40</v>
      </c>
      <c r="M267" s="32" t="s">
        <v>56</v>
      </c>
      <c r="N267">
        <v>1</v>
      </c>
      <c r="O267" s="32" t="s">
        <v>42</v>
      </c>
      <c r="P267">
        <v>0</v>
      </c>
      <c r="Q267" s="32" t="s">
        <v>56</v>
      </c>
      <c r="R267">
        <v>6456</v>
      </c>
      <c r="S267" s="32" t="s">
        <v>296</v>
      </c>
      <c r="T267" s="32" t="s">
        <v>297</v>
      </c>
      <c r="U267" s="32" t="s">
        <v>45</v>
      </c>
      <c r="V267" s="32" t="s">
        <v>530</v>
      </c>
      <c r="W267" s="33">
        <v>44811.446585648147</v>
      </c>
      <c r="X267" s="32" t="s">
        <v>94</v>
      </c>
      <c r="Y267" s="32" t="s">
        <v>47</v>
      </c>
      <c r="Z267" s="32" t="s">
        <v>48</v>
      </c>
      <c r="AA267" s="32" t="s">
        <v>1538</v>
      </c>
      <c r="AB267" s="32" t="s">
        <v>1998</v>
      </c>
      <c r="AC267" s="32" t="s">
        <v>587</v>
      </c>
      <c r="AD267" s="34"/>
      <c r="AE267" s="32" t="s">
        <v>39</v>
      </c>
      <c r="AF267" s="32" t="s">
        <v>50</v>
      </c>
      <c r="AG267" s="35">
        <v>0</v>
      </c>
      <c r="AH267" s="33">
        <v>44811.636886574073</v>
      </c>
      <c r="AI267" s="32" t="s">
        <v>56</v>
      </c>
    </row>
    <row r="268" spans="1:35">
      <c r="A268" s="32" t="s">
        <v>35</v>
      </c>
      <c r="B268" s="32" t="s">
        <v>178</v>
      </c>
      <c r="C268" s="33">
        <v>44818.401412037034</v>
      </c>
      <c r="D268" s="33">
        <v>44811.447210648148</v>
      </c>
      <c r="E268" s="32" t="s">
        <v>37</v>
      </c>
      <c r="F268" s="32" t="s">
        <v>1999</v>
      </c>
      <c r="G268">
        <v>11397</v>
      </c>
      <c r="H268" s="33">
        <v>44827.519467592596</v>
      </c>
      <c r="I268" s="32" t="s">
        <v>38</v>
      </c>
      <c r="J268" s="32" t="s">
        <v>39</v>
      </c>
      <c r="K268" s="33"/>
      <c r="L268" s="32" t="s">
        <v>40</v>
      </c>
      <c r="M268" s="32" t="s">
        <v>56</v>
      </c>
      <c r="N268">
        <v>1</v>
      </c>
      <c r="O268" s="32" t="s">
        <v>179</v>
      </c>
      <c r="P268">
        <v>0</v>
      </c>
      <c r="Q268" s="32" t="s">
        <v>56</v>
      </c>
      <c r="R268">
        <v>648575354</v>
      </c>
      <c r="S268" s="32" t="s">
        <v>78</v>
      </c>
      <c r="T268" s="32" t="s">
        <v>79</v>
      </c>
      <c r="U268" s="32" t="s">
        <v>45</v>
      </c>
      <c r="V268" s="32" t="s">
        <v>2000</v>
      </c>
      <c r="W268" s="33">
        <v>44816.391087962962</v>
      </c>
      <c r="X268" s="32" t="s">
        <v>89</v>
      </c>
      <c r="Y268" s="32" t="s">
        <v>47</v>
      </c>
      <c r="Z268" s="32" t="s">
        <v>48</v>
      </c>
      <c r="AA268" s="32" t="s">
        <v>230</v>
      </c>
      <c r="AB268" s="32" t="s">
        <v>2001</v>
      </c>
      <c r="AC268" s="32" t="s">
        <v>557</v>
      </c>
      <c r="AD268" s="34">
        <v>44686</v>
      </c>
      <c r="AE268" s="32" t="s">
        <v>39</v>
      </c>
      <c r="AF268" s="32" t="s">
        <v>53</v>
      </c>
      <c r="AG268" s="35">
        <v>0</v>
      </c>
      <c r="AH268" s="33">
        <v>44818.432372685187</v>
      </c>
      <c r="AI268" s="32" t="s">
        <v>56</v>
      </c>
    </row>
    <row r="269" spans="1:35">
      <c r="A269" s="32" t="s">
        <v>35</v>
      </c>
      <c r="B269" s="32" t="s">
        <v>36</v>
      </c>
      <c r="C269" s="33">
        <v>44811.655555555553</v>
      </c>
      <c r="D269" s="33">
        <v>44811.452951388892</v>
      </c>
      <c r="E269" s="32" t="s">
        <v>37</v>
      </c>
      <c r="F269" s="32" t="s">
        <v>2002</v>
      </c>
      <c r="G269">
        <v>11398</v>
      </c>
      <c r="H269" s="33">
        <v>44823.45416666667</v>
      </c>
      <c r="I269" s="32" t="s">
        <v>38</v>
      </c>
      <c r="J269" s="32" t="s">
        <v>39</v>
      </c>
      <c r="K269" s="33"/>
      <c r="L269" s="32" t="s">
        <v>40</v>
      </c>
      <c r="M269" s="32" t="s">
        <v>56</v>
      </c>
      <c r="N269">
        <v>1</v>
      </c>
      <c r="O269" s="32" t="s">
        <v>42</v>
      </c>
      <c r="P269">
        <v>0</v>
      </c>
      <c r="Q269" s="32" t="s">
        <v>56</v>
      </c>
      <c r="R269">
        <v>5817</v>
      </c>
      <c r="S269" s="32" t="s">
        <v>124</v>
      </c>
      <c r="T269" s="32" t="s">
        <v>125</v>
      </c>
      <c r="U269" s="32" t="s">
        <v>45</v>
      </c>
      <c r="V269" s="32" t="s">
        <v>2003</v>
      </c>
      <c r="W269" s="33">
        <v>44811.654548611114</v>
      </c>
      <c r="X269" s="32" t="s">
        <v>72</v>
      </c>
      <c r="Y269" s="32" t="s">
        <v>47</v>
      </c>
      <c r="Z269" s="32" t="s">
        <v>48</v>
      </c>
      <c r="AA269" s="32" t="s">
        <v>179</v>
      </c>
      <c r="AB269" s="32" t="s">
        <v>2004</v>
      </c>
      <c r="AC269" s="32" t="s">
        <v>265</v>
      </c>
      <c r="AD269" s="34"/>
      <c r="AE269" s="32" t="s">
        <v>39</v>
      </c>
      <c r="AF269" s="32" t="s">
        <v>50</v>
      </c>
      <c r="AG269" s="35">
        <v>0</v>
      </c>
      <c r="AH269" s="33">
        <v>44811.655555555553</v>
      </c>
      <c r="AI269" s="32" t="s">
        <v>56</v>
      </c>
    </row>
    <row r="270" spans="1:35">
      <c r="A270" s="32" t="s">
        <v>35</v>
      </c>
      <c r="B270" s="32" t="s">
        <v>54</v>
      </c>
      <c r="C270" s="33">
        <v>44819.42359953704</v>
      </c>
      <c r="D270" s="33">
        <v>44811.455196759256</v>
      </c>
      <c r="E270" s="32" t="s">
        <v>37</v>
      </c>
      <c r="F270" s="32" t="s">
        <v>39</v>
      </c>
      <c r="G270">
        <v>11399</v>
      </c>
      <c r="H270" s="33">
        <v>44813.705810185187</v>
      </c>
      <c r="I270" s="32" t="s">
        <v>38</v>
      </c>
      <c r="J270" s="32" t="s">
        <v>39</v>
      </c>
      <c r="K270" s="33"/>
      <c r="L270" s="32" t="s">
        <v>40</v>
      </c>
      <c r="M270" s="32" t="s">
        <v>203</v>
      </c>
      <c r="N270">
        <v>1</v>
      </c>
      <c r="O270" s="32" t="s">
        <v>369</v>
      </c>
      <c r="P270">
        <v>0</v>
      </c>
      <c r="Q270" s="32" t="s">
        <v>41</v>
      </c>
      <c r="R270">
        <v>8445</v>
      </c>
      <c r="S270" s="32" t="s">
        <v>2005</v>
      </c>
      <c r="T270" s="32" t="s">
        <v>2006</v>
      </c>
      <c r="U270" s="32" t="s">
        <v>66</v>
      </c>
      <c r="V270" s="32" t="s">
        <v>2007</v>
      </c>
      <c r="W270" s="33">
        <v>44819.42359953704</v>
      </c>
      <c r="X270" s="32" t="s">
        <v>259</v>
      </c>
      <c r="Y270" s="32" t="s">
        <v>47</v>
      </c>
      <c r="Z270" s="32" t="s">
        <v>48</v>
      </c>
      <c r="AA270" s="32" t="s">
        <v>97</v>
      </c>
      <c r="AB270" s="32" t="s">
        <v>2008</v>
      </c>
      <c r="AC270" s="32" t="s">
        <v>1304</v>
      </c>
      <c r="AD270" s="34"/>
      <c r="AE270" s="32" t="s">
        <v>39</v>
      </c>
      <c r="AF270" s="32" t="s">
        <v>53</v>
      </c>
      <c r="AG270" s="35">
        <v>0</v>
      </c>
      <c r="AH270" s="33">
        <v>44819.42359953704</v>
      </c>
      <c r="AI270" s="32" t="s">
        <v>203</v>
      </c>
    </row>
    <row r="271" spans="1:35">
      <c r="A271" s="32" t="s">
        <v>35</v>
      </c>
      <c r="B271" s="32" t="s">
        <v>54</v>
      </c>
      <c r="C271" s="33">
        <v>44819.423449074071</v>
      </c>
      <c r="D271" s="33">
        <v>44811.456504629627</v>
      </c>
      <c r="E271" s="32" t="s">
        <v>37</v>
      </c>
      <c r="F271" s="32" t="s">
        <v>2009</v>
      </c>
      <c r="G271">
        <v>11400</v>
      </c>
      <c r="H271" s="33">
        <v>44823.457037037035</v>
      </c>
      <c r="I271" s="32" t="s">
        <v>38</v>
      </c>
      <c r="J271" s="32" t="s">
        <v>39</v>
      </c>
      <c r="K271" s="33"/>
      <c r="L271" s="32" t="s">
        <v>40</v>
      </c>
      <c r="M271" s="32" t="s">
        <v>56</v>
      </c>
      <c r="N271">
        <v>1</v>
      </c>
      <c r="O271" s="32" t="s">
        <v>42</v>
      </c>
      <c r="P271">
        <v>0</v>
      </c>
      <c r="Q271" s="32" t="s">
        <v>56</v>
      </c>
      <c r="R271">
        <v>8418</v>
      </c>
      <c r="S271" s="32" t="s">
        <v>2010</v>
      </c>
      <c r="T271" s="32" t="s">
        <v>2011</v>
      </c>
      <c r="U271" s="32" t="s">
        <v>45</v>
      </c>
      <c r="V271" s="32" t="s">
        <v>2012</v>
      </c>
      <c r="W271" s="33">
        <v>44819.423449074071</v>
      </c>
      <c r="X271" s="32" t="s">
        <v>259</v>
      </c>
      <c r="Y271" s="32" t="s">
        <v>47</v>
      </c>
      <c r="Z271" s="32" t="s">
        <v>48</v>
      </c>
      <c r="AA271" s="32" t="s">
        <v>97</v>
      </c>
      <c r="AB271" s="32" t="s">
        <v>2013</v>
      </c>
      <c r="AC271" s="32" t="s">
        <v>39</v>
      </c>
      <c r="AD271" s="34"/>
      <c r="AE271" s="32" t="s">
        <v>39</v>
      </c>
      <c r="AF271" s="32" t="s">
        <v>50</v>
      </c>
      <c r="AG271" s="35">
        <v>0</v>
      </c>
      <c r="AH271" s="33">
        <v>44819.423449074071</v>
      </c>
      <c r="AI271" s="32" t="s">
        <v>56</v>
      </c>
    </row>
    <row r="272" spans="1:35">
      <c r="A272" s="32" t="s">
        <v>35</v>
      </c>
      <c r="B272" s="32" t="s">
        <v>54</v>
      </c>
      <c r="C272" s="33">
        <v>44819.423368055555</v>
      </c>
      <c r="D272" s="33">
        <v>44811.458518518521</v>
      </c>
      <c r="E272" s="32" t="s">
        <v>37</v>
      </c>
      <c r="F272" s="32" t="s">
        <v>2014</v>
      </c>
      <c r="G272">
        <v>11401</v>
      </c>
      <c r="H272" s="33">
        <v>44816.333518518521</v>
      </c>
      <c r="I272" s="32" t="s">
        <v>38</v>
      </c>
      <c r="J272" s="32" t="s">
        <v>39</v>
      </c>
      <c r="K272" s="33"/>
      <c r="L272" s="32" t="s">
        <v>40</v>
      </c>
      <c r="M272" s="32" t="s">
        <v>41</v>
      </c>
      <c r="N272">
        <v>1</v>
      </c>
      <c r="O272" s="32" t="s">
        <v>369</v>
      </c>
      <c r="P272">
        <v>0</v>
      </c>
      <c r="Q272" s="32" t="s">
        <v>41</v>
      </c>
      <c r="R272">
        <v>8417</v>
      </c>
      <c r="S272" s="32" t="s">
        <v>2015</v>
      </c>
      <c r="T272" s="32" t="s">
        <v>2016</v>
      </c>
      <c r="U272" s="32" t="s">
        <v>66</v>
      </c>
      <c r="V272" s="32" t="s">
        <v>2017</v>
      </c>
      <c r="W272" s="33">
        <v>44819.423368055555</v>
      </c>
      <c r="X272" s="32" t="s">
        <v>259</v>
      </c>
      <c r="Y272" s="32" t="s">
        <v>47</v>
      </c>
      <c r="Z272" s="32" t="s">
        <v>48</v>
      </c>
      <c r="AA272" s="32" t="s">
        <v>97</v>
      </c>
      <c r="AB272" s="32" t="s">
        <v>2018</v>
      </c>
      <c r="AC272" s="32" t="s">
        <v>1304</v>
      </c>
      <c r="AD272" s="34"/>
      <c r="AE272" s="32" t="s">
        <v>39</v>
      </c>
      <c r="AF272" s="32" t="s">
        <v>50</v>
      </c>
      <c r="AG272" s="35">
        <v>0</v>
      </c>
      <c r="AH272" s="33">
        <v>44819.423368055555</v>
      </c>
      <c r="AI272" s="32" t="s">
        <v>41</v>
      </c>
    </row>
    <row r="273" spans="1:35">
      <c r="A273" s="32" t="s">
        <v>35</v>
      </c>
      <c r="B273" s="32" t="s">
        <v>36</v>
      </c>
      <c r="C273" s="33">
        <v>44837.417916666665</v>
      </c>
      <c r="D273" s="33">
        <v>44811.459479166668</v>
      </c>
      <c r="E273" s="32" t="s">
        <v>37</v>
      </c>
      <c r="F273" s="32" t="s">
        <v>2019</v>
      </c>
      <c r="G273">
        <v>11402</v>
      </c>
      <c r="H273" s="33">
        <v>44823.459722222222</v>
      </c>
      <c r="I273" s="32" t="s">
        <v>38</v>
      </c>
      <c r="J273" s="32" t="s">
        <v>39</v>
      </c>
      <c r="K273" s="33"/>
      <c r="L273" s="32" t="s">
        <v>40</v>
      </c>
      <c r="M273" s="32" t="s">
        <v>56</v>
      </c>
      <c r="N273">
        <v>1</v>
      </c>
      <c r="O273" s="32" t="s">
        <v>82</v>
      </c>
      <c r="P273">
        <v>0</v>
      </c>
      <c r="Q273" s="32" t="s">
        <v>56</v>
      </c>
      <c r="R273">
        <v>8684</v>
      </c>
      <c r="S273" s="32" t="s">
        <v>2020</v>
      </c>
      <c r="T273" s="32" t="s">
        <v>2021</v>
      </c>
      <c r="U273" s="32" t="s">
        <v>66</v>
      </c>
      <c r="V273" s="32" t="s">
        <v>2022</v>
      </c>
      <c r="W273" s="33">
        <v>44837.417916666665</v>
      </c>
      <c r="X273" s="32" t="s">
        <v>151</v>
      </c>
      <c r="Y273" s="32" t="s">
        <v>52</v>
      </c>
      <c r="Z273" s="32" t="s">
        <v>48</v>
      </c>
      <c r="AA273" s="32" t="s">
        <v>49</v>
      </c>
      <c r="AB273" s="32" t="s">
        <v>2019</v>
      </c>
      <c r="AC273" s="32" t="s">
        <v>328</v>
      </c>
      <c r="AD273" s="34"/>
      <c r="AE273" s="32" t="s">
        <v>39</v>
      </c>
      <c r="AF273" s="32" t="s">
        <v>50</v>
      </c>
      <c r="AG273" s="35">
        <v>0</v>
      </c>
      <c r="AH273" s="33">
        <v>44837.417905092596</v>
      </c>
      <c r="AI273" s="32" t="s">
        <v>56</v>
      </c>
    </row>
    <row r="274" spans="1:35">
      <c r="A274" s="32" t="s">
        <v>35</v>
      </c>
      <c r="B274" s="32" t="s">
        <v>499</v>
      </c>
      <c r="C274" s="33">
        <v>44823.44636574074</v>
      </c>
      <c r="D274" s="33">
        <v>44811.466458333336</v>
      </c>
      <c r="E274" s="32" t="s">
        <v>37</v>
      </c>
      <c r="F274" s="32" t="s">
        <v>2023</v>
      </c>
      <c r="G274">
        <v>11403</v>
      </c>
      <c r="H274" s="33">
        <v>44823.466516203705</v>
      </c>
      <c r="I274" s="32" t="s">
        <v>607</v>
      </c>
      <c r="J274" s="32" t="s">
        <v>45</v>
      </c>
      <c r="K274" s="33">
        <v>44811.469884259262</v>
      </c>
      <c r="L274" s="32" t="s">
        <v>40</v>
      </c>
      <c r="M274" s="32" t="s">
        <v>56</v>
      </c>
      <c r="N274">
        <v>3</v>
      </c>
      <c r="O274" s="32" t="s">
        <v>452</v>
      </c>
      <c r="P274">
        <v>5</v>
      </c>
      <c r="Q274" s="32" t="s">
        <v>56</v>
      </c>
      <c r="R274">
        <v>6816</v>
      </c>
      <c r="S274" s="32" t="s">
        <v>304</v>
      </c>
      <c r="T274" s="32" t="s">
        <v>2024</v>
      </c>
      <c r="U274" s="32" t="s">
        <v>45</v>
      </c>
      <c r="V274" s="32" t="s">
        <v>2025</v>
      </c>
      <c r="W274" s="33">
        <v>44823.44636574074</v>
      </c>
      <c r="X274" s="32" t="s">
        <v>614</v>
      </c>
      <c r="Y274" s="32" t="s">
        <v>47</v>
      </c>
      <c r="Z274" s="32" t="s">
        <v>48</v>
      </c>
      <c r="AA274" s="32" t="s">
        <v>502</v>
      </c>
      <c r="AB274" s="32" t="s">
        <v>2026</v>
      </c>
      <c r="AC274" s="32" t="s">
        <v>448</v>
      </c>
      <c r="AD274" s="34"/>
      <c r="AE274" s="32" t="s">
        <v>39</v>
      </c>
      <c r="AF274" s="32" t="s">
        <v>53</v>
      </c>
      <c r="AG274" s="35">
        <v>0</v>
      </c>
      <c r="AH274" s="33">
        <v>44825.398020833331</v>
      </c>
      <c r="AI274" s="32" t="s">
        <v>56</v>
      </c>
    </row>
    <row r="275" spans="1:35">
      <c r="A275" s="32" t="s">
        <v>35</v>
      </c>
      <c r="B275" s="32" t="s">
        <v>329</v>
      </c>
      <c r="C275" s="33">
        <v>44812.576979166668</v>
      </c>
      <c r="D275" s="33">
        <v>44811.4687037037</v>
      </c>
      <c r="E275" s="32" t="s">
        <v>37</v>
      </c>
      <c r="F275" s="32" t="s">
        <v>39</v>
      </c>
      <c r="G275">
        <v>11404</v>
      </c>
      <c r="H275" s="33">
        <v>44830.377766203703</v>
      </c>
      <c r="I275" s="32" t="s">
        <v>38</v>
      </c>
      <c r="J275" s="32" t="s">
        <v>39</v>
      </c>
      <c r="K275" s="33"/>
      <c r="L275" s="32" t="s">
        <v>40</v>
      </c>
      <c r="M275" s="32" t="s">
        <v>56</v>
      </c>
      <c r="N275">
        <v>2</v>
      </c>
      <c r="O275" s="32" t="s">
        <v>92</v>
      </c>
      <c r="P275">
        <v>0</v>
      </c>
      <c r="Q275" s="32" t="s">
        <v>41</v>
      </c>
      <c r="R275">
        <v>5722</v>
      </c>
      <c r="S275" s="32" t="s">
        <v>435</v>
      </c>
      <c r="T275" s="32" t="s">
        <v>428</v>
      </c>
      <c r="U275" s="32" t="s">
        <v>45</v>
      </c>
      <c r="V275" s="32" t="s">
        <v>2027</v>
      </c>
      <c r="W275" s="33">
        <v>44812.576979166668</v>
      </c>
      <c r="X275" s="32" t="s">
        <v>106</v>
      </c>
      <c r="Y275" s="32" t="s">
        <v>47</v>
      </c>
      <c r="Z275" s="32" t="s">
        <v>48</v>
      </c>
      <c r="AA275" s="32" t="s">
        <v>330</v>
      </c>
      <c r="AB275" s="32" t="s">
        <v>318</v>
      </c>
      <c r="AC275" s="32" t="s">
        <v>841</v>
      </c>
      <c r="AD275" s="34"/>
      <c r="AE275" s="32" t="s">
        <v>39</v>
      </c>
      <c r="AF275" s="32" t="s">
        <v>53</v>
      </c>
      <c r="AG275" s="35">
        <v>0</v>
      </c>
      <c r="AH275" s="33">
        <v>44826.610405092593</v>
      </c>
      <c r="AI275" s="32" t="s">
        <v>56</v>
      </c>
    </row>
    <row r="276" spans="1:35">
      <c r="A276" s="32" t="s">
        <v>35</v>
      </c>
      <c r="B276" s="32" t="s">
        <v>54</v>
      </c>
      <c r="C276" s="33">
        <v>44811.476423611108</v>
      </c>
      <c r="D276" s="33">
        <v>44811.472129629627</v>
      </c>
      <c r="E276" s="32" t="s">
        <v>37</v>
      </c>
      <c r="F276" s="32" t="s">
        <v>2028</v>
      </c>
      <c r="G276">
        <v>11405</v>
      </c>
      <c r="H276" s="33">
        <v>44823.472256944442</v>
      </c>
      <c r="I276" s="32" t="s">
        <v>38</v>
      </c>
      <c r="J276" s="32" t="s">
        <v>39</v>
      </c>
      <c r="K276" s="33"/>
      <c r="L276" s="32" t="s">
        <v>40</v>
      </c>
      <c r="M276" s="32" t="s">
        <v>56</v>
      </c>
      <c r="N276">
        <v>1</v>
      </c>
      <c r="O276" s="32" t="s">
        <v>152</v>
      </c>
      <c r="P276">
        <v>0</v>
      </c>
      <c r="Q276" s="32" t="s">
        <v>56</v>
      </c>
      <c r="R276">
        <v>6060</v>
      </c>
      <c r="S276" s="32" t="s">
        <v>285</v>
      </c>
      <c r="T276" s="32" t="s">
        <v>286</v>
      </c>
      <c r="U276" s="32" t="s">
        <v>45</v>
      </c>
      <c r="V276" s="32" t="s">
        <v>2029</v>
      </c>
      <c r="W276" s="33">
        <v>44811.476423611108</v>
      </c>
      <c r="X276" s="32" t="s">
        <v>184</v>
      </c>
      <c r="Y276" s="32" t="s">
        <v>47</v>
      </c>
      <c r="Z276" s="32" t="s">
        <v>48</v>
      </c>
      <c r="AA276" s="32" t="s">
        <v>505</v>
      </c>
      <c r="AB276" s="32" t="s">
        <v>2030</v>
      </c>
      <c r="AC276" s="32" t="s">
        <v>864</v>
      </c>
      <c r="AD276" s="34"/>
      <c r="AE276" s="32" t="s">
        <v>39</v>
      </c>
      <c r="AF276" s="32" t="s">
        <v>53</v>
      </c>
      <c r="AG276" s="35">
        <v>0</v>
      </c>
      <c r="AH276" s="33">
        <v>44811.476423611108</v>
      </c>
      <c r="AI276" s="32" t="s">
        <v>56</v>
      </c>
    </row>
    <row r="277" spans="1:35">
      <c r="A277" s="32" t="s">
        <v>35</v>
      </c>
      <c r="B277" s="32" t="s">
        <v>329</v>
      </c>
      <c r="C277" s="33">
        <v>44820.562430555554</v>
      </c>
      <c r="D277" s="33">
        <v>44811.474710648145</v>
      </c>
      <c r="E277" s="32" t="s">
        <v>37</v>
      </c>
      <c r="F277" s="32" t="s">
        <v>2031</v>
      </c>
      <c r="G277">
        <v>11406</v>
      </c>
      <c r="H277" s="33">
        <v>44827.522662037038</v>
      </c>
      <c r="I277" s="32" t="s">
        <v>2032</v>
      </c>
      <c r="J277" s="32" t="s">
        <v>45</v>
      </c>
      <c r="K277" s="33">
        <v>44812.559965277775</v>
      </c>
      <c r="L277" s="32" t="s">
        <v>40</v>
      </c>
      <c r="M277" s="32" t="s">
        <v>56</v>
      </c>
      <c r="N277">
        <v>2</v>
      </c>
      <c r="O277" s="32" t="s">
        <v>92</v>
      </c>
      <c r="P277">
        <v>1</v>
      </c>
      <c r="Q277" s="32" t="s">
        <v>56</v>
      </c>
      <c r="R277">
        <v>6784</v>
      </c>
      <c r="S277" s="32" t="s">
        <v>763</v>
      </c>
      <c r="T277" s="32" t="s">
        <v>1406</v>
      </c>
      <c r="U277" s="32" t="s">
        <v>45</v>
      </c>
      <c r="V277" s="32" t="s">
        <v>2033</v>
      </c>
      <c r="W277" s="33">
        <v>44820.562430555554</v>
      </c>
      <c r="X277" s="32" t="s">
        <v>106</v>
      </c>
      <c r="Y277" s="32" t="s">
        <v>47</v>
      </c>
      <c r="Z277" s="32" t="s">
        <v>48</v>
      </c>
      <c r="AA277" s="32" t="s">
        <v>330</v>
      </c>
      <c r="AB277" s="32" t="s">
        <v>2034</v>
      </c>
      <c r="AC277" s="32" t="s">
        <v>764</v>
      </c>
      <c r="AD277" s="34"/>
      <c r="AE277" s="32" t="s">
        <v>39</v>
      </c>
      <c r="AF277" s="32" t="s">
        <v>53</v>
      </c>
      <c r="AG277" s="35">
        <v>0</v>
      </c>
      <c r="AH277" s="33">
        <v>44826.610162037039</v>
      </c>
      <c r="AI277" s="32" t="s">
        <v>56</v>
      </c>
    </row>
    <row r="278" spans="1:35">
      <c r="A278" s="32" t="s">
        <v>35</v>
      </c>
      <c r="B278" s="32" t="s">
        <v>171</v>
      </c>
      <c r="C278" s="33">
        <v>44811.6559375</v>
      </c>
      <c r="D278" s="33">
        <v>44811.481666666667</v>
      </c>
      <c r="E278" s="32" t="s">
        <v>37</v>
      </c>
      <c r="F278" s="32" t="s">
        <v>2035</v>
      </c>
      <c r="G278">
        <v>11407</v>
      </c>
      <c r="H278" s="33">
        <v>44823.494826388887</v>
      </c>
      <c r="I278" s="32" t="s">
        <v>38</v>
      </c>
      <c r="J278" s="32" t="s">
        <v>39</v>
      </c>
      <c r="K278" s="33"/>
      <c r="L278" s="32" t="s">
        <v>40</v>
      </c>
      <c r="M278" s="32" t="s">
        <v>56</v>
      </c>
      <c r="N278">
        <v>1</v>
      </c>
      <c r="O278" s="32" t="s">
        <v>42</v>
      </c>
      <c r="P278">
        <v>0</v>
      </c>
      <c r="Q278" s="32" t="s">
        <v>56</v>
      </c>
      <c r="R278">
        <v>8154</v>
      </c>
      <c r="S278" s="32" t="s">
        <v>805</v>
      </c>
      <c r="T278" s="32" t="s">
        <v>1266</v>
      </c>
      <c r="U278" s="32" t="s">
        <v>45</v>
      </c>
      <c r="V278" s="32" t="s">
        <v>2036</v>
      </c>
      <c r="W278" s="33">
        <v>44811.643101851849</v>
      </c>
      <c r="X278" s="32" t="s">
        <v>46</v>
      </c>
      <c r="Y278" s="32" t="s">
        <v>52</v>
      </c>
      <c r="Z278" s="32" t="s">
        <v>48</v>
      </c>
      <c r="AA278" s="32" t="s">
        <v>190</v>
      </c>
      <c r="AB278" s="32" t="s">
        <v>2037</v>
      </c>
      <c r="AC278" s="32" t="s">
        <v>168</v>
      </c>
      <c r="AD278" s="34"/>
      <c r="AE278" s="32" t="s">
        <v>39</v>
      </c>
      <c r="AF278" s="32" t="s">
        <v>50</v>
      </c>
      <c r="AG278" s="35">
        <v>0</v>
      </c>
      <c r="AH278" s="33">
        <v>44811.6559375</v>
      </c>
      <c r="AI278" s="32" t="s">
        <v>56</v>
      </c>
    </row>
    <row r="279" spans="1:35">
      <c r="A279" s="32" t="s">
        <v>35</v>
      </c>
      <c r="B279" s="32" t="s">
        <v>54</v>
      </c>
      <c r="C279" s="33">
        <v>44811.586168981485</v>
      </c>
      <c r="D279" s="33">
        <v>44811.482037037036</v>
      </c>
      <c r="E279" s="32" t="s">
        <v>37</v>
      </c>
      <c r="F279" s="32" t="s">
        <v>340</v>
      </c>
      <c r="G279">
        <v>11408</v>
      </c>
      <c r="H279" s="33">
        <v>44823.533750000002</v>
      </c>
      <c r="I279" s="32" t="s">
        <v>38</v>
      </c>
      <c r="J279" s="32" t="s">
        <v>39</v>
      </c>
      <c r="K279" s="33"/>
      <c r="L279" s="32" t="s">
        <v>40</v>
      </c>
      <c r="M279" s="32" t="s">
        <v>56</v>
      </c>
      <c r="N279">
        <v>1</v>
      </c>
      <c r="O279" s="32" t="s">
        <v>127</v>
      </c>
      <c r="P279">
        <v>0</v>
      </c>
      <c r="Q279" s="32" t="s">
        <v>56</v>
      </c>
      <c r="R279">
        <v>5708</v>
      </c>
      <c r="S279" s="32" t="s">
        <v>243</v>
      </c>
      <c r="T279" s="32" t="s">
        <v>244</v>
      </c>
      <c r="U279" s="32" t="s">
        <v>45</v>
      </c>
      <c r="V279" s="32" t="s">
        <v>2038</v>
      </c>
      <c r="W279" s="33">
        <v>44811.586168981485</v>
      </c>
      <c r="X279" s="32" t="s">
        <v>223</v>
      </c>
      <c r="Y279" s="32" t="s">
        <v>47</v>
      </c>
      <c r="Z279" s="32" t="s">
        <v>48</v>
      </c>
      <c r="AA279" s="32" t="s">
        <v>505</v>
      </c>
      <c r="AB279" s="32" t="s">
        <v>536</v>
      </c>
      <c r="AC279" s="32" t="s">
        <v>841</v>
      </c>
      <c r="AD279" s="34"/>
      <c r="AE279" s="32" t="s">
        <v>39</v>
      </c>
      <c r="AF279" s="32" t="s">
        <v>53</v>
      </c>
      <c r="AG279" s="35">
        <v>0</v>
      </c>
      <c r="AH279" s="33">
        <v>44811.63722222222</v>
      </c>
      <c r="AI279" s="32" t="s">
        <v>56</v>
      </c>
    </row>
    <row r="280" spans="1:35">
      <c r="A280" s="32" t="s">
        <v>35</v>
      </c>
      <c r="B280" s="32" t="s">
        <v>329</v>
      </c>
      <c r="C280" s="33">
        <v>44820.559872685182</v>
      </c>
      <c r="D280" s="33">
        <v>44811.493043981478</v>
      </c>
      <c r="E280" s="32" t="s">
        <v>37</v>
      </c>
      <c r="F280" s="32" t="s">
        <v>2039</v>
      </c>
      <c r="G280">
        <v>11409</v>
      </c>
      <c r="H280" s="33">
        <v>44823.493541666663</v>
      </c>
      <c r="I280" s="32" t="s">
        <v>2040</v>
      </c>
      <c r="J280" s="32" t="s">
        <v>45</v>
      </c>
      <c r="K280" s="33">
        <v>44812.540254629632</v>
      </c>
      <c r="L280" s="32" t="s">
        <v>40</v>
      </c>
      <c r="M280" s="32" t="s">
        <v>56</v>
      </c>
      <c r="N280">
        <v>2</v>
      </c>
      <c r="O280" s="32" t="s">
        <v>92</v>
      </c>
      <c r="P280">
        <v>1</v>
      </c>
      <c r="Q280" s="32" t="s">
        <v>56</v>
      </c>
      <c r="R280">
        <v>842362829</v>
      </c>
      <c r="S280" s="32" t="s">
        <v>211</v>
      </c>
      <c r="T280" s="32" t="s">
        <v>2041</v>
      </c>
      <c r="U280" s="32" t="s">
        <v>45</v>
      </c>
      <c r="V280" s="32" t="s">
        <v>2042</v>
      </c>
      <c r="W280" s="33">
        <v>44820.559872685182</v>
      </c>
      <c r="X280" s="32" t="s">
        <v>106</v>
      </c>
      <c r="Y280" s="32" t="s">
        <v>47</v>
      </c>
      <c r="Z280" s="32" t="s">
        <v>48</v>
      </c>
      <c r="AA280" s="32" t="s">
        <v>330</v>
      </c>
      <c r="AB280" s="32" t="s">
        <v>2043</v>
      </c>
      <c r="AC280" s="32" t="s">
        <v>1256</v>
      </c>
      <c r="AD280" s="34"/>
      <c r="AE280" s="32" t="s">
        <v>39</v>
      </c>
      <c r="AF280" s="32" t="s">
        <v>53</v>
      </c>
      <c r="AG280" s="35">
        <v>0</v>
      </c>
      <c r="AH280" s="33">
        <v>44820.559872685182</v>
      </c>
      <c r="AI280" s="32" t="s">
        <v>56</v>
      </c>
    </row>
    <row r="281" spans="1:35">
      <c r="A281" s="32" t="s">
        <v>35</v>
      </c>
      <c r="B281" s="32" t="s">
        <v>178</v>
      </c>
      <c r="C281" s="33">
        <v>44811.641516203701</v>
      </c>
      <c r="D281" s="33">
        <v>44811.508009259262</v>
      </c>
      <c r="E281" s="32" t="s">
        <v>37</v>
      </c>
      <c r="F281" s="32" t="s">
        <v>39</v>
      </c>
      <c r="G281">
        <v>11410</v>
      </c>
      <c r="H281" s="33">
        <v>44830.703703703701</v>
      </c>
      <c r="I281" s="32" t="s">
        <v>38</v>
      </c>
      <c r="J281" s="32" t="s">
        <v>39</v>
      </c>
      <c r="K281" s="33"/>
      <c r="L281" s="32" t="s">
        <v>40</v>
      </c>
      <c r="M281" s="32" t="s">
        <v>56</v>
      </c>
      <c r="N281">
        <v>2</v>
      </c>
      <c r="O281" s="32" t="s">
        <v>311</v>
      </c>
      <c r="P281">
        <v>0</v>
      </c>
      <c r="Q281" s="32" t="s">
        <v>41</v>
      </c>
      <c r="R281">
        <v>814395159</v>
      </c>
      <c r="S281" s="32" t="s">
        <v>1078</v>
      </c>
      <c r="T281" s="32" t="s">
        <v>1079</v>
      </c>
      <c r="U281" s="32" t="s">
        <v>45</v>
      </c>
      <c r="V281" s="32" t="s">
        <v>2044</v>
      </c>
      <c r="W281" s="33">
        <v>44811.639224537037</v>
      </c>
      <c r="X281" s="32" t="s">
        <v>46</v>
      </c>
      <c r="Y281" s="32" t="s">
        <v>47</v>
      </c>
      <c r="Z281" s="32" t="s">
        <v>48</v>
      </c>
      <c r="AA281" s="32" t="s">
        <v>182</v>
      </c>
      <c r="AB281" s="32" t="s">
        <v>2045</v>
      </c>
      <c r="AC281" s="32" t="s">
        <v>291</v>
      </c>
      <c r="AD281" s="34">
        <v>44686</v>
      </c>
      <c r="AE281" s="32" t="s">
        <v>39</v>
      </c>
      <c r="AF281" s="32" t="s">
        <v>53</v>
      </c>
      <c r="AG281" s="35">
        <v>0</v>
      </c>
      <c r="AH281" s="33">
        <v>44826.58425925926</v>
      </c>
      <c r="AI281" s="32" t="s">
        <v>56</v>
      </c>
    </row>
    <row r="282" spans="1:35">
      <c r="A282" s="32" t="s">
        <v>35</v>
      </c>
      <c r="B282" s="32" t="s">
        <v>68</v>
      </c>
      <c r="C282" s="33">
        <v>44812.385601851849</v>
      </c>
      <c r="D282" s="33">
        <v>44811.558148148149</v>
      </c>
      <c r="E282" s="32" t="s">
        <v>37</v>
      </c>
      <c r="F282" s="32" t="s">
        <v>2046</v>
      </c>
      <c r="G282">
        <v>11411</v>
      </c>
      <c r="H282" s="33">
        <v>44838.468310185184</v>
      </c>
      <c r="I282" s="32" t="s">
        <v>38</v>
      </c>
      <c r="J282" s="32" t="s">
        <v>39</v>
      </c>
      <c r="K282" s="33"/>
      <c r="L282" s="32" t="s">
        <v>40</v>
      </c>
      <c r="M282" s="32" t="s">
        <v>56</v>
      </c>
      <c r="N282">
        <v>1</v>
      </c>
      <c r="O282" s="32" t="s">
        <v>39</v>
      </c>
      <c r="P282">
        <v>0</v>
      </c>
      <c r="Q282" s="32" t="s">
        <v>56</v>
      </c>
      <c r="R282">
        <v>8888</v>
      </c>
      <c r="S282" s="32" t="s">
        <v>2047</v>
      </c>
      <c r="T282" s="32" t="s">
        <v>2048</v>
      </c>
      <c r="U282" s="32" t="s">
        <v>45</v>
      </c>
      <c r="V282" s="32" t="s">
        <v>2049</v>
      </c>
      <c r="W282" s="33">
        <v>44812.385601851849</v>
      </c>
      <c r="X282" s="32" t="s">
        <v>94</v>
      </c>
      <c r="Y282" s="32" t="s">
        <v>282</v>
      </c>
      <c r="Z282" s="32" t="s">
        <v>48</v>
      </c>
      <c r="AA282" s="32" t="s">
        <v>39</v>
      </c>
      <c r="AB282" s="32" t="s">
        <v>2050</v>
      </c>
      <c r="AC282" s="32" t="s">
        <v>538</v>
      </c>
      <c r="AD282" s="34"/>
      <c r="AE282" s="32" t="s">
        <v>39</v>
      </c>
      <c r="AF282" s="32" t="s">
        <v>50</v>
      </c>
      <c r="AG282" s="35">
        <v>0</v>
      </c>
      <c r="AH282" s="33">
        <v>44826.614837962959</v>
      </c>
      <c r="AI282" s="32" t="s">
        <v>56</v>
      </c>
    </row>
    <row r="283" spans="1:35">
      <c r="A283" s="32" t="s">
        <v>35</v>
      </c>
      <c r="B283" s="32" t="s">
        <v>73</v>
      </c>
      <c r="C283" s="33">
        <v>44811.63789351852</v>
      </c>
      <c r="D283" s="33">
        <v>44811.563425925924</v>
      </c>
      <c r="E283" s="32" t="s">
        <v>37</v>
      </c>
      <c r="F283" s="32" t="s">
        <v>2051</v>
      </c>
      <c r="G283">
        <v>11412</v>
      </c>
      <c r="H283" s="33">
        <v>44816.489282407405</v>
      </c>
      <c r="I283" s="32" t="s">
        <v>38</v>
      </c>
      <c r="J283" s="32" t="s">
        <v>39</v>
      </c>
      <c r="K283" s="33"/>
      <c r="L283" s="32" t="s">
        <v>40</v>
      </c>
      <c r="M283" s="32" t="s">
        <v>41</v>
      </c>
      <c r="N283">
        <v>1</v>
      </c>
      <c r="O283" s="32" t="s">
        <v>42</v>
      </c>
      <c r="P283">
        <v>0</v>
      </c>
      <c r="Q283" s="32" t="s">
        <v>41</v>
      </c>
      <c r="R283">
        <v>5725</v>
      </c>
      <c r="S283" s="32" t="s">
        <v>1041</v>
      </c>
      <c r="T283" s="32" t="s">
        <v>1042</v>
      </c>
      <c r="U283" s="32" t="s">
        <v>45</v>
      </c>
      <c r="V283" s="32" t="s">
        <v>2052</v>
      </c>
      <c r="W283" s="33">
        <v>44811.587696759256</v>
      </c>
      <c r="X283" s="32" t="s">
        <v>94</v>
      </c>
      <c r="Y283" s="32" t="s">
        <v>47</v>
      </c>
      <c r="Z283" s="32" t="s">
        <v>48</v>
      </c>
      <c r="AA283" s="32" t="s">
        <v>161</v>
      </c>
      <c r="AB283" s="32" t="s">
        <v>2051</v>
      </c>
      <c r="AC283" s="32" t="s">
        <v>287</v>
      </c>
      <c r="AD283" s="34"/>
      <c r="AE283" s="32" t="s">
        <v>39</v>
      </c>
      <c r="AF283" s="32" t="s">
        <v>50</v>
      </c>
      <c r="AG283" s="35">
        <v>0</v>
      </c>
      <c r="AH283" s="33">
        <v>44811.63789351852</v>
      </c>
      <c r="AI283" s="32" t="s">
        <v>41</v>
      </c>
    </row>
    <row r="284" spans="1:35">
      <c r="A284" s="32" t="s">
        <v>35</v>
      </c>
      <c r="B284" s="32" t="s">
        <v>178</v>
      </c>
      <c r="C284" s="33"/>
      <c r="D284" s="33">
        <v>44811.569884259261</v>
      </c>
      <c r="E284" s="32" t="s">
        <v>37</v>
      </c>
      <c r="F284" s="32" t="s">
        <v>39</v>
      </c>
      <c r="G284">
        <v>11413</v>
      </c>
      <c r="H284" s="33">
        <v>44816.445081018515</v>
      </c>
      <c r="I284" s="32" t="s">
        <v>38</v>
      </c>
      <c r="J284" s="32" t="s">
        <v>39</v>
      </c>
      <c r="K284" s="33"/>
      <c r="L284" s="32" t="s">
        <v>40</v>
      </c>
      <c r="M284" s="32" t="s">
        <v>56</v>
      </c>
      <c r="N284">
        <v>1</v>
      </c>
      <c r="O284" s="32" t="s">
        <v>253</v>
      </c>
      <c r="P284">
        <v>0</v>
      </c>
      <c r="Q284" s="32" t="s">
        <v>41</v>
      </c>
      <c r="R284">
        <v>6569</v>
      </c>
      <c r="S284" s="32" t="s">
        <v>201</v>
      </c>
      <c r="T284" s="32" t="s">
        <v>1250</v>
      </c>
      <c r="U284" s="32" t="s">
        <v>39</v>
      </c>
      <c r="V284" s="32" t="s">
        <v>39</v>
      </c>
      <c r="W284" s="33"/>
      <c r="X284" s="32" t="s">
        <v>219</v>
      </c>
      <c r="Y284" s="32" t="s">
        <v>47</v>
      </c>
      <c r="Z284" s="32" t="s">
        <v>160</v>
      </c>
      <c r="AA284" s="32" t="s">
        <v>182</v>
      </c>
      <c r="AB284" s="32" t="s">
        <v>2053</v>
      </c>
      <c r="AC284" s="32" t="s">
        <v>630</v>
      </c>
      <c r="AD284" s="34"/>
      <c r="AE284" s="32" t="s">
        <v>39</v>
      </c>
      <c r="AF284" s="32" t="s">
        <v>53</v>
      </c>
      <c r="AG284" s="35">
        <v>0</v>
      </c>
      <c r="AH284" s="33">
        <v>44811.581585648149</v>
      </c>
      <c r="AI284" s="32" t="s">
        <v>56</v>
      </c>
    </row>
    <row r="285" spans="1:35">
      <c r="A285" s="32" t="s">
        <v>35</v>
      </c>
      <c r="B285" s="32" t="s">
        <v>36</v>
      </c>
      <c r="C285" s="33">
        <v>44811.585543981484</v>
      </c>
      <c r="D285" s="33">
        <v>44811.579930555556</v>
      </c>
      <c r="E285" s="32" t="s">
        <v>37</v>
      </c>
      <c r="F285" s="32" t="s">
        <v>2054</v>
      </c>
      <c r="G285">
        <v>11414</v>
      </c>
      <c r="H285" s="33">
        <v>44823.579988425925</v>
      </c>
      <c r="I285" s="32" t="s">
        <v>38</v>
      </c>
      <c r="J285" s="32" t="s">
        <v>39</v>
      </c>
      <c r="K285" s="33"/>
      <c r="L285" s="32" t="s">
        <v>40</v>
      </c>
      <c r="M285" s="32" t="s">
        <v>56</v>
      </c>
      <c r="N285">
        <v>1</v>
      </c>
      <c r="O285" s="32" t="s">
        <v>60</v>
      </c>
      <c r="P285">
        <v>0</v>
      </c>
      <c r="Q285" s="32" t="s">
        <v>56</v>
      </c>
      <c r="R285">
        <v>6375</v>
      </c>
      <c r="S285" s="32" t="s">
        <v>642</v>
      </c>
      <c r="T285" s="32" t="s">
        <v>643</v>
      </c>
      <c r="U285" s="32" t="s">
        <v>45</v>
      </c>
      <c r="V285" s="32" t="s">
        <v>2055</v>
      </c>
      <c r="W285" s="33">
        <v>44811.585543981484</v>
      </c>
      <c r="X285" s="32" t="s">
        <v>223</v>
      </c>
      <c r="Y285" s="32" t="s">
        <v>47</v>
      </c>
      <c r="Z285" s="32" t="s">
        <v>48</v>
      </c>
      <c r="AA285" s="32" t="s">
        <v>474</v>
      </c>
      <c r="AB285" s="32" t="s">
        <v>2056</v>
      </c>
      <c r="AC285" s="32" t="s">
        <v>539</v>
      </c>
      <c r="AD285" s="34"/>
      <c r="AE285" s="32" t="s">
        <v>39</v>
      </c>
      <c r="AF285" s="32" t="s">
        <v>50</v>
      </c>
      <c r="AG285" s="35">
        <v>0</v>
      </c>
      <c r="AH285" s="33">
        <v>44811.585543981484</v>
      </c>
      <c r="AI285" s="32" t="s">
        <v>56</v>
      </c>
    </row>
    <row r="286" spans="1:35">
      <c r="A286" s="32" t="s">
        <v>35</v>
      </c>
      <c r="B286" s="32" t="s">
        <v>73</v>
      </c>
      <c r="C286" s="33">
        <v>44811.639039351852</v>
      </c>
      <c r="D286" s="33">
        <v>44811.594328703701</v>
      </c>
      <c r="E286" s="32" t="s">
        <v>37</v>
      </c>
      <c r="F286" s="32" t="s">
        <v>2057</v>
      </c>
      <c r="G286">
        <v>11415</v>
      </c>
      <c r="H286" s="33">
        <v>44823.596678240741</v>
      </c>
      <c r="I286" s="32" t="s">
        <v>38</v>
      </c>
      <c r="J286" s="32" t="s">
        <v>39</v>
      </c>
      <c r="K286" s="33"/>
      <c r="L286" s="32" t="s">
        <v>40</v>
      </c>
      <c r="M286" s="32" t="s">
        <v>56</v>
      </c>
      <c r="N286">
        <v>1</v>
      </c>
      <c r="O286" s="32" t="s">
        <v>204</v>
      </c>
      <c r="P286">
        <v>0</v>
      </c>
      <c r="Q286" s="32" t="s">
        <v>56</v>
      </c>
      <c r="R286">
        <v>8812</v>
      </c>
      <c r="S286" s="32" t="s">
        <v>251</v>
      </c>
      <c r="T286" s="32" t="s">
        <v>1399</v>
      </c>
      <c r="U286" s="32" t="s">
        <v>45</v>
      </c>
      <c r="V286" s="32" t="s">
        <v>122</v>
      </c>
      <c r="W286" s="33">
        <v>44811.636805555558</v>
      </c>
      <c r="X286" s="32" t="s">
        <v>46</v>
      </c>
      <c r="Y286" s="32" t="s">
        <v>47</v>
      </c>
      <c r="Z286" s="32" t="s">
        <v>48</v>
      </c>
      <c r="AA286" s="32" t="s">
        <v>77</v>
      </c>
      <c r="AB286" s="32" t="s">
        <v>2058</v>
      </c>
      <c r="AC286" s="32" t="s">
        <v>561</v>
      </c>
      <c r="AD286" s="34"/>
      <c r="AE286" s="32" t="s">
        <v>39</v>
      </c>
      <c r="AF286" s="32" t="s">
        <v>50</v>
      </c>
      <c r="AG286" s="35">
        <v>0</v>
      </c>
      <c r="AH286" s="33">
        <v>44811.639039351852</v>
      </c>
      <c r="AI286" s="32" t="s">
        <v>56</v>
      </c>
    </row>
    <row r="287" spans="1:35">
      <c r="A287" s="32" t="s">
        <v>35</v>
      </c>
      <c r="B287" s="32" t="s">
        <v>452</v>
      </c>
      <c r="C287" s="33">
        <v>44811.638402777775</v>
      </c>
      <c r="D287" s="33">
        <v>44811.599594907406</v>
      </c>
      <c r="E287" s="32" t="s">
        <v>37</v>
      </c>
      <c r="F287" s="32" t="s">
        <v>2059</v>
      </c>
      <c r="G287">
        <v>11416</v>
      </c>
      <c r="H287" s="33">
        <v>44823.631504629629</v>
      </c>
      <c r="I287" s="32" t="s">
        <v>38</v>
      </c>
      <c r="J287" s="32" t="s">
        <v>39</v>
      </c>
      <c r="K287" s="33"/>
      <c r="L287" s="32" t="s">
        <v>40</v>
      </c>
      <c r="M287" s="32" t="s">
        <v>56</v>
      </c>
      <c r="N287">
        <v>1</v>
      </c>
      <c r="O287" s="32" t="s">
        <v>224</v>
      </c>
      <c r="P287">
        <v>0</v>
      </c>
      <c r="Q287" s="32" t="s">
        <v>56</v>
      </c>
      <c r="R287">
        <v>6425</v>
      </c>
      <c r="S287" s="32" t="s">
        <v>635</v>
      </c>
      <c r="T287" s="32" t="s">
        <v>636</v>
      </c>
      <c r="U287" s="32" t="s">
        <v>45</v>
      </c>
      <c r="V287" s="32" t="s">
        <v>2060</v>
      </c>
      <c r="W287" s="33">
        <v>44811.606921296298</v>
      </c>
      <c r="X287" s="32" t="s">
        <v>103</v>
      </c>
      <c r="Y287" s="32" t="s">
        <v>47</v>
      </c>
      <c r="Z287" s="32" t="s">
        <v>48</v>
      </c>
      <c r="AA287" s="32" t="s">
        <v>455</v>
      </c>
      <c r="AB287" s="32" t="s">
        <v>2061</v>
      </c>
      <c r="AC287" s="32" t="s">
        <v>637</v>
      </c>
      <c r="AD287" s="34"/>
      <c r="AE287" s="32" t="s">
        <v>39</v>
      </c>
      <c r="AF287" s="32" t="s">
        <v>50</v>
      </c>
      <c r="AG287" s="35">
        <v>0</v>
      </c>
      <c r="AH287" s="33">
        <v>44811.638449074075</v>
      </c>
      <c r="AI287" s="32" t="s">
        <v>41</v>
      </c>
    </row>
    <row r="288" spans="1:35">
      <c r="A288" s="32" t="s">
        <v>35</v>
      </c>
      <c r="B288" s="32" t="s">
        <v>178</v>
      </c>
      <c r="C288" s="33">
        <v>44819.692754629628</v>
      </c>
      <c r="D288" s="33">
        <v>44811.600023148145</v>
      </c>
      <c r="E288" s="32" t="s">
        <v>37</v>
      </c>
      <c r="F288" s="32" t="s">
        <v>39</v>
      </c>
      <c r="G288">
        <v>11417</v>
      </c>
      <c r="H288" s="33">
        <v>44824.399699074071</v>
      </c>
      <c r="I288" s="32" t="s">
        <v>38</v>
      </c>
      <c r="J288" s="32" t="s">
        <v>39</v>
      </c>
      <c r="K288" s="33"/>
      <c r="L288" s="32" t="s">
        <v>40</v>
      </c>
      <c r="M288" s="32" t="s">
        <v>56</v>
      </c>
      <c r="N288">
        <v>1</v>
      </c>
      <c r="O288" s="32" t="s">
        <v>73</v>
      </c>
      <c r="P288">
        <v>0</v>
      </c>
      <c r="Q288" s="32" t="s">
        <v>41</v>
      </c>
      <c r="R288">
        <v>6044</v>
      </c>
      <c r="S288" s="32" t="s">
        <v>440</v>
      </c>
      <c r="T288" s="32" t="s">
        <v>441</v>
      </c>
      <c r="U288" s="32" t="s">
        <v>45</v>
      </c>
      <c r="V288" s="32" t="s">
        <v>2062</v>
      </c>
      <c r="W288" s="33">
        <v>44817.668969907405</v>
      </c>
      <c r="X288" s="32" t="s">
        <v>89</v>
      </c>
      <c r="Y288" s="32" t="s">
        <v>47</v>
      </c>
      <c r="Z288" s="32" t="s">
        <v>48</v>
      </c>
      <c r="AA288" s="32" t="s">
        <v>230</v>
      </c>
      <c r="AB288" s="32" t="s">
        <v>2063</v>
      </c>
      <c r="AC288" s="32" t="s">
        <v>794</v>
      </c>
      <c r="AD288" s="34"/>
      <c r="AE288" s="32" t="s">
        <v>39</v>
      </c>
      <c r="AF288" s="32" t="s">
        <v>53</v>
      </c>
      <c r="AG288" s="35">
        <v>0</v>
      </c>
      <c r="AH288" s="33">
        <v>44819.692754629628</v>
      </c>
      <c r="AI288" s="32" t="s">
        <v>56</v>
      </c>
    </row>
    <row r="289" spans="1:35">
      <c r="A289" s="32" t="s">
        <v>35</v>
      </c>
      <c r="B289" s="32" t="s">
        <v>92</v>
      </c>
      <c r="C289" s="33">
        <v>44811.638668981483</v>
      </c>
      <c r="D289" s="33">
        <v>44811.60527777778</v>
      </c>
      <c r="E289" s="32" t="s">
        <v>37</v>
      </c>
      <c r="F289" s="32" t="s">
        <v>2064</v>
      </c>
      <c r="G289">
        <v>11418</v>
      </c>
      <c r="H289" s="33">
        <v>44838.587696759256</v>
      </c>
      <c r="I289" s="32" t="s">
        <v>38</v>
      </c>
      <c r="J289" s="32" t="s">
        <v>39</v>
      </c>
      <c r="K289" s="33"/>
      <c r="L289" s="32" t="s">
        <v>40</v>
      </c>
      <c r="M289" s="32" t="s">
        <v>56</v>
      </c>
      <c r="N289">
        <v>1</v>
      </c>
      <c r="O289" s="32" t="s">
        <v>127</v>
      </c>
      <c r="P289">
        <v>0</v>
      </c>
      <c r="Q289" s="32" t="s">
        <v>56</v>
      </c>
      <c r="R289">
        <v>642171908</v>
      </c>
      <c r="S289" s="32" t="s">
        <v>172</v>
      </c>
      <c r="T289" s="32" t="s">
        <v>2065</v>
      </c>
      <c r="U289" s="32" t="s">
        <v>45</v>
      </c>
      <c r="V289" s="32" t="s">
        <v>2066</v>
      </c>
      <c r="W289" s="33">
        <v>44811.62809027778</v>
      </c>
      <c r="X289" s="32" t="s">
        <v>94</v>
      </c>
      <c r="Y289" s="32" t="s">
        <v>47</v>
      </c>
      <c r="Z289" s="32" t="s">
        <v>48</v>
      </c>
      <c r="AA289" s="32" t="s">
        <v>107</v>
      </c>
      <c r="AB289" s="32" t="s">
        <v>92</v>
      </c>
      <c r="AC289" s="32" t="s">
        <v>174</v>
      </c>
      <c r="AD289" s="34"/>
      <c r="AE289" s="32" t="s">
        <v>39</v>
      </c>
      <c r="AF289" s="32" t="s">
        <v>50</v>
      </c>
      <c r="AG289" s="35">
        <v>0</v>
      </c>
      <c r="AH289" s="33">
        <v>44826.609918981485</v>
      </c>
      <c r="AI289" s="32" t="s">
        <v>56</v>
      </c>
    </row>
    <row r="290" spans="1:35">
      <c r="A290" s="32" t="s">
        <v>35</v>
      </c>
      <c r="B290" s="32" t="s">
        <v>36</v>
      </c>
      <c r="C290" s="33">
        <v>44811.638449074075</v>
      </c>
      <c r="D290" s="33">
        <v>44811.606342592589</v>
      </c>
      <c r="E290" s="32" t="s">
        <v>37</v>
      </c>
      <c r="F290" s="32" t="s">
        <v>2067</v>
      </c>
      <c r="G290">
        <v>11419</v>
      </c>
      <c r="H290" s="33">
        <v>44823.607881944445</v>
      </c>
      <c r="I290" s="32" t="s">
        <v>38</v>
      </c>
      <c r="J290" s="32" t="s">
        <v>39</v>
      </c>
      <c r="K290" s="33"/>
      <c r="L290" s="32" t="s">
        <v>40</v>
      </c>
      <c r="M290" s="32" t="s">
        <v>56</v>
      </c>
      <c r="N290">
        <v>1</v>
      </c>
      <c r="O290" s="32" t="s">
        <v>60</v>
      </c>
      <c r="P290">
        <v>0</v>
      </c>
      <c r="Q290" s="32" t="s">
        <v>56</v>
      </c>
      <c r="R290">
        <v>6795</v>
      </c>
      <c r="S290" s="32" t="s">
        <v>2068</v>
      </c>
      <c r="T290" s="32" t="s">
        <v>2069</v>
      </c>
      <c r="U290" s="32" t="s">
        <v>45</v>
      </c>
      <c r="V290" s="32" t="s">
        <v>2070</v>
      </c>
      <c r="W290" s="33">
        <v>44811.637349537035</v>
      </c>
      <c r="X290" s="32" t="s">
        <v>59</v>
      </c>
      <c r="Y290" s="32" t="s">
        <v>52</v>
      </c>
      <c r="Z290" s="32" t="s">
        <v>48</v>
      </c>
      <c r="AA290" s="32" t="s">
        <v>314</v>
      </c>
      <c r="AB290" s="32" t="s">
        <v>2071</v>
      </c>
      <c r="AC290" s="32" t="s">
        <v>764</v>
      </c>
      <c r="AD290" s="34"/>
      <c r="AE290" s="32" t="s">
        <v>39</v>
      </c>
      <c r="AF290" s="32" t="s">
        <v>50</v>
      </c>
      <c r="AG290" s="35">
        <v>0</v>
      </c>
      <c r="AH290" s="33">
        <v>44811.638437499998</v>
      </c>
      <c r="AI290" s="32" t="s">
        <v>41</v>
      </c>
    </row>
    <row r="291" spans="1:35">
      <c r="A291" s="32" t="s">
        <v>35</v>
      </c>
      <c r="B291" s="32" t="s">
        <v>54</v>
      </c>
      <c r="C291" s="33">
        <v>44811.620439814818</v>
      </c>
      <c r="D291" s="33">
        <v>44811.616956018515</v>
      </c>
      <c r="E291" s="32" t="s">
        <v>37</v>
      </c>
      <c r="F291" s="32" t="s">
        <v>2072</v>
      </c>
      <c r="G291">
        <v>11420</v>
      </c>
      <c r="H291" s="33">
        <v>44818.686076388891</v>
      </c>
      <c r="I291" s="32" t="s">
        <v>38</v>
      </c>
      <c r="J291" s="32" t="s">
        <v>39</v>
      </c>
      <c r="K291" s="33"/>
      <c r="L291" s="32" t="s">
        <v>40</v>
      </c>
      <c r="M291" s="32" t="s">
        <v>41</v>
      </c>
      <c r="N291">
        <v>1</v>
      </c>
      <c r="O291" s="32" t="s">
        <v>198</v>
      </c>
      <c r="P291">
        <v>0</v>
      </c>
      <c r="Q291" s="32" t="s">
        <v>41</v>
      </c>
      <c r="R291">
        <v>642175520</v>
      </c>
      <c r="S291" s="32" t="s">
        <v>194</v>
      </c>
      <c r="T291" s="32" t="s">
        <v>195</v>
      </c>
      <c r="U291" s="32" t="s">
        <v>45</v>
      </c>
      <c r="V291" s="32" t="s">
        <v>2073</v>
      </c>
      <c r="W291" s="33">
        <v>44811.620439814818</v>
      </c>
      <c r="X291" s="32" t="s">
        <v>196</v>
      </c>
      <c r="Y291" s="32" t="s">
        <v>52</v>
      </c>
      <c r="Z291" s="32" t="s">
        <v>48</v>
      </c>
      <c r="AA291" s="32" t="s">
        <v>197</v>
      </c>
      <c r="AB291" s="32" t="s">
        <v>2074</v>
      </c>
      <c r="AC291" s="32" t="s">
        <v>1349</v>
      </c>
      <c r="AD291" s="34"/>
      <c r="AE291" s="32" t="s">
        <v>39</v>
      </c>
      <c r="AF291" s="32" t="s">
        <v>50</v>
      </c>
      <c r="AG291" s="35">
        <v>0</v>
      </c>
      <c r="AH291" s="33">
        <v>44816.43954861111</v>
      </c>
      <c r="AI291" s="32" t="s">
        <v>41</v>
      </c>
    </row>
    <row r="292" spans="1:35">
      <c r="A292" s="32" t="s">
        <v>35</v>
      </c>
      <c r="B292" s="32" t="s">
        <v>452</v>
      </c>
      <c r="C292" s="33">
        <v>44811.674178240741</v>
      </c>
      <c r="D292" s="33">
        <v>44811.617777777778</v>
      </c>
      <c r="E292" s="32" t="s">
        <v>37</v>
      </c>
      <c r="F292" s="32" t="s">
        <v>2075</v>
      </c>
      <c r="G292">
        <v>11421</v>
      </c>
      <c r="H292" s="33">
        <v>44823.617928240739</v>
      </c>
      <c r="I292" s="32" t="s">
        <v>38</v>
      </c>
      <c r="J292" s="32" t="s">
        <v>39</v>
      </c>
      <c r="K292" s="33"/>
      <c r="L292" s="32" t="s">
        <v>40</v>
      </c>
      <c r="M292" s="32" t="s">
        <v>41</v>
      </c>
      <c r="N292">
        <v>1</v>
      </c>
      <c r="O292" s="32" t="s">
        <v>104</v>
      </c>
      <c r="P292">
        <v>0</v>
      </c>
      <c r="Q292" s="32" t="s">
        <v>56</v>
      </c>
      <c r="R292">
        <v>6471</v>
      </c>
      <c r="S292" s="32" t="s">
        <v>412</v>
      </c>
      <c r="T292" s="32" t="s">
        <v>413</v>
      </c>
      <c r="U292" s="32" t="s">
        <v>45</v>
      </c>
      <c r="V292" s="32" t="s">
        <v>2076</v>
      </c>
      <c r="W292" s="33">
        <v>44811.674178240741</v>
      </c>
      <c r="X292" s="32" t="s">
        <v>59</v>
      </c>
      <c r="Y292" s="32" t="s">
        <v>47</v>
      </c>
      <c r="Z292" s="32" t="s">
        <v>48</v>
      </c>
      <c r="AA292" s="32" t="s">
        <v>455</v>
      </c>
      <c r="AB292" s="32" t="s">
        <v>2077</v>
      </c>
      <c r="AC292" s="32" t="s">
        <v>579</v>
      </c>
      <c r="AD292" s="34"/>
      <c r="AE292" s="32" t="s">
        <v>39</v>
      </c>
      <c r="AF292" s="32" t="s">
        <v>50</v>
      </c>
      <c r="AG292" s="35">
        <v>0</v>
      </c>
      <c r="AH292" s="33">
        <v>44811.674178240741</v>
      </c>
      <c r="AI292" s="32" t="s">
        <v>56</v>
      </c>
    </row>
    <row r="293" spans="1:35">
      <c r="A293" s="32" t="s">
        <v>35</v>
      </c>
      <c r="B293" s="32" t="s">
        <v>329</v>
      </c>
      <c r="C293" s="33">
        <v>44811.619872685187</v>
      </c>
      <c r="D293" s="33">
        <v>44811.619363425925</v>
      </c>
      <c r="E293" s="32" t="s">
        <v>37</v>
      </c>
      <c r="F293" s="32" t="s">
        <v>2078</v>
      </c>
      <c r="G293">
        <v>11422</v>
      </c>
      <c r="H293" s="33">
        <v>44841.344178240739</v>
      </c>
      <c r="I293" s="32" t="s">
        <v>38</v>
      </c>
      <c r="J293" s="32" t="s">
        <v>39</v>
      </c>
      <c r="K293" s="33"/>
      <c r="L293" s="32" t="s">
        <v>40</v>
      </c>
      <c r="M293" s="32" t="s">
        <v>41</v>
      </c>
      <c r="N293">
        <v>1</v>
      </c>
      <c r="O293" s="32" t="s">
        <v>39</v>
      </c>
      <c r="P293">
        <v>0</v>
      </c>
      <c r="Q293" s="32" t="s">
        <v>41</v>
      </c>
      <c r="R293">
        <v>642175520</v>
      </c>
      <c r="S293" s="32" t="s">
        <v>194</v>
      </c>
      <c r="T293" s="32" t="s">
        <v>195</v>
      </c>
      <c r="U293" s="32" t="s">
        <v>45</v>
      </c>
      <c r="V293" s="32" t="s">
        <v>2079</v>
      </c>
      <c r="W293" s="33">
        <v>44811.619872685187</v>
      </c>
      <c r="X293" s="32" t="s">
        <v>196</v>
      </c>
      <c r="Y293" s="32" t="s">
        <v>52</v>
      </c>
      <c r="Z293" s="32" t="s">
        <v>48</v>
      </c>
      <c r="AA293" s="32" t="s">
        <v>330</v>
      </c>
      <c r="AB293" s="32" t="s">
        <v>2080</v>
      </c>
      <c r="AC293" s="32" t="s">
        <v>538</v>
      </c>
      <c r="AD293" s="34"/>
      <c r="AE293" s="32" t="s">
        <v>39</v>
      </c>
      <c r="AF293" s="32" t="s">
        <v>50</v>
      </c>
      <c r="AG293" s="35">
        <v>0</v>
      </c>
      <c r="AH293" s="33">
        <v>44838.469178240739</v>
      </c>
      <c r="AI293" s="32" t="s">
        <v>41</v>
      </c>
    </row>
    <row r="294" spans="1:35">
      <c r="A294" s="32" t="s">
        <v>35</v>
      </c>
      <c r="B294" s="32" t="s">
        <v>499</v>
      </c>
      <c r="C294" s="33">
        <v>44811.622465277775</v>
      </c>
      <c r="D294" s="33">
        <v>44811.622118055559</v>
      </c>
      <c r="E294" s="32" t="s">
        <v>37</v>
      </c>
      <c r="F294" s="32" t="s">
        <v>2081</v>
      </c>
      <c r="G294">
        <v>11423</v>
      </c>
      <c r="H294" s="33">
        <v>44841.344131944446</v>
      </c>
      <c r="I294" s="32" t="s">
        <v>38</v>
      </c>
      <c r="J294" s="32" t="s">
        <v>39</v>
      </c>
      <c r="K294" s="33"/>
      <c r="L294" s="32" t="s">
        <v>40</v>
      </c>
      <c r="M294" s="32" t="s">
        <v>41</v>
      </c>
      <c r="N294">
        <v>1</v>
      </c>
      <c r="O294" s="32" t="s">
        <v>39</v>
      </c>
      <c r="P294">
        <v>0</v>
      </c>
      <c r="Q294" s="32" t="s">
        <v>41</v>
      </c>
      <c r="R294">
        <v>642175520</v>
      </c>
      <c r="S294" s="32" t="s">
        <v>194</v>
      </c>
      <c r="T294" s="32" t="s">
        <v>195</v>
      </c>
      <c r="U294" s="32" t="s">
        <v>45</v>
      </c>
      <c r="V294" s="32" t="s">
        <v>1091</v>
      </c>
      <c r="W294" s="33">
        <v>44811.622465277775</v>
      </c>
      <c r="X294" s="32" t="s">
        <v>196</v>
      </c>
      <c r="Y294" s="32" t="s">
        <v>52</v>
      </c>
      <c r="Z294" s="32" t="s">
        <v>48</v>
      </c>
      <c r="AA294" s="32" t="s">
        <v>39</v>
      </c>
      <c r="AB294" s="32" t="s">
        <v>870</v>
      </c>
      <c r="AC294" s="32" t="s">
        <v>538</v>
      </c>
      <c r="AD294" s="34"/>
      <c r="AE294" s="32" t="s">
        <v>39</v>
      </c>
      <c r="AF294" s="32" t="s">
        <v>50</v>
      </c>
      <c r="AG294" s="35">
        <v>0</v>
      </c>
      <c r="AH294" s="33">
        <v>44838.469131944446</v>
      </c>
      <c r="AI294" s="32" t="s">
        <v>41</v>
      </c>
    </row>
    <row r="295" spans="1:35">
      <c r="A295" s="32" t="s">
        <v>35</v>
      </c>
      <c r="B295" s="32" t="s">
        <v>329</v>
      </c>
      <c r="C295" s="33">
        <v>44811.624085648145</v>
      </c>
      <c r="D295" s="33">
        <v>44811.623657407406</v>
      </c>
      <c r="E295" s="32" t="s">
        <v>37</v>
      </c>
      <c r="F295" s="32" t="s">
        <v>2082</v>
      </c>
      <c r="G295">
        <v>11424</v>
      </c>
      <c r="H295" s="33">
        <v>44841.344074074077</v>
      </c>
      <c r="I295" s="32" t="s">
        <v>38</v>
      </c>
      <c r="J295" s="32" t="s">
        <v>39</v>
      </c>
      <c r="K295" s="33"/>
      <c r="L295" s="32" t="s">
        <v>40</v>
      </c>
      <c r="M295" s="32" t="s">
        <v>41</v>
      </c>
      <c r="N295">
        <v>1</v>
      </c>
      <c r="O295" s="32" t="s">
        <v>39</v>
      </c>
      <c r="P295">
        <v>0</v>
      </c>
      <c r="Q295" s="32" t="s">
        <v>41</v>
      </c>
      <c r="R295">
        <v>642175520</v>
      </c>
      <c r="S295" s="32" t="s">
        <v>194</v>
      </c>
      <c r="T295" s="32" t="s">
        <v>195</v>
      </c>
      <c r="U295" s="32" t="s">
        <v>45</v>
      </c>
      <c r="V295" s="32" t="s">
        <v>1006</v>
      </c>
      <c r="W295" s="33">
        <v>44811.624085648145</v>
      </c>
      <c r="X295" s="32" t="s">
        <v>196</v>
      </c>
      <c r="Y295" s="32" t="s">
        <v>282</v>
      </c>
      <c r="Z295" s="32" t="s">
        <v>48</v>
      </c>
      <c r="AA295" s="32" t="s">
        <v>330</v>
      </c>
      <c r="AB295" s="32" t="s">
        <v>1104</v>
      </c>
      <c r="AC295" s="32" t="s">
        <v>1349</v>
      </c>
      <c r="AD295" s="34"/>
      <c r="AE295" s="32" t="s">
        <v>39</v>
      </c>
      <c r="AF295" s="32" t="s">
        <v>50</v>
      </c>
      <c r="AG295" s="35">
        <v>0</v>
      </c>
      <c r="AH295" s="33">
        <v>44838.469074074077</v>
      </c>
      <c r="AI295" s="32" t="s">
        <v>41</v>
      </c>
    </row>
    <row r="296" spans="1:35">
      <c r="A296" s="32" t="s">
        <v>35</v>
      </c>
      <c r="B296" s="32" t="s">
        <v>329</v>
      </c>
      <c r="C296" s="33">
        <v>44812.383518518516</v>
      </c>
      <c r="D296" s="33">
        <v>44811.625798611109</v>
      </c>
      <c r="E296" s="32" t="s">
        <v>37</v>
      </c>
      <c r="F296" s="32" t="s">
        <v>2083</v>
      </c>
      <c r="G296">
        <v>11425</v>
      </c>
      <c r="H296" s="33">
        <v>44840.587071759262</v>
      </c>
      <c r="I296" s="32" t="s">
        <v>38</v>
      </c>
      <c r="J296" s="32" t="s">
        <v>39</v>
      </c>
      <c r="K296" s="33"/>
      <c r="L296" s="32" t="s">
        <v>40</v>
      </c>
      <c r="M296" s="32" t="s">
        <v>41</v>
      </c>
      <c r="N296">
        <v>1</v>
      </c>
      <c r="O296" s="32" t="s">
        <v>39</v>
      </c>
      <c r="P296">
        <v>0</v>
      </c>
      <c r="Q296" s="32" t="s">
        <v>41</v>
      </c>
      <c r="R296">
        <v>642175520</v>
      </c>
      <c r="S296" s="32" t="s">
        <v>194</v>
      </c>
      <c r="T296" s="32" t="s">
        <v>195</v>
      </c>
      <c r="U296" s="32" t="s">
        <v>45</v>
      </c>
      <c r="V296" s="32" t="s">
        <v>2084</v>
      </c>
      <c r="W296" s="33">
        <v>44812.383518518516</v>
      </c>
      <c r="X296" s="32" t="s">
        <v>196</v>
      </c>
      <c r="Y296" s="32" t="s">
        <v>52</v>
      </c>
      <c r="Z296" s="32" t="s">
        <v>48</v>
      </c>
      <c r="AA296" s="32" t="s">
        <v>330</v>
      </c>
      <c r="AB296" s="32" t="s">
        <v>2085</v>
      </c>
      <c r="AC296" s="32" t="s">
        <v>538</v>
      </c>
      <c r="AD296" s="34"/>
      <c r="AE296" s="32" t="s">
        <v>39</v>
      </c>
      <c r="AF296" s="32" t="s">
        <v>50</v>
      </c>
      <c r="AG296" s="35">
        <v>0</v>
      </c>
      <c r="AH296" s="33">
        <v>44838.4690162037</v>
      </c>
      <c r="AI296" s="32" t="s">
        <v>41</v>
      </c>
    </row>
    <row r="297" spans="1:35">
      <c r="A297" s="32" t="s">
        <v>35</v>
      </c>
      <c r="B297" s="32" t="s">
        <v>36</v>
      </c>
      <c r="C297" s="33">
        <v>44823.524930555555</v>
      </c>
      <c r="D297" s="33">
        <v>44811.627245370371</v>
      </c>
      <c r="E297" s="32" t="s">
        <v>37</v>
      </c>
      <c r="F297" s="32" t="s">
        <v>2086</v>
      </c>
      <c r="G297">
        <v>11426</v>
      </c>
      <c r="H297" s="33">
        <v>44833.515196759261</v>
      </c>
      <c r="I297" s="32" t="s">
        <v>38</v>
      </c>
      <c r="J297" s="32" t="s">
        <v>39</v>
      </c>
      <c r="K297" s="33"/>
      <c r="L297" s="32" t="s">
        <v>40</v>
      </c>
      <c r="M297" s="32" t="s">
        <v>56</v>
      </c>
      <c r="N297">
        <v>1</v>
      </c>
      <c r="O297" s="32" t="s">
        <v>60</v>
      </c>
      <c r="P297">
        <v>0</v>
      </c>
      <c r="Q297" s="32" t="s">
        <v>56</v>
      </c>
      <c r="R297">
        <v>8524</v>
      </c>
      <c r="S297" s="32" t="s">
        <v>116</v>
      </c>
      <c r="T297" s="32" t="s">
        <v>117</v>
      </c>
      <c r="U297" s="32" t="s">
        <v>45</v>
      </c>
      <c r="V297" s="32" t="s">
        <v>2087</v>
      </c>
      <c r="W297" s="33">
        <v>44821.492627314816</v>
      </c>
      <c r="X297" s="32" t="s">
        <v>46</v>
      </c>
      <c r="Y297" s="32" t="s">
        <v>47</v>
      </c>
      <c r="Z297" s="32" t="s">
        <v>48</v>
      </c>
      <c r="AA297" s="32" t="s">
        <v>314</v>
      </c>
      <c r="AB297" s="32" t="s">
        <v>2088</v>
      </c>
      <c r="AC297" s="32" t="s">
        <v>517</v>
      </c>
      <c r="AD297" s="34"/>
      <c r="AE297" s="32" t="s">
        <v>39</v>
      </c>
      <c r="AF297" s="32" t="s">
        <v>50</v>
      </c>
      <c r="AG297" s="35">
        <v>0</v>
      </c>
      <c r="AH297" s="33">
        <v>44823.524918981479</v>
      </c>
      <c r="AI297" s="32" t="s">
        <v>56</v>
      </c>
    </row>
    <row r="298" spans="1:35">
      <c r="A298" s="32" t="s">
        <v>35</v>
      </c>
      <c r="B298" s="32" t="s">
        <v>54</v>
      </c>
      <c r="C298" s="33">
        <v>44811.627638888887</v>
      </c>
      <c r="D298" s="33">
        <v>44811.627268518518</v>
      </c>
      <c r="E298" s="32" t="s">
        <v>37</v>
      </c>
      <c r="F298" s="32" t="s">
        <v>2089</v>
      </c>
      <c r="G298">
        <v>11427</v>
      </c>
      <c r="H298" s="33">
        <v>44818.687673611108</v>
      </c>
      <c r="I298" s="32" t="s">
        <v>38</v>
      </c>
      <c r="J298" s="32" t="s">
        <v>39</v>
      </c>
      <c r="K298" s="33"/>
      <c r="L298" s="32" t="s">
        <v>40</v>
      </c>
      <c r="M298" s="32" t="s">
        <v>41</v>
      </c>
      <c r="N298">
        <v>1</v>
      </c>
      <c r="O298" s="32" t="s">
        <v>198</v>
      </c>
      <c r="P298">
        <v>0</v>
      </c>
      <c r="Q298" s="32" t="s">
        <v>41</v>
      </c>
      <c r="R298">
        <v>642175520</v>
      </c>
      <c r="S298" s="32" t="s">
        <v>194</v>
      </c>
      <c r="T298" s="32" t="s">
        <v>195</v>
      </c>
      <c r="U298" s="32" t="s">
        <v>45</v>
      </c>
      <c r="V298" s="32" t="s">
        <v>2090</v>
      </c>
      <c r="W298" s="33">
        <v>44811.627638888887</v>
      </c>
      <c r="X298" s="32" t="s">
        <v>196</v>
      </c>
      <c r="Y298" s="32" t="s">
        <v>52</v>
      </c>
      <c r="Z298" s="32" t="s">
        <v>48</v>
      </c>
      <c r="AA298" s="32" t="s">
        <v>197</v>
      </c>
      <c r="AB298" s="32" t="s">
        <v>2091</v>
      </c>
      <c r="AC298" s="32" t="s">
        <v>538</v>
      </c>
      <c r="AD298" s="34"/>
      <c r="AE298" s="32" t="s">
        <v>39</v>
      </c>
      <c r="AF298" s="32" t="s">
        <v>50</v>
      </c>
      <c r="AG298" s="35">
        <v>0</v>
      </c>
      <c r="AH298" s="33">
        <v>44816.437673611108</v>
      </c>
      <c r="AI298" s="32" t="s">
        <v>41</v>
      </c>
    </row>
    <row r="299" spans="1:35">
      <c r="A299" s="32" t="s">
        <v>35</v>
      </c>
      <c r="B299" s="32" t="s">
        <v>499</v>
      </c>
      <c r="C299" s="33">
        <v>44811.629050925927</v>
      </c>
      <c r="D299" s="33">
        <v>44811.628738425927</v>
      </c>
      <c r="E299" s="32" t="s">
        <v>37</v>
      </c>
      <c r="F299" s="32" t="s">
        <v>2092</v>
      </c>
      <c r="G299">
        <v>11428</v>
      </c>
      <c r="H299" s="33">
        <v>44841.343958333331</v>
      </c>
      <c r="I299" s="32" t="s">
        <v>38</v>
      </c>
      <c r="J299" s="32" t="s">
        <v>39</v>
      </c>
      <c r="K299" s="33"/>
      <c r="L299" s="32" t="s">
        <v>40</v>
      </c>
      <c r="M299" s="32" t="s">
        <v>41</v>
      </c>
      <c r="N299">
        <v>1</v>
      </c>
      <c r="O299" s="32" t="s">
        <v>39</v>
      </c>
      <c r="P299">
        <v>0</v>
      </c>
      <c r="Q299" s="32" t="s">
        <v>41</v>
      </c>
      <c r="R299">
        <v>642175520</v>
      </c>
      <c r="S299" s="32" t="s">
        <v>194</v>
      </c>
      <c r="T299" s="32" t="s">
        <v>195</v>
      </c>
      <c r="U299" s="32" t="s">
        <v>45</v>
      </c>
      <c r="V299" s="32" t="s">
        <v>2093</v>
      </c>
      <c r="W299" s="33">
        <v>44811.629050925927</v>
      </c>
      <c r="X299" s="32" t="s">
        <v>196</v>
      </c>
      <c r="Y299" s="32" t="s">
        <v>52</v>
      </c>
      <c r="Z299" s="32" t="s">
        <v>48</v>
      </c>
      <c r="AA299" s="32" t="s">
        <v>39</v>
      </c>
      <c r="AB299" s="32" t="s">
        <v>1010</v>
      </c>
      <c r="AC299" s="32" t="s">
        <v>538</v>
      </c>
      <c r="AD299" s="34"/>
      <c r="AE299" s="32" t="s">
        <v>39</v>
      </c>
      <c r="AF299" s="32" t="s">
        <v>50</v>
      </c>
      <c r="AG299" s="35">
        <v>0</v>
      </c>
      <c r="AH299" s="33">
        <v>44838.468958333331</v>
      </c>
      <c r="AI299" s="32" t="s">
        <v>41</v>
      </c>
    </row>
    <row r="300" spans="1:35">
      <c r="A300" s="32" t="s">
        <v>35</v>
      </c>
      <c r="B300" s="32" t="s">
        <v>499</v>
      </c>
      <c r="C300" s="33">
        <v>44811.630358796298</v>
      </c>
      <c r="D300" s="33">
        <v>44811.63003472222</v>
      </c>
      <c r="E300" s="32" t="s">
        <v>37</v>
      </c>
      <c r="F300" s="32" t="s">
        <v>2094</v>
      </c>
      <c r="G300">
        <v>11429</v>
      </c>
      <c r="H300" s="33">
        <v>44841.345439814817</v>
      </c>
      <c r="I300" s="32" t="s">
        <v>38</v>
      </c>
      <c r="J300" s="32" t="s">
        <v>39</v>
      </c>
      <c r="K300" s="33"/>
      <c r="L300" s="32" t="s">
        <v>40</v>
      </c>
      <c r="M300" s="32" t="s">
        <v>41</v>
      </c>
      <c r="N300">
        <v>1</v>
      </c>
      <c r="O300" s="32" t="s">
        <v>39</v>
      </c>
      <c r="P300">
        <v>0</v>
      </c>
      <c r="Q300" s="32" t="s">
        <v>41</v>
      </c>
      <c r="R300">
        <v>642175520</v>
      </c>
      <c r="S300" s="32" t="s">
        <v>194</v>
      </c>
      <c r="T300" s="32" t="s">
        <v>195</v>
      </c>
      <c r="U300" s="32" t="s">
        <v>45</v>
      </c>
      <c r="V300" s="32" t="s">
        <v>1340</v>
      </c>
      <c r="W300" s="33">
        <v>44811.630358796298</v>
      </c>
      <c r="X300" s="32" t="s">
        <v>196</v>
      </c>
      <c r="Y300" s="32" t="s">
        <v>235</v>
      </c>
      <c r="Z300" s="32" t="s">
        <v>48</v>
      </c>
      <c r="AA300" s="32" t="s">
        <v>39</v>
      </c>
      <c r="AB300" s="32" t="s">
        <v>870</v>
      </c>
      <c r="AC300" s="32" t="s">
        <v>538</v>
      </c>
      <c r="AD300" s="34"/>
      <c r="AE300" s="32" t="s">
        <v>39</v>
      </c>
      <c r="AF300" s="32" t="s">
        <v>50</v>
      </c>
      <c r="AG300" s="35">
        <v>0</v>
      </c>
      <c r="AH300" s="33">
        <v>44838.470439814817</v>
      </c>
      <c r="AI300" s="32" t="s">
        <v>41</v>
      </c>
    </row>
    <row r="301" spans="1:35">
      <c r="A301" s="32" t="s">
        <v>35</v>
      </c>
      <c r="B301" s="32" t="s">
        <v>73</v>
      </c>
      <c r="C301" s="33">
        <v>44811.676261574074</v>
      </c>
      <c r="D301" s="33">
        <v>44811.640150462961</v>
      </c>
      <c r="E301" s="32" t="s">
        <v>37</v>
      </c>
      <c r="F301" s="32" t="s">
        <v>2095</v>
      </c>
      <c r="G301">
        <v>11430</v>
      </c>
      <c r="H301" s="33">
        <v>44823.6484837963</v>
      </c>
      <c r="I301" s="32" t="s">
        <v>38</v>
      </c>
      <c r="J301" s="32" t="s">
        <v>39</v>
      </c>
      <c r="K301" s="33"/>
      <c r="L301" s="32" t="s">
        <v>40</v>
      </c>
      <c r="M301" s="32" t="s">
        <v>56</v>
      </c>
      <c r="N301">
        <v>1</v>
      </c>
      <c r="O301" s="32" t="s">
        <v>82</v>
      </c>
      <c r="P301">
        <v>0</v>
      </c>
      <c r="Q301" s="32" t="s">
        <v>56</v>
      </c>
      <c r="R301">
        <v>8688</v>
      </c>
      <c r="S301" s="32" t="s">
        <v>625</v>
      </c>
      <c r="T301" s="32" t="s">
        <v>626</v>
      </c>
      <c r="U301" s="32" t="s">
        <v>45</v>
      </c>
      <c r="V301" s="32" t="s">
        <v>2096</v>
      </c>
      <c r="W301" s="33">
        <v>44811.668356481481</v>
      </c>
      <c r="X301" s="32" t="s">
        <v>46</v>
      </c>
      <c r="Y301" s="32" t="s">
        <v>47</v>
      </c>
      <c r="Z301" s="32" t="s">
        <v>48</v>
      </c>
      <c r="AA301" s="32" t="s">
        <v>105</v>
      </c>
      <c r="AB301" s="32" t="s">
        <v>2097</v>
      </c>
      <c r="AC301" s="32" t="s">
        <v>1256</v>
      </c>
      <c r="AD301" s="34"/>
      <c r="AE301" s="32" t="s">
        <v>39</v>
      </c>
      <c r="AF301" s="32" t="s">
        <v>50</v>
      </c>
      <c r="AG301" s="35">
        <v>0</v>
      </c>
      <c r="AH301" s="33">
        <v>44811.676261574074</v>
      </c>
      <c r="AI301" s="32" t="s">
        <v>56</v>
      </c>
    </row>
    <row r="302" spans="1:35">
      <c r="A302" s="32" t="s">
        <v>35</v>
      </c>
      <c r="B302" s="32" t="s">
        <v>737</v>
      </c>
      <c r="C302" s="33"/>
      <c r="D302" s="33">
        <v>44811.641030092593</v>
      </c>
      <c r="E302" s="32" t="s">
        <v>37</v>
      </c>
      <c r="F302" s="32" t="s">
        <v>39</v>
      </c>
      <c r="G302">
        <v>11431</v>
      </c>
      <c r="H302" s="33">
        <v>44827.5</v>
      </c>
      <c r="I302" s="32" t="s">
        <v>38</v>
      </c>
      <c r="J302" s="32" t="s">
        <v>39</v>
      </c>
      <c r="K302" s="33"/>
      <c r="L302" s="32" t="s">
        <v>40</v>
      </c>
      <c r="M302" s="32" t="s">
        <v>56</v>
      </c>
      <c r="N302">
        <v>1</v>
      </c>
      <c r="O302" s="32" t="s">
        <v>738</v>
      </c>
      <c r="P302">
        <v>0</v>
      </c>
      <c r="Q302" s="32" t="s">
        <v>41</v>
      </c>
      <c r="R302">
        <v>8667</v>
      </c>
      <c r="S302" s="32" t="s">
        <v>551</v>
      </c>
      <c r="T302" s="32" t="s">
        <v>552</v>
      </c>
      <c r="U302" s="32" t="s">
        <v>39</v>
      </c>
      <c r="V302" s="32" t="s">
        <v>39</v>
      </c>
      <c r="W302" s="33"/>
      <c r="X302" s="32" t="s">
        <v>227</v>
      </c>
      <c r="Y302" s="32" t="s">
        <v>47</v>
      </c>
      <c r="Z302" s="32" t="s">
        <v>160</v>
      </c>
      <c r="AA302" s="32" t="s">
        <v>920</v>
      </c>
      <c r="AB302" s="32" t="s">
        <v>2098</v>
      </c>
      <c r="AC302" s="32" t="s">
        <v>328</v>
      </c>
      <c r="AD302" s="34"/>
      <c r="AE302" s="32" t="s">
        <v>39</v>
      </c>
      <c r="AF302" s="32" t="s">
        <v>53</v>
      </c>
      <c r="AG302" s="35">
        <v>0</v>
      </c>
      <c r="AH302" s="33">
        <v>44819.675092592595</v>
      </c>
      <c r="AI302" s="32" t="s">
        <v>56</v>
      </c>
    </row>
    <row r="303" spans="1:35">
      <c r="A303" s="32" t="s">
        <v>35</v>
      </c>
      <c r="B303" s="32" t="s">
        <v>452</v>
      </c>
      <c r="C303" s="33"/>
      <c r="D303" s="33">
        <v>44811.64607638889</v>
      </c>
      <c r="E303" s="32" t="s">
        <v>39</v>
      </c>
      <c r="F303" s="32" t="s">
        <v>2099</v>
      </c>
      <c r="G303">
        <v>11432</v>
      </c>
      <c r="H303" s="33">
        <v>44823.646354166667</v>
      </c>
      <c r="I303" s="32" t="s">
        <v>38</v>
      </c>
      <c r="J303" s="32" t="s">
        <v>39</v>
      </c>
      <c r="K303" s="33"/>
      <c r="L303" s="32" t="s">
        <v>40</v>
      </c>
      <c r="M303" s="32" t="s">
        <v>41</v>
      </c>
      <c r="N303">
        <v>1</v>
      </c>
      <c r="O303" s="32" t="s">
        <v>453</v>
      </c>
      <c r="P303">
        <v>0</v>
      </c>
      <c r="Q303" s="32" t="s">
        <v>56</v>
      </c>
      <c r="R303">
        <v>8888</v>
      </c>
      <c r="S303" s="32" t="s">
        <v>247</v>
      </c>
      <c r="T303" s="32" t="s">
        <v>189</v>
      </c>
      <c r="U303" s="32" t="s">
        <v>39</v>
      </c>
      <c r="V303" s="32" t="s">
        <v>39</v>
      </c>
      <c r="W303" s="33"/>
      <c r="X303" s="32" t="s">
        <v>321</v>
      </c>
      <c r="Y303" s="32" t="s">
        <v>47</v>
      </c>
      <c r="Z303" s="32" t="s">
        <v>216</v>
      </c>
      <c r="AA303" s="32" t="s">
        <v>455</v>
      </c>
      <c r="AB303" s="32" t="s">
        <v>2100</v>
      </c>
      <c r="AC303" s="32" t="s">
        <v>538</v>
      </c>
      <c r="AD303" s="34"/>
      <c r="AE303" s="32" t="s">
        <v>39</v>
      </c>
      <c r="AF303" s="32" t="s">
        <v>50</v>
      </c>
      <c r="AG303" s="35">
        <v>0</v>
      </c>
      <c r="AH303" s="33">
        <v>44812.510138888887</v>
      </c>
      <c r="AI303" s="32" t="s">
        <v>56</v>
      </c>
    </row>
    <row r="304" spans="1:35">
      <c r="A304" s="32" t="s">
        <v>35</v>
      </c>
      <c r="B304" s="32" t="s">
        <v>54</v>
      </c>
      <c r="C304" s="33"/>
      <c r="D304" s="33">
        <v>44811.920127314814</v>
      </c>
      <c r="E304" s="32" t="s">
        <v>37</v>
      </c>
      <c r="F304" s="32" t="s">
        <v>2101</v>
      </c>
      <c r="G304">
        <v>11433</v>
      </c>
      <c r="H304" s="33">
        <v>44824.707037037035</v>
      </c>
      <c r="I304" s="32" t="s">
        <v>692</v>
      </c>
      <c r="J304" s="32" t="s">
        <v>45</v>
      </c>
      <c r="K304" s="33">
        <v>44813.288576388892</v>
      </c>
      <c r="L304" s="32" t="s">
        <v>40</v>
      </c>
      <c r="M304" s="32" t="s">
        <v>56</v>
      </c>
      <c r="N304">
        <v>2</v>
      </c>
      <c r="O304" s="32" t="s">
        <v>119</v>
      </c>
      <c r="P304">
        <v>1</v>
      </c>
      <c r="Q304" s="32" t="s">
        <v>56</v>
      </c>
      <c r="R304">
        <v>956186191</v>
      </c>
      <c r="S304" s="32" t="s">
        <v>2102</v>
      </c>
      <c r="T304" s="32" t="s">
        <v>2103</v>
      </c>
      <c r="U304" s="32" t="s">
        <v>39</v>
      </c>
      <c r="V304" s="32" t="s">
        <v>39</v>
      </c>
      <c r="W304" s="33"/>
      <c r="X304" s="32" t="s">
        <v>85</v>
      </c>
      <c r="Y304" s="32" t="s">
        <v>282</v>
      </c>
      <c r="Z304" s="32" t="s">
        <v>216</v>
      </c>
      <c r="AA304" s="32" t="s">
        <v>478</v>
      </c>
      <c r="AB304" s="32" t="s">
        <v>2104</v>
      </c>
      <c r="AC304" s="32" t="s">
        <v>39</v>
      </c>
      <c r="AD304" s="34"/>
      <c r="AE304" s="32" t="s">
        <v>39</v>
      </c>
      <c r="AF304" s="32" t="s">
        <v>50</v>
      </c>
      <c r="AG304" s="35">
        <v>0</v>
      </c>
      <c r="AH304" s="33">
        <v>44817.88071759259</v>
      </c>
      <c r="AI304" s="32" t="s">
        <v>56</v>
      </c>
    </row>
    <row r="305" spans="1:35">
      <c r="A305" s="32" t="s">
        <v>35</v>
      </c>
      <c r="B305" s="32" t="s">
        <v>36</v>
      </c>
      <c r="C305" s="33">
        <v>44812.667453703703</v>
      </c>
      <c r="D305" s="33">
        <v>44812.31077546296</v>
      </c>
      <c r="E305" s="32" t="s">
        <v>37</v>
      </c>
      <c r="F305" s="32" t="s">
        <v>2105</v>
      </c>
      <c r="G305">
        <v>11434</v>
      </c>
      <c r="H305" s="33">
        <v>44824.495925925927</v>
      </c>
      <c r="I305" s="32" t="s">
        <v>38</v>
      </c>
      <c r="J305" s="32" t="s">
        <v>39</v>
      </c>
      <c r="K305" s="33"/>
      <c r="L305" s="32" t="s">
        <v>40</v>
      </c>
      <c r="M305" s="32" t="s">
        <v>56</v>
      </c>
      <c r="N305">
        <v>1</v>
      </c>
      <c r="O305" s="32" t="s">
        <v>42</v>
      </c>
      <c r="P305">
        <v>0</v>
      </c>
      <c r="Q305" s="32" t="s">
        <v>56</v>
      </c>
      <c r="R305">
        <v>5601</v>
      </c>
      <c r="S305" s="32" t="s">
        <v>1048</v>
      </c>
      <c r="T305" s="32" t="s">
        <v>1049</v>
      </c>
      <c r="U305" s="32" t="s">
        <v>45</v>
      </c>
      <c r="V305" s="32" t="s">
        <v>2106</v>
      </c>
      <c r="W305" s="33">
        <v>44812.505370370367</v>
      </c>
      <c r="X305" s="32" t="s">
        <v>72</v>
      </c>
      <c r="Y305" s="32" t="s">
        <v>47</v>
      </c>
      <c r="Z305" s="32" t="s">
        <v>48</v>
      </c>
      <c r="AA305" s="32" t="s">
        <v>86</v>
      </c>
      <c r="AB305" s="32" t="s">
        <v>2107</v>
      </c>
      <c r="AC305" s="32" t="s">
        <v>287</v>
      </c>
      <c r="AD305" s="34"/>
      <c r="AE305" s="32" t="s">
        <v>39</v>
      </c>
      <c r="AF305" s="32" t="s">
        <v>50</v>
      </c>
      <c r="AG305" s="35">
        <v>0</v>
      </c>
      <c r="AH305" s="33">
        <v>44812.667453703703</v>
      </c>
      <c r="AI305" s="32" t="s">
        <v>56</v>
      </c>
    </row>
    <row r="306" spans="1:35">
      <c r="A306" s="32" t="s">
        <v>35</v>
      </c>
      <c r="B306" s="32" t="s">
        <v>36</v>
      </c>
      <c r="C306" s="33">
        <v>44814.733587962961</v>
      </c>
      <c r="D306" s="33">
        <v>44812.323761574073</v>
      </c>
      <c r="E306" s="32" t="s">
        <v>37</v>
      </c>
      <c r="F306" s="32" t="s">
        <v>2108</v>
      </c>
      <c r="G306">
        <v>11435</v>
      </c>
      <c r="H306" s="33">
        <v>44825.650694444441</v>
      </c>
      <c r="I306" s="32" t="s">
        <v>38</v>
      </c>
      <c r="J306" s="32" t="s">
        <v>39</v>
      </c>
      <c r="K306" s="33"/>
      <c r="L306" s="32" t="s">
        <v>40</v>
      </c>
      <c r="M306" s="32" t="s">
        <v>56</v>
      </c>
      <c r="N306">
        <v>1</v>
      </c>
      <c r="O306" s="32" t="s">
        <v>60</v>
      </c>
      <c r="P306">
        <v>0</v>
      </c>
      <c r="Q306" s="32" t="s">
        <v>56</v>
      </c>
      <c r="R306">
        <v>6784</v>
      </c>
      <c r="S306" s="32" t="s">
        <v>763</v>
      </c>
      <c r="T306" s="32" t="s">
        <v>1406</v>
      </c>
      <c r="U306" s="32" t="s">
        <v>45</v>
      </c>
      <c r="V306" s="32" t="s">
        <v>2109</v>
      </c>
      <c r="W306" s="33">
        <v>44812.698078703703</v>
      </c>
      <c r="X306" s="32" t="s">
        <v>51</v>
      </c>
      <c r="Y306" s="32" t="s">
        <v>52</v>
      </c>
      <c r="Z306" s="32" t="s">
        <v>48</v>
      </c>
      <c r="AA306" s="32" t="s">
        <v>314</v>
      </c>
      <c r="AB306" s="32" t="s">
        <v>2110</v>
      </c>
      <c r="AC306" s="32" t="s">
        <v>764</v>
      </c>
      <c r="AD306" s="34"/>
      <c r="AE306" s="32" t="s">
        <v>39</v>
      </c>
      <c r="AF306" s="32" t="s">
        <v>50</v>
      </c>
      <c r="AG306" s="35">
        <v>0</v>
      </c>
      <c r="AH306" s="33">
        <v>44814.733576388891</v>
      </c>
      <c r="AI306" s="32" t="s">
        <v>56</v>
      </c>
    </row>
    <row r="307" spans="1:35">
      <c r="A307" s="32" t="s">
        <v>35</v>
      </c>
      <c r="B307" s="32" t="s">
        <v>73</v>
      </c>
      <c r="C307" s="33">
        <v>44814.733599537038</v>
      </c>
      <c r="D307" s="33">
        <v>44812.346550925926</v>
      </c>
      <c r="E307" s="32" t="s">
        <v>37</v>
      </c>
      <c r="F307" s="32" t="s">
        <v>2111</v>
      </c>
      <c r="G307">
        <v>11436</v>
      </c>
      <c r="H307" s="33">
        <v>44825.354861111111</v>
      </c>
      <c r="I307" s="32" t="s">
        <v>38</v>
      </c>
      <c r="J307" s="32" t="s">
        <v>39</v>
      </c>
      <c r="K307" s="33"/>
      <c r="L307" s="32" t="s">
        <v>40</v>
      </c>
      <c r="M307" s="32" t="s">
        <v>56</v>
      </c>
      <c r="N307">
        <v>1</v>
      </c>
      <c r="O307" s="32" t="s">
        <v>74</v>
      </c>
      <c r="P307">
        <v>0</v>
      </c>
      <c r="Q307" s="32" t="s">
        <v>56</v>
      </c>
      <c r="R307">
        <v>6820</v>
      </c>
      <c r="S307" s="32" t="s">
        <v>2112</v>
      </c>
      <c r="T307" s="32" t="s">
        <v>2113</v>
      </c>
      <c r="U307" s="32" t="s">
        <v>45</v>
      </c>
      <c r="V307" s="32" t="s">
        <v>2114</v>
      </c>
      <c r="W307" s="33">
        <v>44812.700706018521</v>
      </c>
      <c r="X307" s="32" t="s">
        <v>67</v>
      </c>
      <c r="Y307" s="32" t="s">
        <v>52</v>
      </c>
      <c r="Z307" s="32" t="s">
        <v>48</v>
      </c>
      <c r="AA307" s="32" t="s">
        <v>77</v>
      </c>
      <c r="AB307" s="32" t="s">
        <v>2115</v>
      </c>
      <c r="AC307" s="32" t="s">
        <v>944</v>
      </c>
      <c r="AD307" s="34"/>
      <c r="AE307" s="32" t="s">
        <v>39</v>
      </c>
      <c r="AF307" s="32" t="s">
        <v>50</v>
      </c>
      <c r="AG307" s="35">
        <v>0</v>
      </c>
      <c r="AH307" s="33">
        <v>44814.733599537038</v>
      </c>
      <c r="AI307" s="32" t="s">
        <v>56</v>
      </c>
    </row>
    <row r="308" spans="1:35">
      <c r="A308" s="32" t="s">
        <v>35</v>
      </c>
      <c r="B308" s="32" t="s">
        <v>452</v>
      </c>
      <c r="C308" s="33">
        <v>44812.355636574073</v>
      </c>
      <c r="D308" s="33">
        <v>44812.354930555557</v>
      </c>
      <c r="E308" s="32" t="s">
        <v>37</v>
      </c>
      <c r="F308" s="32" t="s">
        <v>2116</v>
      </c>
      <c r="G308">
        <v>11437</v>
      </c>
      <c r="H308" s="33">
        <v>44824.354930555557</v>
      </c>
      <c r="I308" s="32" t="s">
        <v>38</v>
      </c>
      <c r="J308" s="32" t="s">
        <v>39</v>
      </c>
      <c r="K308" s="33"/>
      <c r="L308" s="32" t="s">
        <v>40</v>
      </c>
      <c r="M308" s="32" t="s">
        <v>56</v>
      </c>
      <c r="N308">
        <v>1</v>
      </c>
      <c r="O308" s="32" t="s">
        <v>104</v>
      </c>
      <c r="P308">
        <v>0</v>
      </c>
      <c r="Q308" s="32" t="s">
        <v>56</v>
      </c>
      <c r="R308">
        <v>6153</v>
      </c>
      <c r="S308" s="32" t="s">
        <v>2117</v>
      </c>
      <c r="T308" s="32" t="s">
        <v>2118</v>
      </c>
      <c r="U308" s="32" t="s">
        <v>45</v>
      </c>
      <c r="V308" s="32" t="s">
        <v>2119</v>
      </c>
      <c r="W308" s="33">
        <v>44812.355636574073</v>
      </c>
      <c r="X308" s="32" t="s">
        <v>184</v>
      </c>
      <c r="Y308" s="32" t="s">
        <v>52</v>
      </c>
      <c r="Z308" s="32" t="s">
        <v>48</v>
      </c>
      <c r="AA308" s="32" t="s">
        <v>455</v>
      </c>
      <c r="AB308" s="32" t="s">
        <v>2120</v>
      </c>
      <c r="AC308" s="32" t="s">
        <v>711</v>
      </c>
      <c r="AD308" s="34"/>
      <c r="AE308" s="32" t="s">
        <v>39</v>
      </c>
      <c r="AF308" s="32" t="s">
        <v>50</v>
      </c>
      <c r="AG308" s="35">
        <v>0</v>
      </c>
      <c r="AH308" s="33">
        <v>44812.355636574073</v>
      </c>
      <c r="AI308" s="32" t="s">
        <v>56</v>
      </c>
    </row>
    <row r="309" spans="1:35">
      <c r="A309" s="32" t="s">
        <v>35</v>
      </c>
      <c r="B309" s="32" t="s">
        <v>329</v>
      </c>
      <c r="C309" s="33">
        <v>44823.381249999999</v>
      </c>
      <c r="D309" s="33">
        <v>44812.360347222224</v>
      </c>
      <c r="E309" s="32" t="s">
        <v>37</v>
      </c>
      <c r="F309" s="32" t="s">
        <v>2121</v>
      </c>
      <c r="G309">
        <v>11438</v>
      </c>
      <c r="H309" s="33">
        <v>44824.360694444447</v>
      </c>
      <c r="I309" s="32" t="s">
        <v>2122</v>
      </c>
      <c r="J309" s="32" t="s">
        <v>66</v>
      </c>
      <c r="K309" s="33">
        <v>44818.652673611112</v>
      </c>
      <c r="L309" s="32" t="s">
        <v>40</v>
      </c>
      <c r="M309" s="32" t="s">
        <v>56</v>
      </c>
      <c r="N309">
        <v>1</v>
      </c>
      <c r="O309" s="32" t="s">
        <v>518</v>
      </c>
      <c r="P309">
        <v>3</v>
      </c>
      <c r="Q309" s="32" t="s">
        <v>56</v>
      </c>
      <c r="R309">
        <v>6860</v>
      </c>
      <c r="S309" s="32" t="s">
        <v>789</v>
      </c>
      <c r="T309" s="32" t="s">
        <v>790</v>
      </c>
      <c r="U309" s="32" t="s">
        <v>45</v>
      </c>
      <c r="V309" s="32" t="s">
        <v>2123</v>
      </c>
      <c r="W309" s="33">
        <v>44823.381249999999</v>
      </c>
      <c r="X309" s="32" t="s">
        <v>614</v>
      </c>
      <c r="Y309" s="32" t="s">
        <v>47</v>
      </c>
      <c r="Z309" s="32" t="s">
        <v>48</v>
      </c>
      <c r="AA309" s="32" t="s">
        <v>425</v>
      </c>
      <c r="AB309" s="32" t="s">
        <v>2124</v>
      </c>
      <c r="AC309" s="32" t="s">
        <v>813</v>
      </c>
      <c r="AD309" s="34"/>
      <c r="AE309" s="32" t="s">
        <v>39</v>
      </c>
      <c r="AF309" s="32" t="s">
        <v>53</v>
      </c>
      <c r="AG309" s="35">
        <v>0</v>
      </c>
      <c r="AH309" s="33">
        <v>44823.381249999999</v>
      </c>
      <c r="AI309" s="32" t="s">
        <v>56</v>
      </c>
    </row>
    <row r="310" spans="1:35">
      <c r="A310" s="32" t="s">
        <v>35</v>
      </c>
      <c r="B310" s="32" t="s">
        <v>452</v>
      </c>
      <c r="C310" s="33">
        <v>44812.668090277781</v>
      </c>
      <c r="D310" s="33">
        <v>44812.364953703705</v>
      </c>
      <c r="E310" s="32" t="s">
        <v>37</v>
      </c>
      <c r="F310" s="32" t="s">
        <v>2125</v>
      </c>
      <c r="G310">
        <v>11439</v>
      </c>
      <c r="H310" s="33">
        <v>44824.633368055554</v>
      </c>
      <c r="I310" s="32" t="s">
        <v>38</v>
      </c>
      <c r="J310" s="32" t="s">
        <v>39</v>
      </c>
      <c r="K310" s="33"/>
      <c r="L310" s="32" t="s">
        <v>40</v>
      </c>
      <c r="M310" s="32" t="s">
        <v>56</v>
      </c>
      <c r="N310">
        <v>1</v>
      </c>
      <c r="O310" s="32" t="s">
        <v>453</v>
      </c>
      <c r="P310">
        <v>0</v>
      </c>
      <c r="Q310" s="32" t="s">
        <v>56</v>
      </c>
      <c r="R310">
        <v>6422</v>
      </c>
      <c r="S310" s="32" t="s">
        <v>513</v>
      </c>
      <c r="T310" s="32" t="s">
        <v>514</v>
      </c>
      <c r="U310" s="32" t="s">
        <v>45</v>
      </c>
      <c r="V310" s="32" t="s">
        <v>2126</v>
      </c>
      <c r="W310" s="33">
        <v>44812.4</v>
      </c>
      <c r="X310" s="32" t="s">
        <v>58</v>
      </c>
      <c r="Y310" s="32" t="s">
        <v>47</v>
      </c>
      <c r="Z310" s="32" t="s">
        <v>48</v>
      </c>
      <c r="AA310" s="32" t="s">
        <v>455</v>
      </c>
      <c r="AB310" s="32" t="s">
        <v>2127</v>
      </c>
      <c r="AC310" s="32" t="s">
        <v>515</v>
      </c>
      <c r="AD310" s="34"/>
      <c r="AE310" s="32" t="s">
        <v>39</v>
      </c>
      <c r="AF310" s="32" t="s">
        <v>50</v>
      </c>
      <c r="AG310" s="35">
        <v>0</v>
      </c>
      <c r="AH310" s="33">
        <v>44812.668090277781</v>
      </c>
      <c r="AI310" s="32" t="s">
        <v>56</v>
      </c>
    </row>
    <row r="311" spans="1:35">
      <c r="A311" s="32" t="s">
        <v>35</v>
      </c>
      <c r="B311" s="32" t="s">
        <v>178</v>
      </c>
      <c r="C311" s="33">
        <v>44834.400266203702</v>
      </c>
      <c r="D311" s="33">
        <v>44812.372384259259</v>
      </c>
      <c r="E311" s="32" t="s">
        <v>37</v>
      </c>
      <c r="F311" s="32" t="s">
        <v>39</v>
      </c>
      <c r="G311">
        <v>11440</v>
      </c>
      <c r="H311" s="33">
        <v>44840.524768518517</v>
      </c>
      <c r="I311" s="32" t="s">
        <v>38</v>
      </c>
      <c r="J311" s="32" t="s">
        <v>39</v>
      </c>
      <c r="K311" s="33"/>
      <c r="L311" s="32" t="s">
        <v>40</v>
      </c>
      <c r="M311" s="32" t="s">
        <v>56</v>
      </c>
      <c r="N311">
        <v>1</v>
      </c>
      <c r="O311" s="32" t="s">
        <v>54</v>
      </c>
      <c r="P311">
        <v>0</v>
      </c>
      <c r="Q311" s="32" t="s">
        <v>41</v>
      </c>
      <c r="R311">
        <v>8232</v>
      </c>
      <c r="S311" s="32" t="s">
        <v>375</v>
      </c>
      <c r="T311" s="32" t="s">
        <v>376</v>
      </c>
      <c r="U311" s="32" t="s">
        <v>45</v>
      </c>
      <c r="V311" s="32" t="s">
        <v>2128</v>
      </c>
      <c r="W311" s="33">
        <v>44832.36818287037</v>
      </c>
      <c r="X311" s="32" t="s">
        <v>67</v>
      </c>
      <c r="Y311" s="32" t="s">
        <v>47</v>
      </c>
      <c r="Z311" s="32" t="s">
        <v>48</v>
      </c>
      <c r="AA311" s="32" t="s">
        <v>182</v>
      </c>
      <c r="AB311" s="32" t="s">
        <v>664</v>
      </c>
      <c r="AC311" s="32" t="s">
        <v>736</v>
      </c>
      <c r="AD311" s="34">
        <v>44686</v>
      </c>
      <c r="AE311" s="32" t="s">
        <v>39</v>
      </c>
      <c r="AF311" s="32" t="s">
        <v>53</v>
      </c>
      <c r="AG311" s="35">
        <v>0</v>
      </c>
      <c r="AH311" s="33">
        <v>44838.671990740739</v>
      </c>
      <c r="AI311" s="32" t="s">
        <v>56</v>
      </c>
    </row>
    <row r="312" spans="1:35">
      <c r="A312" s="32" t="s">
        <v>35</v>
      </c>
      <c r="B312" s="32" t="s">
        <v>54</v>
      </c>
      <c r="C312" s="33">
        <v>44812.440405092595</v>
      </c>
      <c r="D312" s="33">
        <v>44812.385000000002</v>
      </c>
      <c r="E312" s="32" t="s">
        <v>37</v>
      </c>
      <c r="F312" s="32" t="s">
        <v>39</v>
      </c>
      <c r="G312">
        <v>11441</v>
      </c>
      <c r="H312" s="33">
        <v>44816.635057870371</v>
      </c>
      <c r="I312" s="32" t="s">
        <v>2129</v>
      </c>
      <c r="J312" s="32" t="s">
        <v>45</v>
      </c>
      <c r="K312" s="33">
        <v>44812.440324074072</v>
      </c>
      <c r="L312" s="32" t="s">
        <v>40</v>
      </c>
      <c r="M312" s="32" t="s">
        <v>56</v>
      </c>
      <c r="N312">
        <v>1</v>
      </c>
      <c r="O312" s="32" t="s">
        <v>119</v>
      </c>
      <c r="P312">
        <v>1</v>
      </c>
      <c r="Q312" s="32" t="s">
        <v>41</v>
      </c>
      <c r="R312">
        <v>8610</v>
      </c>
      <c r="S312" s="32" t="s">
        <v>522</v>
      </c>
      <c r="T312" s="32" t="s">
        <v>523</v>
      </c>
      <c r="U312" s="32" t="s">
        <v>45</v>
      </c>
      <c r="V312" s="32" t="s">
        <v>2130</v>
      </c>
      <c r="W312" s="33">
        <v>44812.440405092595</v>
      </c>
      <c r="X312" s="32" t="s">
        <v>96</v>
      </c>
      <c r="Y312" s="32" t="s">
        <v>47</v>
      </c>
      <c r="Z312" s="32" t="s">
        <v>48</v>
      </c>
      <c r="AA312" s="32" t="s">
        <v>97</v>
      </c>
      <c r="AB312" s="32" t="s">
        <v>524</v>
      </c>
      <c r="AC312" s="32" t="s">
        <v>1805</v>
      </c>
      <c r="AD312" s="34"/>
      <c r="AE312" s="32" t="s">
        <v>39</v>
      </c>
      <c r="AF312" s="32" t="s">
        <v>53</v>
      </c>
      <c r="AG312" s="35">
        <v>0</v>
      </c>
      <c r="AH312" s="33">
        <v>44812.440405092595</v>
      </c>
      <c r="AI312" s="32" t="s">
        <v>56</v>
      </c>
    </row>
    <row r="313" spans="1:35">
      <c r="A313" s="32" t="s">
        <v>35</v>
      </c>
      <c r="B313" s="32" t="s">
        <v>329</v>
      </c>
      <c r="C313" s="33">
        <v>44820.558391203704</v>
      </c>
      <c r="D313" s="33">
        <v>44812.386469907404</v>
      </c>
      <c r="E313" s="32" t="s">
        <v>37</v>
      </c>
      <c r="F313" s="32" t="s">
        <v>2131</v>
      </c>
      <c r="G313">
        <v>11442</v>
      </c>
      <c r="H313" s="33">
        <v>44830.438020833331</v>
      </c>
      <c r="I313" s="32" t="s">
        <v>2132</v>
      </c>
      <c r="J313" s="32" t="s">
        <v>45</v>
      </c>
      <c r="K313" s="33">
        <v>44812.538888888892</v>
      </c>
      <c r="L313" s="32" t="s">
        <v>40</v>
      </c>
      <c r="M313" s="32" t="s">
        <v>56</v>
      </c>
      <c r="N313">
        <v>2</v>
      </c>
      <c r="O313" s="32" t="s">
        <v>92</v>
      </c>
      <c r="P313">
        <v>1</v>
      </c>
      <c r="Q313" s="32" t="s">
        <v>56</v>
      </c>
      <c r="R313">
        <v>6122</v>
      </c>
      <c r="S313" s="32" t="s">
        <v>470</v>
      </c>
      <c r="T313" s="32" t="s">
        <v>471</v>
      </c>
      <c r="U313" s="32" t="s">
        <v>45</v>
      </c>
      <c r="V313" s="32" t="s">
        <v>2133</v>
      </c>
      <c r="W313" s="33">
        <v>44820.558391203704</v>
      </c>
      <c r="X313" s="32" t="s">
        <v>106</v>
      </c>
      <c r="Y313" s="32" t="s">
        <v>47</v>
      </c>
      <c r="Z313" s="32" t="s">
        <v>48</v>
      </c>
      <c r="AA313" s="32" t="s">
        <v>330</v>
      </c>
      <c r="AB313" s="32" t="s">
        <v>2134</v>
      </c>
      <c r="AC313" s="32" t="s">
        <v>472</v>
      </c>
      <c r="AD313" s="34">
        <v>44686</v>
      </c>
      <c r="AE313" s="32" t="s">
        <v>39</v>
      </c>
      <c r="AF313" s="32" t="s">
        <v>53</v>
      </c>
      <c r="AG313" s="35">
        <v>0</v>
      </c>
      <c r="AH313" s="33">
        <v>44826.609548611108</v>
      </c>
      <c r="AI313" s="32" t="s">
        <v>56</v>
      </c>
    </row>
    <row r="314" spans="1:35">
      <c r="A314" s="32" t="s">
        <v>35</v>
      </c>
      <c r="B314" s="32" t="s">
        <v>36</v>
      </c>
      <c r="C314" s="33">
        <v>44812.668773148151</v>
      </c>
      <c r="D314" s="33">
        <v>44812.388101851851</v>
      </c>
      <c r="E314" s="32" t="s">
        <v>37</v>
      </c>
      <c r="F314" s="32" t="s">
        <v>2135</v>
      </c>
      <c r="G314">
        <v>11443</v>
      </c>
      <c r="H314" s="33">
        <v>44824.589606481481</v>
      </c>
      <c r="I314" s="32" t="s">
        <v>38</v>
      </c>
      <c r="J314" s="32" t="s">
        <v>39</v>
      </c>
      <c r="K314" s="33"/>
      <c r="L314" s="32" t="s">
        <v>40</v>
      </c>
      <c r="M314" s="32" t="s">
        <v>56</v>
      </c>
      <c r="N314">
        <v>1</v>
      </c>
      <c r="O314" s="32" t="s">
        <v>42</v>
      </c>
      <c r="P314">
        <v>0</v>
      </c>
      <c r="Q314" s="32" t="s">
        <v>56</v>
      </c>
      <c r="R314">
        <v>5601</v>
      </c>
      <c r="S314" s="32" t="s">
        <v>124</v>
      </c>
      <c r="T314" s="32" t="s">
        <v>125</v>
      </c>
      <c r="U314" s="32" t="s">
        <v>45</v>
      </c>
      <c r="V314" s="32" t="s">
        <v>2136</v>
      </c>
      <c r="W314" s="33">
        <v>44812.46775462963</v>
      </c>
      <c r="X314" s="32" t="s">
        <v>72</v>
      </c>
      <c r="Y314" s="32" t="s">
        <v>47</v>
      </c>
      <c r="Z314" s="32" t="s">
        <v>48</v>
      </c>
      <c r="AA314" s="32" t="s">
        <v>86</v>
      </c>
      <c r="AB314" s="32" t="s">
        <v>1627</v>
      </c>
      <c r="AC314" s="32" t="s">
        <v>287</v>
      </c>
      <c r="AD314" s="34"/>
      <c r="AE314" s="32" t="s">
        <v>39</v>
      </c>
      <c r="AF314" s="32" t="s">
        <v>50</v>
      </c>
      <c r="AG314" s="35">
        <v>0</v>
      </c>
      <c r="AH314" s="33">
        <v>44812.668773148151</v>
      </c>
      <c r="AI314" s="32" t="s">
        <v>56</v>
      </c>
    </row>
    <row r="315" spans="1:35">
      <c r="A315" s="32" t="s">
        <v>35</v>
      </c>
      <c r="B315" s="32" t="s">
        <v>171</v>
      </c>
      <c r="C315" s="33">
        <v>44812.66914351852</v>
      </c>
      <c r="D315" s="33">
        <v>44812.389930555553</v>
      </c>
      <c r="E315" s="32" t="s">
        <v>37</v>
      </c>
      <c r="F315" s="32" t="s">
        <v>2137</v>
      </c>
      <c r="G315">
        <v>11444</v>
      </c>
      <c r="H315" s="33">
        <v>44824.554282407407</v>
      </c>
      <c r="I315" s="32" t="s">
        <v>38</v>
      </c>
      <c r="J315" s="32" t="s">
        <v>39</v>
      </c>
      <c r="K315" s="33"/>
      <c r="L315" s="32" t="s">
        <v>40</v>
      </c>
      <c r="M315" s="32" t="s">
        <v>56</v>
      </c>
      <c r="N315">
        <v>1</v>
      </c>
      <c r="O315" s="32" t="s">
        <v>42</v>
      </c>
      <c r="P315">
        <v>0</v>
      </c>
      <c r="Q315" s="32" t="s">
        <v>56</v>
      </c>
      <c r="R315">
        <v>5761</v>
      </c>
      <c r="S315" s="32" t="s">
        <v>2138</v>
      </c>
      <c r="T315" s="32" t="s">
        <v>2139</v>
      </c>
      <c r="U315" s="32" t="s">
        <v>45</v>
      </c>
      <c r="V315" s="32" t="s">
        <v>2140</v>
      </c>
      <c r="W315" s="33">
        <v>44812.505902777775</v>
      </c>
      <c r="X315" s="32" t="s">
        <v>149</v>
      </c>
      <c r="Y315" s="32" t="s">
        <v>52</v>
      </c>
      <c r="Z315" s="32" t="s">
        <v>48</v>
      </c>
      <c r="AA315" s="32" t="s">
        <v>220</v>
      </c>
      <c r="AB315" s="32" t="s">
        <v>966</v>
      </c>
      <c r="AC315" s="32" t="s">
        <v>931</v>
      </c>
      <c r="AD315" s="34"/>
      <c r="AE315" s="32" t="s">
        <v>39</v>
      </c>
      <c r="AF315" s="32" t="s">
        <v>50</v>
      </c>
      <c r="AG315" s="35">
        <v>0</v>
      </c>
      <c r="AH315" s="33">
        <v>44812.669560185182</v>
      </c>
      <c r="AI315" s="32" t="s">
        <v>56</v>
      </c>
    </row>
    <row r="316" spans="1:35">
      <c r="A316" s="32" t="s">
        <v>35</v>
      </c>
      <c r="B316" s="32" t="s">
        <v>452</v>
      </c>
      <c r="C316" s="33"/>
      <c r="D316" s="33">
        <v>44812.390972222223</v>
      </c>
      <c r="E316" s="32" t="s">
        <v>37</v>
      </c>
      <c r="F316" s="32" t="s">
        <v>2141</v>
      </c>
      <c r="G316">
        <v>11445</v>
      </c>
      <c r="H316" s="33">
        <v>44824.391481481478</v>
      </c>
      <c r="I316" s="32" t="s">
        <v>2142</v>
      </c>
      <c r="J316" s="32" t="s">
        <v>45</v>
      </c>
      <c r="K316" s="33">
        <v>44812.509398148148</v>
      </c>
      <c r="L316" s="32" t="s">
        <v>40</v>
      </c>
      <c r="M316" s="32" t="s">
        <v>56</v>
      </c>
      <c r="N316">
        <v>1</v>
      </c>
      <c r="O316" s="32" t="s">
        <v>453</v>
      </c>
      <c r="P316">
        <v>1</v>
      </c>
      <c r="Q316" s="32" t="s">
        <v>56</v>
      </c>
      <c r="R316">
        <v>6424</v>
      </c>
      <c r="S316" s="32" t="s">
        <v>635</v>
      </c>
      <c r="T316" s="32" t="s">
        <v>636</v>
      </c>
      <c r="U316" s="32" t="s">
        <v>39</v>
      </c>
      <c r="V316" s="32" t="s">
        <v>39</v>
      </c>
      <c r="W316" s="33"/>
      <c r="X316" s="32" t="s">
        <v>321</v>
      </c>
      <c r="Y316" s="32" t="s">
        <v>47</v>
      </c>
      <c r="Z316" s="32" t="s">
        <v>216</v>
      </c>
      <c r="AA316" s="32" t="s">
        <v>455</v>
      </c>
      <c r="AB316" s="32" t="s">
        <v>2143</v>
      </c>
      <c r="AC316" s="32" t="s">
        <v>637</v>
      </c>
      <c r="AD316" s="34"/>
      <c r="AE316" s="32" t="s">
        <v>39</v>
      </c>
      <c r="AF316" s="32" t="s">
        <v>50</v>
      </c>
      <c r="AG316" s="35">
        <v>0</v>
      </c>
      <c r="AH316" s="33">
        <v>44812.509583333333</v>
      </c>
      <c r="AI316" s="32" t="s">
        <v>56</v>
      </c>
    </row>
    <row r="317" spans="1:35">
      <c r="A317" s="32" t="s">
        <v>35</v>
      </c>
      <c r="B317" s="32" t="s">
        <v>54</v>
      </c>
      <c r="C317" s="33">
        <v>44812.669803240744</v>
      </c>
      <c r="D317" s="33">
        <v>44812.420775462961</v>
      </c>
      <c r="E317" s="32" t="s">
        <v>37</v>
      </c>
      <c r="F317" s="32" t="s">
        <v>2144</v>
      </c>
      <c r="G317">
        <v>11446</v>
      </c>
      <c r="H317" s="33">
        <v>44824.661469907405</v>
      </c>
      <c r="I317" s="32" t="s">
        <v>38</v>
      </c>
      <c r="J317" s="32" t="s">
        <v>39</v>
      </c>
      <c r="K317" s="33"/>
      <c r="L317" s="32" t="s">
        <v>40</v>
      </c>
      <c r="M317" s="32" t="s">
        <v>56</v>
      </c>
      <c r="N317">
        <v>1</v>
      </c>
      <c r="O317" s="32" t="s">
        <v>42</v>
      </c>
      <c r="P317">
        <v>0</v>
      </c>
      <c r="Q317" s="32" t="s">
        <v>56</v>
      </c>
      <c r="R317">
        <v>8609</v>
      </c>
      <c r="S317" s="32" t="s">
        <v>936</v>
      </c>
      <c r="T317" s="32" t="s">
        <v>2145</v>
      </c>
      <c r="U317" s="32" t="s">
        <v>45</v>
      </c>
      <c r="V317" s="32" t="s">
        <v>2146</v>
      </c>
      <c r="W317" s="33">
        <v>44812.429606481484</v>
      </c>
      <c r="X317" s="32" t="s">
        <v>58</v>
      </c>
      <c r="Y317" s="32" t="s">
        <v>47</v>
      </c>
      <c r="Z317" s="32" t="s">
        <v>48</v>
      </c>
      <c r="AA317" s="32" t="s">
        <v>475</v>
      </c>
      <c r="AB317" s="32" t="s">
        <v>2147</v>
      </c>
      <c r="AC317" s="32" t="s">
        <v>1805</v>
      </c>
      <c r="AD317" s="34"/>
      <c r="AE317" s="32" t="s">
        <v>39</v>
      </c>
      <c r="AF317" s="32" t="s">
        <v>50</v>
      </c>
      <c r="AG317" s="35">
        <v>0</v>
      </c>
      <c r="AH317" s="33">
        <v>44812.669803240744</v>
      </c>
      <c r="AI317" s="32" t="s">
        <v>56</v>
      </c>
    </row>
    <row r="318" spans="1:35">
      <c r="A318" s="32" t="s">
        <v>35</v>
      </c>
      <c r="B318" s="32" t="s">
        <v>329</v>
      </c>
      <c r="C318" s="33">
        <v>44827.722048611111</v>
      </c>
      <c r="D318" s="33">
        <v>44812.433159722219</v>
      </c>
      <c r="E318" s="32" t="s">
        <v>37</v>
      </c>
      <c r="F318" s="32" t="s">
        <v>39</v>
      </c>
      <c r="G318">
        <v>11447</v>
      </c>
      <c r="H318" s="33">
        <v>44825.666666666664</v>
      </c>
      <c r="I318" s="32" t="s">
        <v>2148</v>
      </c>
      <c r="J318" s="32" t="s">
        <v>66</v>
      </c>
      <c r="K318" s="33">
        <v>44819.585266203707</v>
      </c>
      <c r="L318" s="32" t="s">
        <v>40</v>
      </c>
      <c r="M318" s="32" t="s">
        <v>56</v>
      </c>
      <c r="N318">
        <v>2</v>
      </c>
      <c r="O318" s="32" t="s">
        <v>54</v>
      </c>
      <c r="P318">
        <v>1</v>
      </c>
      <c r="Q318" s="32" t="s">
        <v>41</v>
      </c>
      <c r="R318">
        <v>917390460</v>
      </c>
      <c r="S318" s="32" t="s">
        <v>1050</v>
      </c>
      <c r="T318" s="32" t="s">
        <v>1051</v>
      </c>
      <c r="U318" s="32" t="s">
        <v>66</v>
      </c>
      <c r="V318" s="32" t="s">
        <v>2149</v>
      </c>
      <c r="W318" s="33">
        <v>44827.722048611111</v>
      </c>
      <c r="X318" s="32" t="s">
        <v>159</v>
      </c>
      <c r="Y318" s="32" t="s">
        <v>47</v>
      </c>
      <c r="Z318" s="32" t="s">
        <v>48</v>
      </c>
      <c r="AA318" s="32" t="s">
        <v>330</v>
      </c>
      <c r="AB318" s="32" t="s">
        <v>1052</v>
      </c>
      <c r="AC318" s="32" t="s">
        <v>628</v>
      </c>
      <c r="AD318" s="34"/>
      <c r="AE318" s="32" t="s">
        <v>39</v>
      </c>
      <c r="AF318" s="32" t="s">
        <v>53</v>
      </c>
      <c r="AG318" s="35">
        <v>0</v>
      </c>
      <c r="AH318" s="33">
        <v>44827.722048611111</v>
      </c>
      <c r="AI318" s="32" t="s">
        <v>56</v>
      </c>
    </row>
    <row r="319" spans="1:35">
      <c r="A319" s="32" t="s">
        <v>35</v>
      </c>
      <c r="B319" s="32" t="s">
        <v>178</v>
      </c>
      <c r="C319" s="33">
        <v>44812.670046296298</v>
      </c>
      <c r="D319" s="33">
        <v>44812.434976851851</v>
      </c>
      <c r="E319" s="32" t="s">
        <v>37</v>
      </c>
      <c r="F319" s="32" t="s">
        <v>2150</v>
      </c>
      <c r="G319">
        <v>11448</v>
      </c>
      <c r="H319" s="33">
        <v>44817.359629629631</v>
      </c>
      <c r="I319" s="32" t="s">
        <v>38</v>
      </c>
      <c r="J319" s="32" t="s">
        <v>39</v>
      </c>
      <c r="K319" s="33"/>
      <c r="L319" s="32" t="s">
        <v>40</v>
      </c>
      <c r="M319" s="32" t="s">
        <v>56</v>
      </c>
      <c r="N319">
        <v>1</v>
      </c>
      <c r="O319" s="32" t="s">
        <v>54</v>
      </c>
      <c r="P319">
        <v>0</v>
      </c>
      <c r="Q319" s="32" t="s">
        <v>41</v>
      </c>
      <c r="R319">
        <v>917390460</v>
      </c>
      <c r="S319" s="32" t="s">
        <v>1050</v>
      </c>
      <c r="T319" s="32" t="s">
        <v>1051</v>
      </c>
      <c r="U319" s="32" t="s">
        <v>45</v>
      </c>
      <c r="V319" s="32" t="s">
        <v>2151</v>
      </c>
      <c r="W319" s="33">
        <v>44812.625902777778</v>
      </c>
      <c r="X319" s="32" t="s">
        <v>81</v>
      </c>
      <c r="Y319" s="32" t="s">
        <v>47</v>
      </c>
      <c r="Z319" s="32" t="s">
        <v>48</v>
      </c>
      <c r="AA319" s="32" t="s">
        <v>182</v>
      </c>
      <c r="AB319" s="32" t="s">
        <v>2152</v>
      </c>
      <c r="AC319" s="32" t="s">
        <v>628</v>
      </c>
      <c r="AD319" s="34"/>
      <c r="AE319" s="32" t="s">
        <v>39</v>
      </c>
      <c r="AF319" s="32" t="s">
        <v>53</v>
      </c>
      <c r="AG319" s="35">
        <v>0</v>
      </c>
      <c r="AH319" s="33">
        <v>44812.670046296298</v>
      </c>
      <c r="AI319" s="32" t="s">
        <v>56</v>
      </c>
    </row>
    <row r="320" spans="1:35">
      <c r="A320" s="32" t="s">
        <v>35</v>
      </c>
      <c r="B320" s="32" t="s">
        <v>54</v>
      </c>
      <c r="C320" s="33">
        <v>44812.450787037036</v>
      </c>
      <c r="D320" s="33">
        <v>44812.44190972222</v>
      </c>
      <c r="E320" s="32" t="s">
        <v>37</v>
      </c>
      <c r="F320" s="32" t="s">
        <v>2153</v>
      </c>
      <c r="G320">
        <v>11449</v>
      </c>
      <c r="H320" s="33">
        <v>44824.441979166666</v>
      </c>
      <c r="I320" s="32" t="s">
        <v>38</v>
      </c>
      <c r="J320" s="32" t="s">
        <v>39</v>
      </c>
      <c r="K320" s="33"/>
      <c r="L320" s="32" t="s">
        <v>40</v>
      </c>
      <c r="M320" s="32" t="s">
        <v>56</v>
      </c>
      <c r="N320">
        <v>1</v>
      </c>
      <c r="O320" s="32" t="s">
        <v>135</v>
      </c>
      <c r="P320">
        <v>0</v>
      </c>
      <c r="Q320" s="32" t="s">
        <v>56</v>
      </c>
      <c r="R320">
        <v>8595</v>
      </c>
      <c r="S320" s="32" t="s">
        <v>1026</v>
      </c>
      <c r="T320" s="32" t="s">
        <v>1027</v>
      </c>
      <c r="U320" s="32" t="s">
        <v>45</v>
      </c>
      <c r="V320" s="32" t="s">
        <v>2154</v>
      </c>
      <c r="W320" s="33">
        <v>44812.450787037036</v>
      </c>
      <c r="X320" s="32" t="s">
        <v>96</v>
      </c>
      <c r="Y320" s="32" t="s">
        <v>47</v>
      </c>
      <c r="Z320" s="32" t="s">
        <v>48</v>
      </c>
      <c r="AA320" s="32" t="s">
        <v>97</v>
      </c>
      <c r="AB320" s="32" t="s">
        <v>2155</v>
      </c>
      <c r="AC320" s="32" t="s">
        <v>1776</v>
      </c>
      <c r="AD320" s="34">
        <v>44686</v>
      </c>
      <c r="AE320" s="32" t="s">
        <v>39</v>
      </c>
      <c r="AF320" s="32" t="s">
        <v>53</v>
      </c>
      <c r="AG320" s="35">
        <v>0</v>
      </c>
      <c r="AH320" s="33">
        <v>44812.451203703706</v>
      </c>
      <c r="AI320" s="32" t="s">
        <v>56</v>
      </c>
    </row>
    <row r="321" spans="1:35">
      <c r="A321" s="32" t="s">
        <v>35</v>
      </c>
      <c r="B321" s="32" t="s">
        <v>178</v>
      </c>
      <c r="C321" s="33"/>
      <c r="D321" s="33">
        <v>44812.444398148145</v>
      </c>
      <c r="E321" s="32" t="s">
        <v>37</v>
      </c>
      <c r="F321" s="32" t="s">
        <v>2156</v>
      </c>
      <c r="G321">
        <v>11450</v>
      </c>
      <c r="H321" s="33">
        <v>44825.416666666664</v>
      </c>
      <c r="I321" s="32" t="s">
        <v>2157</v>
      </c>
      <c r="J321" s="32" t="s">
        <v>45</v>
      </c>
      <c r="K321" s="33">
        <v>44812.458287037036</v>
      </c>
      <c r="L321" s="32" t="s">
        <v>40</v>
      </c>
      <c r="M321" s="32" t="s">
        <v>56</v>
      </c>
      <c r="N321">
        <v>3</v>
      </c>
      <c r="O321" s="32" t="s">
        <v>54</v>
      </c>
      <c r="P321">
        <v>1</v>
      </c>
      <c r="Q321" s="32" t="s">
        <v>56</v>
      </c>
      <c r="R321">
        <v>8462</v>
      </c>
      <c r="S321" s="32" t="s">
        <v>1927</v>
      </c>
      <c r="T321" s="32" t="s">
        <v>1928</v>
      </c>
      <c r="U321" s="32" t="s">
        <v>39</v>
      </c>
      <c r="V321" s="32" t="s">
        <v>39</v>
      </c>
      <c r="W321" s="33"/>
      <c r="X321" s="32" t="s">
        <v>215</v>
      </c>
      <c r="Y321" s="32" t="s">
        <v>47</v>
      </c>
      <c r="Z321" s="32" t="s">
        <v>160</v>
      </c>
      <c r="AA321" s="32" t="s">
        <v>283</v>
      </c>
      <c r="AB321" s="32" t="s">
        <v>2158</v>
      </c>
      <c r="AC321" s="32" t="s">
        <v>1389</v>
      </c>
      <c r="AD321" s="34"/>
      <c r="AE321" s="32" t="s">
        <v>39</v>
      </c>
      <c r="AF321" s="32" t="s">
        <v>53</v>
      </c>
      <c r="AG321" s="35">
        <v>0</v>
      </c>
      <c r="AH321" s="33">
        <v>44834.413946759261</v>
      </c>
      <c r="AI321" s="32" t="s">
        <v>56</v>
      </c>
    </row>
    <row r="322" spans="1:35">
      <c r="A322" s="32" t="s">
        <v>35</v>
      </c>
      <c r="B322" s="32" t="s">
        <v>54</v>
      </c>
      <c r="C322" s="33">
        <v>44812.497395833336</v>
      </c>
      <c r="D322" s="33">
        <v>44812.47320601852</v>
      </c>
      <c r="E322" s="32" t="s">
        <v>37</v>
      </c>
      <c r="F322" s="32" t="s">
        <v>39</v>
      </c>
      <c r="G322">
        <v>11451</v>
      </c>
      <c r="H322" s="33">
        <v>44817.348611111112</v>
      </c>
      <c r="I322" s="32" t="s">
        <v>38</v>
      </c>
      <c r="J322" s="32" t="s">
        <v>39</v>
      </c>
      <c r="K322" s="33"/>
      <c r="L322" s="32" t="s">
        <v>40</v>
      </c>
      <c r="M322" s="32" t="s">
        <v>56</v>
      </c>
      <c r="N322">
        <v>1</v>
      </c>
      <c r="O322" s="32" t="s">
        <v>135</v>
      </c>
      <c r="P322">
        <v>0</v>
      </c>
      <c r="Q322" s="32" t="s">
        <v>41</v>
      </c>
      <c r="R322">
        <v>6312</v>
      </c>
      <c r="S322" s="32" t="s">
        <v>194</v>
      </c>
      <c r="T322" s="32" t="s">
        <v>195</v>
      </c>
      <c r="U322" s="32" t="s">
        <v>45</v>
      </c>
      <c r="V322" s="32" t="s">
        <v>2159</v>
      </c>
      <c r="W322" s="33">
        <v>44812.497395833336</v>
      </c>
      <c r="X322" s="32" t="s">
        <v>96</v>
      </c>
      <c r="Y322" s="32" t="s">
        <v>47</v>
      </c>
      <c r="Z322" s="32" t="s">
        <v>48</v>
      </c>
      <c r="AA322" s="32" t="s">
        <v>97</v>
      </c>
      <c r="AB322" s="32" t="s">
        <v>1519</v>
      </c>
      <c r="AC322" s="32" t="s">
        <v>538</v>
      </c>
      <c r="AD322" s="34"/>
      <c r="AE322" s="32" t="s">
        <v>39</v>
      </c>
      <c r="AF322" s="32" t="s">
        <v>53</v>
      </c>
      <c r="AG322" s="35">
        <v>0</v>
      </c>
      <c r="AH322" s="33">
        <v>44812.497395833336</v>
      </c>
      <c r="AI322" s="32" t="s">
        <v>56</v>
      </c>
    </row>
    <row r="323" spans="1:35">
      <c r="A323" s="32" t="s">
        <v>35</v>
      </c>
      <c r="B323" s="32" t="s">
        <v>171</v>
      </c>
      <c r="C323" s="33">
        <v>44812.696030092593</v>
      </c>
      <c r="D323" s="33">
        <v>44812.4768287037</v>
      </c>
      <c r="E323" s="32" t="s">
        <v>37</v>
      </c>
      <c r="F323" s="32" t="s">
        <v>2160</v>
      </c>
      <c r="G323">
        <v>11452</v>
      </c>
      <c r="H323" s="33">
        <v>44824.486296296294</v>
      </c>
      <c r="I323" s="32" t="s">
        <v>38</v>
      </c>
      <c r="J323" s="32" t="s">
        <v>39</v>
      </c>
      <c r="K323" s="33"/>
      <c r="L323" s="32" t="s">
        <v>40</v>
      </c>
      <c r="M323" s="32" t="s">
        <v>56</v>
      </c>
      <c r="N323">
        <v>1</v>
      </c>
      <c r="O323" s="32" t="s">
        <v>42</v>
      </c>
      <c r="P323">
        <v>0</v>
      </c>
      <c r="Q323" s="32" t="s">
        <v>56</v>
      </c>
      <c r="R323">
        <v>890805669</v>
      </c>
      <c r="S323" s="32" t="s">
        <v>344</v>
      </c>
      <c r="T323" s="32" t="s">
        <v>345</v>
      </c>
      <c r="U323" s="32" t="s">
        <v>45</v>
      </c>
      <c r="V323" s="32" t="s">
        <v>2161</v>
      </c>
      <c r="W323" s="33">
        <v>44812.686562499999</v>
      </c>
      <c r="X323" s="32" t="s">
        <v>46</v>
      </c>
      <c r="Y323" s="32" t="s">
        <v>47</v>
      </c>
      <c r="Z323" s="32" t="s">
        <v>48</v>
      </c>
      <c r="AA323" s="32" t="s">
        <v>190</v>
      </c>
      <c r="AB323" s="32" t="s">
        <v>2162</v>
      </c>
      <c r="AC323" s="32" t="s">
        <v>688</v>
      </c>
      <c r="AD323" s="34"/>
      <c r="AE323" s="32" t="s">
        <v>39</v>
      </c>
      <c r="AF323" s="32" t="s">
        <v>50</v>
      </c>
      <c r="AG323" s="35">
        <v>0</v>
      </c>
      <c r="AH323" s="33">
        <v>44812.696018518516</v>
      </c>
      <c r="AI323" s="32" t="s">
        <v>56</v>
      </c>
    </row>
    <row r="324" spans="1:35">
      <c r="A324" s="32" t="s">
        <v>35</v>
      </c>
      <c r="B324" s="32" t="s">
        <v>452</v>
      </c>
      <c r="C324" s="33">
        <v>44812.508356481485</v>
      </c>
      <c r="D324" s="33">
        <v>44812.477025462962</v>
      </c>
      <c r="E324" s="32" t="s">
        <v>37</v>
      </c>
      <c r="F324" s="32" t="s">
        <v>2163</v>
      </c>
      <c r="G324">
        <v>11453</v>
      </c>
      <c r="H324" s="33">
        <v>44824.477164351854</v>
      </c>
      <c r="I324" s="32" t="s">
        <v>2164</v>
      </c>
      <c r="J324" s="32" t="s">
        <v>45</v>
      </c>
      <c r="K324" s="33">
        <v>44812.507037037038</v>
      </c>
      <c r="L324" s="32" t="s">
        <v>40</v>
      </c>
      <c r="M324" s="32" t="s">
        <v>56</v>
      </c>
      <c r="N324">
        <v>2</v>
      </c>
      <c r="O324" s="32" t="s">
        <v>453</v>
      </c>
      <c r="P324">
        <v>1</v>
      </c>
      <c r="Q324" s="32" t="s">
        <v>56</v>
      </c>
      <c r="R324">
        <v>6219</v>
      </c>
      <c r="S324" s="32" t="s">
        <v>1099</v>
      </c>
      <c r="T324" s="32" t="s">
        <v>2165</v>
      </c>
      <c r="U324" s="32" t="s">
        <v>45</v>
      </c>
      <c r="V324" s="32" t="s">
        <v>2166</v>
      </c>
      <c r="W324" s="33">
        <v>44812.508356481485</v>
      </c>
      <c r="X324" s="32" t="s">
        <v>321</v>
      </c>
      <c r="Y324" s="32" t="s">
        <v>47</v>
      </c>
      <c r="Z324" s="32" t="s">
        <v>48</v>
      </c>
      <c r="AA324" s="32" t="s">
        <v>455</v>
      </c>
      <c r="AB324" s="32" t="s">
        <v>2167</v>
      </c>
      <c r="AC324" s="32" t="s">
        <v>2168</v>
      </c>
      <c r="AD324" s="34"/>
      <c r="AE324" s="32" t="s">
        <v>39</v>
      </c>
      <c r="AF324" s="32" t="s">
        <v>50</v>
      </c>
      <c r="AG324" s="35">
        <v>0</v>
      </c>
      <c r="AH324" s="33">
        <v>44812.508356481485</v>
      </c>
      <c r="AI324" s="32" t="s">
        <v>56</v>
      </c>
    </row>
    <row r="325" spans="1:35">
      <c r="A325" s="32" t="s">
        <v>35</v>
      </c>
      <c r="B325" s="32" t="s">
        <v>171</v>
      </c>
      <c r="C325" s="33">
        <v>44812.591273148151</v>
      </c>
      <c r="D325" s="33">
        <v>44812.484016203707</v>
      </c>
      <c r="E325" s="32" t="s">
        <v>37</v>
      </c>
      <c r="F325" s="32" t="s">
        <v>828</v>
      </c>
      <c r="G325">
        <v>11454</v>
      </c>
      <c r="H325" s="33">
        <v>44824.484629629631</v>
      </c>
      <c r="I325" s="32" t="s">
        <v>38</v>
      </c>
      <c r="J325" s="32" t="s">
        <v>39</v>
      </c>
      <c r="K325" s="33"/>
      <c r="L325" s="32" t="s">
        <v>40</v>
      </c>
      <c r="M325" s="32" t="s">
        <v>56</v>
      </c>
      <c r="N325">
        <v>1</v>
      </c>
      <c r="O325" s="32" t="s">
        <v>42</v>
      </c>
      <c r="P325">
        <v>0</v>
      </c>
      <c r="Q325" s="32" t="s">
        <v>56</v>
      </c>
      <c r="R325">
        <v>6235</v>
      </c>
      <c r="S325" s="32" t="s">
        <v>1553</v>
      </c>
      <c r="T325" s="32" t="s">
        <v>1554</v>
      </c>
      <c r="U325" s="32" t="s">
        <v>45</v>
      </c>
      <c r="V325" s="32" t="s">
        <v>2169</v>
      </c>
      <c r="W325" s="33">
        <v>44812.591273148151</v>
      </c>
      <c r="X325" s="32" t="s">
        <v>223</v>
      </c>
      <c r="Y325" s="32" t="s">
        <v>47</v>
      </c>
      <c r="Z325" s="32" t="s">
        <v>48</v>
      </c>
      <c r="AA325" s="32" t="s">
        <v>210</v>
      </c>
      <c r="AB325" s="32" t="s">
        <v>2170</v>
      </c>
      <c r="AC325" s="32" t="s">
        <v>2168</v>
      </c>
      <c r="AD325" s="34"/>
      <c r="AE325" s="32" t="s">
        <v>39</v>
      </c>
      <c r="AF325" s="32" t="s">
        <v>50</v>
      </c>
      <c r="AG325" s="35">
        <v>0</v>
      </c>
      <c r="AH325" s="33">
        <v>44812.591273148151</v>
      </c>
      <c r="AI325" s="32" t="s">
        <v>56</v>
      </c>
    </row>
    <row r="326" spans="1:35">
      <c r="A326" s="32" t="s">
        <v>35</v>
      </c>
      <c r="B326" s="32" t="s">
        <v>54</v>
      </c>
      <c r="C326" s="33">
        <v>44812.531006944446</v>
      </c>
      <c r="D326" s="33">
        <v>44812.501851851855</v>
      </c>
      <c r="E326" s="32" t="s">
        <v>37</v>
      </c>
      <c r="F326" s="32" t="s">
        <v>39</v>
      </c>
      <c r="G326">
        <v>11455</v>
      </c>
      <c r="H326" s="33">
        <v>44817.376932870371</v>
      </c>
      <c r="I326" s="32" t="s">
        <v>38</v>
      </c>
      <c r="J326" s="32" t="s">
        <v>39</v>
      </c>
      <c r="K326" s="33"/>
      <c r="L326" s="32" t="s">
        <v>40</v>
      </c>
      <c r="M326" s="32" t="s">
        <v>56</v>
      </c>
      <c r="N326">
        <v>1</v>
      </c>
      <c r="O326" s="32" t="s">
        <v>119</v>
      </c>
      <c r="P326">
        <v>0</v>
      </c>
      <c r="Q326" s="32" t="s">
        <v>41</v>
      </c>
      <c r="R326">
        <v>8447</v>
      </c>
      <c r="S326" s="32" t="s">
        <v>2171</v>
      </c>
      <c r="T326" s="32" t="s">
        <v>2172</v>
      </c>
      <c r="U326" s="32" t="s">
        <v>45</v>
      </c>
      <c r="V326" s="32" t="s">
        <v>2173</v>
      </c>
      <c r="W326" s="33">
        <v>44812.531006944446</v>
      </c>
      <c r="X326" s="32" t="s">
        <v>110</v>
      </c>
      <c r="Y326" s="32" t="s">
        <v>47</v>
      </c>
      <c r="Z326" s="32" t="s">
        <v>48</v>
      </c>
      <c r="AA326" s="32" t="s">
        <v>97</v>
      </c>
      <c r="AB326" s="32" t="s">
        <v>2174</v>
      </c>
      <c r="AC326" s="32" t="s">
        <v>717</v>
      </c>
      <c r="AD326" s="34"/>
      <c r="AE326" s="32" t="s">
        <v>39</v>
      </c>
      <c r="AF326" s="32" t="s">
        <v>53</v>
      </c>
      <c r="AG326" s="35">
        <v>0</v>
      </c>
      <c r="AH326" s="33">
        <v>44812.531006944446</v>
      </c>
      <c r="AI326" s="32" t="s">
        <v>56</v>
      </c>
    </row>
    <row r="327" spans="1:35">
      <c r="A327" s="32" t="s">
        <v>35</v>
      </c>
      <c r="B327" s="32" t="s">
        <v>329</v>
      </c>
      <c r="C327" s="33">
        <v>44825.609143518515</v>
      </c>
      <c r="D327" s="33">
        <v>44812.511736111112</v>
      </c>
      <c r="E327" s="32" t="s">
        <v>37</v>
      </c>
      <c r="F327" s="32" t="s">
        <v>2175</v>
      </c>
      <c r="G327">
        <v>11456</v>
      </c>
      <c r="H327" s="33">
        <v>44824.5</v>
      </c>
      <c r="I327" s="32" t="s">
        <v>38</v>
      </c>
      <c r="J327" s="32" t="s">
        <v>39</v>
      </c>
      <c r="K327" s="33"/>
      <c r="L327" s="32" t="s">
        <v>40</v>
      </c>
      <c r="M327" s="32" t="s">
        <v>56</v>
      </c>
      <c r="N327">
        <v>2</v>
      </c>
      <c r="O327" s="32" t="s">
        <v>518</v>
      </c>
      <c r="P327">
        <v>0</v>
      </c>
      <c r="Q327" s="32" t="s">
        <v>56</v>
      </c>
      <c r="R327">
        <v>648575354</v>
      </c>
      <c r="S327" s="32" t="s">
        <v>78</v>
      </c>
      <c r="T327" s="32" t="s">
        <v>79</v>
      </c>
      <c r="U327" s="32" t="s">
        <v>45</v>
      </c>
      <c r="V327" s="32" t="s">
        <v>2176</v>
      </c>
      <c r="W327" s="33">
        <v>44823.576168981483</v>
      </c>
      <c r="X327" s="32" t="s">
        <v>215</v>
      </c>
      <c r="Y327" s="32" t="s">
        <v>47</v>
      </c>
      <c r="Z327" s="32" t="s">
        <v>48</v>
      </c>
      <c r="AA327" s="32" t="s">
        <v>330</v>
      </c>
      <c r="AB327" s="32" t="s">
        <v>2177</v>
      </c>
      <c r="AC327" s="32" t="s">
        <v>557</v>
      </c>
      <c r="AD327" s="34">
        <v>44686</v>
      </c>
      <c r="AE327" s="32" t="s">
        <v>39</v>
      </c>
      <c r="AF327" s="32" t="s">
        <v>53</v>
      </c>
      <c r="AG327" s="35">
        <v>0</v>
      </c>
      <c r="AH327" s="33">
        <v>44837.572824074072</v>
      </c>
      <c r="AI327" s="32" t="s">
        <v>56</v>
      </c>
    </row>
    <row r="328" spans="1:35">
      <c r="A328" s="32" t="s">
        <v>35</v>
      </c>
      <c r="B328" s="32" t="s">
        <v>737</v>
      </c>
      <c r="C328" s="33"/>
      <c r="D328" s="33">
        <v>44812.530011574076</v>
      </c>
      <c r="E328" s="32" t="s">
        <v>37</v>
      </c>
      <c r="F328" s="32" t="s">
        <v>39</v>
      </c>
      <c r="G328">
        <v>11457</v>
      </c>
      <c r="H328" s="33">
        <v>44817.405011574076</v>
      </c>
      <c r="I328" s="32" t="s">
        <v>38</v>
      </c>
      <c r="J328" s="32" t="s">
        <v>39</v>
      </c>
      <c r="K328" s="33"/>
      <c r="L328" s="32" t="s">
        <v>40</v>
      </c>
      <c r="M328" s="32" t="s">
        <v>56</v>
      </c>
      <c r="N328">
        <v>1</v>
      </c>
      <c r="O328" s="32" t="s">
        <v>948</v>
      </c>
      <c r="P328">
        <v>0</v>
      </c>
      <c r="Q328" s="32" t="s">
        <v>41</v>
      </c>
      <c r="R328">
        <v>8128</v>
      </c>
      <c r="S328" s="32" t="s">
        <v>492</v>
      </c>
      <c r="T328" s="32" t="s">
        <v>493</v>
      </c>
      <c r="U328" s="32" t="s">
        <v>39</v>
      </c>
      <c r="V328" s="32" t="s">
        <v>39</v>
      </c>
      <c r="W328" s="33"/>
      <c r="X328" s="32" t="s">
        <v>106</v>
      </c>
      <c r="Y328" s="32" t="s">
        <v>47</v>
      </c>
      <c r="Z328" s="32" t="s">
        <v>160</v>
      </c>
      <c r="AA328" s="32" t="s">
        <v>739</v>
      </c>
      <c r="AB328" s="32" t="s">
        <v>495</v>
      </c>
      <c r="AC328" s="32" t="s">
        <v>496</v>
      </c>
      <c r="AD328" s="34"/>
      <c r="AE328" s="32" t="s">
        <v>39</v>
      </c>
      <c r="AF328" s="32" t="s">
        <v>53</v>
      </c>
      <c r="AG328" s="35">
        <v>0</v>
      </c>
      <c r="AH328" s="33">
        <v>44826.609317129631</v>
      </c>
      <c r="AI328" s="32" t="s">
        <v>56</v>
      </c>
    </row>
    <row r="329" spans="1:35">
      <c r="A329" s="32" t="s">
        <v>35</v>
      </c>
      <c r="B329" s="32" t="s">
        <v>178</v>
      </c>
      <c r="C329" s="33">
        <v>44812.670532407406</v>
      </c>
      <c r="D329" s="33">
        <v>44812.581157407411</v>
      </c>
      <c r="E329" s="32" t="s">
        <v>37</v>
      </c>
      <c r="F329" s="32" t="s">
        <v>2178</v>
      </c>
      <c r="G329">
        <v>11458</v>
      </c>
      <c r="H329" s="33">
        <v>44824.649699074071</v>
      </c>
      <c r="I329" s="32" t="s">
        <v>38</v>
      </c>
      <c r="J329" s="32" t="s">
        <v>39</v>
      </c>
      <c r="K329" s="33"/>
      <c r="L329" s="32" t="s">
        <v>40</v>
      </c>
      <c r="M329" s="32" t="s">
        <v>56</v>
      </c>
      <c r="N329">
        <v>1</v>
      </c>
      <c r="O329" s="32" t="s">
        <v>73</v>
      </c>
      <c r="P329">
        <v>0</v>
      </c>
      <c r="Q329" s="32" t="s">
        <v>56</v>
      </c>
      <c r="R329">
        <v>6336</v>
      </c>
      <c r="S329" s="32" t="s">
        <v>2179</v>
      </c>
      <c r="T329" s="32" t="s">
        <v>2180</v>
      </c>
      <c r="U329" s="32" t="s">
        <v>45</v>
      </c>
      <c r="V329" s="32" t="s">
        <v>2181</v>
      </c>
      <c r="W329" s="33">
        <v>44812.602025462962</v>
      </c>
      <c r="X329" s="32" t="s">
        <v>94</v>
      </c>
      <c r="Y329" s="32" t="s">
        <v>47</v>
      </c>
      <c r="Z329" s="32" t="s">
        <v>48</v>
      </c>
      <c r="AA329" s="32" t="s">
        <v>182</v>
      </c>
      <c r="AB329" s="32" t="s">
        <v>2182</v>
      </c>
      <c r="AC329" s="32" t="s">
        <v>570</v>
      </c>
      <c r="AD329" s="34"/>
      <c r="AE329" s="32" t="s">
        <v>39</v>
      </c>
      <c r="AF329" s="32" t="s">
        <v>53</v>
      </c>
      <c r="AG329" s="35">
        <v>0</v>
      </c>
      <c r="AH329" s="33">
        <v>44812.670532407406</v>
      </c>
      <c r="AI329" s="32" t="s">
        <v>56</v>
      </c>
    </row>
    <row r="330" spans="1:35">
      <c r="A330" s="32" t="s">
        <v>35</v>
      </c>
      <c r="B330" s="32" t="s">
        <v>171</v>
      </c>
      <c r="C330" s="33">
        <v>44812.678541666668</v>
      </c>
      <c r="D330" s="33">
        <v>44812.581956018519</v>
      </c>
      <c r="E330" s="32" t="s">
        <v>37</v>
      </c>
      <c r="F330" s="32" t="s">
        <v>2183</v>
      </c>
      <c r="G330">
        <v>11459</v>
      </c>
      <c r="H330" s="33">
        <v>44824.583402777775</v>
      </c>
      <c r="I330" s="32" t="s">
        <v>38</v>
      </c>
      <c r="J330" s="32" t="s">
        <v>39</v>
      </c>
      <c r="K330" s="33"/>
      <c r="L330" s="32" t="s">
        <v>40</v>
      </c>
      <c r="M330" s="32" t="s">
        <v>56</v>
      </c>
      <c r="N330">
        <v>1</v>
      </c>
      <c r="O330" s="32" t="s">
        <v>42</v>
      </c>
      <c r="P330">
        <v>0</v>
      </c>
      <c r="Q330" s="32" t="s">
        <v>56</v>
      </c>
      <c r="R330">
        <v>8713</v>
      </c>
      <c r="S330" s="32" t="s">
        <v>665</v>
      </c>
      <c r="T330" s="32" t="s">
        <v>666</v>
      </c>
      <c r="U330" s="32" t="s">
        <v>45</v>
      </c>
      <c r="V330" s="32" t="s">
        <v>2184</v>
      </c>
      <c r="W330" s="33">
        <v>44812.67728009259</v>
      </c>
      <c r="X330" s="32" t="s">
        <v>59</v>
      </c>
      <c r="Y330" s="32" t="s">
        <v>47</v>
      </c>
      <c r="Z330" s="32" t="s">
        <v>48</v>
      </c>
      <c r="AA330" s="32" t="s">
        <v>220</v>
      </c>
      <c r="AB330" s="32" t="s">
        <v>1609</v>
      </c>
      <c r="AC330" s="32" t="s">
        <v>464</v>
      </c>
      <c r="AD330" s="34">
        <v>44686</v>
      </c>
      <c r="AE330" s="32" t="s">
        <v>39</v>
      </c>
      <c r="AF330" s="32" t="s">
        <v>50</v>
      </c>
      <c r="AG330" s="35">
        <v>0</v>
      </c>
      <c r="AH330" s="33">
        <v>44812.69122685185</v>
      </c>
      <c r="AI330" s="32" t="s">
        <v>56</v>
      </c>
    </row>
    <row r="331" spans="1:35">
      <c r="A331" s="32" t="s">
        <v>35</v>
      </c>
      <c r="B331" s="32" t="s">
        <v>499</v>
      </c>
      <c r="C331" s="33">
        <v>44812.588506944441</v>
      </c>
      <c r="D331" s="33">
        <v>44812.587326388886</v>
      </c>
      <c r="E331" s="32" t="s">
        <v>37</v>
      </c>
      <c r="F331" s="32" t="s">
        <v>2185</v>
      </c>
      <c r="G331">
        <v>11460</v>
      </c>
      <c r="H331" s="33">
        <v>44841.344097222223</v>
      </c>
      <c r="I331" s="32" t="s">
        <v>38</v>
      </c>
      <c r="J331" s="32" t="s">
        <v>39</v>
      </c>
      <c r="K331" s="33"/>
      <c r="L331" s="32" t="s">
        <v>40</v>
      </c>
      <c r="M331" s="32" t="s">
        <v>41</v>
      </c>
      <c r="N331">
        <v>1</v>
      </c>
      <c r="O331" s="32" t="s">
        <v>39</v>
      </c>
      <c r="P331">
        <v>0</v>
      </c>
      <c r="Q331" s="32" t="s">
        <v>41</v>
      </c>
      <c r="R331">
        <v>642175520</v>
      </c>
      <c r="S331" s="32" t="s">
        <v>194</v>
      </c>
      <c r="T331" s="32" t="s">
        <v>195</v>
      </c>
      <c r="U331" s="32" t="s">
        <v>45</v>
      </c>
      <c r="V331" s="32" t="s">
        <v>2186</v>
      </c>
      <c r="W331" s="33">
        <v>44812.588506944441</v>
      </c>
      <c r="X331" s="32" t="s">
        <v>196</v>
      </c>
      <c r="Y331" s="32" t="s">
        <v>235</v>
      </c>
      <c r="Z331" s="32" t="s">
        <v>48</v>
      </c>
      <c r="AA331" s="32" t="s">
        <v>39</v>
      </c>
      <c r="AB331" s="32" t="s">
        <v>870</v>
      </c>
      <c r="AC331" s="32" t="s">
        <v>538</v>
      </c>
      <c r="AD331" s="34"/>
      <c r="AE331" s="32" t="s">
        <v>39</v>
      </c>
      <c r="AF331" s="32" t="s">
        <v>50</v>
      </c>
      <c r="AG331" s="35">
        <v>0</v>
      </c>
      <c r="AH331" s="33">
        <v>44838.46979166667</v>
      </c>
      <c r="AI331" s="32" t="s">
        <v>41</v>
      </c>
    </row>
    <row r="332" spans="1:35">
      <c r="A332" s="32" t="s">
        <v>35</v>
      </c>
      <c r="B332" s="32" t="s">
        <v>54</v>
      </c>
      <c r="C332" s="33">
        <v>44812.670960648145</v>
      </c>
      <c r="D332" s="33">
        <v>44812.589745370373</v>
      </c>
      <c r="E332" s="32" t="s">
        <v>37</v>
      </c>
      <c r="F332" s="32" t="s">
        <v>2187</v>
      </c>
      <c r="G332">
        <v>11461</v>
      </c>
      <c r="H332" s="33">
        <v>44824.624432870369</v>
      </c>
      <c r="I332" s="32" t="s">
        <v>38</v>
      </c>
      <c r="J332" s="32" t="s">
        <v>39</v>
      </c>
      <c r="K332" s="33"/>
      <c r="L332" s="32" t="s">
        <v>40</v>
      </c>
      <c r="M332" s="32" t="s">
        <v>56</v>
      </c>
      <c r="N332">
        <v>1</v>
      </c>
      <c r="O332" s="32" t="s">
        <v>42</v>
      </c>
      <c r="P332">
        <v>0</v>
      </c>
      <c r="Q332" s="32" t="s">
        <v>56</v>
      </c>
      <c r="R332">
        <v>8613</v>
      </c>
      <c r="S332" s="32" t="s">
        <v>2188</v>
      </c>
      <c r="T332" s="32" t="s">
        <v>2189</v>
      </c>
      <c r="U332" s="32" t="s">
        <v>45</v>
      </c>
      <c r="V332" s="32" t="s">
        <v>2190</v>
      </c>
      <c r="W332" s="33">
        <v>44812.636886574073</v>
      </c>
      <c r="X332" s="32" t="s">
        <v>58</v>
      </c>
      <c r="Y332" s="32" t="s">
        <v>47</v>
      </c>
      <c r="Z332" s="32" t="s">
        <v>48</v>
      </c>
      <c r="AA332" s="32" t="s">
        <v>475</v>
      </c>
      <c r="AB332" s="32" t="s">
        <v>2187</v>
      </c>
      <c r="AC332" s="32" t="s">
        <v>756</v>
      </c>
      <c r="AD332" s="34"/>
      <c r="AE332" s="32" t="s">
        <v>39</v>
      </c>
      <c r="AF332" s="32" t="s">
        <v>50</v>
      </c>
      <c r="AG332" s="35">
        <v>0</v>
      </c>
      <c r="AH332" s="33">
        <v>44812.670960648145</v>
      </c>
      <c r="AI332" s="32" t="s">
        <v>56</v>
      </c>
    </row>
    <row r="333" spans="1:35">
      <c r="A333" s="32" t="s">
        <v>35</v>
      </c>
      <c r="B333" s="32" t="s">
        <v>329</v>
      </c>
      <c r="C333" s="33">
        <v>44812.590289351851</v>
      </c>
      <c r="D333" s="33">
        <v>44812.589918981481</v>
      </c>
      <c r="E333" s="32" t="s">
        <v>37</v>
      </c>
      <c r="F333" s="32" t="s">
        <v>2191</v>
      </c>
      <c r="G333">
        <v>11462</v>
      </c>
      <c r="H333" s="33">
        <v>44841.343819444446</v>
      </c>
      <c r="I333" s="32" t="s">
        <v>38</v>
      </c>
      <c r="J333" s="32" t="s">
        <v>39</v>
      </c>
      <c r="K333" s="33"/>
      <c r="L333" s="32" t="s">
        <v>40</v>
      </c>
      <c r="M333" s="32" t="s">
        <v>41</v>
      </c>
      <c r="N333">
        <v>1</v>
      </c>
      <c r="O333" s="32" t="s">
        <v>39</v>
      </c>
      <c r="P333">
        <v>0</v>
      </c>
      <c r="Q333" s="32" t="s">
        <v>41</v>
      </c>
      <c r="R333">
        <v>642175520</v>
      </c>
      <c r="S333" s="32" t="s">
        <v>194</v>
      </c>
      <c r="T333" s="32" t="s">
        <v>195</v>
      </c>
      <c r="U333" s="32" t="s">
        <v>45</v>
      </c>
      <c r="V333" s="32" t="s">
        <v>2090</v>
      </c>
      <c r="W333" s="33">
        <v>44812.590289351851</v>
      </c>
      <c r="X333" s="32" t="s">
        <v>196</v>
      </c>
      <c r="Y333" s="32" t="s">
        <v>282</v>
      </c>
      <c r="Z333" s="32" t="s">
        <v>48</v>
      </c>
      <c r="AA333" s="32" t="s">
        <v>330</v>
      </c>
      <c r="AB333" s="32" t="s">
        <v>2192</v>
      </c>
      <c r="AC333" s="32" t="s">
        <v>538</v>
      </c>
      <c r="AD333" s="34"/>
      <c r="AE333" s="32" t="s">
        <v>39</v>
      </c>
      <c r="AF333" s="32" t="s">
        <v>50</v>
      </c>
      <c r="AG333" s="35">
        <v>0</v>
      </c>
      <c r="AH333" s="33">
        <v>44838.468819444446</v>
      </c>
      <c r="AI333" s="32" t="s">
        <v>41</v>
      </c>
    </row>
    <row r="334" spans="1:35">
      <c r="A334" s="32" t="s">
        <v>35</v>
      </c>
      <c r="B334" s="32" t="s">
        <v>499</v>
      </c>
      <c r="C334" s="33">
        <v>44812.591689814813</v>
      </c>
      <c r="D334" s="33">
        <v>44812.591273148151</v>
      </c>
      <c r="E334" s="32" t="s">
        <v>37</v>
      </c>
      <c r="F334" s="32" t="s">
        <v>2193</v>
      </c>
      <c r="G334">
        <v>11463</v>
      </c>
      <c r="H334" s="33">
        <v>44841.343761574077</v>
      </c>
      <c r="I334" s="32" t="s">
        <v>38</v>
      </c>
      <c r="J334" s="32" t="s">
        <v>39</v>
      </c>
      <c r="K334" s="33"/>
      <c r="L334" s="32" t="s">
        <v>40</v>
      </c>
      <c r="M334" s="32" t="s">
        <v>41</v>
      </c>
      <c r="N334">
        <v>1</v>
      </c>
      <c r="O334" s="32" t="s">
        <v>39</v>
      </c>
      <c r="P334">
        <v>0</v>
      </c>
      <c r="Q334" s="32" t="s">
        <v>41</v>
      </c>
      <c r="R334">
        <v>642175520</v>
      </c>
      <c r="S334" s="32" t="s">
        <v>194</v>
      </c>
      <c r="T334" s="32" t="s">
        <v>195</v>
      </c>
      <c r="U334" s="32" t="s">
        <v>45</v>
      </c>
      <c r="V334" s="32" t="s">
        <v>2194</v>
      </c>
      <c r="W334" s="33">
        <v>44812.591689814813</v>
      </c>
      <c r="X334" s="32" t="s">
        <v>196</v>
      </c>
      <c r="Y334" s="32" t="s">
        <v>235</v>
      </c>
      <c r="Z334" s="32" t="s">
        <v>48</v>
      </c>
      <c r="AA334" s="32" t="s">
        <v>39</v>
      </c>
      <c r="AB334" s="32" t="s">
        <v>837</v>
      </c>
      <c r="AC334" s="32" t="s">
        <v>538</v>
      </c>
      <c r="AD334" s="34"/>
      <c r="AE334" s="32" t="s">
        <v>39</v>
      </c>
      <c r="AF334" s="32" t="s">
        <v>50</v>
      </c>
      <c r="AG334" s="35">
        <v>0</v>
      </c>
      <c r="AH334" s="33">
        <v>44838.468761574077</v>
      </c>
      <c r="AI334" s="32" t="s">
        <v>41</v>
      </c>
    </row>
    <row r="335" spans="1:35">
      <c r="A335" s="32" t="s">
        <v>35</v>
      </c>
      <c r="B335" s="32" t="s">
        <v>329</v>
      </c>
      <c r="C335" s="33">
        <v>44812.593182870369</v>
      </c>
      <c r="D335" s="33">
        <v>44812.592800925922</v>
      </c>
      <c r="E335" s="32" t="s">
        <v>37</v>
      </c>
      <c r="F335" s="32" t="s">
        <v>2195</v>
      </c>
      <c r="G335">
        <v>11464</v>
      </c>
      <c r="H335" s="33">
        <v>44841.343692129631</v>
      </c>
      <c r="I335" s="32" t="s">
        <v>38</v>
      </c>
      <c r="J335" s="32" t="s">
        <v>39</v>
      </c>
      <c r="K335" s="33"/>
      <c r="L335" s="32" t="s">
        <v>40</v>
      </c>
      <c r="M335" s="32" t="s">
        <v>41</v>
      </c>
      <c r="N335">
        <v>1</v>
      </c>
      <c r="O335" s="32" t="s">
        <v>39</v>
      </c>
      <c r="P335">
        <v>0</v>
      </c>
      <c r="Q335" s="32" t="s">
        <v>41</v>
      </c>
      <c r="R335">
        <v>642175520</v>
      </c>
      <c r="S335" s="32" t="s">
        <v>194</v>
      </c>
      <c r="T335" s="32" t="s">
        <v>195</v>
      </c>
      <c r="U335" s="32" t="s">
        <v>45</v>
      </c>
      <c r="V335" s="32" t="s">
        <v>2090</v>
      </c>
      <c r="W335" s="33">
        <v>44812.593182870369</v>
      </c>
      <c r="X335" s="32" t="s">
        <v>196</v>
      </c>
      <c r="Y335" s="32" t="s">
        <v>52</v>
      </c>
      <c r="Z335" s="32" t="s">
        <v>48</v>
      </c>
      <c r="AA335" s="32" t="s">
        <v>39</v>
      </c>
      <c r="AB335" s="32" t="s">
        <v>2196</v>
      </c>
      <c r="AC335" s="32" t="s">
        <v>538</v>
      </c>
      <c r="AD335" s="34"/>
      <c r="AE335" s="32" t="s">
        <v>39</v>
      </c>
      <c r="AF335" s="32" t="s">
        <v>50</v>
      </c>
      <c r="AG335" s="35">
        <v>0</v>
      </c>
      <c r="AH335" s="33">
        <v>44838.468692129631</v>
      </c>
      <c r="AI335" s="32" t="s">
        <v>41</v>
      </c>
    </row>
    <row r="336" spans="1:35">
      <c r="A336" s="32" t="s">
        <v>35</v>
      </c>
      <c r="B336" s="32" t="s">
        <v>499</v>
      </c>
      <c r="C336" s="33">
        <v>44812.594652777778</v>
      </c>
      <c r="D336" s="33">
        <v>44812.594270833331</v>
      </c>
      <c r="E336" s="32" t="s">
        <v>37</v>
      </c>
      <c r="F336" s="32" t="s">
        <v>2197</v>
      </c>
      <c r="G336">
        <v>11465</v>
      </c>
      <c r="H336" s="33">
        <v>44841.343576388892</v>
      </c>
      <c r="I336" s="32" t="s">
        <v>38</v>
      </c>
      <c r="J336" s="32" t="s">
        <v>39</v>
      </c>
      <c r="K336" s="33"/>
      <c r="L336" s="32" t="s">
        <v>40</v>
      </c>
      <c r="M336" s="32" t="s">
        <v>41</v>
      </c>
      <c r="N336">
        <v>1</v>
      </c>
      <c r="O336" s="32" t="s">
        <v>39</v>
      </c>
      <c r="P336">
        <v>0</v>
      </c>
      <c r="Q336" s="32" t="s">
        <v>41</v>
      </c>
      <c r="R336">
        <v>642175520</v>
      </c>
      <c r="S336" s="32" t="s">
        <v>194</v>
      </c>
      <c r="T336" s="32" t="s">
        <v>195</v>
      </c>
      <c r="U336" s="32" t="s">
        <v>45</v>
      </c>
      <c r="V336" s="32" t="s">
        <v>1753</v>
      </c>
      <c r="W336" s="33">
        <v>44812.594652777778</v>
      </c>
      <c r="X336" s="32" t="s">
        <v>196</v>
      </c>
      <c r="Y336" s="32" t="s">
        <v>52</v>
      </c>
      <c r="Z336" s="32" t="s">
        <v>48</v>
      </c>
      <c r="AA336" s="32" t="s">
        <v>39</v>
      </c>
      <c r="AB336" s="32" t="s">
        <v>834</v>
      </c>
      <c r="AC336" s="32" t="s">
        <v>538</v>
      </c>
      <c r="AD336" s="34"/>
      <c r="AE336" s="32" t="s">
        <v>39</v>
      </c>
      <c r="AF336" s="32" t="s">
        <v>50</v>
      </c>
      <c r="AG336" s="35">
        <v>0</v>
      </c>
      <c r="AH336" s="33">
        <v>44838.468576388892</v>
      </c>
      <c r="AI336" s="32" t="s">
        <v>41</v>
      </c>
    </row>
    <row r="337" spans="1:35">
      <c r="A337" s="32" t="s">
        <v>35</v>
      </c>
      <c r="B337" s="32" t="s">
        <v>329</v>
      </c>
      <c r="C337" s="33">
        <v>44812.596041666664</v>
      </c>
      <c r="D337" s="33">
        <v>44812.595694444448</v>
      </c>
      <c r="E337" s="32" t="s">
        <v>37</v>
      </c>
      <c r="F337" s="32" t="s">
        <v>2198</v>
      </c>
      <c r="G337">
        <v>11466</v>
      </c>
      <c r="H337" s="33">
        <v>44841.343495370369</v>
      </c>
      <c r="I337" s="32" t="s">
        <v>38</v>
      </c>
      <c r="J337" s="32" t="s">
        <v>39</v>
      </c>
      <c r="K337" s="33"/>
      <c r="L337" s="32" t="s">
        <v>40</v>
      </c>
      <c r="M337" s="32" t="s">
        <v>41</v>
      </c>
      <c r="N337">
        <v>1</v>
      </c>
      <c r="O337" s="32" t="s">
        <v>39</v>
      </c>
      <c r="P337">
        <v>0</v>
      </c>
      <c r="Q337" s="32" t="s">
        <v>41</v>
      </c>
      <c r="R337">
        <v>642175520</v>
      </c>
      <c r="S337" s="32" t="s">
        <v>194</v>
      </c>
      <c r="T337" s="32" t="s">
        <v>195</v>
      </c>
      <c r="U337" s="32" t="s">
        <v>45</v>
      </c>
      <c r="V337" s="32" t="s">
        <v>750</v>
      </c>
      <c r="W337" s="33">
        <v>44812.596041666664</v>
      </c>
      <c r="X337" s="32" t="s">
        <v>196</v>
      </c>
      <c r="Y337" s="32" t="s">
        <v>282</v>
      </c>
      <c r="Z337" s="32" t="s">
        <v>48</v>
      </c>
      <c r="AA337" s="32" t="s">
        <v>330</v>
      </c>
      <c r="AB337" s="32" t="s">
        <v>1104</v>
      </c>
      <c r="AC337" s="32" t="s">
        <v>538</v>
      </c>
      <c r="AD337" s="34"/>
      <c r="AE337" s="32" t="s">
        <v>39</v>
      </c>
      <c r="AF337" s="32" t="s">
        <v>50</v>
      </c>
      <c r="AG337" s="35">
        <v>0</v>
      </c>
      <c r="AH337" s="33">
        <v>44838.468495370369</v>
      </c>
      <c r="AI337" s="32" t="s">
        <v>41</v>
      </c>
    </row>
    <row r="338" spans="1:35">
      <c r="A338" s="32" t="s">
        <v>35</v>
      </c>
      <c r="B338" s="32" t="s">
        <v>54</v>
      </c>
      <c r="C338" s="33">
        <v>44812.631111111114</v>
      </c>
      <c r="D338" s="33">
        <v>44812.60564814815</v>
      </c>
      <c r="E338" s="32" t="s">
        <v>37</v>
      </c>
      <c r="F338" s="32" t="s">
        <v>39</v>
      </c>
      <c r="G338">
        <v>11467</v>
      </c>
      <c r="H338" s="33">
        <v>44817.481145833335</v>
      </c>
      <c r="I338" s="32" t="s">
        <v>2199</v>
      </c>
      <c r="J338" s="32" t="s">
        <v>45</v>
      </c>
      <c r="K338" s="33">
        <v>44812.613807870373</v>
      </c>
      <c r="L338" s="32" t="s">
        <v>40</v>
      </c>
      <c r="M338" s="32" t="s">
        <v>56</v>
      </c>
      <c r="N338">
        <v>3</v>
      </c>
      <c r="O338" s="32" t="s">
        <v>119</v>
      </c>
      <c r="P338">
        <v>2</v>
      </c>
      <c r="Q338" s="32" t="s">
        <v>41</v>
      </c>
      <c r="R338">
        <v>8698</v>
      </c>
      <c r="S338" s="32" t="s">
        <v>2200</v>
      </c>
      <c r="T338" s="32" t="s">
        <v>2201</v>
      </c>
      <c r="U338" s="32" t="s">
        <v>45</v>
      </c>
      <c r="V338" s="32" t="s">
        <v>2202</v>
      </c>
      <c r="W338" s="33">
        <v>44812.631111111114</v>
      </c>
      <c r="X338" s="32" t="s">
        <v>110</v>
      </c>
      <c r="Y338" s="32" t="s">
        <v>47</v>
      </c>
      <c r="Z338" s="32" t="s">
        <v>48</v>
      </c>
      <c r="AA338" s="32" t="s">
        <v>97</v>
      </c>
      <c r="AB338" s="32" t="s">
        <v>2203</v>
      </c>
      <c r="AC338" s="32" t="s">
        <v>1535</v>
      </c>
      <c r="AD338" s="34"/>
      <c r="AE338" s="32" t="s">
        <v>39</v>
      </c>
      <c r="AF338" s="32" t="s">
        <v>53</v>
      </c>
      <c r="AG338" s="35">
        <v>0</v>
      </c>
      <c r="AH338" s="33">
        <v>44812.631111111114</v>
      </c>
      <c r="AI338" s="32" t="s">
        <v>56</v>
      </c>
    </row>
    <row r="339" spans="1:35">
      <c r="A339" s="32" t="s">
        <v>35</v>
      </c>
      <c r="B339" s="32" t="s">
        <v>73</v>
      </c>
      <c r="C339" s="33">
        <v>44812.679085648146</v>
      </c>
      <c r="D339" s="33">
        <v>44812.619375000002</v>
      </c>
      <c r="E339" s="32" t="s">
        <v>37</v>
      </c>
      <c r="F339" s="32" t="s">
        <v>2204</v>
      </c>
      <c r="G339">
        <v>11468</v>
      </c>
      <c r="H339" s="33">
        <v>44817.495752314811</v>
      </c>
      <c r="I339" s="32" t="s">
        <v>38</v>
      </c>
      <c r="J339" s="32" t="s">
        <v>39</v>
      </c>
      <c r="K339" s="33"/>
      <c r="L339" s="32" t="s">
        <v>40</v>
      </c>
      <c r="M339" s="32" t="s">
        <v>56</v>
      </c>
      <c r="N339">
        <v>1</v>
      </c>
      <c r="O339" s="32" t="s">
        <v>82</v>
      </c>
      <c r="P339">
        <v>0</v>
      </c>
      <c r="Q339" s="32" t="s">
        <v>41</v>
      </c>
      <c r="R339">
        <v>6739</v>
      </c>
      <c r="S339" s="32" t="s">
        <v>476</v>
      </c>
      <c r="T339" s="32" t="s">
        <v>477</v>
      </c>
      <c r="U339" s="32" t="s">
        <v>45</v>
      </c>
      <c r="V339" s="32" t="s">
        <v>2205</v>
      </c>
      <c r="W339" s="33">
        <v>44812.67832175926</v>
      </c>
      <c r="X339" s="32" t="s">
        <v>59</v>
      </c>
      <c r="Y339" s="32" t="s">
        <v>47</v>
      </c>
      <c r="Z339" s="32" t="s">
        <v>48</v>
      </c>
      <c r="AA339" s="32" t="s">
        <v>105</v>
      </c>
      <c r="AB339" s="32" t="s">
        <v>2204</v>
      </c>
      <c r="AC339" s="32" t="s">
        <v>1256</v>
      </c>
      <c r="AD339" s="34"/>
      <c r="AE339" s="32" t="s">
        <v>39</v>
      </c>
      <c r="AF339" s="32" t="s">
        <v>50</v>
      </c>
      <c r="AG339" s="35">
        <v>0</v>
      </c>
      <c r="AH339" s="33">
        <v>44812.679085648146</v>
      </c>
      <c r="AI339" s="32" t="s">
        <v>56</v>
      </c>
    </row>
    <row r="340" spans="1:35">
      <c r="A340" s="32" t="s">
        <v>35</v>
      </c>
      <c r="B340" s="32" t="s">
        <v>73</v>
      </c>
      <c r="C340" s="33">
        <v>44812.696203703701</v>
      </c>
      <c r="D340" s="33">
        <v>44812.620451388888</v>
      </c>
      <c r="E340" s="32" t="s">
        <v>37</v>
      </c>
      <c r="F340" s="32" t="s">
        <v>2206</v>
      </c>
      <c r="G340">
        <v>11469</v>
      </c>
      <c r="H340" s="33">
        <v>44824.630925925929</v>
      </c>
      <c r="I340" s="32" t="s">
        <v>38</v>
      </c>
      <c r="J340" s="32" t="s">
        <v>39</v>
      </c>
      <c r="K340" s="33"/>
      <c r="L340" s="32" t="s">
        <v>40</v>
      </c>
      <c r="M340" s="32" t="s">
        <v>56</v>
      </c>
      <c r="N340">
        <v>1</v>
      </c>
      <c r="O340" s="32" t="s">
        <v>82</v>
      </c>
      <c r="P340">
        <v>0</v>
      </c>
      <c r="Q340" s="32" t="s">
        <v>56</v>
      </c>
      <c r="R340">
        <v>8592</v>
      </c>
      <c r="S340" s="32" t="s">
        <v>305</v>
      </c>
      <c r="T340" s="32" t="s">
        <v>306</v>
      </c>
      <c r="U340" s="32" t="s">
        <v>45</v>
      </c>
      <c r="V340" s="32" t="s">
        <v>2207</v>
      </c>
      <c r="W340" s="33">
        <v>44812.685914351852</v>
      </c>
      <c r="X340" s="32" t="s">
        <v>46</v>
      </c>
      <c r="Y340" s="32" t="s">
        <v>47</v>
      </c>
      <c r="Z340" s="32" t="s">
        <v>48</v>
      </c>
      <c r="AA340" s="32" t="s">
        <v>105</v>
      </c>
      <c r="AB340" s="32" t="s">
        <v>2208</v>
      </c>
      <c r="AC340" s="32" t="s">
        <v>1256</v>
      </c>
      <c r="AD340" s="34"/>
      <c r="AE340" s="32" t="s">
        <v>39</v>
      </c>
      <c r="AF340" s="32" t="s">
        <v>50</v>
      </c>
      <c r="AG340" s="35">
        <v>0</v>
      </c>
      <c r="AH340" s="33">
        <v>44812.696203703701</v>
      </c>
      <c r="AI340" s="32" t="s">
        <v>56</v>
      </c>
    </row>
    <row r="341" spans="1:35">
      <c r="A341" s="32" t="s">
        <v>35</v>
      </c>
      <c r="B341" s="32" t="s">
        <v>54</v>
      </c>
      <c r="C341" s="33">
        <v>44812.659351851849</v>
      </c>
      <c r="D341" s="33">
        <v>44812.621458333335</v>
      </c>
      <c r="E341" s="32" t="s">
        <v>37</v>
      </c>
      <c r="F341" s="32" t="s">
        <v>39</v>
      </c>
      <c r="G341">
        <v>11470</v>
      </c>
      <c r="H341" s="33">
        <v>44817.49664351852</v>
      </c>
      <c r="I341" s="32" t="s">
        <v>38</v>
      </c>
      <c r="J341" s="32" t="s">
        <v>39</v>
      </c>
      <c r="K341" s="33"/>
      <c r="L341" s="32" t="s">
        <v>40</v>
      </c>
      <c r="M341" s="32" t="s">
        <v>56</v>
      </c>
      <c r="N341">
        <v>1</v>
      </c>
      <c r="O341" s="32" t="s">
        <v>135</v>
      </c>
      <c r="P341">
        <v>0</v>
      </c>
      <c r="Q341" s="32" t="s">
        <v>41</v>
      </c>
      <c r="R341">
        <v>8219</v>
      </c>
      <c r="S341" s="32" t="s">
        <v>639</v>
      </c>
      <c r="T341" s="32" t="s">
        <v>640</v>
      </c>
      <c r="U341" s="32" t="s">
        <v>45</v>
      </c>
      <c r="V341" s="32" t="s">
        <v>2209</v>
      </c>
      <c r="W341" s="33">
        <v>44812.659351851849</v>
      </c>
      <c r="X341" s="32" t="s">
        <v>96</v>
      </c>
      <c r="Y341" s="32" t="s">
        <v>47</v>
      </c>
      <c r="Z341" s="32" t="s">
        <v>48</v>
      </c>
      <c r="AA341" s="32" t="s">
        <v>97</v>
      </c>
      <c r="AB341" s="32" t="s">
        <v>641</v>
      </c>
      <c r="AC341" s="32" t="s">
        <v>561</v>
      </c>
      <c r="AD341" s="34"/>
      <c r="AE341" s="32" t="s">
        <v>39</v>
      </c>
      <c r="AF341" s="32" t="s">
        <v>53</v>
      </c>
      <c r="AG341" s="35">
        <v>0</v>
      </c>
      <c r="AH341" s="33">
        <v>44812.659351851849</v>
      </c>
      <c r="AI341" s="32" t="s">
        <v>56</v>
      </c>
    </row>
    <row r="342" spans="1:35">
      <c r="A342" s="32" t="s">
        <v>35</v>
      </c>
      <c r="B342" s="32" t="s">
        <v>54</v>
      </c>
      <c r="C342" s="33">
        <v>44812.663206018522</v>
      </c>
      <c r="D342" s="33">
        <v>44812.625451388885</v>
      </c>
      <c r="E342" s="32" t="s">
        <v>37</v>
      </c>
      <c r="F342" s="32" t="s">
        <v>39</v>
      </c>
      <c r="G342">
        <v>11471</v>
      </c>
      <c r="H342" s="33">
        <v>44817.50104166667</v>
      </c>
      <c r="I342" s="32" t="s">
        <v>38</v>
      </c>
      <c r="J342" s="32" t="s">
        <v>39</v>
      </c>
      <c r="K342" s="33"/>
      <c r="L342" s="32" t="s">
        <v>40</v>
      </c>
      <c r="M342" s="32" t="s">
        <v>56</v>
      </c>
      <c r="N342">
        <v>1</v>
      </c>
      <c r="O342" s="32" t="s">
        <v>135</v>
      </c>
      <c r="P342">
        <v>0</v>
      </c>
      <c r="Q342" s="32" t="s">
        <v>41</v>
      </c>
      <c r="R342">
        <v>8818</v>
      </c>
      <c r="S342" s="32" t="s">
        <v>639</v>
      </c>
      <c r="T342" s="32" t="s">
        <v>640</v>
      </c>
      <c r="U342" s="32" t="s">
        <v>45</v>
      </c>
      <c r="V342" s="32" t="s">
        <v>2210</v>
      </c>
      <c r="W342" s="33">
        <v>44812.663206018522</v>
      </c>
      <c r="X342" s="32" t="s">
        <v>96</v>
      </c>
      <c r="Y342" s="32" t="s">
        <v>47</v>
      </c>
      <c r="Z342" s="32" t="s">
        <v>48</v>
      </c>
      <c r="AA342" s="32" t="s">
        <v>97</v>
      </c>
      <c r="AB342" s="32" t="s">
        <v>641</v>
      </c>
      <c r="AC342" s="32" t="s">
        <v>561</v>
      </c>
      <c r="AD342" s="34"/>
      <c r="AE342" s="32" t="s">
        <v>39</v>
      </c>
      <c r="AF342" s="32" t="s">
        <v>53</v>
      </c>
      <c r="AG342" s="35">
        <v>0</v>
      </c>
      <c r="AH342" s="33">
        <v>44812.663206018522</v>
      </c>
      <c r="AI342" s="32" t="s">
        <v>56</v>
      </c>
    </row>
    <row r="343" spans="1:35">
      <c r="A343" s="32" t="s">
        <v>35</v>
      </c>
      <c r="B343" s="32" t="s">
        <v>499</v>
      </c>
      <c r="C343" s="33">
        <v>44812.629317129627</v>
      </c>
      <c r="D343" s="33">
        <v>44812.628622685188</v>
      </c>
      <c r="E343" s="32" t="s">
        <v>37</v>
      </c>
      <c r="F343" s="32" t="s">
        <v>2211</v>
      </c>
      <c r="G343">
        <v>11472</v>
      </c>
      <c r="H343" s="33">
        <v>44841.343402777777</v>
      </c>
      <c r="I343" s="32" t="s">
        <v>38</v>
      </c>
      <c r="J343" s="32" t="s">
        <v>39</v>
      </c>
      <c r="K343" s="33"/>
      <c r="L343" s="32" t="s">
        <v>40</v>
      </c>
      <c r="M343" s="32" t="s">
        <v>41</v>
      </c>
      <c r="N343">
        <v>1</v>
      </c>
      <c r="O343" s="32" t="s">
        <v>39</v>
      </c>
      <c r="P343">
        <v>0</v>
      </c>
      <c r="Q343" s="32" t="s">
        <v>41</v>
      </c>
      <c r="R343">
        <v>642175520</v>
      </c>
      <c r="S343" s="32" t="s">
        <v>194</v>
      </c>
      <c r="T343" s="32" t="s">
        <v>195</v>
      </c>
      <c r="U343" s="32" t="s">
        <v>45</v>
      </c>
      <c r="V343" s="32" t="s">
        <v>921</v>
      </c>
      <c r="W343" s="33">
        <v>44812.629317129627</v>
      </c>
      <c r="X343" s="32" t="s">
        <v>196</v>
      </c>
      <c r="Y343" s="32" t="s">
        <v>52</v>
      </c>
      <c r="Z343" s="32" t="s">
        <v>48</v>
      </c>
      <c r="AA343" s="32" t="s">
        <v>39</v>
      </c>
      <c r="AB343" s="32" t="s">
        <v>2212</v>
      </c>
      <c r="AC343" s="32" t="s">
        <v>538</v>
      </c>
      <c r="AD343" s="34"/>
      <c r="AE343" s="32" t="s">
        <v>39</v>
      </c>
      <c r="AF343" s="32" t="s">
        <v>50</v>
      </c>
      <c r="AG343" s="35">
        <v>0</v>
      </c>
      <c r="AH343" s="33">
        <v>44838.468391203707</v>
      </c>
      <c r="AI343" s="32" t="s">
        <v>41</v>
      </c>
    </row>
    <row r="344" spans="1:35">
      <c r="A344" s="32" t="s">
        <v>35</v>
      </c>
      <c r="B344" s="32" t="s">
        <v>452</v>
      </c>
      <c r="C344" s="33">
        <v>44812.671273148146</v>
      </c>
      <c r="D344" s="33">
        <v>44812.641388888886</v>
      </c>
      <c r="E344" s="32" t="s">
        <v>37</v>
      </c>
      <c r="F344" s="32" t="s">
        <v>2213</v>
      </c>
      <c r="G344">
        <v>11473</v>
      </c>
      <c r="H344" s="33">
        <v>44824.645578703705</v>
      </c>
      <c r="I344" s="32" t="s">
        <v>38</v>
      </c>
      <c r="J344" s="32" t="s">
        <v>39</v>
      </c>
      <c r="K344" s="33"/>
      <c r="L344" s="32" t="s">
        <v>40</v>
      </c>
      <c r="M344" s="32" t="s">
        <v>56</v>
      </c>
      <c r="N344">
        <v>1</v>
      </c>
      <c r="O344" s="32" t="s">
        <v>224</v>
      </c>
      <c r="P344">
        <v>0</v>
      </c>
      <c r="Q344" s="32" t="s">
        <v>56</v>
      </c>
      <c r="R344">
        <v>6923</v>
      </c>
      <c r="S344" s="32" t="s">
        <v>465</v>
      </c>
      <c r="T344" s="32" t="s">
        <v>466</v>
      </c>
      <c r="U344" s="32" t="s">
        <v>45</v>
      </c>
      <c r="V344" s="32" t="s">
        <v>2214</v>
      </c>
      <c r="W344" s="33">
        <v>44812.667245370372</v>
      </c>
      <c r="X344" s="32" t="s">
        <v>58</v>
      </c>
      <c r="Y344" s="32" t="s">
        <v>47</v>
      </c>
      <c r="Z344" s="32" t="s">
        <v>48</v>
      </c>
      <c r="AA344" s="32" t="s">
        <v>455</v>
      </c>
      <c r="AB344" s="32" t="s">
        <v>2215</v>
      </c>
      <c r="AC344" s="32" t="s">
        <v>595</v>
      </c>
      <c r="AD344" s="34"/>
      <c r="AE344" s="32" t="s">
        <v>39</v>
      </c>
      <c r="AF344" s="32" t="s">
        <v>50</v>
      </c>
      <c r="AG344" s="35">
        <v>0</v>
      </c>
      <c r="AH344" s="33">
        <v>44812.671273148146</v>
      </c>
      <c r="AI344" s="32" t="s">
        <v>56</v>
      </c>
    </row>
    <row r="345" spans="1:35">
      <c r="A345" s="32" t="s">
        <v>35</v>
      </c>
      <c r="B345" s="32" t="s">
        <v>329</v>
      </c>
      <c r="C345" s="33">
        <v>44820.557037037041</v>
      </c>
      <c r="D345" s="33">
        <v>44812.650416666664</v>
      </c>
      <c r="E345" s="32" t="s">
        <v>37</v>
      </c>
      <c r="F345" s="32" t="s">
        <v>39</v>
      </c>
      <c r="G345">
        <v>11474</v>
      </c>
      <c r="H345" s="33">
        <v>44817.526053240741</v>
      </c>
      <c r="I345" s="32" t="s">
        <v>2216</v>
      </c>
      <c r="J345" s="32" t="s">
        <v>45</v>
      </c>
      <c r="K345" s="33">
        <v>44813.448333333334</v>
      </c>
      <c r="L345" s="32" t="s">
        <v>40</v>
      </c>
      <c r="M345" s="32" t="s">
        <v>56</v>
      </c>
      <c r="N345">
        <v>2</v>
      </c>
      <c r="O345" s="32" t="s">
        <v>92</v>
      </c>
      <c r="P345">
        <v>1</v>
      </c>
      <c r="Q345" s="32" t="s">
        <v>41</v>
      </c>
      <c r="R345">
        <v>6101</v>
      </c>
      <c r="S345" s="32" t="s">
        <v>610</v>
      </c>
      <c r="T345" s="32" t="s">
        <v>611</v>
      </c>
      <c r="U345" s="32" t="s">
        <v>66</v>
      </c>
      <c r="V345" s="32" t="s">
        <v>2217</v>
      </c>
      <c r="W345" s="33">
        <v>44820.557037037041</v>
      </c>
      <c r="X345" s="32" t="s">
        <v>106</v>
      </c>
      <c r="Y345" s="32" t="s">
        <v>47</v>
      </c>
      <c r="Z345" s="32" t="s">
        <v>48</v>
      </c>
      <c r="AA345" s="32" t="s">
        <v>330</v>
      </c>
      <c r="AB345" s="32" t="s">
        <v>1825</v>
      </c>
      <c r="AC345" s="32" t="s">
        <v>612</v>
      </c>
      <c r="AD345" s="34">
        <v>44686</v>
      </c>
      <c r="AE345" s="32" t="s">
        <v>39</v>
      </c>
      <c r="AF345" s="32" t="s">
        <v>53</v>
      </c>
      <c r="AG345" s="35">
        <v>0</v>
      </c>
      <c r="AH345" s="33">
        <v>44820.560335648152</v>
      </c>
      <c r="AI345" s="32" t="s">
        <v>56</v>
      </c>
    </row>
    <row r="346" spans="1:35">
      <c r="A346" s="32" t="s">
        <v>35</v>
      </c>
      <c r="B346" s="32" t="s">
        <v>36</v>
      </c>
      <c r="C346" s="33">
        <v>44819.442164351851</v>
      </c>
      <c r="D346" s="33">
        <v>44812.653645833336</v>
      </c>
      <c r="E346" s="32" t="s">
        <v>37</v>
      </c>
      <c r="F346" s="32" t="s">
        <v>2218</v>
      </c>
      <c r="G346">
        <v>11475</v>
      </c>
      <c r="H346" s="33">
        <v>44826.678969907407</v>
      </c>
      <c r="I346" s="32" t="s">
        <v>38</v>
      </c>
      <c r="J346" s="32" t="s">
        <v>39</v>
      </c>
      <c r="K346" s="33"/>
      <c r="L346" s="32" t="s">
        <v>40</v>
      </c>
      <c r="M346" s="32" t="s">
        <v>56</v>
      </c>
      <c r="N346">
        <v>1</v>
      </c>
      <c r="O346" s="32" t="s">
        <v>42</v>
      </c>
      <c r="P346">
        <v>0</v>
      </c>
      <c r="Q346" s="32" t="s">
        <v>56</v>
      </c>
      <c r="R346">
        <v>8459</v>
      </c>
      <c r="S346" s="32" t="s">
        <v>294</v>
      </c>
      <c r="T346" s="32" t="s">
        <v>295</v>
      </c>
      <c r="U346" s="32" t="s">
        <v>45</v>
      </c>
      <c r="V346" s="32" t="s">
        <v>2219</v>
      </c>
      <c r="W346" s="33">
        <v>44817.417141203703</v>
      </c>
      <c r="X346" s="32" t="s">
        <v>151</v>
      </c>
      <c r="Y346" s="32" t="s">
        <v>47</v>
      </c>
      <c r="Z346" s="32" t="s">
        <v>48</v>
      </c>
      <c r="AA346" s="32" t="s">
        <v>49</v>
      </c>
      <c r="AB346" s="32" t="s">
        <v>2218</v>
      </c>
      <c r="AC346" s="32" t="s">
        <v>717</v>
      </c>
      <c r="AD346" s="34"/>
      <c r="AE346" s="32" t="s">
        <v>39</v>
      </c>
      <c r="AF346" s="32" t="s">
        <v>50</v>
      </c>
      <c r="AG346" s="35">
        <v>0</v>
      </c>
      <c r="AH346" s="33">
        <v>44819.442152777781</v>
      </c>
      <c r="AI346" s="32" t="s">
        <v>56</v>
      </c>
    </row>
    <row r="347" spans="1:35">
      <c r="A347" s="32" t="s">
        <v>35</v>
      </c>
      <c r="B347" s="32" t="s">
        <v>68</v>
      </c>
      <c r="C347" s="33">
        <v>44812.701956018522</v>
      </c>
      <c r="D347" s="33">
        <v>44812.698240740741</v>
      </c>
      <c r="E347" s="32" t="s">
        <v>37</v>
      </c>
      <c r="F347" s="32" t="s">
        <v>2220</v>
      </c>
      <c r="G347">
        <v>11476</v>
      </c>
      <c r="H347" s="33">
        <v>44838.610601851855</v>
      </c>
      <c r="I347" s="32" t="s">
        <v>38</v>
      </c>
      <c r="J347" s="32" t="s">
        <v>39</v>
      </c>
      <c r="K347" s="33"/>
      <c r="L347" s="32" t="s">
        <v>40</v>
      </c>
      <c r="M347" s="32" t="s">
        <v>56</v>
      </c>
      <c r="N347">
        <v>1</v>
      </c>
      <c r="O347" s="32" t="s">
        <v>39</v>
      </c>
      <c r="P347">
        <v>0</v>
      </c>
      <c r="Q347" s="32" t="s">
        <v>56</v>
      </c>
      <c r="R347">
        <v>625529548</v>
      </c>
      <c r="S347" s="32" t="s">
        <v>588</v>
      </c>
      <c r="T347" s="32" t="s">
        <v>589</v>
      </c>
      <c r="U347" s="32" t="s">
        <v>45</v>
      </c>
      <c r="V347" s="32" t="s">
        <v>2221</v>
      </c>
      <c r="W347" s="33">
        <v>44812.701956018522</v>
      </c>
      <c r="X347" s="32" t="s">
        <v>780</v>
      </c>
      <c r="Y347" s="32" t="s">
        <v>47</v>
      </c>
      <c r="Z347" s="32" t="s">
        <v>48</v>
      </c>
      <c r="AA347" s="32" t="s">
        <v>39</v>
      </c>
      <c r="AB347" s="32" t="s">
        <v>2222</v>
      </c>
      <c r="AC347" s="32" t="s">
        <v>521</v>
      </c>
      <c r="AD347" s="34"/>
      <c r="AE347" s="32" t="s">
        <v>39</v>
      </c>
      <c r="AF347" s="32" t="s">
        <v>50</v>
      </c>
      <c r="AG347" s="35">
        <v>0</v>
      </c>
      <c r="AH347" s="33">
        <v>44826.614074074074</v>
      </c>
      <c r="AI347" s="32" t="s">
        <v>56</v>
      </c>
    </row>
    <row r="348" spans="1:35">
      <c r="A348" s="32" t="s">
        <v>35</v>
      </c>
      <c r="B348" s="32" t="s">
        <v>329</v>
      </c>
      <c r="C348" s="33">
        <v>44813.461435185185</v>
      </c>
      <c r="D348" s="33">
        <v>44813.321736111109</v>
      </c>
      <c r="E348" s="32" t="s">
        <v>37</v>
      </c>
      <c r="F348" s="32" t="s">
        <v>2223</v>
      </c>
      <c r="G348">
        <v>11477</v>
      </c>
      <c r="H348" s="33">
        <v>44838.705069444448</v>
      </c>
      <c r="I348" s="32" t="s">
        <v>38</v>
      </c>
      <c r="J348" s="32" t="s">
        <v>39</v>
      </c>
      <c r="K348" s="33"/>
      <c r="L348" s="32" t="s">
        <v>40</v>
      </c>
      <c r="M348" s="32" t="s">
        <v>56</v>
      </c>
      <c r="N348">
        <v>1</v>
      </c>
      <c r="O348" s="32" t="s">
        <v>518</v>
      </c>
      <c r="P348">
        <v>0</v>
      </c>
      <c r="Q348" s="32" t="s">
        <v>56</v>
      </c>
      <c r="R348">
        <v>6167</v>
      </c>
      <c r="S348" s="32" t="s">
        <v>100</v>
      </c>
      <c r="T348" s="32" t="s">
        <v>101</v>
      </c>
      <c r="U348" s="32" t="s">
        <v>45</v>
      </c>
      <c r="V348" s="32" t="s">
        <v>2224</v>
      </c>
      <c r="W348" s="33">
        <v>44813.461435185185</v>
      </c>
      <c r="X348" s="32" t="s">
        <v>223</v>
      </c>
      <c r="Y348" s="32" t="s">
        <v>47</v>
      </c>
      <c r="Z348" s="32" t="s">
        <v>48</v>
      </c>
      <c r="AA348" s="32" t="s">
        <v>425</v>
      </c>
      <c r="AB348" s="32" t="s">
        <v>2225</v>
      </c>
      <c r="AC348" s="32" t="s">
        <v>509</v>
      </c>
      <c r="AD348" s="34"/>
      <c r="AE348" s="32" t="s">
        <v>39</v>
      </c>
      <c r="AF348" s="32" t="s">
        <v>53</v>
      </c>
      <c r="AG348" s="35">
        <v>0</v>
      </c>
      <c r="AH348" s="33">
        <v>44827.45784722222</v>
      </c>
      <c r="AI348" s="32" t="s">
        <v>56</v>
      </c>
    </row>
    <row r="349" spans="1:35">
      <c r="A349" s="32" t="s">
        <v>35</v>
      </c>
      <c r="B349" s="32" t="s">
        <v>178</v>
      </c>
      <c r="C349" s="33">
        <v>44813.632673611108</v>
      </c>
      <c r="D349" s="33">
        <v>44813.353981481479</v>
      </c>
      <c r="E349" s="32" t="s">
        <v>37</v>
      </c>
      <c r="F349" s="32" t="s">
        <v>2226</v>
      </c>
      <c r="G349">
        <v>11478</v>
      </c>
      <c r="H349" s="33">
        <v>44838.571388888886</v>
      </c>
      <c r="I349" s="32" t="s">
        <v>38</v>
      </c>
      <c r="J349" s="32" t="s">
        <v>39</v>
      </c>
      <c r="K349" s="33"/>
      <c r="L349" s="32" t="s">
        <v>40</v>
      </c>
      <c r="M349" s="32" t="s">
        <v>56</v>
      </c>
      <c r="N349">
        <v>1</v>
      </c>
      <c r="O349" s="32" t="s">
        <v>73</v>
      </c>
      <c r="P349">
        <v>0</v>
      </c>
      <c r="Q349" s="32" t="s">
        <v>56</v>
      </c>
      <c r="R349">
        <v>6843</v>
      </c>
      <c r="S349" s="32" t="s">
        <v>1258</v>
      </c>
      <c r="T349" s="32" t="s">
        <v>1259</v>
      </c>
      <c r="U349" s="32" t="s">
        <v>45</v>
      </c>
      <c r="V349" s="32" t="s">
        <v>379</v>
      </c>
      <c r="W349" s="33">
        <v>44813.372766203705</v>
      </c>
      <c r="X349" s="32" t="s">
        <v>58</v>
      </c>
      <c r="Y349" s="32" t="s">
        <v>47</v>
      </c>
      <c r="Z349" s="32" t="s">
        <v>48</v>
      </c>
      <c r="AA349" s="32" t="s">
        <v>182</v>
      </c>
      <c r="AB349" s="32" t="s">
        <v>2227</v>
      </c>
      <c r="AC349" s="32" t="s">
        <v>565</v>
      </c>
      <c r="AD349" s="34"/>
      <c r="AE349" s="32" t="s">
        <v>39</v>
      </c>
      <c r="AF349" s="32" t="s">
        <v>53</v>
      </c>
      <c r="AG349" s="35">
        <v>0</v>
      </c>
      <c r="AH349" s="33">
        <v>44826.590138888889</v>
      </c>
      <c r="AI349" s="32" t="s">
        <v>56</v>
      </c>
    </row>
    <row r="350" spans="1:35">
      <c r="A350" s="32" t="s">
        <v>35</v>
      </c>
      <c r="B350" s="32" t="s">
        <v>36</v>
      </c>
      <c r="C350" s="33"/>
      <c r="D350" s="33">
        <v>44813.367002314815</v>
      </c>
      <c r="E350" s="32" t="s">
        <v>37</v>
      </c>
      <c r="F350" s="32" t="s">
        <v>2228</v>
      </c>
      <c r="G350">
        <v>11479</v>
      </c>
      <c r="H350" s="33">
        <v>44825.367638888885</v>
      </c>
      <c r="I350" s="32" t="s">
        <v>38</v>
      </c>
      <c r="J350" s="32" t="s">
        <v>39</v>
      </c>
      <c r="K350" s="33"/>
      <c r="L350" s="32" t="s">
        <v>40</v>
      </c>
      <c r="M350" s="32" t="s">
        <v>56</v>
      </c>
      <c r="N350">
        <v>1</v>
      </c>
      <c r="O350" s="32" t="s">
        <v>42</v>
      </c>
      <c r="P350">
        <v>0</v>
      </c>
      <c r="Q350" s="32" t="s">
        <v>56</v>
      </c>
      <c r="R350">
        <v>8451</v>
      </c>
      <c r="S350" s="32" t="s">
        <v>2229</v>
      </c>
      <c r="T350" s="32" t="s">
        <v>2230</v>
      </c>
      <c r="U350" s="32" t="s">
        <v>39</v>
      </c>
      <c r="V350" s="32" t="s">
        <v>39</v>
      </c>
      <c r="W350" s="33"/>
      <c r="X350" s="32" t="s">
        <v>151</v>
      </c>
      <c r="Y350" s="32" t="s">
        <v>47</v>
      </c>
      <c r="Z350" s="32" t="s">
        <v>160</v>
      </c>
      <c r="AA350" s="32" t="s">
        <v>49</v>
      </c>
      <c r="AB350" s="32" t="s">
        <v>2231</v>
      </c>
      <c r="AC350" s="32" t="s">
        <v>1304</v>
      </c>
      <c r="AD350" s="34"/>
      <c r="AE350" s="32" t="s">
        <v>39</v>
      </c>
      <c r="AF350" s="32" t="s">
        <v>50</v>
      </c>
      <c r="AG350" s="35">
        <v>0</v>
      </c>
      <c r="AH350" s="33">
        <v>44819.493032407408</v>
      </c>
      <c r="AI350" s="32" t="s">
        <v>56</v>
      </c>
    </row>
    <row r="351" spans="1:35">
      <c r="A351" s="32" t="s">
        <v>35</v>
      </c>
      <c r="B351" s="32" t="s">
        <v>452</v>
      </c>
      <c r="C351" s="33">
        <v>44813.469548611109</v>
      </c>
      <c r="D351" s="33">
        <v>44813.376157407409</v>
      </c>
      <c r="E351" s="32" t="s">
        <v>37</v>
      </c>
      <c r="F351" s="32" t="s">
        <v>2232</v>
      </c>
      <c r="G351">
        <v>11480</v>
      </c>
      <c r="H351" s="33">
        <v>44825.376423611109</v>
      </c>
      <c r="I351" s="32" t="s">
        <v>38</v>
      </c>
      <c r="J351" s="32" t="s">
        <v>39</v>
      </c>
      <c r="K351" s="33"/>
      <c r="L351" s="32" t="s">
        <v>40</v>
      </c>
      <c r="M351" s="32" t="s">
        <v>56</v>
      </c>
      <c r="N351">
        <v>1</v>
      </c>
      <c r="O351" s="32" t="s">
        <v>104</v>
      </c>
      <c r="P351">
        <v>0</v>
      </c>
      <c r="Q351" s="32" t="s">
        <v>56</v>
      </c>
      <c r="R351">
        <v>6453</v>
      </c>
      <c r="S351" s="32" t="s">
        <v>296</v>
      </c>
      <c r="T351" s="32" t="s">
        <v>297</v>
      </c>
      <c r="U351" s="32" t="s">
        <v>45</v>
      </c>
      <c r="V351" s="32" t="s">
        <v>2233</v>
      </c>
      <c r="W351" s="33">
        <v>44813.469548611109</v>
      </c>
      <c r="X351" s="32" t="s">
        <v>223</v>
      </c>
      <c r="Y351" s="32" t="s">
        <v>47</v>
      </c>
      <c r="Z351" s="32" t="s">
        <v>48</v>
      </c>
      <c r="AA351" s="32" t="s">
        <v>455</v>
      </c>
      <c r="AB351" s="32" t="s">
        <v>418</v>
      </c>
      <c r="AC351" s="32" t="s">
        <v>587</v>
      </c>
      <c r="AD351" s="34"/>
      <c r="AE351" s="32" t="s">
        <v>39</v>
      </c>
      <c r="AF351" s="32" t="s">
        <v>50</v>
      </c>
      <c r="AG351" s="35">
        <v>0</v>
      </c>
      <c r="AH351" s="33">
        <v>44813.469548611109</v>
      </c>
      <c r="AI351" s="32" t="s">
        <v>56</v>
      </c>
    </row>
    <row r="352" spans="1:35">
      <c r="A352" s="32" t="s">
        <v>35</v>
      </c>
      <c r="B352" s="32" t="s">
        <v>36</v>
      </c>
      <c r="C352" s="33">
        <v>44813.699965277781</v>
      </c>
      <c r="D352" s="33">
        <v>44813.379027777781</v>
      </c>
      <c r="E352" s="32" t="s">
        <v>37</v>
      </c>
      <c r="F352" s="32" t="s">
        <v>2234</v>
      </c>
      <c r="G352">
        <v>11481</v>
      </c>
      <c r="H352" s="33">
        <v>44825.384687500002</v>
      </c>
      <c r="I352" s="32" t="s">
        <v>38</v>
      </c>
      <c r="J352" s="32" t="s">
        <v>39</v>
      </c>
      <c r="K352" s="33"/>
      <c r="L352" s="32" t="s">
        <v>40</v>
      </c>
      <c r="M352" s="32" t="s">
        <v>56</v>
      </c>
      <c r="N352">
        <v>1</v>
      </c>
      <c r="O352" s="32" t="s">
        <v>60</v>
      </c>
      <c r="P352">
        <v>0</v>
      </c>
      <c r="Q352" s="32" t="s">
        <v>56</v>
      </c>
      <c r="R352">
        <v>8652</v>
      </c>
      <c r="S352" s="32" t="s">
        <v>211</v>
      </c>
      <c r="T352" s="32" t="s">
        <v>2041</v>
      </c>
      <c r="U352" s="32" t="s">
        <v>45</v>
      </c>
      <c r="V352" s="32" t="s">
        <v>2235</v>
      </c>
      <c r="W352" s="33">
        <v>44813.69462962963</v>
      </c>
      <c r="X352" s="32" t="s">
        <v>67</v>
      </c>
      <c r="Y352" s="32" t="s">
        <v>47</v>
      </c>
      <c r="Z352" s="32" t="s">
        <v>48</v>
      </c>
      <c r="AA352" s="32" t="s">
        <v>314</v>
      </c>
      <c r="AB352" s="32" t="s">
        <v>2236</v>
      </c>
      <c r="AC352" s="32" t="s">
        <v>1256</v>
      </c>
      <c r="AD352" s="34"/>
      <c r="AE352" s="32" t="s">
        <v>39</v>
      </c>
      <c r="AF352" s="32" t="s">
        <v>50</v>
      </c>
      <c r="AG352" s="35">
        <v>0</v>
      </c>
      <c r="AH352" s="33">
        <v>44813.699965277781</v>
      </c>
      <c r="AI352" s="32" t="s">
        <v>56</v>
      </c>
    </row>
    <row r="353" spans="1:35">
      <c r="A353" s="32" t="s">
        <v>35</v>
      </c>
      <c r="B353" s="32" t="s">
        <v>452</v>
      </c>
      <c r="C353" s="33">
        <v>44813.697233796294</v>
      </c>
      <c r="D353" s="33">
        <v>44813.400636574072</v>
      </c>
      <c r="E353" s="32" t="s">
        <v>2237</v>
      </c>
      <c r="F353" s="32" t="s">
        <v>2238</v>
      </c>
      <c r="G353">
        <v>11482</v>
      </c>
      <c r="H353" s="33">
        <v>44825.400706018518</v>
      </c>
      <c r="I353" s="32" t="s">
        <v>38</v>
      </c>
      <c r="J353" s="32" t="s">
        <v>39</v>
      </c>
      <c r="K353" s="33"/>
      <c r="L353" s="32" t="s">
        <v>40</v>
      </c>
      <c r="M353" s="32" t="s">
        <v>56</v>
      </c>
      <c r="N353">
        <v>1</v>
      </c>
      <c r="O353" s="32" t="s">
        <v>541</v>
      </c>
      <c r="P353">
        <v>0</v>
      </c>
      <c r="Q353" s="32" t="s">
        <v>56</v>
      </c>
      <c r="R353">
        <v>6105</v>
      </c>
      <c r="S353" s="32" t="s">
        <v>847</v>
      </c>
      <c r="T353" s="32" t="s">
        <v>848</v>
      </c>
      <c r="U353" s="32" t="s">
        <v>45</v>
      </c>
      <c r="V353" s="32" t="s">
        <v>2239</v>
      </c>
      <c r="W353" s="33">
        <v>44813.697233796294</v>
      </c>
      <c r="X353" s="32" t="s">
        <v>67</v>
      </c>
      <c r="Y353" s="32" t="s">
        <v>47</v>
      </c>
      <c r="Z353" s="32" t="s">
        <v>48</v>
      </c>
      <c r="AA353" s="32" t="s">
        <v>455</v>
      </c>
      <c r="AB353" s="32" t="s">
        <v>2240</v>
      </c>
      <c r="AC353" s="32" t="s">
        <v>565</v>
      </c>
      <c r="AD353" s="34">
        <v>44686</v>
      </c>
      <c r="AE353" s="32" t="s">
        <v>39</v>
      </c>
      <c r="AF353" s="32" t="s">
        <v>50</v>
      </c>
      <c r="AG353" s="35">
        <v>0</v>
      </c>
      <c r="AH353" s="33">
        <v>44813.739189814813</v>
      </c>
      <c r="AI353" s="32" t="s">
        <v>56</v>
      </c>
    </row>
    <row r="354" spans="1:35">
      <c r="A354" s="32" t="s">
        <v>35</v>
      </c>
      <c r="B354" s="32" t="s">
        <v>329</v>
      </c>
      <c r="C354" s="33">
        <v>44837.377129629633</v>
      </c>
      <c r="D354" s="33">
        <v>44813.410474537035</v>
      </c>
      <c r="E354" s="32" t="s">
        <v>37</v>
      </c>
      <c r="F354" s="32" t="s">
        <v>2241</v>
      </c>
      <c r="G354">
        <v>11483</v>
      </c>
      <c r="H354" s="33">
        <v>44825.410474537035</v>
      </c>
      <c r="I354" s="32" t="s">
        <v>2242</v>
      </c>
      <c r="J354" s="32" t="s">
        <v>45</v>
      </c>
      <c r="K354" s="33">
        <v>44813.413263888891</v>
      </c>
      <c r="L354" s="32" t="s">
        <v>40</v>
      </c>
      <c r="M354" s="32" t="s">
        <v>56</v>
      </c>
      <c r="N354">
        <v>1</v>
      </c>
      <c r="O354" s="32" t="s">
        <v>92</v>
      </c>
      <c r="P354">
        <v>2</v>
      </c>
      <c r="Q354" s="32" t="s">
        <v>56</v>
      </c>
      <c r="R354">
        <v>625743924</v>
      </c>
      <c r="S354" s="32" t="s">
        <v>296</v>
      </c>
      <c r="T354" s="32" t="s">
        <v>297</v>
      </c>
      <c r="U354" s="32" t="s">
        <v>66</v>
      </c>
      <c r="V354" s="32" t="s">
        <v>2243</v>
      </c>
      <c r="W354" s="33">
        <v>44837.377129629633</v>
      </c>
      <c r="X354" s="32" t="s">
        <v>219</v>
      </c>
      <c r="Y354" s="32" t="s">
        <v>47</v>
      </c>
      <c r="Z354" s="32" t="s">
        <v>48</v>
      </c>
      <c r="AA354" s="32" t="s">
        <v>425</v>
      </c>
      <c r="AB354" s="32" t="s">
        <v>1285</v>
      </c>
      <c r="AC354" s="32" t="s">
        <v>587</v>
      </c>
      <c r="AD354" s="34"/>
      <c r="AE354" s="32" t="s">
        <v>39</v>
      </c>
      <c r="AF354" s="32" t="s">
        <v>53</v>
      </c>
      <c r="AG354" s="35">
        <v>0</v>
      </c>
      <c r="AH354" s="33">
        <v>44837.377129629633</v>
      </c>
      <c r="AI354" s="32" t="s">
        <v>56</v>
      </c>
    </row>
    <row r="355" spans="1:35">
      <c r="A355" s="32" t="s">
        <v>35</v>
      </c>
      <c r="B355" s="32" t="s">
        <v>36</v>
      </c>
      <c r="C355" s="33">
        <v>44813.633090277777</v>
      </c>
      <c r="D355" s="33">
        <v>44813.425243055557</v>
      </c>
      <c r="E355" s="32" t="s">
        <v>37</v>
      </c>
      <c r="F355" s="32" t="s">
        <v>2244</v>
      </c>
      <c r="G355">
        <v>11484</v>
      </c>
      <c r="H355" s="33">
        <v>44825.626134259262</v>
      </c>
      <c r="I355" s="32" t="s">
        <v>38</v>
      </c>
      <c r="J355" s="32" t="s">
        <v>39</v>
      </c>
      <c r="K355" s="33"/>
      <c r="L355" s="32" t="s">
        <v>40</v>
      </c>
      <c r="M355" s="32" t="s">
        <v>56</v>
      </c>
      <c r="N355">
        <v>1</v>
      </c>
      <c r="O355" s="32" t="s">
        <v>127</v>
      </c>
      <c r="P355">
        <v>0</v>
      </c>
      <c r="Q355" s="32" t="s">
        <v>56</v>
      </c>
      <c r="R355">
        <v>6296</v>
      </c>
      <c r="S355" s="32" t="s">
        <v>199</v>
      </c>
      <c r="T355" s="32" t="s">
        <v>200</v>
      </c>
      <c r="U355" s="32" t="s">
        <v>45</v>
      </c>
      <c r="V355" s="32" t="s">
        <v>2245</v>
      </c>
      <c r="W355" s="33">
        <v>44813.432500000003</v>
      </c>
      <c r="X355" s="32" t="s">
        <v>81</v>
      </c>
      <c r="Y355" s="32" t="s">
        <v>47</v>
      </c>
      <c r="Z355" s="32" t="s">
        <v>48</v>
      </c>
      <c r="AA355" s="32" t="s">
        <v>128</v>
      </c>
      <c r="AB355" s="32" t="s">
        <v>2246</v>
      </c>
      <c r="AC355" s="32" t="s">
        <v>570</v>
      </c>
      <c r="AD355" s="34"/>
      <c r="AE355" s="32" t="s">
        <v>39</v>
      </c>
      <c r="AF355" s="32" t="s">
        <v>50</v>
      </c>
      <c r="AG355" s="35">
        <v>0</v>
      </c>
      <c r="AH355" s="33">
        <v>44813.6330787037</v>
      </c>
      <c r="AI355" s="32" t="s">
        <v>56</v>
      </c>
    </row>
    <row r="356" spans="1:35">
      <c r="A356" s="32" t="s">
        <v>35</v>
      </c>
      <c r="B356" s="32" t="s">
        <v>178</v>
      </c>
      <c r="C356" s="33">
        <v>44818.401435185187</v>
      </c>
      <c r="D356" s="33">
        <v>44813.431793981479</v>
      </c>
      <c r="E356" s="32" t="s">
        <v>37</v>
      </c>
      <c r="F356" s="32" t="s">
        <v>2247</v>
      </c>
      <c r="G356">
        <v>11485</v>
      </c>
      <c r="H356" s="33">
        <v>44827.444479166668</v>
      </c>
      <c r="I356" s="32" t="s">
        <v>38</v>
      </c>
      <c r="J356" s="32" t="s">
        <v>39</v>
      </c>
      <c r="K356" s="33"/>
      <c r="L356" s="32" t="s">
        <v>40</v>
      </c>
      <c r="M356" s="32" t="s">
        <v>56</v>
      </c>
      <c r="N356">
        <v>1</v>
      </c>
      <c r="O356" s="32" t="s">
        <v>54</v>
      </c>
      <c r="P356">
        <v>0</v>
      </c>
      <c r="Q356" s="32" t="s">
        <v>56</v>
      </c>
      <c r="R356">
        <v>927684970</v>
      </c>
      <c r="S356" s="32" t="s">
        <v>1017</v>
      </c>
      <c r="T356" s="32" t="s">
        <v>1018</v>
      </c>
      <c r="U356" s="32" t="s">
        <v>45</v>
      </c>
      <c r="V356" s="32" t="s">
        <v>2248</v>
      </c>
      <c r="W356" s="33">
        <v>44816.388807870368</v>
      </c>
      <c r="X356" s="32" t="s">
        <v>89</v>
      </c>
      <c r="Y356" s="32" t="s">
        <v>47</v>
      </c>
      <c r="Z356" s="32" t="s">
        <v>48</v>
      </c>
      <c r="AA356" s="32" t="s">
        <v>182</v>
      </c>
      <c r="AB356" s="32" t="s">
        <v>2249</v>
      </c>
      <c r="AC356" s="32" t="s">
        <v>593</v>
      </c>
      <c r="AD356" s="34"/>
      <c r="AE356" s="32" t="s">
        <v>39</v>
      </c>
      <c r="AF356" s="32" t="s">
        <v>53</v>
      </c>
      <c r="AG356" s="35">
        <v>0</v>
      </c>
      <c r="AH356" s="33">
        <v>44818.401423611111</v>
      </c>
      <c r="AI356" s="32" t="s">
        <v>56</v>
      </c>
    </row>
    <row r="357" spans="1:35">
      <c r="A357" s="32" t="s">
        <v>35</v>
      </c>
      <c r="B357" s="32" t="s">
        <v>178</v>
      </c>
      <c r="C357" s="33">
        <v>44813.700231481482</v>
      </c>
      <c r="D357" s="33">
        <v>44813.435208333336</v>
      </c>
      <c r="E357" s="32" t="s">
        <v>37</v>
      </c>
      <c r="F357" s="32" t="s">
        <v>2250</v>
      </c>
      <c r="G357">
        <v>11486</v>
      </c>
      <c r="H357" s="33">
        <v>44837.704201388886</v>
      </c>
      <c r="I357" s="32" t="s">
        <v>38</v>
      </c>
      <c r="J357" s="32" t="s">
        <v>39</v>
      </c>
      <c r="K357" s="33"/>
      <c r="L357" s="32" t="s">
        <v>40</v>
      </c>
      <c r="M357" s="32" t="s">
        <v>56</v>
      </c>
      <c r="N357">
        <v>1</v>
      </c>
      <c r="O357" s="32" t="s">
        <v>73</v>
      </c>
      <c r="P357">
        <v>0</v>
      </c>
      <c r="Q357" s="32" t="s">
        <v>56</v>
      </c>
      <c r="R357">
        <v>8164</v>
      </c>
      <c r="S357" s="32" t="s">
        <v>362</v>
      </c>
      <c r="T357" s="32" t="s">
        <v>363</v>
      </c>
      <c r="U357" s="32" t="s">
        <v>45</v>
      </c>
      <c r="V357" s="32" t="s">
        <v>2251</v>
      </c>
      <c r="W357" s="33">
        <v>44813.696284722224</v>
      </c>
      <c r="X357" s="32" t="s">
        <v>46</v>
      </c>
      <c r="Y357" s="32" t="s">
        <v>47</v>
      </c>
      <c r="Z357" s="32" t="s">
        <v>48</v>
      </c>
      <c r="AA357" s="32" t="s">
        <v>182</v>
      </c>
      <c r="AB357" s="32" t="s">
        <v>2252</v>
      </c>
      <c r="AC357" s="32" t="s">
        <v>2253</v>
      </c>
      <c r="AD357" s="34"/>
      <c r="AE357" s="32" t="s">
        <v>39</v>
      </c>
      <c r="AF357" s="32" t="s">
        <v>53</v>
      </c>
      <c r="AG357" s="35">
        <v>0</v>
      </c>
      <c r="AH357" s="33">
        <v>44826.589618055557</v>
      </c>
      <c r="AI357" s="32" t="s">
        <v>56</v>
      </c>
    </row>
    <row r="358" spans="1:35">
      <c r="A358" s="32" t="s">
        <v>35</v>
      </c>
      <c r="B358" s="32" t="s">
        <v>54</v>
      </c>
      <c r="C358" s="33">
        <v>44813.478750000002</v>
      </c>
      <c r="D358" s="33">
        <v>44813.446539351855</v>
      </c>
      <c r="E358" s="32" t="s">
        <v>37</v>
      </c>
      <c r="F358" s="32" t="s">
        <v>39</v>
      </c>
      <c r="G358">
        <v>11487</v>
      </c>
      <c r="H358" s="33">
        <v>44817.696689814817</v>
      </c>
      <c r="I358" s="32" t="s">
        <v>38</v>
      </c>
      <c r="J358" s="32" t="s">
        <v>39</v>
      </c>
      <c r="K358" s="33"/>
      <c r="L358" s="32" t="s">
        <v>40</v>
      </c>
      <c r="M358" s="32" t="s">
        <v>56</v>
      </c>
      <c r="N358">
        <v>1</v>
      </c>
      <c r="O358" s="32" t="s">
        <v>135</v>
      </c>
      <c r="P358">
        <v>0</v>
      </c>
      <c r="Q358" s="32" t="s">
        <v>41</v>
      </c>
      <c r="R358">
        <v>8759</v>
      </c>
      <c r="S358" s="32" t="s">
        <v>443</v>
      </c>
      <c r="T358" s="32" t="s">
        <v>444</v>
      </c>
      <c r="U358" s="32" t="s">
        <v>45</v>
      </c>
      <c r="V358" s="32" t="s">
        <v>2254</v>
      </c>
      <c r="W358" s="33">
        <v>44813.478750000002</v>
      </c>
      <c r="X358" s="32" t="s">
        <v>96</v>
      </c>
      <c r="Y358" s="32" t="s">
        <v>47</v>
      </c>
      <c r="Z358" s="32" t="s">
        <v>48</v>
      </c>
      <c r="AA358" s="32" t="s">
        <v>97</v>
      </c>
      <c r="AB358" s="32" t="s">
        <v>1277</v>
      </c>
      <c r="AC358" s="32" t="s">
        <v>328</v>
      </c>
      <c r="AD358" s="34"/>
      <c r="AE358" s="32" t="s">
        <v>39</v>
      </c>
      <c r="AF358" s="32" t="s">
        <v>53</v>
      </c>
      <c r="AG358" s="35">
        <v>0</v>
      </c>
      <c r="AH358" s="33">
        <v>44813.478750000002</v>
      </c>
      <c r="AI358" s="32" t="s">
        <v>56</v>
      </c>
    </row>
    <row r="359" spans="1:35">
      <c r="A359" s="32" t="s">
        <v>35</v>
      </c>
      <c r="B359" s="32" t="s">
        <v>54</v>
      </c>
      <c r="C359" s="33">
        <v>44813.487071759257</v>
      </c>
      <c r="D359" s="33">
        <v>44813.4533912037</v>
      </c>
      <c r="E359" s="32" t="s">
        <v>37</v>
      </c>
      <c r="F359" s="32" t="s">
        <v>39</v>
      </c>
      <c r="G359">
        <v>11488</v>
      </c>
      <c r="H359" s="33">
        <v>44817.703958333332</v>
      </c>
      <c r="I359" s="32" t="s">
        <v>38</v>
      </c>
      <c r="J359" s="32" t="s">
        <v>39</v>
      </c>
      <c r="K359" s="33"/>
      <c r="L359" s="32" t="s">
        <v>40</v>
      </c>
      <c r="M359" s="32" t="s">
        <v>56</v>
      </c>
      <c r="N359">
        <v>1</v>
      </c>
      <c r="O359" s="32" t="s">
        <v>135</v>
      </c>
      <c r="P359">
        <v>0</v>
      </c>
      <c r="Q359" s="32" t="s">
        <v>41</v>
      </c>
      <c r="R359">
        <v>6784</v>
      </c>
      <c r="S359" s="32" t="s">
        <v>763</v>
      </c>
      <c r="T359" s="32" t="s">
        <v>1406</v>
      </c>
      <c r="U359" s="32" t="s">
        <v>45</v>
      </c>
      <c r="V359" s="32" t="s">
        <v>2255</v>
      </c>
      <c r="W359" s="33">
        <v>44813.487071759257</v>
      </c>
      <c r="X359" s="32" t="s">
        <v>96</v>
      </c>
      <c r="Y359" s="32" t="s">
        <v>47</v>
      </c>
      <c r="Z359" s="32" t="s">
        <v>48</v>
      </c>
      <c r="AA359" s="32" t="s">
        <v>97</v>
      </c>
      <c r="AB359" s="32" t="s">
        <v>1013</v>
      </c>
      <c r="AC359" s="32" t="s">
        <v>764</v>
      </c>
      <c r="AD359" s="34"/>
      <c r="AE359" s="32" t="s">
        <v>39</v>
      </c>
      <c r="AF359" s="32" t="s">
        <v>53</v>
      </c>
      <c r="AG359" s="35">
        <v>0</v>
      </c>
      <c r="AH359" s="33">
        <v>44813.487071759257</v>
      </c>
      <c r="AI359" s="32" t="s">
        <v>56</v>
      </c>
    </row>
    <row r="360" spans="1:35">
      <c r="A360" s="32" t="s">
        <v>35</v>
      </c>
      <c r="B360" s="32" t="s">
        <v>171</v>
      </c>
      <c r="C360" s="33">
        <v>44815.733668981484</v>
      </c>
      <c r="D360" s="33">
        <v>44813.470185185186</v>
      </c>
      <c r="E360" s="32" t="s">
        <v>37</v>
      </c>
      <c r="F360" s="32" t="s">
        <v>2256</v>
      </c>
      <c r="G360">
        <v>11489</v>
      </c>
      <c r="H360" s="33">
        <v>44825.472916666666</v>
      </c>
      <c r="I360" s="32" t="s">
        <v>38</v>
      </c>
      <c r="J360" s="32" t="s">
        <v>39</v>
      </c>
      <c r="K360" s="33"/>
      <c r="L360" s="32" t="s">
        <v>40</v>
      </c>
      <c r="M360" s="32" t="s">
        <v>56</v>
      </c>
      <c r="N360">
        <v>1</v>
      </c>
      <c r="O360" s="32" t="s">
        <v>42</v>
      </c>
      <c r="P360">
        <v>0</v>
      </c>
      <c r="Q360" s="32" t="s">
        <v>56</v>
      </c>
      <c r="R360">
        <v>851810515</v>
      </c>
      <c r="S360" s="32" t="s">
        <v>1270</v>
      </c>
      <c r="T360" s="32" t="s">
        <v>1271</v>
      </c>
      <c r="U360" s="32" t="s">
        <v>45</v>
      </c>
      <c r="V360" s="32" t="s">
        <v>2257</v>
      </c>
      <c r="W360" s="33">
        <v>44813.705960648149</v>
      </c>
      <c r="X360" s="32" t="s">
        <v>81</v>
      </c>
      <c r="Y360" s="32" t="s">
        <v>47</v>
      </c>
      <c r="Z360" s="32" t="s">
        <v>48</v>
      </c>
      <c r="AA360" s="32" t="s">
        <v>220</v>
      </c>
      <c r="AB360" s="32" t="s">
        <v>2258</v>
      </c>
      <c r="AC360" s="32" t="s">
        <v>712</v>
      </c>
      <c r="AD360" s="34"/>
      <c r="AE360" s="32" t="s">
        <v>39</v>
      </c>
      <c r="AF360" s="32" t="s">
        <v>50</v>
      </c>
      <c r="AG360" s="35">
        <v>0</v>
      </c>
      <c r="AH360" s="33">
        <v>44815.733668981484</v>
      </c>
      <c r="AI360" s="32" t="s">
        <v>56</v>
      </c>
    </row>
    <row r="361" spans="1:35">
      <c r="A361" s="32" t="s">
        <v>35</v>
      </c>
      <c r="B361" s="32" t="s">
        <v>178</v>
      </c>
      <c r="C361" s="33">
        <v>44813.699675925927</v>
      </c>
      <c r="D361" s="33">
        <v>44813.47146990741</v>
      </c>
      <c r="E361" s="32" t="s">
        <v>37</v>
      </c>
      <c r="F361" s="32" t="s">
        <v>2259</v>
      </c>
      <c r="G361">
        <v>11490</v>
      </c>
      <c r="H361" s="33">
        <v>44838.363611111112</v>
      </c>
      <c r="I361" s="32" t="s">
        <v>38</v>
      </c>
      <c r="J361" s="32" t="s">
        <v>39</v>
      </c>
      <c r="K361" s="33"/>
      <c r="L361" s="32" t="s">
        <v>40</v>
      </c>
      <c r="M361" s="32" t="s">
        <v>56</v>
      </c>
      <c r="N361">
        <v>1</v>
      </c>
      <c r="O361" s="32" t="s">
        <v>73</v>
      </c>
      <c r="P361">
        <v>0</v>
      </c>
      <c r="Q361" s="32" t="s">
        <v>56</v>
      </c>
      <c r="R361">
        <v>8185</v>
      </c>
      <c r="S361" s="32" t="s">
        <v>1087</v>
      </c>
      <c r="T361" s="32" t="s">
        <v>1088</v>
      </c>
      <c r="U361" s="32" t="s">
        <v>45</v>
      </c>
      <c r="V361" s="32" t="s">
        <v>2260</v>
      </c>
      <c r="W361" s="33">
        <v>44813.69730324074</v>
      </c>
      <c r="X361" s="32" t="s">
        <v>46</v>
      </c>
      <c r="Y361" s="32" t="s">
        <v>47</v>
      </c>
      <c r="Z361" s="32" t="s">
        <v>48</v>
      </c>
      <c r="AA361" s="32" t="s">
        <v>182</v>
      </c>
      <c r="AB361" s="32" t="s">
        <v>2261</v>
      </c>
      <c r="AC361" s="32" t="s">
        <v>1466</v>
      </c>
      <c r="AD361" s="34"/>
      <c r="AE361" s="32" t="s">
        <v>39</v>
      </c>
      <c r="AF361" s="32" t="s">
        <v>53</v>
      </c>
      <c r="AG361" s="35">
        <v>0</v>
      </c>
      <c r="AH361" s="33">
        <v>44826.589305555557</v>
      </c>
      <c r="AI361" s="32" t="s">
        <v>56</v>
      </c>
    </row>
    <row r="362" spans="1:35">
      <c r="A362" s="32" t="s">
        <v>35</v>
      </c>
      <c r="B362" s="32" t="s">
        <v>329</v>
      </c>
      <c r="C362" s="33">
        <v>44816.469317129631</v>
      </c>
      <c r="D362" s="33">
        <v>44813.481782407405</v>
      </c>
      <c r="E362" s="32" t="s">
        <v>37</v>
      </c>
      <c r="F362" s="32" t="s">
        <v>39</v>
      </c>
      <c r="G362">
        <v>11491</v>
      </c>
      <c r="H362" s="33">
        <v>44830.470983796295</v>
      </c>
      <c r="I362" s="32" t="s">
        <v>38</v>
      </c>
      <c r="J362" s="32" t="s">
        <v>39</v>
      </c>
      <c r="K362" s="33"/>
      <c r="L362" s="32" t="s">
        <v>40</v>
      </c>
      <c r="M362" s="32" t="s">
        <v>56</v>
      </c>
      <c r="N362">
        <v>1</v>
      </c>
      <c r="O362" s="32" t="s">
        <v>732</v>
      </c>
      <c r="P362">
        <v>0</v>
      </c>
      <c r="Q362" s="32" t="s">
        <v>41</v>
      </c>
      <c r="R362">
        <v>8673</v>
      </c>
      <c r="S362" s="32" t="s">
        <v>1017</v>
      </c>
      <c r="T362" s="32" t="s">
        <v>1018</v>
      </c>
      <c r="U362" s="32" t="s">
        <v>45</v>
      </c>
      <c r="V362" s="32" t="s">
        <v>2262</v>
      </c>
      <c r="W362" s="33">
        <v>44816.469317129631</v>
      </c>
      <c r="X362" s="32" t="s">
        <v>189</v>
      </c>
      <c r="Y362" s="32" t="s">
        <v>47</v>
      </c>
      <c r="Z362" s="32" t="s">
        <v>48</v>
      </c>
      <c r="AA362" s="32" t="s">
        <v>330</v>
      </c>
      <c r="AB362" s="32" t="s">
        <v>2263</v>
      </c>
      <c r="AC362" s="32" t="s">
        <v>593</v>
      </c>
      <c r="AD362" s="34"/>
      <c r="AE362" s="32" t="s">
        <v>39</v>
      </c>
      <c r="AF362" s="32" t="s">
        <v>53</v>
      </c>
      <c r="AG362" s="35">
        <v>0</v>
      </c>
      <c r="AH362" s="33">
        <v>44826.583483796298</v>
      </c>
      <c r="AI362" s="32" t="s">
        <v>56</v>
      </c>
    </row>
    <row r="363" spans="1:35">
      <c r="A363" s="32" t="s">
        <v>35</v>
      </c>
      <c r="B363" s="32" t="s">
        <v>54</v>
      </c>
      <c r="C363" s="33">
        <v>44818.52547453704</v>
      </c>
      <c r="D363" s="33">
        <v>44813.482465277775</v>
      </c>
      <c r="E363" s="32" t="s">
        <v>37</v>
      </c>
      <c r="F363" s="32" t="s">
        <v>2264</v>
      </c>
      <c r="G363">
        <v>11492</v>
      </c>
      <c r="H363" s="33">
        <v>44827.497696759259</v>
      </c>
      <c r="I363" s="32" t="s">
        <v>38</v>
      </c>
      <c r="J363" s="32" t="s">
        <v>39</v>
      </c>
      <c r="K363" s="33"/>
      <c r="L363" s="32" t="s">
        <v>40</v>
      </c>
      <c r="M363" s="32" t="s">
        <v>56</v>
      </c>
      <c r="N363">
        <v>1</v>
      </c>
      <c r="O363" s="32" t="s">
        <v>42</v>
      </c>
      <c r="P363">
        <v>0</v>
      </c>
      <c r="Q363" s="32" t="s">
        <v>56</v>
      </c>
      <c r="R363">
        <v>909935169</v>
      </c>
      <c r="S363" s="32" t="s">
        <v>2265</v>
      </c>
      <c r="T363" s="32" t="s">
        <v>2266</v>
      </c>
      <c r="U363" s="32" t="s">
        <v>45</v>
      </c>
      <c r="V363" s="32" t="s">
        <v>2267</v>
      </c>
      <c r="W363" s="33">
        <v>44816.510844907411</v>
      </c>
      <c r="X363" s="32" t="s">
        <v>215</v>
      </c>
      <c r="Y363" s="32" t="s">
        <v>47</v>
      </c>
      <c r="Z363" s="32" t="s">
        <v>48</v>
      </c>
      <c r="AA363" s="32" t="s">
        <v>478</v>
      </c>
      <c r="AB363" s="32" t="s">
        <v>2268</v>
      </c>
      <c r="AC363" s="32" t="s">
        <v>2269</v>
      </c>
      <c r="AD363" s="34"/>
      <c r="AE363" s="32" t="s">
        <v>39</v>
      </c>
      <c r="AF363" s="32" t="s">
        <v>50</v>
      </c>
      <c r="AG363" s="35">
        <v>0</v>
      </c>
      <c r="AH363" s="33">
        <v>44818.52547453704</v>
      </c>
      <c r="AI363" s="32" t="s">
        <v>56</v>
      </c>
    </row>
    <row r="364" spans="1:35">
      <c r="A364" s="32" t="s">
        <v>35</v>
      </c>
      <c r="B364" s="32" t="s">
        <v>54</v>
      </c>
      <c r="C364" s="33">
        <v>44813.562569444446</v>
      </c>
      <c r="D364" s="33">
        <v>44813.497395833336</v>
      </c>
      <c r="E364" s="32" t="s">
        <v>37</v>
      </c>
      <c r="F364" s="32" t="s">
        <v>39</v>
      </c>
      <c r="G364">
        <v>11493</v>
      </c>
      <c r="H364" s="33">
        <v>44818.372511574074</v>
      </c>
      <c r="I364" s="32" t="s">
        <v>38</v>
      </c>
      <c r="J364" s="32" t="s">
        <v>39</v>
      </c>
      <c r="K364" s="33"/>
      <c r="L364" s="32" t="s">
        <v>40</v>
      </c>
      <c r="M364" s="32" t="s">
        <v>56</v>
      </c>
      <c r="N364">
        <v>1</v>
      </c>
      <c r="O364" s="32" t="s">
        <v>135</v>
      </c>
      <c r="P364">
        <v>0</v>
      </c>
      <c r="Q364" s="32" t="s">
        <v>41</v>
      </c>
      <c r="R364">
        <v>8769</v>
      </c>
      <c r="S364" s="32" t="s">
        <v>2270</v>
      </c>
      <c r="T364" s="32" t="s">
        <v>2271</v>
      </c>
      <c r="U364" s="32" t="s">
        <v>45</v>
      </c>
      <c r="V364" s="32" t="s">
        <v>2272</v>
      </c>
      <c r="W364" s="33">
        <v>44813.562569444446</v>
      </c>
      <c r="X364" s="32" t="s">
        <v>96</v>
      </c>
      <c r="Y364" s="32" t="s">
        <v>47</v>
      </c>
      <c r="Z364" s="32" t="s">
        <v>48</v>
      </c>
      <c r="AA364" s="32" t="s">
        <v>97</v>
      </c>
      <c r="AB364" s="32" t="s">
        <v>2273</v>
      </c>
      <c r="AC364" s="32" t="s">
        <v>990</v>
      </c>
      <c r="AD364" s="34"/>
      <c r="AE364" s="32" t="s">
        <v>39</v>
      </c>
      <c r="AF364" s="32" t="s">
        <v>53</v>
      </c>
      <c r="AG364" s="35">
        <v>0</v>
      </c>
      <c r="AH364" s="33">
        <v>44813.562569444446</v>
      </c>
      <c r="AI364" s="32" t="s">
        <v>56</v>
      </c>
    </row>
    <row r="365" spans="1:35">
      <c r="A365" s="32" t="s">
        <v>35</v>
      </c>
      <c r="B365" s="32" t="s">
        <v>54</v>
      </c>
      <c r="C365" s="33">
        <v>44813.566990740743</v>
      </c>
      <c r="D365" s="33">
        <v>44813.501516203702</v>
      </c>
      <c r="E365" s="32" t="s">
        <v>37</v>
      </c>
      <c r="F365" s="32" t="s">
        <v>39</v>
      </c>
      <c r="G365">
        <v>11494</v>
      </c>
      <c r="H365" s="33">
        <v>44818.377175925925</v>
      </c>
      <c r="I365" s="32" t="s">
        <v>2274</v>
      </c>
      <c r="J365" s="32" t="s">
        <v>45</v>
      </c>
      <c r="K365" s="33">
        <v>44813.565266203703</v>
      </c>
      <c r="L365" s="32" t="s">
        <v>40</v>
      </c>
      <c r="M365" s="32" t="s">
        <v>56</v>
      </c>
      <c r="N365">
        <v>2</v>
      </c>
      <c r="O365" s="32" t="s">
        <v>202</v>
      </c>
      <c r="P365">
        <v>1</v>
      </c>
      <c r="Q365" s="32" t="s">
        <v>41</v>
      </c>
      <c r="R365">
        <v>8447</v>
      </c>
      <c r="S365" s="32" t="s">
        <v>2171</v>
      </c>
      <c r="T365" s="32" t="s">
        <v>2172</v>
      </c>
      <c r="U365" s="32" t="s">
        <v>45</v>
      </c>
      <c r="V365" s="32" t="s">
        <v>2275</v>
      </c>
      <c r="W365" s="33">
        <v>44813.566990740743</v>
      </c>
      <c r="X365" s="32" t="s">
        <v>96</v>
      </c>
      <c r="Y365" s="32" t="s">
        <v>47</v>
      </c>
      <c r="Z365" s="32" t="s">
        <v>48</v>
      </c>
      <c r="AA365" s="32" t="s">
        <v>97</v>
      </c>
      <c r="AB365" s="32" t="s">
        <v>2174</v>
      </c>
      <c r="AC365" s="32" t="s">
        <v>1304</v>
      </c>
      <c r="AD365" s="34"/>
      <c r="AE365" s="32" t="s">
        <v>39</v>
      </c>
      <c r="AF365" s="32" t="s">
        <v>53</v>
      </c>
      <c r="AG365" s="35">
        <v>0</v>
      </c>
      <c r="AH365" s="33">
        <v>44813.566990740743</v>
      </c>
      <c r="AI365" s="32" t="s">
        <v>56</v>
      </c>
    </row>
    <row r="366" spans="1:35">
      <c r="A366" s="32" t="s">
        <v>35</v>
      </c>
      <c r="B366" s="32" t="s">
        <v>329</v>
      </c>
      <c r="C366" s="33"/>
      <c r="D366" s="33">
        <v>44813.501782407409</v>
      </c>
      <c r="E366" s="32" t="s">
        <v>37</v>
      </c>
      <c r="F366" s="32" t="s">
        <v>39</v>
      </c>
      <c r="G366">
        <v>11495</v>
      </c>
      <c r="H366" s="33">
        <v>44825</v>
      </c>
      <c r="I366" s="32" t="s">
        <v>38</v>
      </c>
      <c r="J366" s="32" t="s">
        <v>39</v>
      </c>
      <c r="K366" s="33"/>
      <c r="L366" s="32" t="s">
        <v>40</v>
      </c>
      <c r="M366" s="32" t="s">
        <v>56</v>
      </c>
      <c r="N366">
        <v>2</v>
      </c>
      <c r="O366" s="32" t="s">
        <v>732</v>
      </c>
      <c r="P366">
        <v>0</v>
      </c>
      <c r="Q366" s="32" t="s">
        <v>41</v>
      </c>
      <c r="R366">
        <v>8188</v>
      </c>
      <c r="S366" s="32" t="s">
        <v>331</v>
      </c>
      <c r="T366" s="32" t="s">
        <v>332</v>
      </c>
      <c r="U366" s="32" t="s">
        <v>39</v>
      </c>
      <c r="V366" s="32" t="s">
        <v>39</v>
      </c>
      <c r="W366" s="33"/>
      <c r="X366" s="32" t="s">
        <v>560</v>
      </c>
      <c r="Y366" s="32" t="s">
        <v>47</v>
      </c>
      <c r="Z366" s="32" t="s">
        <v>160</v>
      </c>
      <c r="AA366" s="32" t="s">
        <v>425</v>
      </c>
      <c r="AB366" s="32" t="s">
        <v>333</v>
      </c>
      <c r="AC366" s="32" t="s">
        <v>1437</v>
      </c>
      <c r="AD366" s="34"/>
      <c r="AE366" s="32" t="s">
        <v>39</v>
      </c>
      <c r="AF366" s="32" t="s">
        <v>53</v>
      </c>
      <c r="AG366" s="35">
        <v>0</v>
      </c>
      <c r="AH366" s="33">
        <v>44819.695277777777</v>
      </c>
      <c r="AI366" s="32" t="s">
        <v>56</v>
      </c>
    </row>
    <row r="367" spans="1:35">
      <c r="A367" s="32" t="s">
        <v>35</v>
      </c>
      <c r="B367" s="32" t="s">
        <v>452</v>
      </c>
      <c r="C367" s="33"/>
      <c r="D367" s="33">
        <v>44813.546273148146</v>
      </c>
      <c r="E367" s="32" t="s">
        <v>37</v>
      </c>
      <c r="F367" s="32" t="s">
        <v>2276</v>
      </c>
      <c r="G367">
        <v>11496</v>
      </c>
      <c r="H367" s="33">
        <v>44825.546759259261</v>
      </c>
      <c r="I367" s="32" t="s">
        <v>38</v>
      </c>
      <c r="J367" s="32" t="s">
        <v>39</v>
      </c>
      <c r="K367" s="33"/>
      <c r="L367" s="32" t="s">
        <v>40</v>
      </c>
      <c r="M367" s="32" t="s">
        <v>56</v>
      </c>
      <c r="N367">
        <v>1</v>
      </c>
      <c r="O367" s="32" t="s">
        <v>453</v>
      </c>
      <c r="P367">
        <v>0</v>
      </c>
      <c r="Q367" s="32" t="s">
        <v>56</v>
      </c>
      <c r="R367">
        <v>5775</v>
      </c>
      <c r="S367" s="32" t="s">
        <v>2277</v>
      </c>
      <c r="T367" s="32" t="s">
        <v>2278</v>
      </c>
      <c r="U367" s="32" t="s">
        <v>39</v>
      </c>
      <c r="V367" s="32" t="s">
        <v>39</v>
      </c>
      <c r="W367" s="33"/>
      <c r="X367" s="32" t="s">
        <v>321</v>
      </c>
      <c r="Y367" s="32" t="s">
        <v>47</v>
      </c>
      <c r="Z367" s="32" t="s">
        <v>160</v>
      </c>
      <c r="AA367" s="32" t="s">
        <v>455</v>
      </c>
      <c r="AB367" s="32" t="s">
        <v>2279</v>
      </c>
      <c r="AC367" s="32" t="s">
        <v>532</v>
      </c>
      <c r="AD367" s="34"/>
      <c r="AE367" s="32" t="s">
        <v>39</v>
      </c>
      <c r="AF367" s="32" t="s">
        <v>50</v>
      </c>
      <c r="AG367" s="35">
        <v>0</v>
      </c>
      <c r="AH367" s="33">
        <v>44813.548842592594</v>
      </c>
      <c r="AI367" s="32" t="s">
        <v>56</v>
      </c>
    </row>
    <row r="368" spans="1:35">
      <c r="A368" s="32" t="s">
        <v>35</v>
      </c>
      <c r="B368" s="32" t="s">
        <v>54</v>
      </c>
      <c r="C368" s="33">
        <v>44813.606226851851</v>
      </c>
      <c r="D368" s="33">
        <v>44813.584270833337</v>
      </c>
      <c r="E368" s="32" t="s">
        <v>37</v>
      </c>
      <c r="F368" s="32" t="s">
        <v>2280</v>
      </c>
      <c r="G368">
        <v>11497</v>
      </c>
      <c r="H368" s="33">
        <v>44825.584710648145</v>
      </c>
      <c r="I368" s="32" t="s">
        <v>38</v>
      </c>
      <c r="J368" s="32" t="s">
        <v>39</v>
      </c>
      <c r="K368" s="33"/>
      <c r="L368" s="32" t="s">
        <v>40</v>
      </c>
      <c r="M368" s="32" t="s">
        <v>56</v>
      </c>
      <c r="N368">
        <v>1</v>
      </c>
      <c r="O368" s="32" t="s">
        <v>135</v>
      </c>
      <c r="P368">
        <v>0</v>
      </c>
      <c r="Q368" s="32" t="s">
        <v>56</v>
      </c>
      <c r="R368">
        <v>6121</v>
      </c>
      <c r="S368" s="32" t="s">
        <v>2281</v>
      </c>
      <c r="T368" s="32" t="s">
        <v>2282</v>
      </c>
      <c r="U368" s="32" t="s">
        <v>45</v>
      </c>
      <c r="V368" s="32" t="s">
        <v>2283</v>
      </c>
      <c r="W368" s="33">
        <v>44813.606226851851</v>
      </c>
      <c r="X368" s="32" t="s">
        <v>96</v>
      </c>
      <c r="Y368" s="32" t="s">
        <v>47</v>
      </c>
      <c r="Z368" s="32" t="s">
        <v>48</v>
      </c>
      <c r="AA368" s="32" t="s">
        <v>97</v>
      </c>
      <c r="AB368" s="32" t="s">
        <v>2280</v>
      </c>
      <c r="AC368" s="32" t="s">
        <v>604</v>
      </c>
      <c r="AD368" s="34"/>
      <c r="AE368" s="32" t="s">
        <v>39</v>
      </c>
      <c r="AF368" s="32" t="s">
        <v>53</v>
      </c>
      <c r="AG368" s="35">
        <v>0</v>
      </c>
      <c r="AH368" s="33">
        <v>44813.606226851851</v>
      </c>
      <c r="AI368" s="32" t="s">
        <v>56</v>
      </c>
    </row>
    <row r="369" spans="1:35">
      <c r="A369" s="32" t="s">
        <v>35</v>
      </c>
      <c r="B369" s="32" t="s">
        <v>178</v>
      </c>
      <c r="C369" s="33">
        <v>44813.69939814815</v>
      </c>
      <c r="D369" s="33">
        <v>44813.584861111114</v>
      </c>
      <c r="E369" s="32" t="s">
        <v>37</v>
      </c>
      <c r="F369" s="32" t="s">
        <v>2284</v>
      </c>
      <c r="G369">
        <v>11498</v>
      </c>
      <c r="H369" s="33">
        <v>44838.474791666667</v>
      </c>
      <c r="I369" s="32" t="s">
        <v>38</v>
      </c>
      <c r="J369" s="32" t="s">
        <v>39</v>
      </c>
      <c r="K369" s="33"/>
      <c r="L369" s="32" t="s">
        <v>40</v>
      </c>
      <c r="M369" s="32" t="s">
        <v>56</v>
      </c>
      <c r="N369">
        <v>1</v>
      </c>
      <c r="O369" s="32" t="s">
        <v>73</v>
      </c>
      <c r="P369">
        <v>0</v>
      </c>
      <c r="Q369" s="32" t="s">
        <v>56</v>
      </c>
      <c r="R369">
        <v>965944263</v>
      </c>
      <c r="S369" s="32" t="s">
        <v>2285</v>
      </c>
      <c r="T369" s="32" t="s">
        <v>2286</v>
      </c>
      <c r="U369" s="32" t="s">
        <v>45</v>
      </c>
      <c r="V369" s="32" t="s">
        <v>2287</v>
      </c>
      <c r="W369" s="33">
        <v>44813.698437500003</v>
      </c>
      <c r="X369" s="32" t="s">
        <v>46</v>
      </c>
      <c r="Y369" s="32" t="s">
        <v>47</v>
      </c>
      <c r="Z369" s="32" t="s">
        <v>48</v>
      </c>
      <c r="AA369" s="32" t="s">
        <v>182</v>
      </c>
      <c r="AB369" s="32" t="s">
        <v>2288</v>
      </c>
      <c r="AC369" s="32" t="s">
        <v>2289</v>
      </c>
      <c r="AD369" s="34"/>
      <c r="AE369" s="32" t="s">
        <v>39</v>
      </c>
      <c r="AF369" s="32" t="s">
        <v>53</v>
      </c>
      <c r="AG369" s="35">
        <v>0</v>
      </c>
      <c r="AH369" s="33">
        <v>44826.58798611111</v>
      </c>
      <c r="AI369" s="32" t="s">
        <v>56</v>
      </c>
    </row>
    <row r="370" spans="1:35">
      <c r="A370" s="32" t="s">
        <v>35</v>
      </c>
      <c r="B370" s="32" t="s">
        <v>178</v>
      </c>
      <c r="C370" s="33">
        <v>44818.401446759257</v>
      </c>
      <c r="D370" s="33">
        <v>44813.592129629629</v>
      </c>
      <c r="E370" s="32" t="s">
        <v>37</v>
      </c>
      <c r="F370" s="32" t="s">
        <v>39</v>
      </c>
      <c r="G370">
        <v>11499</v>
      </c>
      <c r="H370" s="33">
        <v>44830.666863425926</v>
      </c>
      <c r="I370" s="32" t="s">
        <v>38</v>
      </c>
      <c r="J370" s="32" t="s">
        <v>39</v>
      </c>
      <c r="K370" s="33"/>
      <c r="L370" s="32" t="s">
        <v>40</v>
      </c>
      <c r="M370" s="32" t="s">
        <v>56</v>
      </c>
      <c r="N370">
        <v>1</v>
      </c>
      <c r="O370" s="32" t="s">
        <v>73</v>
      </c>
      <c r="P370">
        <v>0</v>
      </c>
      <c r="Q370" s="32" t="s">
        <v>41</v>
      </c>
      <c r="R370">
        <v>6500</v>
      </c>
      <c r="S370" s="32" t="s">
        <v>2290</v>
      </c>
      <c r="T370" s="32" t="s">
        <v>2291</v>
      </c>
      <c r="U370" s="32" t="s">
        <v>45</v>
      </c>
      <c r="V370" s="32" t="s">
        <v>2292</v>
      </c>
      <c r="W370" s="33">
        <v>44816.387407407405</v>
      </c>
      <c r="X370" s="32" t="s">
        <v>89</v>
      </c>
      <c r="Y370" s="32" t="s">
        <v>47</v>
      </c>
      <c r="Z370" s="32" t="s">
        <v>48</v>
      </c>
      <c r="AA370" s="32" t="s">
        <v>182</v>
      </c>
      <c r="AB370" s="32" t="s">
        <v>2293</v>
      </c>
      <c r="AC370" s="32" t="s">
        <v>481</v>
      </c>
      <c r="AD370" s="34"/>
      <c r="AE370" s="32" t="s">
        <v>39</v>
      </c>
      <c r="AF370" s="32" t="s">
        <v>53</v>
      </c>
      <c r="AG370" s="35">
        <v>0</v>
      </c>
      <c r="AH370" s="33">
        <v>44826.587002314816</v>
      </c>
      <c r="AI370" s="32" t="s">
        <v>56</v>
      </c>
    </row>
    <row r="371" spans="1:35">
      <c r="A371" s="32" t="s">
        <v>35</v>
      </c>
      <c r="B371" s="32" t="s">
        <v>737</v>
      </c>
      <c r="C371" s="33">
        <v>44826.493472222224</v>
      </c>
      <c r="D371" s="33">
        <v>44813.604432870372</v>
      </c>
      <c r="E371" s="32" t="s">
        <v>37</v>
      </c>
      <c r="F371" s="32" t="s">
        <v>2294</v>
      </c>
      <c r="G371">
        <v>11500</v>
      </c>
      <c r="H371" s="33">
        <v>44834.583333333336</v>
      </c>
      <c r="I371" s="32" t="s">
        <v>2295</v>
      </c>
      <c r="J371" s="32" t="s">
        <v>66</v>
      </c>
      <c r="K371" s="33">
        <v>44826.492337962962</v>
      </c>
      <c r="L371" s="32" t="s">
        <v>40</v>
      </c>
      <c r="M371" s="32" t="s">
        <v>41</v>
      </c>
      <c r="N371">
        <v>1</v>
      </c>
      <c r="O371" s="32" t="s">
        <v>39</v>
      </c>
      <c r="P371">
        <v>1</v>
      </c>
      <c r="Q371" s="32" t="s">
        <v>205</v>
      </c>
      <c r="R371">
        <v>8652</v>
      </c>
      <c r="S371" s="32" t="s">
        <v>211</v>
      </c>
      <c r="T371" s="32" t="s">
        <v>2041</v>
      </c>
      <c r="U371" s="32" t="s">
        <v>45</v>
      </c>
      <c r="V371" s="32" t="s">
        <v>2296</v>
      </c>
      <c r="W371" s="33">
        <v>44826.493472222224</v>
      </c>
      <c r="X371" s="32" t="s">
        <v>268</v>
      </c>
      <c r="Y371" s="32" t="s">
        <v>47</v>
      </c>
      <c r="Z371" s="32" t="s">
        <v>48</v>
      </c>
      <c r="AA371" s="32" t="s">
        <v>950</v>
      </c>
      <c r="AB371" s="32" t="s">
        <v>2297</v>
      </c>
      <c r="AC371" s="32" t="s">
        <v>1256</v>
      </c>
      <c r="AD371" s="34"/>
      <c r="AE371" s="32" t="s">
        <v>39</v>
      </c>
      <c r="AF371" s="32" t="s">
        <v>53</v>
      </c>
      <c r="AG371" s="35">
        <v>0</v>
      </c>
      <c r="AH371" s="33">
        <v>44826.493738425925</v>
      </c>
      <c r="AI371" s="32" t="s">
        <v>41</v>
      </c>
    </row>
    <row r="372" spans="1:35">
      <c r="A372" s="32" t="s">
        <v>35</v>
      </c>
      <c r="B372" s="32" t="s">
        <v>329</v>
      </c>
      <c r="C372" s="33">
        <v>44819.692789351851</v>
      </c>
      <c r="D372" s="33">
        <v>44813.615729166668</v>
      </c>
      <c r="E372" s="32" t="s">
        <v>37</v>
      </c>
      <c r="F372" s="32" t="s">
        <v>2298</v>
      </c>
      <c r="G372">
        <v>11501</v>
      </c>
      <c r="H372" s="33">
        <v>44831.611527777779</v>
      </c>
      <c r="I372" s="32" t="s">
        <v>2299</v>
      </c>
      <c r="J372" s="32" t="s">
        <v>45</v>
      </c>
      <c r="K372" s="33">
        <v>44816.668912037036</v>
      </c>
      <c r="L372" s="32" t="s">
        <v>40</v>
      </c>
      <c r="M372" s="32" t="s">
        <v>56</v>
      </c>
      <c r="N372">
        <v>1</v>
      </c>
      <c r="O372" s="32" t="s">
        <v>732</v>
      </c>
      <c r="P372">
        <v>1</v>
      </c>
      <c r="Q372" s="32" t="s">
        <v>56</v>
      </c>
      <c r="R372">
        <v>8546</v>
      </c>
      <c r="S372" s="32" t="s">
        <v>2300</v>
      </c>
      <c r="T372" s="32" t="s">
        <v>2301</v>
      </c>
      <c r="U372" s="32" t="s">
        <v>45</v>
      </c>
      <c r="V372" s="32" t="s">
        <v>2302</v>
      </c>
      <c r="W372" s="33">
        <v>44817.66883101852</v>
      </c>
      <c r="X372" s="32" t="s">
        <v>67</v>
      </c>
      <c r="Y372" s="32" t="s">
        <v>47</v>
      </c>
      <c r="Z372" s="32" t="s">
        <v>48</v>
      </c>
      <c r="AA372" s="32" t="s">
        <v>330</v>
      </c>
      <c r="AB372" s="32" t="s">
        <v>2303</v>
      </c>
      <c r="AC372" s="32" t="s">
        <v>387</v>
      </c>
      <c r="AD372" s="34"/>
      <c r="AE372" s="32" t="s">
        <v>39</v>
      </c>
      <c r="AF372" s="32" t="s">
        <v>53</v>
      </c>
      <c r="AG372" s="35">
        <v>0</v>
      </c>
      <c r="AH372" s="33">
        <v>44819.692777777775</v>
      </c>
      <c r="AI372" s="32" t="s">
        <v>56</v>
      </c>
    </row>
    <row r="373" spans="1:35">
      <c r="A373" s="32" t="s">
        <v>35</v>
      </c>
      <c r="B373" s="32" t="s">
        <v>178</v>
      </c>
      <c r="C373" s="33"/>
      <c r="D373" s="33">
        <v>44813.621365740742</v>
      </c>
      <c r="E373" s="32" t="s">
        <v>37</v>
      </c>
      <c r="F373" s="32" t="s">
        <v>39</v>
      </c>
      <c r="G373">
        <v>11502</v>
      </c>
      <c r="H373" s="33">
        <v>44818.496562499997</v>
      </c>
      <c r="I373" s="32" t="s">
        <v>38</v>
      </c>
      <c r="J373" s="32" t="s">
        <v>39</v>
      </c>
      <c r="K373" s="33"/>
      <c r="L373" s="32" t="s">
        <v>40</v>
      </c>
      <c r="M373" s="32" t="s">
        <v>56</v>
      </c>
      <c r="N373">
        <v>1</v>
      </c>
      <c r="O373" s="32" t="s">
        <v>629</v>
      </c>
      <c r="P373">
        <v>0</v>
      </c>
      <c r="Q373" s="32" t="s">
        <v>41</v>
      </c>
      <c r="R373">
        <v>8652</v>
      </c>
      <c r="S373" s="32" t="s">
        <v>211</v>
      </c>
      <c r="T373" s="32" t="s">
        <v>2041</v>
      </c>
      <c r="U373" s="32" t="s">
        <v>39</v>
      </c>
      <c r="V373" s="32" t="s">
        <v>39</v>
      </c>
      <c r="W373" s="33"/>
      <c r="X373" s="32" t="s">
        <v>215</v>
      </c>
      <c r="Y373" s="32" t="s">
        <v>47</v>
      </c>
      <c r="Z373" s="32" t="s">
        <v>216</v>
      </c>
      <c r="AA373" s="32" t="s">
        <v>283</v>
      </c>
      <c r="AB373" s="32" t="s">
        <v>2304</v>
      </c>
      <c r="AC373" s="32" t="s">
        <v>1256</v>
      </c>
      <c r="AD373" s="34"/>
      <c r="AE373" s="32" t="s">
        <v>39</v>
      </c>
      <c r="AF373" s="32" t="s">
        <v>53</v>
      </c>
      <c r="AG373" s="35">
        <v>0</v>
      </c>
      <c r="AH373" s="33">
        <v>44816.423414351855</v>
      </c>
      <c r="AI373" s="32" t="s">
        <v>56</v>
      </c>
    </row>
    <row r="374" spans="1:35">
      <c r="A374" s="32" t="s">
        <v>35</v>
      </c>
      <c r="B374" s="32" t="s">
        <v>499</v>
      </c>
      <c r="C374" s="33">
        <v>44813.624571759261</v>
      </c>
      <c r="D374" s="33">
        <v>44813.624236111114</v>
      </c>
      <c r="E374" s="32" t="s">
        <v>37</v>
      </c>
      <c r="F374" s="32" t="s">
        <v>2305</v>
      </c>
      <c r="G374">
        <v>11503</v>
      </c>
      <c r="H374" s="33">
        <v>44841.343310185184</v>
      </c>
      <c r="I374" s="32" t="s">
        <v>38</v>
      </c>
      <c r="J374" s="32" t="s">
        <v>39</v>
      </c>
      <c r="K374" s="33"/>
      <c r="L374" s="32" t="s">
        <v>40</v>
      </c>
      <c r="M374" s="32" t="s">
        <v>41</v>
      </c>
      <c r="N374">
        <v>1</v>
      </c>
      <c r="O374" s="32" t="s">
        <v>39</v>
      </c>
      <c r="P374">
        <v>0</v>
      </c>
      <c r="Q374" s="32" t="s">
        <v>41</v>
      </c>
      <c r="R374">
        <v>642175520</v>
      </c>
      <c r="S374" s="32" t="s">
        <v>194</v>
      </c>
      <c r="T374" s="32" t="s">
        <v>195</v>
      </c>
      <c r="U374" s="32" t="s">
        <v>45</v>
      </c>
      <c r="V374" s="32" t="s">
        <v>1091</v>
      </c>
      <c r="W374" s="33">
        <v>44813.624571759261</v>
      </c>
      <c r="X374" s="32" t="s">
        <v>196</v>
      </c>
      <c r="Y374" s="32" t="s">
        <v>52</v>
      </c>
      <c r="Z374" s="32" t="s">
        <v>48</v>
      </c>
      <c r="AA374" s="32" t="s">
        <v>39</v>
      </c>
      <c r="AB374" s="32" t="s">
        <v>837</v>
      </c>
      <c r="AC374" s="32" t="s">
        <v>538</v>
      </c>
      <c r="AD374" s="34"/>
      <c r="AE374" s="32" t="s">
        <v>39</v>
      </c>
      <c r="AF374" s="32" t="s">
        <v>50</v>
      </c>
      <c r="AG374" s="35">
        <v>0</v>
      </c>
      <c r="AH374" s="33">
        <v>44838.468310185184</v>
      </c>
      <c r="AI374" s="32" t="s">
        <v>41</v>
      </c>
    </row>
    <row r="375" spans="1:35">
      <c r="A375" s="32" t="s">
        <v>35</v>
      </c>
      <c r="B375" s="32" t="s">
        <v>499</v>
      </c>
      <c r="C375" s="33">
        <v>44813.626666666663</v>
      </c>
      <c r="D375" s="33">
        <v>44813.626319444447</v>
      </c>
      <c r="E375" s="32" t="s">
        <v>37</v>
      </c>
      <c r="F375" s="32" t="s">
        <v>2306</v>
      </c>
      <c r="G375">
        <v>11504</v>
      </c>
      <c r="H375" s="33">
        <v>44841.343159722222</v>
      </c>
      <c r="I375" s="32" t="s">
        <v>38</v>
      </c>
      <c r="J375" s="32" t="s">
        <v>39</v>
      </c>
      <c r="K375" s="33"/>
      <c r="L375" s="32" t="s">
        <v>40</v>
      </c>
      <c r="M375" s="32" t="s">
        <v>41</v>
      </c>
      <c r="N375">
        <v>1</v>
      </c>
      <c r="O375" s="32" t="s">
        <v>39</v>
      </c>
      <c r="P375">
        <v>0</v>
      </c>
      <c r="Q375" s="32" t="s">
        <v>41</v>
      </c>
      <c r="R375">
        <v>642175520</v>
      </c>
      <c r="S375" s="32" t="s">
        <v>194</v>
      </c>
      <c r="T375" s="32" t="s">
        <v>195</v>
      </c>
      <c r="U375" s="32" t="s">
        <v>45</v>
      </c>
      <c r="V375" s="32" t="s">
        <v>750</v>
      </c>
      <c r="W375" s="33">
        <v>44813.626666666663</v>
      </c>
      <c r="X375" s="32" t="s">
        <v>196</v>
      </c>
      <c r="Y375" s="32" t="s">
        <v>235</v>
      </c>
      <c r="Z375" s="32" t="s">
        <v>48</v>
      </c>
      <c r="AA375" s="32" t="s">
        <v>39</v>
      </c>
      <c r="AB375" s="32" t="s">
        <v>870</v>
      </c>
      <c r="AC375" s="32" t="s">
        <v>538</v>
      </c>
      <c r="AD375" s="34"/>
      <c r="AE375" s="32" t="s">
        <v>39</v>
      </c>
      <c r="AF375" s="32" t="s">
        <v>50</v>
      </c>
      <c r="AG375" s="35">
        <v>0</v>
      </c>
      <c r="AH375" s="33">
        <v>44838.468159722222</v>
      </c>
      <c r="AI375" s="32" t="s">
        <v>41</v>
      </c>
    </row>
    <row r="376" spans="1:35">
      <c r="A376" s="32" t="s">
        <v>35</v>
      </c>
      <c r="B376" s="32" t="s">
        <v>499</v>
      </c>
      <c r="C376" s="33">
        <v>44813.628518518519</v>
      </c>
      <c r="D376" s="33">
        <v>44813.628194444442</v>
      </c>
      <c r="E376" s="32" t="s">
        <v>37</v>
      </c>
      <c r="F376" s="32" t="s">
        <v>2307</v>
      </c>
      <c r="G376">
        <v>11505</v>
      </c>
      <c r="H376" s="33">
        <v>44841.343043981484</v>
      </c>
      <c r="I376" s="32" t="s">
        <v>38</v>
      </c>
      <c r="J376" s="32" t="s">
        <v>39</v>
      </c>
      <c r="K376" s="33"/>
      <c r="L376" s="32" t="s">
        <v>40</v>
      </c>
      <c r="M376" s="32" t="s">
        <v>41</v>
      </c>
      <c r="N376">
        <v>1</v>
      </c>
      <c r="O376" s="32" t="s">
        <v>39</v>
      </c>
      <c r="P376">
        <v>0</v>
      </c>
      <c r="Q376" s="32" t="s">
        <v>41</v>
      </c>
      <c r="R376">
        <v>642175520</v>
      </c>
      <c r="S376" s="32" t="s">
        <v>194</v>
      </c>
      <c r="T376" s="32" t="s">
        <v>195</v>
      </c>
      <c r="U376" s="32" t="s">
        <v>45</v>
      </c>
      <c r="V376" s="32" t="s">
        <v>1340</v>
      </c>
      <c r="W376" s="33">
        <v>44813.628518518519</v>
      </c>
      <c r="X376" s="32" t="s">
        <v>196</v>
      </c>
      <c r="Y376" s="32" t="s">
        <v>235</v>
      </c>
      <c r="Z376" s="32" t="s">
        <v>48</v>
      </c>
      <c r="AA376" s="32" t="s">
        <v>39</v>
      </c>
      <c r="AB376" s="32" t="s">
        <v>870</v>
      </c>
      <c r="AC376" s="32" t="s">
        <v>538</v>
      </c>
      <c r="AD376" s="34"/>
      <c r="AE376" s="32" t="s">
        <v>39</v>
      </c>
      <c r="AF376" s="32" t="s">
        <v>50</v>
      </c>
      <c r="AG376" s="35">
        <v>0</v>
      </c>
      <c r="AH376" s="33">
        <v>44838.468043981484</v>
      </c>
      <c r="AI376" s="32" t="s">
        <v>41</v>
      </c>
    </row>
    <row r="377" spans="1:35">
      <c r="A377" s="32" t="s">
        <v>35</v>
      </c>
      <c r="B377" s="32" t="s">
        <v>54</v>
      </c>
      <c r="C377" s="33">
        <v>44813.630937499998</v>
      </c>
      <c r="D377" s="33">
        <v>44813.630706018521</v>
      </c>
      <c r="E377" s="32" t="s">
        <v>37</v>
      </c>
      <c r="F377" s="32" t="s">
        <v>2308</v>
      </c>
      <c r="G377">
        <v>11506</v>
      </c>
      <c r="H377" s="33">
        <v>44818.682592592595</v>
      </c>
      <c r="I377" s="32" t="s">
        <v>38</v>
      </c>
      <c r="J377" s="32" t="s">
        <v>39</v>
      </c>
      <c r="K377" s="33"/>
      <c r="L377" s="32" t="s">
        <v>40</v>
      </c>
      <c r="M377" s="32" t="s">
        <v>41</v>
      </c>
      <c r="N377">
        <v>1</v>
      </c>
      <c r="O377" s="32" t="s">
        <v>198</v>
      </c>
      <c r="P377">
        <v>0</v>
      </c>
      <c r="Q377" s="32" t="s">
        <v>41</v>
      </c>
      <c r="R377">
        <v>642175520</v>
      </c>
      <c r="S377" s="32" t="s">
        <v>194</v>
      </c>
      <c r="T377" s="32" t="s">
        <v>195</v>
      </c>
      <c r="U377" s="32" t="s">
        <v>45</v>
      </c>
      <c r="V377" s="32" t="s">
        <v>801</v>
      </c>
      <c r="W377" s="33">
        <v>44813.630937499998</v>
      </c>
      <c r="X377" s="32" t="s">
        <v>196</v>
      </c>
      <c r="Y377" s="32" t="s">
        <v>52</v>
      </c>
      <c r="Z377" s="32" t="s">
        <v>48</v>
      </c>
      <c r="AA377" s="32" t="s">
        <v>197</v>
      </c>
      <c r="AB377" s="32" t="s">
        <v>2309</v>
      </c>
      <c r="AC377" s="32" t="s">
        <v>538</v>
      </c>
      <c r="AD377" s="34"/>
      <c r="AE377" s="32" t="s">
        <v>39</v>
      </c>
      <c r="AF377" s="32" t="s">
        <v>50</v>
      </c>
      <c r="AG377" s="35">
        <v>0</v>
      </c>
      <c r="AH377" s="33">
        <v>44816.432592592595</v>
      </c>
      <c r="AI377" s="32" t="s">
        <v>41</v>
      </c>
    </row>
    <row r="378" spans="1:35">
      <c r="A378" s="32" t="s">
        <v>35</v>
      </c>
      <c r="B378" s="32" t="s">
        <v>54</v>
      </c>
      <c r="C378" s="33">
        <v>44813.664513888885</v>
      </c>
      <c r="D378" s="33">
        <v>44813.653425925928</v>
      </c>
      <c r="E378" s="32" t="s">
        <v>37</v>
      </c>
      <c r="F378" s="32" t="s">
        <v>39</v>
      </c>
      <c r="G378">
        <v>11507</v>
      </c>
      <c r="H378" s="33">
        <v>44818.528657407405</v>
      </c>
      <c r="I378" s="32" t="s">
        <v>38</v>
      </c>
      <c r="J378" s="32" t="s">
        <v>39</v>
      </c>
      <c r="K378" s="33"/>
      <c r="L378" s="32" t="s">
        <v>40</v>
      </c>
      <c r="M378" s="32" t="s">
        <v>56</v>
      </c>
      <c r="N378">
        <v>1</v>
      </c>
      <c r="O378" s="32" t="s">
        <v>135</v>
      </c>
      <c r="P378">
        <v>0</v>
      </c>
      <c r="Q378" s="32" t="s">
        <v>41</v>
      </c>
      <c r="R378">
        <v>8244</v>
      </c>
      <c r="S378" s="32" t="s">
        <v>1871</v>
      </c>
      <c r="T378" s="32" t="s">
        <v>1872</v>
      </c>
      <c r="U378" s="32" t="s">
        <v>45</v>
      </c>
      <c r="V378" s="32" t="s">
        <v>183</v>
      </c>
      <c r="W378" s="33">
        <v>44813.664513888885</v>
      </c>
      <c r="X378" s="32" t="s">
        <v>96</v>
      </c>
      <c r="Y378" s="32" t="s">
        <v>47</v>
      </c>
      <c r="Z378" s="32" t="s">
        <v>48</v>
      </c>
      <c r="AA378" s="32" t="s">
        <v>97</v>
      </c>
      <c r="AB378" s="32" t="s">
        <v>1878</v>
      </c>
      <c r="AC378" s="32" t="s">
        <v>1227</v>
      </c>
      <c r="AD378" s="34"/>
      <c r="AE378" s="32" t="s">
        <v>39</v>
      </c>
      <c r="AF378" s="32" t="s">
        <v>53</v>
      </c>
      <c r="AG378" s="35">
        <v>0</v>
      </c>
      <c r="AH378" s="33">
        <v>44813.664513888885</v>
      </c>
      <c r="AI378" s="32" t="s">
        <v>56</v>
      </c>
    </row>
    <row r="379" spans="1:35">
      <c r="A379" s="32" t="s">
        <v>35</v>
      </c>
      <c r="B379" s="32" t="s">
        <v>329</v>
      </c>
      <c r="C379" s="33">
        <v>44820.554826388892</v>
      </c>
      <c r="D379" s="33">
        <v>44813.67597222222</v>
      </c>
      <c r="E379" s="32" t="s">
        <v>37</v>
      </c>
      <c r="F379" s="32" t="s">
        <v>2310</v>
      </c>
      <c r="G379">
        <v>11508</v>
      </c>
      <c r="H379" s="33">
        <v>44832.35527777778</v>
      </c>
      <c r="I379" s="32" t="s">
        <v>38</v>
      </c>
      <c r="J379" s="32" t="s">
        <v>39</v>
      </c>
      <c r="K379" s="33"/>
      <c r="L379" s="32" t="s">
        <v>40</v>
      </c>
      <c r="M379" s="32" t="s">
        <v>56</v>
      </c>
      <c r="N379">
        <v>1</v>
      </c>
      <c r="O379" s="32" t="s">
        <v>92</v>
      </c>
      <c r="P379">
        <v>0</v>
      </c>
      <c r="Q379" s="32" t="s">
        <v>56</v>
      </c>
      <c r="R379">
        <v>8770</v>
      </c>
      <c r="S379" s="32" t="s">
        <v>248</v>
      </c>
      <c r="T379" s="32" t="s">
        <v>249</v>
      </c>
      <c r="U379" s="32" t="s">
        <v>45</v>
      </c>
      <c r="V379" s="32" t="s">
        <v>2311</v>
      </c>
      <c r="W379" s="33">
        <v>44820.554826388892</v>
      </c>
      <c r="X379" s="32" t="s">
        <v>106</v>
      </c>
      <c r="Y379" s="32" t="s">
        <v>282</v>
      </c>
      <c r="Z379" s="32" t="s">
        <v>48</v>
      </c>
      <c r="AA379" s="32" t="s">
        <v>330</v>
      </c>
      <c r="AB379" s="32" t="s">
        <v>2312</v>
      </c>
      <c r="AC379" s="32" t="s">
        <v>1466</v>
      </c>
      <c r="AD379" s="34"/>
      <c r="AE379" s="32" t="s">
        <v>39</v>
      </c>
      <c r="AF379" s="32" t="s">
        <v>53</v>
      </c>
      <c r="AG379" s="35">
        <v>0</v>
      </c>
      <c r="AH379" s="33">
        <v>44826.608749999999</v>
      </c>
      <c r="AI379" s="32" t="s">
        <v>56</v>
      </c>
    </row>
    <row r="380" spans="1:35">
      <c r="A380" s="32" t="s">
        <v>35</v>
      </c>
      <c r="B380" s="32" t="s">
        <v>73</v>
      </c>
      <c r="C380" s="33">
        <v>44816.312175925923</v>
      </c>
      <c r="D380" s="33">
        <v>44813.708564814813</v>
      </c>
      <c r="E380" s="32" t="s">
        <v>37</v>
      </c>
      <c r="F380" s="32" t="s">
        <v>2313</v>
      </c>
      <c r="G380">
        <v>11509</v>
      </c>
      <c r="H380" s="33">
        <v>44825.708333333336</v>
      </c>
      <c r="I380" s="32" t="s">
        <v>38</v>
      </c>
      <c r="J380" s="32" t="s">
        <v>39</v>
      </c>
      <c r="K380" s="33"/>
      <c r="L380" s="32" t="s">
        <v>40</v>
      </c>
      <c r="M380" s="32" t="s">
        <v>56</v>
      </c>
      <c r="N380">
        <v>1</v>
      </c>
      <c r="O380" s="32" t="s">
        <v>42</v>
      </c>
      <c r="P380">
        <v>0</v>
      </c>
      <c r="Q380" s="32" t="s">
        <v>56</v>
      </c>
      <c r="R380">
        <v>6454</v>
      </c>
      <c r="S380" s="32" t="s">
        <v>296</v>
      </c>
      <c r="T380" s="32" t="s">
        <v>297</v>
      </c>
      <c r="U380" s="32" t="s">
        <v>45</v>
      </c>
      <c r="V380" s="32" t="s">
        <v>38</v>
      </c>
      <c r="W380" s="33">
        <v>44816.312175925923</v>
      </c>
      <c r="X380" s="32" t="s">
        <v>223</v>
      </c>
      <c r="Y380" s="32" t="s">
        <v>47</v>
      </c>
      <c r="Z380" s="32" t="s">
        <v>48</v>
      </c>
      <c r="AA380" s="32" t="s">
        <v>77</v>
      </c>
      <c r="AB380" s="32" t="s">
        <v>1981</v>
      </c>
      <c r="AC380" s="32" t="s">
        <v>587</v>
      </c>
      <c r="AD380" s="34"/>
      <c r="AE380" s="32" t="s">
        <v>39</v>
      </c>
      <c r="AF380" s="32" t="s">
        <v>50</v>
      </c>
      <c r="AG380" s="35">
        <v>0</v>
      </c>
      <c r="AH380" s="33">
        <v>44816.312175925923</v>
      </c>
      <c r="AI380" s="32" t="s">
        <v>56</v>
      </c>
    </row>
    <row r="381" spans="1:35">
      <c r="A381" s="32" t="s">
        <v>35</v>
      </c>
      <c r="B381" s="32" t="s">
        <v>36</v>
      </c>
      <c r="C381" s="33">
        <v>44815.376469907409</v>
      </c>
      <c r="D381" s="33">
        <v>44815.366643518515</v>
      </c>
      <c r="E381" s="32" t="s">
        <v>37</v>
      </c>
      <c r="F381" s="32" t="s">
        <v>2314</v>
      </c>
      <c r="G381">
        <v>11510</v>
      </c>
      <c r="H381" s="33">
        <v>44825.708333333336</v>
      </c>
      <c r="I381" s="32" t="s">
        <v>38</v>
      </c>
      <c r="J381" s="32" t="s">
        <v>39</v>
      </c>
      <c r="K381" s="33"/>
      <c r="L381" s="32" t="s">
        <v>40</v>
      </c>
      <c r="M381" s="32" t="s">
        <v>56</v>
      </c>
      <c r="N381">
        <v>1</v>
      </c>
      <c r="O381" s="32" t="s">
        <v>42</v>
      </c>
      <c r="P381">
        <v>0</v>
      </c>
      <c r="Q381" s="32" t="s">
        <v>56</v>
      </c>
      <c r="R381">
        <v>6246</v>
      </c>
      <c r="S381" s="32" t="s">
        <v>61</v>
      </c>
      <c r="T381" s="32" t="s">
        <v>62</v>
      </c>
      <c r="U381" s="32" t="s">
        <v>45</v>
      </c>
      <c r="V381" s="32" t="s">
        <v>38</v>
      </c>
      <c r="W381" s="33">
        <v>44815.376469907409</v>
      </c>
      <c r="X381" s="32" t="s">
        <v>81</v>
      </c>
      <c r="Y381" s="32" t="s">
        <v>47</v>
      </c>
      <c r="Z381" s="32" t="s">
        <v>48</v>
      </c>
      <c r="AA381" s="32" t="s">
        <v>179</v>
      </c>
      <c r="AB381" s="32" t="s">
        <v>2315</v>
      </c>
      <c r="AC381" s="32" t="s">
        <v>619</v>
      </c>
      <c r="AD381" s="34"/>
      <c r="AE381" s="32" t="s">
        <v>39</v>
      </c>
      <c r="AF381" s="32" t="s">
        <v>50</v>
      </c>
      <c r="AG381" s="35">
        <v>0</v>
      </c>
      <c r="AH381" s="33">
        <v>44815.376469907409</v>
      </c>
      <c r="AI381" s="32" t="s">
        <v>56</v>
      </c>
    </row>
    <row r="382" spans="1:35">
      <c r="A382" s="32" t="s">
        <v>35</v>
      </c>
      <c r="B382" s="32" t="s">
        <v>36</v>
      </c>
      <c r="C382" s="33">
        <v>44815.438761574071</v>
      </c>
      <c r="D382" s="33">
        <v>44815.386793981481</v>
      </c>
      <c r="E382" s="32" t="s">
        <v>37</v>
      </c>
      <c r="F382" s="32" t="s">
        <v>2316</v>
      </c>
      <c r="G382">
        <v>11511</v>
      </c>
      <c r="H382" s="33">
        <v>44825.708333333336</v>
      </c>
      <c r="I382" s="32" t="s">
        <v>38</v>
      </c>
      <c r="J382" s="32" t="s">
        <v>39</v>
      </c>
      <c r="K382" s="33"/>
      <c r="L382" s="32" t="s">
        <v>40</v>
      </c>
      <c r="M382" s="32" t="s">
        <v>56</v>
      </c>
      <c r="N382">
        <v>1</v>
      </c>
      <c r="O382" s="32" t="s">
        <v>60</v>
      </c>
      <c r="P382">
        <v>0</v>
      </c>
      <c r="Q382" s="32" t="s">
        <v>56</v>
      </c>
      <c r="R382">
        <v>6502</v>
      </c>
      <c r="S382" s="32" t="s">
        <v>221</v>
      </c>
      <c r="T382" s="32" t="s">
        <v>222</v>
      </c>
      <c r="U382" s="32" t="s">
        <v>45</v>
      </c>
      <c r="V382" s="32" t="s">
        <v>38</v>
      </c>
      <c r="W382" s="33">
        <v>44815.438761574071</v>
      </c>
      <c r="X382" s="32" t="s">
        <v>94</v>
      </c>
      <c r="Y382" s="32" t="s">
        <v>47</v>
      </c>
      <c r="Z382" s="32" t="s">
        <v>48</v>
      </c>
      <c r="AA382" s="32" t="s">
        <v>474</v>
      </c>
      <c r="AB382" s="32" t="s">
        <v>2317</v>
      </c>
      <c r="AC382" s="32" t="s">
        <v>481</v>
      </c>
      <c r="AD382" s="34"/>
      <c r="AE382" s="32" t="s">
        <v>39</v>
      </c>
      <c r="AF382" s="32" t="s">
        <v>50</v>
      </c>
      <c r="AG382" s="35">
        <v>0</v>
      </c>
      <c r="AH382" s="33">
        <v>44815.441990740743</v>
      </c>
      <c r="AI382" s="32" t="s">
        <v>56</v>
      </c>
    </row>
    <row r="383" spans="1:35">
      <c r="A383" s="32" t="s">
        <v>35</v>
      </c>
      <c r="B383" s="32" t="s">
        <v>171</v>
      </c>
      <c r="C383" s="33">
        <v>44815.394479166665</v>
      </c>
      <c r="D383" s="33">
        <v>44815.3905787037</v>
      </c>
      <c r="E383" s="32" t="s">
        <v>37</v>
      </c>
      <c r="F383" s="32" t="s">
        <v>2318</v>
      </c>
      <c r="G383">
        <v>11512</v>
      </c>
      <c r="H383" s="33">
        <v>44825.708333333336</v>
      </c>
      <c r="I383" s="32" t="s">
        <v>38</v>
      </c>
      <c r="J383" s="32" t="s">
        <v>39</v>
      </c>
      <c r="K383" s="33"/>
      <c r="L383" s="32" t="s">
        <v>40</v>
      </c>
      <c r="M383" s="32" t="s">
        <v>56</v>
      </c>
      <c r="N383">
        <v>1</v>
      </c>
      <c r="O383" s="32" t="s">
        <v>42</v>
      </c>
      <c r="P383">
        <v>0</v>
      </c>
      <c r="Q383" s="32" t="s">
        <v>56</v>
      </c>
      <c r="R383">
        <v>6355</v>
      </c>
      <c r="S383" s="32" t="s">
        <v>506</v>
      </c>
      <c r="T383" s="32" t="s">
        <v>507</v>
      </c>
      <c r="U383" s="32" t="s">
        <v>45</v>
      </c>
      <c r="V383" s="32" t="s">
        <v>38</v>
      </c>
      <c r="W383" s="33">
        <v>44815.394479166665</v>
      </c>
      <c r="X383" s="32" t="s">
        <v>81</v>
      </c>
      <c r="Y383" s="32" t="s">
        <v>47</v>
      </c>
      <c r="Z383" s="32" t="s">
        <v>48</v>
      </c>
      <c r="AA383" s="32" t="s">
        <v>220</v>
      </c>
      <c r="AB383" s="32" t="s">
        <v>2319</v>
      </c>
      <c r="AC383" s="32" t="s">
        <v>521</v>
      </c>
      <c r="AD383" s="34"/>
      <c r="AE383" s="32" t="s">
        <v>39</v>
      </c>
      <c r="AF383" s="32" t="s">
        <v>50</v>
      </c>
      <c r="AG383" s="35">
        <v>0</v>
      </c>
      <c r="AH383" s="33">
        <v>44815.394479166665</v>
      </c>
      <c r="AI383" s="32" t="s">
        <v>56</v>
      </c>
    </row>
    <row r="384" spans="1:35">
      <c r="A384" s="32" t="s">
        <v>35</v>
      </c>
      <c r="B384" s="32" t="s">
        <v>452</v>
      </c>
      <c r="C384" s="33"/>
      <c r="D384" s="33">
        <v>44815.911979166667</v>
      </c>
      <c r="E384" s="32" t="s">
        <v>37</v>
      </c>
      <c r="F384" s="32" t="s">
        <v>2320</v>
      </c>
      <c r="G384">
        <v>11513</v>
      </c>
      <c r="H384" s="33">
        <v>44818.583333333336</v>
      </c>
      <c r="I384" s="32" t="s">
        <v>38</v>
      </c>
      <c r="J384" s="32" t="s">
        <v>39</v>
      </c>
      <c r="K384" s="33"/>
      <c r="L384" s="32" t="s">
        <v>40</v>
      </c>
      <c r="M384" s="32" t="s">
        <v>56</v>
      </c>
      <c r="N384">
        <v>1</v>
      </c>
      <c r="O384" s="32" t="s">
        <v>39</v>
      </c>
      <c r="P384">
        <v>0</v>
      </c>
      <c r="Q384" s="32" t="s">
        <v>41</v>
      </c>
      <c r="R384">
        <v>6105</v>
      </c>
      <c r="S384" s="32" t="s">
        <v>2321</v>
      </c>
      <c r="T384" s="32" t="s">
        <v>2322</v>
      </c>
      <c r="U384" s="32" t="s">
        <v>39</v>
      </c>
      <c r="V384" s="32" t="s">
        <v>39</v>
      </c>
      <c r="W384" s="33"/>
      <c r="X384" s="32" t="s">
        <v>321</v>
      </c>
      <c r="Y384" s="32" t="s">
        <v>47</v>
      </c>
      <c r="Z384" s="32" t="s">
        <v>160</v>
      </c>
      <c r="AA384" s="32" t="s">
        <v>39</v>
      </c>
      <c r="AB384" s="32" t="s">
        <v>2323</v>
      </c>
      <c r="AC384" s="32" t="s">
        <v>565</v>
      </c>
      <c r="AD384" s="34"/>
      <c r="AE384" s="32" t="s">
        <v>39</v>
      </c>
      <c r="AF384" s="32" t="s">
        <v>50</v>
      </c>
      <c r="AG384" s="35">
        <v>0</v>
      </c>
      <c r="AH384" s="33">
        <v>44816.297997685186</v>
      </c>
      <c r="AI384" s="32" t="s">
        <v>203</v>
      </c>
    </row>
    <row r="385" spans="1:35">
      <c r="A385" s="32" t="s">
        <v>35</v>
      </c>
      <c r="B385" s="32" t="s">
        <v>452</v>
      </c>
      <c r="C385" s="33">
        <v>44815.988749999997</v>
      </c>
      <c r="D385" s="33">
        <v>44815.927881944444</v>
      </c>
      <c r="E385" s="32" t="s">
        <v>37</v>
      </c>
      <c r="F385" s="32" t="s">
        <v>2324</v>
      </c>
      <c r="G385">
        <v>11514</v>
      </c>
      <c r="H385" s="33">
        <v>44817.474953703706</v>
      </c>
      <c r="I385" s="32" t="s">
        <v>38</v>
      </c>
      <c r="J385" s="32" t="s">
        <v>39</v>
      </c>
      <c r="K385" s="33"/>
      <c r="L385" s="32" t="s">
        <v>40</v>
      </c>
      <c r="M385" s="32" t="s">
        <v>203</v>
      </c>
      <c r="N385">
        <v>1</v>
      </c>
      <c r="O385" s="32" t="s">
        <v>39</v>
      </c>
      <c r="P385">
        <v>0</v>
      </c>
      <c r="Q385" s="32" t="s">
        <v>203</v>
      </c>
      <c r="R385">
        <v>7020</v>
      </c>
      <c r="S385" s="32" t="s">
        <v>2325</v>
      </c>
      <c r="T385" s="32" t="s">
        <v>321</v>
      </c>
      <c r="U385" s="32" t="s">
        <v>45</v>
      </c>
      <c r="V385" s="32" t="s">
        <v>38</v>
      </c>
      <c r="W385" s="33">
        <v>44815.988749999997</v>
      </c>
      <c r="X385" s="32" t="s">
        <v>321</v>
      </c>
      <c r="Y385" s="32" t="s">
        <v>52</v>
      </c>
      <c r="Z385" s="32" t="s">
        <v>48</v>
      </c>
      <c r="AA385" s="32" t="s">
        <v>39</v>
      </c>
      <c r="AB385" s="32" t="s">
        <v>2326</v>
      </c>
      <c r="AC385" s="32" t="s">
        <v>538</v>
      </c>
      <c r="AD385" s="34"/>
      <c r="AE385" s="32" t="s">
        <v>39</v>
      </c>
      <c r="AF385" s="32" t="s">
        <v>50</v>
      </c>
      <c r="AG385" s="35">
        <v>0</v>
      </c>
      <c r="AH385" s="33">
        <v>44816.349953703706</v>
      </c>
      <c r="AI385" s="32" t="s">
        <v>203</v>
      </c>
    </row>
    <row r="386" spans="1:35">
      <c r="A386" s="32" t="s">
        <v>35</v>
      </c>
      <c r="B386" s="32" t="s">
        <v>1527</v>
      </c>
      <c r="C386" s="33">
        <v>44816.364224537036</v>
      </c>
      <c r="D386" s="33">
        <v>44816.342013888891</v>
      </c>
      <c r="E386" s="32" t="s">
        <v>37</v>
      </c>
      <c r="F386" s="32" t="s">
        <v>2327</v>
      </c>
      <c r="G386">
        <v>11515</v>
      </c>
      <c r="H386" s="33">
        <v>44826.590844907405</v>
      </c>
      <c r="I386" s="32" t="s">
        <v>38</v>
      </c>
      <c r="J386" s="32" t="s">
        <v>39</v>
      </c>
      <c r="K386" s="33"/>
      <c r="L386" s="32" t="s">
        <v>40</v>
      </c>
      <c r="M386" s="32" t="s">
        <v>56</v>
      </c>
      <c r="N386">
        <v>1</v>
      </c>
      <c r="O386" s="32" t="s">
        <v>135</v>
      </c>
      <c r="P386">
        <v>0</v>
      </c>
      <c r="Q386" s="32" t="s">
        <v>56</v>
      </c>
      <c r="R386">
        <v>8595</v>
      </c>
      <c r="S386" s="32" t="s">
        <v>1026</v>
      </c>
      <c r="T386" s="32" t="s">
        <v>1027</v>
      </c>
      <c r="U386" s="32" t="s">
        <v>45</v>
      </c>
      <c r="V386" s="32" t="s">
        <v>2328</v>
      </c>
      <c r="W386" s="33">
        <v>44816.364224537036</v>
      </c>
      <c r="X386" s="32" t="s">
        <v>96</v>
      </c>
      <c r="Y386" s="32" t="s">
        <v>47</v>
      </c>
      <c r="Z386" s="32" t="s">
        <v>48</v>
      </c>
      <c r="AA386" s="32" t="s">
        <v>97</v>
      </c>
      <c r="AB386" s="32" t="s">
        <v>2329</v>
      </c>
      <c r="AC386" s="32" t="s">
        <v>1776</v>
      </c>
      <c r="AD386" s="34"/>
      <c r="AE386" s="32" t="s">
        <v>39</v>
      </c>
      <c r="AF386" s="32" t="s">
        <v>53</v>
      </c>
      <c r="AG386" s="35">
        <v>0</v>
      </c>
      <c r="AH386" s="33">
        <v>44816.612372685187</v>
      </c>
      <c r="AI386" s="32" t="s">
        <v>56</v>
      </c>
    </row>
    <row r="387" spans="1:35">
      <c r="A387" s="32" t="s">
        <v>35</v>
      </c>
      <c r="B387" s="32" t="s">
        <v>1527</v>
      </c>
      <c r="C387" s="33">
        <v>44817.647592592592</v>
      </c>
      <c r="D387" s="33">
        <v>44816.34447916667</v>
      </c>
      <c r="E387" s="32" t="s">
        <v>37</v>
      </c>
      <c r="F387" s="32" t="s">
        <v>2330</v>
      </c>
      <c r="G387">
        <v>11516</v>
      </c>
      <c r="H387" s="33">
        <v>44834.351423611108</v>
      </c>
      <c r="I387" s="32" t="s">
        <v>38</v>
      </c>
      <c r="J387" s="32" t="s">
        <v>39</v>
      </c>
      <c r="K387" s="33"/>
      <c r="L387" s="32" t="s">
        <v>40</v>
      </c>
      <c r="M387" s="32" t="s">
        <v>56</v>
      </c>
      <c r="N387">
        <v>1</v>
      </c>
      <c r="O387" s="32" t="s">
        <v>152</v>
      </c>
      <c r="P387">
        <v>0</v>
      </c>
      <c r="Q387" s="32" t="s">
        <v>56</v>
      </c>
      <c r="R387">
        <v>5722</v>
      </c>
      <c r="S387" s="32" t="s">
        <v>435</v>
      </c>
      <c r="T387" s="32" t="s">
        <v>428</v>
      </c>
      <c r="U387" s="32" t="s">
        <v>45</v>
      </c>
      <c r="V387" s="32" t="s">
        <v>2331</v>
      </c>
      <c r="W387" s="33">
        <v>44817.647592592592</v>
      </c>
      <c r="X387" s="32" t="s">
        <v>94</v>
      </c>
      <c r="Y387" s="32" t="s">
        <v>47</v>
      </c>
      <c r="Z387" s="32" t="s">
        <v>48</v>
      </c>
      <c r="AA387" s="32" t="s">
        <v>107</v>
      </c>
      <c r="AB387" s="32" t="s">
        <v>2332</v>
      </c>
      <c r="AC387" s="32" t="s">
        <v>637</v>
      </c>
      <c r="AD387" s="34"/>
      <c r="AE387" s="32" t="s">
        <v>39</v>
      </c>
      <c r="AF387" s="32" t="s">
        <v>50</v>
      </c>
      <c r="AG387" s="35">
        <v>0</v>
      </c>
      <c r="AH387" s="33">
        <v>44825.65420138889</v>
      </c>
      <c r="AI387" s="32" t="s">
        <v>56</v>
      </c>
    </row>
    <row r="388" spans="1:35">
      <c r="A388" s="32" t="s">
        <v>35</v>
      </c>
      <c r="B388" s="32" t="s">
        <v>1527</v>
      </c>
      <c r="C388" s="33">
        <v>44816.424340277779</v>
      </c>
      <c r="D388" s="33">
        <v>44816.359722222223</v>
      </c>
      <c r="E388" s="32" t="s">
        <v>37</v>
      </c>
      <c r="F388" s="32" t="s">
        <v>2333</v>
      </c>
      <c r="G388">
        <v>11517</v>
      </c>
      <c r="H388" s="33">
        <v>44820.518750000003</v>
      </c>
      <c r="I388" s="32" t="s">
        <v>2334</v>
      </c>
      <c r="J388" s="32" t="s">
        <v>45</v>
      </c>
      <c r="K388" s="33">
        <v>44816.3674537037</v>
      </c>
      <c r="L388" s="32" t="s">
        <v>40</v>
      </c>
      <c r="M388" s="32" t="s">
        <v>56</v>
      </c>
      <c r="N388">
        <v>2</v>
      </c>
      <c r="O388" s="32" t="s">
        <v>135</v>
      </c>
      <c r="P388">
        <v>1</v>
      </c>
      <c r="Q388" s="32" t="s">
        <v>41</v>
      </c>
      <c r="R388">
        <v>8215</v>
      </c>
      <c r="S388" s="32" t="s">
        <v>657</v>
      </c>
      <c r="T388" s="32" t="s">
        <v>658</v>
      </c>
      <c r="U388" s="32" t="s">
        <v>45</v>
      </c>
      <c r="V388" s="32" t="s">
        <v>2335</v>
      </c>
      <c r="W388" s="33">
        <v>44816.424340277779</v>
      </c>
      <c r="X388" s="32" t="s">
        <v>96</v>
      </c>
      <c r="Y388" s="32" t="s">
        <v>47</v>
      </c>
      <c r="Z388" s="32" t="s">
        <v>48</v>
      </c>
      <c r="AA388" s="32" t="s">
        <v>97</v>
      </c>
      <c r="AB388" s="32" t="s">
        <v>2336</v>
      </c>
      <c r="AC388" s="32" t="s">
        <v>561</v>
      </c>
      <c r="AD388" s="34"/>
      <c r="AE388" s="32" t="s">
        <v>39</v>
      </c>
      <c r="AF388" s="32" t="s">
        <v>53</v>
      </c>
      <c r="AG388" s="35">
        <v>0</v>
      </c>
      <c r="AH388" s="33">
        <v>44817.842685185184</v>
      </c>
      <c r="AI388" s="32" t="s">
        <v>56</v>
      </c>
    </row>
    <row r="389" spans="1:35">
      <c r="A389" s="32" t="s">
        <v>35</v>
      </c>
      <c r="B389" s="32" t="s">
        <v>178</v>
      </c>
      <c r="C389" s="33">
        <v>44816.622129629628</v>
      </c>
      <c r="D389" s="33">
        <v>44816.366875</v>
      </c>
      <c r="E389" s="32" t="s">
        <v>37</v>
      </c>
      <c r="F389" s="32" t="s">
        <v>2337</v>
      </c>
      <c r="G389">
        <v>11518</v>
      </c>
      <c r="H389" s="33">
        <v>44837.652685185189</v>
      </c>
      <c r="I389" s="32" t="s">
        <v>38</v>
      </c>
      <c r="J389" s="32" t="s">
        <v>39</v>
      </c>
      <c r="K389" s="33"/>
      <c r="L389" s="32" t="s">
        <v>40</v>
      </c>
      <c r="M389" s="32" t="s">
        <v>56</v>
      </c>
      <c r="N389">
        <v>1</v>
      </c>
      <c r="O389" s="32" t="s">
        <v>73</v>
      </c>
      <c r="P389">
        <v>0</v>
      </c>
      <c r="Q389" s="32" t="s">
        <v>56</v>
      </c>
      <c r="R389">
        <v>5626</v>
      </c>
      <c r="S389" s="32" t="s">
        <v>877</v>
      </c>
      <c r="T389" s="32" t="s">
        <v>878</v>
      </c>
      <c r="U389" s="32" t="s">
        <v>45</v>
      </c>
      <c r="V389" s="32" t="s">
        <v>315</v>
      </c>
      <c r="W389" s="33">
        <v>44816.379189814812</v>
      </c>
      <c r="X389" s="32" t="s">
        <v>81</v>
      </c>
      <c r="Y389" s="32" t="s">
        <v>47</v>
      </c>
      <c r="Z389" s="32" t="s">
        <v>48</v>
      </c>
      <c r="AA389" s="32" t="s">
        <v>182</v>
      </c>
      <c r="AB389" s="32" t="s">
        <v>2338</v>
      </c>
      <c r="AC389" s="32" t="s">
        <v>467</v>
      </c>
      <c r="AD389" s="34"/>
      <c r="AE389" s="32" t="s">
        <v>39</v>
      </c>
      <c r="AF389" s="32" t="s">
        <v>53</v>
      </c>
      <c r="AG389" s="35">
        <v>0</v>
      </c>
      <c r="AH389" s="33">
        <v>44825.664490740739</v>
      </c>
      <c r="AI389" s="32" t="s">
        <v>41</v>
      </c>
    </row>
    <row r="390" spans="1:35">
      <c r="A390" s="32" t="s">
        <v>35</v>
      </c>
      <c r="B390" s="32" t="s">
        <v>1527</v>
      </c>
      <c r="C390" s="33">
        <v>44816.62259259259</v>
      </c>
      <c r="D390" s="33">
        <v>44816.371921296297</v>
      </c>
      <c r="E390" s="32" t="s">
        <v>37</v>
      </c>
      <c r="F390" s="32" t="s">
        <v>2339</v>
      </c>
      <c r="G390">
        <v>11519</v>
      </c>
      <c r="H390" s="33">
        <v>44830.482615740744</v>
      </c>
      <c r="I390" s="32" t="s">
        <v>38</v>
      </c>
      <c r="J390" s="32" t="s">
        <v>39</v>
      </c>
      <c r="K390" s="33"/>
      <c r="L390" s="32" t="s">
        <v>40</v>
      </c>
      <c r="M390" s="32" t="s">
        <v>56</v>
      </c>
      <c r="N390">
        <v>1</v>
      </c>
      <c r="O390" s="32" t="s">
        <v>42</v>
      </c>
      <c r="P390">
        <v>0</v>
      </c>
      <c r="Q390" s="32" t="s">
        <v>41</v>
      </c>
      <c r="R390">
        <v>8518</v>
      </c>
      <c r="S390" s="32" t="s">
        <v>781</v>
      </c>
      <c r="T390" s="32" t="s">
        <v>782</v>
      </c>
      <c r="U390" s="32" t="s">
        <v>45</v>
      </c>
      <c r="V390" s="32" t="s">
        <v>1705</v>
      </c>
      <c r="W390" s="33">
        <v>44816.419282407405</v>
      </c>
      <c r="X390" s="32" t="s">
        <v>58</v>
      </c>
      <c r="Y390" s="32" t="s">
        <v>47</v>
      </c>
      <c r="Z390" s="32" t="s">
        <v>48</v>
      </c>
      <c r="AA390" s="32" t="s">
        <v>792</v>
      </c>
      <c r="AB390" s="32" t="s">
        <v>783</v>
      </c>
      <c r="AC390" s="32" t="s">
        <v>517</v>
      </c>
      <c r="AD390" s="34"/>
      <c r="AE390" s="32" t="s">
        <v>39</v>
      </c>
      <c r="AF390" s="32" t="s">
        <v>50</v>
      </c>
      <c r="AG390" s="35">
        <v>0</v>
      </c>
      <c r="AH390" s="33">
        <v>44825.65483796296</v>
      </c>
      <c r="AI390" s="32" t="s">
        <v>56</v>
      </c>
    </row>
    <row r="391" spans="1:35">
      <c r="A391" s="32" t="s">
        <v>35</v>
      </c>
      <c r="B391" s="32" t="s">
        <v>36</v>
      </c>
      <c r="C391" s="33">
        <v>44816.623518518521</v>
      </c>
      <c r="D391" s="33">
        <v>44816.375104166669</v>
      </c>
      <c r="E391" s="32" t="s">
        <v>37</v>
      </c>
      <c r="F391" s="32" t="s">
        <v>2340</v>
      </c>
      <c r="G391">
        <v>11520</v>
      </c>
      <c r="H391" s="33">
        <v>44826.589490740742</v>
      </c>
      <c r="I391" s="32" t="s">
        <v>38</v>
      </c>
      <c r="J391" s="32" t="s">
        <v>39</v>
      </c>
      <c r="K391" s="33"/>
      <c r="L391" s="32" t="s">
        <v>40</v>
      </c>
      <c r="M391" s="32" t="s">
        <v>56</v>
      </c>
      <c r="N391">
        <v>1</v>
      </c>
      <c r="O391" s="32" t="s">
        <v>42</v>
      </c>
      <c r="P391">
        <v>0</v>
      </c>
      <c r="Q391" s="32" t="s">
        <v>56</v>
      </c>
      <c r="R391">
        <v>8142</v>
      </c>
      <c r="S391" s="32" t="s">
        <v>218</v>
      </c>
      <c r="T391" s="32" t="s">
        <v>219</v>
      </c>
      <c r="U391" s="32" t="s">
        <v>45</v>
      </c>
      <c r="V391" s="32" t="s">
        <v>2341</v>
      </c>
      <c r="W391" s="33">
        <v>44816.409814814811</v>
      </c>
      <c r="X391" s="32" t="s">
        <v>58</v>
      </c>
      <c r="Y391" s="32" t="s">
        <v>52</v>
      </c>
      <c r="Z391" s="32" t="s">
        <v>48</v>
      </c>
      <c r="AA391" s="32" t="s">
        <v>128</v>
      </c>
      <c r="AB391" s="32" t="s">
        <v>2342</v>
      </c>
      <c r="AC391" s="32" t="s">
        <v>1452</v>
      </c>
      <c r="AD391" s="34"/>
      <c r="AE391" s="32" t="s">
        <v>39</v>
      </c>
      <c r="AF391" s="32" t="s">
        <v>50</v>
      </c>
      <c r="AG391" s="35">
        <v>0</v>
      </c>
      <c r="AH391" s="33">
        <v>44816.623518518521</v>
      </c>
      <c r="AI391" s="32" t="s">
        <v>56</v>
      </c>
    </row>
    <row r="392" spans="1:35">
      <c r="A392" s="32" t="s">
        <v>35</v>
      </c>
      <c r="B392" s="32" t="s">
        <v>2343</v>
      </c>
      <c r="C392" s="33"/>
      <c r="D392" s="33">
        <v>44816.378368055557</v>
      </c>
      <c r="E392" s="32" t="s">
        <v>37</v>
      </c>
      <c r="F392" s="32" t="s">
        <v>2344</v>
      </c>
      <c r="G392">
        <v>11521</v>
      </c>
      <c r="H392" s="33">
        <v>44826.378703703704</v>
      </c>
      <c r="I392" s="32" t="s">
        <v>38</v>
      </c>
      <c r="J392" s="32" t="s">
        <v>39</v>
      </c>
      <c r="K392" s="33"/>
      <c r="L392" s="32" t="s">
        <v>40</v>
      </c>
      <c r="M392" s="32" t="s">
        <v>56</v>
      </c>
      <c r="N392">
        <v>1</v>
      </c>
      <c r="O392" s="32" t="s">
        <v>39</v>
      </c>
      <c r="P392">
        <v>0</v>
      </c>
      <c r="Q392" s="32" t="s">
        <v>56</v>
      </c>
      <c r="R392">
        <v>625529548</v>
      </c>
      <c r="S392" s="32" t="s">
        <v>588</v>
      </c>
      <c r="T392" s="32" t="s">
        <v>589</v>
      </c>
      <c r="U392" s="32" t="s">
        <v>39</v>
      </c>
      <c r="V392" s="32" t="s">
        <v>39</v>
      </c>
      <c r="W392" s="33"/>
      <c r="X392" s="32" t="s">
        <v>780</v>
      </c>
      <c r="Y392" s="32" t="s">
        <v>47</v>
      </c>
      <c r="Z392" s="32" t="s">
        <v>160</v>
      </c>
      <c r="AA392" s="32" t="s">
        <v>39</v>
      </c>
      <c r="AB392" s="32" t="s">
        <v>2222</v>
      </c>
      <c r="AC392" s="32" t="s">
        <v>521</v>
      </c>
      <c r="AD392" s="34"/>
      <c r="AE392" s="32" t="s">
        <v>39</v>
      </c>
      <c r="AF392" s="32" t="s">
        <v>50</v>
      </c>
      <c r="AG392" s="35">
        <v>0</v>
      </c>
      <c r="AH392" s="33">
        <v>44825.681481481479</v>
      </c>
      <c r="AI392" s="32" t="s">
        <v>56</v>
      </c>
    </row>
    <row r="393" spans="1:35">
      <c r="A393" s="32" t="s">
        <v>35</v>
      </c>
      <c r="B393" s="32" t="s">
        <v>1527</v>
      </c>
      <c r="C393" s="33">
        <v>44816.623773148145</v>
      </c>
      <c r="D393" s="33">
        <v>44816.385462962964</v>
      </c>
      <c r="E393" s="32" t="s">
        <v>37</v>
      </c>
      <c r="F393" s="32" t="s">
        <v>2345</v>
      </c>
      <c r="G393">
        <v>11522</v>
      </c>
      <c r="H393" s="33">
        <v>44826.591423611113</v>
      </c>
      <c r="I393" s="32" t="s">
        <v>38</v>
      </c>
      <c r="J393" s="32" t="s">
        <v>39</v>
      </c>
      <c r="K393" s="33"/>
      <c r="L393" s="32" t="s">
        <v>40</v>
      </c>
      <c r="M393" s="32" t="s">
        <v>56</v>
      </c>
      <c r="N393">
        <v>2</v>
      </c>
      <c r="O393" s="32" t="s">
        <v>224</v>
      </c>
      <c r="P393">
        <v>0</v>
      </c>
      <c r="Q393" s="32" t="s">
        <v>56</v>
      </c>
      <c r="R393">
        <v>6794</v>
      </c>
      <c r="S393" s="32" t="s">
        <v>1952</v>
      </c>
      <c r="T393" s="32" t="s">
        <v>1953</v>
      </c>
      <c r="U393" s="32" t="s">
        <v>45</v>
      </c>
      <c r="V393" s="32" t="s">
        <v>2346</v>
      </c>
      <c r="W393" s="33">
        <v>44816.418344907404</v>
      </c>
      <c r="X393" s="32" t="s">
        <v>51</v>
      </c>
      <c r="Y393" s="32" t="s">
        <v>47</v>
      </c>
      <c r="Z393" s="32" t="s">
        <v>48</v>
      </c>
      <c r="AA393" s="32" t="s">
        <v>455</v>
      </c>
      <c r="AB393" s="32" t="s">
        <v>2347</v>
      </c>
      <c r="AC393" s="32" t="s">
        <v>1956</v>
      </c>
      <c r="AD393" s="34"/>
      <c r="AE393" s="32" t="s">
        <v>39</v>
      </c>
      <c r="AF393" s="32" t="s">
        <v>50</v>
      </c>
      <c r="AG393" s="35">
        <v>0</v>
      </c>
      <c r="AH393" s="33">
        <v>44816.624062499999</v>
      </c>
      <c r="AI393" s="32" t="s">
        <v>56</v>
      </c>
    </row>
    <row r="394" spans="1:35">
      <c r="A394" s="32" t="s">
        <v>35</v>
      </c>
      <c r="B394" s="32" t="s">
        <v>2348</v>
      </c>
      <c r="C394" s="33">
        <v>44816.624594907407</v>
      </c>
      <c r="D394" s="33">
        <v>44816.393750000003</v>
      </c>
      <c r="E394" s="32" t="s">
        <v>37</v>
      </c>
      <c r="F394" s="32" t="s">
        <v>2349</v>
      </c>
      <c r="G394">
        <v>11523</v>
      </c>
      <c r="H394" s="33">
        <v>44826.466956018521</v>
      </c>
      <c r="I394" s="32" t="s">
        <v>38</v>
      </c>
      <c r="J394" s="32" t="s">
        <v>39</v>
      </c>
      <c r="K394" s="33"/>
      <c r="L394" s="32" t="s">
        <v>40</v>
      </c>
      <c r="M394" s="32" t="s">
        <v>56</v>
      </c>
      <c r="N394">
        <v>1</v>
      </c>
      <c r="O394" s="32" t="s">
        <v>60</v>
      </c>
      <c r="P394">
        <v>0</v>
      </c>
      <c r="Q394" s="32" t="s">
        <v>56</v>
      </c>
      <c r="R394">
        <v>6965</v>
      </c>
      <c r="S394" s="32" t="s">
        <v>2350</v>
      </c>
      <c r="T394" s="32" t="s">
        <v>2351</v>
      </c>
      <c r="U394" s="32" t="s">
        <v>45</v>
      </c>
      <c r="V394" s="32" t="s">
        <v>2352</v>
      </c>
      <c r="W394" s="33">
        <v>44816.55190972222</v>
      </c>
      <c r="X394" s="32" t="s">
        <v>59</v>
      </c>
      <c r="Y394" s="32" t="s">
        <v>47</v>
      </c>
      <c r="Z394" s="32" t="s">
        <v>48</v>
      </c>
      <c r="AA394" s="32" t="s">
        <v>474</v>
      </c>
      <c r="AB394" s="32" t="s">
        <v>2353</v>
      </c>
      <c r="AC394" s="32" t="s">
        <v>941</v>
      </c>
      <c r="AD394" s="34"/>
      <c r="AE394" s="32" t="s">
        <v>39</v>
      </c>
      <c r="AF394" s="32" t="s">
        <v>50</v>
      </c>
      <c r="AG394" s="35">
        <v>0</v>
      </c>
      <c r="AH394" s="33">
        <v>44816.624594907407</v>
      </c>
      <c r="AI394" s="32" t="s">
        <v>41</v>
      </c>
    </row>
    <row r="395" spans="1:35">
      <c r="A395" s="32" t="s">
        <v>35</v>
      </c>
      <c r="B395" s="32" t="s">
        <v>1527</v>
      </c>
      <c r="C395" s="33">
        <v>44816.609212962961</v>
      </c>
      <c r="D395" s="33">
        <v>44816.397581018522</v>
      </c>
      <c r="E395" s="32" t="s">
        <v>37</v>
      </c>
      <c r="F395" s="32" t="s">
        <v>2354</v>
      </c>
      <c r="G395">
        <v>11524</v>
      </c>
      <c r="H395" s="33">
        <v>44826.397881944446</v>
      </c>
      <c r="I395" s="32" t="s">
        <v>38</v>
      </c>
      <c r="J395" s="32" t="s">
        <v>39</v>
      </c>
      <c r="K395" s="33"/>
      <c r="L395" s="32" t="s">
        <v>40</v>
      </c>
      <c r="M395" s="32" t="s">
        <v>56</v>
      </c>
      <c r="N395">
        <v>1</v>
      </c>
      <c r="O395" s="32" t="s">
        <v>42</v>
      </c>
      <c r="P395">
        <v>0</v>
      </c>
      <c r="Q395" s="32" t="s">
        <v>56</v>
      </c>
      <c r="R395">
        <v>6456</v>
      </c>
      <c r="S395" s="32" t="s">
        <v>296</v>
      </c>
      <c r="T395" s="32" t="s">
        <v>297</v>
      </c>
      <c r="U395" s="32" t="s">
        <v>45</v>
      </c>
      <c r="V395" s="32" t="s">
        <v>2355</v>
      </c>
      <c r="W395" s="33">
        <v>44816.609212962961</v>
      </c>
      <c r="X395" s="32" t="s">
        <v>223</v>
      </c>
      <c r="Y395" s="32" t="s">
        <v>47</v>
      </c>
      <c r="Z395" s="32" t="s">
        <v>48</v>
      </c>
      <c r="AA395" s="32" t="s">
        <v>2356</v>
      </c>
      <c r="AB395" s="32" t="s">
        <v>2357</v>
      </c>
      <c r="AC395" s="32" t="s">
        <v>587</v>
      </c>
      <c r="AD395" s="34"/>
      <c r="AE395" s="32" t="s">
        <v>39</v>
      </c>
      <c r="AF395" s="32" t="s">
        <v>50</v>
      </c>
      <c r="AG395" s="35">
        <v>0</v>
      </c>
      <c r="AH395" s="33">
        <v>44816.609212962961</v>
      </c>
      <c r="AI395" s="32" t="s">
        <v>56</v>
      </c>
    </row>
    <row r="396" spans="1:35">
      <c r="A396" s="32" t="s">
        <v>35</v>
      </c>
      <c r="B396" s="32" t="s">
        <v>2348</v>
      </c>
      <c r="C396" s="33">
        <v>44819.692800925928</v>
      </c>
      <c r="D396" s="33">
        <v>44816.397604166668</v>
      </c>
      <c r="E396" s="32" t="s">
        <v>37</v>
      </c>
      <c r="F396" s="32" t="s">
        <v>2358</v>
      </c>
      <c r="G396">
        <v>11525</v>
      </c>
      <c r="H396" s="33">
        <v>44830.423356481479</v>
      </c>
      <c r="I396" s="32" t="s">
        <v>38</v>
      </c>
      <c r="J396" s="32" t="s">
        <v>39</v>
      </c>
      <c r="K396" s="33"/>
      <c r="L396" s="32" t="s">
        <v>40</v>
      </c>
      <c r="M396" s="32" t="s">
        <v>56</v>
      </c>
      <c r="N396">
        <v>1</v>
      </c>
      <c r="O396" s="32" t="s">
        <v>60</v>
      </c>
      <c r="P396">
        <v>0</v>
      </c>
      <c r="Q396" s="32" t="s">
        <v>56</v>
      </c>
      <c r="R396">
        <v>6328</v>
      </c>
      <c r="S396" s="32" t="s">
        <v>218</v>
      </c>
      <c r="T396" s="32" t="s">
        <v>219</v>
      </c>
      <c r="U396" s="32" t="s">
        <v>45</v>
      </c>
      <c r="V396" s="32" t="s">
        <v>2359</v>
      </c>
      <c r="W396" s="33">
        <v>44817.667615740742</v>
      </c>
      <c r="X396" s="32" t="s">
        <v>89</v>
      </c>
      <c r="Y396" s="32" t="s">
        <v>52</v>
      </c>
      <c r="Z396" s="32" t="s">
        <v>48</v>
      </c>
      <c r="AA396" s="32" t="s">
        <v>474</v>
      </c>
      <c r="AB396" s="32" t="s">
        <v>2360</v>
      </c>
      <c r="AC396" s="32" t="s">
        <v>619</v>
      </c>
      <c r="AD396" s="34"/>
      <c r="AE396" s="32" t="s">
        <v>39</v>
      </c>
      <c r="AF396" s="32" t="s">
        <v>50</v>
      </c>
      <c r="AG396" s="35">
        <v>0</v>
      </c>
      <c r="AH396" s="33">
        <v>44819.692800925928</v>
      </c>
      <c r="AI396" s="32" t="s">
        <v>56</v>
      </c>
    </row>
    <row r="397" spans="1:35">
      <c r="A397" s="32" t="s">
        <v>35</v>
      </c>
      <c r="B397" s="32" t="s">
        <v>2348</v>
      </c>
      <c r="C397" s="33">
        <v>44819.692835648151</v>
      </c>
      <c r="D397" s="33">
        <v>44816.398356481484</v>
      </c>
      <c r="E397" s="32" t="s">
        <v>37</v>
      </c>
      <c r="F397" s="32" t="s">
        <v>2361</v>
      </c>
      <c r="G397">
        <v>11526</v>
      </c>
      <c r="H397" s="33">
        <v>44830.424768518518</v>
      </c>
      <c r="I397" s="32" t="s">
        <v>38</v>
      </c>
      <c r="J397" s="32" t="s">
        <v>39</v>
      </c>
      <c r="K397" s="33"/>
      <c r="L397" s="32" t="s">
        <v>40</v>
      </c>
      <c r="M397" s="32" t="s">
        <v>56</v>
      </c>
      <c r="N397">
        <v>1</v>
      </c>
      <c r="O397" s="32" t="s">
        <v>60</v>
      </c>
      <c r="P397">
        <v>0</v>
      </c>
      <c r="Q397" s="32" t="s">
        <v>56</v>
      </c>
      <c r="R397">
        <v>6328</v>
      </c>
      <c r="S397" s="32" t="s">
        <v>1069</v>
      </c>
      <c r="T397" s="32" t="s">
        <v>1070</v>
      </c>
      <c r="U397" s="32" t="s">
        <v>45</v>
      </c>
      <c r="V397" s="32" t="s">
        <v>2362</v>
      </c>
      <c r="W397" s="33">
        <v>44817.666574074072</v>
      </c>
      <c r="X397" s="32" t="s">
        <v>89</v>
      </c>
      <c r="Y397" s="32" t="s">
        <v>47</v>
      </c>
      <c r="Z397" s="32" t="s">
        <v>48</v>
      </c>
      <c r="AA397" s="32" t="s">
        <v>474</v>
      </c>
      <c r="AB397" s="32" t="s">
        <v>2363</v>
      </c>
      <c r="AC397" s="32" t="s">
        <v>619</v>
      </c>
      <c r="AD397" s="34"/>
      <c r="AE397" s="32" t="s">
        <v>39</v>
      </c>
      <c r="AF397" s="32" t="s">
        <v>50</v>
      </c>
      <c r="AG397" s="35">
        <v>0</v>
      </c>
      <c r="AH397" s="33">
        <v>44819.692824074074</v>
      </c>
      <c r="AI397" s="32" t="s">
        <v>56</v>
      </c>
    </row>
    <row r="398" spans="1:35">
      <c r="A398" s="32" t="s">
        <v>35</v>
      </c>
      <c r="B398" s="32" t="s">
        <v>1527</v>
      </c>
      <c r="C398" s="33">
        <v>44816.687395833331</v>
      </c>
      <c r="D398" s="33">
        <v>44816.402696759258</v>
      </c>
      <c r="E398" s="32" t="s">
        <v>37</v>
      </c>
      <c r="F398" s="32" t="s">
        <v>2364</v>
      </c>
      <c r="G398">
        <v>11527</v>
      </c>
      <c r="H398" s="33">
        <v>44826.404756944445</v>
      </c>
      <c r="I398" s="32" t="s">
        <v>38</v>
      </c>
      <c r="J398" s="32" t="s">
        <v>39</v>
      </c>
      <c r="K398" s="33"/>
      <c r="L398" s="32" t="s">
        <v>40</v>
      </c>
      <c r="M398" s="32" t="s">
        <v>56</v>
      </c>
      <c r="N398">
        <v>1</v>
      </c>
      <c r="O398" s="32" t="s">
        <v>42</v>
      </c>
      <c r="P398">
        <v>0</v>
      </c>
      <c r="Q398" s="32" t="s">
        <v>56</v>
      </c>
      <c r="R398">
        <v>8609</v>
      </c>
      <c r="S398" s="32" t="s">
        <v>936</v>
      </c>
      <c r="T398" s="32" t="s">
        <v>2145</v>
      </c>
      <c r="U398" s="32" t="s">
        <v>45</v>
      </c>
      <c r="V398" s="32" t="s">
        <v>2365</v>
      </c>
      <c r="W398" s="33">
        <v>44816.685578703706</v>
      </c>
      <c r="X398" s="32" t="s">
        <v>58</v>
      </c>
      <c r="Y398" s="32" t="s">
        <v>47</v>
      </c>
      <c r="Z398" s="32" t="s">
        <v>48</v>
      </c>
      <c r="AA398" s="32" t="s">
        <v>475</v>
      </c>
      <c r="AB398" s="32" t="s">
        <v>2366</v>
      </c>
      <c r="AC398" s="32" t="s">
        <v>1805</v>
      </c>
      <c r="AD398" s="34"/>
      <c r="AE398" s="32" t="s">
        <v>39</v>
      </c>
      <c r="AF398" s="32" t="s">
        <v>50</v>
      </c>
      <c r="AG398" s="35">
        <v>0</v>
      </c>
      <c r="AH398" s="33">
        <v>44816.687395833331</v>
      </c>
      <c r="AI398" s="32" t="s">
        <v>56</v>
      </c>
    </row>
    <row r="399" spans="1:35">
      <c r="A399" s="32" t="s">
        <v>35</v>
      </c>
      <c r="B399" s="32" t="s">
        <v>2348</v>
      </c>
      <c r="C399" s="33">
        <v>44816.415891203702</v>
      </c>
      <c r="D399" s="33">
        <v>44816.413888888892</v>
      </c>
      <c r="E399" s="32" t="s">
        <v>37</v>
      </c>
      <c r="F399" s="32" t="s">
        <v>2367</v>
      </c>
      <c r="G399">
        <v>11528</v>
      </c>
      <c r="H399" s="33">
        <v>44826.63616898148</v>
      </c>
      <c r="I399" s="32" t="s">
        <v>38</v>
      </c>
      <c r="J399" s="32" t="s">
        <v>39</v>
      </c>
      <c r="K399" s="33"/>
      <c r="L399" s="32" t="s">
        <v>40</v>
      </c>
      <c r="M399" s="32" t="s">
        <v>56</v>
      </c>
      <c r="N399">
        <v>1</v>
      </c>
      <c r="O399" s="32" t="s">
        <v>60</v>
      </c>
      <c r="P399">
        <v>0</v>
      </c>
      <c r="Q399" s="32" t="s">
        <v>56</v>
      </c>
      <c r="R399">
        <v>6122</v>
      </c>
      <c r="S399" s="32" t="s">
        <v>470</v>
      </c>
      <c r="T399" s="32" t="s">
        <v>471</v>
      </c>
      <c r="U399" s="32" t="s">
        <v>45</v>
      </c>
      <c r="V399" s="32" t="s">
        <v>2368</v>
      </c>
      <c r="W399" s="33">
        <v>44816.415891203702</v>
      </c>
      <c r="X399" s="32" t="s">
        <v>223</v>
      </c>
      <c r="Y399" s="32" t="s">
        <v>47</v>
      </c>
      <c r="Z399" s="32" t="s">
        <v>48</v>
      </c>
      <c r="AA399" s="32" t="s">
        <v>474</v>
      </c>
      <c r="AB399" s="32" t="s">
        <v>876</v>
      </c>
      <c r="AC399" s="32" t="s">
        <v>619</v>
      </c>
      <c r="AD399" s="34">
        <v>44686</v>
      </c>
      <c r="AE399" s="32" t="s">
        <v>39</v>
      </c>
      <c r="AF399" s="32" t="s">
        <v>50</v>
      </c>
      <c r="AG399" s="35">
        <v>0</v>
      </c>
      <c r="AH399" s="33">
        <v>44816.637557870374</v>
      </c>
      <c r="AI399" s="32" t="s">
        <v>56</v>
      </c>
    </row>
    <row r="400" spans="1:35">
      <c r="A400" s="32" t="s">
        <v>35</v>
      </c>
      <c r="B400" s="32" t="s">
        <v>178</v>
      </c>
      <c r="C400" s="33">
        <v>44821.566620370373</v>
      </c>
      <c r="D400" s="33">
        <v>44816.438668981478</v>
      </c>
      <c r="E400" s="32" t="s">
        <v>37</v>
      </c>
      <c r="F400" s="32" t="s">
        <v>39</v>
      </c>
      <c r="G400">
        <v>11529</v>
      </c>
      <c r="H400" s="33">
        <v>44832.461111111108</v>
      </c>
      <c r="I400" s="32" t="s">
        <v>38</v>
      </c>
      <c r="J400" s="32" t="s">
        <v>39</v>
      </c>
      <c r="K400" s="33"/>
      <c r="L400" s="32" t="s">
        <v>40</v>
      </c>
      <c r="M400" s="32" t="s">
        <v>56</v>
      </c>
      <c r="N400">
        <v>1</v>
      </c>
      <c r="O400" s="32" t="s">
        <v>54</v>
      </c>
      <c r="P400">
        <v>0</v>
      </c>
      <c r="Q400" s="32" t="s">
        <v>56</v>
      </c>
      <c r="R400">
        <v>8713</v>
      </c>
      <c r="S400" s="32" t="s">
        <v>665</v>
      </c>
      <c r="T400" s="32" t="s">
        <v>666</v>
      </c>
      <c r="U400" s="32" t="s">
        <v>45</v>
      </c>
      <c r="V400" s="32" t="s">
        <v>2369</v>
      </c>
      <c r="W400" s="33">
        <v>44819.561018518521</v>
      </c>
      <c r="X400" s="32" t="s">
        <v>58</v>
      </c>
      <c r="Y400" s="32" t="s">
        <v>47</v>
      </c>
      <c r="Z400" s="32" t="s">
        <v>48</v>
      </c>
      <c r="AA400" s="32" t="s">
        <v>182</v>
      </c>
      <c r="AB400" s="32" t="s">
        <v>2370</v>
      </c>
      <c r="AC400" s="32" t="s">
        <v>464</v>
      </c>
      <c r="AD400" s="34"/>
      <c r="AE400" s="32" t="s">
        <v>39</v>
      </c>
      <c r="AF400" s="32" t="s">
        <v>53</v>
      </c>
      <c r="AG400" s="35">
        <v>0</v>
      </c>
      <c r="AH400" s="33">
        <v>44821.566608796296</v>
      </c>
      <c r="AI400" s="32" t="s">
        <v>56</v>
      </c>
    </row>
    <row r="401" spans="1:35">
      <c r="A401" s="32" t="s">
        <v>35</v>
      </c>
      <c r="B401" s="32" t="s">
        <v>171</v>
      </c>
      <c r="C401" s="33">
        <v>44816.625104166669</v>
      </c>
      <c r="D401" s="33">
        <v>44816.448148148149</v>
      </c>
      <c r="E401" s="32" t="s">
        <v>37</v>
      </c>
      <c r="F401" s="32" t="s">
        <v>2371</v>
      </c>
      <c r="G401">
        <v>11530</v>
      </c>
      <c r="H401" s="33">
        <v>44826.613298611112</v>
      </c>
      <c r="I401" s="32" t="s">
        <v>38</v>
      </c>
      <c r="J401" s="32" t="s">
        <v>39</v>
      </c>
      <c r="K401" s="33"/>
      <c r="L401" s="32" t="s">
        <v>40</v>
      </c>
      <c r="M401" s="32" t="s">
        <v>56</v>
      </c>
      <c r="N401">
        <v>1</v>
      </c>
      <c r="O401" s="32" t="s">
        <v>42</v>
      </c>
      <c r="P401">
        <v>0</v>
      </c>
      <c r="Q401" s="32" t="s">
        <v>56</v>
      </c>
      <c r="R401">
        <v>6081</v>
      </c>
      <c r="S401" s="32" t="s">
        <v>2372</v>
      </c>
      <c r="T401" s="32" t="s">
        <v>2373</v>
      </c>
      <c r="U401" s="32" t="s">
        <v>45</v>
      </c>
      <c r="V401" s="32" t="s">
        <v>2374</v>
      </c>
      <c r="W401" s="33">
        <v>44816.46056712963</v>
      </c>
      <c r="X401" s="32" t="s">
        <v>149</v>
      </c>
      <c r="Y401" s="32" t="s">
        <v>52</v>
      </c>
      <c r="Z401" s="32" t="s">
        <v>48</v>
      </c>
      <c r="AA401" s="32" t="s">
        <v>220</v>
      </c>
      <c r="AB401" s="32" t="s">
        <v>2375</v>
      </c>
      <c r="AC401" s="32" t="s">
        <v>557</v>
      </c>
      <c r="AD401" s="34"/>
      <c r="AE401" s="32" t="s">
        <v>39</v>
      </c>
      <c r="AF401" s="32" t="s">
        <v>50</v>
      </c>
      <c r="AG401" s="35">
        <v>0</v>
      </c>
      <c r="AH401" s="33">
        <v>44816.625104166669</v>
      </c>
      <c r="AI401" s="32" t="s">
        <v>56</v>
      </c>
    </row>
    <row r="402" spans="1:35">
      <c r="A402" s="32" t="s">
        <v>35</v>
      </c>
      <c r="B402" s="32" t="s">
        <v>178</v>
      </c>
      <c r="C402" s="33"/>
      <c r="D402" s="33">
        <v>44816.450046296297</v>
      </c>
      <c r="E402" s="32" t="s">
        <v>37</v>
      </c>
      <c r="F402" s="32" t="s">
        <v>39</v>
      </c>
      <c r="G402">
        <v>11531</v>
      </c>
      <c r="H402" s="33">
        <v>44818.700046296297</v>
      </c>
      <c r="I402" s="32" t="s">
        <v>38</v>
      </c>
      <c r="J402" s="32" t="s">
        <v>39</v>
      </c>
      <c r="K402" s="33"/>
      <c r="L402" s="32" t="s">
        <v>40</v>
      </c>
      <c r="M402" s="32" t="s">
        <v>56</v>
      </c>
      <c r="N402">
        <v>1</v>
      </c>
      <c r="O402" s="32" t="s">
        <v>73</v>
      </c>
      <c r="P402">
        <v>0</v>
      </c>
      <c r="Q402" s="32" t="s">
        <v>41</v>
      </c>
      <c r="R402">
        <v>8692</v>
      </c>
      <c r="S402" s="32" t="s">
        <v>64</v>
      </c>
      <c r="T402" s="32" t="s">
        <v>65</v>
      </c>
      <c r="U402" s="32" t="s">
        <v>39</v>
      </c>
      <c r="V402" s="32" t="s">
        <v>39</v>
      </c>
      <c r="W402" s="33"/>
      <c r="X402" s="32" t="s">
        <v>433</v>
      </c>
      <c r="Y402" s="32" t="s">
        <v>47</v>
      </c>
      <c r="Z402" s="32" t="s">
        <v>160</v>
      </c>
      <c r="AA402" s="32" t="s">
        <v>182</v>
      </c>
      <c r="AB402" s="32" t="s">
        <v>69</v>
      </c>
      <c r="AC402" s="32" t="s">
        <v>1237</v>
      </c>
      <c r="AD402" s="34"/>
      <c r="AE402" s="32" t="s">
        <v>39</v>
      </c>
      <c r="AF402" s="32" t="s">
        <v>53</v>
      </c>
      <c r="AG402" s="35">
        <v>0</v>
      </c>
      <c r="AH402" s="33">
        <v>44825.665185185186</v>
      </c>
      <c r="AI402" s="32" t="s">
        <v>56</v>
      </c>
    </row>
    <row r="403" spans="1:35">
      <c r="A403" s="32" t="s">
        <v>35</v>
      </c>
      <c r="B403" s="32" t="s">
        <v>39</v>
      </c>
      <c r="C403" s="33"/>
      <c r="D403" s="33">
        <v>44816.451874999999</v>
      </c>
      <c r="E403" s="32" t="s">
        <v>37</v>
      </c>
      <c r="F403" s="32" t="s">
        <v>2376</v>
      </c>
      <c r="G403">
        <v>11532</v>
      </c>
      <c r="H403" s="33">
        <v>44826.452037037037</v>
      </c>
      <c r="I403" s="32" t="s">
        <v>38</v>
      </c>
      <c r="J403" s="32" t="s">
        <v>39</v>
      </c>
      <c r="K403" s="33"/>
      <c r="L403" s="32" t="s">
        <v>40</v>
      </c>
      <c r="M403" s="32" t="s">
        <v>56</v>
      </c>
      <c r="N403">
        <v>2</v>
      </c>
      <c r="O403" s="32" t="s">
        <v>39</v>
      </c>
      <c r="P403">
        <v>0</v>
      </c>
      <c r="Q403" s="32" t="s">
        <v>56</v>
      </c>
      <c r="R403">
        <v>925299986</v>
      </c>
      <c r="S403" s="32" t="s">
        <v>404</v>
      </c>
      <c r="T403" s="32" t="s">
        <v>405</v>
      </c>
      <c r="U403" s="32" t="s">
        <v>39</v>
      </c>
      <c r="V403" s="32" t="s">
        <v>39</v>
      </c>
      <c r="W403" s="33"/>
      <c r="X403" s="32" t="s">
        <v>678</v>
      </c>
      <c r="Y403" s="32" t="s">
        <v>47</v>
      </c>
      <c r="Z403" s="32" t="s">
        <v>160</v>
      </c>
      <c r="AA403" s="32" t="s">
        <v>39</v>
      </c>
      <c r="AB403" s="32" t="s">
        <v>2377</v>
      </c>
      <c r="AC403" s="32" t="s">
        <v>540</v>
      </c>
      <c r="AD403" s="34"/>
      <c r="AE403" s="32" t="s">
        <v>39</v>
      </c>
      <c r="AF403" s="32" t="s">
        <v>50</v>
      </c>
      <c r="AG403" s="35">
        <v>0</v>
      </c>
      <c r="AH403" s="33">
        <v>44819.676203703704</v>
      </c>
      <c r="AI403" s="32" t="s">
        <v>56</v>
      </c>
    </row>
    <row r="404" spans="1:35">
      <c r="A404" s="32" t="s">
        <v>35</v>
      </c>
      <c r="B404" s="32" t="s">
        <v>36</v>
      </c>
      <c r="C404" s="33">
        <v>44819.609143518515</v>
      </c>
      <c r="D404" s="33">
        <v>44816.452002314814</v>
      </c>
      <c r="E404" s="32" t="s">
        <v>37</v>
      </c>
      <c r="F404" s="32" t="s">
        <v>2378</v>
      </c>
      <c r="G404">
        <v>11533</v>
      </c>
      <c r="H404" s="33">
        <v>44831.375115740739</v>
      </c>
      <c r="I404" s="32" t="s">
        <v>38</v>
      </c>
      <c r="J404" s="32" t="s">
        <v>39</v>
      </c>
      <c r="K404" s="33"/>
      <c r="L404" s="32" t="s">
        <v>40</v>
      </c>
      <c r="M404" s="32" t="s">
        <v>56</v>
      </c>
      <c r="N404">
        <v>1</v>
      </c>
      <c r="O404" s="32" t="s">
        <v>42</v>
      </c>
      <c r="P404">
        <v>0</v>
      </c>
      <c r="Q404" s="32" t="s">
        <v>56</v>
      </c>
      <c r="R404">
        <v>8685</v>
      </c>
      <c r="S404" s="32" t="s">
        <v>155</v>
      </c>
      <c r="T404" s="32" t="s">
        <v>156</v>
      </c>
      <c r="U404" s="32" t="s">
        <v>45</v>
      </c>
      <c r="V404" s="32" t="s">
        <v>2379</v>
      </c>
      <c r="W404" s="33">
        <v>44817.580127314817</v>
      </c>
      <c r="X404" s="32" t="s">
        <v>58</v>
      </c>
      <c r="Y404" s="32" t="s">
        <v>47</v>
      </c>
      <c r="Z404" s="32" t="s">
        <v>48</v>
      </c>
      <c r="AA404" s="32" t="s">
        <v>49</v>
      </c>
      <c r="AB404" s="32" t="s">
        <v>2378</v>
      </c>
      <c r="AC404" s="32" t="s">
        <v>328</v>
      </c>
      <c r="AD404" s="34"/>
      <c r="AE404" s="32" t="s">
        <v>39</v>
      </c>
      <c r="AF404" s="32" t="s">
        <v>50</v>
      </c>
      <c r="AG404" s="35">
        <v>0</v>
      </c>
      <c r="AH404" s="33">
        <v>44819.609143518515</v>
      </c>
      <c r="AI404" s="32" t="s">
        <v>56</v>
      </c>
    </row>
    <row r="405" spans="1:35">
      <c r="A405" s="32" t="s">
        <v>35</v>
      </c>
      <c r="B405" s="32" t="s">
        <v>329</v>
      </c>
      <c r="C405" s="33"/>
      <c r="D405" s="33">
        <v>44816.452210648145</v>
      </c>
      <c r="E405" s="32" t="s">
        <v>37</v>
      </c>
      <c r="F405" s="32" t="s">
        <v>2380</v>
      </c>
      <c r="G405">
        <v>11534</v>
      </c>
      <c r="H405" s="33">
        <v>44832.357037037036</v>
      </c>
      <c r="I405" s="32" t="s">
        <v>38</v>
      </c>
      <c r="J405" s="32" t="s">
        <v>39</v>
      </c>
      <c r="K405" s="33"/>
      <c r="L405" s="32" t="s">
        <v>40</v>
      </c>
      <c r="M405" s="32" t="s">
        <v>56</v>
      </c>
      <c r="N405">
        <v>1</v>
      </c>
      <c r="O405" s="32" t="s">
        <v>732</v>
      </c>
      <c r="P405">
        <v>0</v>
      </c>
      <c r="Q405" s="32" t="s">
        <v>56</v>
      </c>
      <c r="R405">
        <v>649978254</v>
      </c>
      <c r="S405" s="32" t="s">
        <v>2381</v>
      </c>
      <c r="T405" s="32" t="s">
        <v>2382</v>
      </c>
      <c r="U405" s="32" t="s">
        <v>39</v>
      </c>
      <c r="V405" s="32" t="s">
        <v>39</v>
      </c>
      <c r="W405" s="33"/>
      <c r="X405" s="32" t="s">
        <v>149</v>
      </c>
      <c r="Y405" s="32" t="s">
        <v>47</v>
      </c>
      <c r="Z405" s="32" t="s">
        <v>160</v>
      </c>
      <c r="AA405" s="32" t="s">
        <v>330</v>
      </c>
      <c r="AB405" s="32" t="s">
        <v>2383</v>
      </c>
      <c r="AC405" s="32" t="s">
        <v>328</v>
      </c>
      <c r="AD405" s="34"/>
      <c r="AE405" s="32" t="s">
        <v>39</v>
      </c>
      <c r="AF405" s="32" t="s">
        <v>53</v>
      </c>
      <c r="AG405" s="35">
        <v>0</v>
      </c>
      <c r="AH405" s="33">
        <v>44825.677175925928</v>
      </c>
      <c r="AI405" s="32" t="s">
        <v>56</v>
      </c>
    </row>
    <row r="406" spans="1:35">
      <c r="A406" s="32" t="s">
        <v>35</v>
      </c>
      <c r="B406" s="32" t="s">
        <v>73</v>
      </c>
      <c r="C406" s="33">
        <v>44816.687777777777</v>
      </c>
      <c r="D406" s="33">
        <v>44816.464560185188</v>
      </c>
      <c r="E406" s="32" t="s">
        <v>37</v>
      </c>
      <c r="F406" s="32" t="s">
        <v>2384</v>
      </c>
      <c r="G406">
        <v>11535</v>
      </c>
      <c r="H406" s="33">
        <v>44826.467638888891</v>
      </c>
      <c r="I406" s="32" t="s">
        <v>38</v>
      </c>
      <c r="J406" s="32" t="s">
        <v>39</v>
      </c>
      <c r="K406" s="33"/>
      <c r="L406" s="32" t="s">
        <v>40</v>
      </c>
      <c r="M406" s="32" t="s">
        <v>56</v>
      </c>
      <c r="N406">
        <v>1</v>
      </c>
      <c r="O406" s="32" t="s">
        <v>42</v>
      </c>
      <c r="P406">
        <v>0</v>
      </c>
      <c r="Q406" s="32" t="s">
        <v>56</v>
      </c>
      <c r="R406">
        <v>8164</v>
      </c>
      <c r="S406" s="32" t="s">
        <v>362</v>
      </c>
      <c r="T406" s="32" t="s">
        <v>363</v>
      </c>
      <c r="U406" s="32" t="s">
        <v>45</v>
      </c>
      <c r="V406" s="32" t="s">
        <v>2385</v>
      </c>
      <c r="W406" s="33">
        <v>44816.685243055559</v>
      </c>
      <c r="X406" s="32" t="s">
        <v>46</v>
      </c>
      <c r="Y406" s="32" t="s">
        <v>47</v>
      </c>
      <c r="Z406" s="32" t="s">
        <v>48</v>
      </c>
      <c r="AA406" s="32" t="s">
        <v>105</v>
      </c>
      <c r="AB406" s="32" t="s">
        <v>2386</v>
      </c>
      <c r="AC406" s="32" t="s">
        <v>2253</v>
      </c>
      <c r="AD406" s="34"/>
      <c r="AE406" s="32" t="s">
        <v>39</v>
      </c>
      <c r="AF406" s="32" t="s">
        <v>50</v>
      </c>
      <c r="AG406" s="35">
        <v>0</v>
      </c>
      <c r="AH406" s="33">
        <v>44816.687777777777</v>
      </c>
      <c r="AI406" s="32" t="s">
        <v>56</v>
      </c>
    </row>
    <row r="407" spans="1:35">
      <c r="A407" s="32" t="s">
        <v>35</v>
      </c>
      <c r="B407" s="32" t="s">
        <v>178</v>
      </c>
      <c r="C407" s="33">
        <v>44816.688055555554</v>
      </c>
      <c r="D407" s="33">
        <v>44816.491655092592</v>
      </c>
      <c r="E407" s="32" t="s">
        <v>37</v>
      </c>
      <c r="F407" s="32" t="s">
        <v>2387</v>
      </c>
      <c r="G407">
        <v>11536</v>
      </c>
      <c r="H407" s="33">
        <v>44837.460833333331</v>
      </c>
      <c r="I407" s="32" t="s">
        <v>38</v>
      </c>
      <c r="J407" s="32" t="s">
        <v>39</v>
      </c>
      <c r="K407" s="33"/>
      <c r="L407" s="32" t="s">
        <v>40</v>
      </c>
      <c r="M407" s="32" t="s">
        <v>56</v>
      </c>
      <c r="N407">
        <v>1</v>
      </c>
      <c r="O407" s="32" t="s">
        <v>54</v>
      </c>
      <c r="P407">
        <v>0</v>
      </c>
      <c r="Q407" s="32" t="s">
        <v>56</v>
      </c>
      <c r="R407">
        <v>894434653</v>
      </c>
      <c r="S407" s="32" t="s">
        <v>2388</v>
      </c>
      <c r="T407" s="32" t="s">
        <v>2389</v>
      </c>
      <c r="U407" s="32" t="s">
        <v>45</v>
      </c>
      <c r="V407" s="32" t="s">
        <v>2390</v>
      </c>
      <c r="W407" s="33">
        <v>44816.686354166668</v>
      </c>
      <c r="X407" s="32" t="s">
        <v>58</v>
      </c>
      <c r="Y407" s="32" t="s">
        <v>47</v>
      </c>
      <c r="Z407" s="32" t="s">
        <v>48</v>
      </c>
      <c r="AA407" s="32" t="s">
        <v>182</v>
      </c>
      <c r="AB407" s="32" t="s">
        <v>2391</v>
      </c>
      <c r="AC407" s="32" t="s">
        <v>561</v>
      </c>
      <c r="AD407" s="34"/>
      <c r="AE407" s="32" t="s">
        <v>39</v>
      </c>
      <c r="AF407" s="32" t="s">
        <v>53</v>
      </c>
      <c r="AG407" s="35">
        <v>0</v>
      </c>
      <c r="AH407" s="33">
        <v>44825.655277777776</v>
      </c>
      <c r="AI407" s="32" t="s">
        <v>56</v>
      </c>
    </row>
    <row r="408" spans="1:35">
      <c r="A408" s="32" t="s">
        <v>35</v>
      </c>
      <c r="B408" s="32" t="s">
        <v>171</v>
      </c>
      <c r="C408" s="33">
        <v>44816.625405092593</v>
      </c>
      <c r="D408" s="33">
        <v>44816.514050925929</v>
      </c>
      <c r="E408" s="32" t="s">
        <v>37</v>
      </c>
      <c r="F408" s="32" t="s">
        <v>2392</v>
      </c>
      <c r="G408">
        <v>11537</v>
      </c>
      <c r="H408" s="33">
        <v>44837.660231481481</v>
      </c>
      <c r="I408" s="32" t="s">
        <v>38</v>
      </c>
      <c r="J408" s="32" t="s">
        <v>39</v>
      </c>
      <c r="K408" s="33"/>
      <c r="L408" s="32" t="s">
        <v>40</v>
      </c>
      <c r="M408" s="32" t="s">
        <v>56</v>
      </c>
      <c r="N408">
        <v>1</v>
      </c>
      <c r="O408" s="32" t="s">
        <v>42</v>
      </c>
      <c r="P408">
        <v>0</v>
      </c>
      <c r="Q408" s="32" t="s">
        <v>56</v>
      </c>
      <c r="R408">
        <v>6121</v>
      </c>
      <c r="S408" s="32" t="s">
        <v>601</v>
      </c>
      <c r="T408" s="32" t="s">
        <v>602</v>
      </c>
      <c r="U408" s="32" t="s">
        <v>45</v>
      </c>
      <c r="V408" s="32" t="s">
        <v>2393</v>
      </c>
      <c r="W408" s="33">
        <v>44816.525057870371</v>
      </c>
      <c r="X408" s="32" t="s">
        <v>72</v>
      </c>
      <c r="Y408" s="32" t="s">
        <v>47</v>
      </c>
      <c r="Z408" s="32" t="s">
        <v>48</v>
      </c>
      <c r="AA408" s="32" t="s">
        <v>844</v>
      </c>
      <c r="AB408" s="32" t="s">
        <v>2394</v>
      </c>
      <c r="AC408" s="32" t="s">
        <v>1883</v>
      </c>
      <c r="AD408" s="34"/>
      <c r="AE408" s="32" t="s">
        <v>39</v>
      </c>
      <c r="AF408" s="32" t="s">
        <v>50</v>
      </c>
      <c r="AG408" s="35">
        <v>0</v>
      </c>
      <c r="AH408" s="33">
        <v>44825.670648148145</v>
      </c>
      <c r="AI408" s="32" t="s">
        <v>41</v>
      </c>
    </row>
    <row r="409" spans="1:35">
      <c r="A409" s="32" t="s">
        <v>35</v>
      </c>
      <c r="B409" s="32" t="s">
        <v>1527</v>
      </c>
      <c r="C409" s="33">
        <v>44816.544999999998</v>
      </c>
      <c r="D409" s="33">
        <v>44816.532800925925</v>
      </c>
      <c r="E409" s="32" t="s">
        <v>37</v>
      </c>
      <c r="F409" s="32" t="s">
        <v>2395</v>
      </c>
      <c r="G409">
        <v>11538</v>
      </c>
      <c r="H409" s="33">
        <v>44826.584837962961</v>
      </c>
      <c r="I409" s="32" t="s">
        <v>38</v>
      </c>
      <c r="J409" s="32" t="s">
        <v>39</v>
      </c>
      <c r="K409" s="33"/>
      <c r="L409" s="32" t="s">
        <v>40</v>
      </c>
      <c r="M409" s="32" t="s">
        <v>56</v>
      </c>
      <c r="N409">
        <v>1</v>
      </c>
      <c r="O409" s="32" t="s">
        <v>42</v>
      </c>
      <c r="P409">
        <v>0</v>
      </c>
      <c r="Q409" s="32" t="s">
        <v>56</v>
      </c>
      <c r="R409">
        <v>852878945</v>
      </c>
      <c r="S409" s="32" t="s">
        <v>2396</v>
      </c>
      <c r="T409" s="32" t="s">
        <v>2397</v>
      </c>
      <c r="U409" s="32" t="s">
        <v>45</v>
      </c>
      <c r="V409" s="32" t="s">
        <v>1047</v>
      </c>
      <c r="W409" s="33">
        <v>44816.544999999998</v>
      </c>
      <c r="X409" s="32" t="s">
        <v>184</v>
      </c>
      <c r="Y409" s="32" t="s">
        <v>47</v>
      </c>
      <c r="Z409" s="32" t="s">
        <v>48</v>
      </c>
      <c r="AA409" s="32" t="s">
        <v>792</v>
      </c>
      <c r="AB409" s="32" t="s">
        <v>2398</v>
      </c>
      <c r="AC409" s="32" t="s">
        <v>123</v>
      </c>
      <c r="AD409" s="34"/>
      <c r="AE409" s="32" t="s">
        <v>39</v>
      </c>
      <c r="AF409" s="32" t="s">
        <v>50</v>
      </c>
      <c r="AG409" s="35">
        <v>0</v>
      </c>
      <c r="AH409" s="33">
        <v>44816.596643518518</v>
      </c>
      <c r="AI409" s="32" t="s">
        <v>56</v>
      </c>
    </row>
    <row r="410" spans="1:35">
      <c r="A410" s="32" t="s">
        <v>35</v>
      </c>
      <c r="B410" s="32" t="s">
        <v>329</v>
      </c>
      <c r="C410" s="33">
        <v>44816.705671296295</v>
      </c>
      <c r="D410" s="33">
        <v>44816.564004629632</v>
      </c>
      <c r="E410" s="32" t="s">
        <v>37</v>
      </c>
      <c r="F410" s="32" t="s">
        <v>2399</v>
      </c>
      <c r="G410">
        <v>11539</v>
      </c>
      <c r="H410" s="33">
        <v>44837.533553240741</v>
      </c>
      <c r="I410" s="32" t="s">
        <v>2400</v>
      </c>
      <c r="J410" s="32" t="s">
        <v>45</v>
      </c>
      <c r="K410" s="33">
        <v>44816.567974537036</v>
      </c>
      <c r="L410" s="32" t="s">
        <v>40</v>
      </c>
      <c r="M410" s="32" t="s">
        <v>56</v>
      </c>
      <c r="N410">
        <v>1</v>
      </c>
      <c r="O410" s="32" t="s">
        <v>210</v>
      </c>
      <c r="P410">
        <v>1</v>
      </c>
      <c r="Q410" s="32" t="s">
        <v>56</v>
      </c>
      <c r="R410">
        <v>8703</v>
      </c>
      <c r="S410" s="32" t="s">
        <v>905</v>
      </c>
      <c r="T410" s="32" t="s">
        <v>906</v>
      </c>
      <c r="U410" s="32" t="s">
        <v>45</v>
      </c>
      <c r="V410" s="32" t="s">
        <v>2401</v>
      </c>
      <c r="W410" s="33">
        <v>44816.705671296295</v>
      </c>
      <c r="X410" s="32" t="s">
        <v>94</v>
      </c>
      <c r="Y410" s="32" t="s">
        <v>47</v>
      </c>
      <c r="Z410" s="32" t="s">
        <v>48</v>
      </c>
      <c r="AA410" s="32" t="s">
        <v>330</v>
      </c>
      <c r="AB410" s="32" t="s">
        <v>2399</v>
      </c>
      <c r="AC410" s="32" t="s">
        <v>907</v>
      </c>
      <c r="AD410" s="34"/>
      <c r="AE410" s="32" t="s">
        <v>39</v>
      </c>
      <c r="AF410" s="32" t="s">
        <v>53</v>
      </c>
      <c r="AG410" s="35">
        <v>0</v>
      </c>
      <c r="AH410" s="33">
        <v>44825.675219907411</v>
      </c>
      <c r="AI410" s="32" t="s">
        <v>56</v>
      </c>
    </row>
    <row r="411" spans="1:35">
      <c r="A411" s="32" t="s">
        <v>35</v>
      </c>
      <c r="B411" s="32" t="s">
        <v>178</v>
      </c>
      <c r="C411" s="33">
        <v>44821.566631944443</v>
      </c>
      <c r="D411" s="33">
        <v>44816.566064814811</v>
      </c>
      <c r="E411" s="32" t="s">
        <v>37</v>
      </c>
      <c r="F411" s="32" t="s">
        <v>2402</v>
      </c>
      <c r="G411">
        <v>11540</v>
      </c>
      <c r="H411" s="33">
        <v>44848.555555555555</v>
      </c>
      <c r="I411" s="32" t="s">
        <v>38</v>
      </c>
      <c r="J411" s="32" t="s">
        <v>39</v>
      </c>
      <c r="K411" s="33"/>
      <c r="L411" s="32" t="s">
        <v>40</v>
      </c>
      <c r="M411" s="32" t="s">
        <v>56</v>
      </c>
      <c r="N411">
        <v>1</v>
      </c>
      <c r="O411" s="32" t="s">
        <v>179</v>
      </c>
      <c r="P411">
        <v>0</v>
      </c>
      <c r="Q411" s="32" t="s">
        <v>56</v>
      </c>
      <c r="R411">
        <v>8828</v>
      </c>
      <c r="S411" s="32" t="s">
        <v>857</v>
      </c>
      <c r="T411" s="32" t="s">
        <v>858</v>
      </c>
      <c r="U411" s="32" t="s">
        <v>45</v>
      </c>
      <c r="V411" s="32" t="s">
        <v>2403</v>
      </c>
      <c r="W411" s="33">
        <v>44819.565810185188</v>
      </c>
      <c r="X411" s="32" t="s">
        <v>46</v>
      </c>
      <c r="Y411" s="32" t="s">
        <v>47</v>
      </c>
      <c r="Z411" s="32" t="s">
        <v>48</v>
      </c>
      <c r="AA411" s="32" t="s">
        <v>182</v>
      </c>
      <c r="AB411" s="32" t="s">
        <v>2404</v>
      </c>
      <c r="AC411" s="32" t="s">
        <v>540</v>
      </c>
      <c r="AD411" s="34"/>
      <c r="AE411" s="32" t="s">
        <v>39</v>
      </c>
      <c r="AF411" s="32" t="s">
        <v>53</v>
      </c>
      <c r="AG411" s="35">
        <v>0</v>
      </c>
      <c r="AH411" s="33">
        <v>44838.675000000003</v>
      </c>
      <c r="AI411" s="32" t="s">
        <v>56</v>
      </c>
    </row>
    <row r="412" spans="1:35">
      <c r="A412" s="32" t="s">
        <v>35</v>
      </c>
      <c r="B412" s="32" t="s">
        <v>178</v>
      </c>
      <c r="C412" s="33">
        <v>44822.357615740744</v>
      </c>
      <c r="D412" s="33">
        <v>44816.579039351855</v>
      </c>
      <c r="E412" s="32" t="s">
        <v>37</v>
      </c>
      <c r="F412" s="32" t="s">
        <v>39</v>
      </c>
      <c r="G412">
        <v>11541</v>
      </c>
      <c r="H412" s="33">
        <v>44819.454039351855</v>
      </c>
      <c r="I412" s="32" t="s">
        <v>38</v>
      </c>
      <c r="J412" s="32" t="s">
        <v>39</v>
      </c>
      <c r="K412" s="33"/>
      <c r="L412" s="32" t="s">
        <v>40</v>
      </c>
      <c r="M412" s="32" t="s">
        <v>56</v>
      </c>
      <c r="N412">
        <v>1</v>
      </c>
      <c r="O412" s="32" t="s">
        <v>311</v>
      </c>
      <c r="P412">
        <v>0</v>
      </c>
      <c r="Q412" s="32" t="s">
        <v>41</v>
      </c>
      <c r="R412">
        <v>8703</v>
      </c>
      <c r="S412" s="32" t="s">
        <v>905</v>
      </c>
      <c r="T412" s="32" t="s">
        <v>906</v>
      </c>
      <c r="U412" s="32" t="s">
        <v>66</v>
      </c>
      <c r="V412" s="32" t="s">
        <v>2405</v>
      </c>
      <c r="W412" s="33">
        <v>44820.357569444444</v>
      </c>
      <c r="X412" s="32" t="s">
        <v>103</v>
      </c>
      <c r="Y412" s="32" t="s">
        <v>47</v>
      </c>
      <c r="Z412" s="32" t="s">
        <v>48</v>
      </c>
      <c r="AA412" s="32" t="s">
        <v>182</v>
      </c>
      <c r="AB412" s="32" t="s">
        <v>2406</v>
      </c>
      <c r="AC412" s="32" t="s">
        <v>907</v>
      </c>
      <c r="AD412" s="34"/>
      <c r="AE412" s="32" t="s">
        <v>39</v>
      </c>
      <c r="AF412" s="32" t="s">
        <v>53</v>
      </c>
      <c r="AG412" s="35">
        <v>0</v>
      </c>
      <c r="AH412" s="33">
        <v>44822.357615740744</v>
      </c>
      <c r="AI412" s="32" t="s">
        <v>56</v>
      </c>
    </row>
    <row r="413" spans="1:35">
      <c r="A413" s="32" t="s">
        <v>35</v>
      </c>
      <c r="B413" s="32" t="s">
        <v>36</v>
      </c>
      <c r="C413" s="33"/>
      <c r="D413" s="33">
        <v>44816.594050925924</v>
      </c>
      <c r="E413" s="32" t="s">
        <v>37</v>
      </c>
      <c r="F413" s="32" t="s">
        <v>2407</v>
      </c>
      <c r="G413">
        <v>11542</v>
      </c>
      <c r="H413" s="33">
        <v>44826.594629629632</v>
      </c>
      <c r="I413" s="32" t="s">
        <v>38</v>
      </c>
      <c r="J413" s="32" t="s">
        <v>39</v>
      </c>
      <c r="K413" s="33"/>
      <c r="L413" s="32" t="s">
        <v>40</v>
      </c>
      <c r="M413" s="32" t="s">
        <v>56</v>
      </c>
      <c r="N413">
        <v>1</v>
      </c>
      <c r="O413" s="32" t="s">
        <v>82</v>
      </c>
      <c r="P413">
        <v>0</v>
      </c>
      <c r="Q413" s="32" t="s">
        <v>56</v>
      </c>
      <c r="R413">
        <v>8608</v>
      </c>
      <c r="S413" s="32" t="s">
        <v>43</v>
      </c>
      <c r="T413" s="32" t="s">
        <v>44</v>
      </c>
      <c r="U413" s="32" t="s">
        <v>39</v>
      </c>
      <c r="V413" s="32" t="s">
        <v>39</v>
      </c>
      <c r="W413" s="33"/>
      <c r="X413" s="32" t="s">
        <v>151</v>
      </c>
      <c r="Y413" s="32" t="s">
        <v>47</v>
      </c>
      <c r="Z413" s="32" t="s">
        <v>160</v>
      </c>
      <c r="AA413" s="32" t="s">
        <v>49</v>
      </c>
      <c r="AB413" s="32" t="s">
        <v>2408</v>
      </c>
      <c r="AC413" s="32" t="s">
        <v>1256</v>
      </c>
      <c r="AD413" s="34"/>
      <c r="AE413" s="32" t="s">
        <v>39</v>
      </c>
      <c r="AF413" s="32" t="s">
        <v>50</v>
      </c>
      <c r="AG413" s="35">
        <v>0</v>
      </c>
      <c r="AH413" s="33">
        <v>44834.361620370371</v>
      </c>
      <c r="AI413" s="32" t="s">
        <v>56</v>
      </c>
    </row>
    <row r="414" spans="1:35">
      <c r="A414" s="32" t="s">
        <v>35</v>
      </c>
      <c r="B414" s="32" t="s">
        <v>171</v>
      </c>
      <c r="C414" s="33">
        <v>44816.627326388887</v>
      </c>
      <c r="D414" s="33">
        <v>44816.595185185186</v>
      </c>
      <c r="E414" s="32" t="s">
        <v>37</v>
      </c>
      <c r="F414" s="32" t="s">
        <v>2409</v>
      </c>
      <c r="G414">
        <v>11543</v>
      </c>
      <c r="H414" s="33">
        <v>44837.658425925925</v>
      </c>
      <c r="I414" s="32" t="s">
        <v>38</v>
      </c>
      <c r="J414" s="32" t="s">
        <v>39</v>
      </c>
      <c r="K414" s="33"/>
      <c r="L414" s="32" t="s">
        <v>40</v>
      </c>
      <c r="M414" s="32" t="s">
        <v>56</v>
      </c>
      <c r="N414">
        <v>1</v>
      </c>
      <c r="O414" s="32" t="s">
        <v>42</v>
      </c>
      <c r="P414">
        <v>0</v>
      </c>
      <c r="Q414" s="32" t="s">
        <v>56</v>
      </c>
      <c r="R414">
        <v>5728</v>
      </c>
      <c r="S414" s="32" t="s">
        <v>98</v>
      </c>
      <c r="T414" s="32" t="s">
        <v>99</v>
      </c>
      <c r="U414" s="32" t="s">
        <v>45</v>
      </c>
      <c r="V414" s="32" t="s">
        <v>427</v>
      </c>
      <c r="W414" s="33">
        <v>44816.608020833337</v>
      </c>
      <c r="X414" s="32" t="s">
        <v>94</v>
      </c>
      <c r="Y414" s="32" t="s">
        <v>47</v>
      </c>
      <c r="Z414" s="32" t="s">
        <v>48</v>
      </c>
      <c r="AA414" s="32" t="s">
        <v>220</v>
      </c>
      <c r="AB414" s="32" t="s">
        <v>2410</v>
      </c>
      <c r="AC414" s="32" t="s">
        <v>2411</v>
      </c>
      <c r="AD414" s="34"/>
      <c r="AE414" s="32" t="s">
        <v>39</v>
      </c>
      <c r="AF414" s="32" t="s">
        <v>50</v>
      </c>
      <c r="AG414" s="35">
        <v>0</v>
      </c>
      <c r="AH414" s="33">
        <v>44825.670925925922</v>
      </c>
      <c r="AI414" s="32" t="s">
        <v>56</v>
      </c>
    </row>
    <row r="415" spans="1:35">
      <c r="A415" s="32" t="s">
        <v>35</v>
      </c>
      <c r="B415" s="32" t="s">
        <v>36</v>
      </c>
      <c r="C415" s="33"/>
      <c r="D415" s="33">
        <v>44816.609710648147</v>
      </c>
      <c r="E415" s="32" t="s">
        <v>37</v>
      </c>
      <c r="F415" s="32" t="s">
        <v>2412</v>
      </c>
      <c r="G415">
        <v>11544</v>
      </c>
      <c r="H415" s="33">
        <v>44826.609953703701</v>
      </c>
      <c r="I415" s="32" t="s">
        <v>38</v>
      </c>
      <c r="J415" s="32" t="s">
        <v>39</v>
      </c>
      <c r="K415" s="33"/>
      <c r="L415" s="32" t="s">
        <v>40</v>
      </c>
      <c r="M415" s="32" t="s">
        <v>56</v>
      </c>
      <c r="N415">
        <v>1</v>
      </c>
      <c r="O415" s="32" t="s">
        <v>82</v>
      </c>
      <c r="P415">
        <v>0</v>
      </c>
      <c r="Q415" s="32" t="s">
        <v>56</v>
      </c>
      <c r="R415">
        <v>8652</v>
      </c>
      <c r="S415" s="32" t="s">
        <v>211</v>
      </c>
      <c r="T415" s="32" t="s">
        <v>2041</v>
      </c>
      <c r="U415" s="32" t="s">
        <v>39</v>
      </c>
      <c r="V415" s="32" t="s">
        <v>39</v>
      </c>
      <c r="W415" s="33"/>
      <c r="X415" s="32" t="s">
        <v>219</v>
      </c>
      <c r="Y415" s="32" t="s">
        <v>47</v>
      </c>
      <c r="Z415" s="32" t="s">
        <v>216</v>
      </c>
      <c r="AA415" s="32" t="s">
        <v>118</v>
      </c>
      <c r="AB415" s="32" t="s">
        <v>2413</v>
      </c>
      <c r="AC415" s="32" t="s">
        <v>1256</v>
      </c>
      <c r="AD415" s="34"/>
      <c r="AE415" s="32" t="s">
        <v>39</v>
      </c>
      <c r="AF415" s="32" t="s">
        <v>50</v>
      </c>
      <c r="AG415" s="35">
        <v>0</v>
      </c>
      <c r="AH415" s="33">
        <v>44824.680219907408</v>
      </c>
      <c r="AI415" s="32" t="s">
        <v>56</v>
      </c>
    </row>
    <row r="416" spans="1:35">
      <c r="A416" s="32" t="s">
        <v>35</v>
      </c>
      <c r="B416" s="32" t="s">
        <v>1527</v>
      </c>
      <c r="C416" s="33">
        <v>44816.626851851855</v>
      </c>
      <c r="D416" s="33">
        <v>44816.612928240742</v>
      </c>
      <c r="E416" s="32" t="s">
        <v>37</v>
      </c>
      <c r="F416" s="32" t="s">
        <v>39</v>
      </c>
      <c r="G416">
        <v>11545</v>
      </c>
      <c r="H416" s="33">
        <v>44819.488298611112</v>
      </c>
      <c r="I416" s="32" t="s">
        <v>38</v>
      </c>
      <c r="J416" s="32" t="s">
        <v>39</v>
      </c>
      <c r="K416" s="33"/>
      <c r="L416" s="32" t="s">
        <v>40</v>
      </c>
      <c r="M416" s="32" t="s">
        <v>56</v>
      </c>
      <c r="N416">
        <v>1</v>
      </c>
      <c r="O416" s="32" t="s">
        <v>202</v>
      </c>
      <c r="P416">
        <v>0</v>
      </c>
      <c r="Q416" s="32" t="s">
        <v>41</v>
      </c>
      <c r="R416">
        <v>8692</v>
      </c>
      <c r="S416" s="32" t="s">
        <v>64</v>
      </c>
      <c r="T416" s="32" t="s">
        <v>65</v>
      </c>
      <c r="U416" s="32" t="s">
        <v>45</v>
      </c>
      <c r="V416" s="32" t="s">
        <v>2414</v>
      </c>
      <c r="W416" s="33">
        <v>44816.626851851855</v>
      </c>
      <c r="X416" s="32" t="s">
        <v>96</v>
      </c>
      <c r="Y416" s="32" t="s">
        <v>47</v>
      </c>
      <c r="Z416" s="32" t="s">
        <v>48</v>
      </c>
      <c r="AA416" s="32" t="s">
        <v>97</v>
      </c>
      <c r="AB416" s="32" t="s">
        <v>2415</v>
      </c>
      <c r="AC416" s="32" t="s">
        <v>1237</v>
      </c>
      <c r="AD416" s="34"/>
      <c r="AE416" s="32" t="s">
        <v>39</v>
      </c>
      <c r="AF416" s="32" t="s">
        <v>53</v>
      </c>
      <c r="AG416" s="35">
        <v>0</v>
      </c>
      <c r="AH416" s="33">
        <v>44816.626851851855</v>
      </c>
      <c r="AI416" s="32" t="s">
        <v>56</v>
      </c>
    </row>
    <row r="417" spans="1:35">
      <c r="A417" s="32" t="s">
        <v>35</v>
      </c>
      <c r="B417" s="32" t="s">
        <v>1527</v>
      </c>
      <c r="C417" s="33">
        <v>44816.644861111112</v>
      </c>
      <c r="D417" s="33">
        <v>44816.616736111115</v>
      </c>
      <c r="E417" s="32" t="s">
        <v>37</v>
      </c>
      <c r="F417" s="32" t="s">
        <v>39</v>
      </c>
      <c r="G417">
        <v>11546</v>
      </c>
      <c r="H417" s="33">
        <v>44819.492199074077</v>
      </c>
      <c r="I417" s="32" t="s">
        <v>2416</v>
      </c>
      <c r="J417" s="32" t="s">
        <v>45</v>
      </c>
      <c r="K417" s="33">
        <v>44816.644583333335</v>
      </c>
      <c r="L417" s="32" t="s">
        <v>40</v>
      </c>
      <c r="M417" s="32" t="s">
        <v>56</v>
      </c>
      <c r="N417">
        <v>1</v>
      </c>
      <c r="O417" s="32" t="s">
        <v>202</v>
      </c>
      <c r="P417">
        <v>1</v>
      </c>
      <c r="Q417" s="32" t="s">
        <v>41</v>
      </c>
      <c r="R417">
        <v>8652</v>
      </c>
      <c r="S417" s="32" t="s">
        <v>211</v>
      </c>
      <c r="T417" s="32" t="s">
        <v>2041</v>
      </c>
      <c r="U417" s="32" t="s">
        <v>45</v>
      </c>
      <c r="V417" s="32" t="s">
        <v>2417</v>
      </c>
      <c r="W417" s="33">
        <v>44816.644861111112</v>
      </c>
      <c r="X417" s="32" t="s">
        <v>96</v>
      </c>
      <c r="Y417" s="32" t="s">
        <v>47</v>
      </c>
      <c r="Z417" s="32" t="s">
        <v>48</v>
      </c>
      <c r="AA417" s="32" t="s">
        <v>97</v>
      </c>
      <c r="AB417" s="32" t="s">
        <v>212</v>
      </c>
      <c r="AC417" s="32" t="s">
        <v>1256</v>
      </c>
      <c r="AD417" s="34"/>
      <c r="AE417" s="32" t="s">
        <v>39</v>
      </c>
      <c r="AF417" s="32" t="s">
        <v>53</v>
      </c>
      <c r="AG417" s="35">
        <v>0</v>
      </c>
      <c r="AH417" s="33">
        <v>44816.644861111112</v>
      </c>
      <c r="AI417" s="32" t="s">
        <v>56</v>
      </c>
    </row>
    <row r="418" spans="1:35">
      <c r="A418" s="32" t="s">
        <v>35</v>
      </c>
      <c r="B418" s="32" t="s">
        <v>178</v>
      </c>
      <c r="C418" s="33"/>
      <c r="D418" s="33">
        <v>44816.633043981485</v>
      </c>
      <c r="E418" s="32" t="s">
        <v>37</v>
      </c>
      <c r="F418" s="32" t="s">
        <v>39</v>
      </c>
      <c r="G418">
        <v>11547</v>
      </c>
      <c r="H418" s="33">
        <v>44824.535532407404</v>
      </c>
      <c r="I418" s="32" t="s">
        <v>38</v>
      </c>
      <c r="J418" s="32" t="s">
        <v>39</v>
      </c>
      <c r="K418" s="33"/>
      <c r="L418" s="32" t="s">
        <v>40</v>
      </c>
      <c r="M418" s="32" t="s">
        <v>56</v>
      </c>
      <c r="N418">
        <v>1</v>
      </c>
      <c r="O418" s="32" t="s">
        <v>311</v>
      </c>
      <c r="P418">
        <v>0</v>
      </c>
      <c r="Q418" s="32" t="s">
        <v>41</v>
      </c>
      <c r="R418">
        <v>623456605</v>
      </c>
      <c r="S418" s="32" t="s">
        <v>2418</v>
      </c>
      <c r="T418" s="32" t="s">
        <v>2419</v>
      </c>
      <c r="U418" s="32" t="s">
        <v>39</v>
      </c>
      <c r="V418" s="32" t="s">
        <v>39</v>
      </c>
      <c r="W418" s="33"/>
      <c r="X418" s="32" t="s">
        <v>149</v>
      </c>
      <c r="Y418" s="32" t="s">
        <v>47</v>
      </c>
      <c r="Z418" s="32" t="s">
        <v>160</v>
      </c>
      <c r="AA418" s="32" t="s">
        <v>182</v>
      </c>
      <c r="AB418" s="32" t="s">
        <v>2420</v>
      </c>
      <c r="AC418" s="32" t="s">
        <v>1824</v>
      </c>
      <c r="AD418" s="34"/>
      <c r="AE418" s="32" t="s">
        <v>39</v>
      </c>
      <c r="AF418" s="32" t="s">
        <v>53</v>
      </c>
      <c r="AG418" s="35">
        <v>0</v>
      </c>
      <c r="AH418" s="33">
        <v>44820.393171296295</v>
      </c>
      <c r="AI418" s="32" t="s">
        <v>56</v>
      </c>
    </row>
    <row r="419" spans="1:35">
      <c r="A419" s="32" t="s">
        <v>35</v>
      </c>
      <c r="B419" s="32" t="s">
        <v>1527</v>
      </c>
      <c r="C419" s="33">
        <v>44816.645277777781</v>
      </c>
      <c r="D419" s="33">
        <v>44816.637025462966</v>
      </c>
      <c r="E419" s="32" t="s">
        <v>37</v>
      </c>
      <c r="F419" s="32" t="s">
        <v>2421</v>
      </c>
      <c r="G419">
        <v>11548</v>
      </c>
      <c r="H419" s="33">
        <v>44826.637638888889</v>
      </c>
      <c r="I419" s="32" t="s">
        <v>38</v>
      </c>
      <c r="J419" s="32" t="s">
        <v>39</v>
      </c>
      <c r="K419" s="33"/>
      <c r="L419" s="32" t="s">
        <v>40</v>
      </c>
      <c r="M419" s="32" t="s">
        <v>56</v>
      </c>
      <c r="N419">
        <v>1</v>
      </c>
      <c r="O419" s="32" t="s">
        <v>104</v>
      </c>
      <c r="P419">
        <v>0</v>
      </c>
      <c r="Q419" s="32" t="s">
        <v>56</v>
      </c>
      <c r="R419">
        <v>6451</v>
      </c>
      <c r="S419" s="32" t="s">
        <v>296</v>
      </c>
      <c r="T419" s="32" t="s">
        <v>297</v>
      </c>
      <c r="U419" s="32" t="s">
        <v>45</v>
      </c>
      <c r="V419" s="32" t="s">
        <v>2422</v>
      </c>
      <c r="W419" s="33">
        <v>44816.645277777781</v>
      </c>
      <c r="X419" s="32" t="s">
        <v>223</v>
      </c>
      <c r="Y419" s="32" t="s">
        <v>47</v>
      </c>
      <c r="Z419" s="32" t="s">
        <v>48</v>
      </c>
      <c r="AA419" s="32" t="s">
        <v>455</v>
      </c>
      <c r="AB419" s="32" t="s">
        <v>418</v>
      </c>
      <c r="AC419" s="32" t="s">
        <v>587</v>
      </c>
      <c r="AD419" s="34"/>
      <c r="AE419" s="32" t="s">
        <v>39</v>
      </c>
      <c r="AF419" s="32" t="s">
        <v>50</v>
      </c>
      <c r="AG419" s="35">
        <v>0</v>
      </c>
      <c r="AH419" s="33">
        <v>44816.645277777781</v>
      </c>
      <c r="AI419" s="32" t="s">
        <v>56</v>
      </c>
    </row>
    <row r="420" spans="1:35">
      <c r="A420" s="32" t="s">
        <v>35</v>
      </c>
      <c r="B420" s="32" t="s">
        <v>1527</v>
      </c>
      <c r="C420" s="33">
        <v>44818.880289351851</v>
      </c>
      <c r="D420" s="33">
        <v>44816.64875</v>
      </c>
      <c r="E420" s="32" t="s">
        <v>37</v>
      </c>
      <c r="F420" s="32" t="s">
        <v>2423</v>
      </c>
      <c r="G420">
        <v>11549</v>
      </c>
      <c r="H420" s="33">
        <v>44830.649305555555</v>
      </c>
      <c r="I420" s="32" t="s">
        <v>38</v>
      </c>
      <c r="J420" s="32" t="s">
        <v>39</v>
      </c>
      <c r="K420" s="33"/>
      <c r="L420" s="32" t="s">
        <v>40</v>
      </c>
      <c r="M420" s="32" t="s">
        <v>56</v>
      </c>
      <c r="N420">
        <v>1</v>
      </c>
      <c r="O420" s="32" t="s">
        <v>42</v>
      </c>
      <c r="P420">
        <v>0</v>
      </c>
      <c r="Q420" s="32" t="s">
        <v>56</v>
      </c>
      <c r="R420">
        <v>827678353</v>
      </c>
      <c r="S420" s="32" t="s">
        <v>2424</v>
      </c>
      <c r="T420" s="32" t="s">
        <v>2425</v>
      </c>
      <c r="U420" s="32" t="s">
        <v>45</v>
      </c>
      <c r="V420" s="32" t="s">
        <v>2426</v>
      </c>
      <c r="W420" s="33">
        <v>44816.824745370373</v>
      </c>
      <c r="X420" s="32" t="s">
        <v>215</v>
      </c>
      <c r="Y420" s="32" t="s">
        <v>52</v>
      </c>
      <c r="Z420" s="32" t="s">
        <v>48</v>
      </c>
      <c r="AA420" s="32" t="s">
        <v>475</v>
      </c>
      <c r="AB420" s="32" t="s">
        <v>2427</v>
      </c>
      <c r="AC420" s="32" t="s">
        <v>670</v>
      </c>
      <c r="AD420" s="34">
        <v>44686</v>
      </c>
      <c r="AE420" s="32" t="s">
        <v>39</v>
      </c>
      <c r="AF420" s="32" t="s">
        <v>50</v>
      </c>
      <c r="AG420" s="35">
        <v>0</v>
      </c>
      <c r="AH420" s="33">
        <v>44819.472557870373</v>
      </c>
      <c r="AI420" s="32" t="s">
        <v>56</v>
      </c>
    </row>
    <row r="421" spans="1:35">
      <c r="A421" s="32" t="s">
        <v>35</v>
      </c>
      <c r="B421" s="32" t="s">
        <v>499</v>
      </c>
      <c r="C421" s="33"/>
      <c r="D421" s="33">
        <v>44816.658831018518</v>
      </c>
      <c r="E421" s="32" t="s">
        <v>37</v>
      </c>
      <c r="F421" s="32" t="s">
        <v>39</v>
      </c>
      <c r="G421">
        <v>11550</v>
      </c>
      <c r="H421" s="33">
        <v>44834.5</v>
      </c>
      <c r="I421" s="32" t="s">
        <v>2428</v>
      </c>
      <c r="J421" s="32" t="s">
        <v>66</v>
      </c>
      <c r="K421" s="33">
        <v>44823.39565972222</v>
      </c>
      <c r="L421" s="32" t="s">
        <v>40</v>
      </c>
      <c r="M421" s="32" t="s">
        <v>56</v>
      </c>
      <c r="N421">
        <v>1</v>
      </c>
      <c r="O421" s="32" t="s">
        <v>452</v>
      </c>
      <c r="P421">
        <v>1</v>
      </c>
      <c r="Q421" s="32" t="s">
        <v>41</v>
      </c>
      <c r="R421">
        <v>6386</v>
      </c>
      <c r="S421" s="32" t="s">
        <v>970</v>
      </c>
      <c r="T421" s="32" t="s">
        <v>971</v>
      </c>
      <c r="U421" s="32" t="s">
        <v>39</v>
      </c>
      <c r="V421" s="32" t="s">
        <v>39</v>
      </c>
      <c r="W421" s="33"/>
      <c r="X421" s="32" t="s">
        <v>227</v>
      </c>
      <c r="Y421" s="32" t="s">
        <v>47</v>
      </c>
      <c r="Z421" s="32" t="s">
        <v>160</v>
      </c>
      <c r="AA421" s="32" t="s">
        <v>502</v>
      </c>
      <c r="AB421" s="32" t="s">
        <v>2429</v>
      </c>
      <c r="AC421" s="32" t="s">
        <v>2430</v>
      </c>
      <c r="AD421" s="34"/>
      <c r="AE421" s="32" t="s">
        <v>39</v>
      </c>
      <c r="AF421" s="32" t="s">
        <v>53</v>
      </c>
      <c r="AG421" s="35">
        <v>0</v>
      </c>
      <c r="AH421" s="33">
        <v>44827.534756944442</v>
      </c>
      <c r="AI421" s="32" t="s">
        <v>56</v>
      </c>
    </row>
    <row r="422" spans="1:35">
      <c r="A422" s="32" t="s">
        <v>35</v>
      </c>
      <c r="B422" s="32" t="s">
        <v>178</v>
      </c>
      <c r="C422" s="33"/>
      <c r="D422" s="33">
        <v>44816.666180555556</v>
      </c>
      <c r="E422" s="32" t="s">
        <v>37</v>
      </c>
      <c r="F422" s="32" t="s">
        <v>2431</v>
      </c>
      <c r="G422">
        <v>11551</v>
      </c>
      <c r="H422" s="33">
        <v>44827.541666666664</v>
      </c>
      <c r="I422" s="32" t="s">
        <v>2432</v>
      </c>
      <c r="J422" s="32" t="s">
        <v>45</v>
      </c>
      <c r="K422" s="33">
        <v>44816.669594907406</v>
      </c>
      <c r="L422" s="32" t="s">
        <v>40</v>
      </c>
      <c r="M422" s="32" t="s">
        <v>56</v>
      </c>
      <c r="N422">
        <v>2</v>
      </c>
      <c r="O422" s="32" t="s">
        <v>253</v>
      </c>
      <c r="P422">
        <v>1</v>
      </c>
      <c r="Q422" s="32" t="s">
        <v>41</v>
      </c>
      <c r="R422">
        <v>935031852</v>
      </c>
      <c r="S422" s="32" t="s">
        <v>659</v>
      </c>
      <c r="T422" s="32" t="s">
        <v>660</v>
      </c>
      <c r="U422" s="32" t="s">
        <v>39</v>
      </c>
      <c r="V422" s="32" t="s">
        <v>39</v>
      </c>
      <c r="W422" s="33"/>
      <c r="X422" s="32" t="s">
        <v>215</v>
      </c>
      <c r="Y422" s="32" t="s">
        <v>47</v>
      </c>
      <c r="Z422" s="32" t="s">
        <v>216</v>
      </c>
      <c r="AA422" s="32" t="s">
        <v>182</v>
      </c>
      <c r="AB422" s="32" t="s">
        <v>2431</v>
      </c>
      <c r="AC422" s="32" t="s">
        <v>291</v>
      </c>
      <c r="AD422" s="34"/>
      <c r="AE422" s="32" t="s">
        <v>39</v>
      </c>
      <c r="AF422" s="32" t="s">
        <v>53</v>
      </c>
      <c r="AG422" s="35">
        <v>0</v>
      </c>
      <c r="AH422" s="33">
        <v>44826.401886574073</v>
      </c>
      <c r="AI422" s="32" t="s">
        <v>56</v>
      </c>
    </row>
    <row r="423" spans="1:35">
      <c r="A423" s="32" t="s">
        <v>35</v>
      </c>
      <c r="B423" s="32" t="s">
        <v>1527</v>
      </c>
      <c r="C423" s="33">
        <v>44819.442199074074</v>
      </c>
      <c r="D423" s="33">
        <v>44816.741585648146</v>
      </c>
      <c r="E423" s="32" t="s">
        <v>37</v>
      </c>
      <c r="F423" s="32" t="s">
        <v>2433</v>
      </c>
      <c r="G423">
        <v>11552</v>
      </c>
      <c r="H423" s="33">
        <v>44823.621354166666</v>
      </c>
      <c r="I423" s="32" t="s">
        <v>38</v>
      </c>
      <c r="J423" s="32" t="s">
        <v>39</v>
      </c>
      <c r="K423" s="33"/>
      <c r="L423" s="32" t="s">
        <v>40</v>
      </c>
      <c r="M423" s="32" t="s">
        <v>41</v>
      </c>
      <c r="N423">
        <v>1</v>
      </c>
      <c r="O423" s="32" t="s">
        <v>541</v>
      </c>
      <c r="P423">
        <v>0</v>
      </c>
      <c r="Q423" s="32" t="s">
        <v>41</v>
      </c>
      <c r="R423">
        <v>6130</v>
      </c>
      <c r="S423" s="32" t="s">
        <v>2434</v>
      </c>
      <c r="T423" s="32" t="s">
        <v>215</v>
      </c>
      <c r="U423" s="32" t="s">
        <v>45</v>
      </c>
      <c r="V423" s="32" t="s">
        <v>2435</v>
      </c>
      <c r="W423" s="33">
        <v>44817.404826388891</v>
      </c>
      <c r="X423" s="32" t="s">
        <v>215</v>
      </c>
      <c r="Y423" s="32" t="s">
        <v>52</v>
      </c>
      <c r="Z423" s="32" t="s">
        <v>48</v>
      </c>
      <c r="AA423" s="32" t="s">
        <v>455</v>
      </c>
      <c r="AB423" s="32" t="s">
        <v>2436</v>
      </c>
      <c r="AC423" s="32" t="s">
        <v>613</v>
      </c>
      <c r="AD423" s="34"/>
      <c r="AE423" s="32" t="s">
        <v>39</v>
      </c>
      <c r="AF423" s="32" t="s">
        <v>50</v>
      </c>
      <c r="AG423" s="35">
        <v>0</v>
      </c>
      <c r="AH423" s="33">
        <v>44819.442187499997</v>
      </c>
      <c r="AI423" s="32" t="s">
        <v>41</v>
      </c>
    </row>
    <row r="424" spans="1:35">
      <c r="A424" s="32" t="s">
        <v>35</v>
      </c>
      <c r="B424" s="32" t="s">
        <v>36</v>
      </c>
      <c r="C424" s="33">
        <v>44817.610069444447</v>
      </c>
      <c r="D424" s="33">
        <v>44817.33388888889</v>
      </c>
      <c r="E424" s="32" t="s">
        <v>37</v>
      </c>
      <c r="F424" s="32" t="s">
        <v>2437</v>
      </c>
      <c r="G424">
        <v>11553</v>
      </c>
      <c r="H424" s="33">
        <v>44827.362847222219</v>
      </c>
      <c r="I424" s="32" t="s">
        <v>38</v>
      </c>
      <c r="J424" s="32" t="s">
        <v>39</v>
      </c>
      <c r="K424" s="33"/>
      <c r="L424" s="32" t="s">
        <v>40</v>
      </c>
      <c r="M424" s="32" t="s">
        <v>56</v>
      </c>
      <c r="N424">
        <v>1</v>
      </c>
      <c r="O424" s="32" t="s">
        <v>42</v>
      </c>
      <c r="P424">
        <v>0</v>
      </c>
      <c r="Q424" s="32" t="s">
        <v>56</v>
      </c>
      <c r="R424">
        <v>945494944</v>
      </c>
      <c r="S424" s="32" t="s">
        <v>555</v>
      </c>
      <c r="T424" s="32" t="s">
        <v>556</v>
      </c>
      <c r="U424" s="32" t="s">
        <v>45</v>
      </c>
      <c r="V424" s="32" t="s">
        <v>2438</v>
      </c>
      <c r="W424" s="33">
        <v>44817.58153935185</v>
      </c>
      <c r="X424" s="32" t="s">
        <v>58</v>
      </c>
      <c r="Y424" s="32" t="s">
        <v>47</v>
      </c>
      <c r="Z424" s="32" t="s">
        <v>48</v>
      </c>
      <c r="AA424" s="32" t="s">
        <v>49</v>
      </c>
      <c r="AB424" s="32" t="s">
        <v>2439</v>
      </c>
      <c r="AC424" s="32" t="s">
        <v>2440</v>
      </c>
      <c r="AD424" s="34">
        <v>44686</v>
      </c>
      <c r="AE424" s="32" t="s">
        <v>39</v>
      </c>
      <c r="AF424" s="32" t="s">
        <v>50</v>
      </c>
      <c r="AG424" s="35">
        <v>0</v>
      </c>
      <c r="AH424" s="33">
        <v>44826.599120370367</v>
      </c>
      <c r="AI424" s="32" t="s">
        <v>56</v>
      </c>
    </row>
    <row r="425" spans="1:35">
      <c r="A425" s="32" t="s">
        <v>35</v>
      </c>
      <c r="B425" s="32" t="s">
        <v>36</v>
      </c>
      <c r="C425" s="33">
        <v>44817.610555555555</v>
      </c>
      <c r="D425" s="33">
        <v>44817.364768518521</v>
      </c>
      <c r="E425" s="32" t="s">
        <v>37</v>
      </c>
      <c r="F425" s="32" t="s">
        <v>2441</v>
      </c>
      <c r="G425">
        <v>11554</v>
      </c>
      <c r="H425" s="33">
        <v>44819.648738425924</v>
      </c>
      <c r="I425" s="32" t="s">
        <v>38</v>
      </c>
      <c r="J425" s="32" t="s">
        <v>39</v>
      </c>
      <c r="K425" s="33"/>
      <c r="L425" s="32" t="s">
        <v>40</v>
      </c>
      <c r="M425" s="32" t="s">
        <v>56</v>
      </c>
      <c r="N425">
        <v>1</v>
      </c>
      <c r="O425" s="32" t="s">
        <v>82</v>
      </c>
      <c r="P425">
        <v>0</v>
      </c>
      <c r="Q425" s="32" t="s">
        <v>41</v>
      </c>
      <c r="R425">
        <v>6682</v>
      </c>
      <c r="S425" s="32" t="s">
        <v>826</v>
      </c>
      <c r="T425" s="32" t="s">
        <v>2442</v>
      </c>
      <c r="U425" s="32" t="s">
        <v>45</v>
      </c>
      <c r="V425" s="32" t="s">
        <v>2443</v>
      </c>
      <c r="W425" s="33">
        <v>44817.576643518521</v>
      </c>
      <c r="X425" s="32" t="s">
        <v>46</v>
      </c>
      <c r="Y425" s="32" t="s">
        <v>47</v>
      </c>
      <c r="Z425" s="32" t="s">
        <v>48</v>
      </c>
      <c r="AA425" s="32" t="s">
        <v>118</v>
      </c>
      <c r="AB425" s="32" t="s">
        <v>827</v>
      </c>
      <c r="AC425" s="32" t="s">
        <v>328</v>
      </c>
      <c r="AD425" s="34"/>
      <c r="AE425" s="32" t="s">
        <v>39</v>
      </c>
      <c r="AF425" s="32" t="s">
        <v>50</v>
      </c>
      <c r="AG425" s="35">
        <v>0</v>
      </c>
      <c r="AH425" s="33">
        <v>44817.610543981478</v>
      </c>
      <c r="AI425" s="32" t="s">
        <v>56</v>
      </c>
    </row>
    <row r="426" spans="1:35">
      <c r="A426" s="32" t="s">
        <v>35</v>
      </c>
      <c r="B426" s="32" t="s">
        <v>36</v>
      </c>
      <c r="C426" s="33">
        <v>44817.626261574071</v>
      </c>
      <c r="D426" s="33">
        <v>44817.372060185182</v>
      </c>
      <c r="E426" s="32" t="s">
        <v>37</v>
      </c>
      <c r="F426" s="32" t="s">
        <v>2444</v>
      </c>
      <c r="G426">
        <v>11555</v>
      </c>
      <c r="H426" s="33">
        <v>44827.41375</v>
      </c>
      <c r="I426" s="32" t="s">
        <v>38</v>
      </c>
      <c r="J426" s="32" t="s">
        <v>39</v>
      </c>
      <c r="K426" s="33"/>
      <c r="L426" s="32" t="s">
        <v>40</v>
      </c>
      <c r="M426" s="32" t="s">
        <v>56</v>
      </c>
      <c r="N426">
        <v>1</v>
      </c>
      <c r="O426" s="32" t="s">
        <v>42</v>
      </c>
      <c r="P426">
        <v>0</v>
      </c>
      <c r="Q426" s="32" t="s">
        <v>56</v>
      </c>
      <c r="R426">
        <v>5742</v>
      </c>
      <c r="S426" s="32" t="s">
        <v>2445</v>
      </c>
      <c r="T426" s="32" t="s">
        <v>2446</v>
      </c>
      <c r="U426" s="32" t="s">
        <v>45</v>
      </c>
      <c r="V426" s="32" t="s">
        <v>2447</v>
      </c>
      <c r="W426" s="33">
        <v>44817.585243055553</v>
      </c>
      <c r="X426" s="32" t="s">
        <v>81</v>
      </c>
      <c r="Y426" s="32" t="s">
        <v>47</v>
      </c>
      <c r="Z426" s="32" t="s">
        <v>48</v>
      </c>
      <c r="AA426" s="32" t="s">
        <v>128</v>
      </c>
      <c r="AB426" s="32" t="s">
        <v>374</v>
      </c>
      <c r="AC426" s="32" t="s">
        <v>467</v>
      </c>
      <c r="AD426" s="34"/>
      <c r="AE426" s="32" t="s">
        <v>39</v>
      </c>
      <c r="AF426" s="32" t="s">
        <v>50</v>
      </c>
      <c r="AG426" s="35">
        <v>0</v>
      </c>
      <c r="AH426" s="33">
        <v>44817.626250000001</v>
      </c>
      <c r="AI426" s="32" t="s">
        <v>56</v>
      </c>
    </row>
    <row r="427" spans="1:35">
      <c r="A427" s="32" t="s">
        <v>35</v>
      </c>
      <c r="B427" s="32" t="s">
        <v>1527</v>
      </c>
      <c r="C427" s="33"/>
      <c r="D427" s="33">
        <v>44817.374085648145</v>
      </c>
      <c r="E427" s="32" t="s">
        <v>37</v>
      </c>
      <c r="F427" s="32" t="s">
        <v>2448</v>
      </c>
      <c r="G427">
        <v>11556</v>
      </c>
      <c r="H427" s="33">
        <v>44827.374548611115</v>
      </c>
      <c r="I427" s="32" t="s">
        <v>38</v>
      </c>
      <c r="J427" s="32" t="s">
        <v>39</v>
      </c>
      <c r="K427" s="33"/>
      <c r="L427" s="32" t="s">
        <v>40</v>
      </c>
      <c r="M427" s="32" t="s">
        <v>56</v>
      </c>
      <c r="N427">
        <v>1</v>
      </c>
      <c r="O427" s="32" t="s">
        <v>42</v>
      </c>
      <c r="P427">
        <v>0</v>
      </c>
      <c r="Q427" s="32" t="s">
        <v>56</v>
      </c>
      <c r="R427">
        <v>949891619</v>
      </c>
      <c r="S427" s="32" t="s">
        <v>833</v>
      </c>
      <c r="T427" s="32" t="s">
        <v>1352</v>
      </c>
      <c r="U427" s="32" t="s">
        <v>39</v>
      </c>
      <c r="V427" s="32" t="s">
        <v>39</v>
      </c>
      <c r="W427" s="33"/>
      <c r="X427" s="32" t="s">
        <v>177</v>
      </c>
      <c r="Y427" s="32" t="s">
        <v>47</v>
      </c>
      <c r="Z427" s="32" t="s">
        <v>160</v>
      </c>
      <c r="AA427" s="32" t="s">
        <v>107</v>
      </c>
      <c r="AB427" s="32" t="s">
        <v>2449</v>
      </c>
      <c r="AC427" s="32" t="s">
        <v>328</v>
      </c>
      <c r="AD427" s="34"/>
      <c r="AE427" s="32" t="s">
        <v>39</v>
      </c>
      <c r="AF427" s="32" t="s">
        <v>50</v>
      </c>
      <c r="AG427" s="35">
        <v>0</v>
      </c>
      <c r="AH427" s="33">
        <v>44817.409270833334</v>
      </c>
      <c r="AI427" s="32" t="s">
        <v>56</v>
      </c>
    </row>
    <row r="428" spans="1:35">
      <c r="A428" s="32" t="s">
        <v>35</v>
      </c>
      <c r="B428" s="32" t="s">
        <v>1527</v>
      </c>
      <c r="C428" s="33">
        <v>44825.656331018516</v>
      </c>
      <c r="D428" s="33">
        <v>44817.381932870368</v>
      </c>
      <c r="E428" s="32" t="s">
        <v>37</v>
      </c>
      <c r="F428" s="32" t="s">
        <v>2450</v>
      </c>
      <c r="G428">
        <v>11557</v>
      </c>
      <c r="H428" s="33">
        <v>44827.508414351854</v>
      </c>
      <c r="I428" s="32" t="s">
        <v>38</v>
      </c>
      <c r="J428" s="32" t="s">
        <v>39</v>
      </c>
      <c r="K428" s="33"/>
      <c r="L428" s="32" t="s">
        <v>40</v>
      </c>
      <c r="M428" s="32" t="s">
        <v>56</v>
      </c>
      <c r="N428">
        <v>1</v>
      </c>
      <c r="O428" s="32" t="s">
        <v>187</v>
      </c>
      <c r="P428">
        <v>0</v>
      </c>
      <c r="Q428" s="32" t="s">
        <v>41</v>
      </c>
      <c r="R428">
        <v>6739</v>
      </c>
      <c r="S428" s="32" t="s">
        <v>1937</v>
      </c>
      <c r="T428" s="32" t="s">
        <v>1938</v>
      </c>
      <c r="U428" s="32" t="s">
        <v>45</v>
      </c>
      <c r="V428" s="32" t="s">
        <v>2451</v>
      </c>
      <c r="W428" s="33">
        <v>44825.656331018516</v>
      </c>
      <c r="X428" s="32" t="s">
        <v>184</v>
      </c>
      <c r="Y428" s="32" t="s">
        <v>47</v>
      </c>
      <c r="Z428" s="32" t="s">
        <v>48</v>
      </c>
      <c r="AA428" s="32" t="s">
        <v>792</v>
      </c>
      <c r="AB428" s="32" t="s">
        <v>2450</v>
      </c>
      <c r="AC428" s="32" t="s">
        <v>1256</v>
      </c>
      <c r="AD428" s="34"/>
      <c r="AE428" s="32" t="s">
        <v>39</v>
      </c>
      <c r="AF428" s="32" t="s">
        <v>50</v>
      </c>
      <c r="AG428" s="35">
        <v>0</v>
      </c>
      <c r="AH428" s="33">
        <v>44825.656331018516</v>
      </c>
      <c r="AI428" s="32" t="s">
        <v>56</v>
      </c>
    </row>
    <row r="429" spans="1:35">
      <c r="A429" s="32" t="s">
        <v>35</v>
      </c>
      <c r="B429" s="32" t="s">
        <v>178</v>
      </c>
      <c r="C429" s="33">
        <v>44817.626620370371</v>
      </c>
      <c r="D429" s="33">
        <v>44817.38554398148</v>
      </c>
      <c r="E429" s="32" t="s">
        <v>37</v>
      </c>
      <c r="F429" s="32" t="s">
        <v>2452</v>
      </c>
      <c r="G429">
        <v>11558</v>
      </c>
      <c r="H429" s="33">
        <v>44827.437037037038</v>
      </c>
      <c r="I429" s="32" t="s">
        <v>38</v>
      </c>
      <c r="J429" s="32" t="s">
        <v>39</v>
      </c>
      <c r="K429" s="33"/>
      <c r="L429" s="32" t="s">
        <v>40</v>
      </c>
      <c r="M429" s="32" t="s">
        <v>56</v>
      </c>
      <c r="N429">
        <v>1</v>
      </c>
      <c r="O429" s="32" t="s">
        <v>73</v>
      </c>
      <c r="P429">
        <v>0</v>
      </c>
      <c r="Q429" s="32" t="s">
        <v>56</v>
      </c>
      <c r="R429">
        <v>623285599</v>
      </c>
      <c r="S429" s="32" t="s">
        <v>590</v>
      </c>
      <c r="T429" s="32" t="s">
        <v>591</v>
      </c>
      <c r="U429" s="32" t="s">
        <v>45</v>
      </c>
      <c r="V429" s="32" t="s">
        <v>2453</v>
      </c>
      <c r="W429" s="33">
        <v>44817.57545138889</v>
      </c>
      <c r="X429" s="32" t="s">
        <v>46</v>
      </c>
      <c r="Y429" s="32" t="s">
        <v>47</v>
      </c>
      <c r="Z429" s="32" t="s">
        <v>48</v>
      </c>
      <c r="AA429" s="32" t="s">
        <v>182</v>
      </c>
      <c r="AB429" s="32" t="s">
        <v>2454</v>
      </c>
      <c r="AC429" s="32" t="s">
        <v>1256</v>
      </c>
      <c r="AD429" s="34">
        <v>44686</v>
      </c>
      <c r="AE429" s="32" t="s">
        <v>39</v>
      </c>
      <c r="AF429" s="32" t="s">
        <v>53</v>
      </c>
      <c r="AG429" s="35">
        <v>0</v>
      </c>
      <c r="AH429" s="33">
        <v>44817.627395833333</v>
      </c>
      <c r="AI429" s="32" t="s">
        <v>56</v>
      </c>
    </row>
    <row r="430" spans="1:35">
      <c r="A430" s="32" t="s">
        <v>35</v>
      </c>
      <c r="B430" s="32" t="s">
        <v>178</v>
      </c>
      <c r="C430" s="33">
        <v>44817.626863425925</v>
      </c>
      <c r="D430" s="33">
        <v>44817.386747685188</v>
      </c>
      <c r="E430" s="32" t="s">
        <v>37</v>
      </c>
      <c r="F430" s="32" t="s">
        <v>2455</v>
      </c>
      <c r="G430">
        <v>11559</v>
      </c>
      <c r="H430" s="33">
        <v>44837.644930555558</v>
      </c>
      <c r="I430" s="32" t="s">
        <v>38</v>
      </c>
      <c r="J430" s="32" t="s">
        <v>39</v>
      </c>
      <c r="K430" s="33"/>
      <c r="L430" s="32" t="s">
        <v>40</v>
      </c>
      <c r="M430" s="32" t="s">
        <v>56</v>
      </c>
      <c r="N430">
        <v>1</v>
      </c>
      <c r="O430" s="32" t="s">
        <v>54</v>
      </c>
      <c r="P430">
        <v>0</v>
      </c>
      <c r="Q430" s="32" t="s">
        <v>56</v>
      </c>
      <c r="R430">
        <v>6569</v>
      </c>
      <c r="S430" s="32" t="s">
        <v>201</v>
      </c>
      <c r="T430" s="32" t="s">
        <v>1250</v>
      </c>
      <c r="U430" s="32" t="s">
        <v>45</v>
      </c>
      <c r="V430" s="32" t="s">
        <v>2456</v>
      </c>
      <c r="W430" s="33">
        <v>44817.399131944447</v>
      </c>
      <c r="X430" s="32" t="s">
        <v>94</v>
      </c>
      <c r="Y430" s="32" t="s">
        <v>47</v>
      </c>
      <c r="Z430" s="32" t="s">
        <v>48</v>
      </c>
      <c r="AA430" s="32" t="s">
        <v>182</v>
      </c>
      <c r="AB430" s="32" t="s">
        <v>2457</v>
      </c>
      <c r="AC430" s="32" t="s">
        <v>630</v>
      </c>
      <c r="AD430" s="34"/>
      <c r="AE430" s="32" t="s">
        <v>39</v>
      </c>
      <c r="AF430" s="32" t="s">
        <v>53</v>
      </c>
      <c r="AG430" s="35">
        <v>0</v>
      </c>
      <c r="AH430" s="33">
        <v>44825.656736111108</v>
      </c>
      <c r="AI430" s="32" t="s">
        <v>56</v>
      </c>
    </row>
    <row r="431" spans="1:35">
      <c r="A431" s="32" t="s">
        <v>35</v>
      </c>
      <c r="B431" s="32" t="s">
        <v>178</v>
      </c>
      <c r="C431" s="33">
        <v>44820.692557870374</v>
      </c>
      <c r="D431" s="33">
        <v>44817.389560185184</v>
      </c>
      <c r="E431" s="32" t="s">
        <v>37</v>
      </c>
      <c r="F431" s="32" t="s">
        <v>2458</v>
      </c>
      <c r="G431">
        <v>11560</v>
      </c>
      <c r="H431" s="33">
        <v>44831.423101851855</v>
      </c>
      <c r="I431" s="32" t="s">
        <v>38</v>
      </c>
      <c r="J431" s="32" t="s">
        <v>39</v>
      </c>
      <c r="K431" s="33"/>
      <c r="L431" s="32" t="s">
        <v>40</v>
      </c>
      <c r="M431" s="32" t="s">
        <v>56</v>
      </c>
      <c r="N431">
        <v>1</v>
      </c>
      <c r="O431" s="32" t="s">
        <v>54</v>
      </c>
      <c r="P431">
        <v>0</v>
      </c>
      <c r="Q431" s="32" t="s">
        <v>56</v>
      </c>
      <c r="R431">
        <v>6419</v>
      </c>
      <c r="S431" s="32" t="s">
        <v>2459</v>
      </c>
      <c r="T431" s="32" t="s">
        <v>2460</v>
      </c>
      <c r="U431" s="32" t="s">
        <v>45</v>
      </c>
      <c r="V431" s="32" t="s">
        <v>2461</v>
      </c>
      <c r="W431" s="33">
        <v>44818.659675925926</v>
      </c>
      <c r="X431" s="32" t="s">
        <v>51</v>
      </c>
      <c r="Y431" s="32" t="s">
        <v>47</v>
      </c>
      <c r="Z431" s="32" t="s">
        <v>48</v>
      </c>
      <c r="AA431" s="32" t="s">
        <v>182</v>
      </c>
      <c r="AB431" s="32" t="s">
        <v>2462</v>
      </c>
      <c r="AC431" s="32" t="s">
        <v>515</v>
      </c>
      <c r="AD431" s="34"/>
      <c r="AE431" s="32" t="s">
        <v>39</v>
      </c>
      <c r="AF431" s="32" t="s">
        <v>53</v>
      </c>
      <c r="AG431" s="35">
        <v>0</v>
      </c>
      <c r="AH431" s="33">
        <v>44820.692546296297</v>
      </c>
      <c r="AI431" s="32" t="s">
        <v>56</v>
      </c>
    </row>
    <row r="432" spans="1:35">
      <c r="A432" s="32" t="s">
        <v>35</v>
      </c>
      <c r="B432" s="32" t="s">
        <v>1527</v>
      </c>
      <c r="C432" s="33">
        <v>44817.398634259262</v>
      </c>
      <c r="D432" s="33">
        <v>44817.398125</v>
      </c>
      <c r="E432" s="32" t="s">
        <v>37</v>
      </c>
      <c r="F432" s="32" t="s">
        <v>2463</v>
      </c>
      <c r="G432">
        <v>11561</v>
      </c>
      <c r="H432" s="33">
        <v>44841.341874999998</v>
      </c>
      <c r="I432" s="32" t="s">
        <v>38</v>
      </c>
      <c r="J432" s="32" t="s">
        <v>39</v>
      </c>
      <c r="K432" s="33"/>
      <c r="L432" s="32" t="s">
        <v>40</v>
      </c>
      <c r="M432" s="32" t="s">
        <v>41</v>
      </c>
      <c r="N432">
        <v>1</v>
      </c>
      <c r="O432" s="32" t="s">
        <v>42</v>
      </c>
      <c r="P432">
        <v>0</v>
      </c>
      <c r="Q432" s="32" t="s">
        <v>41</v>
      </c>
      <c r="R432">
        <v>642175520</v>
      </c>
      <c r="S432" s="32" t="s">
        <v>194</v>
      </c>
      <c r="T432" s="32" t="s">
        <v>195</v>
      </c>
      <c r="U432" s="32" t="s">
        <v>45</v>
      </c>
      <c r="V432" s="32" t="s">
        <v>1064</v>
      </c>
      <c r="W432" s="33">
        <v>44817.398634259262</v>
      </c>
      <c r="X432" s="32" t="s">
        <v>196</v>
      </c>
      <c r="Y432" s="32" t="s">
        <v>235</v>
      </c>
      <c r="Z432" s="32" t="s">
        <v>48</v>
      </c>
      <c r="AA432" s="32" t="s">
        <v>197</v>
      </c>
      <c r="AB432" s="32" t="s">
        <v>870</v>
      </c>
      <c r="AC432" s="32" t="s">
        <v>538</v>
      </c>
      <c r="AD432" s="34"/>
      <c r="AE432" s="32" t="s">
        <v>39</v>
      </c>
      <c r="AF432" s="32" t="s">
        <v>50</v>
      </c>
      <c r="AG432" s="35">
        <v>0</v>
      </c>
      <c r="AH432" s="33">
        <v>44838.466874999998</v>
      </c>
      <c r="AI432" s="32" t="s">
        <v>41</v>
      </c>
    </row>
    <row r="433" spans="1:35">
      <c r="A433" s="32" t="s">
        <v>35</v>
      </c>
      <c r="B433" s="32" t="s">
        <v>329</v>
      </c>
      <c r="C433" s="33">
        <v>44817.40289351852</v>
      </c>
      <c r="D433" s="33">
        <v>44817.400104166663</v>
      </c>
      <c r="E433" s="32" t="s">
        <v>37</v>
      </c>
      <c r="F433" s="32" t="s">
        <v>2464</v>
      </c>
      <c r="G433">
        <v>11562</v>
      </c>
      <c r="H433" s="33">
        <v>44848.464733796296</v>
      </c>
      <c r="I433" s="32" t="s">
        <v>38</v>
      </c>
      <c r="J433" s="32" t="s">
        <v>39</v>
      </c>
      <c r="K433" s="33"/>
      <c r="L433" s="32" t="s">
        <v>40</v>
      </c>
      <c r="M433" s="32" t="s">
        <v>41</v>
      </c>
      <c r="N433">
        <v>1</v>
      </c>
      <c r="O433" s="32" t="s">
        <v>39</v>
      </c>
      <c r="P433">
        <v>0</v>
      </c>
      <c r="Q433" s="32" t="s">
        <v>56</v>
      </c>
      <c r="R433">
        <v>642175520</v>
      </c>
      <c r="S433" s="32" t="s">
        <v>194</v>
      </c>
      <c r="T433" s="32" t="s">
        <v>195</v>
      </c>
      <c r="U433" s="32" t="s">
        <v>45</v>
      </c>
      <c r="V433" s="32" t="s">
        <v>2465</v>
      </c>
      <c r="W433" s="33">
        <v>44817.40289351852</v>
      </c>
      <c r="X433" s="32" t="s">
        <v>196</v>
      </c>
      <c r="Y433" s="32" t="s">
        <v>52</v>
      </c>
      <c r="Z433" s="32" t="s">
        <v>48</v>
      </c>
      <c r="AA433" s="32" t="s">
        <v>425</v>
      </c>
      <c r="AB433" s="32" t="s">
        <v>2466</v>
      </c>
      <c r="AC433" s="32" t="s">
        <v>538</v>
      </c>
      <c r="AD433" s="34"/>
      <c r="AE433" s="32" t="s">
        <v>39</v>
      </c>
      <c r="AF433" s="32" t="s">
        <v>50</v>
      </c>
      <c r="AG433" s="35">
        <v>0</v>
      </c>
      <c r="AH433" s="33">
        <v>44838.466817129629</v>
      </c>
      <c r="AI433" s="32" t="s">
        <v>41</v>
      </c>
    </row>
    <row r="434" spans="1:35">
      <c r="A434" s="32" t="s">
        <v>35</v>
      </c>
      <c r="B434" s="32" t="s">
        <v>1527</v>
      </c>
      <c r="C434" s="33">
        <v>44817.402106481481</v>
      </c>
      <c r="D434" s="33">
        <v>44817.401574074072</v>
      </c>
      <c r="E434" s="32" t="s">
        <v>37</v>
      </c>
      <c r="F434" s="32" t="s">
        <v>2467</v>
      </c>
      <c r="G434">
        <v>11563</v>
      </c>
      <c r="H434" s="33">
        <v>44819.653738425928</v>
      </c>
      <c r="I434" s="32" t="s">
        <v>38</v>
      </c>
      <c r="J434" s="32" t="s">
        <v>39</v>
      </c>
      <c r="K434" s="33"/>
      <c r="L434" s="32" t="s">
        <v>40</v>
      </c>
      <c r="M434" s="32" t="s">
        <v>41</v>
      </c>
      <c r="N434">
        <v>1</v>
      </c>
      <c r="O434" s="32" t="s">
        <v>42</v>
      </c>
      <c r="P434">
        <v>0</v>
      </c>
      <c r="Q434" s="32" t="s">
        <v>41</v>
      </c>
      <c r="R434">
        <v>642175520</v>
      </c>
      <c r="S434" s="32" t="s">
        <v>194</v>
      </c>
      <c r="T434" s="32" t="s">
        <v>195</v>
      </c>
      <c r="U434" s="32" t="s">
        <v>45</v>
      </c>
      <c r="V434" s="32" t="s">
        <v>2468</v>
      </c>
      <c r="W434" s="33">
        <v>44817.402106481481</v>
      </c>
      <c r="X434" s="32" t="s">
        <v>196</v>
      </c>
      <c r="Y434" s="32" t="s">
        <v>235</v>
      </c>
      <c r="Z434" s="32" t="s">
        <v>48</v>
      </c>
      <c r="AA434" s="32" t="s">
        <v>197</v>
      </c>
      <c r="AB434" s="32" t="s">
        <v>2469</v>
      </c>
      <c r="AC434" s="32" t="s">
        <v>538</v>
      </c>
      <c r="AD434" s="34"/>
      <c r="AE434" s="32" t="s">
        <v>39</v>
      </c>
      <c r="AF434" s="32" t="s">
        <v>50</v>
      </c>
      <c r="AG434" s="35">
        <v>0</v>
      </c>
      <c r="AH434" s="33">
        <v>44817.403738425928</v>
      </c>
      <c r="AI434" s="32" t="s">
        <v>41</v>
      </c>
    </row>
    <row r="435" spans="1:35">
      <c r="A435" s="32" t="s">
        <v>35</v>
      </c>
      <c r="B435" s="32" t="s">
        <v>1527</v>
      </c>
      <c r="C435" s="33">
        <v>44817.412002314813</v>
      </c>
      <c r="D435" s="33">
        <v>44817.401747685188</v>
      </c>
      <c r="E435" s="32" t="s">
        <v>37</v>
      </c>
      <c r="F435" s="32" t="s">
        <v>39</v>
      </c>
      <c r="G435">
        <v>11564</v>
      </c>
      <c r="H435" s="33">
        <v>44819.652627314812</v>
      </c>
      <c r="I435" s="32" t="s">
        <v>38</v>
      </c>
      <c r="J435" s="32" t="s">
        <v>39</v>
      </c>
      <c r="K435" s="33"/>
      <c r="L435" s="32" t="s">
        <v>40</v>
      </c>
      <c r="M435" s="32" t="s">
        <v>56</v>
      </c>
      <c r="N435">
        <v>1</v>
      </c>
      <c r="O435" s="32" t="s">
        <v>135</v>
      </c>
      <c r="P435">
        <v>0</v>
      </c>
      <c r="Q435" s="32" t="s">
        <v>41</v>
      </c>
      <c r="R435">
        <v>6711</v>
      </c>
      <c r="S435" s="32" t="s">
        <v>763</v>
      </c>
      <c r="T435" s="32" t="s">
        <v>1406</v>
      </c>
      <c r="U435" s="32" t="s">
        <v>45</v>
      </c>
      <c r="V435" s="32" t="s">
        <v>1856</v>
      </c>
      <c r="W435" s="33">
        <v>44817.412002314813</v>
      </c>
      <c r="X435" s="32" t="s">
        <v>96</v>
      </c>
      <c r="Y435" s="32" t="s">
        <v>47</v>
      </c>
      <c r="Z435" s="32" t="s">
        <v>48</v>
      </c>
      <c r="AA435" s="32" t="s">
        <v>97</v>
      </c>
      <c r="AB435" s="32" t="s">
        <v>1013</v>
      </c>
      <c r="AC435" s="32" t="s">
        <v>764</v>
      </c>
      <c r="AD435" s="34"/>
      <c r="AE435" s="32" t="s">
        <v>39</v>
      </c>
      <c r="AF435" s="32" t="s">
        <v>53</v>
      </c>
      <c r="AG435" s="35">
        <v>0</v>
      </c>
      <c r="AH435" s="33">
        <v>44817.412002314813</v>
      </c>
      <c r="AI435" s="32" t="s">
        <v>56</v>
      </c>
    </row>
    <row r="436" spans="1:35">
      <c r="A436" s="32" t="s">
        <v>35</v>
      </c>
      <c r="B436" s="32" t="s">
        <v>1527</v>
      </c>
      <c r="C436" s="33">
        <v>44817.404467592591</v>
      </c>
      <c r="D436" s="33">
        <v>44817.404224537036</v>
      </c>
      <c r="E436" s="32" t="s">
        <v>37</v>
      </c>
      <c r="F436" s="32" t="s">
        <v>2470</v>
      </c>
      <c r="G436">
        <v>11565</v>
      </c>
      <c r="H436" s="33">
        <v>44841.341736111113</v>
      </c>
      <c r="I436" s="32" t="s">
        <v>38</v>
      </c>
      <c r="J436" s="32" t="s">
        <v>39</v>
      </c>
      <c r="K436" s="33"/>
      <c r="L436" s="32" t="s">
        <v>40</v>
      </c>
      <c r="M436" s="32" t="s">
        <v>41</v>
      </c>
      <c r="N436">
        <v>1</v>
      </c>
      <c r="O436" s="32" t="s">
        <v>42</v>
      </c>
      <c r="P436">
        <v>0</v>
      </c>
      <c r="Q436" s="32" t="s">
        <v>41</v>
      </c>
      <c r="R436">
        <v>642175520</v>
      </c>
      <c r="S436" s="32" t="s">
        <v>194</v>
      </c>
      <c r="T436" s="32" t="s">
        <v>195</v>
      </c>
      <c r="U436" s="32" t="s">
        <v>45</v>
      </c>
      <c r="V436" s="32" t="s">
        <v>800</v>
      </c>
      <c r="W436" s="33">
        <v>44817.404467592591</v>
      </c>
      <c r="X436" s="32" t="s">
        <v>196</v>
      </c>
      <c r="Y436" s="32" t="s">
        <v>235</v>
      </c>
      <c r="Z436" s="32" t="s">
        <v>48</v>
      </c>
      <c r="AA436" s="32" t="s">
        <v>197</v>
      </c>
      <c r="AB436" s="32" t="s">
        <v>2471</v>
      </c>
      <c r="AC436" s="32" t="s">
        <v>538</v>
      </c>
      <c r="AD436" s="34"/>
      <c r="AE436" s="32" t="s">
        <v>39</v>
      </c>
      <c r="AF436" s="32" t="s">
        <v>50</v>
      </c>
      <c r="AG436" s="35">
        <v>0</v>
      </c>
      <c r="AH436" s="33">
        <v>44838.466736111113</v>
      </c>
      <c r="AI436" s="32" t="s">
        <v>41</v>
      </c>
    </row>
    <row r="437" spans="1:35">
      <c r="A437" s="32" t="s">
        <v>35</v>
      </c>
      <c r="B437" s="32" t="s">
        <v>1527</v>
      </c>
      <c r="C437" s="33">
        <v>44817.405671296299</v>
      </c>
      <c r="D437" s="33">
        <v>44817.405335648145</v>
      </c>
      <c r="E437" s="32" t="s">
        <v>37</v>
      </c>
      <c r="F437" s="32" t="s">
        <v>2472</v>
      </c>
      <c r="G437">
        <v>11566</v>
      </c>
      <c r="H437" s="33">
        <v>44819.656493055554</v>
      </c>
      <c r="I437" s="32" t="s">
        <v>38</v>
      </c>
      <c r="J437" s="32" t="s">
        <v>39</v>
      </c>
      <c r="K437" s="33"/>
      <c r="L437" s="32" t="s">
        <v>40</v>
      </c>
      <c r="M437" s="32" t="s">
        <v>41</v>
      </c>
      <c r="N437">
        <v>1</v>
      </c>
      <c r="O437" s="32" t="s">
        <v>42</v>
      </c>
      <c r="P437">
        <v>0</v>
      </c>
      <c r="Q437" s="32" t="s">
        <v>41</v>
      </c>
      <c r="R437">
        <v>642175520</v>
      </c>
      <c r="S437" s="32" t="s">
        <v>194</v>
      </c>
      <c r="T437" s="32" t="s">
        <v>195</v>
      </c>
      <c r="U437" s="32" t="s">
        <v>45</v>
      </c>
      <c r="V437" s="32" t="s">
        <v>1091</v>
      </c>
      <c r="W437" s="33">
        <v>44817.405671296299</v>
      </c>
      <c r="X437" s="32" t="s">
        <v>196</v>
      </c>
      <c r="Y437" s="32" t="s">
        <v>52</v>
      </c>
      <c r="Z437" s="32" t="s">
        <v>48</v>
      </c>
      <c r="AA437" s="32" t="s">
        <v>197</v>
      </c>
      <c r="AB437" s="32" t="s">
        <v>2473</v>
      </c>
      <c r="AC437" s="32" t="s">
        <v>538</v>
      </c>
      <c r="AD437" s="34"/>
      <c r="AE437" s="32" t="s">
        <v>39</v>
      </c>
      <c r="AF437" s="32" t="s">
        <v>50</v>
      </c>
      <c r="AG437" s="35">
        <v>0</v>
      </c>
      <c r="AH437" s="33">
        <v>44817.406493055554</v>
      </c>
      <c r="AI437" s="32" t="s">
        <v>41</v>
      </c>
    </row>
    <row r="438" spans="1:35">
      <c r="A438" s="32" t="s">
        <v>35</v>
      </c>
      <c r="B438" s="32" t="s">
        <v>1527</v>
      </c>
      <c r="C438" s="33">
        <v>44817.406921296293</v>
      </c>
      <c r="D438" s="33">
        <v>44817.406643518516</v>
      </c>
      <c r="E438" s="32" t="s">
        <v>37</v>
      </c>
      <c r="F438" s="32" t="s">
        <v>2474</v>
      </c>
      <c r="G438">
        <v>11567</v>
      </c>
      <c r="H438" s="33">
        <v>44841.341689814813</v>
      </c>
      <c r="I438" s="32" t="s">
        <v>38</v>
      </c>
      <c r="J438" s="32" t="s">
        <v>39</v>
      </c>
      <c r="K438" s="33"/>
      <c r="L438" s="32" t="s">
        <v>40</v>
      </c>
      <c r="M438" s="32" t="s">
        <v>41</v>
      </c>
      <c r="N438">
        <v>1</v>
      </c>
      <c r="O438" s="32" t="s">
        <v>42</v>
      </c>
      <c r="P438">
        <v>0</v>
      </c>
      <c r="Q438" s="32" t="s">
        <v>41</v>
      </c>
      <c r="R438">
        <v>642175520</v>
      </c>
      <c r="S438" s="32" t="s">
        <v>194</v>
      </c>
      <c r="T438" s="32" t="s">
        <v>195</v>
      </c>
      <c r="U438" s="32" t="s">
        <v>45</v>
      </c>
      <c r="V438" s="32" t="s">
        <v>891</v>
      </c>
      <c r="W438" s="33">
        <v>44817.406921296293</v>
      </c>
      <c r="X438" s="32" t="s">
        <v>196</v>
      </c>
      <c r="Y438" s="32" t="s">
        <v>282</v>
      </c>
      <c r="Z438" s="32" t="s">
        <v>48</v>
      </c>
      <c r="AA438" s="32" t="s">
        <v>197</v>
      </c>
      <c r="AB438" s="32" t="s">
        <v>2475</v>
      </c>
      <c r="AC438" s="32" t="s">
        <v>1304</v>
      </c>
      <c r="AD438" s="34"/>
      <c r="AE438" s="32" t="s">
        <v>39</v>
      </c>
      <c r="AF438" s="32" t="s">
        <v>50</v>
      </c>
      <c r="AG438" s="35">
        <v>0</v>
      </c>
      <c r="AH438" s="33">
        <v>44838.466689814813</v>
      </c>
      <c r="AI438" s="32" t="s">
        <v>41</v>
      </c>
    </row>
    <row r="439" spans="1:35">
      <c r="A439" s="32" t="s">
        <v>35</v>
      </c>
      <c r="B439" s="32" t="s">
        <v>1527</v>
      </c>
      <c r="C439" s="33">
        <v>44817.408055555556</v>
      </c>
      <c r="D439" s="33">
        <v>44817.407800925925</v>
      </c>
      <c r="E439" s="32" t="s">
        <v>37</v>
      </c>
      <c r="F439" s="32" t="s">
        <v>2476</v>
      </c>
      <c r="G439">
        <v>11568</v>
      </c>
      <c r="H439" s="33">
        <v>44841.341620370367</v>
      </c>
      <c r="I439" s="32" t="s">
        <v>38</v>
      </c>
      <c r="J439" s="32" t="s">
        <v>39</v>
      </c>
      <c r="K439" s="33"/>
      <c r="L439" s="32" t="s">
        <v>40</v>
      </c>
      <c r="M439" s="32" t="s">
        <v>41</v>
      </c>
      <c r="N439">
        <v>1</v>
      </c>
      <c r="O439" s="32" t="s">
        <v>42</v>
      </c>
      <c r="P439">
        <v>0</v>
      </c>
      <c r="Q439" s="32" t="s">
        <v>41</v>
      </c>
      <c r="R439">
        <v>642175520</v>
      </c>
      <c r="S439" s="32" t="s">
        <v>194</v>
      </c>
      <c r="T439" s="32" t="s">
        <v>195</v>
      </c>
      <c r="U439" s="32" t="s">
        <v>45</v>
      </c>
      <c r="V439" s="32" t="s">
        <v>752</v>
      </c>
      <c r="W439" s="33">
        <v>44817.408055555556</v>
      </c>
      <c r="X439" s="32" t="s">
        <v>196</v>
      </c>
      <c r="Y439" s="32" t="s">
        <v>282</v>
      </c>
      <c r="Z439" s="32" t="s">
        <v>48</v>
      </c>
      <c r="AA439" s="32" t="s">
        <v>197</v>
      </c>
      <c r="AB439" s="32" t="s">
        <v>2477</v>
      </c>
      <c r="AC439" s="32" t="s">
        <v>538</v>
      </c>
      <c r="AD439" s="34"/>
      <c r="AE439" s="32" t="s">
        <v>39</v>
      </c>
      <c r="AF439" s="32" t="s">
        <v>50</v>
      </c>
      <c r="AG439" s="35">
        <v>0</v>
      </c>
      <c r="AH439" s="33">
        <v>44838.466620370367</v>
      </c>
      <c r="AI439" s="32" t="s">
        <v>41</v>
      </c>
    </row>
    <row r="440" spans="1:35">
      <c r="A440" s="32" t="s">
        <v>35</v>
      </c>
      <c r="B440" s="32" t="s">
        <v>329</v>
      </c>
      <c r="C440" s="33">
        <v>44820.374907407408</v>
      </c>
      <c r="D440" s="33">
        <v>44817.413113425922</v>
      </c>
      <c r="E440" s="32" t="s">
        <v>37</v>
      </c>
      <c r="F440" s="32" t="s">
        <v>2478</v>
      </c>
      <c r="G440">
        <v>11569</v>
      </c>
      <c r="H440" s="33">
        <v>44832.69835648148</v>
      </c>
      <c r="I440" s="32" t="s">
        <v>38</v>
      </c>
      <c r="J440" s="32" t="s">
        <v>39</v>
      </c>
      <c r="K440" s="33"/>
      <c r="L440" s="32" t="s">
        <v>40</v>
      </c>
      <c r="M440" s="32" t="s">
        <v>56</v>
      </c>
      <c r="N440">
        <v>1</v>
      </c>
      <c r="O440" s="32" t="s">
        <v>92</v>
      </c>
      <c r="P440">
        <v>0</v>
      </c>
      <c r="Q440" s="32" t="s">
        <v>56</v>
      </c>
      <c r="R440">
        <v>8810</v>
      </c>
      <c r="S440" s="32" t="s">
        <v>420</v>
      </c>
      <c r="T440" s="32" t="s">
        <v>421</v>
      </c>
      <c r="U440" s="32" t="s">
        <v>45</v>
      </c>
      <c r="V440" s="32" t="s">
        <v>2479</v>
      </c>
      <c r="W440" s="33">
        <v>44820.374907407408</v>
      </c>
      <c r="X440" s="32" t="s">
        <v>106</v>
      </c>
      <c r="Y440" s="32" t="s">
        <v>47</v>
      </c>
      <c r="Z440" s="32" t="s">
        <v>48</v>
      </c>
      <c r="AA440" s="32" t="s">
        <v>330</v>
      </c>
      <c r="AB440" s="32" t="s">
        <v>886</v>
      </c>
      <c r="AC440" s="32" t="s">
        <v>1288</v>
      </c>
      <c r="AD440" s="34"/>
      <c r="AE440" s="32" t="s">
        <v>39</v>
      </c>
      <c r="AF440" s="32" t="s">
        <v>53</v>
      </c>
      <c r="AG440" s="35">
        <v>0</v>
      </c>
      <c r="AH440" s="33">
        <v>44825.659467592595</v>
      </c>
      <c r="AI440" s="32" t="s">
        <v>56</v>
      </c>
    </row>
    <row r="441" spans="1:35">
      <c r="A441" s="32" t="s">
        <v>35</v>
      </c>
      <c r="B441" s="32" t="s">
        <v>1527</v>
      </c>
      <c r="C441" s="33">
        <v>44817.414027777777</v>
      </c>
      <c r="D441" s="33">
        <v>44817.413726851853</v>
      </c>
      <c r="E441" s="32" t="s">
        <v>37</v>
      </c>
      <c r="F441" s="32" t="s">
        <v>2480</v>
      </c>
      <c r="G441">
        <v>11570</v>
      </c>
      <c r="H441" s="33">
        <v>44841.341562499998</v>
      </c>
      <c r="I441" s="32" t="s">
        <v>38</v>
      </c>
      <c r="J441" s="32" t="s">
        <v>39</v>
      </c>
      <c r="K441" s="33"/>
      <c r="L441" s="32" t="s">
        <v>40</v>
      </c>
      <c r="M441" s="32" t="s">
        <v>41</v>
      </c>
      <c r="N441">
        <v>1</v>
      </c>
      <c r="O441" s="32" t="s">
        <v>42</v>
      </c>
      <c r="P441">
        <v>0</v>
      </c>
      <c r="Q441" s="32" t="s">
        <v>41</v>
      </c>
      <c r="R441">
        <v>642175520</v>
      </c>
      <c r="S441" s="32" t="s">
        <v>194</v>
      </c>
      <c r="T441" s="32" t="s">
        <v>195</v>
      </c>
      <c r="U441" s="32" t="s">
        <v>45</v>
      </c>
      <c r="V441" s="32" t="s">
        <v>1008</v>
      </c>
      <c r="W441" s="33">
        <v>44817.414027777777</v>
      </c>
      <c r="X441" s="32" t="s">
        <v>196</v>
      </c>
      <c r="Y441" s="32" t="s">
        <v>282</v>
      </c>
      <c r="Z441" s="32" t="s">
        <v>48</v>
      </c>
      <c r="AA441" s="32" t="s">
        <v>197</v>
      </c>
      <c r="AB441" s="32" t="s">
        <v>2481</v>
      </c>
      <c r="AC441" s="32" t="s">
        <v>538</v>
      </c>
      <c r="AD441" s="34"/>
      <c r="AE441" s="32" t="s">
        <v>39</v>
      </c>
      <c r="AF441" s="32" t="s">
        <v>50</v>
      </c>
      <c r="AG441" s="35">
        <v>0</v>
      </c>
      <c r="AH441" s="33">
        <v>44838.466550925928</v>
      </c>
      <c r="AI441" s="32" t="s">
        <v>41</v>
      </c>
    </row>
    <row r="442" spans="1:35">
      <c r="A442" s="32" t="s">
        <v>35</v>
      </c>
      <c r="B442" s="32" t="s">
        <v>1527</v>
      </c>
      <c r="C442" s="33">
        <v>44817.565069444441</v>
      </c>
      <c r="D442" s="33">
        <v>44817.414340277777</v>
      </c>
      <c r="E442" s="32" t="s">
        <v>37</v>
      </c>
      <c r="F442" s="32" t="s">
        <v>39</v>
      </c>
      <c r="G442">
        <v>11571</v>
      </c>
      <c r="H442" s="33">
        <v>44819.66479166667</v>
      </c>
      <c r="I442" s="32" t="s">
        <v>2482</v>
      </c>
      <c r="J442" s="32" t="s">
        <v>45</v>
      </c>
      <c r="K442" s="33">
        <v>44817.464039351849</v>
      </c>
      <c r="L442" s="32" t="s">
        <v>40</v>
      </c>
      <c r="M442" s="32" t="s">
        <v>56</v>
      </c>
      <c r="N442">
        <v>2</v>
      </c>
      <c r="O442" s="32" t="s">
        <v>135</v>
      </c>
      <c r="P442">
        <v>1</v>
      </c>
      <c r="Q442" s="32" t="s">
        <v>41</v>
      </c>
      <c r="R442">
        <v>6048</v>
      </c>
      <c r="S442" s="32" t="s">
        <v>925</v>
      </c>
      <c r="T442" s="32" t="s">
        <v>926</v>
      </c>
      <c r="U442" s="32" t="s">
        <v>45</v>
      </c>
      <c r="V442" s="32" t="s">
        <v>2483</v>
      </c>
      <c r="W442" s="33">
        <v>44817.565069444441</v>
      </c>
      <c r="X442" s="32" t="s">
        <v>96</v>
      </c>
      <c r="Y442" s="32" t="s">
        <v>47</v>
      </c>
      <c r="Z442" s="32" t="s">
        <v>48</v>
      </c>
      <c r="AA442" s="32" t="s">
        <v>97</v>
      </c>
      <c r="AB442" s="32" t="s">
        <v>2484</v>
      </c>
      <c r="AC442" s="32" t="s">
        <v>794</v>
      </c>
      <c r="AD442" s="34">
        <v>44686</v>
      </c>
      <c r="AE442" s="32" t="s">
        <v>39</v>
      </c>
      <c r="AF442" s="32" t="s">
        <v>53</v>
      </c>
      <c r="AG442" s="35">
        <v>0</v>
      </c>
      <c r="AH442" s="33">
        <v>44817.570763888885</v>
      </c>
      <c r="AI442" s="32" t="s">
        <v>56</v>
      </c>
    </row>
    <row r="443" spans="1:35">
      <c r="A443" s="32" t="s">
        <v>35</v>
      </c>
      <c r="B443" s="32" t="s">
        <v>1527</v>
      </c>
      <c r="C443" s="33">
        <v>44817.415752314817</v>
      </c>
      <c r="D443" s="33">
        <v>44817.415393518517</v>
      </c>
      <c r="E443" s="32" t="s">
        <v>37</v>
      </c>
      <c r="F443" s="32" t="s">
        <v>2485</v>
      </c>
      <c r="G443">
        <v>11572</v>
      </c>
      <c r="H443" s="33">
        <v>44841.341504629629</v>
      </c>
      <c r="I443" s="32" t="s">
        <v>38</v>
      </c>
      <c r="J443" s="32" t="s">
        <v>39</v>
      </c>
      <c r="K443" s="33"/>
      <c r="L443" s="32" t="s">
        <v>40</v>
      </c>
      <c r="M443" s="32" t="s">
        <v>41</v>
      </c>
      <c r="N443">
        <v>1</v>
      </c>
      <c r="O443" s="32" t="s">
        <v>42</v>
      </c>
      <c r="P443">
        <v>0</v>
      </c>
      <c r="Q443" s="32" t="s">
        <v>41</v>
      </c>
      <c r="R443">
        <v>642175520</v>
      </c>
      <c r="S443" s="32" t="s">
        <v>194</v>
      </c>
      <c r="T443" s="32" t="s">
        <v>195</v>
      </c>
      <c r="U443" s="32" t="s">
        <v>45</v>
      </c>
      <c r="V443" s="32" t="s">
        <v>2090</v>
      </c>
      <c r="W443" s="33">
        <v>44817.415752314817</v>
      </c>
      <c r="X443" s="32" t="s">
        <v>196</v>
      </c>
      <c r="Y443" s="32" t="s">
        <v>52</v>
      </c>
      <c r="Z443" s="32" t="s">
        <v>48</v>
      </c>
      <c r="AA443" s="32" t="s">
        <v>197</v>
      </c>
      <c r="AB443" s="32" t="s">
        <v>2196</v>
      </c>
      <c r="AC443" s="32" t="s">
        <v>538</v>
      </c>
      <c r="AD443" s="34"/>
      <c r="AE443" s="32" t="s">
        <v>39</v>
      </c>
      <c r="AF443" s="32" t="s">
        <v>50</v>
      </c>
      <c r="AG443" s="35">
        <v>0</v>
      </c>
      <c r="AH443" s="33">
        <v>44838.466504629629</v>
      </c>
      <c r="AI443" s="32" t="s">
        <v>41</v>
      </c>
    </row>
    <row r="444" spans="1:35">
      <c r="A444" s="32" t="s">
        <v>35</v>
      </c>
      <c r="B444" s="32" t="s">
        <v>1527</v>
      </c>
      <c r="C444" s="33">
        <v>44817.41710648148</v>
      </c>
      <c r="D444" s="33">
        <v>44817.416875000003</v>
      </c>
      <c r="E444" s="32" t="s">
        <v>37</v>
      </c>
      <c r="F444" s="32" t="s">
        <v>2486</v>
      </c>
      <c r="G444">
        <v>11573</v>
      </c>
      <c r="H444" s="33">
        <v>44841.341400462959</v>
      </c>
      <c r="I444" s="32" t="s">
        <v>38</v>
      </c>
      <c r="J444" s="32" t="s">
        <v>39</v>
      </c>
      <c r="K444" s="33"/>
      <c r="L444" s="32" t="s">
        <v>40</v>
      </c>
      <c r="M444" s="32" t="s">
        <v>41</v>
      </c>
      <c r="N444">
        <v>1</v>
      </c>
      <c r="O444" s="32" t="s">
        <v>42</v>
      </c>
      <c r="P444">
        <v>0</v>
      </c>
      <c r="Q444" s="32" t="s">
        <v>41</v>
      </c>
      <c r="R444">
        <v>642175520</v>
      </c>
      <c r="S444" s="32" t="s">
        <v>194</v>
      </c>
      <c r="T444" s="32" t="s">
        <v>195</v>
      </c>
      <c r="U444" s="32" t="s">
        <v>45</v>
      </c>
      <c r="V444" s="32" t="s">
        <v>801</v>
      </c>
      <c r="W444" s="33">
        <v>44817.41710648148</v>
      </c>
      <c r="X444" s="32" t="s">
        <v>196</v>
      </c>
      <c r="Y444" s="32" t="s">
        <v>52</v>
      </c>
      <c r="Z444" s="32" t="s">
        <v>48</v>
      </c>
      <c r="AA444" s="32" t="s">
        <v>197</v>
      </c>
      <c r="AB444" s="32" t="s">
        <v>2196</v>
      </c>
      <c r="AC444" s="32" t="s">
        <v>538</v>
      </c>
      <c r="AD444" s="34"/>
      <c r="AE444" s="32" t="s">
        <v>39</v>
      </c>
      <c r="AF444" s="32" t="s">
        <v>50</v>
      </c>
      <c r="AG444" s="35">
        <v>0</v>
      </c>
      <c r="AH444" s="33">
        <v>44838.466400462959</v>
      </c>
      <c r="AI444" s="32" t="s">
        <v>41</v>
      </c>
    </row>
    <row r="445" spans="1:35">
      <c r="A445" s="32" t="s">
        <v>35</v>
      </c>
      <c r="B445" s="32" t="s">
        <v>1527</v>
      </c>
      <c r="C445" s="33">
        <v>44817.44085648148</v>
      </c>
      <c r="D445" s="33">
        <v>44817.418611111112</v>
      </c>
      <c r="E445" s="32" t="s">
        <v>37</v>
      </c>
      <c r="F445" s="32" t="s">
        <v>2487</v>
      </c>
      <c r="G445">
        <v>11574</v>
      </c>
      <c r="H445" s="33">
        <v>44827.419270833336</v>
      </c>
      <c r="I445" s="32" t="s">
        <v>38</v>
      </c>
      <c r="J445" s="32" t="s">
        <v>39</v>
      </c>
      <c r="K445" s="33"/>
      <c r="L445" s="32" t="s">
        <v>40</v>
      </c>
      <c r="M445" s="32" t="s">
        <v>56</v>
      </c>
      <c r="N445">
        <v>1</v>
      </c>
      <c r="O445" s="32" t="s">
        <v>42</v>
      </c>
      <c r="P445">
        <v>0</v>
      </c>
      <c r="Q445" s="32" t="s">
        <v>56</v>
      </c>
      <c r="R445">
        <v>25766260</v>
      </c>
      <c r="S445" s="32" t="s">
        <v>199</v>
      </c>
      <c r="T445" s="32" t="s">
        <v>200</v>
      </c>
      <c r="U445" s="32" t="s">
        <v>45</v>
      </c>
      <c r="V445" s="32" t="s">
        <v>2488</v>
      </c>
      <c r="W445" s="33">
        <v>44817.44085648148</v>
      </c>
      <c r="X445" s="32" t="s">
        <v>184</v>
      </c>
      <c r="Y445" s="32" t="s">
        <v>47</v>
      </c>
      <c r="Z445" s="32" t="s">
        <v>48</v>
      </c>
      <c r="AA445" s="32" t="s">
        <v>634</v>
      </c>
      <c r="AB445" s="32" t="s">
        <v>2489</v>
      </c>
      <c r="AC445" s="32" t="s">
        <v>570</v>
      </c>
      <c r="AD445" s="34"/>
      <c r="AE445" s="32" t="s">
        <v>39</v>
      </c>
      <c r="AF445" s="32" t="s">
        <v>50</v>
      </c>
      <c r="AG445" s="35">
        <v>0</v>
      </c>
      <c r="AH445" s="33">
        <v>44817.44085648148</v>
      </c>
      <c r="AI445" s="32" t="s">
        <v>56</v>
      </c>
    </row>
    <row r="446" spans="1:35">
      <c r="A446" s="32" t="s">
        <v>35</v>
      </c>
      <c r="B446" s="32" t="s">
        <v>1527</v>
      </c>
      <c r="C446" s="33">
        <v>44817.418888888889</v>
      </c>
      <c r="D446" s="33">
        <v>44817.418611111112</v>
      </c>
      <c r="E446" s="32" t="s">
        <v>37</v>
      </c>
      <c r="F446" s="32" t="s">
        <v>2490</v>
      </c>
      <c r="G446">
        <v>11575</v>
      </c>
      <c r="H446" s="33">
        <v>44841.341203703705</v>
      </c>
      <c r="I446" s="32" t="s">
        <v>38</v>
      </c>
      <c r="J446" s="32" t="s">
        <v>39</v>
      </c>
      <c r="K446" s="33"/>
      <c r="L446" s="32" t="s">
        <v>40</v>
      </c>
      <c r="M446" s="32" t="s">
        <v>41</v>
      </c>
      <c r="N446">
        <v>1</v>
      </c>
      <c r="O446" s="32" t="s">
        <v>42</v>
      </c>
      <c r="P446">
        <v>0</v>
      </c>
      <c r="Q446" s="32" t="s">
        <v>41</v>
      </c>
      <c r="R446">
        <v>642175520</v>
      </c>
      <c r="S446" s="32" t="s">
        <v>194</v>
      </c>
      <c r="T446" s="32" t="s">
        <v>195</v>
      </c>
      <c r="U446" s="32" t="s">
        <v>45</v>
      </c>
      <c r="V446" s="32" t="s">
        <v>891</v>
      </c>
      <c r="W446" s="33">
        <v>44817.418888888889</v>
      </c>
      <c r="X446" s="32" t="s">
        <v>196</v>
      </c>
      <c r="Y446" s="32" t="s">
        <v>52</v>
      </c>
      <c r="Z446" s="32" t="s">
        <v>48</v>
      </c>
      <c r="AA446" s="32" t="s">
        <v>197</v>
      </c>
      <c r="AB446" s="32" t="s">
        <v>2491</v>
      </c>
      <c r="AC446" s="32" t="s">
        <v>538</v>
      </c>
      <c r="AD446" s="34"/>
      <c r="AE446" s="32" t="s">
        <v>39</v>
      </c>
      <c r="AF446" s="32" t="s">
        <v>50</v>
      </c>
      <c r="AG446" s="35">
        <v>0</v>
      </c>
      <c r="AH446" s="33">
        <v>44838.466203703705</v>
      </c>
      <c r="AI446" s="32" t="s">
        <v>41</v>
      </c>
    </row>
    <row r="447" spans="1:35">
      <c r="A447" s="32" t="s">
        <v>35</v>
      </c>
      <c r="B447" s="32" t="s">
        <v>178</v>
      </c>
      <c r="C447" s="33">
        <v>44817.62740740741</v>
      </c>
      <c r="D447" s="33">
        <v>44817.423263888886</v>
      </c>
      <c r="E447" s="32" t="s">
        <v>37</v>
      </c>
      <c r="F447" s="32" t="s">
        <v>2492</v>
      </c>
      <c r="G447">
        <v>11576</v>
      </c>
      <c r="H447" s="33">
        <v>44832.60365740741</v>
      </c>
      <c r="I447" s="32" t="s">
        <v>38</v>
      </c>
      <c r="J447" s="32" t="s">
        <v>39</v>
      </c>
      <c r="K447" s="33"/>
      <c r="L447" s="32" t="s">
        <v>40</v>
      </c>
      <c r="M447" s="32" t="s">
        <v>56</v>
      </c>
      <c r="N447">
        <v>1</v>
      </c>
      <c r="O447" s="32" t="s">
        <v>311</v>
      </c>
      <c r="P447">
        <v>0</v>
      </c>
      <c r="Q447" s="32" t="s">
        <v>56</v>
      </c>
      <c r="R447">
        <v>8472</v>
      </c>
      <c r="S447" s="32" t="s">
        <v>2493</v>
      </c>
      <c r="T447" s="32" t="s">
        <v>2494</v>
      </c>
      <c r="U447" s="32" t="s">
        <v>45</v>
      </c>
      <c r="V447" s="32" t="s">
        <v>2495</v>
      </c>
      <c r="W447" s="33">
        <v>44817.582395833335</v>
      </c>
      <c r="X447" s="32" t="s">
        <v>58</v>
      </c>
      <c r="Y447" s="32" t="s">
        <v>47</v>
      </c>
      <c r="Z447" s="32" t="s">
        <v>48</v>
      </c>
      <c r="AA447" s="32" t="s">
        <v>182</v>
      </c>
      <c r="AB447" s="32" t="s">
        <v>2496</v>
      </c>
      <c r="AC447" s="32" t="s">
        <v>717</v>
      </c>
      <c r="AD447" s="34">
        <v>44625</v>
      </c>
      <c r="AE447" s="32" t="s">
        <v>39</v>
      </c>
      <c r="AF447" s="32" t="s">
        <v>53</v>
      </c>
      <c r="AG447" s="35">
        <v>0</v>
      </c>
      <c r="AH447" s="33">
        <v>44823.387685185182</v>
      </c>
      <c r="AI447" s="32" t="s">
        <v>41</v>
      </c>
    </row>
    <row r="448" spans="1:35">
      <c r="A448" s="32" t="s">
        <v>35</v>
      </c>
      <c r="B448" s="32" t="s">
        <v>1527</v>
      </c>
      <c r="C448" s="33">
        <v>44817.476817129631</v>
      </c>
      <c r="D448" s="33">
        <v>44817.438750000001</v>
      </c>
      <c r="E448" s="32" t="s">
        <v>37</v>
      </c>
      <c r="F448" s="32" t="s">
        <v>39</v>
      </c>
      <c r="G448">
        <v>11577</v>
      </c>
      <c r="H448" s="33">
        <v>44819.689351851855</v>
      </c>
      <c r="I448" s="32" t="s">
        <v>2497</v>
      </c>
      <c r="J448" s="32" t="s">
        <v>45</v>
      </c>
      <c r="K448" s="33">
        <v>44817.473935185182</v>
      </c>
      <c r="L448" s="32" t="s">
        <v>40</v>
      </c>
      <c r="M448" s="32" t="s">
        <v>56</v>
      </c>
      <c r="N448">
        <v>1</v>
      </c>
      <c r="O448" s="32" t="s">
        <v>42</v>
      </c>
      <c r="P448">
        <v>1</v>
      </c>
      <c r="Q448" s="32" t="s">
        <v>41</v>
      </c>
      <c r="R448">
        <v>8605</v>
      </c>
      <c r="S448" s="32" t="s">
        <v>241</v>
      </c>
      <c r="T448" s="32" t="s">
        <v>2498</v>
      </c>
      <c r="U448" s="32" t="s">
        <v>45</v>
      </c>
      <c r="V448" s="32" t="s">
        <v>368</v>
      </c>
      <c r="W448" s="33">
        <v>44817.476817129631</v>
      </c>
      <c r="X448" s="32" t="s">
        <v>96</v>
      </c>
      <c r="Y448" s="32" t="s">
        <v>47</v>
      </c>
      <c r="Z448" s="32" t="s">
        <v>48</v>
      </c>
      <c r="AA448" s="32" t="s">
        <v>97</v>
      </c>
      <c r="AB448" s="32" t="s">
        <v>290</v>
      </c>
      <c r="AC448" s="32" t="s">
        <v>1598</v>
      </c>
      <c r="AD448" s="34"/>
      <c r="AE448" s="32" t="s">
        <v>39</v>
      </c>
      <c r="AF448" s="32" t="s">
        <v>53</v>
      </c>
      <c r="AG448" s="35">
        <v>0</v>
      </c>
      <c r="AH448" s="33">
        <v>44817.476817129631</v>
      </c>
      <c r="AI448" s="32" t="s">
        <v>56</v>
      </c>
    </row>
    <row r="449" spans="1:35">
      <c r="A449" s="32" t="s">
        <v>35</v>
      </c>
      <c r="B449" s="32" t="s">
        <v>171</v>
      </c>
      <c r="C449" s="33">
        <v>44820.69259259259</v>
      </c>
      <c r="D449" s="33">
        <v>44817.442685185182</v>
      </c>
      <c r="E449" s="32" t="s">
        <v>37</v>
      </c>
      <c r="F449" s="32" t="s">
        <v>2499</v>
      </c>
      <c r="G449">
        <v>11578</v>
      </c>
      <c r="H449" s="33">
        <v>44831.444664351853</v>
      </c>
      <c r="I449" s="32" t="s">
        <v>38</v>
      </c>
      <c r="J449" s="32" t="s">
        <v>39</v>
      </c>
      <c r="K449" s="33"/>
      <c r="L449" s="32" t="s">
        <v>40</v>
      </c>
      <c r="M449" s="32" t="s">
        <v>56</v>
      </c>
      <c r="N449">
        <v>1</v>
      </c>
      <c r="O449" s="32" t="s">
        <v>42</v>
      </c>
      <c r="P449">
        <v>0</v>
      </c>
      <c r="Q449" s="32" t="s">
        <v>56</v>
      </c>
      <c r="R449">
        <v>830687517</v>
      </c>
      <c r="S449" s="32" t="s">
        <v>396</v>
      </c>
      <c r="T449" s="32" t="s">
        <v>397</v>
      </c>
      <c r="U449" s="32" t="s">
        <v>45</v>
      </c>
      <c r="V449" s="32" t="s">
        <v>2500</v>
      </c>
      <c r="W449" s="33">
        <v>44818.691203703704</v>
      </c>
      <c r="X449" s="32" t="s">
        <v>46</v>
      </c>
      <c r="Y449" s="32" t="s">
        <v>47</v>
      </c>
      <c r="Z449" s="32" t="s">
        <v>48</v>
      </c>
      <c r="AA449" s="32" t="s">
        <v>844</v>
      </c>
      <c r="AB449" s="32" t="s">
        <v>2501</v>
      </c>
      <c r="AC449" s="32" t="s">
        <v>1393</v>
      </c>
      <c r="AD449" s="34"/>
      <c r="AE449" s="32" t="s">
        <v>39</v>
      </c>
      <c r="AF449" s="32" t="s">
        <v>50</v>
      </c>
      <c r="AG449" s="35">
        <v>0</v>
      </c>
      <c r="AH449" s="33">
        <v>44820.69258101852</v>
      </c>
      <c r="AI449" s="32" t="s">
        <v>56</v>
      </c>
    </row>
    <row r="450" spans="1:35">
      <c r="A450" s="32" t="s">
        <v>35</v>
      </c>
      <c r="B450" s="32" t="s">
        <v>178</v>
      </c>
      <c r="C450" s="33"/>
      <c r="D450" s="33">
        <v>44817.487361111111</v>
      </c>
      <c r="E450" s="32" t="s">
        <v>37</v>
      </c>
      <c r="F450" s="32" t="s">
        <v>39</v>
      </c>
      <c r="G450">
        <v>11579</v>
      </c>
      <c r="H450" s="33">
        <v>44820.362523148149</v>
      </c>
      <c r="I450" s="32" t="s">
        <v>38</v>
      </c>
      <c r="J450" s="32" t="s">
        <v>39</v>
      </c>
      <c r="K450" s="33"/>
      <c r="L450" s="32" t="s">
        <v>40</v>
      </c>
      <c r="M450" s="32" t="s">
        <v>56</v>
      </c>
      <c r="N450">
        <v>1</v>
      </c>
      <c r="O450" s="32" t="s">
        <v>179</v>
      </c>
      <c r="P450">
        <v>0</v>
      </c>
      <c r="Q450" s="32" t="s">
        <v>41</v>
      </c>
      <c r="R450">
        <v>623285599</v>
      </c>
      <c r="S450" s="32" t="s">
        <v>590</v>
      </c>
      <c r="T450" s="32" t="s">
        <v>591</v>
      </c>
      <c r="U450" s="32" t="s">
        <v>39</v>
      </c>
      <c r="V450" s="32" t="s">
        <v>39</v>
      </c>
      <c r="W450" s="33"/>
      <c r="X450" s="32" t="s">
        <v>215</v>
      </c>
      <c r="Y450" s="32" t="s">
        <v>47</v>
      </c>
      <c r="Z450" s="32" t="s">
        <v>216</v>
      </c>
      <c r="AA450" s="32" t="s">
        <v>182</v>
      </c>
      <c r="AB450" s="32" t="s">
        <v>2502</v>
      </c>
      <c r="AC450" s="32" t="s">
        <v>1256</v>
      </c>
      <c r="AD450" s="34"/>
      <c r="AE450" s="32" t="s">
        <v>39</v>
      </c>
      <c r="AF450" s="32" t="s">
        <v>53</v>
      </c>
      <c r="AG450" s="35">
        <v>0</v>
      </c>
      <c r="AH450" s="33">
        <v>44818.405219907407</v>
      </c>
      <c r="AI450" s="32" t="s">
        <v>56</v>
      </c>
    </row>
    <row r="451" spans="1:35">
      <c r="A451" s="32" t="s">
        <v>35</v>
      </c>
      <c r="B451" s="32" t="s">
        <v>329</v>
      </c>
      <c r="C451" s="33"/>
      <c r="D451" s="33">
        <v>44817.487824074073</v>
      </c>
      <c r="E451" s="32" t="s">
        <v>37</v>
      </c>
      <c r="F451" s="32" t="s">
        <v>2503</v>
      </c>
      <c r="G451">
        <v>11580</v>
      </c>
      <c r="H451" s="33">
        <v>44827.488344907404</v>
      </c>
      <c r="I451" s="32" t="s">
        <v>2504</v>
      </c>
      <c r="J451" s="32" t="s">
        <v>66</v>
      </c>
      <c r="K451" s="33">
        <v>44831.437314814815</v>
      </c>
      <c r="L451" s="32" t="s">
        <v>40</v>
      </c>
      <c r="M451" s="32" t="s">
        <v>56</v>
      </c>
      <c r="N451">
        <v>2</v>
      </c>
      <c r="O451" s="32" t="s">
        <v>732</v>
      </c>
      <c r="P451">
        <v>1</v>
      </c>
      <c r="Q451" s="32" t="s">
        <v>56</v>
      </c>
      <c r="R451">
        <v>8405</v>
      </c>
      <c r="S451" s="32" t="s">
        <v>180</v>
      </c>
      <c r="T451" s="32" t="s">
        <v>181</v>
      </c>
      <c r="U451" s="32" t="s">
        <v>39</v>
      </c>
      <c r="V451" s="32" t="s">
        <v>39</v>
      </c>
      <c r="W451" s="33"/>
      <c r="X451" s="32" t="s">
        <v>189</v>
      </c>
      <c r="Y451" s="32" t="s">
        <v>47</v>
      </c>
      <c r="Z451" s="32" t="s">
        <v>160</v>
      </c>
      <c r="AA451" s="32" t="s">
        <v>330</v>
      </c>
      <c r="AB451" s="32" t="s">
        <v>2505</v>
      </c>
      <c r="AC451" s="32" t="s">
        <v>1304</v>
      </c>
      <c r="AD451" s="34"/>
      <c r="AE451" s="32" t="s">
        <v>39</v>
      </c>
      <c r="AF451" s="32" t="s">
        <v>53</v>
      </c>
      <c r="AG451" s="35">
        <v>0</v>
      </c>
      <c r="AH451" s="33">
        <v>44831.437314814815</v>
      </c>
      <c r="AI451" s="32" t="s">
        <v>41</v>
      </c>
    </row>
    <row r="452" spans="1:35">
      <c r="A452" s="32" t="s">
        <v>35</v>
      </c>
      <c r="B452" s="32" t="s">
        <v>178</v>
      </c>
      <c r="C452" s="33"/>
      <c r="D452" s="33">
        <v>44817.488807870373</v>
      </c>
      <c r="E452" s="32" t="s">
        <v>37</v>
      </c>
      <c r="F452" s="32" t="s">
        <v>39</v>
      </c>
      <c r="G452">
        <v>11581</v>
      </c>
      <c r="H452" s="33">
        <v>44820.364027777781</v>
      </c>
      <c r="I452" s="32" t="s">
        <v>38</v>
      </c>
      <c r="J452" s="32" t="s">
        <v>39</v>
      </c>
      <c r="K452" s="33"/>
      <c r="L452" s="32" t="s">
        <v>40</v>
      </c>
      <c r="M452" s="32" t="s">
        <v>56</v>
      </c>
      <c r="N452">
        <v>1</v>
      </c>
      <c r="O452" s="32" t="s">
        <v>629</v>
      </c>
      <c r="P452">
        <v>0</v>
      </c>
      <c r="Q452" s="32" t="s">
        <v>41</v>
      </c>
      <c r="R452">
        <v>623285599</v>
      </c>
      <c r="S452" s="32" t="s">
        <v>590</v>
      </c>
      <c r="T452" s="32" t="s">
        <v>591</v>
      </c>
      <c r="U452" s="32" t="s">
        <v>39</v>
      </c>
      <c r="V452" s="32" t="s">
        <v>39</v>
      </c>
      <c r="W452" s="33"/>
      <c r="X452" s="32" t="s">
        <v>215</v>
      </c>
      <c r="Y452" s="32" t="s">
        <v>47</v>
      </c>
      <c r="Z452" s="32" t="s">
        <v>216</v>
      </c>
      <c r="AA452" s="32" t="s">
        <v>283</v>
      </c>
      <c r="AB452" s="32" t="s">
        <v>2502</v>
      </c>
      <c r="AC452" s="32" t="s">
        <v>1256</v>
      </c>
      <c r="AD452" s="34"/>
      <c r="AE452" s="32" t="s">
        <v>39</v>
      </c>
      <c r="AF452" s="32" t="s">
        <v>53</v>
      </c>
      <c r="AG452" s="35">
        <v>0</v>
      </c>
      <c r="AH452" s="33">
        <v>44818.401145833333</v>
      </c>
      <c r="AI452" s="32" t="s">
        <v>56</v>
      </c>
    </row>
    <row r="453" spans="1:35">
      <c r="A453" s="32" t="s">
        <v>35</v>
      </c>
      <c r="B453" s="32" t="s">
        <v>36</v>
      </c>
      <c r="C453" s="33">
        <v>44817.627650462964</v>
      </c>
      <c r="D453" s="33">
        <v>44817.490648148145</v>
      </c>
      <c r="E453" s="32" t="s">
        <v>37</v>
      </c>
      <c r="F453" s="32" t="s">
        <v>2506</v>
      </c>
      <c r="G453">
        <v>11582</v>
      </c>
      <c r="H453" s="33">
        <v>44827.606817129628</v>
      </c>
      <c r="I453" s="32" t="s">
        <v>38</v>
      </c>
      <c r="J453" s="32" t="s">
        <v>39</v>
      </c>
      <c r="K453" s="33"/>
      <c r="L453" s="32" t="s">
        <v>40</v>
      </c>
      <c r="M453" s="32" t="s">
        <v>56</v>
      </c>
      <c r="N453">
        <v>1</v>
      </c>
      <c r="O453" s="32" t="s">
        <v>42</v>
      </c>
      <c r="P453">
        <v>0</v>
      </c>
      <c r="Q453" s="32" t="s">
        <v>56</v>
      </c>
      <c r="R453">
        <v>5782</v>
      </c>
      <c r="S453" s="32" t="s">
        <v>157</v>
      </c>
      <c r="T453" s="32" t="s">
        <v>158</v>
      </c>
      <c r="U453" s="32" t="s">
        <v>45</v>
      </c>
      <c r="V453" s="32" t="s">
        <v>2507</v>
      </c>
      <c r="W453" s="33">
        <v>44817.512141203704</v>
      </c>
      <c r="X453" s="32" t="s">
        <v>81</v>
      </c>
      <c r="Y453" s="32" t="s">
        <v>47</v>
      </c>
      <c r="Z453" s="32" t="s">
        <v>48</v>
      </c>
      <c r="AA453" s="32" t="s">
        <v>128</v>
      </c>
      <c r="AB453" s="32" t="s">
        <v>2508</v>
      </c>
      <c r="AC453" s="32" t="s">
        <v>457</v>
      </c>
      <c r="AD453" s="34"/>
      <c r="AE453" s="32" t="s">
        <v>39</v>
      </c>
      <c r="AF453" s="32" t="s">
        <v>50</v>
      </c>
      <c r="AG453" s="35">
        <v>0</v>
      </c>
      <c r="AH453" s="33">
        <v>44817.627650462964</v>
      </c>
      <c r="AI453" s="32" t="s">
        <v>56</v>
      </c>
    </row>
    <row r="454" spans="1:35">
      <c r="A454" s="32" t="s">
        <v>35</v>
      </c>
      <c r="B454" s="32" t="s">
        <v>1527</v>
      </c>
      <c r="C454" s="33">
        <v>44828.608541666668</v>
      </c>
      <c r="D454" s="33">
        <v>44817.522662037038</v>
      </c>
      <c r="E454" s="32" t="s">
        <v>37</v>
      </c>
      <c r="F454" s="32" t="s">
        <v>2509</v>
      </c>
      <c r="G454">
        <v>11583</v>
      </c>
      <c r="H454" s="33">
        <v>44830.640972222223</v>
      </c>
      <c r="I454" s="32" t="s">
        <v>38</v>
      </c>
      <c r="J454" s="32" t="s">
        <v>39</v>
      </c>
      <c r="K454" s="33"/>
      <c r="L454" s="32" t="s">
        <v>40</v>
      </c>
      <c r="M454" s="32" t="s">
        <v>56</v>
      </c>
      <c r="N454">
        <v>1</v>
      </c>
      <c r="O454" s="32" t="s">
        <v>55</v>
      </c>
      <c r="P454">
        <v>0</v>
      </c>
      <c r="Q454" s="32" t="s">
        <v>56</v>
      </c>
      <c r="R454">
        <v>8607</v>
      </c>
      <c r="S454" s="32" t="s">
        <v>218</v>
      </c>
      <c r="T454" s="32" t="s">
        <v>219</v>
      </c>
      <c r="U454" s="32" t="s">
        <v>45</v>
      </c>
      <c r="V454" s="32" t="s">
        <v>2510</v>
      </c>
      <c r="W454" s="33">
        <v>44826.590162037035</v>
      </c>
      <c r="X454" s="32" t="s">
        <v>215</v>
      </c>
      <c r="Y454" s="32" t="s">
        <v>52</v>
      </c>
      <c r="Z454" s="32" t="s">
        <v>48</v>
      </c>
      <c r="AA454" s="32" t="s">
        <v>475</v>
      </c>
      <c r="AB454" s="32" t="s">
        <v>2511</v>
      </c>
      <c r="AC454" s="32" t="s">
        <v>1256</v>
      </c>
      <c r="AD454" s="34"/>
      <c r="AE454" s="32" t="s">
        <v>39</v>
      </c>
      <c r="AF454" s="32" t="s">
        <v>50</v>
      </c>
      <c r="AG454" s="35">
        <v>0</v>
      </c>
      <c r="AH454" s="33">
        <v>44828.608530092592</v>
      </c>
      <c r="AI454" s="32" t="s">
        <v>56</v>
      </c>
    </row>
    <row r="455" spans="1:35">
      <c r="A455" s="32" t="s">
        <v>35</v>
      </c>
      <c r="B455" s="32" t="s">
        <v>1527</v>
      </c>
      <c r="C455" s="33">
        <v>44817.67454861111</v>
      </c>
      <c r="D455" s="33">
        <v>44817.525972222225</v>
      </c>
      <c r="E455" s="32" t="s">
        <v>37</v>
      </c>
      <c r="F455" s="32" t="s">
        <v>2512</v>
      </c>
      <c r="G455">
        <v>11584</v>
      </c>
      <c r="H455" s="33">
        <v>44837.544548611113</v>
      </c>
      <c r="I455" s="32" t="s">
        <v>38</v>
      </c>
      <c r="J455" s="32" t="s">
        <v>39</v>
      </c>
      <c r="K455" s="33"/>
      <c r="L455" s="32" t="s">
        <v>40</v>
      </c>
      <c r="M455" s="32" t="s">
        <v>56</v>
      </c>
      <c r="N455">
        <v>1</v>
      </c>
      <c r="O455" s="32" t="s">
        <v>541</v>
      </c>
      <c r="P455">
        <v>0</v>
      </c>
      <c r="Q455" s="32" t="s">
        <v>56</v>
      </c>
      <c r="R455">
        <v>5601</v>
      </c>
      <c r="S455" s="32" t="s">
        <v>445</v>
      </c>
      <c r="T455" s="32" t="s">
        <v>446</v>
      </c>
      <c r="U455" s="32" t="s">
        <v>45</v>
      </c>
      <c r="V455" s="32" t="s">
        <v>2513</v>
      </c>
      <c r="W455" s="33">
        <v>44817.641435185185</v>
      </c>
      <c r="X455" s="32" t="s">
        <v>103</v>
      </c>
      <c r="Y455" s="32" t="s">
        <v>47</v>
      </c>
      <c r="Z455" s="32" t="s">
        <v>48</v>
      </c>
      <c r="AA455" s="32" t="s">
        <v>455</v>
      </c>
      <c r="AB455" s="32" t="s">
        <v>2514</v>
      </c>
      <c r="AC455" s="32" t="s">
        <v>287</v>
      </c>
      <c r="AD455" s="34"/>
      <c r="AE455" s="32" t="s">
        <v>39</v>
      </c>
      <c r="AF455" s="32" t="s">
        <v>50</v>
      </c>
      <c r="AG455" s="35">
        <v>0</v>
      </c>
      <c r="AH455" s="33">
        <v>44825.659826388888</v>
      </c>
      <c r="AI455" s="32" t="s">
        <v>56</v>
      </c>
    </row>
    <row r="456" spans="1:35">
      <c r="A456" s="32" t="s">
        <v>35</v>
      </c>
      <c r="B456" s="32" t="s">
        <v>1527</v>
      </c>
      <c r="C456" s="33">
        <v>44817.596724537034</v>
      </c>
      <c r="D456" s="33">
        <v>44817.546458333331</v>
      </c>
      <c r="E456" s="32" t="s">
        <v>37</v>
      </c>
      <c r="F456" s="32" t="s">
        <v>39</v>
      </c>
      <c r="G456">
        <v>11585</v>
      </c>
      <c r="H456" s="33">
        <v>44820.422118055554</v>
      </c>
      <c r="I456" s="32" t="s">
        <v>38</v>
      </c>
      <c r="J456" s="32" t="s">
        <v>39</v>
      </c>
      <c r="K456" s="33"/>
      <c r="L456" s="32" t="s">
        <v>40</v>
      </c>
      <c r="M456" s="32" t="s">
        <v>56</v>
      </c>
      <c r="N456">
        <v>1</v>
      </c>
      <c r="O456" s="32" t="s">
        <v>42</v>
      </c>
      <c r="P456">
        <v>0</v>
      </c>
      <c r="Q456" s="32" t="s">
        <v>41</v>
      </c>
      <c r="R456">
        <v>8652</v>
      </c>
      <c r="S456" s="32" t="s">
        <v>211</v>
      </c>
      <c r="T456" s="32" t="s">
        <v>2041</v>
      </c>
      <c r="U456" s="32" t="s">
        <v>45</v>
      </c>
      <c r="V456" s="32" t="s">
        <v>2515</v>
      </c>
      <c r="W456" s="33">
        <v>44817.596724537034</v>
      </c>
      <c r="X456" s="32" t="s">
        <v>96</v>
      </c>
      <c r="Y456" s="32" t="s">
        <v>47</v>
      </c>
      <c r="Z456" s="32" t="s">
        <v>48</v>
      </c>
      <c r="AA456" s="32" t="s">
        <v>97</v>
      </c>
      <c r="AB456" s="32" t="s">
        <v>212</v>
      </c>
      <c r="AC456" s="32" t="s">
        <v>1256</v>
      </c>
      <c r="AD456" s="34"/>
      <c r="AE456" s="32" t="s">
        <v>39</v>
      </c>
      <c r="AF456" s="32" t="s">
        <v>53</v>
      </c>
      <c r="AG456" s="35">
        <v>0</v>
      </c>
      <c r="AH456" s="33">
        <v>44817.596724537034</v>
      </c>
      <c r="AI456" s="32" t="s">
        <v>56</v>
      </c>
    </row>
    <row r="457" spans="1:35">
      <c r="A457" s="32" t="s">
        <v>35</v>
      </c>
      <c r="B457" s="32" t="s">
        <v>1527</v>
      </c>
      <c r="C457" s="33">
        <v>44817.605034722219</v>
      </c>
      <c r="D457" s="33">
        <v>44817.551932870374</v>
      </c>
      <c r="E457" s="32" t="s">
        <v>37</v>
      </c>
      <c r="F457" s="32" t="s">
        <v>39</v>
      </c>
      <c r="G457">
        <v>11586</v>
      </c>
      <c r="H457" s="33">
        <v>44820.427534722221</v>
      </c>
      <c r="I457" s="32" t="s">
        <v>2516</v>
      </c>
      <c r="J457" s="32" t="s">
        <v>45</v>
      </c>
      <c r="K457" s="33">
        <v>44817.59952546296</v>
      </c>
      <c r="L457" s="32" t="s">
        <v>40</v>
      </c>
      <c r="M457" s="32" t="s">
        <v>56</v>
      </c>
      <c r="N457">
        <v>2</v>
      </c>
      <c r="O457" s="32" t="s">
        <v>119</v>
      </c>
      <c r="P457">
        <v>1</v>
      </c>
      <c r="Q457" s="32" t="s">
        <v>41</v>
      </c>
      <c r="R457">
        <v>8488</v>
      </c>
      <c r="S457" s="32" t="s">
        <v>667</v>
      </c>
      <c r="T457" s="32" t="s">
        <v>668</v>
      </c>
      <c r="U457" s="32" t="s">
        <v>45</v>
      </c>
      <c r="V457" s="32" t="s">
        <v>2517</v>
      </c>
      <c r="W457" s="33">
        <v>44817.605034722219</v>
      </c>
      <c r="X457" s="32" t="s">
        <v>96</v>
      </c>
      <c r="Y457" s="32" t="s">
        <v>47</v>
      </c>
      <c r="Z457" s="32" t="s">
        <v>48</v>
      </c>
      <c r="AA457" s="32" t="s">
        <v>97</v>
      </c>
      <c r="AB457" s="32" t="s">
        <v>669</v>
      </c>
      <c r="AC457" s="32" t="s">
        <v>517</v>
      </c>
      <c r="AD457" s="34"/>
      <c r="AE457" s="32" t="s">
        <v>39</v>
      </c>
      <c r="AF457" s="32" t="s">
        <v>53</v>
      </c>
      <c r="AG457" s="35">
        <v>0</v>
      </c>
      <c r="AH457" s="33">
        <v>44817.605023148149</v>
      </c>
      <c r="AI457" s="32" t="s">
        <v>56</v>
      </c>
    </row>
    <row r="458" spans="1:35">
      <c r="A458" s="32" t="s">
        <v>35</v>
      </c>
      <c r="B458" s="32" t="s">
        <v>171</v>
      </c>
      <c r="C458" s="33">
        <v>44817.627870370372</v>
      </c>
      <c r="D458" s="33">
        <v>44817.553900462961</v>
      </c>
      <c r="E458" s="32" t="s">
        <v>37</v>
      </c>
      <c r="F458" s="32" t="s">
        <v>2518</v>
      </c>
      <c r="G458">
        <v>11587</v>
      </c>
      <c r="H458" s="33">
        <v>44827.558425925927</v>
      </c>
      <c r="I458" s="32" t="s">
        <v>38</v>
      </c>
      <c r="J458" s="32" t="s">
        <v>39</v>
      </c>
      <c r="K458" s="33"/>
      <c r="L458" s="32" t="s">
        <v>40</v>
      </c>
      <c r="M458" s="32" t="s">
        <v>56</v>
      </c>
      <c r="N458">
        <v>1</v>
      </c>
      <c r="O458" s="32" t="s">
        <v>42</v>
      </c>
      <c r="P458">
        <v>0</v>
      </c>
      <c r="Q458" s="32" t="s">
        <v>56</v>
      </c>
      <c r="R458">
        <v>6121</v>
      </c>
      <c r="S458" s="32" t="s">
        <v>601</v>
      </c>
      <c r="T458" s="32" t="s">
        <v>602</v>
      </c>
      <c r="U458" s="32" t="s">
        <v>45</v>
      </c>
      <c r="V458" s="32" t="s">
        <v>2519</v>
      </c>
      <c r="W458" s="33">
        <v>44817.623761574076</v>
      </c>
      <c r="X458" s="32" t="s">
        <v>51</v>
      </c>
      <c r="Y458" s="32" t="s">
        <v>47</v>
      </c>
      <c r="Z458" s="32" t="s">
        <v>48</v>
      </c>
      <c r="AA458" s="32" t="s">
        <v>844</v>
      </c>
      <c r="AB458" s="32" t="s">
        <v>2520</v>
      </c>
      <c r="AC458" s="32" t="s">
        <v>1883</v>
      </c>
      <c r="AD458" s="34"/>
      <c r="AE458" s="32" t="s">
        <v>39</v>
      </c>
      <c r="AF458" s="32" t="s">
        <v>50</v>
      </c>
      <c r="AG458" s="35">
        <v>0</v>
      </c>
      <c r="AH458" s="33">
        <v>44817.627870370372</v>
      </c>
      <c r="AI458" s="32" t="s">
        <v>56</v>
      </c>
    </row>
    <row r="459" spans="1:35">
      <c r="A459" s="32" t="s">
        <v>35</v>
      </c>
      <c r="B459" s="32" t="s">
        <v>1527</v>
      </c>
      <c r="C459" s="33">
        <v>44817.573657407411</v>
      </c>
      <c r="D459" s="33">
        <v>44817.572662037041</v>
      </c>
      <c r="E459" s="32" t="s">
        <v>37</v>
      </c>
      <c r="F459" s="32" t="s">
        <v>2521</v>
      </c>
      <c r="G459">
        <v>11588</v>
      </c>
      <c r="H459" s="33">
        <v>44841.340405092589</v>
      </c>
      <c r="I459" s="32" t="s">
        <v>38</v>
      </c>
      <c r="J459" s="32" t="s">
        <v>39</v>
      </c>
      <c r="K459" s="33"/>
      <c r="L459" s="32" t="s">
        <v>40</v>
      </c>
      <c r="M459" s="32" t="s">
        <v>41</v>
      </c>
      <c r="N459">
        <v>1</v>
      </c>
      <c r="O459" s="32" t="s">
        <v>42</v>
      </c>
      <c r="P459">
        <v>0</v>
      </c>
      <c r="Q459" s="32" t="s">
        <v>41</v>
      </c>
      <c r="R459">
        <v>642175520</v>
      </c>
      <c r="S459" s="32" t="s">
        <v>194</v>
      </c>
      <c r="T459" s="32" t="s">
        <v>195</v>
      </c>
      <c r="U459" s="32" t="s">
        <v>45</v>
      </c>
      <c r="V459" s="32" t="s">
        <v>2522</v>
      </c>
      <c r="W459" s="33">
        <v>44817.573657407411</v>
      </c>
      <c r="X459" s="32" t="s">
        <v>196</v>
      </c>
      <c r="Y459" s="32" t="s">
        <v>52</v>
      </c>
      <c r="Z459" s="32" t="s">
        <v>48</v>
      </c>
      <c r="AA459" s="32" t="s">
        <v>197</v>
      </c>
      <c r="AB459" s="32" t="s">
        <v>2523</v>
      </c>
      <c r="AC459" s="32" t="s">
        <v>538</v>
      </c>
      <c r="AD459" s="34"/>
      <c r="AE459" s="32" t="s">
        <v>39</v>
      </c>
      <c r="AF459" s="32" t="s">
        <v>50</v>
      </c>
      <c r="AG459" s="35">
        <v>0</v>
      </c>
      <c r="AH459" s="33">
        <v>44838.466099537036</v>
      </c>
      <c r="AI459" s="32" t="s">
        <v>41</v>
      </c>
    </row>
    <row r="460" spans="1:35">
      <c r="A460" s="32" t="s">
        <v>35</v>
      </c>
      <c r="B460" s="32" t="s">
        <v>1527</v>
      </c>
      <c r="C460" s="33">
        <v>44817.575694444444</v>
      </c>
      <c r="D460" s="33">
        <v>44817.575208333335</v>
      </c>
      <c r="E460" s="32" t="s">
        <v>37</v>
      </c>
      <c r="F460" s="32" t="s">
        <v>2524</v>
      </c>
      <c r="G460">
        <v>11589</v>
      </c>
      <c r="H460" s="33">
        <v>44841.341006944444</v>
      </c>
      <c r="I460" s="32" t="s">
        <v>38</v>
      </c>
      <c r="J460" s="32" t="s">
        <v>39</v>
      </c>
      <c r="K460" s="33"/>
      <c r="L460" s="32" t="s">
        <v>40</v>
      </c>
      <c r="M460" s="32" t="s">
        <v>41</v>
      </c>
      <c r="N460">
        <v>1</v>
      </c>
      <c r="O460" s="32" t="s">
        <v>42</v>
      </c>
      <c r="P460">
        <v>0</v>
      </c>
      <c r="Q460" s="32" t="s">
        <v>41</v>
      </c>
      <c r="R460">
        <v>642175520</v>
      </c>
      <c r="S460" s="32" t="s">
        <v>194</v>
      </c>
      <c r="T460" s="32" t="s">
        <v>195</v>
      </c>
      <c r="U460" s="32" t="s">
        <v>45</v>
      </c>
      <c r="V460" s="32" t="s">
        <v>2525</v>
      </c>
      <c r="W460" s="33">
        <v>44817.575694444444</v>
      </c>
      <c r="X460" s="32" t="s">
        <v>196</v>
      </c>
      <c r="Y460" s="32" t="s">
        <v>52</v>
      </c>
      <c r="Z460" s="32" t="s">
        <v>48</v>
      </c>
      <c r="AA460" s="32" t="s">
        <v>197</v>
      </c>
      <c r="AB460" s="32" t="s">
        <v>2526</v>
      </c>
      <c r="AC460" s="32" t="s">
        <v>538</v>
      </c>
      <c r="AD460" s="34"/>
      <c r="AE460" s="32" t="s">
        <v>39</v>
      </c>
      <c r="AF460" s="32" t="s">
        <v>50</v>
      </c>
      <c r="AG460" s="35">
        <v>0</v>
      </c>
      <c r="AH460" s="33">
        <v>44838.466006944444</v>
      </c>
      <c r="AI460" s="32" t="s">
        <v>41</v>
      </c>
    </row>
    <row r="461" spans="1:35">
      <c r="A461" s="32" t="s">
        <v>35</v>
      </c>
      <c r="B461" s="32" t="s">
        <v>1527</v>
      </c>
      <c r="C461" s="33">
        <v>44817.614432870374</v>
      </c>
      <c r="D461" s="33">
        <v>44817.578634259262</v>
      </c>
      <c r="E461" s="32" t="s">
        <v>37</v>
      </c>
      <c r="F461" s="32" t="s">
        <v>39</v>
      </c>
      <c r="G461">
        <v>11590</v>
      </c>
      <c r="H461" s="33">
        <v>44820.454085648147</v>
      </c>
      <c r="I461" s="32" t="s">
        <v>38</v>
      </c>
      <c r="J461" s="32" t="s">
        <v>39</v>
      </c>
      <c r="K461" s="33"/>
      <c r="L461" s="32" t="s">
        <v>40</v>
      </c>
      <c r="M461" s="32" t="s">
        <v>56</v>
      </c>
      <c r="N461">
        <v>1</v>
      </c>
      <c r="O461" s="32" t="s">
        <v>135</v>
      </c>
      <c r="P461">
        <v>0</v>
      </c>
      <c r="Q461" s="32" t="s">
        <v>41</v>
      </c>
      <c r="R461">
        <v>8817</v>
      </c>
      <c r="S461" s="32" t="s">
        <v>757</v>
      </c>
      <c r="T461" s="32" t="s">
        <v>758</v>
      </c>
      <c r="U461" s="32" t="s">
        <v>45</v>
      </c>
      <c r="V461" s="32" t="s">
        <v>2527</v>
      </c>
      <c r="W461" s="33">
        <v>44817.614432870374</v>
      </c>
      <c r="X461" s="32" t="s">
        <v>96</v>
      </c>
      <c r="Y461" s="32" t="s">
        <v>47</v>
      </c>
      <c r="Z461" s="32" t="s">
        <v>48</v>
      </c>
      <c r="AA461" s="32" t="s">
        <v>97</v>
      </c>
      <c r="AB461" s="32" t="s">
        <v>759</v>
      </c>
      <c r="AC461" s="32" t="s">
        <v>561</v>
      </c>
      <c r="AD461" s="34"/>
      <c r="AE461" s="32" t="s">
        <v>39</v>
      </c>
      <c r="AF461" s="32" t="s">
        <v>53</v>
      </c>
      <c r="AG461" s="35">
        <v>0</v>
      </c>
      <c r="AH461" s="33">
        <v>44817.614432870374</v>
      </c>
      <c r="AI461" s="32" t="s">
        <v>56</v>
      </c>
    </row>
    <row r="462" spans="1:35">
      <c r="A462" s="32" t="s">
        <v>35</v>
      </c>
      <c r="B462" s="32" t="s">
        <v>2348</v>
      </c>
      <c r="C462" s="33">
        <v>44820.692604166667</v>
      </c>
      <c r="D462" s="33">
        <v>44817.607511574075</v>
      </c>
      <c r="E462" s="32" t="s">
        <v>37</v>
      </c>
      <c r="F462" s="32" t="s">
        <v>39</v>
      </c>
      <c r="G462">
        <v>11591</v>
      </c>
      <c r="H462" s="33">
        <v>44824.484965277778</v>
      </c>
      <c r="I462" s="32" t="s">
        <v>38</v>
      </c>
      <c r="J462" s="32" t="s">
        <v>39</v>
      </c>
      <c r="K462" s="33"/>
      <c r="L462" s="32" t="s">
        <v>40</v>
      </c>
      <c r="M462" s="32" t="s">
        <v>56</v>
      </c>
      <c r="N462">
        <v>1</v>
      </c>
      <c r="O462" s="32" t="s">
        <v>60</v>
      </c>
      <c r="P462">
        <v>0</v>
      </c>
      <c r="Q462" s="32" t="s">
        <v>41</v>
      </c>
      <c r="R462">
        <v>830145715</v>
      </c>
      <c r="S462" s="32" t="s">
        <v>781</v>
      </c>
      <c r="T462" s="32" t="s">
        <v>782</v>
      </c>
      <c r="U462" s="32" t="s">
        <v>45</v>
      </c>
      <c r="V462" s="32" t="s">
        <v>2528</v>
      </c>
      <c r="W462" s="33">
        <v>44818.690497685187</v>
      </c>
      <c r="X462" s="32" t="s">
        <v>46</v>
      </c>
      <c r="Y462" s="32" t="s">
        <v>47</v>
      </c>
      <c r="Z462" s="32" t="s">
        <v>48</v>
      </c>
      <c r="AA462" s="32" t="s">
        <v>314</v>
      </c>
      <c r="AB462" s="32" t="s">
        <v>783</v>
      </c>
      <c r="AC462" s="32" t="s">
        <v>517</v>
      </c>
      <c r="AD462" s="34"/>
      <c r="AE462" s="32" t="s">
        <v>39</v>
      </c>
      <c r="AF462" s="32" t="s">
        <v>50</v>
      </c>
      <c r="AG462" s="35">
        <v>0</v>
      </c>
      <c r="AH462" s="33">
        <v>44820.692604166667</v>
      </c>
      <c r="AI462" s="32" t="s">
        <v>56</v>
      </c>
    </row>
    <row r="463" spans="1:35">
      <c r="A463" s="32" t="s">
        <v>35</v>
      </c>
      <c r="B463" s="32" t="s">
        <v>178</v>
      </c>
      <c r="C463" s="33">
        <v>44817.628217592595</v>
      </c>
      <c r="D463" s="33">
        <v>44817.617256944446</v>
      </c>
      <c r="E463" s="32" t="s">
        <v>37</v>
      </c>
      <c r="F463" s="32" t="s">
        <v>2529</v>
      </c>
      <c r="G463">
        <v>11592</v>
      </c>
      <c r="H463" s="33">
        <v>44827.62127314815</v>
      </c>
      <c r="I463" s="32" t="s">
        <v>38</v>
      </c>
      <c r="J463" s="32" t="s">
        <v>39</v>
      </c>
      <c r="K463" s="33"/>
      <c r="L463" s="32" t="s">
        <v>40</v>
      </c>
      <c r="M463" s="32" t="s">
        <v>56</v>
      </c>
      <c r="N463">
        <v>1</v>
      </c>
      <c r="O463" s="32" t="s">
        <v>179</v>
      </c>
      <c r="P463">
        <v>0</v>
      </c>
      <c r="Q463" s="32" t="s">
        <v>56</v>
      </c>
      <c r="R463">
        <v>0</v>
      </c>
      <c r="S463" s="32" t="s">
        <v>851</v>
      </c>
      <c r="T463" s="32" t="s">
        <v>852</v>
      </c>
      <c r="U463" s="32" t="s">
        <v>45</v>
      </c>
      <c r="V463" s="32" t="s">
        <v>2530</v>
      </c>
      <c r="W463" s="33">
        <v>44817.624374999999</v>
      </c>
      <c r="X463" s="32" t="s">
        <v>51</v>
      </c>
      <c r="Y463" s="32" t="s">
        <v>47</v>
      </c>
      <c r="Z463" s="32" t="s">
        <v>48</v>
      </c>
      <c r="AA463" s="32" t="s">
        <v>230</v>
      </c>
      <c r="AB463" s="32" t="s">
        <v>2531</v>
      </c>
      <c r="AC463" s="32" t="s">
        <v>538</v>
      </c>
      <c r="AD463" s="34">
        <v>44686</v>
      </c>
      <c r="AE463" s="32" t="s">
        <v>39</v>
      </c>
      <c r="AF463" s="32" t="s">
        <v>53</v>
      </c>
      <c r="AG463" s="35">
        <v>0</v>
      </c>
      <c r="AH463" s="33">
        <v>44817.628680555557</v>
      </c>
      <c r="AI463" s="32" t="s">
        <v>56</v>
      </c>
    </row>
    <row r="464" spans="1:35">
      <c r="A464" s="32" t="s">
        <v>35</v>
      </c>
      <c r="B464" s="32" t="s">
        <v>1527</v>
      </c>
      <c r="C464" s="33">
        <v>44817.638402777775</v>
      </c>
      <c r="D464" s="33">
        <v>44817.623414351852</v>
      </c>
      <c r="E464" s="32" t="s">
        <v>39</v>
      </c>
      <c r="F464" s="32" t="s">
        <v>39</v>
      </c>
      <c r="G464">
        <v>11593</v>
      </c>
      <c r="H464" s="33">
        <v>44820.498969907407</v>
      </c>
      <c r="I464" s="32" t="s">
        <v>38</v>
      </c>
      <c r="J464" s="32" t="s">
        <v>39</v>
      </c>
      <c r="K464" s="33"/>
      <c r="L464" s="32" t="s">
        <v>40</v>
      </c>
      <c r="M464" s="32" t="s">
        <v>56</v>
      </c>
      <c r="N464">
        <v>1</v>
      </c>
      <c r="O464" s="32" t="s">
        <v>135</v>
      </c>
      <c r="P464">
        <v>0</v>
      </c>
      <c r="Q464" s="32" t="s">
        <v>41</v>
      </c>
      <c r="R464">
        <v>8770</v>
      </c>
      <c r="S464" s="32" t="s">
        <v>248</v>
      </c>
      <c r="T464" s="32" t="s">
        <v>249</v>
      </c>
      <c r="U464" s="32" t="s">
        <v>45</v>
      </c>
      <c r="V464" s="32" t="s">
        <v>2532</v>
      </c>
      <c r="W464" s="33">
        <v>44817.638402777775</v>
      </c>
      <c r="X464" s="32" t="s">
        <v>96</v>
      </c>
      <c r="Y464" s="32" t="s">
        <v>47</v>
      </c>
      <c r="Z464" s="32" t="s">
        <v>48</v>
      </c>
      <c r="AA464" s="32" t="s">
        <v>97</v>
      </c>
      <c r="AB464" s="32" t="s">
        <v>2533</v>
      </c>
      <c r="AC464" s="32" t="s">
        <v>1466</v>
      </c>
      <c r="AD464" s="34">
        <v>44686</v>
      </c>
      <c r="AE464" s="32" t="s">
        <v>39</v>
      </c>
      <c r="AF464" s="32" t="s">
        <v>53</v>
      </c>
      <c r="AG464" s="35">
        <v>0</v>
      </c>
      <c r="AH464" s="33">
        <v>44818.686284722222</v>
      </c>
      <c r="AI464" s="32" t="s">
        <v>56</v>
      </c>
    </row>
    <row r="465" spans="1:35">
      <c r="A465" s="32" t="s">
        <v>35</v>
      </c>
      <c r="B465" s="32" t="s">
        <v>737</v>
      </c>
      <c r="C465" s="33"/>
      <c r="D465" s="33">
        <v>44817.627384259256</v>
      </c>
      <c r="E465" s="32" t="s">
        <v>37</v>
      </c>
      <c r="F465" s="32" t="s">
        <v>39</v>
      </c>
      <c r="G465">
        <v>11594</v>
      </c>
      <c r="H465" s="33">
        <v>44848.5</v>
      </c>
      <c r="I465" s="32" t="s">
        <v>2534</v>
      </c>
      <c r="J465" s="32" t="s">
        <v>66</v>
      </c>
      <c r="K465" s="33">
        <v>44818.627800925926</v>
      </c>
      <c r="L465" s="32" t="s">
        <v>40</v>
      </c>
      <c r="M465" s="32" t="s">
        <v>56</v>
      </c>
      <c r="N465">
        <v>2</v>
      </c>
      <c r="O465" s="32" t="s">
        <v>738</v>
      </c>
      <c r="P465">
        <v>1</v>
      </c>
      <c r="Q465" s="32" t="s">
        <v>41</v>
      </c>
      <c r="R465">
        <v>6121</v>
      </c>
      <c r="S465" s="32" t="s">
        <v>601</v>
      </c>
      <c r="T465" s="32" t="s">
        <v>602</v>
      </c>
      <c r="U465" s="32" t="s">
        <v>39</v>
      </c>
      <c r="V465" s="32" t="s">
        <v>39</v>
      </c>
      <c r="W465" s="33"/>
      <c r="X465" s="32" t="s">
        <v>227</v>
      </c>
      <c r="Y465" s="32" t="s">
        <v>47</v>
      </c>
      <c r="Z465" s="32" t="s">
        <v>160</v>
      </c>
      <c r="AA465" s="32" t="s">
        <v>739</v>
      </c>
      <c r="AB465" s="32" t="s">
        <v>814</v>
      </c>
      <c r="AC465" s="32" t="s">
        <v>485</v>
      </c>
      <c r="AD465" s="34"/>
      <c r="AE465" s="32" t="s">
        <v>39</v>
      </c>
      <c r="AF465" s="32" t="s">
        <v>53</v>
      </c>
      <c r="AG465" s="35">
        <v>0</v>
      </c>
      <c r="AH465" s="33">
        <v>44827.539502314816</v>
      </c>
      <c r="AI465" s="32" t="s">
        <v>41</v>
      </c>
    </row>
    <row r="466" spans="1:35">
      <c r="A466" s="32" t="s">
        <v>35</v>
      </c>
      <c r="B466" s="32" t="s">
        <v>329</v>
      </c>
      <c r="C466" s="33">
        <v>44820.642187500001</v>
      </c>
      <c r="D466" s="33">
        <v>44817.627581018518</v>
      </c>
      <c r="E466" s="32" t="s">
        <v>37</v>
      </c>
      <c r="F466" s="32" t="s">
        <v>39</v>
      </c>
      <c r="G466">
        <v>11595</v>
      </c>
      <c r="H466" s="33">
        <v>44820.502997685187</v>
      </c>
      <c r="I466" s="32" t="s">
        <v>2535</v>
      </c>
      <c r="J466" s="32" t="s">
        <v>66</v>
      </c>
      <c r="K466" s="33">
        <v>44820.642106481479</v>
      </c>
      <c r="L466" s="32" t="s">
        <v>40</v>
      </c>
      <c r="M466" s="32" t="s">
        <v>56</v>
      </c>
      <c r="N466">
        <v>2</v>
      </c>
      <c r="O466" s="32" t="s">
        <v>92</v>
      </c>
      <c r="P466">
        <v>1</v>
      </c>
      <c r="Q466" s="32" t="s">
        <v>41</v>
      </c>
      <c r="R466">
        <v>6456</v>
      </c>
      <c r="S466" s="32" t="s">
        <v>296</v>
      </c>
      <c r="T466" s="32" t="s">
        <v>297</v>
      </c>
      <c r="U466" s="32" t="s">
        <v>66</v>
      </c>
      <c r="V466" s="32" t="s">
        <v>2536</v>
      </c>
      <c r="W466" s="33">
        <v>44820.642187500001</v>
      </c>
      <c r="X466" s="32" t="s">
        <v>106</v>
      </c>
      <c r="Y466" s="32" t="s">
        <v>47</v>
      </c>
      <c r="Z466" s="32" t="s">
        <v>48</v>
      </c>
      <c r="AA466" s="32" t="s">
        <v>425</v>
      </c>
      <c r="AB466" s="32" t="s">
        <v>2537</v>
      </c>
      <c r="AC466" s="32" t="s">
        <v>587</v>
      </c>
      <c r="AD466" s="34"/>
      <c r="AE466" s="32" t="s">
        <v>39</v>
      </c>
      <c r="AF466" s="32" t="s">
        <v>53</v>
      </c>
      <c r="AG466" s="35">
        <v>0</v>
      </c>
      <c r="AH466" s="33">
        <v>44826.367037037038</v>
      </c>
      <c r="AI466" s="32" t="s">
        <v>41</v>
      </c>
    </row>
    <row r="467" spans="1:35">
      <c r="A467" s="32" t="s">
        <v>35</v>
      </c>
      <c r="B467" s="32" t="s">
        <v>178</v>
      </c>
      <c r="C467" s="33">
        <v>44820.442858796298</v>
      </c>
      <c r="D467" s="33">
        <v>44817.629120370373</v>
      </c>
      <c r="E467" s="32" t="s">
        <v>37</v>
      </c>
      <c r="F467" s="32" t="s">
        <v>39</v>
      </c>
      <c r="G467">
        <v>11596</v>
      </c>
      <c r="H467" s="33">
        <v>44824.521331018521</v>
      </c>
      <c r="I467" s="32" t="s">
        <v>38</v>
      </c>
      <c r="J467" s="32" t="s">
        <v>39</v>
      </c>
      <c r="K467" s="33"/>
      <c r="L467" s="32" t="s">
        <v>40</v>
      </c>
      <c r="M467" s="32" t="s">
        <v>56</v>
      </c>
      <c r="N467">
        <v>1</v>
      </c>
      <c r="O467" s="32" t="s">
        <v>54</v>
      </c>
      <c r="P467">
        <v>0</v>
      </c>
      <c r="Q467" s="32" t="s">
        <v>41</v>
      </c>
      <c r="R467">
        <v>6483</v>
      </c>
      <c r="S467" s="32" t="s">
        <v>2538</v>
      </c>
      <c r="T467" s="32" t="s">
        <v>2539</v>
      </c>
      <c r="U467" s="32" t="s">
        <v>45</v>
      </c>
      <c r="V467" s="32" t="s">
        <v>2540</v>
      </c>
      <c r="W467" s="33">
        <v>44818.426261574074</v>
      </c>
      <c r="X467" s="32" t="s">
        <v>215</v>
      </c>
      <c r="Y467" s="32" t="s">
        <v>47</v>
      </c>
      <c r="Z467" s="32" t="s">
        <v>48</v>
      </c>
      <c r="AA467" s="32" t="s">
        <v>182</v>
      </c>
      <c r="AB467" s="32" t="s">
        <v>2541</v>
      </c>
      <c r="AC467" s="32" t="s">
        <v>564</v>
      </c>
      <c r="AD467" s="34"/>
      <c r="AE467" s="32" t="s">
        <v>39</v>
      </c>
      <c r="AF467" s="32" t="s">
        <v>53</v>
      </c>
      <c r="AG467" s="35">
        <v>0</v>
      </c>
      <c r="AH467" s="33">
        <v>44820.442858796298</v>
      </c>
      <c r="AI467" s="32" t="s">
        <v>56</v>
      </c>
    </row>
    <row r="468" spans="1:35">
      <c r="A468" s="32" t="s">
        <v>35</v>
      </c>
      <c r="B468" s="32" t="s">
        <v>1527</v>
      </c>
      <c r="C468" s="33">
        <v>44817.676550925928</v>
      </c>
      <c r="D468" s="33">
        <v>44817.645243055558</v>
      </c>
      <c r="E468" s="32" t="s">
        <v>37</v>
      </c>
      <c r="F468" s="32" t="s">
        <v>2280</v>
      </c>
      <c r="G468">
        <v>11597</v>
      </c>
      <c r="H468" s="33">
        <v>44827.645902777775</v>
      </c>
      <c r="I468" s="32" t="s">
        <v>38</v>
      </c>
      <c r="J468" s="32" t="s">
        <v>39</v>
      </c>
      <c r="K468" s="33"/>
      <c r="L468" s="32" t="s">
        <v>40</v>
      </c>
      <c r="M468" s="32" t="s">
        <v>56</v>
      </c>
      <c r="N468">
        <v>1</v>
      </c>
      <c r="O468" s="32" t="s">
        <v>135</v>
      </c>
      <c r="P468">
        <v>0</v>
      </c>
      <c r="Q468" s="32" t="s">
        <v>56</v>
      </c>
      <c r="R468">
        <v>6121</v>
      </c>
      <c r="S468" s="32" t="s">
        <v>1050</v>
      </c>
      <c r="T468" s="32" t="s">
        <v>1051</v>
      </c>
      <c r="U468" s="32" t="s">
        <v>45</v>
      </c>
      <c r="V468" s="32" t="s">
        <v>2542</v>
      </c>
      <c r="W468" s="33">
        <v>44817.676550925928</v>
      </c>
      <c r="X468" s="32" t="s">
        <v>96</v>
      </c>
      <c r="Y468" s="32" t="s">
        <v>47</v>
      </c>
      <c r="Z468" s="32" t="s">
        <v>48</v>
      </c>
      <c r="AA468" s="32" t="s">
        <v>97</v>
      </c>
      <c r="AB468" s="32" t="s">
        <v>2280</v>
      </c>
      <c r="AC468" s="32" t="s">
        <v>604</v>
      </c>
      <c r="AD468" s="34"/>
      <c r="AE468" s="32" t="s">
        <v>39</v>
      </c>
      <c r="AF468" s="32" t="s">
        <v>53</v>
      </c>
      <c r="AG468" s="35">
        <v>0</v>
      </c>
      <c r="AH468" s="33">
        <v>44817.676550925928</v>
      </c>
      <c r="AI468" s="32" t="s">
        <v>56</v>
      </c>
    </row>
    <row r="469" spans="1:35">
      <c r="A469" s="32" t="s">
        <v>35</v>
      </c>
      <c r="B469" s="32" t="s">
        <v>178</v>
      </c>
      <c r="C469" s="33">
        <v>44817.662002314813</v>
      </c>
      <c r="D469" s="33">
        <v>44817.647569444445</v>
      </c>
      <c r="E469" s="32" t="s">
        <v>37</v>
      </c>
      <c r="F469" s="32" t="s">
        <v>2543</v>
      </c>
      <c r="G469">
        <v>11598</v>
      </c>
      <c r="H469" s="33">
        <v>44820.52380787037</v>
      </c>
      <c r="I469" s="32" t="s">
        <v>38</v>
      </c>
      <c r="J469" s="32" t="s">
        <v>39</v>
      </c>
      <c r="K469" s="33"/>
      <c r="L469" s="32" t="s">
        <v>40</v>
      </c>
      <c r="M469" s="32" t="s">
        <v>56</v>
      </c>
      <c r="N469">
        <v>2</v>
      </c>
      <c r="O469" s="32" t="s">
        <v>73</v>
      </c>
      <c r="P469">
        <v>0</v>
      </c>
      <c r="Q469" s="32" t="s">
        <v>41</v>
      </c>
      <c r="R469">
        <v>830145715</v>
      </c>
      <c r="S469" s="32" t="s">
        <v>781</v>
      </c>
      <c r="T469" s="32" t="s">
        <v>782</v>
      </c>
      <c r="U469" s="32" t="s">
        <v>45</v>
      </c>
      <c r="V469" s="32" t="s">
        <v>2544</v>
      </c>
      <c r="W469" s="33">
        <v>44817.661157407405</v>
      </c>
      <c r="X469" s="32" t="s">
        <v>51</v>
      </c>
      <c r="Y469" s="32" t="s">
        <v>47</v>
      </c>
      <c r="Z469" s="32" t="s">
        <v>48</v>
      </c>
      <c r="AA469" s="32" t="s">
        <v>182</v>
      </c>
      <c r="AB469" s="32" t="s">
        <v>2545</v>
      </c>
      <c r="AC469" s="32" t="s">
        <v>517</v>
      </c>
      <c r="AD469" s="34">
        <v>44686</v>
      </c>
      <c r="AE469" s="32" t="s">
        <v>39</v>
      </c>
      <c r="AF469" s="32" t="s">
        <v>53</v>
      </c>
      <c r="AG469" s="35">
        <v>0</v>
      </c>
      <c r="AH469" s="33">
        <v>44817.662268518521</v>
      </c>
      <c r="AI469" s="32" t="s">
        <v>56</v>
      </c>
    </row>
    <row r="470" spans="1:35">
      <c r="A470" s="32" t="s">
        <v>35</v>
      </c>
      <c r="B470" s="32" t="s">
        <v>178</v>
      </c>
      <c r="C470" s="33">
        <v>44821.608252314814</v>
      </c>
      <c r="D470" s="33">
        <v>44817.653981481482</v>
      </c>
      <c r="E470" s="32" t="s">
        <v>37</v>
      </c>
      <c r="F470" s="32" t="s">
        <v>39</v>
      </c>
      <c r="G470">
        <v>11599</v>
      </c>
      <c r="H470" s="33">
        <v>44825.642175925925</v>
      </c>
      <c r="I470" s="32" t="s">
        <v>38</v>
      </c>
      <c r="J470" s="32" t="s">
        <v>39</v>
      </c>
      <c r="K470" s="33"/>
      <c r="L470" s="32" t="s">
        <v>40</v>
      </c>
      <c r="M470" s="32" t="s">
        <v>56</v>
      </c>
      <c r="N470">
        <v>1</v>
      </c>
      <c r="O470" s="32" t="s">
        <v>253</v>
      </c>
      <c r="P470">
        <v>0</v>
      </c>
      <c r="Q470" s="32" t="s">
        <v>41</v>
      </c>
      <c r="R470">
        <v>8605</v>
      </c>
      <c r="S470" s="32" t="s">
        <v>741</v>
      </c>
      <c r="T470" s="32" t="s">
        <v>742</v>
      </c>
      <c r="U470" s="32" t="s">
        <v>45</v>
      </c>
      <c r="V470" s="32" t="s">
        <v>1015</v>
      </c>
      <c r="W470" s="33">
        <v>44819.570821759262</v>
      </c>
      <c r="X470" s="32" t="s">
        <v>149</v>
      </c>
      <c r="Y470" s="32" t="s">
        <v>47</v>
      </c>
      <c r="Z470" s="32" t="s">
        <v>48</v>
      </c>
      <c r="AA470" s="32" t="s">
        <v>182</v>
      </c>
      <c r="AB470" s="32" t="s">
        <v>2546</v>
      </c>
      <c r="AC470" s="32" t="s">
        <v>1598</v>
      </c>
      <c r="AD470" s="34">
        <v>44686</v>
      </c>
      <c r="AE470" s="32" t="s">
        <v>39</v>
      </c>
      <c r="AF470" s="32" t="s">
        <v>53</v>
      </c>
      <c r="AG470" s="35">
        <v>0</v>
      </c>
      <c r="AH470" s="33">
        <v>44824.332627314812</v>
      </c>
      <c r="AI470" s="32" t="s">
        <v>56</v>
      </c>
    </row>
    <row r="471" spans="1:35">
      <c r="A471" s="32" t="s">
        <v>35</v>
      </c>
      <c r="B471" s="32" t="s">
        <v>329</v>
      </c>
      <c r="C471" s="33">
        <v>44821.566643518519</v>
      </c>
      <c r="D471" s="33">
        <v>44817.654768518521</v>
      </c>
      <c r="E471" s="32" t="s">
        <v>37</v>
      </c>
      <c r="F471" s="32" t="s">
        <v>2547</v>
      </c>
      <c r="G471">
        <v>11600</v>
      </c>
      <c r="H471" s="33">
        <v>44831.437337962961</v>
      </c>
      <c r="I471" s="32" t="s">
        <v>2548</v>
      </c>
      <c r="J471" s="32" t="s">
        <v>45</v>
      </c>
      <c r="K471" s="33">
        <v>44817.664571759262</v>
      </c>
      <c r="L471" s="32" t="s">
        <v>40</v>
      </c>
      <c r="M471" s="32" t="s">
        <v>56</v>
      </c>
      <c r="N471">
        <v>2</v>
      </c>
      <c r="O471" s="32" t="s">
        <v>732</v>
      </c>
      <c r="P471">
        <v>1</v>
      </c>
      <c r="Q471" s="32" t="s">
        <v>56</v>
      </c>
      <c r="R471">
        <v>8685</v>
      </c>
      <c r="S471" s="32" t="s">
        <v>155</v>
      </c>
      <c r="T471" s="32" t="s">
        <v>156</v>
      </c>
      <c r="U471" s="32" t="s">
        <v>45</v>
      </c>
      <c r="V471" s="32" t="s">
        <v>2549</v>
      </c>
      <c r="W471" s="33">
        <v>44819.559490740743</v>
      </c>
      <c r="X471" s="32" t="s">
        <v>58</v>
      </c>
      <c r="Y471" s="32" t="s">
        <v>47</v>
      </c>
      <c r="Z471" s="32" t="s">
        <v>48</v>
      </c>
      <c r="AA471" s="32" t="s">
        <v>330</v>
      </c>
      <c r="AB471" s="32" t="s">
        <v>2547</v>
      </c>
      <c r="AC471" s="32" t="s">
        <v>328</v>
      </c>
      <c r="AD471" s="34"/>
      <c r="AE471" s="32" t="s">
        <v>39</v>
      </c>
      <c r="AF471" s="32" t="s">
        <v>53</v>
      </c>
      <c r="AG471" s="35">
        <v>0</v>
      </c>
      <c r="AH471" s="33">
        <v>44823.341504629629</v>
      </c>
      <c r="AI471" s="32" t="s">
        <v>56</v>
      </c>
    </row>
    <row r="472" spans="1:35">
      <c r="A472" s="32" t="s">
        <v>35</v>
      </c>
      <c r="B472" s="32" t="s">
        <v>1527</v>
      </c>
      <c r="C472" s="33">
        <v>44817.672361111108</v>
      </c>
      <c r="D472" s="33">
        <v>44817.659351851849</v>
      </c>
      <c r="E472" s="32" t="s">
        <v>37</v>
      </c>
      <c r="F472" s="32" t="s">
        <v>2550</v>
      </c>
      <c r="G472">
        <v>11601</v>
      </c>
      <c r="H472" s="33">
        <v>44827.66611111111</v>
      </c>
      <c r="I472" s="32" t="s">
        <v>38</v>
      </c>
      <c r="J472" s="32" t="s">
        <v>39</v>
      </c>
      <c r="K472" s="33"/>
      <c r="L472" s="32" t="s">
        <v>40</v>
      </c>
      <c r="M472" s="32" t="s">
        <v>56</v>
      </c>
      <c r="N472">
        <v>1</v>
      </c>
      <c r="O472" s="32" t="s">
        <v>453</v>
      </c>
      <c r="P472">
        <v>0</v>
      </c>
      <c r="Q472" s="32" t="s">
        <v>56</v>
      </c>
      <c r="R472">
        <v>6436</v>
      </c>
      <c r="S472" s="32" t="s">
        <v>513</v>
      </c>
      <c r="T472" s="32" t="s">
        <v>514</v>
      </c>
      <c r="U472" s="32" t="s">
        <v>45</v>
      </c>
      <c r="V472" s="32" t="s">
        <v>2551</v>
      </c>
      <c r="W472" s="33">
        <v>44817.666041666664</v>
      </c>
      <c r="X472" s="32" t="s">
        <v>94</v>
      </c>
      <c r="Y472" s="32" t="s">
        <v>47</v>
      </c>
      <c r="Z472" s="32" t="s">
        <v>48</v>
      </c>
      <c r="AA472" s="32" t="s">
        <v>455</v>
      </c>
      <c r="AB472" s="32" t="s">
        <v>2552</v>
      </c>
      <c r="AC472" s="32" t="s">
        <v>515</v>
      </c>
      <c r="AD472" s="34"/>
      <c r="AE472" s="32" t="s">
        <v>39</v>
      </c>
      <c r="AF472" s="32" t="s">
        <v>50</v>
      </c>
      <c r="AG472" s="35">
        <v>0</v>
      </c>
      <c r="AH472" s="33">
        <v>44817.672361111108</v>
      </c>
      <c r="AI472" s="32" t="s">
        <v>56</v>
      </c>
    </row>
    <row r="473" spans="1:35">
      <c r="A473" s="32" t="s">
        <v>35</v>
      </c>
      <c r="B473" s="32" t="s">
        <v>178</v>
      </c>
      <c r="C473" s="33"/>
      <c r="D473" s="33">
        <v>44817.677199074074</v>
      </c>
      <c r="E473" s="32" t="s">
        <v>37</v>
      </c>
      <c r="F473" s="32" t="s">
        <v>2553</v>
      </c>
      <c r="G473">
        <v>11602</v>
      </c>
      <c r="H473" s="33">
        <v>44834.663703703707</v>
      </c>
      <c r="I473" s="32" t="s">
        <v>38</v>
      </c>
      <c r="J473" s="32" t="s">
        <v>39</v>
      </c>
      <c r="K473" s="33"/>
      <c r="L473" s="32" t="s">
        <v>40</v>
      </c>
      <c r="M473" s="32" t="s">
        <v>56</v>
      </c>
      <c r="N473">
        <v>1</v>
      </c>
      <c r="O473" s="32" t="s">
        <v>54</v>
      </c>
      <c r="P473">
        <v>0</v>
      </c>
      <c r="Q473" s="32" t="s">
        <v>56</v>
      </c>
      <c r="R473">
        <v>8612</v>
      </c>
      <c r="S473" s="32" t="s">
        <v>364</v>
      </c>
      <c r="T473" s="32" t="s">
        <v>365</v>
      </c>
      <c r="U473" s="32" t="s">
        <v>39</v>
      </c>
      <c r="V473" s="32" t="s">
        <v>39</v>
      </c>
      <c r="W473" s="33"/>
      <c r="X473" s="32" t="s">
        <v>46</v>
      </c>
      <c r="Y473" s="32" t="s">
        <v>47</v>
      </c>
      <c r="Z473" s="32" t="s">
        <v>216</v>
      </c>
      <c r="AA473" s="32" t="s">
        <v>182</v>
      </c>
      <c r="AB473" s="32" t="s">
        <v>2554</v>
      </c>
      <c r="AC473" s="32" t="s">
        <v>1256</v>
      </c>
      <c r="AD473" s="34"/>
      <c r="AE473" s="32" t="s">
        <v>39</v>
      </c>
      <c r="AF473" s="32" t="s">
        <v>53</v>
      </c>
      <c r="AG473" s="35">
        <v>0</v>
      </c>
      <c r="AH473" s="33">
        <v>44825.67759259259</v>
      </c>
      <c r="AI473" s="32" t="s">
        <v>56</v>
      </c>
    </row>
    <row r="474" spans="1:35">
      <c r="A474" s="32" t="s">
        <v>35</v>
      </c>
      <c r="B474" s="32" t="s">
        <v>2348</v>
      </c>
      <c r="C474" s="33">
        <v>44823.524953703702</v>
      </c>
      <c r="D474" s="33">
        <v>44817.67732638889</v>
      </c>
      <c r="E474" s="32" t="s">
        <v>37</v>
      </c>
      <c r="F474" s="32" t="s">
        <v>2555</v>
      </c>
      <c r="G474">
        <v>11603</v>
      </c>
      <c r="H474" s="33">
        <v>44832.513831018521</v>
      </c>
      <c r="I474" s="32" t="s">
        <v>38</v>
      </c>
      <c r="J474" s="32" t="s">
        <v>39</v>
      </c>
      <c r="K474" s="33"/>
      <c r="L474" s="32" t="s">
        <v>40</v>
      </c>
      <c r="M474" s="32" t="s">
        <v>56</v>
      </c>
      <c r="N474">
        <v>1</v>
      </c>
      <c r="O474" s="32" t="s">
        <v>60</v>
      </c>
      <c r="P474">
        <v>0</v>
      </c>
      <c r="Q474" s="32" t="s">
        <v>56</v>
      </c>
      <c r="R474">
        <v>8524</v>
      </c>
      <c r="S474" s="32" t="s">
        <v>116</v>
      </c>
      <c r="T474" s="32" t="s">
        <v>117</v>
      </c>
      <c r="U474" s="32" t="s">
        <v>45</v>
      </c>
      <c r="V474" s="32" t="s">
        <v>2556</v>
      </c>
      <c r="W474" s="33">
        <v>44821.491585648146</v>
      </c>
      <c r="X474" s="32" t="s">
        <v>46</v>
      </c>
      <c r="Y474" s="32" t="s">
        <v>47</v>
      </c>
      <c r="Z474" s="32" t="s">
        <v>48</v>
      </c>
      <c r="AA474" s="32" t="s">
        <v>314</v>
      </c>
      <c r="AB474" s="32" t="s">
        <v>2557</v>
      </c>
      <c r="AC474" s="32" t="s">
        <v>517</v>
      </c>
      <c r="AD474" s="34"/>
      <c r="AE474" s="32" t="s">
        <v>39</v>
      </c>
      <c r="AF474" s="32" t="s">
        <v>50</v>
      </c>
      <c r="AG474" s="35">
        <v>0</v>
      </c>
      <c r="AH474" s="33">
        <v>44823.524942129632</v>
      </c>
      <c r="AI474" s="32" t="s">
        <v>56</v>
      </c>
    </row>
    <row r="475" spans="1:35">
      <c r="A475" s="32" t="s">
        <v>35</v>
      </c>
      <c r="B475" s="32" t="s">
        <v>178</v>
      </c>
      <c r="C475" s="33">
        <v>44820.692615740743</v>
      </c>
      <c r="D475" s="33">
        <v>44817.716064814813</v>
      </c>
      <c r="E475" s="32" t="s">
        <v>37</v>
      </c>
      <c r="F475" s="32" t="s">
        <v>2558</v>
      </c>
      <c r="G475">
        <v>11604</v>
      </c>
      <c r="H475" s="33">
        <v>44832.388564814813</v>
      </c>
      <c r="I475" s="32" t="s">
        <v>38</v>
      </c>
      <c r="J475" s="32" t="s">
        <v>39</v>
      </c>
      <c r="K475" s="33"/>
      <c r="L475" s="32" t="s">
        <v>40</v>
      </c>
      <c r="M475" s="32" t="s">
        <v>56</v>
      </c>
      <c r="N475">
        <v>1</v>
      </c>
      <c r="O475" s="32" t="s">
        <v>54</v>
      </c>
      <c r="P475">
        <v>0</v>
      </c>
      <c r="Q475" s="32" t="s">
        <v>56</v>
      </c>
      <c r="R475">
        <v>890536672</v>
      </c>
      <c r="S475" s="32" t="s">
        <v>1096</v>
      </c>
      <c r="T475" s="32" t="s">
        <v>1097</v>
      </c>
      <c r="U475" s="32" t="s">
        <v>45</v>
      </c>
      <c r="V475" s="32" t="s">
        <v>2559</v>
      </c>
      <c r="W475" s="33">
        <v>44818.662268518521</v>
      </c>
      <c r="X475" s="32" t="s">
        <v>51</v>
      </c>
      <c r="Y475" s="32" t="s">
        <v>47</v>
      </c>
      <c r="Z475" s="32" t="s">
        <v>48</v>
      </c>
      <c r="AA475" s="32" t="s">
        <v>182</v>
      </c>
      <c r="AB475" s="32" t="s">
        <v>2560</v>
      </c>
      <c r="AC475" s="32" t="s">
        <v>719</v>
      </c>
      <c r="AD475" s="34"/>
      <c r="AE475" s="32" t="s">
        <v>39</v>
      </c>
      <c r="AF475" s="32" t="s">
        <v>53</v>
      </c>
      <c r="AG475" s="35">
        <v>0</v>
      </c>
      <c r="AH475" s="33">
        <v>44823.342037037037</v>
      </c>
      <c r="AI475" s="32" t="s">
        <v>56</v>
      </c>
    </row>
    <row r="476" spans="1:35">
      <c r="A476" s="32" t="s">
        <v>35</v>
      </c>
      <c r="B476" s="32" t="s">
        <v>36</v>
      </c>
      <c r="C476" s="33">
        <v>44820.484363425923</v>
      </c>
      <c r="D476" s="33">
        <v>44817.922337962962</v>
      </c>
      <c r="E476" s="32" t="s">
        <v>37</v>
      </c>
      <c r="F476" s="32" t="s">
        <v>2561</v>
      </c>
      <c r="G476">
        <v>11605</v>
      </c>
      <c r="H476" s="33">
        <v>44824.606585648151</v>
      </c>
      <c r="I476" s="32" t="s">
        <v>38</v>
      </c>
      <c r="J476" s="32" t="s">
        <v>39</v>
      </c>
      <c r="K476" s="33"/>
      <c r="L476" s="32" t="s">
        <v>40</v>
      </c>
      <c r="M476" s="32" t="s">
        <v>56</v>
      </c>
      <c r="N476">
        <v>1</v>
      </c>
      <c r="O476" s="32" t="s">
        <v>82</v>
      </c>
      <c r="P476">
        <v>0</v>
      </c>
      <c r="Q476" s="32" t="s">
        <v>41</v>
      </c>
      <c r="R476">
        <v>6501</v>
      </c>
      <c r="S476" s="32" t="s">
        <v>390</v>
      </c>
      <c r="T476" s="32" t="s">
        <v>391</v>
      </c>
      <c r="U476" s="32" t="s">
        <v>45</v>
      </c>
      <c r="V476" s="32" t="s">
        <v>2562</v>
      </c>
      <c r="W476" s="33">
        <v>44818.461712962962</v>
      </c>
      <c r="X476" s="32" t="s">
        <v>85</v>
      </c>
      <c r="Y476" s="32" t="s">
        <v>47</v>
      </c>
      <c r="Z476" s="32" t="s">
        <v>48</v>
      </c>
      <c r="AA476" s="32" t="s">
        <v>179</v>
      </c>
      <c r="AB476" s="32" t="s">
        <v>2563</v>
      </c>
      <c r="AC476" s="32" t="s">
        <v>481</v>
      </c>
      <c r="AD476" s="34"/>
      <c r="AE476" s="32" t="s">
        <v>39</v>
      </c>
      <c r="AF476" s="32" t="s">
        <v>50</v>
      </c>
      <c r="AG476" s="35">
        <v>0</v>
      </c>
      <c r="AH476" s="33">
        <v>44820.484363425923</v>
      </c>
      <c r="AI476" s="32" t="s">
        <v>41</v>
      </c>
    </row>
    <row r="477" spans="1:35">
      <c r="A477" s="32" t="s">
        <v>35</v>
      </c>
      <c r="B477" s="32" t="s">
        <v>36</v>
      </c>
      <c r="C477" s="33">
        <v>44818.646458333336</v>
      </c>
      <c r="D477" s="33">
        <v>44818.310173611113</v>
      </c>
      <c r="E477" s="32" t="s">
        <v>37</v>
      </c>
      <c r="F477" s="32" t="s">
        <v>2564</v>
      </c>
      <c r="G477">
        <v>11606</v>
      </c>
      <c r="H477" s="33">
        <v>44832.647800925923</v>
      </c>
      <c r="I477" s="32" t="s">
        <v>38</v>
      </c>
      <c r="J477" s="32" t="s">
        <v>39</v>
      </c>
      <c r="K477" s="33"/>
      <c r="L477" s="32" t="s">
        <v>40</v>
      </c>
      <c r="M477" s="32" t="s">
        <v>56</v>
      </c>
      <c r="N477">
        <v>1</v>
      </c>
      <c r="O477" s="32" t="s">
        <v>127</v>
      </c>
      <c r="P477">
        <v>0</v>
      </c>
      <c r="Q477" s="32" t="s">
        <v>56</v>
      </c>
      <c r="R477">
        <v>6134</v>
      </c>
      <c r="S477" s="32" t="s">
        <v>2565</v>
      </c>
      <c r="T477" s="32" t="s">
        <v>2566</v>
      </c>
      <c r="U477" s="32" t="s">
        <v>45</v>
      </c>
      <c r="V477" s="32" t="s">
        <v>2567</v>
      </c>
      <c r="W477" s="33">
        <v>44818.44803240741</v>
      </c>
      <c r="X477" s="32" t="s">
        <v>59</v>
      </c>
      <c r="Y477" s="32" t="s">
        <v>52</v>
      </c>
      <c r="Z477" s="32" t="s">
        <v>48</v>
      </c>
      <c r="AA477" s="32" t="s">
        <v>179</v>
      </c>
      <c r="AB477" s="32" t="s">
        <v>269</v>
      </c>
      <c r="AC477" s="32" t="s">
        <v>1393</v>
      </c>
      <c r="AD477" s="34"/>
      <c r="AE477" s="32" t="s">
        <v>39</v>
      </c>
      <c r="AF477" s="32" t="s">
        <v>50</v>
      </c>
      <c r="AG477" s="35">
        <v>0</v>
      </c>
      <c r="AH477" s="33">
        <v>44823.387384259258</v>
      </c>
      <c r="AI477" s="32" t="s">
        <v>41</v>
      </c>
    </row>
    <row r="478" spans="1:35">
      <c r="A478" s="32" t="s">
        <v>35</v>
      </c>
      <c r="B478" s="32" t="s">
        <v>178</v>
      </c>
      <c r="C478" s="33"/>
      <c r="D478" s="33">
        <v>44818.347511574073</v>
      </c>
      <c r="E478" s="32" t="s">
        <v>37</v>
      </c>
      <c r="F478" s="32" t="s">
        <v>2568</v>
      </c>
      <c r="G478">
        <v>11607</v>
      </c>
      <c r="H478" s="33">
        <v>44830.347719907404</v>
      </c>
      <c r="I478" s="32" t="s">
        <v>38</v>
      </c>
      <c r="J478" s="32" t="s">
        <v>39</v>
      </c>
      <c r="K478" s="33"/>
      <c r="L478" s="32" t="s">
        <v>40</v>
      </c>
      <c r="M478" s="32" t="s">
        <v>56</v>
      </c>
      <c r="N478">
        <v>1</v>
      </c>
      <c r="O478" s="32" t="s">
        <v>179</v>
      </c>
      <c r="P478">
        <v>0</v>
      </c>
      <c r="Q478" s="32" t="s">
        <v>56</v>
      </c>
      <c r="R478">
        <v>5818</v>
      </c>
      <c r="S478" s="32" t="s">
        <v>2569</v>
      </c>
      <c r="T478" s="32" t="s">
        <v>2570</v>
      </c>
      <c r="U478" s="32" t="s">
        <v>39</v>
      </c>
      <c r="V478" s="32" t="s">
        <v>39</v>
      </c>
      <c r="W478" s="33"/>
      <c r="X478" s="32" t="s">
        <v>215</v>
      </c>
      <c r="Y478" s="32" t="s">
        <v>47</v>
      </c>
      <c r="Z478" s="32" t="s">
        <v>216</v>
      </c>
      <c r="AA478" s="32" t="s">
        <v>182</v>
      </c>
      <c r="AB478" s="32" t="s">
        <v>2571</v>
      </c>
      <c r="AC478" s="32" t="s">
        <v>265</v>
      </c>
      <c r="AD478" s="34"/>
      <c r="AE478" s="32" t="s">
        <v>39</v>
      </c>
      <c r="AF478" s="32" t="s">
        <v>53</v>
      </c>
      <c r="AG478" s="35">
        <v>0</v>
      </c>
      <c r="AH478" s="33">
        <v>44818.383067129631</v>
      </c>
      <c r="AI478" s="32" t="s">
        <v>56</v>
      </c>
    </row>
    <row r="479" spans="1:35">
      <c r="A479" s="32" t="s">
        <v>35</v>
      </c>
      <c r="B479" s="32" t="s">
        <v>73</v>
      </c>
      <c r="C479" s="33">
        <v>44827.400069444448</v>
      </c>
      <c r="D479" s="33">
        <v>44818.350312499999</v>
      </c>
      <c r="E479" s="32" t="s">
        <v>37</v>
      </c>
      <c r="F479" s="32" t="s">
        <v>2572</v>
      </c>
      <c r="G479">
        <v>11608</v>
      </c>
      <c r="H479" s="33">
        <v>44839.384097222224</v>
      </c>
      <c r="I479" s="32" t="s">
        <v>38</v>
      </c>
      <c r="J479" s="32" t="s">
        <v>39</v>
      </c>
      <c r="K479" s="33"/>
      <c r="L479" s="32" t="s">
        <v>40</v>
      </c>
      <c r="M479" s="32" t="s">
        <v>56</v>
      </c>
      <c r="N479">
        <v>1</v>
      </c>
      <c r="O479" s="32" t="s">
        <v>618</v>
      </c>
      <c r="P479">
        <v>0</v>
      </c>
      <c r="Q479" s="32" t="s">
        <v>56</v>
      </c>
      <c r="R479">
        <v>859117147</v>
      </c>
      <c r="S479" s="32" t="s">
        <v>377</v>
      </c>
      <c r="T479" s="32" t="s">
        <v>378</v>
      </c>
      <c r="U479" s="32" t="s">
        <v>45</v>
      </c>
      <c r="V479" s="32" t="s">
        <v>1771</v>
      </c>
      <c r="W479" s="33">
        <v>44825.379120370373</v>
      </c>
      <c r="X479" s="32" t="s">
        <v>51</v>
      </c>
      <c r="Y479" s="32" t="s">
        <v>47</v>
      </c>
      <c r="Z479" s="32" t="s">
        <v>48</v>
      </c>
      <c r="AA479" s="32" t="s">
        <v>77</v>
      </c>
      <c r="AB479" s="32" t="s">
        <v>2573</v>
      </c>
      <c r="AC479" s="32" t="s">
        <v>521</v>
      </c>
      <c r="AD479" s="34"/>
      <c r="AE479" s="32" t="s">
        <v>39</v>
      </c>
      <c r="AF479" s="32" t="s">
        <v>50</v>
      </c>
      <c r="AG479" s="35">
        <v>0</v>
      </c>
      <c r="AH479" s="33">
        <v>44827.400069444448</v>
      </c>
      <c r="AI479" s="32" t="s">
        <v>56</v>
      </c>
    </row>
    <row r="480" spans="1:35">
      <c r="A480" s="32" t="s">
        <v>35</v>
      </c>
      <c r="B480" s="32" t="s">
        <v>2343</v>
      </c>
      <c r="C480" s="33">
        <v>44818.358310185184</v>
      </c>
      <c r="D480" s="33">
        <v>44818.351354166669</v>
      </c>
      <c r="E480" s="32" t="s">
        <v>37</v>
      </c>
      <c r="F480" s="32" t="s">
        <v>2574</v>
      </c>
      <c r="G480">
        <v>11609</v>
      </c>
      <c r="H480" s="33">
        <v>44830.351365740738</v>
      </c>
      <c r="I480" s="32" t="s">
        <v>38</v>
      </c>
      <c r="J480" s="32" t="s">
        <v>39</v>
      </c>
      <c r="K480" s="33"/>
      <c r="L480" s="32" t="s">
        <v>40</v>
      </c>
      <c r="M480" s="32" t="s">
        <v>56</v>
      </c>
      <c r="N480">
        <v>1</v>
      </c>
      <c r="O480" s="32" t="s">
        <v>39</v>
      </c>
      <c r="P480">
        <v>0</v>
      </c>
      <c r="Q480" s="32" t="s">
        <v>56</v>
      </c>
      <c r="R480">
        <v>859117147</v>
      </c>
      <c r="S480" s="32" t="s">
        <v>377</v>
      </c>
      <c r="T480" s="32" t="s">
        <v>378</v>
      </c>
      <c r="U480" s="32" t="s">
        <v>45</v>
      </c>
      <c r="V480" s="32" t="s">
        <v>2575</v>
      </c>
      <c r="W480" s="33">
        <v>44818.358310185184</v>
      </c>
      <c r="X480" s="32" t="s">
        <v>184</v>
      </c>
      <c r="Y480" s="32" t="s">
        <v>47</v>
      </c>
      <c r="Z480" s="32" t="s">
        <v>48</v>
      </c>
      <c r="AA480" s="32" t="s">
        <v>39</v>
      </c>
      <c r="AB480" s="32" t="s">
        <v>2576</v>
      </c>
      <c r="AC480" s="32" t="s">
        <v>521</v>
      </c>
      <c r="AD480" s="34"/>
      <c r="AE480" s="32" t="s">
        <v>39</v>
      </c>
      <c r="AF480" s="32" t="s">
        <v>50</v>
      </c>
      <c r="AG480" s="35">
        <v>0</v>
      </c>
      <c r="AH480" s="33">
        <v>44818.358310185184</v>
      </c>
      <c r="AI480" s="32" t="s">
        <v>56</v>
      </c>
    </row>
    <row r="481" spans="1:35">
      <c r="A481" s="32" t="s">
        <v>35</v>
      </c>
      <c r="B481" s="32" t="s">
        <v>73</v>
      </c>
      <c r="C481" s="33">
        <v>44818.687858796293</v>
      </c>
      <c r="D481" s="33">
        <v>44818.355949074074</v>
      </c>
      <c r="E481" s="32" t="s">
        <v>37</v>
      </c>
      <c r="F481" s="32" t="s">
        <v>2577</v>
      </c>
      <c r="G481">
        <v>11610</v>
      </c>
      <c r="H481" s="33">
        <v>44837.360891203702</v>
      </c>
      <c r="I481" s="32" t="s">
        <v>38</v>
      </c>
      <c r="J481" s="32" t="s">
        <v>39</v>
      </c>
      <c r="K481" s="33"/>
      <c r="L481" s="32" t="s">
        <v>40</v>
      </c>
      <c r="M481" s="32" t="s">
        <v>56</v>
      </c>
      <c r="N481">
        <v>1</v>
      </c>
      <c r="O481" s="32" t="s">
        <v>42</v>
      </c>
      <c r="P481">
        <v>0</v>
      </c>
      <c r="Q481" s="32" t="s">
        <v>56</v>
      </c>
      <c r="R481">
        <v>5708</v>
      </c>
      <c r="S481" s="32" t="s">
        <v>243</v>
      </c>
      <c r="T481" s="32" t="s">
        <v>244</v>
      </c>
      <c r="U481" s="32" t="s">
        <v>45</v>
      </c>
      <c r="V481" s="32" t="s">
        <v>2578</v>
      </c>
      <c r="W481" s="33">
        <v>44818.661273148151</v>
      </c>
      <c r="X481" s="32" t="s">
        <v>67</v>
      </c>
      <c r="Y481" s="32" t="s">
        <v>47</v>
      </c>
      <c r="Z481" s="32" t="s">
        <v>48</v>
      </c>
      <c r="AA481" s="32" t="s">
        <v>77</v>
      </c>
      <c r="AB481" s="32" t="s">
        <v>2579</v>
      </c>
      <c r="AC481" s="32" t="s">
        <v>598</v>
      </c>
      <c r="AD481" s="34"/>
      <c r="AE481" s="32" t="s">
        <v>39</v>
      </c>
      <c r="AF481" s="32" t="s">
        <v>50</v>
      </c>
      <c r="AG481" s="35">
        <v>0</v>
      </c>
      <c r="AH481" s="33">
        <v>44825.665752314817</v>
      </c>
      <c r="AI481" s="32" t="s">
        <v>41</v>
      </c>
    </row>
    <row r="482" spans="1:35">
      <c r="A482" s="32" t="s">
        <v>35</v>
      </c>
      <c r="B482" s="32" t="s">
        <v>73</v>
      </c>
      <c r="C482" s="33">
        <v>44818.688148148147</v>
      </c>
      <c r="D482" s="33">
        <v>44818.358634259261</v>
      </c>
      <c r="E482" s="32" t="s">
        <v>37</v>
      </c>
      <c r="F482" s="32" t="s">
        <v>2580</v>
      </c>
      <c r="G482">
        <v>11611</v>
      </c>
      <c r="H482" s="33">
        <v>44848.375925925924</v>
      </c>
      <c r="I482" s="32" t="s">
        <v>38</v>
      </c>
      <c r="J482" s="32" t="s">
        <v>39</v>
      </c>
      <c r="K482" s="33"/>
      <c r="L482" s="32" t="s">
        <v>40</v>
      </c>
      <c r="M482" s="32" t="s">
        <v>56</v>
      </c>
      <c r="N482">
        <v>1</v>
      </c>
      <c r="O482" s="32" t="s">
        <v>42</v>
      </c>
      <c r="P482">
        <v>0</v>
      </c>
      <c r="Q482" s="32" t="s">
        <v>56</v>
      </c>
      <c r="R482">
        <v>6167</v>
      </c>
      <c r="S482" s="32" t="s">
        <v>100</v>
      </c>
      <c r="T482" s="32" t="s">
        <v>101</v>
      </c>
      <c r="U482" s="32" t="s">
        <v>45</v>
      </c>
      <c r="V482" s="32" t="s">
        <v>2581</v>
      </c>
      <c r="W482" s="33">
        <v>44818.657384259262</v>
      </c>
      <c r="X482" s="32" t="s">
        <v>51</v>
      </c>
      <c r="Y482" s="32" t="s">
        <v>47</v>
      </c>
      <c r="Z482" s="32" t="s">
        <v>48</v>
      </c>
      <c r="AA482" s="32" t="s">
        <v>77</v>
      </c>
      <c r="AB482" s="32" t="s">
        <v>2582</v>
      </c>
      <c r="AC482" s="32" t="s">
        <v>688</v>
      </c>
      <c r="AD482" s="34"/>
      <c r="AE482" s="32" t="s">
        <v>39</v>
      </c>
      <c r="AF482" s="32" t="s">
        <v>50</v>
      </c>
      <c r="AG482" s="35">
        <v>0</v>
      </c>
      <c r="AH482" s="33">
        <v>44838.674537037034</v>
      </c>
      <c r="AI482" s="32" t="s">
        <v>56</v>
      </c>
    </row>
    <row r="483" spans="1:35">
      <c r="A483" s="32" t="s">
        <v>35</v>
      </c>
      <c r="B483" s="32" t="s">
        <v>1527</v>
      </c>
      <c r="C483" s="33">
        <v>44818.499398148146</v>
      </c>
      <c r="D483" s="33">
        <v>44818.370567129627</v>
      </c>
      <c r="E483" s="32" t="s">
        <v>37</v>
      </c>
      <c r="F483" s="32" t="s">
        <v>2583</v>
      </c>
      <c r="G483">
        <v>11612</v>
      </c>
      <c r="H483" s="33">
        <v>44830.524942129632</v>
      </c>
      <c r="I483" s="32" t="s">
        <v>38</v>
      </c>
      <c r="J483" s="32" t="s">
        <v>39</v>
      </c>
      <c r="K483" s="33"/>
      <c r="L483" s="32" t="s">
        <v>40</v>
      </c>
      <c r="M483" s="32" t="s">
        <v>56</v>
      </c>
      <c r="N483">
        <v>1</v>
      </c>
      <c r="O483" s="32" t="s">
        <v>42</v>
      </c>
      <c r="P483">
        <v>0</v>
      </c>
      <c r="Q483" s="32" t="s">
        <v>56</v>
      </c>
      <c r="R483">
        <v>8241</v>
      </c>
      <c r="S483" s="32" t="s">
        <v>2584</v>
      </c>
      <c r="T483" s="32" t="s">
        <v>2585</v>
      </c>
      <c r="U483" s="32" t="s">
        <v>45</v>
      </c>
      <c r="V483" s="32" t="s">
        <v>2586</v>
      </c>
      <c r="W483" s="33">
        <v>44818.499398148146</v>
      </c>
      <c r="X483" s="32" t="s">
        <v>103</v>
      </c>
      <c r="Y483" s="32" t="s">
        <v>47</v>
      </c>
      <c r="Z483" s="32" t="s">
        <v>48</v>
      </c>
      <c r="AA483" s="32" t="s">
        <v>701</v>
      </c>
      <c r="AB483" s="32" t="s">
        <v>2587</v>
      </c>
      <c r="AC483" s="32" t="s">
        <v>1227</v>
      </c>
      <c r="AD483" s="34"/>
      <c r="AE483" s="32" t="s">
        <v>39</v>
      </c>
      <c r="AF483" s="32" t="s">
        <v>50</v>
      </c>
      <c r="AG483" s="35">
        <v>0</v>
      </c>
      <c r="AH483" s="33">
        <v>44818.653414351851</v>
      </c>
      <c r="AI483" s="32" t="s">
        <v>56</v>
      </c>
    </row>
    <row r="484" spans="1:35">
      <c r="A484" s="32" t="s">
        <v>35</v>
      </c>
      <c r="B484" s="32" t="s">
        <v>2348</v>
      </c>
      <c r="C484" s="33">
        <v>44837.427337962959</v>
      </c>
      <c r="D484" s="33">
        <v>44818.371759259258</v>
      </c>
      <c r="E484" s="32" t="s">
        <v>37</v>
      </c>
      <c r="F484" s="32" t="s">
        <v>2588</v>
      </c>
      <c r="G484">
        <v>11613</v>
      </c>
      <c r="H484" s="33">
        <v>44846.48636574074</v>
      </c>
      <c r="I484" s="32" t="s">
        <v>38</v>
      </c>
      <c r="J484" s="32" t="s">
        <v>39</v>
      </c>
      <c r="K484" s="33"/>
      <c r="L484" s="32" t="s">
        <v>40</v>
      </c>
      <c r="M484" s="32" t="s">
        <v>56</v>
      </c>
      <c r="N484">
        <v>1</v>
      </c>
      <c r="O484" s="32" t="s">
        <v>60</v>
      </c>
      <c r="P484">
        <v>0</v>
      </c>
      <c r="Q484" s="32" t="s">
        <v>56</v>
      </c>
      <c r="R484">
        <v>8172</v>
      </c>
      <c r="S484" s="32" t="s">
        <v>770</v>
      </c>
      <c r="T484" s="32" t="s">
        <v>2589</v>
      </c>
      <c r="U484" s="32" t="s">
        <v>45</v>
      </c>
      <c r="V484" s="32" t="s">
        <v>2590</v>
      </c>
      <c r="W484" s="33">
        <v>44837.427337962959</v>
      </c>
      <c r="X484" s="32" t="s">
        <v>151</v>
      </c>
      <c r="Y484" s="32" t="s">
        <v>47</v>
      </c>
      <c r="Z484" s="32" t="s">
        <v>48</v>
      </c>
      <c r="AA484" s="32" t="s">
        <v>314</v>
      </c>
      <c r="AB484" s="32" t="s">
        <v>2591</v>
      </c>
      <c r="AC484" s="32" t="s">
        <v>621</v>
      </c>
      <c r="AD484" s="34"/>
      <c r="AE484" s="32" t="s">
        <v>39</v>
      </c>
      <c r="AF484" s="32" t="s">
        <v>50</v>
      </c>
      <c r="AG484" s="35">
        <v>0</v>
      </c>
      <c r="AH484" s="33">
        <v>44837.427337962959</v>
      </c>
      <c r="AI484" s="32" t="s">
        <v>56</v>
      </c>
    </row>
    <row r="485" spans="1:35">
      <c r="A485" s="32" t="s">
        <v>35</v>
      </c>
      <c r="B485" s="32" t="s">
        <v>2343</v>
      </c>
      <c r="C485" s="33">
        <v>44818.396238425928</v>
      </c>
      <c r="D485" s="33">
        <v>44818.375590277778</v>
      </c>
      <c r="E485" s="32" t="s">
        <v>37</v>
      </c>
      <c r="F485" s="32" t="s">
        <v>2592</v>
      </c>
      <c r="G485">
        <v>11614</v>
      </c>
      <c r="H485" s="33">
        <v>44830.376099537039</v>
      </c>
      <c r="I485" s="32" t="s">
        <v>38</v>
      </c>
      <c r="J485" s="32" t="s">
        <v>39</v>
      </c>
      <c r="K485" s="33"/>
      <c r="L485" s="32" t="s">
        <v>40</v>
      </c>
      <c r="M485" s="32" t="s">
        <v>56</v>
      </c>
      <c r="N485">
        <v>1</v>
      </c>
      <c r="O485" s="32" t="s">
        <v>39</v>
      </c>
      <c r="P485">
        <v>0</v>
      </c>
      <c r="Q485" s="32" t="s">
        <v>56</v>
      </c>
      <c r="R485">
        <v>6416</v>
      </c>
      <c r="S485" s="32" t="s">
        <v>513</v>
      </c>
      <c r="T485" s="32" t="s">
        <v>514</v>
      </c>
      <c r="U485" s="32" t="s">
        <v>45</v>
      </c>
      <c r="V485" s="32" t="s">
        <v>2593</v>
      </c>
      <c r="W485" s="33">
        <v>44818.396238425928</v>
      </c>
      <c r="X485" s="32" t="s">
        <v>184</v>
      </c>
      <c r="Y485" s="32" t="s">
        <v>47</v>
      </c>
      <c r="Z485" s="32" t="s">
        <v>48</v>
      </c>
      <c r="AA485" s="32" t="s">
        <v>39</v>
      </c>
      <c r="AB485" s="32" t="s">
        <v>2594</v>
      </c>
      <c r="AC485" s="32" t="s">
        <v>515</v>
      </c>
      <c r="AD485" s="34"/>
      <c r="AE485" s="32" t="s">
        <v>39</v>
      </c>
      <c r="AF485" s="32" t="s">
        <v>50</v>
      </c>
      <c r="AG485" s="35">
        <v>0</v>
      </c>
      <c r="AH485" s="33">
        <v>44818.396238425928</v>
      </c>
      <c r="AI485" s="32" t="s">
        <v>56</v>
      </c>
    </row>
    <row r="486" spans="1:35">
      <c r="A486" s="32" t="s">
        <v>35</v>
      </c>
      <c r="B486" s="32" t="s">
        <v>171</v>
      </c>
      <c r="C486" s="33">
        <v>44818.646898148145</v>
      </c>
      <c r="D486" s="33">
        <v>44818.37841435185</v>
      </c>
      <c r="E486" s="32" t="s">
        <v>37</v>
      </c>
      <c r="F486" s="32" t="s">
        <v>2595</v>
      </c>
      <c r="G486">
        <v>11615</v>
      </c>
      <c r="H486" s="33">
        <v>44830.380231481482</v>
      </c>
      <c r="I486" s="32" t="s">
        <v>38</v>
      </c>
      <c r="J486" s="32" t="s">
        <v>39</v>
      </c>
      <c r="K486" s="33"/>
      <c r="L486" s="32" t="s">
        <v>40</v>
      </c>
      <c r="M486" s="32" t="s">
        <v>56</v>
      </c>
      <c r="N486">
        <v>1</v>
      </c>
      <c r="O486" s="32" t="s">
        <v>127</v>
      </c>
      <c r="P486">
        <v>0</v>
      </c>
      <c r="Q486" s="32" t="s">
        <v>56</v>
      </c>
      <c r="R486">
        <v>868316675</v>
      </c>
      <c r="S486" s="32" t="s">
        <v>208</v>
      </c>
      <c r="T486" s="32" t="s">
        <v>209</v>
      </c>
      <c r="U486" s="32" t="s">
        <v>45</v>
      </c>
      <c r="V486" s="32" t="s">
        <v>2596</v>
      </c>
      <c r="W486" s="33">
        <v>44818.645254629628</v>
      </c>
      <c r="X486" s="32" t="s">
        <v>67</v>
      </c>
      <c r="Y486" s="32" t="s">
        <v>47</v>
      </c>
      <c r="Z486" s="32" t="s">
        <v>48</v>
      </c>
      <c r="AA486" s="32" t="s">
        <v>210</v>
      </c>
      <c r="AB486" s="32" t="s">
        <v>2597</v>
      </c>
      <c r="AC486" s="32" t="s">
        <v>265</v>
      </c>
      <c r="AD486" s="34"/>
      <c r="AE486" s="32" t="s">
        <v>39</v>
      </c>
      <c r="AF486" s="32" t="s">
        <v>50</v>
      </c>
      <c r="AG486" s="35">
        <v>0</v>
      </c>
      <c r="AH486" s="33">
        <v>44818.646898148145</v>
      </c>
      <c r="AI486" s="32" t="s">
        <v>56</v>
      </c>
    </row>
    <row r="487" spans="1:35">
      <c r="A487" s="32" t="s">
        <v>35</v>
      </c>
      <c r="B487" s="32" t="s">
        <v>329</v>
      </c>
      <c r="C487" s="33">
        <v>44822.607997685183</v>
      </c>
      <c r="D487" s="33">
        <v>44818.378692129627</v>
      </c>
      <c r="E487" s="32" t="s">
        <v>37</v>
      </c>
      <c r="F487" s="32" t="s">
        <v>39</v>
      </c>
      <c r="G487">
        <v>11616</v>
      </c>
      <c r="H487" s="33">
        <v>44825.707986111112</v>
      </c>
      <c r="I487" s="32" t="s">
        <v>38</v>
      </c>
      <c r="J487" s="32" t="s">
        <v>39</v>
      </c>
      <c r="K487" s="33"/>
      <c r="L487" s="32" t="s">
        <v>40</v>
      </c>
      <c r="M487" s="32" t="s">
        <v>56</v>
      </c>
      <c r="N487">
        <v>1</v>
      </c>
      <c r="O487" s="32" t="s">
        <v>518</v>
      </c>
      <c r="P487">
        <v>0</v>
      </c>
      <c r="Q487" s="32" t="s">
        <v>41</v>
      </c>
      <c r="R487">
        <v>8188</v>
      </c>
      <c r="S487" s="32" t="s">
        <v>331</v>
      </c>
      <c r="T487" s="32" t="s">
        <v>332</v>
      </c>
      <c r="U487" s="32" t="s">
        <v>45</v>
      </c>
      <c r="V487" s="32" t="s">
        <v>2598</v>
      </c>
      <c r="W487" s="33">
        <v>44820.581608796296</v>
      </c>
      <c r="X487" s="32" t="s">
        <v>215</v>
      </c>
      <c r="Y487" s="32" t="s">
        <v>47</v>
      </c>
      <c r="Z487" s="32" t="s">
        <v>48</v>
      </c>
      <c r="AA487" s="32" t="s">
        <v>425</v>
      </c>
      <c r="AB487" s="32" t="s">
        <v>333</v>
      </c>
      <c r="AC487" s="32" t="s">
        <v>1437</v>
      </c>
      <c r="AD487" s="34"/>
      <c r="AE487" s="32" t="s">
        <v>39</v>
      </c>
      <c r="AF487" s="32" t="s">
        <v>53</v>
      </c>
      <c r="AG487" s="35">
        <v>0</v>
      </c>
      <c r="AH487" s="33">
        <v>44825.660763888889</v>
      </c>
      <c r="AI487" s="32" t="s">
        <v>56</v>
      </c>
    </row>
    <row r="488" spans="1:35">
      <c r="A488" s="32" t="s">
        <v>35</v>
      </c>
      <c r="B488" s="32" t="s">
        <v>329</v>
      </c>
      <c r="C488" s="33">
        <v>44828.608553240738</v>
      </c>
      <c r="D488" s="33">
        <v>44818.389143518521</v>
      </c>
      <c r="E488" s="32" t="s">
        <v>37</v>
      </c>
      <c r="F488" s="32" t="s">
        <v>39</v>
      </c>
      <c r="G488">
        <v>11617</v>
      </c>
      <c r="H488" s="33">
        <v>44823.625</v>
      </c>
      <c r="I488" s="32" t="s">
        <v>38</v>
      </c>
      <c r="J488" s="32" t="s">
        <v>39</v>
      </c>
      <c r="K488" s="33"/>
      <c r="L488" s="32" t="s">
        <v>40</v>
      </c>
      <c r="M488" s="32" t="s">
        <v>41</v>
      </c>
      <c r="N488">
        <v>1</v>
      </c>
      <c r="O488" s="32" t="s">
        <v>518</v>
      </c>
      <c r="P488">
        <v>0</v>
      </c>
      <c r="Q488" s="32" t="s">
        <v>41</v>
      </c>
      <c r="R488">
        <v>8141</v>
      </c>
      <c r="S488" s="32" t="s">
        <v>1019</v>
      </c>
      <c r="T488" s="32" t="s">
        <v>1020</v>
      </c>
      <c r="U488" s="32" t="s">
        <v>66</v>
      </c>
      <c r="V488" s="32" t="s">
        <v>2599</v>
      </c>
      <c r="W488" s="33">
        <v>44826.602430555555</v>
      </c>
      <c r="X488" s="32" t="s">
        <v>215</v>
      </c>
      <c r="Y488" s="32" t="s">
        <v>47</v>
      </c>
      <c r="Z488" s="32" t="s">
        <v>48</v>
      </c>
      <c r="AA488" s="32" t="s">
        <v>330</v>
      </c>
      <c r="AB488" s="32" t="s">
        <v>2600</v>
      </c>
      <c r="AC488" s="32" t="s">
        <v>1452</v>
      </c>
      <c r="AD488" s="34"/>
      <c r="AE488" s="32" t="s">
        <v>39</v>
      </c>
      <c r="AF488" s="32" t="s">
        <v>53</v>
      </c>
      <c r="AG488" s="35">
        <v>0</v>
      </c>
      <c r="AH488" s="33">
        <v>44828.608553240738</v>
      </c>
      <c r="AI488" s="32" t="s">
        <v>41</v>
      </c>
    </row>
    <row r="489" spans="1:35">
      <c r="A489" s="32" t="s">
        <v>35</v>
      </c>
      <c r="B489" s="32" t="s">
        <v>178</v>
      </c>
      <c r="C489" s="33">
        <v>44818.647164351853</v>
      </c>
      <c r="D489" s="33">
        <v>44818.393321759257</v>
      </c>
      <c r="E489" s="32" t="s">
        <v>37</v>
      </c>
      <c r="F489" s="32" t="s">
        <v>2601</v>
      </c>
      <c r="G489">
        <v>11618</v>
      </c>
      <c r="H489" s="33">
        <v>44823.520428240743</v>
      </c>
      <c r="I489" s="32" t="s">
        <v>38</v>
      </c>
      <c r="J489" s="32" t="s">
        <v>39</v>
      </c>
      <c r="K489" s="33"/>
      <c r="L489" s="32" t="s">
        <v>40</v>
      </c>
      <c r="M489" s="32" t="s">
        <v>56</v>
      </c>
      <c r="N489">
        <v>1</v>
      </c>
      <c r="O489" s="32" t="s">
        <v>490</v>
      </c>
      <c r="P489">
        <v>0</v>
      </c>
      <c r="Q489" s="32" t="s">
        <v>41</v>
      </c>
      <c r="R489">
        <v>8414</v>
      </c>
      <c r="S489" s="32" t="s">
        <v>675</v>
      </c>
      <c r="T489" s="32" t="s">
        <v>676</v>
      </c>
      <c r="U489" s="32" t="s">
        <v>45</v>
      </c>
      <c r="V489" s="32" t="s">
        <v>2602</v>
      </c>
      <c r="W489" s="33">
        <v>44818.467997685184</v>
      </c>
      <c r="X489" s="32" t="s">
        <v>149</v>
      </c>
      <c r="Y489" s="32" t="s">
        <v>52</v>
      </c>
      <c r="Z489" s="32" t="s">
        <v>48</v>
      </c>
      <c r="AA489" s="32" t="s">
        <v>182</v>
      </c>
      <c r="AB489" s="32" t="s">
        <v>2603</v>
      </c>
      <c r="AC489" s="32" t="s">
        <v>1304</v>
      </c>
      <c r="AD489" s="34"/>
      <c r="AE489" s="32" t="s">
        <v>39</v>
      </c>
      <c r="AF489" s="32" t="s">
        <v>53</v>
      </c>
      <c r="AG489" s="35">
        <v>0</v>
      </c>
      <c r="AH489" s="33">
        <v>44818.648900462962</v>
      </c>
      <c r="AI489" s="32" t="s">
        <v>56</v>
      </c>
    </row>
    <row r="490" spans="1:35">
      <c r="A490" s="32" t="s">
        <v>35</v>
      </c>
      <c r="B490" s="32" t="s">
        <v>2348</v>
      </c>
      <c r="C490" s="33">
        <v>44818.688530092593</v>
      </c>
      <c r="D490" s="33">
        <v>44818.401759259257</v>
      </c>
      <c r="E490" s="32" t="s">
        <v>37</v>
      </c>
      <c r="F490" s="32" t="s">
        <v>2604</v>
      </c>
      <c r="G490">
        <v>11619</v>
      </c>
      <c r="H490" s="33">
        <v>44830.404502314814</v>
      </c>
      <c r="I490" s="32" t="s">
        <v>38</v>
      </c>
      <c r="J490" s="32" t="s">
        <v>39</v>
      </c>
      <c r="K490" s="33"/>
      <c r="L490" s="32" t="s">
        <v>40</v>
      </c>
      <c r="M490" s="32" t="s">
        <v>56</v>
      </c>
      <c r="N490">
        <v>1</v>
      </c>
      <c r="O490" s="32" t="s">
        <v>60</v>
      </c>
      <c r="P490">
        <v>0</v>
      </c>
      <c r="Q490" s="32" t="s">
        <v>56</v>
      </c>
      <c r="R490">
        <v>6400</v>
      </c>
      <c r="S490" s="32" t="s">
        <v>917</v>
      </c>
      <c r="T490" s="32" t="s">
        <v>918</v>
      </c>
      <c r="U490" s="32" t="s">
        <v>45</v>
      </c>
      <c r="V490" s="32" t="s">
        <v>2605</v>
      </c>
      <c r="W490" s="33">
        <v>44818.686261574076</v>
      </c>
      <c r="X490" s="32" t="s">
        <v>58</v>
      </c>
      <c r="Y490" s="32" t="s">
        <v>47</v>
      </c>
      <c r="Z490" s="32" t="s">
        <v>48</v>
      </c>
      <c r="AA490" s="32" t="s">
        <v>314</v>
      </c>
      <c r="AB490" s="32" t="s">
        <v>2606</v>
      </c>
      <c r="AC490" s="32" t="s">
        <v>1304</v>
      </c>
      <c r="AD490" s="34"/>
      <c r="AE490" s="32" t="s">
        <v>39</v>
      </c>
      <c r="AF490" s="32" t="s">
        <v>50</v>
      </c>
      <c r="AG490" s="35">
        <v>0</v>
      </c>
      <c r="AH490" s="33">
        <v>44818.688530092593</v>
      </c>
      <c r="AI490" s="32" t="s">
        <v>56</v>
      </c>
    </row>
    <row r="491" spans="1:35">
      <c r="A491" s="32" t="s">
        <v>35</v>
      </c>
      <c r="B491" s="32" t="s">
        <v>36</v>
      </c>
      <c r="C491" s="33">
        <v>44818.64744212963</v>
      </c>
      <c r="D491" s="33">
        <v>44818.402025462965</v>
      </c>
      <c r="E491" s="32" t="s">
        <v>37</v>
      </c>
      <c r="F491" s="32" t="s">
        <v>2607</v>
      </c>
      <c r="G491">
        <v>11620</v>
      </c>
      <c r="H491" s="33">
        <v>44830.598877314813</v>
      </c>
      <c r="I491" s="32" t="s">
        <v>38</v>
      </c>
      <c r="J491" s="32" t="s">
        <v>39</v>
      </c>
      <c r="K491" s="33"/>
      <c r="L491" s="32" t="s">
        <v>40</v>
      </c>
      <c r="M491" s="32" t="s">
        <v>56</v>
      </c>
      <c r="N491">
        <v>1</v>
      </c>
      <c r="O491" s="32" t="s">
        <v>82</v>
      </c>
      <c r="P491">
        <v>0</v>
      </c>
      <c r="Q491" s="32" t="s">
        <v>56</v>
      </c>
      <c r="R491">
        <v>6374</v>
      </c>
      <c r="S491" s="32" t="s">
        <v>729</v>
      </c>
      <c r="T491" s="32" t="s">
        <v>730</v>
      </c>
      <c r="U491" s="32" t="s">
        <v>45</v>
      </c>
      <c r="V491" s="32" t="s">
        <v>2608</v>
      </c>
      <c r="W491" s="33">
        <v>44818.45071759259</v>
      </c>
      <c r="X491" s="32" t="s">
        <v>59</v>
      </c>
      <c r="Y491" s="32" t="s">
        <v>47</v>
      </c>
      <c r="Z491" s="32" t="s">
        <v>48</v>
      </c>
      <c r="AA491" s="32" t="s">
        <v>336</v>
      </c>
      <c r="AB491" s="32" t="s">
        <v>2609</v>
      </c>
      <c r="AC491" s="32" t="s">
        <v>539</v>
      </c>
      <c r="AD491" s="34"/>
      <c r="AE491" s="32" t="s">
        <v>39</v>
      </c>
      <c r="AF491" s="32" t="s">
        <v>50</v>
      </c>
      <c r="AG491" s="35">
        <v>0</v>
      </c>
      <c r="AH491" s="33">
        <v>44818.647488425922</v>
      </c>
      <c r="AI491" s="32" t="s">
        <v>41</v>
      </c>
    </row>
    <row r="492" spans="1:35">
      <c r="A492" s="32" t="s">
        <v>35</v>
      </c>
      <c r="B492" s="32" t="s">
        <v>178</v>
      </c>
      <c r="C492" s="33">
        <v>44818.649016203701</v>
      </c>
      <c r="D492" s="33">
        <v>44818.403935185182</v>
      </c>
      <c r="E492" s="32" t="s">
        <v>37</v>
      </c>
      <c r="F492" s="32" t="s">
        <v>2610</v>
      </c>
      <c r="G492">
        <v>11621</v>
      </c>
      <c r="H492" s="33">
        <v>44830.647627314815</v>
      </c>
      <c r="I492" s="32" t="s">
        <v>38</v>
      </c>
      <c r="J492" s="32" t="s">
        <v>39</v>
      </c>
      <c r="K492" s="33"/>
      <c r="L492" s="32" t="s">
        <v>40</v>
      </c>
      <c r="M492" s="32" t="s">
        <v>56</v>
      </c>
      <c r="N492">
        <v>1</v>
      </c>
      <c r="O492" s="32" t="s">
        <v>490</v>
      </c>
      <c r="P492">
        <v>0</v>
      </c>
      <c r="Q492" s="32" t="s">
        <v>56</v>
      </c>
      <c r="R492">
        <v>623285599</v>
      </c>
      <c r="S492" s="32" t="s">
        <v>590</v>
      </c>
      <c r="T492" s="32" t="s">
        <v>591</v>
      </c>
      <c r="U492" s="32" t="s">
        <v>45</v>
      </c>
      <c r="V492" s="32" t="s">
        <v>2611</v>
      </c>
      <c r="W492" s="33">
        <v>44818.467650462961</v>
      </c>
      <c r="X492" s="32" t="s">
        <v>149</v>
      </c>
      <c r="Y492" s="32" t="s">
        <v>52</v>
      </c>
      <c r="Z492" s="32" t="s">
        <v>48</v>
      </c>
      <c r="AA492" s="32" t="s">
        <v>182</v>
      </c>
      <c r="AB492" s="32" t="s">
        <v>2612</v>
      </c>
      <c r="AC492" s="32" t="s">
        <v>1256</v>
      </c>
      <c r="AD492" s="34">
        <v>44686</v>
      </c>
      <c r="AE492" s="32" t="s">
        <v>39</v>
      </c>
      <c r="AF492" s="32" t="s">
        <v>53</v>
      </c>
      <c r="AG492" s="35">
        <v>0</v>
      </c>
      <c r="AH492" s="33">
        <v>44818.654293981483</v>
      </c>
      <c r="AI492" s="32" t="s">
        <v>56</v>
      </c>
    </row>
    <row r="493" spans="1:35">
      <c r="A493" s="32" t="s">
        <v>35</v>
      </c>
      <c r="B493" s="32" t="s">
        <v>329</v>
      </c>
      <c r="C493" s="33">
        <v>44820.37395833333</v>
      </c>
      <c r="D493" s="33">
        <v>44818.408541666664</v>
      </c>
      <c r="E493" s="32" t="s">
        <v>37</v>
      </c>
      <c r="F493" s="32" t="s">
        <v>39</v>
      </c>
      <c r="G493">
        <v>11622</v>
      </c>
      <c r="H493" s="33">
        <v>44826.570844907408</v>
      </c>
      <c r="I493" s="32" t="s">
        <v>2613</v>
      </c>
      <c r="J493" s="32" t="s">
        <v>66</v>
      </c>
      <c r="K493" s="33">
        <v>44819.65221064815</v>
      </c>
      <c r="L493" s="32" t="s">
        <v>40</v>
      </c>
      <c r="M493" s="32" t="s">
        <v>56</v>
      </c>
      <c r="N493">
        <v>2</v>
      </c>
      <c r="O493" s="32" t="s">
        <v>92</v>
      </c>
      <c r="P493">
        <v>1</v>
      </c>
      <c r="Q493" s="32" t="s">
        <v>41</v>
      </c>
      <c r="R493">
        <v>8631</v>
      </c>
      <c r="S493" s="32" t="s">
        <v>576</v>
      </c>
      <c r="T493" s="32" t="s">
        <v>577</v>
      </c>
      <c r="U493" s="32" t="s">
        <v>45</v>
      </c>
      <c r="V493" s="32" t="s">
        <v>2614</v>
      </c>
      <c r="W493" s="33">
        <v>44820.37395833333</v>
      </c>
      <c r="X493" s="32" t="s">
        <v>106</v>
      </c>
      <c r="Y493" s="32" t="s">
        <v>47</v>
      </c>
      <c r="Z493" s="32" t="s">
        <v>48</v>
      </c>
      <c r="AA493" s="32" t="s">
        <v>330</v>
      </c>
      <c r="AB493" s="32" t="s">
        <v>578</v>
      </c>
      <c r="AC493" s="32" t="s">
        <v>1893</v>
      </c>
      <c r="AD493" s="34"/>
      <c r="AE493" s="32" t="s">
        <v>39</v>
      </c>
      <c r="AF493" s="32" t="s">
        <v>53</v>
      </c>
      <c r="AG493" s="35">
        <v>0</v>
      </c>
      <c r="AH493" s="33">
        <v>44825.661122685182</v>
      </c>
      <c r="AI493" s="32" t="s">
        <v>56</v>
      </c>
    </row>
    <row r="494" spans="1:35">
      <c r="A494" s="32" t="s">
        <v>35</v>
      </c>
      <c r="B494" s="32" t="s">
        <v>1527</v>
      </c>
      <c r="C494" s="33">
        <v>44819.461863425924</v>
      </c>
      <c r="D494" s="33">
        <v>44818.413101851853</v>
      </c>
      <c r="E494" s="32" t="s">
        <v>2615</v>
      </c>
      <c r="F494" s="32" t="s">
        <v>2616</v>
      </c>
      <c r="G494">
        <v>11623</v>
      </c>
      <c r="H494" s="33">
        <v>44830.413101851853</v>
      </c>
      <c r="I494" s="32" t="s">
        <v>38</v>
      </c>
      <c r="J494" s="32" t="s">
        <v>39</v>
      </c>
      <c r="K494" s="33"/>
      <c r="L494" s="32" t="s">
        <v>40</v>
      </c>
      <c r="M494" s="32" t="s">
        <v>56</v>
      </c>
      <c r="N494">
        <v>1</v>
      </c>
      <c r="O494" s="32" t="s">
        <v>42</v>
      </c>
      <c r="P494">
        <v>0</v>
      </c>
      <c r="Q494" s="32" t="s">
        <v>56</v>
      </c>
      <c r="R494">
        <v>802870649</v>
      </c>
      <c r="S494" s="32" t="s">
        <v>2617</v>
      </c>
      <c r="T494" s="32" t="s">
        <v>2618</v>
      </c>
      <c r="U494" s="32" t="s">
        <v>45</v>
      </c>
      <c r="V494" s="32" t="s">
        <v>2619</v>
      </c>
      <c r="W494" s="33">
        <v>44819.461863425924</v>
      </c>
      <c r="X494" s="32" t="s">
        <v>106</v>
      </c>
      <c r="Y494" s="32" t="s">
        <v>52</v>
      </c>
      <c r="Z494" s="32" t="s">
        <v>48</v>
      </c>
      <c r="AA494" s="32" t="s">
        <v>107</v>
      </c>
      <c r="AB494" s="32" t="s">
        <v>2620</v>
      </c>
      <c r="AC494" s="32" t="s">
        <v>287</v>
      </c>
      <c r="AD494" s="34"/>
      <c r="AE494" s="32" t="s">
        <v>39</v>
      </c>
      <c r="AF494" s="32" t="s">
        <v>50</v>
      </c>
      <c r="AG494" s="35">
        <v>0</v>
      </c>
      <c r="AH494" s="33">
        <v>44819.461863425924</v>
      </c>
      <c r="AI494" s="32" t="s">
        <v>56</v>
      </c>
    </row>
    <row r="495" spans="1:35">
      <c r="A495" s="32" t="s">
        <v>35</v>
      </c>
      <c r="B495" s="32" t="s">
        <v>2343</v>
      </c>
      <c r="C495" s="33"/>
      <c r="D495" s="33">
        <v>44818.420949074076</v>
      </c>
      <c r="E495" s="32" t="s">
        <v>37</v>
      </c>
      <c r="F495" s="32" t="s">
        <v>2621</v>
      </c>
      <c r="G495">
        <v>11624</v>
      </c>
      <c r="H495" s="33">
        <v>44830.421238425923</v>
      </c>
      <c r="I495" s="32" t="s">
        <v>38</v>
      </c>
      <c r="J495" s="32" t="s">
        <v>39</v>
      </c>
      <c r="K495" s="33"/>
      <c r="L495" s="32" t="s">
        <v>40</v>
      </c>
      <c r="M495" s="32" t="s">
        <v>56</v>
      </c>
      <c r="N495">
        <v>1</v>
      </c>
      <c r="O495" s="32" t="s">
        <v>39</v>
      </c>
      <c r="P495">
        <v>0</v>
      </c>
      <c r="Q495" s="32" t="s">
        <v>56</v>
      </c>
      <c r="R495">
        <v>625529548</v>
      </c>
      <c r="S495" s="32" t="s">
        <v>588</v>
      </c>
      <c r="T495" s="32" t="s">
        <v>589</v>
      </c>
      <c r="U495" s="32" t="s">
        <v>39</v>
      </c>
      <c r="V495" s="32" t="s">
        <v>39</v>
      </c>
      <c r="W495" s="33"/>
      <c r="X495" s="32" t="s">
        <v>780</v>
      </c>
      <c r="Y495" s="32" t="s">
        <v>47</v>
      </c>
      <c r="Z495" s="32" t="s">
        <v>160</v>
      </c>
      <c r="AA495" s="32" t="s">
        <v>39</v>
      </c>
      <c r="AB495" s="32" t="s">
        <v>2222</v>
      </c>
      <c r="AC495" s="32" t="s">
        <v>521</v>
      </c>
      <c r="AD495" s="34"/>
      <c r="AE495" s="32" t="s">
        <v>39</v>
      </c>
      <c r="AF495" s="32" t="s">
        <v>50</v>
      </c>
      <c r="AG495" s="35">
        <v>0</v>
      </c>
      <c r="AH495" s="33">
        <v>44825.681655092594</v>
      </c>
      <c r="AI495" s="32" t="s">
        <v>56</v>
      </c>
    </row>
    <row r="496" spans="1:35">
      <c r="A496" s="32" t="s">
        <v>35</v>
      </c>
      <c r="B496" s="32" t="s">
        <v>2343</v>
      </c>
      <c r="C496" s="33"/>
      <c r="D496" s="33">
        <v>44818.435324074075</v>
      </c>
      <c r="E496" s="32" t="s">
        <v>37</v>
      </c>
      <c r="F496" s="32" t="s">
        <v>2622</v>
      </c>
      <c r="G496">
        <v>11625</v>
      </c>
      <c r="H496" s="33">
        <v>44830.435324074075</v>
      </c>
      <c r="I496" s="32" t="s">
        <v>38</v>
      </c>
      <c r="J496" s="32" t="s">
        <v>39</v>
      </c>
      <c r="K496" s="33"/>
      <c r="L496" s="32" t="s">
        <v>40</v>
      </c>
      <c r="M496" s="32" t="s">
        <v>56</v>
      </c>
      <c r="N496">
        <v>1</v>
      </c>
      <c r="O496" s="32" t="s">
        <v>39</v>
      </c>
      <c r="P496">
        <v>0</v>
      </c>
      <c r="Q496" s="32" t="s">
        <v>56</v>
      </c>
      <c r="R496">
        <v>625529548</v>
      </c>
      <c r="S496" s="32" t="s">
        <v>588</v>
      </c>
      <c r="T496" s="32" t="s">
        <v>589</v>
      </c>
      <c r="U496" s="32" t="s">
        <v>39</v>
      </c>
      <c r="V496" s="32" t="s">
        <v>39</v>
      </c>
      <c r="W496" s="33"/>
      <c r="X496" s="32" t="s">
        <v>780</v>
      </c>
      <c r="Y496" s="32" t="s">
        <v>47</v>
      </c>
      <c r="Z496" s="32" t="s">
        <v>160</v>
      </c>
      <c r="AA496" s="32" t="s">
        <v>39</v>
      </c>
      <c r="AB496" s="32" t="s">
        <v>2222</v>
      </c>
      <c r="AC496" s="32" t="s">
        <v>521</v>
      </c>
      <c r="AD496" s="34"/>
      <c r="AE496" s="32" t="s">
        <v>39</v>
      </c>
      <c r="AF496" s="32" t="s">
        <v>50</v>
      </c>
      <c r="AG496" s="35">
        <v>0</v>
      </c>
      <c r="AH496" s="33">
        <v>44825.681851851848</v>
      </c>
      <c r="AI496" s="32" t="s">
        <v>56</v>
      </c>
    </row>
    <row r="497" spans="1:35">
      <c r="A497" s="32" t="s">
        <v>35</v>
      </c>
      <c r="B497" s="32" t="s">
        <v>178</v>
      </c>
      <c r="C497" s="33">
        <v>44821.566655092596</v>
      </c>
      <c r="D497" s="33">
        <v>44818.440196759257</v>
      </c>
      <c r="E497" s="32" t="s">
        <v>37</v>
      </c>
      <c r="F497" s="32" t="s">
        <v>2623</v>
      </c>
      <c r="G497">
        <v>11626</v>
      </c>
      <c r="H497" s="33">
        <v>44831.587500000001</v>
      </c>
      <c r="I497" s="32" t="s">
        <v>38</v>
      </c>
      <c r="J497" s="32" t="s">
        <v>39</v>
      </c>
      <c r="K497" s="33"/>
      <c r="L497" s="32" t="s">
        <v>40</v>
      </c>
      <c r="M497" s="32" t="s">
        <v>56</v>
      </c>
      <c r="N497">
        <v>2</v>
      </c>
      <c r="O497" s="32" t="s">
        <v>179</v>
      </c>
      <c r="P497">
        <v>0</v>
      </c>
      <c r="Q497" s="32" t="s">
        <v>56</v>
      </c>
      <c r="R497">
        <v>8612</v>
      </c>
      <c r="S497" s="32" t="s">
        <v>364</v>
      </c>
      <c r="T497" s="32" t="s">
        <v>365</v>
      </c>
      <c r="U497" s="32" t="s">
        <v>45</v>
      </c>
      <c r="V497" s="32" t="s">
        <v>2624</v>
      </c>
      <c r="W497" s="33">
        <v>44819.561423611114</v>
      </c>
      <c r="X497" s="32" t="s">
        <v>46</v>
      </c>
      <c r="Y497" s="32" t="s">
        <v>47</v>
      </c>
      <c r="Z497" s="32" t="s">
        <v>48</v>
      </c>
      <c r="AA497" s="32" t="s">
        <v>254</v>
      </c>
      <c r="AB497" s="32" t="s">
        <v>2625</v>
      </c>
      <c r="AC497" s="32" t="s">
        <v>1256</v>
      </c>
      <c r="AD497" s="34"/>
      <c r="AE497" s="32" t="s">
        <v>39</v>
      </c>
      <c r="AF497" s="32" t="s">
        <v>53</v>
      </c>
      <c r="AG497" s="35">
        <v>0</v>
      </c>
      <c r="AH497" s="33">
        <v>44830.448865740742</v>
      </c>
      <c r="AI497" s="32" t="s">
        <v>56</v>
      </c>
    </row>
    <row r="498" spans="1:35">
      <c r="A498" s="32" t="s">
        <v>35</v>
      </c>
      <c r="B498" s="32" t="s">
        <v>36</v>
      </c>
      <c r="C498" s="33">
        <v>44818.695277777777</v>
      </c>
      <c r="D498" s="33">
        <v>44818.444201388891</v>
      </c>
      <c r="E498" s="32" t="s">
        <v>37</v>
      </c>
      <c r="F498" s="32" t="s">
        <v>2626</v>
      </c>
      <c r="G498">
        <v>11627</v>
      </c>
      <c r="H498" s="33">
        <v>44832.551180555558</v>
      </c>
      <c r="I498" s="32" t="s">
        <v>38</v>
      </c>
      <c r="J498" s="32" t="s">
        <v>39</v>
      </c>
      <c r="K498" s="33"/>
      <c r="L498" s="32" t="s">
        <v>40</v>
      </c>
      <c r="M498" s="32" t="s">
        <v>56</v>
      </c>
      <c r="N498">
        <v>1</v>
      </c>
      <c r="O498" s="32" t="s">
        <v>127</v>
      </c>
      <c r="P498">
        <v>0</v>
      </c>
      <c r="Q498" s="32" t="s">
        <v>56</v>
      </c>
      <c r="R498">
        <v>6213</v>
      </c>
      <c r="S498" s="32" t="s">
        <v>734</v>
      </c>
      <c r="T498" s="32" t="s">
        <v>735</v>
      </c>
      <c r="U498" s="32" t="s">
        <v>45</v>
      </c>
      <c r="V498" s="32" t="s">
        <v>2627</v>
      </c>
      <c r="W498" s="33">
        <v>44818.656319444446</v>
      </c>
      <c r="X498" s="32" t="s">
        <v>59</v>
      </c>
      <c r="Y498" s="32" t="s">
        <v>47</v>
      </c>
      <c r="Z498" s="32" t="s">
        <v>48</v>
      </c>
      <c r="AA498" s="32" t="s">
        <v>128</v>
      </c>
      <c r="AB498" s="32" t="s">
        <v>2628</v>
      </c>
      <c r="AC498" s="32" t="s">
        <v>613</v>
      </c>
      <c r="AD498" s="34"/>
      <c r="AE498" s="32" t="s">
        <v>39</v>
      </c>
      <c r="AF498" s="32" t="s">
        <v>50</v>
      </c>
      <c r="AG498" s="35">
        <v>0</v>
      </c>
      <c r="AH498" s="33">
        <v>44823.387986111113</v>
      </c>
      <c r="AI498" s="32" t="s">
        <v>56</v>
      </c>
    </row>
    <row r="499" spans="1:35">
      <c r="A499" s="32" t="s">
        <v>35</v>
      </c>
      <c r="B499" s="32" t="s">
        <v>73</v>
      </c>
      <c r="C499" s="33">
        <v>44818.649293981478</v>
      </c>
      <c r="D499" s="33">
        <v>44818.449548611112</v>
      </c>
      <c r="E499" s="32" t="s">
        <v>37</v>
      </c>
      <c r="F499" s="32" t="s">
        <v>2629</v>
      </c>
      <c r="G499">
        <v>11628</v>
      </c>
      <c r="H499" s="33">
        <v>44837.632094907407</v>
      </c>
      <c r="I499" s="32" t="s">
        <v>38</v>
      </c>
      <c r="J499" s="32" t="s">
        <v>39</v>
      </c>
      <c r="K499" s="33"/>
      <c r="L499" s="32" t="s">
        <v>40</v>
      </c>
      <c r="M499" s="32" t="s">
        <v>56</v>
      </c>
      <c r="N499">
        <v>1</v>
      </c>
      <c r="O499" s="32" t="s">
        <v>42</v>
      </c>
      <c r="P499">
        <v>0</v>
      </c>
      <c r="Q499" s="32" t="s">
        <v>56</v>
      </c>
      <c r="R499">
        <v>5767</v>
      </c>
      <c r="S499" s="32" t="s">
        <v>2630</v>
      </c>
      <c r="T499" s="32" t="s">
        <v>2631</v>
      </c>
      <c r="U499" s="32" t="s">
        <v>45</v>
      </c>
      <c r="V499" s="32" t="s">
        <v>2632</v>
      </c>
      <c r="W499" s="33">
        <v>44818.484178240738</v>
      </c>
      <c r="X499" s="32" t="s">
        <v>51</v>
      </c>
      <c r="Y499" s="32" t="s">
        <v>47</v>
      </c>
      <c r="Z499" s="32" t="s">
        <v>48</v>
      </c>
      <c r="AA499" s="32" t="s">
        <v>77</v>
      </c>
      <c r="AB499" s="32" t="s">
        <v>2633</v>
      </c>
      <c r="AC499" s="32" t="s">
        <v>511</v>
      </c>
      <c r="AD499" s="34"/>
      <c r="AE499" s="32" t="s">
        <v>39</v>
      </c>
      <c r="AF499" s="32" t="s">
        <v>50</v>
      </c>
      <c r="AG499" s="35">
        <v>0</v>
      </c>
      <c r="AH499" s="33">
        <v>44825.666122685187</v>
      </c>
      <c r="AI499" s="32" t="s">
        <v>56</v>
      </c>
    </row>
    <row r="500" spans="1:35">
      <c r="A500" s="32" t="s">
        <v>35</v>
      </c>
      <c r="B500" s="32" t="s">
        <v>36</v>
      </c>
      <c r="C500" s="33">
        <v>44818.695462962962</v>
      </c>
      <c r="D500" s="33">
        <v>44818.457615740743</v>
      </c>
      <c r="E500" s="32" t="s">
        <v>37</v>
      </c>
      <c r="F500" s="32" t="s">
        <v>2634</v>
      </c>
      <c r="G500">
        <v>11629</v>
      </c>
      <c r="H500" s="33">
        <v>44830.473240740743</v>
      </c>
      <c r="I500" s="32" t="s">
        <v>38</v>
      </c>
      <c r="J500" s="32" t="s">
        <v>39</v>
      </c>
      <c r="K500" s="33"/>
      <c r="L500" s="32" t="s">
        <v>40</v>
      </c>
      <c r="M500" s="32" t="s">
        <v>56</v>
      </c>
      <c r="N500">
        <v>1</v>
      </c>
      <c r="O500" s="32" t="s">
        <v>42</v>
      </c>
      <c r="P500">
        <v>0</v>
      </c>
      <c r="Q500" s="32" t="s">
        <v>56</v>
      </c>
      <c r="R500">
        <v>8609</v>
      </c>
      <c r="S500" s="32" t="s">
        <v>936</v>
      </c>
      <c r="T500" s="32" t="s">
        <v>2145</v>
      </c>
      <c r="U500" s="32" t="s">
        <v>45</v>
      </c>
      <c r="V500" s="32" t="s">
        <v>2635</v>
      </c>
      <c r="W500" s="33">
        <v>44818.679861111108</v>
      </c>
      <c r="X500" s="32" t="s">
        <v>58</v>
      </c>
      <c r="Y500" s="32" t="s">
        <v>47</v>
      </c>
      <c r="Z500" s="32" t="s">
        <v>48</v>
      </c>
      <c r="AA500" s="32" t="s">
        <v>49</v>
      </c>
      <c r="AB500" s="32" t="s">
        <v>2636</v>
      </c>
      <c r="AC500" s="32" t="s">
        <v>1805</v>
      </c>
      <c r="AD500" s="34"/>
      <c r="AE500" s="32" t="s">
        <v>39</v>
      </c>
      <c r="AF500" s="32" t="s">
        <v>50</v>
      </c>
      <c r="AG500" s="35">
        <v>0</v>
      </c>
      <c r="AH500" s="33">
        <v>44818.695462962962</v>
      </c>
      <c r="AI500" s="32" t="s">
        <v>56</v>
      </c>
    </row>
    <row r="501" spans="1:35">
      <c r="A501" s="32" t="s">
        <v>35</v>
      </c>
      <c r="B501" s="32" t="s">
        <v>2348</v>
      </c>
      <c r="C501" s="33">
        <v>44837.374861111108</v>
      </c>
      <c r="D501" s="33">
        <v>44818.457962962966</v>
      </c>
      <c r="E501" s="32" t="s">
        <v>37</v>
      </c>
      <c r="F501" s="32" t="s">
        <v>2637</v>
      </c>
      <c r="G501">
        <v>11630</v>
      </c>
      <c r="H501" s="33">
        <v>44846.499861111108</v>
      </c>
      <c r="I501" s="32" t="s">
        <v>38</v>
      </c>
      <c r="J501" s="32" t="s">
        <v>39</v>
      </c>
      <c r="K501" s="33"/>
      <c r="L501" s="32" t="s">
        <v>40</v>
      </c>
      <c r="M501" s="32" t="s">
        <v>56</v>
      </c>
      <c r="N501">
        <v>1</v>
      </c>
      <c r="O501" s="32" t="s">
        <v>60</v>
      </c>
      <c r="P501">
        <v>0</v>
      </c>
      <c r="Q501" s="32" t="s">
        <v>56</v>
      </c>
      <c r="R501">
        <v>8405</v>
      </c>
      <c r="S501" s="32" t="s">
        <v>180</v>
      </c>
      <c r="T501" s="32" t="s">
        <v>181</v>
      </c>
      <c r="U501" s="32" t="s">
        <v>45</v>
      </c>
      <c r="V501" s="32" t="s">
        <v>2638</v>
      </c>
      <c r="W501" s="33">
        <v>44837.374861111108</v>
      </c>
      <c r="X501" s="32" t="s">
        <v>219</v>
      </c>
      <c r="Y501" s="32" t="s">
        <v>52</v>
      </c>
      <c r="Z501" s="32" t="s">
        <v>48</v>
      </c>
      <c r="AA501" s="32" t="s">
        <v>314</v>
      </c>
      <c r="AB501" s="32" t="s">
        <v>2637</v>
      </c>
      <c r="AC501" s="32" t="s">
        <v>1304</v>
      </c>
      <c r="AD501" s="34"/>
      <c r="AE501" s="32" t="s">
        <v>39</v>
      </c>
      <c r="AF501" s="32" t="s">
        <v>50</v>
      </c>
      <c r="AG501" s="35">
        <v>0</v>
      </c>
      <c r="AH501" s="33">
        <v>44837.374861111108</v>
      </c>
      <c r="AI501" s="32" t="s">
        <v>56</v>
      </c>
    </row>
    <row r="502" spans="1:35">
      <c r="A502" s="32" t="s">
        <v>35</v>
      </c>
      <c r="B502" s="32" t="s">
        <v>171</v>
      </c>
      <c r="C502" s="33">
        <v>44818.65247685185</v>
      </c>
      <c r="D502" s="33">
        <v>44818.459085648145</v>
      </c>
      <c r="E502" s="32" t="s">
        <v>37</v>
      </c>
      <c r="F502" s="32" t="s">
        <v>2639</v>
      </c>
      <c r="G502">
        <v>11631</v>
      </c>
      <c r="H502" s="33">
        <v>44830.461504629631</v>
      </c>
      <c r="I502" s="32" t="s">
        <v>38</v>
      </c>
      <c r="J502" s="32" t="s">
        <v>39</v>
      </c>
      <c r="K502" s="33"/>
      <c r="L502" s="32" t="s">
        <v>40</v>
      </c>
      <c r="M502" s="32" t="s">
        <v>56</v>
      </c>
      <c r="N502">
        <v>1</v>
      </c>
      <c r="O502" s="32" t="s">
        <v>42</v>
      </c>
      <c r="P502">
        <v>0</v>
      </c>
      <c r="Q502" s="32" t="s">
        <v>56</v>
      </c>
      <c r="R502">
        <v>5763</v>
      </c>
      <c r="S502" s="32" t="s">
        <v>2640</v>
      </c>
      <c r="T502" s="32" t="s">
        <v>571</v>
      </c>
      <c r="U502" s="32" t="s">
        <v>45</v>
      </c>
      <c r="V502" s="32" t="s">
        <v>2641</v>
      </c>
      <c r="W502" s="33">
        <v>44818.650625000002</v>
      </c>
      <c r="X502" s="32" t="s">
        <v>67</v>
      </c>
      <c r="Y502" s="32" t="s">
        <v>47</v>
      </c>
      <c r="Z502" s="32" t="s">
        <v>48</v>
      </c>
      <c r="AA502" s="32" t="s">
        <v>190</v>
      </c>
      <c r="AB502" s="32" t="s">
        <v>2642</v>
      </c>
      <c r="AC502" s="32" t="s">
        <v>997</v>
      </c>
      <c r="AD502" s="34"/>
      <c r="AE502" s="32" t="s">
        <v>39</v>
      </c>
      <c r="AF502" s="32" t="s">
        <v>50</v>
      </c>
      <c r="AG502" s="35">
        <v>0</v>
      </c>
      <c r="AH502" s="33">
        <v>44818.65247685185</v>
      </c>
      <c r="AI502" s="32" t="s">
        <v>56</v>
      </c>
    </row>
    <row r="503" spans="1:35">
      <c r="A503" s="32" t="s">
        <v>35</v>
      </c>
      <c r="B503" s="32" t="s">
        <v>36</v>
      </c>
      <c r="C503" s="33">
        <v>44818.649502314816</v>
      </c>
      <c r="D503" s="33">
        <v>44818.463067129633</v>
      </c>
      <c r="E503" s="32" t="s">
        <v>37</v>
      </c>
      <c r="F503" s="32" t="s">
        <v>2643</v>
      </c>
      <c r="G503">
        <v>11632</v>
      </c>
      <c r="H503" s="33">
        <v>44830.493252314816</v>
      </c>
      <c r="I503" s="32" t="s">
        <v>38</v>
      </c>
      <c r="J503" s="32" t="s">
        <v>39</v>
      </c>
      <c r="K503" s="33"/>
      <c r="L503" s="32" t="s">
        <v>40</v>
      </c>
      <c r="M503" s="32" t="s">
        <v>56</v>
      </c>
      <c r="N503">
        <v>1</v>
      </c>
      <c r="O503" s="32" t="s">
        <v>82</v>
      </c>
      <c r="P503">
        <v>0</v>
      </c>
      <c r="Q503" s="32" t="s">
        <v>56</v>
      </c>
      <c r="R503">
        <v>6859</v>
      </c>
      <c r="S503" s="32" t="s">
        <v>2644</v>
      </c>
      <c r="T503" s="32" t="s">
        <v>2645</v>
      </c>
      <c r="U503" s="32" t="s">
        <v>45</v>
      </c>
      <c r="V503" s="32" t="s">
        <v>2646</v>
      </c>
      <c r="W503" s="33">
        <v>44818.61986111111</v>
      </c>
      <c r="X503" s="32" t="s">
        <v>59</v>
      </c>
      <c r="Y503" s="32" t="s">
        <v>47</v>
      </c>
      <c r="Z503" s="32" t="s">
        <v>48</v>
      </c>
      <c r="AA503" s="32" t="s">
        <v>336</v>
      </c>
      <c r="AB503" s="32" t="s">
        <v>2647</v>
      </c>
      <c r="AC503" s="32" t="s">
        <v>944</v>
      </c>
      <c r="AD503" s="34"/>
      <c r="AE503" s="32" t="s">
        <v>39</v>
      </c>
      <c r="AF503" s="32" t="s">
        <v>50</v>
      </c>
      <c r="AG503" s="35">
        <v>0</v>
      </c>
      <c r="AH503" s="33">
        <v>44818.649502314816</v>
      </c>
      <c r="AI503" s="32" t="s">
        <v>56</v>
      </c>
    </row>
    <row r="504" spans="1:35">
      <c r="A504" s="32" t="s">
        <v>35</v>
      </c>
      <c r="B504" s="32" t="s">
        <v>36</v>
      </c>
      <c r="C504" s="33">
        <v>44818.626481481479</v>
      </c>
      <c r="D504" s="33">
        <v>44818.465081018519</v>
      </c>
      <c r="E504" s="32" t="s">
        <v>37</v>
      </c>
      <c r="F504" s="32" t="s">
        <v>2648</v>
      </c>
      <c r="G504">
        <v>11633</v>
      </c>
      <c r="H504" s="33">
        <v>44832.602129629631</v>
      </c>
      <c r="I504" s="32" t="s">
        <v>38</v>
      </c>
      <c r="J504" s="32" t="s">
        <v>39</v>
      </c>
      <c r="K504" s="33"/>
      <c r="L504" s="32" t="s">
        <v>40</v>
      </c>
      <c r="M504" s="32" t="s">
        <v>56</v>
      </c>
      <c r="N504">
        <v>1</v>
      </c>
      <c r="O504" s="32" t="s">
        <v>127</v>
      </c>
      <c r="P504">
        <v>0</v>
      </c>
      <c r="Q504" s="32" t="s">
        <v>56</v>
      </c>
      <c r="R504">
        <v>6246</v>
      </c>
      <c r="S504" s="32" t="s">
        <v>61</v>
      </c>
      <c r="T504" s="32" t="s">
        <v>62</v>
      </c>
      <c r="U504" s="32" t="s">
        <v>45</v>
      </c>
      <c r="V504" s="32" t="s">
        <v>2649</v>
      </c>
      <c r="W504" s="33">
        <v>44818.626620370371</v>
      </c>
      <c r="X504" s="32" t="s">
        <v>59</v>
      </c>
      <c r="Y504" s="32" t="s">
        <v>47</v>
      </c>
      <c r="Z504" s="32" t="s">
        <v>48</v>
      </c>
      <c r="AA504" s="32" t="s">
        <v>347</v>
      </c>
      <c r="AB504" s="32" t="s">
        <v>2650</v>
      </c>
      <c r="AC504" s="32" t="s">
        <v>619</v>
      </c>
      <c r="AD504" s="34"/>
      <c r="AE504" s="32" t="s">
        <v>39</v>
      </c>
      <c r="AF504" s="32" t="s">
        <v>50</v>
      </c>
      <c r="AG504" s="35">
        <v>0</v>
      </c>
      <c r="AH504" s="33">
        <v>44823.388240740744</v>
      </c>
      <c r="AI504" s="32" t="s">
        <v>56</v>
      </c>
    </row>
    <row r="505" spans="1:35">
      <c r="A505" s="32" t="s">
        <v>35</v>
      </c>
      <c r="B505" s="32" t="s">
        <v>1527</v>
      </c>
      <c r="C505" s="33">
        <v>44824.556527777779</v>
      </c>
      <c r="D505" s="33">
        <v>44818.490104166667</v>
      </c>
      <c r="E505" s="32" t="s">
        <v>37</v>
      </c>
      <c r="F505" s="32" t="s">
        <v>2651</v>
      </c>
      <c r="G505">
        <v>11634</v>
      </c>
      <c r="H505" s="33">
        <v>44830.490416666667</v>
      </c>
      <c r="I505" s="32" t="s">
        <v>38</v>
      </c>
      <c r="J505" s="32" t="s">
        <v>39</v>
      </c>
      <c r="K505" s="33"/>
      <c r="L505" s="32" t="s">
        <v>40</v>
      </c>
      <c r="M505" s="32" t="s">
        <v>56</v>
      </c>
      <c r="N505">
        <v>1</v>
      </c>
      <c r="O505" s="32" t="s">
        <v>202</v>
      </c>
      <c r="P505">
        <v>0</v>
      </c>
      <c r="Q505" s="32" t="s">
        <v>56</v>
      </c>
      <c r="R505">
        <v>8176</v>
      </c>
      <c r="S505" s="32" t="s">
        <v>2652</v>
      </c>
      <c r="T505" s="32" t="s">
        <v>2653</v>
      </c>
      <c r="U505" s="32" t="s">
        <v>45</v>
      </c>
      <c r="V505" s="32" t="s">
        <v>2654</v>
      </c>
      <c r="W505" s="33">
        <v>44824.556527777779</v>
      </c>
      <c r="X505" s="32" t="s">
        <v>106</v>
      </c>
      <c r="Y505" s="32" t="s">
        <v>47</v>
      </c>
      <c r="Z505" s="32" t="s">
        <v>48</v>
      </c>
      <c r="AA505" s="32" t="s">
        <v>456</v>
      </c>
      <c r="AB505" s="32" t="s">
        <v>2655</v>
      </c>
      <c r="AC505" s="32" t="s">
        <v>621</v>
      </c>
      <c r="AD505" s="34"/>
      <c r="AE505" s="32" t="s">
        <v>39</v>
      </c>
      <c r="AF505" s="32" t="s">
        <v>50</v>
      </c>
      <c r="AG505" s="35">
        <v>0</v>
      </c>
      <c r="AH505" s="33">
        <v>44824.556527777779</v>
      </c>
      <c r="AI505" s="32" t="s">
        <v>56</v>
      </c>
    </row>
    <row r="506" spans="1:35">
      <c r="A506" s="32" t="s">
        <v>35</v>
      </c>
      <c r="B506" s="32" t="s">
        <v>178</v>
      </c>
      <c r="C506" s="33">
        <v>44818.695960648147</v>
      </c>
      <c r="D506" s="33">
        <v>44818.518946759257</v>
      </c>
      <c r="E506" s="32" t="s">
        <v>37</v>
      </c>
      <c r="F506" s="32" t="s">
        <v>2656</v>
      </c>
      <c r="G506">
        <v>11635</v>
      </c>
      <c r="H506" s="33">
        <v>44830.533460648148</v>
      </c>
      <c r="I506" s="32" t="s">
        <v>38</v>
      </c>
      <c r="J506" s="32" t="s">
        <v>39</v>
      </c>
      <c r="K506" s="33"/>
      <c r="L506" s="32" t="s">
        <v>40</v>
      </c>
      <c r="M506" s="32" t="s">
        <v>56</v>
      </c>
      <c r="N506">
        <v>1</v>
      </c>
      <c r="O506" s="32" t="s">
        <v>179</v>
      </c>
      <c r="P506">
        <v>0</v>
      </c>
      <c r="Q506" s="32" t="s">
        <v>56</v>
      </c>
      <c r="R506">
        <v>830687517</v>
      </c>
      <c r="S506" s="32" t="s">
        <v>396</v>
      </c>
      <c r="T506" s="32" t="s">
        <v>397</v>
      </c>
      <c r="U506" s="32" t="s">
        <v>45</v>
      </c>
      <c r="V506" s="32" t="s">
        <v>2657</v>
      </c>
      <c r="W506" s="33">
        <v>44818.681493055556</v>
      </c>
      <c r="X506" s="32" t="s">
        <v>58</v>
      </c>
      <c r="Y506" s="32" t="s">
        <v>47</v>
      </c>
      <c r="Z506" s="32" t="s">
        <v>48</v>
      </c>
      <c r="AA506" s="32" t="s">
        <v>230</v>
      </c>
      <c r="AB506" s="32" t="s">
        <v>2658</v>
      </c>
      <c r="AC506" s="32" t="s">
        <v>1393</v>
      </c>
      <c r="AD506" s="34"/>
      <c r="AE506" s="32" t="s">
        <v>39</v>
      </c>
      <c r="AF506" s="32" t="s">
        <v>53</v>
      </c>
      <c r="AG506" s="35">
        <v>0</v>
      </c>
      <c r="AH506" s="33">
        <v>44818.695960648147</v>
      </c>
      <c r="AI506" s="32" t="s">
        <v>56</v>
      </c>
    </row>
    <row r="507" spans="1:35">
      <c r="A507" s="32" t="s">
        <v>35</v>
      </c>
      <c r="B507" s="32" t="s">
        <v>178</v>
      </c>
      <c r="C507" s="33">
        <v>44818.696203703701</v>
      </c>
      <c r="D507" s="33">
        <v>44818.52616898148</v>
      </c>
      <c r="E507" s="32" t="s">
        <v>37</v>
      </c>
      <c r="F507" s="32" t="s">
        <v>2659</v>
      </c>
      <c r="G507">
        <v>11636</v>
      </c>
      <c r="H507" s="33">
        <v>44830.420659722222</v>
      </c>
      <c r="I507" s="32" t="s">
        <v>38</v>
      </c>
      <c r="J507" s="32" t="s">
        <v>39</v>
      </c>
      <c r="K507" s="33"/>
      <c r="L507" s="32" t="s">
        <v>40</v>
      </c>
      <c r="M507" s="32" t="s">
        <v>56</v>
      </c>
      <c r="N507">
        <v>1</v>
      </c>
      <c r="O507" s="32" t="s">
        <v>54</v>
      </c>
      <c r="P507">
        <v>0</v>
      </c>
      <c r="Q507" s="32" t="s">
        <v>41</v>
      </c>
      <c r="R507">
        <v>6738</v>
      </c>
      <c r="S507" s="32" t="s">
        <v>414</v>
      </c>
      <c r="T507" s="32" t="s">
        <v>415</v>
      </c>
      <c r="U507" s="32" t="s">
        <v>45</v>
      </c>
      <c r="V507" s="32" t="s">
        <v>2660</v>
      </c>
      <c r="W507" s="33">
        <v>44818.656608796293</v>
      </c>
      <c r="X507" s="32" t="s">
        <v>67</v>
      </c>
      <c r="Y507" s="32" t="s">
        <v>47</v>
      </c>
      <c r="Z507" s="32" t="s">
        <v>48</v>
      </c>
      <c r="AA507" s="32" t="s">
        <v>182</v>
      </c>
      <c r="AB507" s="32" t="s">
        <v>2661</v>
      </c>
      <c r="AC507" s="32" t="s">
        <v>604</v>
      </c>
      <c r="AD507" s="34"/>
      <c r="AE507" s="32" t="s">
        <v>39</v>
      </c>
      <c r="AF507" s="32" t="s">
        <v>53</v>
      </c>
      <c r="AG507" s="35">
        <v>0</v>
      </c>
      <c r="AH507" s="33">
        <v>44825.675520833334</v>
      </c>
      <c r="AI507" s="32" t="s">
        <v>56</v>
      </c>
    </row>
    <row r="508" spans="1:35">
      <c r="A508" s="32" t="s">
        <v>35</v>
      </c>
      <c r="B508" s="32" t="s">
        <v>1527</v>
      </c>
      <c r="C508" s="33">
        <v>44818.559537037036</v>
      </c>
      <c r="D508" s="33">
        <v>44818.530011574076</v>
      </c>
      <c r="E508" s="32" t="s">
        <v>37</v>
      </c>
      <c r="F508" s="32" t="s">
        <v>39</v>
      </c>
      <c r="G508">
        <v>11637</v>
      </c>
      <c r="H508" s="33">
        <v>44823.405659722222</v>
      </c>
      <c r="I508" s="32" t="s">
        <v>38</v>
      </c>
      <c r="J508" s="32" t="s">
        <v>39</v>
      </c>
      <c r="K508" s="33"/>
      <c r="L508" s="32" t="s">
        <v>40</v>
      </c>
      <c r="M508" s="32" t="s">
        <v>56</v>
      </c>
      <c r="N508">
        <v>1</v>
      </c>
      <c r="O508" s="32" t="s">
        <v>202</v>
      </c>
      <c r="P508">
        <v>0</v>
      </c>
      <c r="Q508" s="32" t="s">
        <v>41</v>
      </c>
      <c r="R508">
        <v>8443</v>
      </c>
      <c r="S508" s="32" t="s">
        <v>679</v>
      </c>
      <c r="T508" s="32" t="s">
        <v>680</v>
      </c>
      <c r="U508" s="32" t="s">
        <v>45</v>
      </c>
      <c r="V508" s="32" t="s">
        <v>2662</v>
      </c>
      <c r="W508" s="33">
        <v>44818.559537037036</v>
      </c>
      <c r="X508" s="32" t="s">
        <v>96</v>
      </c>
      <c r="Y508" s="32" t="s">
        <v>47</v>
      </c>
      <c r="Z508" s="32" t="s">
        <v>48</v>
      </c>
      <c r="AA508" s="32" t="s">
        <v>97</v>
      </c>
      <c r="AB508" s="32" t="s">
        <v>681</v>
      </c>
      <c r="AC508" s="32" t="s">
        <v>517</v>
      </c>
      <c r="AD508" s="34"/>
      <c r="AE508" s="32" t="s">
        <v>39</v>
      </c>
      <c r="AF508" s="32" t="s">
        <v>53</v>
      </c>
      <c r="AG508" s="35">
        <v>0</v>
      </c>
      <c r="AH508" s="33">
        <v>44818.559537037036</v>
      </c>
      <c r="AI508" s="32" t="s">
        <v>56</v>
      </c>
    </row>
    <row r="509" spans="1:35">
      <c r="A509" s="32" t="s">
        <v>35</v>
      </c>
      <c r="B509" s="32" t="s">
        <v>1527</v>
      </c>
      <c r="C509" s="33">
        <v>44818.564722222225</v>
      </c>
      <c r="D509" s="33">
        <v>44818.544999999998</v>
      </c>
      <c r="E509" s="32" t="s">
        <v>37</v>
      </c>
      <c r="F509" s="32" t="s">
        <v>39</v>
      </c>
      <c r="G509">
        <v>11638</v>
      </c>
      <c r="H509" s="33">
        <v>44823.420578703706</v>
      </c>
      <c r="I509" s="32" t="s">
        <v>38</v>
      </c>
      <c r="J509" s="32" t="s">
        <v>39</v>
      </c>
      <c r="K509" s="33"/>
      <c r="L509" s="32" t="s">
        <v>40</v>
      </c>
      <c r="M509" s="32" t="s">
        <v>56</v>
      </c>
      <c r="N509">
        <v>1</v>
      </c>
      <c r="O509" s="32" t="s">
        <v>135</v>
      </c>
      <c r="P509">
        <v>0</v>
      </c>
      <c r="Q509" s="32" t="s">
        <v>41</v>
      </c>
      <c r="R509">
        <v>8605</v>
      </c>
      <c r="S509" s="32" t="s">
        <v>241</v>
      </c>
      <c r="T509" s="32" t="s">
        <v>2498</v>
      </c>
      <c r="U509" s="32" t="s">
        <v>45</v>
      </c>
      <c r="V509" s="32" t="s">
        <v>2663</v>
      </c>
      <c r="W509" s="33">
        <v>44818.564722222225</v>
      </c>
      <c r="X509" s="32" t="s">
        <v>96</v>
      </c>
      <c r="Y509" s="32" t="s">
        <v>47</v>
      </c>
      <c r="Z509" s="32" t="s">
        <v>48</v>
      </c>
      <c r="AA509" s="32" t="s">
        <v>97</v>
      </c>
      <c r="AB509" s="32" t="s">
        <v>290</v>
      </c>
      <c r="AC509" s="32" t="s">
        <v>1598</v>
      </c>
      <c r="AD509" s="34"/>
      <c r="AE509" s="32" t="s">
        <v>39</v>
      </c>
      <c r="AF509" s="32" t="s">
        <v>53</v>
      </c>
      <c r="AG509" s="35">
        <v>0</v>
      </c>
      <c r="AH509" s="33">
        <v>44818.564722222225</v>
      </c>
      <c r="AI509" s="32" t="s">
        <v>56</v>
      </c>
    </row>
    <row r="510" spans="1:35">
      <c r="A510" s="32" t="s">
        <v>35</v>
      </c>
      <c r="B510" s="32" t="s">
        <v>36</v>
      </c>
      <c r="C510" s="33">
        <v>44818.696597222224</v>
      </c>
      <c r="D510" s="33">
        <v>44818.546076388891</v>
      </c>
      <c r="E510" s="32" t="s">
        <v>37</v>
      </c>
      <c r="F510" s="32" t="s">
        <v>2664</v>
      </c>
      <c r="G510">
        <v>11639</v>
      </c>
      <c r="H510" s="33">
        <v>44823.431319444448</v>
      </c>
      <c r="I510" s="32" t="s">
        <v>38</v>
      </c>
      <c r="J510" s="32" t="s">
        <v>39</v>
      </c>
      <c r="K510" s="33"/>
      <c r="L510" s="32" t="s">
        <v>40</v>
      </c>
      <c r="M510" s="32" t="s">
        <v>56</v>
      </c>
      <c r="N510">
        <v>1</v>
      </c>
      <c r="O510" s="32" t="s">
        <v>42</v>
      </c>
      <c r="P510">
        <v>0</v>
      </c>
      <c r="Q510" s="32" t="s">
        <v>41</v>
      </c>
      <c r="R510">
        <v>8153</v>
      </c>
      <c r="S510" s="32" t="s">
        <v>260</v>
      </c>
      <c r="T510" s="32" t="s">
        <v>261</v>
      </c>
      <c r="U510" s="32" t="s">
        <v>45</v>
      </c>
      <c r="V510" s="32" t="s">
        <v>2665</v>
      </c>
      <c r="W510" s="33">
        <v>44818.68645833333</v>
      </c>
      <c r="X510" s="32" t="s">
        <v>46</v>
      </c>
      <c r="Y510" s="32" t="s">
        <v>47</v>
      </c>
      <c r="Z510" s="32" t="s">
        <v>48</v>
      </c>
      <c r="AA510" s="32" t="s">
        <v>128</v>
      </c>
      <c r="AB510" s="32" t="s">
        <v>262</v>
      </c>
      <c r="AC510" s="32" t="s">
        <v>670</v>
      </c>
      <c r="AD510" s="34"/>
      <c r="AE510" s="32" t="s">
        <v>39</v>
      </c>
      <c r="AF510" s="32" t="s">
        <v>50</v>
      </c>
      <c r="AG510" s="35">
        <v>0</v>
      </c>
      <c r="AH510" s="33">
        <v>44818.696701388886</v>
      </c>
      <c r="AI510" s="32" t="s">
        <v>56</v>
      </c>
    </row>
    <row r="511" spans="1:35">
      <c r="A511" s="32" t="s">
        <v>35</v>
      </c>
      <c r="B511" s="32" t="s">
        <v>1527</v>
      </c>
      <c r="C511" s="33">
        <v>44818.65053240741</v>
      </c>
      <c r="D511" s="33">
        <v>44818.549733796295</v>
      </c>
      <c r="E511" s="32" t="s">
        <v>37</v>
      </c>
      <c r="F511" s="32" t="s">
        <v>2666</v>
      </c>
      <c r="G511">
        <v>11640</v>
      </c>
      <c r="H511" s="33">
        <v>44830.594282407408</v>
      </c>
      <c r="I511" s="32" t="s">
        <v>38</v>
      </c>
      <c r="J511" s="32" t="s">
        <v>39</v>
      </c>
      <c r="K511" s="33"/>
      <c r="L511" s="32" t="s">
        <v>40</v>
      </c>
      <c r="M511" s="32" t="s">
        <v>56</v>
      </c>
      <c r="N511">
        <v>1</v>
      </c>
      <c r="O511" s="32" t="s">
        <v>224</v>
      </c>
      <c r="P511">
        <v>0</v>
      </c>
      <c r="Q511" s="32" t="s">
        <v>56</v>
      </c>
      <c r="R511">
        <v>6436</v>
      </c>
      <c r="S511" s="32" t="s">
        <v>513</v>
      </c>
      <c r="T511" s="32" t="s">
        <v>514</v>
      </c>
      <c r="U511" s="32" t="s">
        <v>45</v>
      </c>
      <c r="V511" s="32" t="s">
        <v>2667</v>
      </c>
      <c r="W511" s="33">
        <v>44818.606261574074</v>
      </c>
      <c r="X511" s="32" t="s">
        <v>85</v>
      </c>
      <c r="Y511" s="32" t="s">
        <v>47</v>
      </c>
      <c r="Z511" s="32" t="s">
        <v>48</v>
      </c>
      <c r="AA511" s="32" t="s">
        <v>455</v>
      </c>
      <c r="AB511" s="32" t="s">
        <v>2668</v>
      </c>
      <c r="AC511" s="32" t="s">
        <v>515</v>
      </c>
      <c r="AD511" s="34"/>
      <c r="AE511" s="32" t="s">
        <v>39</v>
      </c>
      <c r="AF511" s="32" t="s">
        <v>50</v>
      </c>
      <c r="AG511" s="35">
        <v>0</v>
      </c>
      <c r="AH511" s="33">
        <v>44818.65053240741</v>
      </c>
      <c r="AI511" s="32" t="s">
        <v>56</v>
      </c>
    </row>
    <row r="512" spans="1:35">
      <c r="A512" s="32" t="s">
        <v>35</v>
      </c>
      <c r="B512" s="32" t="s">
        <v>178</v>
      </c>
      <c r="C512" s="33">
        <v>44818.696967592594</v>
      </c>
      <c r="D512" s="33">
        <v>44818.561180555553</v>
      </c>
      <c r="E512" s="32" t="s">
        <v>37</v>
      </c>
      <c r="F512" s="32" t="s">
        <v>2669</v>
      </c>
      <c r="G512">
        <v>11641</v>
      </c>
      <c r="H512" s="33">
        <v>44830.420115740744</v>
      </c>
      <c r="I512" s="32" t="s">
        <v>38</v>
      </c>
      <c r="J512" s="32" t="s">
        <v>39</v>
      </c>
      <c r="K512" s="33"/>
      <c r="L512" s="32" t="s">
        <v>40</v>
      </c>
      <c r="M512" s="32" t="s">
        <v>41</v>
      </c>
      <c r="N512">
        <v>1</v>
      </c>
      <c r="O512" s="32" t="s">
        <v>73</v>
      </c>
      <c r="P512">
        <v>0</v>
      </c>
      <c r="Q512" s="32" t="s">
        <v>41</v>
      </c>
      <c r="R512">
        <v>8126</v>
      </c>
      <c r="S512" s="32" t="s">
        <v>995</v>
      </c>
      <c r="T512" s="32" t="s">
        <v>996</v>
      </c>
      <c r="U512" s="32" t="s">
        <v>45</v>
      </c>
      <c r="V512" s="32" t="s">
        <v>2670</v>
      </c>
      <c r="W512" s="33">
        <v>44818.683344907404</v>
      </c>
      <c r="X512" s="32" t="s">
        <v>46</v>
      </c>
      <c r="Y512" s="32" t="s">
        <v>47</v>
      </c>
      <c r="Z512" s="32" t="s">
        <v>48</v>
      </c>
      <c r="AA512" s="32" t="s">
        <v>182</v>
      </c>
      <c r="AB512" s="32" t="s">
        <v>2671</v>
      </c>
      <c r="AC512" s="32" t="s">
        <v>670</v>
      </c>
      <c r="AD512" s="34"/>
      <c r="AE512" s="32" t="s">
        <v>39</v>
      </c>
      <c r="AF512" s="32" t="s">
        <v>53</v>
      </c>
      <c r="AG512" s="35">
        <v>0</v>
      </c>
      <c r="AH512" s="33">
        <v>44825.666643518518</v>
      </c>
      <c r="AI512" s="32" t="s">
        <v>41</v>
      </c>
    </row>
    <row r="513" spans="1:35">
      <c r="A513" s="32" t="s">
        <v>35</v>
      </c>
      <c r="B513" s="32" t="s">
        <v>178</v>
      </c>
      <c r="C513" s="33">
        <v>44823.524953703702</v>
      </c>
      <c r="D513" s="33">
        <v>44818.565243055556</v>
      </c>
      <c r="E513" s="32" t="s">
        <v>37</v>
      </c>
      <c r="F513" s="32" t="s">
        <v>2672</v>
      </c>
      <c r="G513">
        <v>11642</v>
      </c>
      <c r="H513" s="33">
        <v>44833.381898148145</v>
      </c>
      <c r="I513" s="32" t="s">
        <v>38</v>
      </c>
      <c r="J513" s="32" t="s">
        <v>39</v>
      </c>
      <c r="K513" s="33"/>
      <c r="L513" s="32" t="s">
        <v>40</v>
      </c>
      <c r="M513" s="32" t="s">
        <v>56</v>
      </c>
      <c r="N513">
        <v>1</v>
      </c>
      <c r="O513" s="32" t="s">
        <v>179</v>
      </c>
      <c r="P513">
        <v>0</v>
      </c>
      <c r="Q513" s="32" t="s">
        <v>56</v>
      </c>
      <c r="R513">
        <v>830687517</v>
      </c>
      <c r="S513" s="32" t="s">
        <v>396</v>
      </c>
      <c r="T513" s="32" t="s">
        <v>397</v>
      </c>
      <c r="U513" s="32" t="s">
        <v>45</v>
      </c>
      <c r="V513" s="32" t="s">
        <v>2673</v>
      </c>
      <c r="W513" s="33">
        <v>44821.490555555552</v>
      </c>
      <c r="X513" s="32" t="s">
        <v>46</v>
      </c>
      <c r="Y513" s="32" t="s">
        <v>47</v>
      </c>
      <c r="Z513" s="32" t="s">
        <v>48</v>
      </c>
      <c r="AA513" s="32" t="s">
        <v>182</v>
      </c>
      <c r="AB513" s="32" t="s">
        <v>2674</v>
      </c>
      <c r="AC513" s="32" t="s">
        <v>2289</v>
      </c>
      <c r="AD513" s="34"/>
      <c r="AE513" s="32" t="s">
        <v>39</v>
      </c>
      <c r="AF513" s="32" t="s">
        <v>53</v>
      </c>
      <c r="AG513" s="35">
        <v>0</v>
      </c>
      <c r="AH513" s="33">
        <v>44823.524953703702</v>
      </c>
      <c r="AI513" s="32" t="s">
        <v>56</v>
      </c>
    </row>
    <row r="514" spans="1:35">
      <c r="A514" s="32" t="s">
        <v>35</v>
      </c>
      <c r="B514" s="32" t="s">
        <v>171</v>
      </c>
      <c r="C514" s="33">
        <v>44818.587152777778</v>
      </c>
      <c r="D514" s="33">
        <v>44818.573136574072</v>
      </c>
      <c r="E514" s="32" t="s">
        <v>37</v>
      </c>
      <c r="F514" s="32" t="s">
        <v>2675</v>
      </c>
      <c r="G514">
        <v>11643</v>
      </c>
      <c r="H514" s="33">
        <v>44830.573194444441</v>
      </c>
      <c r="I514" s="32" t="s">
        <v>38</v>
      </c>
      <c r="J514" s="32" t="s">
        <v>39</v>
      </c>
      <c r="K514" s="33"/>
      <c r="L514" s="32" t="s">
        <v>40</v>
      </c>
      <c r="M514" s="32" t="s">
        <v>56</v>
      </c>
      <c r="N514">
        <v>1</v>
      </c>
      <c r="O514" s="32" t="s">
        <v>42</v>
      </c>
      <c r="P514">
        <v>0</v>
      </c>
      <c r="Q514" s="32" t="s">
        <v>56</v>
      </c>
      <c r="R514">
        <v>6235</v>
      </c>
      <c r="S514" s="32" t="s">
        <v>1553</v>
      </c>
      <c r="T514" s="32" t="s">
        <v>1554</v>
      </c>
      <c r="U514" s="32" t="s">
        <v>45</v>
      </c>
      <c r="V514" s="32" t="s">
        <v>2676</v>
      </c>
      <c r="W514" s="33">
        <v>44818.587152777778</v>
      </c>
      <c r="X514" s="32" t="s">
        <v>223</v>
      </c>
      <c r="Y514" s="32" t="s">
        <v>47</v>
      </c>
      <c r="Z514" s="32" t="s">
        <v>48</v>
      </c>
      <c r="AA514" s="32" t="s">
        <v>210</v>
      </c>
      <c r="AB514" s="32" t="s">
        <v>2677</v>
      </c>
      <c r="AC514" s="32" t="s">
        <v>2168</v>
      </c>
      <c r="AD514" s="34"/>
      <c r="AE514" s="32" t="s">
        <v>39</v>
      </c>
      <c r="AF514" s="32" t="s">
        <v>50</v>
      </c>
      <c r="AG514" s="35">
        <v>0</v>
      </c>
      <c r="AH514" s="33">
        <v>44818.587152777778</v>
      </c>
      <c r="AI514" s="32" t="s">
        <v>56</v>
      </c>
    </row>
    <row r="515" spans="1:35">
      <c r="A515" s="32" t="s">
        <v>35</v>
      </c>
      <c r="B515" s="32" t="s">
        <v>178</v>
      </c>
      <c r="C515" s="33"/>
      <c r="D515" s="33">
        <v>44818.573634259257</v>
      </c>
      <c r="E515" s="32" t="s">
        <v>37</v>
      </c>
      <c r="F515" s="32" t="s">
        <v>2678</v>
      </c>
      <c r="G515">
        <v>11644</v>
      </c>
      <c r="H515" s="33">
        <v>44830.574305555558</v>
      </c>
      <c r="I515" s="32" t="s">
        <v>627</v>
      </c>
      <c r="J515" s="32" t="s">
        <v>45</v>
      </c>
      <c r="K515" s="33">
        <v>44818.577939814815</v>
      </c>
      <c r="L515" s="32" t="s">
        <v>40</v>
      </c>
      <c r="M515" s="32" t="s">
        <v>56</v>
      </c>
      <c r="N515">
        <v>2</v>
      </c>
      <c r="O515" s="32" t="s">
        <v>179</v>
      </c>
      <c r="P515">
        <v>1</v>
      </c>
      <c r="Q515" s="32" t="s">
        <v>56</v>
      </c>
      <c r="R515">
        <v>8805</v>
      </c>
      <c r="S515" s="32" t="s">
        <v>388</v>
      </c>
      <c r="T515" s="32" t="s">
        <v>389</v>
      </c>
      <c r="U515" s="32" t="s">
        <v>39</v>
      </c>
      <c r="V515" s="32" t="s">
        <v>39</v>
      </c>
      <c r="W515" s="33"/>
      <c r="X515" s="32" t="s">
        <v>67</v>
      </c>
      <c r="Y515" s="32" t="s">
        <v>47</v>
      </c>
      <c r="Z515" s="32" t="s">
        <v>216</v>
      </c>
      <c r="AA515" s="32" t="s">
        <v>230</v>
      </c>
      <c r="AB515" s="32" t="s">
        <v>2679</v>
      </c>
      <c r="AC515" s="32" t="s">
        <v>1288</v>
      </c>
      <c r="AD515" s="34"/>
      <c r="AE515" s="32" t="s">
        <v>39</v>
      </c>
      <c r="AF515" s="32" t="s">
        <v>53</v>
      </c>
      <c r="AG515" s="35">
        <v>0</v>
      </c>
      <c r="AH515" s="33">
        <v>44820.689317129632</v>
      </c>
      <c r="AI515" s="32" t="s">
        <v>56</v>
      </c>
    </row>
    <row r="516" spans="1:35">
      <c r="A516" s="32" t="s">
        <v>35</v>
      </c>
      <c r="B516" s="32" t="s">
        <v>982</v>
      </c>
      <c r="C516" s="33"/>
      <c r="D516" s="33">
        <v>44818.581157407411</v>
      </c>
      <c r="E516" s="32" t="s">
        <v>37</v>
      </c>
      <c r="F516" s="32" t="s">
        <v>39</v>
      </c>
      <c r="G516">
        <v>11645</v>
      </c>
      <c r="H516" s="33">
        <v>44832.416666666664</v>
      </c>
      <c r="I516" s="32" t="s">
        <v>38</v>
      </c>
      <c r="J516" s="32" t="s">
        <v>39</v>
      </c>
      <c r="K516" s="33"/>
      <c r="L516" s="32" t="s">
        <v>40</v>
      </c>
      <c r="M516" s="32" t="s">
        <v>56</v>
      </c>
      <c r="N516">
        <v>1</v>
      </c>
      <c r="O516" s="32" t="s">
        <v>39</v>
      </c>
      <c r="P516">
        <v>0</v>
      </c>
      <c r="Q516" s="32" t="s">
        <v>41</v>
      </c>
      <c r="R516">
        <v>639324324</v>
      </c>
      <c r="S516" s="32" t="s">
        <v>2680</v>
      </c>
      <c r="T516" s="32" t="s">
        <v>2681</v>
      </c>
      <c r="U516" s="32" t="s">
        <v>39</v>
      </c>
      <c r="V516" s="32" t="s">
        <v>39</v>
      </c>
      <c r="W516" s="33"/>
      <c r="X516" s="32" t="s">
        <v>535</v>
      </c>
      <c r="Y516" s="32" t="s">
        <v>47</v>
      </c>
      <c r="Z516" s="32" t="s">
        <v>160</v>
      </c>
      <c r="AA516" s="32" t="s">
        <v>983</v>
      </c>
      <c r="AB516" s="32" t="s">
        <v>2682</v>
      </c>
      <c r="AC516" s="32" t="s">
        <v>464</v>
      </c>
      <c r="AD516" s="34"/>
      <c r="AE516" s="32" t="s">
        <v>39</v>
      </c>
      <c r="AF516" s="32" t="s">
        <v>53</v>
      </c>
      <c r="AG516" s="35">
        <v>0</v>
      </c>
      <c r="AH516" s="33">
        <v>44827.550706018519</v>
      </c>
      <c r="AI516" s="32" t="s">
        <v>56</v>
      </c>
    </row>
    <row r="517" spans="1:35">
      <c r="A517" s="32" t="s">
        <v>35</v>
      </c>
      <c r="B517" s="32" t="s">
        <v>1527</v>
      </c>
      <c r="C517" s="33">
        <v>44818.589907407404</v>
      </c>
      <c r="D517" s="33">
        <v>44818.583229166667</v>
      </c>
      <c r="E517" s="32" t="s">
        <v>39</v>
      </c>
      <c r="F517" s="32" t="s">
        <v>2683</v>
      </c>
      <c r="G517">
        <v>11646</v>
      </c>
      <c r="H517" s="33">
        <v>44830.583715277775</v>
      </c>
      <c r="I517" s="32" t="s">
        <v>2684</v>
      </c>
      <c r="J517" s="32" t="s">
        <v>45</v>
      </c>
      <c r="K517" s="33">
        <v>44818.58803240741</v>
      </c>
      <c r="L517" s="32" t="s">
        <v>40</v>
      </c>
      <c r="M517" s="32" t="s">
        <v>56</v>
      </c>
      <c r="N517">
        <v>1</v>
      </c>
      <c r="O517" s="32" t="s">
        <v>135</v>
      </c>
      <c r="P517">
        <v>1</v>
      </c>
      <c r="Q517" s="32" t="s">
        <v>56</v>
      </c>
      <c r="R517">
        <v>8496</v>
      </c>
      <c r="S517" s="32" t="s">
        <v>1043</v>
      </c>
      <c r="T517" s="32" t="s">
        <v>1044</v>
      </c>
      <c r="U517" s="32" t="s">
        <v>45</v>
      </c>
      <c r="V517" s="32" t="s">
        <v>2685</v>
      </c>
      <c r="W517" s="33">
        <v>44818.589907407404</v>
      </c>
      <c r="X517" s="32" t="s">
        <v>110</v>
      </c>
      <c r="Y517" s="32" t="s">
        <v>47</v>
      </c>
      <c r="Z517" s="32" t="s">
        <v>48</v>
      </c>
      <c r="AA517" s="32" t="s">
        <v>97</v>
      </c>
      <c r="AB517" s="32" t="s">
        <v>2686</v>
      </c>
      <c r="AC517" s="32" t="s">
        <v>517</v>
      </c>
      <c r="AD517" s="34"/>
      <c r="AE517" s="32" t="s">
        <v>39</v>
      </c>
      <c r="AF517" s="32" t="s">
        <v>50</v>
      </c>
      <c r="AG517" s="35">
        <v>0</v>
      </c>
      <c r="AH517" s="33">
        <v>44818.589907407404</v>
      </c>
      <c r="AI517" s="32" t="s">
        <v>56</v>
      </c>
    </row>
    <row r="518" spans="1:35">
      <c r="A518" s="32" t="s">
        <v>35</v>
      </c>
      <c r="B518" s="32" t="s">
        <v>73</v>
      </c>
      <c r="C518" s="33">
        <v>44818.651307870372</v>
      </c>
      <c r="D518" s="33">
        <v>44818.591504629629</v>
      </c>
      <c r="E518" s="32" t="s">
        <v>37</v>
      </c>
      <c r="F518" s="32" t="s">
        <v>2687</v>
      </c>
      <c r="G518">
        <v>11647</v>
      </c>
      <c r="H518" s="33">
        <v>44837.632916666669</v>
      </c>
      <c r="I518" s="32" t="s">
        <v>38</v>
      </c>
      <c r="J518" s="32" t="s">
        <v>39</v>
      </c>
      <c r="K518" s="33"/>
      <c r="L518" s="32" t="s">
        <v>40</v>
      </c>
      <c r="M518" s="32" t="s">
        <v>56</v>
      </c>
      <c r="N518">
        <v>1</v>
      </c>
      <c r="O518" s="32" t="s">
        <v>42</v>
      </c>
      <c r="P518">
        <v>0</v>
      </c>
      <c r="Q518" s="32" t="s">
        <v>56</v>
      </c>
      <c r="R518">
        <v>870935993</v>
      </c>
      <c r="S518" s="32" t="s">
        <v>2688</v>
      </c>
      <c r="T518" s="32" t="s">
        <v>2689</v>
      </c>
      <c r="U518" s="32" t="s">
        <v>45</v>
      </c>
      <c r="V518" s="32" t="s">
        <v>2341</v>
      </c>
      <c r="W518" s="33">
        <v>44818.626215277778</v>
      </c>
      <c r="X518" s="32" t="s">
        <v>59</v>
      </c>
      <c r="Y518" s="32" t="s">
        <v>47</v>
      </c>
      <c r="Z518" s="32" t="s">
        <v>48</v>
      </c>
      <c r="AA518" s="32" t="s">
        <v>77</v>
      </c>
      <c r="AB518" s="32" t="s">
        <v>2690</v>
      </c>
      <c r="AC518" s="32" t="s">
        <v>864</v>
      </c>
      <c r="AD518" s="34"/>
      <c r="AE518" s="32" t="s">
        <v>39</v>
      </c>
      <c r="AF518" s="32" t="s">
        <v>50</v>
      </c>
      <c r="AG518" s="35">
        <v>0</v>
      </c>
      <c r="AH518" s="33">
        <v>44825.666944444441</v>
      </c>
      <c r="AI518" s="32" t="s">
        <v>56</v>
      </c>
    </row>
    <row r="519" spans="1:35">
      <c r="A519" s="32" t="s">
        <v>35</v>
      </c>
      <c r="B519" s="32" t="s">
        <v>2348</v>
      </c>
      <c r="C519" s="33">
        <v>44818.697199074071</v>
      </c>
      <c r="D519" s="33">
        <v>44818.591793981483</v>
      </c>
      <c r="E519" s="32" t="s">
        <v>37</v>
      </c>
      <c r="F519" s="32" t="s">
        <v>2691</v>
      </c>
      <c r="G519">
        <v>11648</v>
      </c>
      <c r="H519" s="33">
        <v>44830.630532407406</v>
      </c>
      <c r="I519" s="32" t="s">
        <v>38</v>
      </c>
      <c r="J519" s="32" t="s">
        <v>39</v>
      </c>
      <c r="K519" s="33"/>
      <c r="L519" s="32" t="s">
        <v>40</v>
      </c>
      <c r="M519" s="32" t="s">
        <v>56</v>
      </c>
      <c r="N519">
        <v>1</v>
      </c>
      <c r="O519" s="32" t="s">
        <v>82</v>
      </c>
      <c r="P519">
        <v>0</v>
      </c>
      <c r="Q519" s="32" t="s">
        <v>56</v>
      </c>
      <c r="R519">
        <v>8702</v>
      </c>
      <c r="S519" s="32" t="s">
        <v>2692</v>
      </c>
      <c r="T519" s="32" t="s">
        <v>2693</v>
      </c>
      <c r="U519" s="32" t="s">
        <v>45</v>
      </c>
      <c r="V519" s="32" t="s">
        <v>2694</v>
      </c>
      <c r="W519" s="33">
        <v>44818.659108796295</v>
      </c>
      <c r="X519" s="32" t="s">
        <v>51</v>
      </c>
      <c r="Y519" s="32" t="s">
        <v>52</v>
      </c>
      <c r="Z519" s="32" t="s">
        <v>48</v>
      </c>
      <c r="AA519" s="32" t="s">
        <v>474</v>
      </c>
      <c r="AB519" s="32" t="s">
        <v>2691</v>
      </c>
      <c r="AC519" s="32" t="s">
        <v>907</v>
      </c>
      <c r="AD519" s="34">
        <v>44625</v>
      </c>
      <c r="AE519" s="32" t="s">
        <v>39</v>
      </c>
      <c r="AF519" s="32" t="s">
        <v>50</v>
      </c>
      <c r="AG519" s="35">
        <v>0</v>
      </c>
      <c r="AH519" s="33">
        <v>44826.362013888887</v>
      </c>
      <c r="AI519" s="32" t="s">
        <v>56</v>
      </c>
    </row>
    <row r="520" spans="1:35">
      <c r="A520" s="32" t="s">
        <v>35</v>
      </c>
      <c r="B520" s="32" t="s">
        <v>329</v>
      </c>
      <c r="C520" s="33"/>
      <c r="D520" s="33">
        <v>44818.592048611114</v>
      </c>
      <c r="E520" s="32" t="s">
        <v>793</v>
      </c>
      <c r="F520" s="32" t="s">
        <v>2695</v>
      </c>
      <c r="G520">
        <v>11649</v>
      </c>
      <c r="H520" s="33">
        <v>44823.467534722222</v>
      </c>
      <c r="I520" s="32" t="s">
        <v>38</v>
      </c>
      <c r="J520" s="32" t="s">
        <v>39</v>
      </c>
      <c r="K520" s="33"/>
      <c r="L520" s="32" t="s">
        <v>40</v>
      </c>
      <c r="M520" s="32" t="s">
        <v>41</v>
      </c>
      <c r="N520">
        <v>1</v>
      </c>
      <c r="O520" s="32" t="s">
        <v>102</v>
      </c>
      <c r="P520">
        <v>0</v>
      </c>
      <c r="Q520" s="32" t="s">
        <v>41</v>
      </c>
      <c r="R520">
        <v>6048</v>
      </c>
      <c r="S520" s="32" t="s">
        <v>2696</v>
      </c>
      <c r="T520" s="32" t="s">
        <v>2697</v>
      </c>
      <c r="U520" s="32" t="s">
        <v>39</v>
      </c>
      <c r="V520" s="32" t="s">
        <v>39</v>
      </c>
      <c r="W520" s="33"/>
      <c r="X520" s="32" t="s">
        <v>227</v>
      </c>
      <c r="Y520" s="32" t="s">
        <v>479</v>
      </c>
      <c r="Z520" s="32" t="s">
        <v>160</v>
      </c>
      <c r="AA520" s="32" t="s">
        <v>330</v>
      </c>
      <c r="AB520" s="32" t="s">
        <v>927</v>
      </c>
      <c r="AC520" s="32" t="s">
        <v>794</v>
      </c>
      <c r="AD520" s="34"/>
      <c r="AE520" s="32" t="s">
        <v>39</v>
      </c>
      <c r="AF520" s="32" t="s">
        <v>53</v>
      </c>
      <c r="AG520" s="35">
        <v>0</v>
      </c>
      <c r="AH520" s="33">
        <v>44818.595312500001</v>
      </c>
      <c r="AI520" s="32" t="s">
        <v>41</v>
      </c>
    </row>
    <row r="521" spans="1:35">
      <c r="A521" s="32" t="s">
        <v>35</v>
      </c>
      <c r="B521" s="32" t="s">
        <v>1527</v>
      </c>
      <c r="C521" s="33">
        <v>44818.615740740737</v>
      </c>
      <c r="D521" s="33">
        <v>44818.593888888892</v>
      </c>
      <c r="E521" s="32" t="s">
        <v>37</v>
      </c>
      <c r="F521" s="32" t="s">
        <v>39</v>
      </c>
      <c r="G521">
        <v>11650</v>
      </c>
      <c r="H521" s="33">
        <v>44823.469456018516</v>
      </c>
      <c r="I521" s="32" t="s">
        <v>38</v>
      </c>
      <c r="J521" s="32" t="s">
        <v>39</v>
      </c>
      <c r="K521" s="33"/>
      <c r="L521" s="32" t="s">
        <v>40</v>
      </c>
      <c r="M521" s="32" t="s">
        <v>56</v>
      </c>
      <c r="N521">
        <v>1</v>
      </c>
      <c r="O521" s="32" t="s">
        <v>42</v>
      </c>
      <c r="P521">
        <v>0</v>
      </c>
      <c r="Q521" s="32" t="s">
        <v>41</v>
      </c>
      <c r="R521">
        <v>8681</v>
      </c>
      <c r="S521" s="32" t="s">
        <v>2698</v>
      </c>
      <c r="T521" s="32" t="s">
        <v>2699</v>
      </c>
      <c r="U521" s="32" t="s">
        <v>45</v>
      </c>
      <c r="V521" s="32" t="s">
        <v>2700</v>
      </c>
      <c r="W521" s="33">
        <v>44818.615740740737</v>
      </c>
      <c r="X521" s="32" t="s">
        <v>96</v>
      </c>
      <c r="Y521" s="32" t="s">
        <v>47</v>
      </c>
      <c r="Z521" s="32" t="s">
        <v>48</v>
      </c>
      <c r="AA521" s="32" t="s">
        <v>97</v>
      </c>
      <c r="AB521" s="32" t="s">
        <v>2701</v>
      </c>
      <c r="AC521" s="32" t="s">
        <v>328</v>
      </c>
      <c r="AD521" s="34"/>
      <c r="AE521" s="32" t="s">
        <v>39</v>
      </c>
      <c r="AF521" s="32" t="s">
        <v>53</v>
      </c>
      <c r="AG521" s="35">
        <v>0</v>
      </c>
      <c r="AH521" s="33">
        <v>44818.615740740737</v>
      </c>
      <c r="AI521" s="32" t="s">
        <v>56</v>
      </c>
    </row>
    <row r="522" spans="1:35">
      <c r="A522" s="32" t="s">
        <v>35</v>
      </c>
      <c r="B522" s="32" t="s">
        <v>1527</v>
      </c>
      <c r="C522" s="33">
        <v>44818.651493055557</v>
      </c>
      <c r="D522" s="33">
        <v>44818.595358796294</v>
      </c>
      <c r="E522" s="32" t="s">
        <v>37</v>
      </c>
      <c r="F522" s="32" t="s">
        <v>2702</v>
      </c>
      <c r="G522">
        <v>11651</v>
      </c>
      <c r="H522" s="33">
        <v>44830.637604166666</v>
      </c>
      <c r="I522" s="32" t="s">
        <v>38</v>
      </c>
      <c r="J522" s="32" t="s">
        <v>39</v>
      </c>
      <c r="K522" s="33"/>
      <c r="L522" s="32" t="s">
        <v>40</v>
      </c>
      <c r="M522" s="32" t="s">
        <v>56</v>
      </c>
      <c r="N522">
        <v>1</v>
      </c>
      <c r="O522" s="32" t="s">
        <v>104</v>
      </c>
      <c r="P522">
        <v>0</v>
      </c>
      <c r="Q522" s="32" t="s">
        <v>56</v>
      </c>
      <c r="R522">
        <v>5769</v>
      </c>
      <c r="S522" s="32" t="s">
        <v>898</v>
      </c>
      <c r="T522" s="32" t="s">
        <v>2703</v>
      </c>
      <c r="U522" s="32" t="s">
        <v>45</v>
      </c>
      <c r="V522" s="32" t="s">
        <v>2704</v>
      </c>
      <c r="W522" s="33">
        <v>44818.609456018516</v>
      </c>
      <c r="X522" s="32" t="s">
        <v>103</v>
      </c>
      <c r="Y522" s="32" t="s">
        <v>47</v>
      </c>
      <c r="Z522" s="32" t="s">
        <v>48</v>
      </c>
      <c r="AA522" s="32" t="s">
        <v>455</v>
      </c>
      <c r="AB522" s="32" t="s">
        <v>2705</v>
      </c>
      <c r="AC522" s="32" t="s">
        <v>521</v>
      </c>
      <c r="AD522" s="34"/>
      <c r="AE522" s="32" t="s">
        <v>39</v>
      </c>
      <c r="AF522" s="32" t="s">
        <v>50</v>
      </c>
      <c r="AG522" s="35">
        <v>0</v>
      </c>
      <c r="AH522" s="33">
        <v>44818.651493055557</v>
      </c>
      <c r="AI522" s="32" t="s">
        <v>56</v>
      </c>
    </row>
    <row r="523" spans="1:35">
      <c r="A523" s="32" t="s">
        <v>35</v>
      </c>
      <c r="B523" s="32" t="s">
        <v>1527</v>
      </c>
      <c r="C523" s="33">
        <v>44818.639722222222</v>
      </c>
      <c r="D523" s="33">
        <v>44818.613020833334</v>
      </c>
      <c r="E523" s="32" t="s">
        <v>37</v>
      </c>
      <c r="F523" s="32" t="s">
        <v>39</v>
      </c>
      <c r="G523">
        <v>11652</v>
      </c>
      <c r="H523" s="33">
        <v>44823.488194444442</v>
      </c>
      <c r="I523" s="32" t="s">
        <v>38</v>
      </c>
      <c r="J523" s="32" t="s">
        <v>39</v>
      </c>
      <c r="K523" s="33"/>
      <c r="L523" s="32" t="s">
        <v>40</v>
      </c>
      <c r="M523" s="32" t="s">
        <v>56</v>
      </c>
      <c r="N523">
        <v>1</v>
      </c>
      <c r="O523" s="32" t="s">
        <v>135</v>
      </c>
      <c r="P523">
        <v>0</v>
      </c>
      <c r="Q523" s="32" t="s">
        <v>41</v>
      </c>
      <c r="R523">
        <v>8163</v>
      </c>
      <c r="S523" s="32" t="s">
        <v>192</v>
      </c>
      <c r="T523" s="32" t="s">
        <v>2706</v>
      </c>
      <c r="U523" s="32" t="s">
        <v>45</v>
      </c>
      <c r="V523" s="32" t="s">
        <v>2707</v>
      </c>
      <c r="W523" s="33">
        <v>44818.639722222222</v>
      </c>
      <c r="X523" s="32" t="s">
        <v>110</v>
      </c>
      <c r="Y523" s="32" t="s">
        <v>47</v>
      </c>
      <c r="Z523" s="32" t="s">
        <v>48</v>
      </c>
      <c r="AA523" s="32" t="s">
        <v>97</v>
      </c>
      <c r="AB523" s="32" t="s">
        <v>2708</v>
      </c>
      <c r="AC523" s="32" t="s">
        <v>168</v>
      </c>
      <c r="AD523" s="34"/>
      <c r="AE523" s="32" t="s">
        <v>39</v>
      </c>
      <c r="AF523" s="32" t="s">
        <v>53</v>
      </c>
      <c r="AG523" s="35">
        <v>0</v>
      </c>
      <c r="AH523" s="33">
        <v>44818.639722222222</v>
      </c>
      <c r="AI523" s="32" t="s">
        <v>56</v>
      </c>
    </row>
    <row r="524" spans="1:35">
      <c r="A524" s="32" t="s">
        <v>35</v>
      </c>
      <c r="B524" s="32" t="s">
        <v>1527</v>
      </c>
      <c r="C524" s="33">
        <v>44818.622256944444</v>
      </c>
      <c r="D524" s="33">
        <v>44818.621516203704</v>
      </c>
      <c r="E524" s="32" t="s">
        <v>37</v>
      </c>
      <c r="F524" s="32" t="s">
        <v>2709</v>
      </c>
      <c r="G524">
        <v>11653</v>
      </c>
      <c r="H524" s="33">
        <v>44841.340219907404</v>
      </c>
      <c r="I524" s="32" t="s">
        <v>38</v>
      </c>
      <c r="J524" s="32" t="s">
        <v>39</v>
      </c>
      <c r="K524" s="33"/>
      <c r="L524" s="32" t="s">
        <v>40</v>
      </c>
      <c r="M524" s="32" t="s">
        <v>41</v>
      </c>
      <c r="N524">
        <v>1</v>
      </c>
      <c r="O524" s="32" t="s">
        <v>42</v>
      </c>
      <c r="P524">
        <v>0</v>
      </c>
      <c r="Q524" s="32" t="s">
        <v>41</v>
      </c>
      <c r="R524">
        <v>642175520</v>
      </c>
      <c r="S524" s="32" t="s">
        <v>194</v>
      </c>
      <c r="T524" s="32" t="s">
        <v>195</v>
      </c>
      <c r="U524" s="32" t="s">
        <v>45</v>
      </c>
      <c r="V524" s="32" t="s">
        <v>2710</v>
      </c>
      <c r="W524" s="33">
        <v>44818.622256944444</v>
      </c>
      <c r="X524" s="32" t="s">
        <v>196</v>
      </c>
      <c r="Y524" s="32" t="s">
        <v>282</v>
      </c>
      <c r="Z524" s="32" t="s">
        <v>48</v>
      </c>
      <c r="AA524" s="32" t="s">
        <v>197</v>
      </c>
      <c r="AB524" s="32" t="s">
        <v>2711</v>
      </c>
      <c r="AC524" s="32" t="s">
        <v>538</v>
      </c>
      <c r="AD524" s="34"/>
      <c r="AE524" s="32" t="s">
        <v>39</v>
      </c>
      <c r="AF524" s="32" t="s">
        <v>50</v>
      </c>
      <c r="AG524" s="35">
        <v>0</v>
      </c>
      <c r="AH524" s="33">
        <v>44838.465914351851</v>
      </c>
      <c r="AI524" s="32" t="s">
        <v>41</v>
      </c>
    </row>
    <row r="525" spans="1:35">
      <c r="A525" s="32" t="s">
        <v>35</v>
      </c>
      <c r="B525" s="32" t="s">
        <v>1527</v>
      </c>
      <c r="C525" s="33">
        <v>44818.660150462965</v>
      </c>
      <c r="D525" s="33">
        <v>44818.622974537036</v>
      </c>
      <c r="E525" s="32" t="s">
        <v>37</v>
      </c>
      <c r="F525" s="32" t="s">
        <v>39</v>
      </c>
      <c r="G525">
        <v>11654</v>
      </c>
      <c r="H525" s="33">
        <v>44823.498483796298</v>
      </c>
      <c r="I525" s="32" t="s">
        <v>38</v>
      </c>
      <c r="J525" s="32" t="s">
        <v>39</v>
      </c>
      <c r="K525" s="33"/>
      <c r="L525" s="32" t="s">
        <v>40</v>
      </c>
      <c r="M525" s="32" t="s">
        <v>56</v>
      </c>
      <c r="N525">
        <v>1</v>
      </c>
      <c r="O525" s="32" t="s">
        <v>119</v>
      </c>
      <c r="P525">
        <v>0</v>
      </c>
      <c r="Q525" s="32" t="s">
        <v>41</v>
      </c>
      <c r="R525">
        <v>8172</v>
      </c>
      <c r="S525" s="32" t="s">
        <v>770</v>
      </c>
      <c r="T525" s="32" t="s">
        <v>2589</v>
      </c>
      <c r="U525" s="32" t="s">
        <v>45</v>
      </c>
      <c r="V525" s="32" t="s">
        <v>2712</v>
      </c>
      <c r="W525" s="33">
        <v>44818.660150462965</v>
      </c>
      <c r="X525" s="32" t="s">
        <v>96</v>
      </c>
      <c r="Y525" s="32" t="s">
        <v>47</v>
      </c>
      <c r="Z525" s="32" t="s">
        <v>48</v>
      </c>
      <c r="AA525" s="32" t="s">
        <v>97</v>
      </c>
      <c r="AB525" s="32" t="s">
        <v>2713</v>
      </c>
      <c r="AC525" s="32" t="s">
        <v>621</v>
      </c>
      <c r="AD525" s="34"/>
      <c r="AE525" s="32" t="s">
        <v>39</v>
      </c>
      <c r="AF525" s="32" t="s">
        <v>53</v>
      </c>
      <c r="AG525" s="35">
        <v>0</v>
      </c>
      <c r="AH525" s="33">
        <v>44818.660138888888</v>
      </c>
      <c r="AI525" s="32" t="s">
        <v>56</v>
      </c>
    </row>
    <row r="526" spans="1:35">
      <c r="A526" s="32" t="s">
        <v>35</v>
      </c>
      <c r="B526" s="32" t="s">
        <v>73</v>
      </c>
      <c r="C526" s="33">
        <v>44818.651678240742</v>
      </c>
      <c r="D526" s="33">
        <v>44818.626712962963</v>
      </c>
      <c r="E526" s="32" t="s">
        <v>37</v>
      </c>
      <c r="F526" s="32" t="s">
        <v>2714</v>
      </c>
      <c r="G526">
        <v>11655</v>
      </c>
      <c r="H526" s="33">
        <v>44830.650324074071</v>
      </c>
      <c r="I526" s="32" t="s">
        <v>38</v>
      </c>
      <c r="J526" s="32" t="s">
        <v>39</v>
      </c>
      <c r="K526" s="33"/>
      <c r="L526" s="32" t="s">
        <v>40</v>
      </c>
      <c r="M526" s="32" t="s">
        <v>56</v>
      </c>
      <c r="N526">
        <v>1</v>
      </c>
      <c r="O526" s="32" t="s">
        <v>42</v>
      </c>
      <c r="P526">
        <v>0</v>
      </c>
      <c r="Q526" s="32" t="s">
        <v>56</v>
      </c>
      <c r="R526">
        <v>6143</v>
      </c>
      <c r="S526" s="32" t="s">
        <v>1071</v>
      </c>
      <c r="T526" s="32" t="s">
        <v>1072</v>
      </c>
      <c r="U526" s="32" t="s">
        <v>45</v>
      </c>
      <c r="V526" s="32" t="s">
        <v>1409</v>
      </c>
      <c r="W526" s="33">
        <v>44818.628252314818</v>
      </c>
      <c r="X526" s="32" t="s">
        <v>103</v>
      </c>
      <c r="Y526" s="32" t="s">
        <v>52</v>
      </c>
      <c r="Z526" s="32" t="s">
        <v>48</v>
      </c>
      <c r="AA526" s="32" t="s">
        <v>161</v>
      </c>
      <c r="AB526" s="32" t="s">
        <v>2714</v>
      </c>
      <c r="AC526" s="32" t="s">
        <v>1073</v>
      </c>
      <c r="AD526" s="34"/>
      <c r="AE526" s="32" t="s">
        <v>39</v>
      </c>
      <c r="AF526" s="32" t="s">
        <v>50</v>
      </c>
      <c r="AG526" s="35">
        <v>0</v>
      </c>
      <c r="AH526" s="33">
        <v>44818.651712962965</v>
      </c>
      <c r="AI526" s="32" t="s">
        <v>41</v>
      </c>
    </row>
    <row r="527" spans="1:35">
      <c r="A527" s="32" t="s">
        <v>35</v>
      </c>
      <c r="B527" s="32" t="s">
        <v>329</v>
      </c>
      <c r="C527" s="33"/>
      <c r="D527" s="33">
        <v>44818.629317129627</v>
      </c>
      <c r="E527" s="32" t="s">
        <v>37</v>
      </c>
      <c r="F527" s="32" t="s">
        <v>2715</v>
      </c>
      <c r="G527">
        <v>11656</v>
      </c>
      <c r="H527" s="33">
        <v>44823.504317129627</v>
      </c>
      <c r="I527" s="32" t="s">
        <v>38</v>
      </c>
      <c r="J527" s="32" t="s">
        <v>39</v>
      </c>
      <c r="K527" s="33"/>
      <c r="L527" s="32" t="s">
        <v>40</v>
      </c>
      <c r="M527" s="32" t="s">
        <v>41</v>
      </c>
      <c r="N527">
        <v>1</v>
      </c>
      <c r="O527" s="32" t="s">
        <v>39</v>
      </c>
      <c r="P527">
        <v>0</v>
      </c>
      <c r="Q527" s="32" t="s">
        <v>41</v>
      </c>
      <c r="R527">
        <v>642175520</v>
      </c>
      <c r="S527" s="32" t="s">
        <v>194</v>
      </c>
      <c r="T527" s="32" t="s">
        <v>195</v>
      </c>
      <c r="U527" s="32" t="s">
        <v>39</v>
      </c>
      <c r="V527" s="32" t="s">
        <v>39</v>
      </c>
      <c r="W527" s="33"/>
      <c r="X527" s="32" t="s">
        <v>196</v>
      </c>
      <c r="Y527" s="32" t="s">
        <v>47</v>
      </c>
      <c r="Z527" s="32" t="s">
        <v>160</v>
      </c>
      <c r="AA527" s="32" t="s">
        <v>330</v>
      </c>
      <c r="AB527" s="32" t="s">
        <v>2716</v>
      </c>
      <c r="AC527" s="32" t="s">
        <v>538</v>
      </c>
      <c r="AD527" s="34"/>
      <c r="AE527" s="32" t="s">
        <v>39</v>
      </c>
      <c r="AF527" s="32" t="s">
        <v>50</v>
      </c>
      <c r="AG527" s="35">
        <v>0</v>
      </c>
      <c r="AH527" s="33">
        <v>44838.465810185182</v>
      </c>
      <c r="AI527" s="32" t="s">
        <v>41</v>
      </c>
    </row>
    <row r="528" spans="1:35">
      <c r="A528" s="32" t="s">
        <v>35</v>
      </c>
      <c r="B528" s="32" t="s">
        <v>178</v>
      </c>
      <c r="C528" s="33">
        <v>44821.566666666666</v>
      </c>
      <c r="D528" s="33">
        <v>44818.63008101852</v>
      </c>
      <c r="E528" s="32" t="s">
        <v>37</v>
      </c>
      <c r="F528" s="32" t="s">
        <v>2717</v>
      </c>
      <c r="G528">
        <v>11657</v>
      </c>
      <c r="H528" s="33">
        <v>44837.61515046296</v>
      </c>
      <c r="I528" s="32" t="s">
        <v>38</v>
      </c>
      <c r="J528" s="32" t="s">
        <v>39</v>
      </c>
      <c r="K528" s="33"/>
      <c r="L528" s="32" t="s">
        <v>40</v>
      </c>
      <c r="M528" s="32" t="s">
        <v>56</v>
      </c>
      <c r="N528">
        <v>1</v>
      </c>
      <c r="O528" s="32" t="s">
        <v>73</v>
      </c>
      <c r="P528">
        <v>0</v>
      </c>
      <c r="Q528" s="32" t="s">
        <v>56</v>
      </c>
      <c r="R528">
        <v>917597244</v>
      </c>
      <c r="S528" s="32" t="s">
        <v>1011</v>
      </c>
      <c r="T528" s="32" t="s">
        <v>1012</v>
      </c>
      <c r="U528" s="32" t="s">
        <v>45</v>
      </c>
      <c r="V528" s="32" t="s">
        <v>2718</v>
      </c>
      <c r="W528" s="33">
        <v>44819.562060185184</v>
      </c>
      <c r="X528" s="32" t="s">
        <v>46</v>
      </c>
      <c r="Y528" s="32" t="s">
        <v>47</v>
      </c>
      <c r="Z528" s="32" t="s">
        <v>48</v>
      </c>
      <c r="AA528" s="32" t="s">
        <v>182</v>
      </c>
      <c r="AB528" s="32" t="s">
        <v>2719</v>
      </c>
      <c r="AC528" s="32" t="s">
        <v>561</v>
      </c>
      <c r="AD528" s="34"/>
      <c r="AE528" s="32" t="s">
        <v>39</v>
      </c>
      <c r="AF528" s="32" t="s">
        <v>53</v>
      </c>
      <c r="AG528" s="35">
        <v>0</v>
      </c>
      <c r="AH528" s="33">
        <v>44825.667233796295</v>
      </c>
      <c r="AI528" s="32" t="s">
        <v>56</v>
      </c>
    </row>
    <row r="529" spans="1:35">
      <c r="A529" s="32" t="s">
        <v>35</v>
      </c>
      <c r="B529" s="32" t="s">
        <v>178</v>
      </c>
      <c r="C529" s="33">
        <v>44825.609178240738</v>
      </c>
      <c r="D529" s="33">
        <v>44818.642372685186</v>
      </c>
      <c r="E529" s="32" t="s">
        <v>37</v>
      </c>
      <c r="F529" s="32" t="s">
        <v>2720</v>
      </c>
      <c r="G529">
        <v>11658</v>
      </c>
      <c r="H529" s="33">
        <v>44824.625</v>
      </c>
      <c r="I529" s="32" t="s">
        <v>38</v>
      </c>
      <c r="J529" s="32" t="s">
        <v>39</v>
      </c>
      <c r="K529" s="33"/>
      <c r="L529" s="32" t="s">
        <v>40</v>
      </c>
      <c r="M529" s="32" t="s">
        <v>56</v>
      </c>
      <c r="N529">
        <v>1</v>
      </c>
      <c r="O529" s="32" t="s">
        <v>54</v>
      </c>
      <c r="P529">
        <v>0</v>
      </c>
      <c r="Q529" s="32" t="s">
        <v>56</v>
      </c>
      <c r="R529">
        <v>8420</v>
      </c>
      <c r="S529" s="32" t="s">
        <v>299</v>
      </c>
      <c r="T529" s="32" t="s">
        <v>300</v>
      </c>
      <c r="U529" s="32" t="s">
        <v>45</v>
      </c>
      <c r="V529" s="32" t="s">
        <v>2721</v>
      </c>
      <c r="W529" s="33">
        <v>44823.607997685183</v>
      </c>
      <c r="X529" s="32" t="s">
        <v>215</v>
      </c>
      <c r="Y529" s="32" t="s">
        <v>47</v>
      </c>
      <c r="Z529" s="32" t="s">
        <v>48</v>
      </c>
      <c r="AA529" s="32" t="s">
        <v>182</v>
      </c>
      <c r="AB529" s="32" t="s">
        <v>2722</v>
      </c>
      <c r="AC529" s="32" t="s">
        <v>1304</v>
      </c>
      <c r="AD529" s="34"/>
      <c r="AE529" s="32" t="s">
        <v>39</v>
      </c>
      <c r="AF529" s="32" t="s">
        <v>53</v>
      </c>
      <c r="AG529" s="35">
        <v>0</v>
      </c>
      <c r="AH529" s="33">
        <v>44825.609178240738</v>
      </c>
      <c r="AI529" s="32" t="s">
        <v>56</v>
      </c>
    </row>
    <row r="530" spans="1:35">
      <c r="A530" s="32" t="s">
        <v>35</v>
      </c>
      <c r="B530" s="32" t="s">
        <v>178</v>
      </c>
      <c r="C530" s="33">
        <v>44828.608564814815</v>
      </c>
      <c r="D530" s="33">
        <v>44818.651620370372</v>
      </c>
      <c r="E530" s="32" t="s">
        <v>37</v>
      </c>
      <c r="F530" s="32" t="s">
        <v>2723</v>
      </c>
      <c r="G530">
        <v>11659</v>
      </c>
      <c r="H530" s="33">
        <v>44824.5</v>
      </c>
      <c r="I530" s="32" t="s">
        <v>38</v>
      </c>
      <c r="J530" s="32" t="s">
        <v>39</v>
      </c>
      <c r="K530" s="33"/>
      <c r="L530" s="32" t="s">
        <v>40</v>
      </c>
      <c r="M530" s="32" t="s">
        <v>56</v>
      </c>
      <c r="N530">
        <v>1</v>
      </c>
      <c r="O530" s="32" t="s">
        <v>54</v>
      </c>
      <c r="P530">
        <v>0</v>
      </c>
      <c r="Q530" s="32" t="s">
        <v>41</v>
      </c>
      <c r="R530">
        <v>8404</v>
      </c>
      <c r="S530" s="32" t="s">
        <v>274</v>
      </c>
      <c r="T530" s="32" t="s">
        <v>275</v>
      </c>
      <c r="U530" s="32" t="s">
        <v>66</v>
      </c>
      <c r="V530" s="32" t="s">
        <v>2724</v>
      </c>
      <c r="W530" s="33">
        <v>44826.579618055555</v>
      </c>
      <c r="X530" s="32" t="s">
        <v>215</v>
      </c>
      <c r="Y530" s="32" t="s">
        <v>47</v>
      </c>
      <c r="Z530" s="32" t="s">
        <v>48</v>
      </c>
      <c r="AA530" s="32" t="s">
        <v>182</v>
      </c>
      <c r="AB530" s="32" t="s">
        <v>2723</v>
      </c>
      <c r="AC530" s="32" t="s">
        <v>1304</v>
      </c>
      <c r="AD530" s="34"/>
      <c r="AE530" s="32" t="s">
        <v>39</v>
      </c>
      <c r="AF530" s="32" t="s">
        <v>53</v>
      </c>
      <c r="AG530" s="35">
        <v>0</v>
      </c>
      <c r="AH530" s="33">
        <v>44828.608564814815</v>
      </c>
      <c r="AI530" s="32" t="s">
        <v>56</v>
      </c>
    </row>
    <row r="531" spans="1:35">
      <c r="A531" s="32" t="s">
        <v>35</v>
      </c>
      <c r="B531" s="32" t="s">
        <v>329</v>
      </c>
      <c r="C531" s="33">
        <v>44819.314756944441</v>
      </c>
      <c r="D531" s="33">
        <v>44818.654687499999</v>
      </c>
      <c r="E531" s="32" t="s">
        <v>37</v>
      </c>
      <c r="F531" s="32" t="s">
        <v>2725</v>
      </c>
      <c r="G531">
        <v>11660</v>
      </c>
      <c r="H531" s="33">
        <v>44837.608020833337</v>
      </c>
      <c r="I531" s="32" t="s">
        <v>38</v>
      </c>
      <c r="J531" s="32" t="s">
        <v>39</v>
      </c>
      <c r="K531" s="33"/>
      <c r="L531" s="32" t="s">
        <v>40</v>
      </c>
      <c r="M531" s="32" t="s">
        <v>56</v>
      </c>
      <c r="N531">
        <v>1</v>
      </c>
      <c r="O531" s="32" t="s">
        <v>518</v>
      </c>
      <c r="P531">
        <v>0</v>
      </c>
      <c r="Q531" s="32" t="s">
        <v>56</v>
      </c>
      <c r="R531">
        <v>971365159</v>
      </c>
      <c r="S531" s="32" t="s">
        <v>218</v>
      </c>
      <c r="T531" s="32" t="s">
        <v>219</v>
      </c>
      <c r="U531" s="32" t="s">
        <v>45</v>
      </c>
      <c r="V531" s="32" t="s">
        <v>2726</v>
      </c>
      <c r="W531" s="33">
        <v>44819.314756944441</v>
      </c>
      <c r="X531" s="32" t="s">
        <v>215</v>
      </c>
      <c r="Y531" s="32" t="s">
        <v>52</v>
      </c>
      <c r="Z531" s="32" t="s">
        <v>48</v>
      </c>
      <c r="AA531" s="32" t="s">
        <v>425</v>
      </c>
      <c r="AB531" s="32" t="s">
        <v>2727</v>
      </c>
      <c r="AC531" s="32" t="s">
        <v>670</v>
      </c>
      <c r="AD531" s="34"/>
      <c r="AE531" s="32" t="s">
        <v>39</v>
      </c>
      <c r="AF531" s="32" t="s">
        <v>53</v>
      </c>
      <c r="AG531" s="35">
        <v>0</v>
      </c>
      <c r="AH531" s="33">
        <v>44825.661493055559</v>
      </c>
      <c r="AI531" s="32" t="s">
        <v>56</v>
      </c>
    </row>
    <row r="532" spans="1:35">
      <c r="A532" s="32" t="s">
        <v>35</v>
      </c>
      <c r="B532" s="32" t="s">
        <v>178</v>
      </c>
      <c r="C532" s="33">
        <v>44818.697384259256</v>
      </c>
      <c r="D532" s="33">
        <v>44818.658125000002</v>
      </c>
      <c r="E532" s="32" t="s">
        <v>37</v>
      </c>
      <c r="F532" s="32" t="s">
        <v>2728</v>
      </c>
      <c r="G532">
        <v>11661</v>
      </c>
      <c r="H532" s="33">
        <v>44833.367071759261</v>
      </c>
      <c r="I532" s="32" t="s">
        <v>38</v>
      </c>
      <c r="J532" s="32" t="s">
        <v>39</v>
      </c>
      <c r="K532" s="33"/>
      <c r="L532" s="32" t="s">
        <v>40</v>
      </c>
      <c r="M532" s="32" t="s">
        <v>56</v>
      </c>
      <c r="N532">
        <v>1</v>
      </c>
      <c r="O532" s="32" t="s">
        <v>311</v>
      </c>
      <c r="P532">
        <v>0</v>
      </c>
      <c r="Q532" s="32" t="s">
        <v>56</v>
      </c>
      <c r="R532">
        <v>856145551</v>
      </c>
      <c r="S532" s="32" t="s">
        <v>915</v>
      </c>
      <c r="T532" s="32" t="s">
        <v>916</v>
      </c>
      <c r="U532" s="32" t="s">
        <v>45</v>
      </c>
      <c r="V532" s="32" t="s">
        <v>2729</v>
      </c>
      <c r="W532" s="33">
        <v>44818.682164351849</v>
      </c>
      <c r="X532" s="32" t="s">
        <v>46</v>
      </c>
      <c r="Y532" s="32" t="s">
        <v>47</v>
      </c>
      <c r="Z532" s="32" t="s">
        <v>48</v>
      </c>
      <c r="AA532" s="32" t="s">
        <v>182</v>
      </c>
      <c r="AB532" s="32" t="s">
        <v>2730</v>
      </c>
      <c r="AC532" s="32" t="s">
        <v>328</v>
      </c>
      <c r="AD532" s="34"/>
      <c r="AE532" s="32" t="s">
        <v>39</v>
      </c>
      <c r="AF532" s="32" t="s">
        <v>53</v>
      </c>
      <c r="AG532" s="35">
        <v>0</v>
      </c>
      <c r="AH532" s="33">
        <v>44823.390682870369</v>
      </c>
      <c r="AI532" s="32" t="s">
        <v>56</v>
      </c>
    </row>
    <row r="533" spans="1:35">
      <c r="A533" s="32" t="s">
        <v>35</v>
      </c>
      <c r="B533" s="32" t="s">
        <v>178</v>
      </c>
      <c r="C533" s="33"/>
      <c r="D533" s="33">
        <v>44818.693680555552</v>
      </c>
      <c r="E533" s="32" t="s">
        <v>37</v>
      </c>
      <c r="F533" s="32" t="s">
        <v>2731</v>
      </c>
      <c r="G533">
        <v>11662</v>
      </c>
      <c r="H533" s="33">
        <v>44831.367858796293</v>
      </c>
      <c r="I533" s="32" t="s">
        <v>2732</v>
      </c>
      <c r="J533" s="32" t="s">
        <v>45</v>
      </c>
      <c r="K533" s="33">
        <v>44819.407210648147</v>
      </c>
      <c r="L533" s="32" t="s">
        <v>40</v>
      </c>
      <c r="M533" s="32" t="s">
        <v>56</v>
      </c>
      <c r="N533">
        <v>1</v>
      </c>
      <c r="O533" s="32" t="s">
        <v>490</v>
      </c>
      <c r="P533">
        <v>1</v>
      </c>
      <c r="Q533" s="32" t="s">
        <v>56</v>
      </c>
      <c r="R533">
        <v>642171908</v>
      </c>
      <c r="S533" s="32" t="s">
        <v>172</v>
      </c>
      <c r="T533" s="32" t="s">
        <v>2065</v>
      </c>
      <c r="U533" s="32" t="s">
        <v>39</v>
      </c>
      <c r="V533" s="32" t="s">
        <v>39</v>
      </c>
      <c r="W533" s="33"/>
      <c r="X533" s="32" t="s">
        <v>215</v>
      </c>
      <c r="Y533" s="32" t="s">
        <v>47</v>
      </c>
      <c r="Z533" s="32" t="s">
        <v>216</v>
      </c>
      <c r="AA533" s="32" t="s">
        <v>254</v>
      </c>
      <c r="AB533" s="32" t="s">
        <v>2733</v>
      </c>
      <c r="AC533" s="32" t="s">
        <v>174</v>
      </c>
      <c r="AD533" s="34"/>
      <c r="AE533" s="32" t="s">
        <v>39</v>
      </c>
      <c r="AF533" s="32" t="s">
        <v>53</v>
      </c>
      <c r="AG533" s="35">
        <v>0</v>
      </c>
      <c r="AH533" s="33">
        <v>44820.345636574071</v>
      </c>
      <c r="AI533" s="32" t="s">
        <v>56</v>
      </c>
    </row>
    <row r="534" spans="1:35">
      <c r="A534" s="32" t="s">
        <v>35</v>
      </c>
      <c r="B534" s="32" t="s">
        <v>982</v>
      </c>
      <c r="C534" s="33"/>
      <c r="D534" s="33">
        <v>44818.693854166668</v>
      </c>
      <c r="E534" s="32" t="s">
        <v>37</v>
      </c>
      <c r="F534" s="32" t="s">
        <v>39</v>
      </c>
      <c r="G534">
        <v>11663</v>
      </c>
      <c r="H534" s="33">
        <v>44825.541666666664</v>
      </c>
      <c r="I534" s="32" t="s">
        <v>38</v>
      </c>
      <c r="J534" s="32" t="s">
        <v>39</v>
      </c>
      <c r="K534" s="33"/>
      <c r="L534" s="32" t="s">
        <v>40</v>
      </c>
      <c r="M534" s="32" t="s">
        <v>56</v>
      </c>
      <c r="N534">
        <v>1</v>
      </c>
      <c r="O534" s="32" t="s">
        <v>39</v>
      </c>
      <c r="P534">
        <v>0</v>
      </c>
      <c r="Q534" s="32" t="s">
        <v>41</v>
      </c>
      <c r="R534">
        <v>8888</v>
      </c>
      <c r="S534" s="32" t="s">
        <v>2434</v>
      </c>
      <c r="T534" s="32" t="s">
        <v>215</v>
      </c>
      <c r="U534" s="32" t="s">
        <v>39</v>
      </c>
      <c r="V534" s="32" t="s">
        <v>39</v>
      </c>
      <c r="W534" s="33"/>
      <c r="X534" s="32" t="s">
        <v>177</v>
      </c>
      <c r="Y534" s="32" t="s">
        <v>52</v>
      </c>
      <c r="Z534" s="32" t="s">
        <v>160</v>
      </c>
      <c r="AA534" s="32" t="s">
        <v>983</v>
      </c>
      <c r="AB534" s="32" t="s">
        <v>2734</v>
      </c>
      <c r="AC534" s="32" t="s">
        <v>538</v>
      </c>
      <c r="AD534" s="34"/>
      <c r="AE534" s="32" t="s">
        <v>39</v>
      </c>
      <c r="AF534" s="32" t="s">
        <v>53</v>
      </c>
      <c r="AG534" s="35">
        <v>0</v>
      </c>
      <c r="AH534" s="33">
        <v>44820.469675925924</v>
      </c>
      <c r="AI534" s="32" t="s">
        <v>56</v>
      </c>
    </row>
    <row r="535" spans="1:35">
      <c r="A535" s="32" t="s">
        <v>35</v>
      </c>
      <c r="B535" s="32" t="s">
        <v>1527</v>
      </c>
      <c r="C535" s="33"/>
      <c r="D535" s="33">
        <v>44818.77679398148</v>
      </c>
      <c r="E535" s="32" t="s">
        <v>37</v>
      </c>
      <c r="F535" s="32" t="s">
        <v>2735</v>
      </c>
      <c r="G535">
        <v>11664</v>
      </c>
      <c r="H535" s="33">
        <v>44830.708333333336</v>
      </c>
      <c r="I535" s="32" t="s">
        <v>38</v>
      </c>
      <c r="J535" s="32" t="s">
        <v>39</v>
      </c>
      <c r="K535" s="33"/>
      <c r="L535" s="32" t="s">
        <v>40</v>
      </c>
      <c r="M535" s="32" t="s">
        <v>56</v>
      </c>
      <c r="N535">
        <v>1</v>
      </c>
      <c r="O535" s="32" t="s">
        <v>55</v>
      </c>
      <c r="P535">
        <v>0</v>
      </c>
      <c r="Q535" s="32" t="s">
        <v>56</v>
      </c>
      <c r="R535">
        <v>869739989</v>
      </c>
      <c r="S535" s="32" t="s">
        <v>108</v>
      </c>
      <c r="T535" s="32" t="s">
        <v>106</v>
      </c>
      <c r="U535" s="32" t="s">
        <v>39</v>
      </c>
      <c r="V535" s="32" t="s">
        <v>39</v>
      </c>
      <c r="W535" s="33"/>
      <c r="X535" s="32" t="s">
        <v>106</v>
      </c>
      <c r="Y535" s="32" t="s">
        <v>47</v>
      </c>
      <c r="Z535" s="32" t="s">
        <v>160</v>
      </c>
      <c r="AA535" s="32" t="s">
        <v>456</v>
      </c>
      <c r="AB535" s="32" t="s">
        <v>2736</v>
      </c>
      <c r="AC535" s="32" t="s">
        <v>496</v>
      </c>
      <c r="AD535" s="34"/>
      <c r="AE535" s="32" t="s">
        <v>39</v>
      </c>
      <c r="AF535" s="32" t="s">
        <v>50</v>
      </c>
      <c r="AG535" s="35">
        <v>0</v>
      </c>
      <c r="AH535" s="33">
        <v>44819.298298611109</v>
      </c>
      <c r="AI535" s="32" t="s">
        <v>56</v>
      </c>
    </row>
    <row r="536" spans="1:35">
      <c r="A536" s="32" t="s">
        <v>35</v>
      </c>
      <c r="B536" s="32" t="s">
        <v>1527</v>
      </c>
      <c r="C536" s="33"/>
      <c r="D536" s="33">
        <v>44818.780659722222</v>
      </c>
      <c r="E536" s="32" t="s">
        <v>37</v>
      </c>
      <c r="F536" s="32" t="s">
        <v>2737</v>
      </c>
      <c r="G536">
        <v>11665</v>
      </c>
      <c r="H536" s="33">
        <v>44830.708333333336</v>
      </c>
      <c r="I536" s="32" t="s">
        <v>38</v>
      </c>
      <c r="J536" s="32" t="s">
        <v>39</v>
      </c>
      <c r="K536" s="33"/>
      <c r="L536" s="32" t="s">
        <v>40</v>
      </c>
      <c r="M536" s="32" t="s">
        <v>56</v>
      </c>
      <c r="N536">
        <v>1</v>
      </c>
      <c r="O536" s="32" t="s">
        <v>55</v>
      </c>
      <c r="P536">
        <v>0</v>
      </c>
      <c r="Q536" s="32" t="s">
        <v>56</v>
      </c>
      <c r="R536">
        <v>869739989</v>
      </c>
      <c r="S536" s="32" t="s">
        <v>108</v>
      </c>
      <c r="T536" s="32" t="s">
        <v>106</v>
      </c>
      <c r="U536" s="32" t="s">
        <v>39</v>
      </c>
      <c r="V536" s="32" t="s">
        <v>39</v>
      </c>
      <c r="W536" s="33"/>
      <c r="X536" s="32" t="s">
        <v>106</v>
      </c>
      <c r="Y536" s="32" t="s">
        <v>47</v>
      </c>
      <c r="Z536" s="32" t="s">
        <v>160</v>
      </c>
      <c r="AA536" s="32" t="s">
        <v>456</v>
      </c>
      <c r="AB536" s="32" t="s">
        <v>2738</v>
      </c>
      <c r="AC536" s="32" t="s">
        <v>496</v>
      </c>
      <c r="AD536" s="34"/>
      <c r="AE536" s="32" t="s">
        <v>39</v>
      </c>
      <c r="AF536" s="32" t="s">
        <v>50</v>
      </c>
      <c r="AG536" s="35">
        <v>0</v>
      </c>
      <c r="AH536" s="33">
        <v>44819.299722222226</v>
      </c>
      <c r="AI536" s="32" t="s">
        <v>56</v>
      </c>
    </row>
    <row r="537" spans="1:35">
      <c r="A537" s="32" t="s">
        <v>35</v>
      </c>
      <c r="B537" s="32" t="s">
        <v>36</v>
      </c>
      <c r="C537" s="33">
        <v>44823.524976851855</v>
      </c>
      <c r="D537" s="33">
        <v>44819.313206018516</v>
      </c>
      <c r="E537" s="32" t="s">
        <v>37</v>
      </c>
      <c r="F537" s="32" t="s">
        <v>2739</v>
      </c>
      <c r="G537">
        <v>11666</v>
      </c>
      <c r="H537" s="33">
        <v>44831.524965277778</v>
      </c>
      <c r="I537" s="32" t="s">
        <v>38</v>
      </c>
      <c r="J537" s="32" t="s">
        <v>39</v>
      </c>
      <c r="K537" s="33"/>
      <c r="L537" s="32" t="s">
        <v>40</v>
      </c>
      <c r="M537" s="32" t="s">
        <v>56</v>
      </c>
      <c r="N537">
        <v>1</v>
      </c>
      <c r="O537" s="32" t="s">
        <v>42</v>
      </c>
      <c r="P537">
        <v>0</v>
      </c>
      <c r="Q537" s="32" t="s">
        <v>56</v>
      </c>
      <c r="R537">
        <v>8232</v>
      </c>
      <c r="S537" s="32" t="s">
        <v>2740</v>
      </c>
      <c r="T537" s="32" t="s">
        <v>2741</v>
      </c>
      <c r="U537" s="32" t="s">
        <v>45</v>
      </c>
      <c r="V537" s="32" t="s">
        <v>2742</v>
      </c>
      <c r="W537" s="33">
        <v>44821.487141203703</v>
      </c>
      <c r="X537" s="32" t="s">
        <v>46</v>
      </c>
      <c r="Y537" s="32" t="s">
        <v>52</v>
      </c>
      <c r="Z537" s="32" t="s">
        <v>48</v>
      </c>
      <c r="AA537" s="32" t="s">
        <v>49</v>
      </c>
      <c r="AB537" s="32" t="s">
        <v>2743</v>
      </c>
      <c r="AC537" s="32" t="s">
        <v>736</v>
      </c>
      <c r="AD537" s="34"/>
      <c r="AE537" s="32" t="s">
        <v>39</v>
      </c>
      <c r="AF537" s="32" t="s">
        <v>50</v>
      </c>
      <c r="AG537" s="35">
        <v>0</v>
      </c>
      <c r="AH537" s="33">
        <v>44823.524965277778</v>
      </c>
      <c r="AI537" s="32" t="s">
        <v>56</v>
      </c>
    </row>
    <row r="538" spans="1:35">
      <c r="A538" s="32" t="s">
        <v>35</v>
      </c>
      <c r="B538" s="32" t="s">
        <v>1527</v>
      </c>
      <c r="C538" s="33">
        <v>44819.347685185188</v>
      </c>
      <c r="D538" s="33">
        <v>44819.331192129626</v>
      </c>
      <c r="E538" s="32" t="s">
        <v>37</v>
      </c>
      <c r="F538" s="32" t="s">
        <v>39</v>
      </c>
      <c r="G538">
        <v>11667</v>
      </c>
      <c r="H538" s="33">
        <v>44823.583333333336</v>
      </c>
      <c r="I538" s="32" t="s">
        <v>38</v>
      </c>
      <c r="J538" s="32" t="s">
        <v>39</v>
      </c>
      <c r="K538" s="33"/>
      <c r="L538" s="32" t="s">
        <v>40</v>
      </c>
      <c r="M538" s="32" t="s">
        <v>56</v>
      </c>
      <c r="N538">
        <v>1</v>
      </c>
      <c r="O538" s="32" t="s">
        <v>135</v>
      </c>
      <c r="P538">
        <v>0</v>
      </c>
      <c r="Q538" s="32" t="s">
        <v>41</v>
      </c>
      <c r="R538">
        <v>8640</v>
      </c>
      <c r="S538" s="32" t="s">
        <v>2744</v>
      </c>
      <c r="T538" s="32" t="s">
        <v>2745</v>
      </c>
      <c r="U538" s="32" t="s">
        <v>45</v>
      </c>
      <c r="V538" s="32" t="s">
        <v>2746</v>
      </c>
      <c r="W538" s="33">
        <v>44819.347685185188</v>
      </c>
      <c r="X538" s="32" t="s">
        <v>96</v>
      </c>
      <c r="Y538" s="32" t="s">
        <v>47</v>
      </c>
      <c r="Z538" s="32" t="s">
        <v>48</v>
      </c>
      <c r="AA538" s="32" t="s">
        <v>97</v>
      </c>
      <c r="AB538" s="32" t="s">
        <v>2747</v>
      </c>
      <c r="AC538" s="32" t="s">
        <v>1237</v>
      </c>
      <c r="AD538" s="34"/>
      <c r="AE538" s="32" t="s">
        <v>39</v>
      </c>
      <c r="AF538" s="32" t="s">
        <v>53</v>
      </c>
      <c r="AG538" s="35">
        <v>0</v>
      </c>
      <c r="AH538" s="33">
        <v>44819.347685185188</v>
      </c>
      <c r="AI538" s="32" t="s">
        <v>56</v>
      </c>
    </row>
    <row r="539" spans="1:35">
      <c r="A539" s="32" t="s">
        <v>35</v>
      </c>
      <c r="B539" s="32" t="s">
        <v>36</v>
      </c>
      <c r="C539" s="33">
        <v>44819.566099537034</v>
      </c>
      <c r="D539" s="33">
        <v>44819.33421296296</v>
      </c>
      <c r="E539" s="32" t="s">
        <v>37</v>
      </c>
      <c r="F539" s="32" t="s">
        <v>2748</v>
      </c>
      <c r="G539">
        <v>11668</v>
      </c>
      <c r="H539" s="33">
        <v>44831.544571759259</v>
      </c>
      <c r="I539" s="32" t="s">
        <v>38</v>
      </c>
      <c r="J539" s="32" t="s">
        <v>39</v>
      </c>
      <c r="K539" s="33"/>
      <c r="L539" s="32" t="s">
        <v>40</v>
      </c>
      <c r="M539" s="32" t="s">
        <v>56</v>
      </c>
      <c r="N539">
        <v>2</v>
      </c>
      <c r="O539" s="32" t="s">
        <v>82</v>
      </c>
      <c r="P539">
        <v>0</v>
      </c>
      <c r="Q539" s="32" t="s">
        <v>56</v>
      </c>
      <c r="R539">
        <v>987460955</v>
      </c>
      <c r="S539" s="32" t="s">
        <v>1110</v>
      </c>
      <c r="T539" s="32" t="s">
        <v>2749</v>
      </c>
      <c r="U539" s="32" t="s">
        <v>45</v>
      </c>
      <c r="V539" s="32" t="s">
        <v>2750</v>
      </c>
      <c r="W539" s="33">
        <v>44819.356319444443</v>
      </c>
      <c r="X539" s="32" t="s">
        <v>59</v>
      </c>
      <c r="Y539" s="32" t="s">
        <v>47</v>
      </c>
      <c r="Z539" s="32" t="s">
        <v>48</v>
      </c>
      <c r="AA539" s="32" t="s">
        <v>128</v>
      </c>
      <c r="AB539" s="32" t="s">
        <v>2751</v>
      </c>
      <c r="AC539" s="32" t="s">
        <v>819</v>
      </c>
      <c r="AD539" s="34"/>
      <c r="AE539" s="32" t="s">
        <v>39</v>
      </c>
      <c r="AF539" s="32" t="s">
        <v>50</v>
      </c>
      <c r="AG539" s="35">
        <v>0</v>
      </c>
      <c r="AH539" s="33">
        <v>44819.566099537034</v>
      </c>
      <c r="AI539" s="32" t="s">
        <v>56</v>
      </c>
    </row>
    <row r="540" spans="1:35">
      <c r="A540" s="32" t="s">
        <v>35</v>
      </c>
      <c r="B540" s="32" t="s">
        <v>36</v>
      </c>
      <c r="C540" s="33">
        <v>44837.414282407408</v>
      </c>
      <c r="D540" s="33">
        <v>44819.33761574074</v>
      </c>
      <c r="E540" s="32" t="s">
        <v>37</v>
      </c>
      <c r="F540" s="32" t="s">
        <v>2752</v>
      </c>
      <c r="G540">
        <v>11669</v>
      </c>
      <c r="H540" s="33">
        <v>44831.338090277779</v>
      </c>
      <c r="I540" s="32" t="s">
        <v>38</v>
      </c>
      <c r="J540" s="32" t="s">
        <v>39</v>
      </c>
      <c r="K540" s="33"/>
      <c r="L540" s="32" t="s">
        <v>40</v>
      </c>
      <c r="M540" s="32" t="s">
        <v>56</v>
      </c>
      <c r="N540">
        <v>1</v>
      </c>
      <c r="O540" s="32" t="s">
        <v>82</v>
      </c>
      <c r="P540">
        <v>0</v>
      </c>
      <c r="Q540" s="32" t="s">
        <v>56</v>
      </c>
      <c r="R540">
        <v>8652</v>
      </c>
      <c r="S540" s="32" t="s">
        <v>211</v>
      </c>
      <c r="T540" s="32" t="s">
        <v>2041</v>
      </c>
      <c r="U540" s="32" t="s">
        <v>66</v>
      </c>
      <c r="V540" s="32" t="s">
        <v>2753</v>
      </c>
      <c r="W540" s="33">
        <v>44837.414282407408</v>
      </c>
      <c r="X540" s="32" t="s">
        <v>151</v>
      </c>
      <c r="Y540" s="32" t="s">
        <v>47</v>
      </c>
      <c r="Z540" s="32" t="s">
        <v>48</v>
      </c>
      <c r="AA540" s="32" t="s">
        <v>49</v>
      </c>
      <c r="AB540" s="32" t="s">
        <v>2754</v>
      </c>
      <c r="AC540" s="32" t="s">
        <v>1256</v>
      </c>
      <c r="AD540" s="34"/>
      <c r="AE540" s="32" t="s">
        <v>39</v>
      </c>
      <c r="AF540" s="32" t="s">
        <v>50</v>
      </c>
      <c r="AG540" s="35">
        <v>0</v>
      </c>
      <c r="AH540" s="33">
        <v>44837.414282407408</v>
      </c>
      <c r="AI540" s="32" t="s">
        <v>56</v>
      </c>
    </row>
    <row r="541" spans="1:35">
      <c r="A541" s="32" t="s">
        <v>35</v>
      </c>
      <c r="B541" s="32" t="s">
        <v>171</v>
      </c>
      <c r="C541" s="33">
        <v>44823.482847222222</v>
      </c>
      <c r="D541" s="33">
        <v>44819.344780092593</v>
      </c>
      <c r="E541" s="32" t="s">
        <v>37</v>
      </c>
      <c r="F541" s="32" t="s">
        <v>2755</v>
      </c>
      <c r="G541">
        <v>11670</v>
      </c>
      <c r="H541" s="33">
        <v>44831.494652777779</v>
      </c>
      <c r="I541" s="32" t="s">
        <v>38</v>
      </c>
      <c r="J541" s="32" t="s">
        <v>39</v>
      </c>
      <c r="K541" s="33"/>
      <c r="L541" s="32" t="s">
        <v>40</v>
      </c>
      <c r="M541" s="32" t="s">
        <v>56</v>
      </c>
      <c r="N541">
        <v>1</v>
      </c>
      <c r="O541" s="32" t="s">
        <v>369</v>
      </c>
      <c r="P541">
        <v>0</v>
      </c>
      <c r="Q541" s="32" t="s">
        <v>56</v>
      </c>
      <c r="R541">
        <v>8459</v>
      </c>
      <c r="S541" s="32" t="s">
        <v>294</v>
      </c>
      <c r="T541" s="32" t="s">
        <v>295</v>
      </c>
      <c r="U541" s="32" t="s">
        <v>45</v>
      </c>
      <c r="V541" s="32" t="s">
        <v>2756</v>
      </c>
      <c r="W541" s="33">
        <v>44821.482476851852</v>
      </c>
      <c r="X541" s="32" t="s">
        <v>46</v>
      </c>
      <c r="Y541" s="32" t="s">
        <v>47</v>
      </c>
      <c r="Z541" s="32" t="s">
        <v>48</v>
      </c>
      <c r="AA541" s="32" t="s">
        <v>150</v>
      </c>
      <c r="AB541" s="32" t="s">
        <v>2757</v>
      </c>
      <c r="AC541" s="32" t="s">
        <v>517</v>
      </c>
      <c r="AD541" s="34"/>
      <c r="AE541" s="32" t="s">
        <v>39</v>
      </c>
      <c r="AF541" s="32" t="s">
        <v>50</v>
      </c>
      <c r="AG541" s="35">
        <v>0</v>
      </c>
      <c r="AH541" s="33">
        <v>44823.482847222222</v>
      </c>
      <c r="AI541" s="32" t="s">
        <v>56</v>
      </c>
    </row>
    <row r="542" spans="1:35">
      <c r="A542" s="32" t="s">
        <v>35</v>
      </c>
      <c r="B542" s="32" t="s">
        <v>36</v>
      </c>
      <c r="C542" s="33">
        <v>44824.400347222225</v>
      </c>
      <c r="D542" s="33">
        <v>44819.346828703703</v>
      </c>
      <c r="E542" s="32" t="s">
        <v>37</v>
      </c>
      <c r="F542" s="32" t="s">
        <v>2758</v>
      </c>
      <c r="G542">
        <v>11671</v>
      </c>
      <c r="H542" s="33">
        <v>44833.565613425926</v>
      </c>
      <c r="I542" s="32" t="s">
        <v>38</v>
      </c>
      <c r="J542" s="32" t="s">
        <v>39</v>
      </c>
      <c r="K542" s="33"/>
      <c r="L542" s="32" t="s">
        <v>40</v>
      </c>
      <c r="M542" s="32" t="s">
        <v>56</v>
      </c>
      <c r="N542">
        <v>1</v>
      </c>
      <c r="O542" s="32" t="s">
        <v>127</v>
      </c>
      <c r="P542">
        <v>0</v>
      </c>
      <c r="Q542" s="32" t="s">
        <v>56</v>
      </c>
      <c r="R542">
        <v>5630</v>
      </c>
      <c r="S542" s="32" t="s">
        <v>2759</v>
      </c>
      <c r="T542" s="32" t="s">
        <v>2760</v>
      </c>
      <c r="U542" s="32" t="s">
        <v>45</v>
      </c>
      <c r="V542" s="32" t="s">
        <v>2761</v>
      </c>
      <c r="W542" s="33">
        <v>44822.364155092589</v>
      </c>
      <c r="X542" s="32" t="s">
        <v>72</v>
      </c>
      <c r="Y542" s="32" t="s">
        <v>52</v>
      </c>
      <c r="Z542" s="32" t="s">
        <v>48</v>
      </c>
      <c r="AA542" s="32" t="s">
        <v>128</v>
      </c>
      <c r="AB542" s="32" t="s">
        <v>2762</v>
      </c>
      <c r="AC542" s="32" t="s">
        <v>616</v>
      </c>
      <c r="AD542" s="34">
        <v>44686</v>
      </c>
      <c r="AE542" s="32" t="s">
        <v>39</v>
      </c>
      <c r="AF542" s="32" t="s">
        <v>50</v>
      </c>
      <c r="AG542" s="35">
        <v>0</v>
      </c>
      <c r="AH542" s="33">
        <v>44824.42900462963</v>
      </c>
      <c r="AI542" s="32" t="s">
        <v>56</v>
      </c>
    </row>
    <row r="543" spans="1:35">
      <c r="A543" s="32" t="s">
        <v>35</v>
      </c>
      <c r="B543" s="32" t="s">
        <v>73</v>
      </c>
      <c r="C543" s="33">
        <v>44819.566307870373</v>
      </c>
      <c r="D543" s="33">
        <v>44819.352060185185</v>
      </c>
      <c r="E543" s="32" t="s">
        <v>37</v>
      </c>
      <c r="F543" s="32" t="s">
        <v>2763</v>
      </c>
      <c r="G543">
        <v>11672</v>
      </c>
      <c r="H543" s="33">
        <v>44831.359398148146</v>
      </c>
      <c r="I543" s="32" t="s">
        <v>38</v>
      </c>
      <c r="J543" s="32" t="s">
        <v>39</v>
      </c>
      <c r="K543" s="33"/>
      <c r="L543" s="32" t="s">
        <v>40</v>
      </c>
      <c r="M543" s="32" t="s">
        <v>56</v>
      </c>
      <c r="N543">
        <v>1</v>
      </c>
      <c r="O543" s="32" t="s">
        <v>42</v>
      </c>
      <c r="P543">
        <v>0</v>
      </c>
      <c r="Q543" s="32" t="s">
        <v>56</v>
      </c>
      <c r="R543">
        <v>6570</v>
      </c>
      <c r="S543" s="32" t="s">
        <v>1317</v>
      </c>
      <c r="T543" s="32" t="s">
        <v>1318</v>
      </c>
      <c r="U543" s="32" t="s">
        <v>45</v>
      </c>
      <c r="V543" s="32" t="s">
        <v>2764</v>
      </c>
      <c r="W543" s="33">
        <v>44819.55914351852</v>
      </c>
      <c r="X543" s="32" t="s">
        <v>46</v>
      </c>
      <c r="Y543" s="32" t="s">
        <v>47</v>
      </c>
      <c r="Z543" s="32" t="s">
        <v>48</v>
      </c>
      <c r="AA543" s="32" t="s">
        <v>77</v>
      </c>
      <c r="AB543" s="32" t="s">
        <v>2765</v>
      </c>
      <c r="AC543" s="32" t="s">
        <v>1321</v>
      </c>
      <c r="AD543" s="34"/>
      <c r="AE543" s="32" t="s">
        <v>39</v>
      </c>
      <c r="AF543" s="32" t="s">
        <v>50</v>
      </c>
      <c r="AG543" s="35">
        <v>0</v>
      </c>
      <c r="AH543" s="33">
        <v>44819.566342592596</v>
      </c>
      <c r="AI543" s="32" t="s">
        <v>41</v>
      </c>
    </row>
    <row r="544" spans="1:35">
      <c r="A544" s="32" t="s">
        <v>35</v>
      </c>
      <c r="B544" s="32" t="s">
        <v>1527</v>
      </c>
      <c r="C544" s="33">
        <v>44819.371990740743</v>
      </c>
      <c r="D544" s="33">
        <v>44819.369120370371</v>
      </c>
      <c r="E544" s="32" t="s">
        <v>37</v>
      </c>
      <c r="F544" s="32" t="s">
        <v>2766</v>
      </c>
      <c r="G544">
        <v>11673</v>
      </c>
      <c r="H544" s="33">
        <v>44837.659131944441</v>
      </c>
      <c r="I544" s="32" t="s">
        <v>38</v>
      </c>
      <c r="J544" s="32" t="s">
        <v>39</v>
      </c>
      <c r="K544" s="33"/>
      <c r="L544" s="32" t="s">
        <v>40</v>
      </c>
      <c r="M544" s="32" t="s">
        <v>56</v>
      </c>
      <c r="N544">
        <v>1</v>
      </c>
      <c r="O544" s="32" t="s">
        <v>127</v>
      </c>
      <c r="P544">
        <v>0</v>
      </c>
      <c r="Q544" s="32" t="s">
        <v>56</v>
      </c>
      <c r="R544">
        <v>5735</v>
      </c>
      <c r="S544" s="32" t="s">
        <v>873</v>
      </c>
      <c r="T544" s="32" t="s">
        <v>874</v>
      </c>
      <c r="U544" s="32" t="s">
        <v>45</v>
      </c>
      <c r="V544" s="32" t="s">
        <v>2767</v>
      </c>
      <c r="W544" s="33">
        <v>44819.371990740743</v>
      </c>
      <c r="X544" s="32" t="s">
        <v>94</v>
      </c>
      <c r="Y544" s="32" t="s">
        <v>47</v>
      </c>
      <c r="Z544" s="32" t="s">
        <v>48</v>
      </c>
      <c r="AA544" s="32" t="s">
        <v>505</v>
      </c>
      <c r="AB544" s="32" t="s">
        <v>2768</v>
      </c>
      <c r="AC544" s="32" t="s">
        <v>691</v>
      </c>
      <c r="AD544" s="34"/>
      <c r="AE544" s="32" t="s">
        <v>39</v>
      </c>
      <c r="AF544" s="32" t="s">
        <v>50</v>
      </c>
      <c r="AG544" s="35">
        <v>0</v>
      </c>
      <c r="AH544" s="33">
        <v>44825.661909722221</v>
      </c>
      <c r="AI544" s="32" t="s">
        <v>56</v>
      </c>
    </row>
    <row r="545" spans="1:35">
      <c r="A545" s="32" t="s">
        <v>35</v>
      </c>
      <c r="B545" s="32" t="s">
        <v>1527</v>
      </c>
      <c r="C545" s="33">
        <v>44819.665648148148</v>
      </c>
      <c r="D545" s="33">
        <v>44819.381296296298</v>
      </c>
      <c r="E545" s="32" t="s">
        <v>37</v>
      </c>
      <c r="F545" s="32" t="s">
        <v>2769</v>
      </c>
      <c r="G545">
        <v>11674</v>
      </c>
      <c r="H545" s="33">
        <v>44831.385092592594</v>
      </c>
      <c r="I545" s="32" t="s">
        <v>38</v>
      </c>
      <c r="J545" s="32" t="s">
        <v>39</v>
      </c>
      <c r="K545" s="33"/>
      <c r="L545" s="32" t="s">
        <v>40</v>
      </c>
      <c r="M545" s="32" t="s">
        <v>56</v>
      </c>
      <c r="N545">
        <v>1</v>
      </c>
      <c r="O545" s="32" t="s">
        <v>164</v>
      </c>
      <c r="P545">
        <v>0</v>
      </c>
      <c r="Q545" s="32" t="s">
        <v>56</v>
      </c>
      <c r="R545">
        <v>924554562</v>
      </c>
      <c r="S545" s="32" t="s">
        <v>2770</v>
      </c>
      <c r="T545" s="32" t="s">
        <v>2771</v>
      </c>
      <c r="U545" s="32" t="s">
        <v>45</v>
      </c>
      <c r="V545" s="32" t="s">
        <v>2772</v>
      </c>
      <c r="W545" s="33">
        <v>44819.662083333336</v>
      </c>
      <c r="X545" s="32" t="s">
        <v>67</v>
      </c>
      <c r="Y545" s="32" t="s">
        <v>47</v>
      </c>
      <c r="Z545" s="32" t="s">
        <v>48</v>
      </c>
      <c r="AA545" s="32" t="s">
        <v>455</v>
      </c>
      <c r="AB545" s="32" t="s">
        <v>2773</v>
      </c>
      <c r="AC545" s="32" t="s">
        <v>2269</v>
      </c>
      <c r="AD545" s="34"/>
      <c r="AE545" s="32" t="s">
        <v>39</v>
      </c>
      <c r="AF545" s="32" t="s">
        <v>50</v>
      </c>
      <c r="AG545" s="35">
        <v>0</v>
      </c>
      <c r="AH545" s="33">
        <v>44819.665648148148</v>
      </c>
      <c r="AI545" s="32" t="s">
        <v>56</v>
      </c>
    </row>
    <row r="546" spans="1:35">
      <c r="A546" s="32" t="s">
        <v>35</v>
      </c>
      <c r="B546" s="32" t="s">
        <v>178</v>
      </c>
      <c r="C546" s="33">
        <v>44825.525150462963</v>
      </c>
      <c r="D546" s="33">
        <v>44819.382604166669</v>
      </c>
      <c r="E546" s="32" t="s">
        <v>37</v>
      </c>
      <c r="F546" s="32" t="s">
        <v>2774</v>
      </c>
      <c r="G546">
        <v>11675</v>
      </c>
      <c r="H546" s="33">
        <v>44834.574444444443</v>
      </c>
      <c r="I546" s="32" t="s">
        <v>972</v>
      </c>
      <c r="J546" s="32" t="s">
        <v>45</v>
      </c>
      <c r="K546" s="33">
        <v>44819.384270833332</v>
      </c>
      <c r="L546" s="32" t="s">
        <v>40</v>
      </c>
      <c r="M546" s="32" t="s">
        <v>56</v>
      </c>
      <c r="N546">
        <v>1</v>
      </c>
      <c r="O546" s="32" t="s">
        <v>179</v>
      </c>
      <c r="P546">
        <v>1</v>
      </c>
      <c r="Q546" s="32" t="s">
        <v>56</v>
      </c>
      <c r="R546">
        <v>846582658</v>
      </c>
      <c r="S546" s="32" t="s">
        <v>482</v>
      </c>
      <c r="T546" s="32" t="s">
        <v>483</v>
      </c>
      <c r="U546" s="32" t="s">
        <v>45</v>
      </c>
      <c r="V546" s="32" t="s">
        <v>2775</v>
      </c>
      <c r="W546" s="33">
        <v>44823.485312500001</v>
      </c>
      <c r="X546" s="32" t="s">
        <v>51</v>
      </c>
      <c r="Y546" s="32" t="s">
        <v>47</v>
      </c>
      <c r="Z546" s="32" t="s">
        <v>48</v>
      </c>
      <c r="AA546" s="32" t="s">
        <v>254</v>
      </c>
      <c r="AB546" s="32" t="s">
        <v>2776</v>
      </c>
      <c r="AC546" s="32" t="s">
        <v>480</v>
      </c>
      <c r="AD546" s="34">
        <v>44686</v>
      </c>
      <c r="AE546" s="32" t="s">
        <v>39</v>
      </c>
      <c r="AF546" s="32" t="s">
        <v>53</v>
      </c>
      <c r="AG546" s="35">
        <v>0</v>
      </c>
      <c r="AH546" s="33">
        <v>44825.52542824074</v>
      </c>
      <c r="AI546" s="32" t="s">
        <v>56</v>
      </c>
    </row>
    <row r="547" spans="1:35">
      <c r="A547" s="32" t="s">
        <v>35</v>
      </c>
      <c r="B547" s="32" t="s">
        <v>1527</v>
      </c>
      <c r="C547" s="33"/>
      <c r="D547" s="33">
        <v>44819.391469907408</v>
      </c>
      <c r="E547" s="32" t="s">
        <v>37</v>
      </c>
      <c r="F547" s="32" t="s">
        <v>2777</v>
      </c>
      <c r="G547">
        <v>11676</v>
      </c>
      <c r="H547" s="33">
        <v>44831.39167824074</v>
      </c>
      <c r="I547" s="32" t="s">
        <v>38</v>
      </c>
      <c r="J547" s="32" t="s">
        <v>39</v>
      </c>
      <c r="K547" s="33"/>
      <c r="L547" s="32" t="s">
        <v>40</v>
      </c>
      <c r="M547" s="32" t="s">
        <v>56</v>
      </c>
      <c r="N547">
        <v>1</v>
      </c>
      <c r="O547" s="32" t="s">
        <v>453</v>
      </c>
      <c r="P547">
        <v>0</v>
      </c>
      <c r="Q547" s="32" t="s">
        <v>56</v>
      </c>
      <c r="R547">
        <v>8715</v>
      </c>
      <c r="S547" s="32" t="s">
        <v>1645</v>
      </c>
      <c r="T547" s="32" t="s">
        <v>1646</v>
      </c>
      <c r="U547" s="32" t="s">
        <v>39</v>
      </c>
      <c r="V547" s="32" t="s">
        <v>39</v>
      </c>
      <c r="W547" s="33"/>
      <c r="X547" s="32" t="s">
        <v>268</v>
      </c>
      <c r="Y547" s="32" t="s">
        <v>47</v>
      </c>
      <c r="Z547" s="32" t="s">
        <v>160</v>
      </c>
      <c r="AA547" s="32" t="s">
        <v>455</v>
      </c>
      <c r="AB547" s="32" t="s">
        <v>2778</v>
      </c>
      <c r="AC547" s="32" t="s">
        <v>387</v>
      </c>
      <c r="AD547" s="34"/>
      <c r="AE547" s="32" t="s">
        <v>39</v>
      </c>
      <c r="AF547" s="32" t="s">
        <v>50</v>
      </c>
      <c r="AG547" s="35">
        <v>0</v>
      </c>
      <c r="AH547" s="33">
        <v>44820.478483796294</v>
      </c>
      <c r="AI547" s="32" t="s">
        <v>56</v>
      </c>
    </row>
    <row r="548" spans="1:35">
      <c r="A548" s="32" t="s">
        <v>35</v>
      </c>
      <c r="B548" s="32" t="s">
        <v>329</v>
      </c>
      <c r="C548" s="33">
        <v>44824.681504629632</v>
      </c>
      <c r="D548" s="33">
        <v>44819.394282407404</v>
      </c>
      <c r="E548" s="32" t="s">
        <v>37</v>
      </c>
      <c r="F548" s="32" t="s">
        <v>2779</v>
      </c>
      <c r="G548">
        <v>11677</v>
      </c>
      <c r="H548" s="33">
        <v>44831.394699074073</v>
      </c>
      <c r="I548" s="32" t="s">
        <v>2780</v>
      </c>
      <c r="J548" s="32" t="s">
        <v>66</v>
      </c>
      <c r="K548" s="33">
        <v>44824.681284722225</v>
      </c>
      <c r="L548" s="32" t="s">
        <v>40</v>
      </c>
      <c r="M548" s="32" t="s">
        <v>56</v>
      </c>
      <c r="N548">
        <v>1</v>
      </c>
      <c r="O548" s="32" t="s">
        <v>102</v>
      </c>
      <c r="P548">
        <v>1</v>
      </c>
      <c r="Q548" s="32" t="s">
        <v>56</v>
      </c>
      <c r="R548">
        <v>6471</v>
      </c>
      <c r="S548" s="32" t="s">
        <v>412</v>
      </c>
      <c r="T548" s="32" t="s">
        <v>413</v>
      </c>
      <c r="U548" s="32" t="s">
        <v>45</v>
      </c>
      <c r="V548" s="32" t="s">
        <v>2781</v>
      </c>
      <c r="W548" s="33">
        <v>44824.681504629632</v>
      </c>
      <c r="X548" s="32" t="s">
        <v>189</v>
      </c>
      <c r="Y548" s="32" t="s">
        <v>47</v>
      </c>
      <c r="Z548" s="32" t="s">
        <v>48</v>
      </c>
      <c r="AA548" s="32" t="s">
        <v>330</v>
      </c>
      <c r="AB548" s="32" t="s">
        <v>2779</v>
      </c>
      <c r="AC548" s="32" t="s">
        <v>579</v>
      </c>
      <c r="AD548" s="34"/>
      <c r="AE548" s="32" t="s">
        <v>39</v>
      </c>
      <c r="AF548" s="32" t="s">
        <v>53</v>
      </c>
      <c r="AG548" s="35">
        <v>0</v>
      </c>
      <c r="AH548" s="33">
        <v>44824.681493055556</v>
      </c>
      <c r="AI548" s="32" t="s">
        <v>56</v>
      </c>
    </row>
    <row r="549" spans="1:35">
      <c r="A549" s="32" t="s">
        <v>35</v>
      </c>
      <c r="B549" s="32" t="s">
        <v>2348</v>
      </c>
      <c r="C549" s="33">
        <v>44819.669861111113</v>
      </c>
      <c r="D549" s="33">
        <v>44819.396458333336</v>
      </c>
      <c r="E549" s="32" t="s">
        <v>37</v>
      </c>
      <c r="F549" s="32" t="s">
        <v>2782</v>
      </c>
      <c r="G549">
        <v>11678</v>
      </c>
      <c r="H549" s="33">
        <v>44823.647638888891</v>
      </c>
      <c r="I549" s="32" t="s">
        <v>38</v>
      </c>
      <c r="J549" s="32" t="s">
        <v>39</v>
      </c>
      <c r="K549" s="33"/>
      <c r="L549" s="32" t="s">
        <v>40</v>
      </c>
      <c r="M549" s="32" t="s">
        <v>56</v>
      </c>
      <c r="N549">
        <v>1</v>
      </c>
      <c r="O549" s="32" t="s">
        <v>60</v>
      </c>
      <c r="P549">
        <v>0</v>
      </c>
      <c r="Q549" s="32" t="s">
        <v>41</v>
      </c>
      <c r="R549">
        <v>8705</v>
      </c>
      <c r="S549" s="32" t="s">
        <v>2783</v>
      </c>
      <c r="T549" s="32" t="s">
        <v>2784</v>
      </c>
      <c r="U549" s="32" t="s">
        <v>45</v>
      </c>
      <c r="V549" s="32" t="s">
        <v>2785</v>
      </c>
      <c r="W549" s="33">
        <v>44819.668912037036</v>
      </c>
      <c r="X549" s="32" t="s">
        <v>85</v>
      </c>
      <c r="Y549" s="32" t="s">
        <v>47</v>
      </c>
      <c r="Z549" s="32" t="s">
        <v>48</v>
      </c>
      <c r="AA549" s="32" t="s">
        <v>314</v>
      </c>
      <c r="AB549" s="32" t="s">
        <v>2786</v>
      </c>
      <c r="AC549" s="32" t="s">
        <v>387</v>
      </c>
      <c r="AD549" s="34"/>
      <c r="AE549" s="32" t="s">
        <v>39</v>
      </c>
      <c r="AF549" s="32" t="s">
        <v>50</v>
      </c>
      <c r="AG549" s="35">
        <v>0</v>
      </c>
      <c r="AH549" s="33">
        <v>44819.669861111113</v>
      </c>
      <c r="AI549" s="32" t="s">
        <v>41</v>
      </c>
    </row>
    <row r="550" spans="1:35">
      <c r="A550" s="32" t="s">
        <v>35</v>
      </c>
      <c r="B550" s="32" t="s">
        <v>178</v>
      </c>
      <c r="C550" s="33">
        <v>44819.667199074072</v>
      </c>
      <c r="D550" s="33">
        <v>44819.396458333336</v>
      </c>
      <c r="E550" s="32" t="s">
        <v>37</v>
      </c>
      <c r="F550" s="32" t="s">
        <v>2787</v>
      </c>
      <c r="G550">
        <v>11679</v>
      </c>
      <c r="H550" s="33">
        <v>44831.404004629629</v>
      </c>
      <c r="I550" s="32" t="s">
        <v>38</v>
      </c>
      <c r="J550" s="32" t="s">
        <v>39</v>
      </c>
      <c r="K550" s="33"/>
      <c r="L550" s="32" t="s">
        <v>40</v>
      </c>
      <c r="M550" s="32" t="s">
        <v>56</v>
      </c>
      <c r="N550">
        <v>1</v>
      </c>
      <c r="O550" s="32" t="s">
        <v>253</v>
      </c>
      <c r="P550">
        <v>0</v>
      </c>
      <c r="Q550" s="32" t="s">
        <v>56</v>
      </c>
      <c r="R550">
        <v>6524</v>
      </c>
      <c r="S550" s="32" t="s">
        <v>396</v>
      </c>
      <c r="T550" s="32" t="s">
        <v>397</v>
      </c>
      <c r="U550" s="32" t="s">
        <v>45</v>
      </c>
      <c r="V550" s="32" t="s">
        <v>2788</v>
      </c>
      <c r="W550" s="33">
        <v>44819.660138888888</v>
      </c>
      <c r="X550" s="32" t="s">
        <v>81</v>
      </c>
      <c r="Y550" s="32" t="s">
        <v>47</v>
      </c>
      <c r="Z550" s="32" t="s">
        <v>48</v>
      </c>
      <c r="AA550" s="32" t="s">
        <v>182</v>
      </c>
      <c r="AB550" s="32" t="s">
        <v>2789</v>
      </c>
      <c r="AC550" s="32" t="s">
        <v>1393</v>
      </c>
      <c r="AD550" s="34"/>
      <c r="AE550" s="32" t="s">
        <v>39</v>
      </c>
      <c r="AF550" s="32" t="s">
        <v>53</v>
      </c>
      <c r="AG550" s="35">
        <v>0</v>
      </c>
      <c r="AH550" s="33">
        <v>44819.667199074072</v>
      </c>
      <c r="AI550" s="32" t="s">
        <v>56</v>
      </c>
    </row>
    <row r="551" spans="1:35">
      <c r="A551" s="32" t="s">
        <v>35</v>
      </c>
      <c r="B551" s="32" t="s">
        <v>171</v>
      </c>
      <c r="C551" s="33">
        <v>44819.566643518519</v>
      </c>
      <c r="D551" s="33">
        <v>44819.397662037038</v>
      </c>
      <c r="E551" s="32" t="s">
        <v>37</v>
      </c>
      <c r="F551" s="32" t="s">
        <v>2790</v>
      </c>
      <c r="G551">
        <v>11680</v>
      </c>
      <c r="H551" s="33">
        <v>44831.505532407406</v>
      </c>
      <c r="I551" s="32" t="s">
        <v>38</v>
      </c>
      <c r="J551" s="32" t="s">
        <v>39</v>
      </c>
      <c r="K551" s="33"/>
      <c r="L551" s="32" t="s">
        <v>40</v>
      </c>
      <c r="M551" s="32" t="s">
        <v>56</v>
      </c>
      <c r="N551">
        <v>1</v>
      </c>
      <c r="O551" s="32" t="s">
        <v>369</v>
      </c>
      <c r="P551">
        <v>0</v>
      </c>
      <c r="Q551" s="32" t="s">
        <v>56</v>
      </c>
      <c r="R551">
        <v>8888</v>
      </c>
      <c r="S551" s="32" t="s">
        <v>247</v>
      </c>
      <c r="T551" s="32" t="s">
        <v>189</v>
      </c>
      <c r="U551" s="32" t="s">
        <v>45</v>
      </c>
      <c r="V551" s="32" t="s">
        <v>2791</v>
      </c>
      <c r="W551" s="33">
        <v>44819.478541666664</v>
      </c>
      <c r="X551" s="32" t="s">
        <v>149</v>
      </c>
      <c r="Y551" s="32" t="s">
        <v>47</v>
      </c>
      <c r="Z551" s="32" t="s">
        <v>48</v>
      </c>
      <c r="AA551" s="32" t="s">
        <v>150</v>
      </c>
      <c r="AB551" s="32" t="s">
        <v>2792</v>
      </c>
      <c r="AC551" s="32" t="s">
        <v>538</v>
      </c>
      <c r="AD551" s="34"/>
      <c r="AE551" s="32" t="s">
        <v>39</v>
      </c>
      <c r="AF551" s="32" t="s">
        <v>50</v>
      </c>
      <c r="AG551" s="35">
        <v>0</v>
      </c>
      <c r="AH551" s="33">
        <v>44819.566643518519</v>
      </c>
      <c r="AI551" s="32" t="s">
        <v>56</v>
      </c>
    </row>
    <row r="552" spans="1:35">
      <c r="A552" s="32" t="s">
        <v>35</v>
      </c>
      <c r="B552" s="32" t="s">
        <v>2348</v>
      </c>
      <c r="C552" s="33">
        <v>44826.691817129627</v>
      </c>
      <c r="D552" s="33">
        <v>44819.401238425926</v>
      </c>
      <c r="E552" s="32" t="s">
        <v>37</v>
      </c>
      <c r="F552" s="32" t="s">
        <v>2793</v>
      </c>
      <c r="G552">
        <v>11681</v>
      </c>
      <c r="H552" s="33">
        <v>44833.407083333332</v>
      </c>
      <c r="I552" s="32" t="s">
        <v>38</v>
      </c>
      <c r="J552" s="32" t="s">
        <v>39</v>
      </c>
      <c r="K552" s="33"/>
      <c r="L552" s="32" t="s">
        <v>40</v>
      </c>
      <c r="M552" s="32" t="s">
        <v>56</v>
      </c>
      <c r="N552">
        <v>1</v>
      </c>
      <c r="O552" s="32" t="s">
        <v>82</v>
      </c>
      <c r="P552">
        <v>0</v>
      </c>
      <c r="Q552" s="32" t="s">
        <v>56</v>
      </c>
      <c r="R552">
        <v>6384</v>
      </c>
      <c r="S552" s="32" t="s">
        <v>2794</v>
      </c>
      <c r="T552" s="32" t="s">
        <v>2795</v>
      </c>
      <c r="U552" s="32" t="s">
        <v>45</v>
      </c>
      <c r="V552" s="32" t="s">
        <v>2796</v>
      </c>
      <c r="W552" s="33">
        <v>44824.686435185184</v>
      </c>
      <c r="X552" s="32" t="s">
        <v>89</v>
      </c>
      <c r="Y552" s="32" t="s">
        <v>47</v>
      </c>
      <c r="Z552" s="32" t="s">
        <v>48</v>
      </c>
      <c r="AA552" s="32" t="s">
        <v>314</v>
      </c>
      <c r="AB552" s="32" t="s">
        <v>2797</v>
      </c>
      <c r="AC552" s="32" t="s">
        <v>714</v>
      </c>
      <c r="AD552" s="34"/>
      <c r="AE552" s="32" t="s">
        <v>39</v>
      </c>
      <c r="AF552" s="32" t="s">
        <v>50</v>
      </c>
      <c r="AG552" s="35">
        <v>0</v>
      </c>
      <c r="AH552" s="33">
        <v>44826.691805555558</v>
      </c>
      <c r="AI552" s="32" t="s">
        <v>56</v>
      </c>
    </row>
    <row r="553" spans="1:35">
      <c r="A553" s="32" t="s">
        <v>35</v>
      </c>
      <c r="B553" s="32" t="s">
        <v>178</v>
      </c>
      <c r="C553" s="33"/>
      <c r="D553" s="33">
        <v>44819.40221064815</v>
      </c>
      <c r="E553" s="32" t="s">
        <v>37</v>
      </c>
      <c r="F553" s="32" t="s">
        <v>2798</v>
      </c>
      <c r="G553">
        <v>11682</v>
      </c>
      <c r="H553" s="33">
        <v>44834.655474537038</v>
      </c>
      <c r="I553" s="32" t="s">
        <v>2799</v>
      </c>
      <c r="J553" s="32" t="s">
        <v>45</v>
      </c>
      <c r="K553" s="33">
        <v>44819.403067129628</v>
      </c>
      <c r="L553" s="32" t="s">
        <v>40</v>
      </c>
      <c r="M553" s="32" t="s">
        <v>56</v>
      </c>
      <c r="N553">
        <v>2</v>
      </c>
      <c r="O553" s="32" t="s">
        <v>179</v>
      </c>
      <c r="P553">
        <v>1</v>
      </c>
      <c r="Q553" s="32" t="s">
        <v>56</v>
      </c>
      <c r="R553">
        <v>8705</v>
      </c>
      <c r="S553" s="32" t="s">
        <v>2783</v>
      </c>
      <c r="T553" s="32" t="s">
        <v>2784</v>
      </c>
      <c r="U553" s="32" t="s">
        <v>39</v>
      </c>
      <c r="V553" s="32" t="s">
        <v>39</v>
      </c>
      <c r="W553" s="33"/>
      <c r="X553" s="32" t="s">
        <v>85</v>
      </c>
      <c r="Y553" s="32" t="s">
        <v>47</v>
      </c>
      <c r="Z553" s="32" t="s">
        <v>160</v>
      </c>
      <c r="AA553" s="32" t="s">
        <v>182</v>
      </c>
      <c r="AB553" s="32" t="s">
        <v>2800</v>
      </c>
      <c r="AC553" s="32" t="s">
        <v>569</v>
      </c>
      <c r="AD553" s="34"/>
      <c r="AE553" s="32" t="s">
        <v>39</v>
      </c>
      <c r="AF553" s="32" t="s">
        <v>53</v>
      </c>
      <c r="AG553" s="35">
        <v>0</v>
      </c>
      <c r="AH553" s="33">
        <v>44827.396944444445</v>
      </c>
      <c r="AI553" s="32" t="s">
        <v>56</v>
      </c>
    </row>
    <row r="554" spans="1:35">
      <c r="A554" s="32" t="s">
        <v>35</v>
      </c>
      <c r="B554" s="32" t="s">
        <v>36</v>
      </c>
      <c r="C554" s="33">
        <v>44819.667500000003</v>
      </c>
      <c r="D554" s="33">
        <v>44819.409618055557</v>
      </c>
      <c r="E554" s="32" t="s">
        <v>37</v>
      </c>
      <c r="F554" s="32" t="s">
        <v>1098</v>
      </c>
      <c r="G554">
        <v>11683</v>
      </c>
      <c r="H554" s="33">
        <v>44831.411944444444</v>
      </c>
      <c r="I554" s="32" t="s">
        <v>38</v>
      </c>
      <c r="J554" s="32" t="s">
        <v>39</v>
      </c>
      <c r="K554" s="33"/>
      <c r="L554" s="32" t="s">
        <v>40</v>
      </c>
      <c r="M554" s="32" t="s">
        <v>56</v>
      </c>
      <c r="N554">
        <v>1</v>
      </c>
      <c r="O554" s="32" t="s">
        <v>82</v>
      </c>
      <c r="P554">
        <v>0</v>
      </c>
      <c r="Q554" s="32" t="s">
        <v>56</v>
      </c>
      <c r="R554">
        <v>6941</v>
      </c>
      <c r="S554" s="32" t="s">
        <v>366</v>
      </c>
      <c r="T554" s="32" t="s">
        <v>367</v>
      </c>
      <c r="U554" s="32" t="s">
        <v>45</v>
      </c>
      <c r="V554" s="32" t="s">
        <v>2801</v>
      </c>
      <c r="W554" s="33">
        <v>44819.665254629632</v>
      </c>
      <c r="X554" s="32" t="s">
        <v>59</v>
      </c>
      <c r="Y554" s="32" t="s">
        <v>47</v>
      </c>
      <c r="Z554" s="32" t="s">
        <v>48</v>
      </c>
      <c r="AA554" s="32" t="s">
        <v>234</v>
      </c>
      <c r="AB554" s="32" t="s">
        <v>1098</v>
      </c>
      <c r="AC554" s="32" t="s">
        <v>941</v>
      </c>
      <c r="AD554" s="34">
        <v>44686</v>
      </c>
      <c r="AE554" s="32" t="s">
        <v>39</v>
      </c>
      <c r="AF554" s="32" t="s">
        <v>50</v>
      </c>
      <c r="AG554" s="35">
        <v>0</v>
      </c>
      <c r="AH554" s="33">
        <v>44819.762129629627</v>
      </c>
      <c r="AI554" s="32" t="s">
        <v>56</v>
      </c>
    </row>
    <row r="555" spans="1:35">
      <c r="A555" s="32" t="s">
        <v>35</v>
      </c>
      <c r="B555" s="32" t="s">
        <v>2348</v>
      </c>
      <c r="C555" s="33">
        <v>44819.668993055559</v>
      </c>
      <c r="D555" s="33">
        <v>44819.413321759261</v>
      </c>
      <c r="E555" s="32" t="s">
        <v>37</v>
      </c>
      <c r="F555" s="32" t="s">
        <v>2802</v>
      </c>
      <c r="G555">
        <v>11684</v>
      </c>
      <c r="H555" s="33">
        <v>44837.42596064815</v>
      </c>
      <c r="I555" s="32" t="s">
        <v>38</v>
      </c>
      <c r="J555" s="32" t="s">
        <v>39</v>
      </c>
      <c r="K555" s="33"/>
      <c r="L555" s="32" t="s">
        <v>40</v>
      </c>
      <c r="M555" s="32" t="s">
        <v>56</v>
      </c>
      <c r="N555">
        <v>1</v>
      </c>
      <c r="O555" s="32" t="s">
        <v>60</v>
      </c>
      <c r="P555">
        <v>0</v>
      </c>
      <c r="Q555" s="32" t="s">
        <v>56</v>
      </c>
      <c r="R555">
        <v>6843</v>
      </c>
      <c r="S555" s="32" t="s">
        <v>370</v>
      </c>
      <c r="T555" s="32" t="s">
        <v>371</v>
      </c>
      <c r="U555" s="32" t="s">
        <v>45</v>
      </c>
      <c r="V555" s="32" t="s">
        <v>2803</v>
      </c>
      <c r="W555" s="33">
        <v>44819.663923611108</v>
      </c>
      <c r="X555" s="32" t="s">
        <v>59</v>
      </c>
      <c r="Y555" s="32" t="s">
        <v>52</v>
      </c>
      <c r="Z555" s="32" t="s">
        <v>48</v>
      </c>
      <c r="AA555" s="32" t="s">
        <v>574</v>
      </c>
      <c r="AB555" s="32" t="s">
        <v>2802</v>
      </c>
      <c r="AC555" s="32" t="s">
        <v>461</v>
      </c>
      <c r="AD555" s="34"/>
      <c r="AE555" s="32" t="s">
        <v>39</v>
      </c>
      <c r="AF555" s="32" t="s">
        <v>50</v>
      </c>
      <c r="AG555" s="35">
        <v>0</v>
      </c>
      <c r="AH555" s="33">
        <v>44825.67596064815</v>
      </c>
      <c r="AI555" s="32" t="s">
        <v>56</v>
      </c>
    </row>
    <row r="556" spans="1:35">
      <c r="A556" s="32" t="s">
        <v>35</v>
      </c>
      <c r="B556" s="32" t="s">
        <v>329</v>
      </c>
      <c r="C556" s="33">
        <v>44821.733182870368</v>
      </c>
      <c r="D556" s="33">
        <v>44819.414212962962</v>
      </c>
      <c r="E556" s="32" t="s">
        <v>37</v>
      </c>
      <c r="F556" s="32" t="s">
        <v>2804</v>
      </c>
      <c r="G556">
        <v>11685</v>
      </c>
      <c r="H556" s="33">
        <v>44832.47278935185</v>
      </c>
      <c r="I556" s="32" t="s">
        <v>38</v>
      </c>
      <c r="J556" s="32" t="s">
        <v>39</v>
      </c>
      <c r="K556" s="33"/>
      <c r="L556" s="32" t="s">
        <v>40</v>
      </c>
      <c r="M556" s="32" t="s">
        <v>56</v>
      </c>
      <c r="N556">
        <v>1</v>
      </c>
      <c r="O556" s="32" t="s">
        <v>2805</v>
      </c>
      <c r="P556">
        <v>0</v>
      </c>
      <c r="Q556" s="32" t="s">
        <v>56</v>
      </c>
      <c r="R556">
        <v>8703</v>
      </c>
      <c r="S556" s="32" t="s">
        <v>905</v>
      </c>
      <c r="T556" s="32" t="s">
        <v>906</v>
      </c>
      <c r="U556" s="32" t="s">
        <v>45</v>
      </c>
      <c r="V556" s="32" t="s">
        <v>2806</v>
      </c>
      <c r="W556" s="33">
        <v>44819.709143518521</v>
      </c>
      <c r="X556" s="32" t="s">
        <v>51</v>
      </c>
      <c r="Y556" s="32" t="s">
        <v>47</v>
      </c>
      <c r="Z556" s="32" t="s">
        <v>48</v>
      </c>
      <c r="AA556" s="32" t="s">
        <v>330</v>
      </c>
      <c r="AB556" s="32" t="s">
        <v>2807</v>
      </c>
      <c r="AC556" s="32" t="s">
        <v>907</v>
      </c>
      <c r="AD556" s="34"/>
      <c r="AE556" s="32" t="s">
        <v>39</v>
      </c>
      <c r="AF556" s="32" t="s">
        <v>53</v>
      </c>
      <c r="AG556" s="35">
        <v>0</v>
      </c>
      <c r="AH556" s="33">
        <v>44823.391539351855</v>
      </c>
      <c r="AI556" s="32" t="s">
        <v>56</v>
      </c>
    </row>
    <row r="557" spans="1:35">
      <c r="A557" s="32" t="s">
        <v>35</v>
      </c>
      <c r="B557" s="32" t="s">
        <v>73</v>
      </c>
      <c r="C557" s="33">
        <v>44819.566840277781</v>
      </c>
      <c r="D557" s="33">
        <v>44819.416030092594</v>
      </c>
      <c r="E557" s="32" t="s">
        <v>37</v>
      </c>
      <c r="F557" s="32" t="s">
        <v>994</v>
      </c>
      <c r="G557">
        <v>11686</v>
      </c>
      <c r="H557" s="33">
        <v>44831.424479166664</v>
      </c>
      <c r="I557" s="32" t="s">
        <v>38</v>
      </c>
      <c r="J557" s="32" t="s">
        <v>39</v>
      </c>
      <c r="K557" s="33"/>
      <c r="L557" s="32" t="s">
        <v>40</v>
      </c>
      <c r="M557" s="32" t="s">
        <v>56</v>
      </c>
      <c r="N557">
        <v>1</v>
      </c>
      <c r="O557" s="32" t="s">
        <v>42</v>
      </c>
      <c r="P557">
        <v>0</v>
      </c>
      <c r="Q557" s="32" t="s">
        <v>56</v>
      </c>
      <c r="R557">
        <v>6916</v>
      </c>
      <c r="S557" s="32" t="s">
        <v>243</v>
      </c>
      <c r="T557" s="32" t="s">
        <v>244</v>
      </c>
      <c r="U557" s="32" t="s">
        <v>45</v>
      </c>
      <c r="V557" s="32" t="s">
        <v>2808</v>
      </c>
      <c r="W557" s="33">
        <v>44819.558668981481</v>
      </c>
      <c r="X557" s="32" t="s">
        <v>72</v>
      </c>
      <c r="Y557" s="32" t="s">
        <v>47</v>
      </c>
      <c r="Z557" s="32" t="s">
        <v>48</v>
      </c>
      <c r="AA557" s="32" t="s">
        <v>77</v>
      </c>
      <c r="AB557" s="32" t="s">
        <v>2809</v>
      </c>
      <c r="AC557" s="32" t="s">
        <v>598</v>
      </c>
      <c r="AD557" s="34"/>
      <c r="AE557" s="32" t="s">
        <v>39</v>
      </c>
      <c r="AF557" s="32" t="s">
        <v>50</v>
      </c>
      <c r="AG557" s="35">
        <v>0</v>
      </c>
      <c r="AH557" s="33">
        <v>44819.566840277781</v>
      </c>
      <c r="AI557" s="32" t="s">
        <v>56</v>
      </c>
    </row>
    <row r="558" spans="1:35">
      <c r="A558" s="32" t="s">
        <v>35</v>
      </c>
      <c r="B558" s="32" t="s">
        <v>1527</v>
      </c>
      <c r="C558" s="33">
        <v>44819.56722222222</v>
      </c>
      <c r="D558" s="33">
        <v>44819.426527777781</v>
      </c>
      <c r="E558" s="32" t="s">
        <v>37</v>
      </c>
      <c r="F558" s="32" t="s">
        <v>2810</v>
      </c>
      <c r="G558">
        <v>11687</v>
      </c>
      <c r="H558" s="33">
        <v>44831.533888888887</v>
      </c>
      <c r="I558" s="32" t="s">
        <v>38</v>
      </c>
      <c r="J558" s="32" t="s">
        <v>39</v>
      </c>
      <c r="K558" s="33"/>
      <c r="L558" s="32" t="s">
        <v>40</v>
      </c>
      <c r="M558" s="32" t="s">
        <v>56</v>
      </c>
      <c r="N558">
        <v>1</v>
      </c>
      <c r="O558" s="32" t="s">
        <v>42</v>
      </c>
      <c r="P558">
        <v>0</v>
      </c>
      <c r="Q558" s="32" t="s">
        <v>56</v>
      </c>
      <c r="R558">
        <v>6260</v>
      </c>
      <c r="S558" s="32" t="s">
        <v>408</v>
      </c>
      <c r="T558" s="32" t="s">
        <v>409</v>
      </c>
      <c r="U558" s="32" t="s">
        <v>45</v>
      </c>
      <c r="V558" s="32" t="s">
        <v>2811</v>
      </c>
      <c r="W558" s="33">
        <v>44819.459907407407</v>
      </c>
      <c r="X558" s="32" t="s">
        <v>103</v>
      </c>
      <c r="Y558" s="32" t="s">
        <v>47</v>
      </c>
      <c r="Z558" s="32" t="s">
        <v>48</v>
      </c>
      <c r="AA558" s="32" t="s">
        <v>634</v>
      </c>
      <c r="AB558" s="32" t="s">
        <v>2812</v>
      </c>
      <c r="AC558" s="32" t="s">
        <v>570</v>
      </c>
      <c r="AD558" s="34"/>
      <c r="AE558" s="32" t="s">
        <v>39</v>
      </c>
      <c r="AF558" s="32" t="s">
        <v>50</v>
      </c>
      <c r="AG558" s="35">
        <v>0</v>
      </c>
      <c r="AH558" s="33">
        <v>44819.56722222222</v>
      </c>
      <c r="AI558" s="32" t="s">
        <v>56</v>
      </c>
    </row>
    <row r="559" spans="1:35">
      <c r="A559" s="32" t="s">
        <v>35</v>
      </c>
      <c r="B559" s="32" t="s">
        <v>178</v>
      </c>
      <c r="C559" s="33">
        <v>44825.667673611111</v>
      </c>
      <c r="D559" s="33">
        <v>44819.428564814814</v>
      </c>
      <c r="E559" s="32" t="s">
        <v>37</v>
      </c>
      <c r="F559" s="32" t="s">
        <v>2813</v>
      </c>
      <c r="G559">
        <v>11688</v>
      </c>
      <c r="H559" s="33">
        <v>44837.437118055554</v>
      </c>
      <c r="I559" s="32" t="s">
        <v>38</v>
      </c>
      <c r="J559" s="32" t="s">
        <v>39</v>
      </c>
      <c r="K559" s="33"/>
      <c r="L559" s="32" t="s">
        <v>40</v>
      </c>
      <c r="M559" s="32" t="s">
        <v>56</v>
      </c>
      <c r="N559">
        <v>1</v>
      </c>
      <c r="O559" s="32" t="s">
        <v>73</v>
      </c>
      <c r="P559">
        <v>0</v>
      </c>
      <c r="Q559" s="32" t="s">
        <v>56</v>
      </c>
      <c r="R559">
        <v>6105</v>
      </c>
      <c r="S559" s="32" t="s">
        <v>1082</v>
      </c>
      <c r="T559" s="32" t="s">
        <v>2814</v>
      </c>
      <c r="U559" s="32" t="s">
        <v>45</v>
      </c>
      <c r="V559" s="32" t="s">
        <v>2815</v>
      </c>
      <c r="W559" s="33">
        <v>44823.670532407406</v>
      </c>
      <c r="X559" s="32" t="s">
        <v>59</v>
      </c>
      <c r="Y559" s="32" t="s">
        <v>47</v>
      </c>
      <c r="Z559" s="32" t="s">
        <v>48</v>
      </c>
      <c r="AA559" s="32" t="s">
        <v>182</v>
      </c>
      <c r="AB559" s="32" t="s">
        <v>2816</v>
      </c>
      <c r="AC559" s="32" t="s">
        <v>565</v>
      </c>
      <c r="AD559" s="34"/>
      <c r="AE559" s="32" t="s">
        <v>39</v>
      </c>
      <c r="AF559" s="32" t="s">
        <v>53</v>
      </c>
      <c r="AG559" s="35">
        <v>0</v>
      </c>
      <c r="AH559" s="33">
        <v>44825.667673611111</v>
      </c>
      <c r="AI559" s="32" t="s">
        <v>56</v>
      </c>
    </row>
    <row r="560" spans="1:35">
      <c r="A560" s="32" t="s">
        <v>35</v>
      </c>
      <c r="B560" s="32" t="s">
        <v>178</v>
      </c>
      <c r="C560" s="33">
        <v>44819.567870370367</v>
      </c>
      <c r="D560" s="33">
        <v>44819.436539351853</v>
      </c>
      <c r="E560" s="32" t="s">
        <v>37</v>
      </c>
      <c r="F560" s="32" t="s">
        <v>2817</v>
      </c>
      <c r="G560">
        <v>11689</v>
      </c>
      <c r="H560" s="33">
        <v>44831.483148148145</v>
      </c>
      <c r="I560" s="32" t="s">
        <v>2818</v>
      </c>
      <c r="J560" s="32" t="s">
        <v>45</v>
      </c>
      <c r="K560" s="33">
        <v>44819.439074074071</v>
      </c>
      <c r="L560" s="32" t="s">
        <v>40</v>
      </c>
      <c r="M560" s="32" t="s">
        <v>56</v>
      </c>
      <c r="N560">
        <v>1</v>
      </c>
      <c r="O560" s="32" t="s">
        <v>490</v>
      </c>
      <c r="P560">
        <v>1</v>
      </c>
      <c r="Q560" s="32" t="s">
        <v>56</v>
      </c>
      <c r="R560">
        <v>6791</v>
      </c>
      <c r="S560" s="32" t="s">
        <v>760</v>
      </c>
      <c r="T560" s="32" t="s">
        <v>761</v>
      </c>
      <c r="U560" s="32" t="s">
        <v>45</v>
      </c>
      <c r="V560" s="32" t="s">
        <v>2819</v>
      </c>
      <c r="W560" s="33">
        <v>44819.52171296296</v>
      </c>
      <c r="X560" s="32" t="s">
        <v>81</v>
      </c>
      <c r="Y560" s="32" t="s">
        <v>47</v>
      </c>
      <c r="Z560" s="32" t="s">
        <v>48</v>
      </c>
      <c r="AA560" s="32" t="s">
        <v>230</v>
      </c>
      <c r="AB560" s="32" t="s">
        <v>2820</v>
      </c>
      <c r="AC560" s="32" t="s">
        <v>1883</v>
      </c>
      <c r="AD560" s="34"/>
      <c r="AE560" s="32" t="s">
        <v>39</v>
      </c>
      <c r="AF560" s="32" t="s">
        <v>53</v>
      </c>
      <c r="AG560" s="35">
        <v>0</v>
      </c>
      <c r="AH560" s="33">
        <v>44819.567870370367</v>
      </c>
      <c r="AI560" s="32" t="s">
        <v>56</v>
      </c>
    </row>
    <row r="561" spans="1:35">
      <c r="A561" s="32" t="s">
        <v>35</v>
      </c>
      <c r="B561" s="32" t="s">
        <v>1527</v>
      </c>
      <c r="C561" s="33">
        <v>44821.691886574074</v>
      </c>
      <c r="D561" s="33">
        <v>44819.437650462962</v>
      </c>
      <c r="E561" s="32" t="s">
        <v>37</v>
      </c>
      <c r="F561" s="32" t="s">
        <v>2821</v>
      </c>
      <c r="G561">
        <v>11690</v>
      </c>
      <c r="H561" s="33">
        <v>44832.476388888892</v>
      </c>
      <c r="I561" s="32" t="s">
        <v>38</v>
      </c>
      <c r="J561" s="32" t="s">
        <v>39</v>
      </c>
      <c r="K561" s="33"/>
      <c r="L561" s="32" t="s">
        <v>40</v>
      </c>
      <c r="M561" s="32" t="s">
        <v>56</v>
      </c>
      <c r="N561">
        <v>1</v>
      </c>
      <c r="O561" s="32" t="s">
        <v>42</v>
      </c>
      <c r="P561">
        <v>0</v>
      </c>
      <c r="Q561" s="32" t="s">
        <v>56</v>
      </c>
      <c r="R561">
        <v>6500</v>
      </c>
      <c r="S561" s="32" t="s">
        <v>2290</v>
      </c>
      <c r="T561" s="32" t="s">
        <v>2291</v>
      </c>
      <c r="U561" s="32" t="s">
        <v>45</v>
      </c>
      <c r="V561" s="32" t="s">
        <v>2822</v>
      </c>
      <c r="W561" s="33">
        <v>44819.670254629629</v>
      </c>
      <c r="X561" s="32" t="s">
        <v>85</v>
      </c>
      <c r="Y561" s="32" t="s">
        <v>47</v>
      </c>
      <c r="Z561" s="32" t="s">
        <v>48</v>
      </c>
      <c r="AA561" s="32" t="s">
        <v>107</v>
      </c>
      <c r="AB561" s="32" t="s">
        <v>2823</v>
      </c>
      <c r="AC561" s="32" t="s">
        <v>481</v>
      </c>
      <c r="AD561" s="34"/>
      <c r="AE561" s="32" t="s">
        <v>39</v>
      </c>
      <c r="AF561" s="32" t="s">
        <v>50</v>
      </c>
      <c r="AG561" s="35">
        <v>0</v>
      </c>
      <c r="AH561" s="33">
        <v>44821.691874999997</v>
      </c>
      <c r="AI561" s="32" t="s">
        <v>56</v>
      </c>
    </row>
    <row r="562" spans="1:35">
      <c r="A562" s="32" t="s">
        <v>35</v>
      </c>
      <c r="B562" s="32" t="s">
        <v>1527</v>
      </c>
      <c r="C562" s="33">
        <v>44819.578796296293</v>
      </c>
      <c r="D562" s="33">
        <v>44819.440960648149</v>
      </c>
      <c r="E562" s="32" t="s">
        <v>37</v>
      </c>
      <c r="F562" s="32" t="s">
        <v>39</v>
      </c>
      <c r="G562">
        <v>11691</v>
      </c>
      <c r="H562" s="33">
        <v>44823.691643518519</v>
      </c>
      <c r="I562" s="32" t="s">
        <v>2824</v>
      </c>
      <c r="J562" s="32" t="s">
        <v>45</v>
      </c>
      <c r="K562" s="33">
        <v>44819.462395833332</v>
      </c>
      <c r="L562" s="32" t="s">
        <v>40</v>
      </c>
      <c r="M562" s="32" t="s">
        <v>56</v>
      </c>
      <c r="N562">
        <v>1</v>
      </c>
      <c r="O562" s="32" t="s">
        <v>135</v>
      </c>
      <c r="P562">
        <v>1</v>
      </c>
      <c r="Q562" s="32" t="s">
        <v>41</v>
      </c>
      <c r="R562">
        <v>8651</v>
      </c>
      <c r="S562" s="32" t="s">
        <v>853</v>
      </c>
      <c r="T562" s="32" t="s">
        <v>1597</v>
      </c>
      <c r="U562" s="32" t="s">
        <v>45</v>
      </c>
      <c r="V562" s="32" t="s">
        <v>2825</v>
      </c>
      <c r="W562" s="33">
        <v>44819.578796296293</v>
      </c>
      <c r="X562" s="32" t="s">
        <v>110</v>
      </c>
      <c r="Y562" s="32" t="s">
        <v>47</v>
      </c>
      <c r="Z562" s="32" t="s">
        <v>48</v>
      </c>
      <c r="AA562" s="32" t="s">
        <v>97</v>
      </c>
      <c r="AB562" s="32" t="s">
        <v>854</v>
      </c>
      <c r="AC562" s="32" t="s">
        <v>1598</v>
      </c>
      <c r="AD562" s="34"/>
      <c r="AE562" s="32" t="s">
        <v>39</v>
      </c>
      <c r="AF562" s="32" t="s">
        <v>53</v>
      </c>
      <c r="AG562" s="35">
        <v>0</v>
      </c>
      <c r="AH562" s="33">
        <v>44819.578796296293</v>
      </c>
      <c r="AI562" s="32" t="s">
        <v>56</v>
      </c>
    </row>
    <row r="563" spans="1:35">
      <c r="A563" s="32" t="s">
        <v>35</v>
      </c>
      <c r="B563" s="32" t="s">
        <v>1527</v>
      </c>
      <c r="C563" s="33">
        <v>44819.473078703704</v>
      </c>
      <c r="D563" s="33">
        <v>44819.463784722226</v>
      </c>
      <c r="E563" s="32" t="s">
        <v>37</v>
      </c>
      <c r="F563" s="32" t="s">
        <v>39</v>
      </c>
      <c r="G563">
        <v>11692</v>
      </c>
      <c r="H563" s="33">
        <v>44824.339120370372</v>
      </c>
      <c r="I563" s="32" t="s">
        <v>2826</v>
      </c>
      <c r="J563" s="32" t="s">
        <v>45</v>
      </c>
      <c r="K563" s="33">
        <v>44819.472326388888</v>
      </c>
      <c r="L563" s="32" t="s">
        <v>40</v>
      </c>
      <c r="M563" s="32" t="s">
        <v>56</v>
      </c>
      <c r="N563">
        <v>1</v>
      </c>
      <c r="O563" s="32" t="s">
        <v>135</v>
      </c>
      <c r="P563">
        <v>1</v>
      </c>
      <c r="Q563" s="32" t="s">
        <v>41</v>
      </c>
      <c r="R563">
        <v>6784</v>
      </c>
      <c r="S563" s="32" t="s">
        <v>763</v>
      </c>
      <c r="T563" s="32" t="s">
        <v>1406</v>
      </c>
      <c r="U563" s="32" t="s">
        <v>45</v>
      </c>
      <c r="V563" s="32" t="s">
        <v>2827</v>
      </c>
      <c r="W563" s="33">
        <v>44819.473078703704</v>
      </c>
      <c r="X563" s="32" t="s">
        <v>110</v>
      </c>
      <c r="Y563" s="32" t="s">
        <v>47</v>
      </c>
      <c r="Z563" s="32" t="s">
        <v>48</v>
      </c>
      <c r="AA563" s="32" t="s">
        <v>97</v>
      </c>
      <c r="AB563" s="32" t="s">
        <v>1013</v>
      </c>
      <c r="AC563" s="32" t="s">
        <v>764</v>
      </c>
      <c r="AD563" s="34"/>
      <c r="AE563" s="32" t="s">
        <v>39</v>
      </c>
      <c r="AF563" s="32" t="s">
        <v>53</v>
      </c>
      <c r="AG563" s="35">
        <v>0</v>
      </c>
      <c r="AH563" s="33">
        <v>44819.473078703704</v>
      </c>
      <c r="AI563" s="32" t="s">
        <v>56</v>
      </c>
    </row>
    <row r="564" spans="1:35">
      <c r="A564" s="32" t="s">
        <v>35</v>
      </c>
      <c r="B564" s="32" t="s">
        <v>178</v>
      </c>
      <c r="C564" s="33">
        <v>44819.568159722221</v>
      </c>
      <c r="D564" s="33">
        <v>44819.464155092595</v>
      </c>
      <c r="E564" s="32" t="s">
        <v>37</v>
      </c>
      <c r="F564" s="32" t="s">
        <v>39</v>
      </c>
      <c r="G564">
        <v>11693</v>
      </c>
      <c r="H564" s="33">
        <v>44824.415381944447</v>
      </c>
      <c r="I564" s="32" t="s">
        <v>38</v>
      </c>
      <c r="J564" s="32" t="s">
        <v>39</v>
      </c>
      <c r="K564" s="33"/>
      <c r="L564" s="32" t="s">
        <v>40</v>
      </c>
      <c r="M564" s="32" t="s">
        <v>56</v>
      </c>
      <c r="N564">
        <v>1</v>
      </c>
      <c r="O564" s="32" t="s">
        <v>54</v>
      </c>
      <c r="P564">
        <v>0</v>
      </c>
      <c r="Q564" s="32" t="s">
        <v>41</v>
      </c>
      <c r="R564">
        <v>8101</v>
      </c>
      <c r="S564" s="32" t="s">
        <v>795</v>
      </c>
      <c r="T564" s="32" t="s">
        <v>796</v>
      </c>
      <c r="U564" s="32" t="s">
        <v>45</v>
      </c>
      <c r="V564" s="32" t="s">
        <v>2828</v>
      </c>
      <c r="W564" s="33">
        <v>44819.4921412037</v>
      </c>
      <c r="X564" s="32" t="s">
        <v>94</v>
      </c>
      <c r="Y564" s="32" t="s">
        <v>47</v>
      </c>
      <c r="Z564" s="32" t="s">
        <v>48</v>
      </c>
      <c r="AA564" s="32" t="s">
        <v>182</v>
      </c>
      <c r="AB564" s="32" t="s">
        <v>2829</v>
      </c>
      <c r="AC564" s="32" t="s">
        <v>2830</v>
      </c>
      <c r="AD564" s="34">
        <v>44686</v>
      </c>
      <c r="AE564" s="32" t="s">
        <v>39</v>
      </c>
      <c r="AF564" s="32" t="s">
        <v>53</v>
      </c>
      <c r="AG564" s="35">
        <v>0</v>
      </c>
      <c r="AH564" s="33">
        <v>44819.604641203703</v>
      </c>
      <c r="AI564" s="32" t="s">
        <v>56</v>
      </c>
    </row>
    <row r="565" spans="1:35">
      <c r="A565" s="32" t="s">
        <v>35</v>
      </c>
      <c r="B565" s="32" t="s">
        <v>1527</v>
      </c>
      <c r="C565" s="33">
        <v>44819.479467592595</v>
      </c>
      <c r="D565" s="33">
        <v>44819.464895833335</v>
      </c>
      <c r="E565" s="32" t="s">
        <v>37</v>
      </c>
      <c r="F565" s="32" t="s">
        <v>39</v>
      </c>
      <c r="G565">
        <v>11694</v>
      </c>
      <c r="H565" s="33">
        <v>44824.370185185187</v>
      </c>
      <c r="I565" s="32" t="s">
        <v>38</v>
      </c>
      <c r="J565" s="32" t="s">
        <v>39</v>
      </c>
      <c r="K565" s="33"/>
      <c r="L565" s="32" t="s">
        <v>40</v>
      </c>
      <c r="M565" s="32" t="s">
        <v>56</v>
      </c>
      <c r="N565">
        <v>1</v>
      </c>
      <c r="O565" s="32" t="s">
        <v>135</v>
      </c>
      <c r="P565">
        <v>0</v>
      </c>
      <c r="Q565" s="32" t="s">
        <v>41</v>
      </c>
      <c r="R565">
        <v>6711</v>
      </c>
      <c r="S565" s="32" t="s">
        <v>763</v>
      </c>
      <c r="T565" s="32" t="s">
        <v>1406</v>
      </c>
      <c r="U565" s="32" t="s">
        <v>45</v>
      </c>
      <c r="V565" s="32" t="s">
        <v>2831</v>
      </c>
      <c r="W565" s="33">
        <v>44819.479467592595</v>
      </c>
      <c r="X565" s="32" t="s">
        <v>96</v>
      </c>
      <c r="Y565" s="32" t="s">
        <v>47</v>
      </c>
      <c r="Z565" s="32" t="s">
        <v>48</v>
      </c>
      <c r="AA565" s="32" t="s">
        <v>97</v>
      </c>
      <c r="AB565" s="32" t="s">
        <v>1013</v>
      </c>
      <c r="AC565" s="32" t="s">
        <v>764</v>
      </c>
      <c r="AD565" s="34"/>
      <c r="AE565" s="32" t="s">
        <v>39</v>
      </c>
      <c r="AF565" s="32" t="s">
        <v>53</v>
      </c>
      <c r="AG565" s="35">
        <v>0</v>
      </c>
      <c r="AH565" s="33">
        <v>44819.509074074071</v>
      </c>
      <c r="AI565" s="32" t="s">
        <v>56</v>
      </c>
    </row>
    <row r="566" spans="1:35">
      <c r="A566" s="32" t="s">
        <v>35</v>
      </c>
      <c r="B566" s="32" t="s">
        <v>1527</v>
      </c>
      <c r="C566" s="33">
        <v>44819.492337962962</v>
      </c>
      <c r="D566" s="33">
        <v>44819.465208333335</v>
      </c>
      <c r="E566" s="32" t="s">
        <v>37</v>
      </c>
      <c r="F566" s="32" t="s">
        <v>39</v>
      </c>
      <c r="G566">
        <v>11695</v>
      </c>
      <c r="H566" s="33">
        <v>44824.356817129628</v>
      </c>
      <c r="I566" s="32" t="s">
        <v>38</v>
      </c>
      <c r="J566" s="32" t="s">
        <v>39</v>
      </c>
      <c r="K566" s="33"/>
      <c r="L566" s="32" t="s">
        <v>40</v>
      </c>
      <c r="M566" s="32" t="s">
        <v>56</v>
      </c>
      <c r="N566">
        <v>1</v>
      </c>
      <c r="O566" s="32" t="s">
        <v>135</v>
      </c>
      <c r="P566">
        <v>0</v>
      </c>
      <c r="Q566" s="32" t="s">
        <v>41</v>
      </c>
      <c r="R566">
        <v>6711</v>
      </c>
      <c r="S566" s="32" t="s">
        <v>763</v>
      </c>
      <c r="T566" s="32" t="s">
        <v>1406</v>
      </c>
      <c r="U566" s="32" t="s">
        <v>45</v>
      </c>
      <c r="V566" s="32" t="s">
        <v>2832</v>
      </c>
      <c r="W566" s="33">
        <v>44819.492337962962</v>
      </c>
      <c r="X566" s="32" t="s">
        <v>96</v>
      </c>
      <c r="Y566" s="32" t="s">
        <v>47</v>
      </c>
      <c r="Z566" s="32" t="s">
        <v>48</v>
      </c>
      <c r="AA566" s="32" t="s">
        <v>97</v>
      </c>
      <c r="AB566" s="32" t="s">
        <v>1013</v>
      </c>
      <c r="AC566" s="32" t="s">
        <v>764</v>
      </c>
      <c r="AD566" s="34"/>
      <c r="AE566" s="32" t="s">
        <v>39</v>
      </c>
      <c r="AF566" s="32" t="s">
        <v>53</v>
      </c>
      <c r="AG566" s="35">
        <v>0</v>
      </c>
      <c r="AH566" s="33">
        <v>44819.508900462963</v>
      </c>
      <c r="AI566" s="32" t="s">
        <v>56</v>
      </c>
    </row>
    <row r="567" spans="1:35">
      <c r="A567" s="32" t="s">
        <v>35</v>
      </c>
      <c r="B567" s="32" t="s">
        <v>329</v>
      </c>
      <c r="C567" s="33">
        <v>44819.480729166666</v>
      </c>
      <c r="D567" s="33">
        <v>44819.47115740741</v>
      </c>
      <c r="E567" s="32" t="s">
        <v>37</v>
      </c>
      <c r="F567" s="32" t="s">
        <v>2833</v>
      </c>
      <c r="G567">
        <v>11696</v>
      </c>
      <c r="H567" s="33">
        <v>44837.653321759259</v>
      </c>
      <c r="I567" s="32" t="s">
        <v>38</v>
      </c>
      <c r="J567" s="32" t="s">
        <v>39</v>
      </c>
      <c r="K567" s="33"/>
      <c r="L567" s="32" t="s">
        <v>40</v>
      </c>
      <c r="M567" s="32" t="s">
        <v>56</v>
      </c>
      <c r="N567">
        <v>1</v>
      </c>
      <c r="O567" s="32" t="s">
        <v>54</v>
      </c>
      <c r="P567">
        <v>0</v>
      </c>
      <c r="Q567" s="32" t="s">
        <v>56</v>
      </c>
      <c r="R567">
        <v>5630</v>
      </c>
      <c r="S567" s="32" t="s">
        <v>2834</v>
      </c>
      <c r="T567" s="32" t="s">
        <v>2835</v>
      </c>
      <c r="U567" s="32" t="s">
        <v>45</v>
      </c>
      <c r="V567" s="32" t="s">
        <v>2836</v>
      </c>
      <c r="W567" s="33">
        <v>44819.480729166666</v>
      </c>
      <c r="X567" s="32" t="s">
        <v>223</v>
      </c>
      <c r="Y567" s="32" t="s">
        <v>47</v>
      </c>
      <c r="Z567" s="32" t="s">
        <v>48</v>
      </c>
      <c r="AA567" s="32" t="s">
        <v>330</v>
      </c>
      <c r="AB567" s="32" t="s">
        <v>2837</v>
      </c>
      <c r="AC567" s="32" t="s">
        <v>600</v>
      </c>
      <c r="AD567" s="34"/>
      <c r="AE567" s="32" t="s">
        <v>39</v>
      </c>
      <c r="AF567" s="32" t="s">
        <v>53</v>
      </c>
      <c r="AG567" s="35">
        <v>0</v>
      </c>
      <c r="AH567" s="33">
        <v>44825.662349537037</v>
      </c>
      <c r="AI567" s="32" t="s">
        <v>56</v>
      </c>
    </row>
    <row r="568" spans="1:35">
      <c r="A568" s="32" t="s">
        <v>35</v>
      </c>
      <c r="B568" s="32" t="s">
        <v>178</v>
      </c>
      <c r="C568" s="33">
        <v>44829.691967592589</v>
      </c>
      <c r="D568" s="33">
        <v>44819.485347222224</v>
      </c>
      <c r="E568" s="32" t="s">
        <v>37</v>
      </c>
      <c r="F568" s="32" t="s">
        <v>39</v>
      </c>
      <c r="G568">
        <v>11697</v>
      </c>
      <c r="H568" s="33">
        <v>44824.360347222224</v>
      </c>
      <c r="I568" s="32" t="s">
        <v>38</v>
      </c>
      <c r="J568" s="32" t="s">
        <v>39</v>
      </c>
      <c r="K568" s="33"/>
      <c r="L568" s="32" t="s">
        <v>40</v>
      </c>
      <c r="M568" s="32" t="s">
        <v>56</v>
      </c>
      <c r="N568">
        <v>1</v>
      </c>
      <c r="O568" s="32" t="s">
        <v>311</v>
      </c>
      <c r="P568">
        <v>0</v>
      </c>
      <c r="Q568" s="32" t="s">
        <v>41</v>
      </c>
      <c r="R568">
        <v>6712</v>
      </c>
      <c r="S568" s="32" t="s">
        <v>2838</v>
      </c>
      <c r="T568" s="32" t="s">
        <v>2839</v>
      </c>
      <c r="U568" s="32" t="s">
        <v>66</v>
      </c>
      <c r="V568" s="32" t="s">
        <v>2840</v>
      </c>
      <c r="W568" s="33">
        <v>44827.690983796296</v>
      </c>
      <c r="X568" s="32" t="s">
        <v>58</v>
      </c>
      <c r="Y568" s="32" t="s">
        <v>47</v>
      </c>
      <c r="Z568" s="32" t="s">
        <v>48</v>
      </c>
      <c r="AA568" s="32" t="s">
        <v>182</v>
      </c>
      <c r="AB568" s="32" t="s">
        <v>2841</v>
      </c>
      <c r="AC568" s="32" t="s">
        <v>480</v>
      </c>
      <c r="AD568" s="34"/>
      <c r="AE568" s="32" t="s">
        <v>39</v>
      </c>
      <c r="AF568" s="32" t="s">
        <v>53</v>
      </c>
      <c r="AG568" s="35">
        <v>0</v>
      </c>
      <c r="AH568" s="33">
        <v>44829.691967592589</v>
      </c>
      <c r="AI568" s="32" t="s">
        <v>56</v>
      </c>
    </row>
    <row r="569" spans="1:35">
      <c r="A569" s="32" t="s">
        <v>35</v>
      </c>
      <c r="B569" s="32" t="s">
        <v>329</v>
      </c>
      <c r="C569" s="33">
        <v>44834.484039351853</v>
      </c>
      <c r="D569" s="33">
        <v>44819.515879629631</v>
      </c>
      <c r="E569" s="32" t="s">
        <v>37</v>
      </c>
      <c r="F569" s="32" t="s">
        <v>39</v>
      </c>
      <c r="G569">
        <v>11698</v>
      </c>
      <c r="H569" s="33">
        <v>44831</v>
      </c>
      <c r="I569" s="32" t="s">
        <v>2842</v>
      </c>
      <c r="J569" s="32" t="s">
        <v>66</v>
      </c>
      <c r="K569" s="33">
        <v>44823.467893518522</v>
      </c>
      <c r="L569" s="32" t="s">
        <v>40</v>
      </c>
      <c r="M569" s="32" t="s">
        <v>56</v>
      </c>
      <c r="N569">
        <v>1</v>
      </c>
      <c r="O569" s="32" t="s">
        <v>732</v>
      </c>
      <c r="P569">
        <v>3</v>
      </c>
      <c r="Q569" s="32" t="s">
        <v>41</v>
      </c>
      <c r="R569">
        <v>869395594</v>
      </c>
      <c r="S569" s="32" t="s">
        <v>141</v>
      </c>
      <c r="T569" s="32" t="s">
        <v>142</v>
      </c>
      <c r="U569" s="32" t="s">
        <v>66</v>
      </c>
      <c r="V569" s="32" t="s">
        <v>2843</v>
      </c>
      <c r="W569" s="33">
        <v>44832.480567129627</v>
      </c>
      <c r="X569" s="32" t="s">
        <v>85</v>
      </c>
      <c r="Y569" s="32" t="s">
        <v>47</v>
      </c>
      <c r="Z569" s="32" t="s">
        <v>48</v>
      </c>
      <c r="AA569" s="32" t="s">
        <v>330</v>
      </c>
      <c r="AB569" s="32" t="s">
        <v>144</v>
      </c>
      <c r="AC569" s="32" t="s">
        <v>2844</v>
      </c>
      <c r="AD569" s="34"/>
      <c r="AE569" s="32" t="s">
        <v>39</v>
      </c>
      <c r="AF569" s="32" t="s">
        <v>53</v>
      </c>
      <c r="AG569" s="35">
        <v>0</v>
      </c>
      <c r="AH569" s="33">
        <v>44834.484039351853</v>
      </c>
      <c r="AI569" s="32" t="s">
        <v>41</v>
      </c>
    </row>
    <row r="570" spans="1:35">
      <c r="A570" s="32" t="s">
        <v>35</v>
      </c>
      <c r="B570" s="32" t="s">
        <v>178</v>
      </c>
      <c r="C570" s="33">
        <v>44819.568425925929</v>
      </c>
      <c r="D570" s="33">
        <v>44819.516423611109</v>
      </c>
      <c r="E570" s="32" t="s">
        <v>37</v>
      </c>
      <c r="F570" s="32" t="s">
        <v>2845</v>
      </c>
      <c r="G570">
        <v>11699</v>
      </c>
      <c r="H570" s="33">
        <v>44837.647881944446</v>
      </c>
      <c r="I570" s="32" t="s">
        <v>38</v>
      </c>
      <c r="J570" s="32" t="s">
        <v>39</v>
      </c>
      <c r="K570" s="33"/>
      <c r="L570" s="32" t="s">
        <v>40</v>
      </c>
      <c r="M570" s="32" t="s">
        <v>56</v>
      </c>
      <c r="N570">
        <v>1</v>
      </c>
      <c r="O570" s="32" t="s">
        <v>73</v>
      </c>
      <c r="P570">
        <v>0</v>
      </c>
      <c r="Q570" s="32" t="s">
        <v>56</v>
      </c>
      <c r="R570">
        <v>6170</v>
      </c>
      <c r="S570" s="32" t="s">
        <v>100</v>
      </c>
      <c r="T570" s="32" t="s">
        <v>101</v>
      </c>
      <c r="U570" s="32" t="s">
        <v>45</v>
      </c>
      <c r="V570" s="32" t="s">
        <v>303</v>
      </c>
      <c r="W570" s="33">
        <v>44819.538414351853</v>
      </c>
      <c r="X570" s="32" t="s">
        <v>81</v>
      </c>
      <c r="Y570" s="32" t="s">
        <v>47</v>
      </c>
      <c r="Z570" s="32" t="s">
        <v>48</v>
      </c>
      <c r="AA570" s="32" t="s">
        <v>182</v>
      </c>
      <c r="AB570" s="32" t="s">
        <v>2846</v>
      </c>
      <c r="AC570" s="32" t="s">
        <v>688</v>
      </c>
      <c r="AD570" s="34"/>
      <c r="AE570" s="32" t="s">
        <v>39</v>
      </c>
      <c r="AF570" s="32" t="s">
        <v>53</v>
      </c>
      <c r="AG570" s="35">
        <v>0</v>
      </c>
      <c r="AH570" s="33">
        <v>44825.669409722221</v>
      </c>
      <c r="AI570" s="32" t="s">
        <v>56</v>
      </c>
    </row>
    <row r="571" spans="1:35">
      <c r="A571" s="32" t="s">
        <v>35</v>
      </c>
      <c r="B571" s="32" t="s">
        <v>329</v>
      </c>
      <c r="C571" s="33">
        <v>44819.638819444444</v>
      </c>
      <c r="D571" s="33">
        <v>44819.516898148147</v>
      </c>
      <c r="E571" s="32" t="s">
        <v>37</v>
      </c>
      <c r="F571" s="32" t="s">
        <v>39</v>
      </c>
      <c r="G571">
        <v>11700</v>
      </c>
      <c r="H571" s="33">
        <v>44824.403402777774</v>
      </c>
      <c r="I571" s="32" t="s">
        <v>38</v>
      </c>
      <c r="J571" s="32" t="s">
        <v>39</v>
      </c>
      <c r="K571" s="33"/>
      <c r="L571" s="32" t="s">
        <v>40</v>
      </c>
      <c r="M571" s="32" t="s">
        <v>56</v>
      </c>
      <c r="N571">
        <v>1</v>
      </c>
      <c r="O571" s="32" t="s">
        <v>732</v>
      </c>
      <c r="P571">
        <v>0</v>
      </c>
      <c r="Q571" s="32" t="s">
        <v>41</v>
      </c>
      <c r="R571">
        <v>869395594</v>
      </c>
      <c r="S571" s="32" t="s">
        <v>2847</v>
      </c>
      <c r="T571" s="32" t="s">
        <v>2848</v>
      </c>
      <c r="U571" s="32" t="s">
        <v>45</v>
      </c>
      <c r="V571" s="32" t="s">
        <v>2849</v>
      </c>
      <c r="W571" s="33">
        <v>44819.627743055556</v>
      </c>
      <c r="X571" s="32" t="s">
        <v>215</v>
      </c>
      <c r="Y571" s="32" t="s">
        <v>47</v>
      </c>
      <c r="Z571" s="32" t="s">
        <v>48</v>
      </c>
      <c r="AA571" s="32" t="s">
        <v>330</v>
      </c>
      <c r="AB571" s="32" t="s">
        <v>2850</v>
      </c>
      <c r="AC571" s="32" t="s">
        <v>527</v>
      </c>
      <c r="AD571" s="34">
        <v>44686</v>
      </c>
      <c r="AE571" s="32" t="s">
        <v>39</v>
      </c>
      <c r="AF571" s="32" t="s">
        <v>53</v>
      </c>
      <c r="AG571" s="35">
        <v>0</v>
      </c>
      <c r="AH571" s="33">
        <v>44819.639363425929</v>
      </c>
      <c r="AI571" s="32" t="s">
        <v>56</v>
      </c>
    </row>
    <row r="572" spans="1:35">
      <c r="A572" s="32" t="s">
        <v>35</v>
      </c>
      <c r="B572" s="32" t="s">
        <v>1527</v>
      </c>
      <c r="C572" s="33">
        <v>44819.578113425923</v>
      </c>
      <c r="D572" s="33">
        <v>44819.53466435185</v>
      </c>
      <c r="E572" s="32" t="s">
        <v>37</v>
      </c>
      <c r="F572" s="32" t="s">
        <v>39</v>
      </c>
      <c r="G572">
        <v>11701</v>
      </c>
      <c r="H572" s="33">
        <v>44824.410208333335</v>
      </c>
      <c r="I572" s="32" t="s">
        <v>2851</v>
      </c>
      <c r="J572" s="32" t="s">
        <v>45</v>
      </c>
      <c r="K572" s="33">
        <v>44819.577175925922</v>
      </c>
      <c r="L572" s="32" t="s">
        <v>40</v>
      </c>
      <c r="M572" s="32" t="s">
        <v>56</v>
      </c>
      <c r="N572">
        <v>1</v>
      </c>
      <c r="O572" s="32" t="s">
        <v>135</v>
      </c>
      <c r="P572">
        <v>1</v>
      </c>
      <c r="Q572" s="32" t="s">
        <v>41</v>
      </c>
      <c r="R572">
        <v>8651</v>
      </c>
      <c r="S572" s="32" t="s">
        <v>853</v>
      </c>
      <c r="T572" s="32" t="s">
        <v>1597</v>
      </c>
      <c r="U572" s="32" t="s">
        <v>45</v>
      </c>
      <c r="V572" s="32" t="s">
        <v>2852</v>
      </c>
      <c r="W572" s="33">
        <v>44819.578113425923</v>
      </c>
      <c r="X572" s="32" t="s">
        <v>110</v>
      </c>
      <c r="Y572" s="32" t="s">
        <v>47</v>
      </c>
      <c r="Z572" s="32" t="s">
        <v>48</v>
      </c>
      <c r="AA572" s="32" t="s">
        <v>97</v>
      </c>
      <c r="AB572" s="32" t="s">
        <v>854</v>
      </c>
      <c r="AC572" s="32" t="s">
        <v>1598</v>
      </c>
      <c r="AD572" s="34"/>
      <c r="AE572" s="32" t="s">
        <v>39</v>
      </c>
      <c r="AF572" s="32" t="s">
        <v>53</v>
      </c>
      <c r="AG572" s="35">
        <v>0</v>
      </c>
      <c r="AH572" s="33">
        <v>44819.578113425923</v>
      </c>
      <c r="AI572" s="32" t="s">
        <v>56</v>
      </c>
    </row>
    <row r="573" spans="1:35">
      <c r="A573" s="32" t="s">
        <v>35</v>
      </c>
      <c r="B573" s="32" t="s">
        <v>1527</v>
      </c>
      <c r="C573" s="33">
        <v>44819.568611111114</v>
      </c>
      <c r="D573" s="33">
        <v>44819.554907407408</v>
      </c>
      <c r="E573" s="32" t="s">
        <v>37</v>
      </c>
      <c r="F573" s="32" t="s">
        <v>2853</v>
      </c>
      <c r="G573">
        <v>11702</v>
      </c>
      <c r="H573" s="33">
        <v>44824.43041666667</v>
      </c>
      <c r="I573" s="32" t="s">
        <v>38</v>
      </c>
      <c r="J573" s="32" t="s">
        <v>39</v>
      </c>
      <c r="K573" s="33"/>
      <c r="L573" s="32" t="s">
        <v>40</v>
      </c>
      <c r="M573" s="32" t="s">
        <v>41</v>
      </c>
      <c r="N573">
        <v>1</v>
      </c>
      <c r="O573" s="32" t="s">
        <v>42</v>
      </c>
      <c r="P573">
        <v>0</v>
      </c>
      <c r="Q573" s="32" t="s">
        <v>41</v>
      </c>
      <c r="R573">
        <v>642175520</v>
      </c>
      <c r="S573" s="32" t="s">
        <v>194</v>
      </c>
      <c r="T573" s="32" t="s">
        <v>195</v>
      </c>
      <c r="U573" s="32" t="s">
        <v>45</v>
      </c>
      <c r="V573" s="32" t="s">
        <v>2854</v>
      </c>
      <c r="W573" s="33">
        <v>44819.568611111114</v>
      </c>
      <c r="X573" s="32" t="s">
        <v>196</v>
      </c>
      <c r="Y573" s="32" t="s">
        <v>282</v>
      </c>
      <c r="Z573" s="32" t="s">
        <v>48</v>
      </c>
      <c r="AA573" s="32" t="s">
        <v>197</v>
      </c>
      <c r="AB573" s="32" t="s">
        <v>2855</v>
      </c>
      <c r="AC573" s="32" t="s">
        <v>538</v>
      </c>
      <c r="AD573" s="34"/>
      <c r="AE573" s="32" t="s">
        <v>39</v>
      </c>
      <c r="AF573" s="32" t="s">
        <v>50</v>
      </c>
      <c r="AG573" s="35">
        <v>0</v>
      </c>
      <c r="AH573" s="33">
        <v>44819.568611111114</v>
      </c>
      <c r="AI573" s="32" t="s">
        <v>41</v>
      </c>
    </row>
    <row r="574" spans="1:35">
      <c r="A574" s="32" t="s">
        <v>35</v>
      </c>
      <c r="B574" s="32" t="s">
        <v>737</v>
      </c>
      <c r="C574" s="33"/>
      <c r="D574" s="33">
        <v>44819.556851851848</v>
      </c>
      <c r="E574" s="32" t="s">
        <v>37</v>
      </c>
      <c r="F574" s="32" t="s">
        <v>2856</v>
      </c>
      <c r="G574">
        <v>11703</v>
      </c>
      <c r="H574" s="33">
        <v>44838.432766203703</v>
      </c>
      <c r="I574" s="32" t="s">
        <v>2857</v>
      </c>
      <c r="J574" s="32" t="s">
        <v>45</v>
      </c>
      <c r="K574" s="33">
        <v>44827.632627314815</v>
      </c>
      <c r="L574" s="32" t="s">
        <v>40</v>
      </c>
      <c r="M574" s="32" t="s">
        <v>56</v>
      </c>
      <c r="N574">
        <v>1</v>
      </c>
      <c r="O574" s="32" t="s">
        <v>39</v>
      </c>
      <c r="P574">
        <v>1</v>
      </c>
      <c r="Q574" s="32" t="s">
        <v>56</v>
      </c>
      <c r="R574">
        <v>5725</v>
      </c>
      <c r="S574" s="32" t="s">
        <v>545</v>
      </c>
      <c r="T574" s="32" t="s">
        <v>546</v>
      </c>
      <c r="U574" s="32" t="s">
        <v>39</v>
      </c>
      <c r="V574" s="32" t="s">
        <v>39</v>
      </c>
      <c r="W574" s="33"/>
      <c r="X574" s="32" t="s">
        <v>259</v>
      </c>
      <c r="Y574" s="32" t="s">
        <v>47</v>
      </c>
      <c r="Z574" s="32" t="s">
        <v>216</v>
      </c>
      <c r="AA574" s="32" t="s">
        <v>739</v>
      </c>
      <c r="AB574" s="32" t="s">
        <v>2858</v>
      </c>
      <c r="AC574" s="32" t="s">
        <v>287</v>
      </c>
      <c r="AD574" s="34"/>
      <c r="AE574" s="32" t="s">
        <v>39</v>
      </c>
      <c r="AF574" s="32" t="s">
        <v>53</v>
      </c>
      <c r="AG574" s="35">
        <v>0</v>
      </c>
      <c r="AH574" s="33">
        <v>44827.632627314815</v>
      </c>
      <c r="AI574" s="32" t="s">
        <v>56</v>
      </c>
    </row>
    <row r="575" spans="1:35">
      <c r="A575" s="32" t="s">
        <v>35</v>
      </c>
      <c r="B575" s="32" t="s">
        <v>329</v>
      </c>
      <c r="C575" s="33">
        <v>44819.568425925929</v>
      </c>
      <c r="D575" s="33">
        <v>44819.55773148148</v>
      </c>
      <c r="E575" s="32" t="s">
        <v>37</v>
      </c>
      <c r="F575" s="32" t="s">
        <v>2859</v>
      </c>
      <c r="G575">
        <v>11704</v>
      </c>
      <c r="H575" s="33">
        <v>44840.704212962963</v>
      </c>
      <c r="I575" s="32" t="s">
        <v>38</v>
      </c>
      <c r="J575" s="32" t="s">
        <v>39</v>
      </c>
      <c r="K575" s="33"/>
      <c r="L575" s="32" t="s">
        <v>40</v>
      </c>
      <c r="M575" s="32" t="s">
        <v>41</v>
      </c>
      <c r="N575">
        <v>1</v>
      </c>
      <c r="O575" s="32" t="s">
        <v>39</v>
      </c>
      <c r="P575">
        <v>0</v>
      </c>
      <c r="Q575" s="32" t="s">
        <v>41</v>
      </c>
      <c r="R575">
        <v>642175520</v>
      </c>
      <c r="S575" s="32" t="s">
        <v>194</v>
      </c>
      <c r="T575" s="32" t="s">
        <v>195</v>
      </c>
      <c r="U575" s="32" t="s">
        <v>45</v>
      </c>
      <c r="V575" s="32" t="s">
        <v>2860</v>
      </c>
      <c r="W575" s="33">
        <v>44819.568425925929</v>
      </c>
      <c r="X575" s="32" t="s">
        <v>196</v>
      </c>
      <c r="Y575" s="32" t="s">
        <v>282</v>
      </c>
      <c r="Z575" s="32" t="s">
        <v>48</v>
      </c>
      <c r="AA575" s="32" t="s">
        <v>39</v>
      </c>
      <c r="AB575" s="32" t="s">
        <v>2861</v>
      </c>
      <c r="AC575" s="32" t="s">
        <v>538</v>
      </c>
      <c r="AD575" s="34"/>
      <c r="AE575" s="32" t="s">
        <v>39</v>
      </c>
      <c r="AF575" s="32" t="s">
        <v>50</v>
      </c>
      <c r="AG575" s="35">
        <v>0</v>
      </c>
      <c r="AH575" s="33">
        <v>44838.464629629627</v>
      </c>
      <c r="AI575" s="32" t="s">
        <v>41</v>
      </c>
    </row>
    <row r="576" spans="1:35">
      <c r="A576" s="32" t="s">
        <v>35</v>
      </c>
      <c r="B576" s="32" t="s">
        <v>499</v>
      </c>
      <c r="C576" s="33">
        <v>44819.569155092591</v>
      </c>
      <c r="D576" s="33">
        <v>44819.562152777777</v>
      </c>
      <c r="E576" s="32" t="s">
        <v>37</v>
      </c>
      <c r="F576" s="32" t="s">
        <v>2862</v>
      </c>
      <c r="G576">
        <v>11705</v>
      </c>
      <c r="H576" s="33">
        <v>44840.70758101852</v>
      </c>
      <c r="I576" s="32" t="s">
        <v>38</v>
      </c>
      <c r="J576" s="32" t="s">
        <v>39</v>
      </c>
      <c r="K576" s="33"/>
      <c r="L576" s="32" t="s">
        <v>40</v>
      </c>
      <c r="M576" s="32" t="s">
        <v>41</v>
      </c>
      <c r="N576">
        <v>1</v>
      </c>
      <c r="O576" s="32" t="s">
        <v>39</v>
      </c>
      <c r="P576">
        <v>0</v>
      </c>
      <c r="Q576" s="32" t="s">
        <v>41</v>
      </c>
      <c r="R576">
        <v>642175520</v>
      </c>
      <c r="S576" s="32" t="s">
        <v>194</v>
      </c>
      <c r="T576" s="32" t="s">
        <v>195</v>
      </c>
      <c r="U576" s="32" t="s">
        <v>45</v>
      </c>
      <c r="V576" s="32" t="s">
        <v>2863</v>
      </c>
      <c r="W576" s="33">
        <v>44819.569155092591</v>
      </c>
      <c r="X576" s="32" t="s">
        <v>196</v>
      </c>
      <c r="Y576" s="32" t="s">
        <v>235</v>
      </c>
      <c r="Z576" s="32" t="s">
        <v>48</v>
      </c>
      <c r="AA576" s="32" t="s">
        <v>39</v>
      </c>
      <c r="AB576" s="32" t="s">
        <v>2864</v>
      </c>
      <c r="AC576" s="32" t="s">
        <v>538</v>
      </c>
      <c r="AD576" s="34"/>
      <c r="AE576" s="32" t="s">
        <v>39</v>
      </c>
      <c r="AF576" s="32" t="s">
        <v>50</v>
      </c>
      <c r="AG576" s="35">
        <v>0</v>
      </c>
      <c r="AH576" s="33">
        <v>44838.464525462965</v>
      </c>
      <c r="AI576" s="32" t="s">
        <v>41</v>
      </c>
    </row>
    <row r="577" spans="1:35">
      <c r="A577" s="32" t="s">
        <v>35</v>
      </c>
      <c r="B577" s="32" t="s">
        <v>499</v>
      </c>
      <c r="C577" s="33">
        <v>44819.569432870368</v>
      </c>
      <c r="D577" s="33">
        <v>44819.563194444447</v>
      </c>
      <c r="E577" s="32" t="s">
        <v>37</v>
      </c>
      <c r="F577" s="32" t="s">
        <v>2865</v>
      </c>
      <c r="G577">
        <v>11706</v>
      </c>
      <c r="H577" s="33">
        <v>44841.333761574075</v>
      </c>
      <c r="I577" s="32" t="s">
        <v>38</v>
      </c>
      <c r="J577" s="32" t="s">
        <v>39</v>
      </c>
      <c r="K577" s="33"/>
      <c r="L577" s="32" t="s">
        <v>40</v>
      </c>
      <c r="M577" s="32" t="s">
        <v>41</v>
      </c>
      <c r="N577">
        <v>1</v>
      </c>
      <c r="O577" s="32" t="s">
        <v>39</v>
      </c>
      <c r="P577">
        <v>0</v>
      </c>
      <c r="Q577" s="32" t="s">
        <v>41</v>
      </c>
      <c r="R577">
        <v>642175520</v>
      </c>
      <c r="S577" s="32" t="s">
        <v>194</v>
      </c>
      <c r="T577" s="32" t="s">
        <v>195</v>
      </c>
      <c r="U577" s="32" t="s">
        <v>45</v>
      </c>
      <c r="V577" s="32" t="s">
        <v>2866</v>
      </c>
      <c r="W577" s="33">
        <v>44819.569432870368</v>
      </c>
      <c r="X577" s="32" t="s">
        <v>196</v>
      </c>
      <c r="Y577" s="32" t="s">
        <v>52</v>
      </c>
      <c r="Z577" s="32" t="s">
        <v>48</v>
      </c>
      <c r="AA577" s="32" t="s">
        <v>39</v>
      </c>
      <c r="AB577" s="32" t="s">
        <v>2867</v>
      </c>
      <c r="AC577" s="32" t="s">
        <v>538</v>
      </c>
      <c r="AD577" s="34"/>
      <c r="AE577" s="32" t="s">
        <v>39</v>
      </c>
      <c r="AF577" s="32" t="s">
        <v>50</v>
      </c>
      <c r="AG577" s="35">
        <v>0</v>
      </c>
      <c r="AH577" s="33">
        <v>44838.464317129627</v>
      </c>
      <c r="AI577" s="32" t="s">
        <v>41</v>
      </c>
    </row>
    <row r="578" spans="1:35">
      <c r="A578" s="32" t="s">
        <v>35</v>
      </c>
      <c r="B578" s="32" t="s">
        <v>329</v>
      </c>
      <c r="C578" s="33">
        <v>44819.570671296293</v>
      </c>
      <c r="D578" s="33">
        <v>44819.564039351855</v>
      </c>
      <c r="E578" s="32" t="s">
        <v>37</v>
      </c>
      <c r="F578" s="32" t="s">
        <v>2868</v>
      </c>
      <c r="G578">
        <v>11707</v>
      </c>
      <c r="H578" s="33">
        <v>44840.707928240743</v>
      </c>
      <c r="I578" s="32" t="s">
        <v>38</v>
      </c>
      <c r="J578" s="32" t="s">
        <v>39</v>
      </c>
      <c r="K578" s="33"/>
      <c r="L578" s="32" t="s">
        <v>40</v>
      </c>
      <c r="M578" s="32" t="s">
        <v>41</v>
      </c>
      <c r="N578">
        <v>1</v>
      </c>
      <c r="O578" s="32" t="s">
        <v>39</v>
      </c>
      <c r="P578">
        <v>0</v>
      </c>
      <c r="Q578" s="32" t="s">
        <v>41</v>
      </c>
      <c r="R578">
        <v>642175520</v>
      </c>
      <c r="S578" s="32" t="s">
        <v>194</v>
      </c>
      <c r="T578" s="32" t="s">
        <v>195</v>
      </c>
      <c r="U578" s="32" t="s">
        <v>45</v>
      </c>
      <c r="V578" s="32" t="s">
        <v>2869</v>
      </c>
      <c r="W578" s="33">
        <v>44819.570671296293</v>
      </c>
      <c r="X578" s="32" t="s">
        <v>196</v>
      </c>
      <c r="Y578" s="32" t="s">
        <v>282</v>
      </c>
      <c r="Z578" s="32" t="s">
        <v>48</v>
      </c>
      <c r="AA578" s="32" t="s">
        <v>425</v>
      </c>
      <c r="AB578" s="32" t="s">
        <v>2870</v>
      </c>
      <c r="AC578" s="32" t="s">
        <v>538</v>
      </c>
      <c r="AD578" s="34"/>
      <c r="AE578" s="32" t="s">
        <v>39</v>
      </c>
      <c r="AF578" s="32" t="s">
        <v>50</v>
      </c>
      <c r="AG578" s="35">
        <v>0</v>
      </c>
      <c r="AH578" s="33">
        <v>44838.464178240742</v>
      </c>
      <c r="AI578" s="32" t="s">
        <v>41</v>
      </c>
    </row>
    <row r="579" spans="1:35">
      <c r="A579" s="32" t="s">
        <v>35</v>
      </c>
      <c r="B579" s="32" t="s">
        <v>737</v>
      </c>
      <c r="C579" s="33">
        <v>44819.574317129627</v>
      </c>
      <c r="D579" s="33">
        <v>44819.564722222225</v>
      </c>
      <c r="E579" s="32" t="s">
        <v>37</v>
      </c>
      <c r="F579" s="32" t="s">
        <v>2871</v>
      </c>
      <c r="G579">
        <v>11708</v>
      </c>
      <c r="H579" s="33">
        <v>44839.621064814812</v>
      </c>
      <c r="I579" s="32" t="s">
        <v>2872</v>
      </c>
      <c r="J579" s="32" t="s">
        <v>66</v>
      </c>
      <c r="K579" s="33">
        <v>44827.629895833335</v>
      </c>
      <c r="L579" s="32" t="s">
        <v>40</v>
      </c>
      <c r="M579" s="32" t="s">
        <v>56</v>
      </c>
      <c r="N579">
        <v>1</v>
      </c>
      <c r="O579" s="32" t="s">
        <v>39</v>
      </c>
      <c r="P579">
        <v>1</v>
      </c>
      <c r="Q579" s="32" t="s">
        <v>56</v>
      </c>
      <c r="R579">
        <v>5725</v>
      </c>
      <c r="S579" s="32" t="s">
        <v>1585</v>
      </c>
      <c r="T579" s="32" t="s">
        <v>1586</v>
      </c>
      <c r="U579" s="32" t="s">
        <v>45</v>
      </c>
      <c r="V579" s="32" t="s">
        <v>849</v>
      </c>
      <c r="W579" s="33">
        <v>44819.574317129627</v>
      </c>
      <c r="X579" s="32" t="s">
        <v>259</v>
      </c>
      <c r="Y579" s="32" t="s">
        <v>47</v>
      </c>
      <c r="Z579" s="32" t="s">
        <v>48</v>
      </c>
      <c r="AA579" s="32" t="s">
        <v>739</v>
      </c>
      <c r="AB579" s="32" t="s">
        <v>2873</v>
      </c>
      <c r="AC579" s="32" t="s">
        <v>287</v>
      </c>
      <c r="AD579" s="34"/>
      <c r="AE579" s="32" t="s">
        <v>39</v>
      </c>
      <c r="AF579" s="32" t="s">
        <v>53</v>
      </c>
      <c r="AG579" s="35">
        <v>0</v>
      </c>
      <c r="AH579" s="33">
        <v>44827.63009259259</v>
      </c>
      <c r="AI579" s="32" t="s">
        <v>56</v>
      </c>
    </row>
    <row r="580" spans="1:35">
      <c r="A580" s="32" t="s">
        <v>35</v>
      </c>
      <c r="B580" s="32" t="s">
        <v>1527</v>
      </c>
      <c r="C580" s="33">
        <v>44819.569837962961</v>
      </c>
      <c r="D580" s="33">
        <v>44819.565763888888</v>
      </c>
      <c r="E580" s="32" t="s">
        <v>37</v>
      </c>
      <c r="F580" s="32" t="s">
        <v>2874</v>
      </c>
      <c r="G580">
        <v>11709</v>
      </c>
      <c r="H580" s="33">
        <v>44841.335625</v>
      </c>
      <c r="I580" s="32" t="s">
        <v>38</v>
      </c>
      <c r="J580" s="32" t="s">
        <v>39</v>
      </c>
      <c r="K580" s="33"/>
      <c r="L580" s="32" t="s">
        <v>40</v>
      </c>
      <c r="M580" s="32" t="s">
        <v>41</v>
      </c>
      <c r="N580">
        <v>1</v>
      </c>
      <c r="O580" s="32" t="s">
        <v>42</v>
      </c>
      <c r="P580">
        <v>0</v>
      </c>
      <c r="Q580" s="32" t="s">
        <v>41</v>
      </c>
      <c r="R580">
        <v>642175520</v>
      </c>
      <c r="S580" s="32" t="s">
        <v>194</v>
      </c>
      <c r="T580" s="32" t="s">
        <v>195</v>
      </c>
      <c r="U580" s="32" t="s">
        <v>45</v>
      </c>
      <c r="V580" s="32" t="s">
        <v>2875</v>
      </c>
      <c r="W580" s="33">
        <v>44819.569837962961</v>
      </c>
      <c r="X580" s="32" t="s">
        <v>196</v>
      </c>
      <c r="Y580" s="32" t="s">
        <v>52</v>
      </c>
      <c r="Z580" s="32" t="s">
        <v>48</v>
      </c>
      <c r="AA580" s="32" t="s">
        <v>197</v>
      </c>
      <c r="AB580" s="32" t="s">
        <v>2876</v>
      </c>
      <c r="AC580" s="32" t="s">
        <v>538</v>
      </c>
      <c r="AD580" s="34"/>
      <c r="AE580" s="32" t="s">
        <v>39</v>
      </c>
      <c r="AF580" s="32" t="s">
        <v>50</v>
      </c>
      <c r="AG580" s="35">
        <v>0</v>
      </c>
      <c r="AH580" s="33">
        <v>44838.464097222219</v>
      </c>
      <c r="AI580" s="32" t="s">
        <v>41</v>
      </c>
    </row>
    <row r="581" spans="1:35">
      <c r="A581" s="32" t="s">
        <v>35</v>
      </c>
      <c r="B581" s="32" t="s">
        <v>178</v>
      </c>
      <c r="C581" s="33">
        <v>44821.733194444445</v>
      </c>
      <c r="D581" s="33">
        <v>44819.568761574075</v>
      </c>
      <c r="E581" s="32" t="s">
        <v>37</v>
      </c>
      <c r="F581" s="32" t="s">
        <v>2877</v>
      </c>
      <c r="G581">
        <v>11710</v>
      </c>
      <c r="H581" s="33">
        <v>44832.627974537034</v>
      </c>
      <c r="I581" s="32" t="s">
        <v>38</v>
      </c>
      <c r="J581" s="32" t="s">
        <v>39</v>
      </c>
      <c r="K581" s="33"/>
      <c r="L581" s="32" t="s">
        <v>40</v>
      </c>
      <c r="M581" s="32" t="s">
        <v>56</v>
      </c>
      <c r="N581">
        <v>1</v>
      </c>
      <c r="O581" s="32" t="s">
        <v>311</v>
      </c>
      <c r="P581">
        <v>0</v>
      </c>
      <c r="Q581" s="32" t="s">
        <v>56</v>
      </c>
      <c r="R581">
        <v>8652</v>
      </c>
      <c r="S581" s="32" t="s">
        <v>211</v>
      </c>
      <c r="T581" s="32" t="s">
        <v>2041</v>
      </c>
      <c r="U581" s="32" t="s">
        <v>45</v>
      </c>
      <c r="V581" s="32" t="s">
        <v>2878</v>
      </c>
      <c r="W581" s="33">
        <v>44819.709849537037</v>
      </c>
      <c r="X581" s="32" t="s">
        <v>51</v>
      </c>
      <c r="Y581" s="32" t="s">
        <v>47</v>
      </c>
      <c r="Z581" s="32" t="s">
        <v>48</v>
      </c>
      <c r="AA581" s="32" t="s">
        <v>182</v>
      </c>
      <c r="AB581" s="32" t="s">
        <v>2879</v>
      </c>
      <c r="AC581" s="32" t="s">
        <v>1256</v>
      </c>
      <c r="AD581" s="34"/>
      <c r="AE581" s="32" t="s">
        <v>39</v>
      </c>
      <c r="AF581" s="32" t="s">
        <v>53</v>
      </c>
      <c r="AG581" s="35">
        <v>0</v>
      </c>
      <c r="AH581" s="33">
        <v>44823.391863425924</v>
      </c>
      <c r="AI581" s="32" t="s">
        <v>56</v>
      </c>
    </row>
    <row r="582" spans="1:35">
      <c r="A582" s="32" t="s">
        <v>35</v>
      </c>
      <c r="B582" s="32" t="s">
        <v>36</v>
      </c>
      <c r="C582" s="33">
        <v>44837.424837962964</v>
      </c>
      <c r="D582" s="33">
        <v>44819.580810185187</v>
      </c>
      <c r="E582" s="32" t="s">
        <v>37</v>
      </c>
      <c r="F582" s="32" t="s">
        <v>2880</v>
      </c>
      <c r="G582">
        <v>11711</v>
      </c>
      <c r="H582" s="33">
        <v>44831.580972222226</v>
      </c>
      <c r="I582" s="32" t="s">
        <v>38</v>
      </c>
      <c r="J582" s="32" t="s">
        <v>39</v>
      </c>
      <c r="K582" s="33"/>
      <c r="L582" s="32" t="s">
        <v>40</v>
      </c>
      <c r="M582" s="32" t="s">
        <v>56</v>
      </c>
      <c r="N582">
        <v>1</v>
      </c>
      <c r="O582" s="32" t="s">
        <v>42</v>
      </c>
      <c r="P582">
        <v>0</v>
      </c>
      <c r="Q582" s="32" t="s">
        <v>56</v>
      </c>
      <c r="R582">
        <v>909155500</v>
      </c>
      <c r="S582" s="32" t="s">
        <v>316</v>
      </c>
      <c r="T582" s="32" t="s">
        <v>317</v>
      </c>
      <c r="U582" s="32" t="s">
        <v>66</v>
      </c>
      <c r="V582" s="32" t="s">
        <v>2881</v>
      </c>
      <c r="W582" s="33">
        <v>44837.424837962964</v>
      </c>
      <c r="X582" s="32" t="s">
        <v>151</v>
      </c>
      <c r="Y582" s="32" t="s">
        <v>52</v>
      </c>
      <c r="Z582" s="32" t="s">
        <v>48</v>
      </c>
      <c r="AA582" s="32" t="s">
        <v>49</v>
      </c>
      <c r="AB582" s="32" t="s">
        <v>2880</v>
      </c>
      <c r="AC582" s="32" t="s">
        <v>464</v>
      </c>
      <c r="AD582" s="34"/>
      <c r="AE582" s="32" t="s">
        <v>39</v>
      </c>
      <c r="AF582" s="32" t="s">
        <v>50</v>
      </c>
      <c r="AG582" s="35">
        <v>0</v>
      </c>
      <c r="AH582" s="33">
        <v>44837.424837962964</v>
      </c>
      <c r="AI582" s="32" t="s">
        <v>56</v>
      </c>
    </row>
    <row r="583" spans="1:35">
      <c r="A583" s="32" t="s">
        <v>35</v>
      </c>
      <c r="B583" s="32" t="s">
        <v>178</v>
      </c>
      <c r="C583" s="33">
        <v>44825.672812500001</v>
      </c>
      <c r="D583" s="33">
        <v>44819.595185185186</v>
      </c>
      <c r="E583" s="32" t="s">
        <v>37</v>
      </c>
      <c r="F583" s="32" t="s">
        <v>2882</v>
      </c>
      <c r="G583">
        <v>11712</v>
      </c>
      <c r="H583" s="33">
        <v>44833.399895833332</v>
      </c>
      <c r="I583" s="32" t="s">
        <v>2883</v>
      </c>
      <c r="J583" s="32" t="s">
        <v>45</v>
      </c>
      <c r="K583" s="33">
        <v>44819.605844907404</v>
      </c>
      <c r="L583" s="32" t="s">
        <v>40</v>
      </c>
      <c r="M583" s="32" t="s">
        <v>56</v>
      </c>
      <c r="N583">
        <v>3</v>
      </c>
      <c r="O583" s="32" t="s">
        <v>54</v>
      </c>
      <c r="P583">
        <v>1</v>
      </c>
      <c r="Q583" s="32" t="s">
        <v>56</v>
      </c>
      <c r="R583">
        <v>8703</v>
      </c>
      <c r="S583" s="32" t="s">
        <v>905</v>
      </c>
      <c r="T583" s="32" t="s">
        <v>906</v>
      </c>
      <c r="U583" s="32" t="s">
        <v>45</v>
      </c>
      <c r="V583" s="32" t="s">
        <v>2884</v>
      </c>
      <c r="W583" s="33">
        <v>44824.49359953704</v>
      </c>
      <c r="X583" s="32" t="s">
        <v>81</v>
      </c>
      <c r="Y583" s="32" t="s">
        <v>47</v>
      </c>
      <c r="Z583" s="32" t="s">
        <v>48</v>
      </c>
      <c r="AA583" s="32" t="s">
        <v>182</v>
      </c>
      <c r="AB583" s="32" t="s">
        <v>2885</v>
      </c>
      <c r="AC583" s="32" t="s">
        <v>907</v>
      </c>
      <c r="AD583" s="34"/>
      <c r="AE583" s="32" t="s">
        <v>39</v>
      </c>
      <c r="AF583" s="32" t="s">
        <v>53</v>
      </c>
      <c r="AG583" s="35">
        <v>0</v>
      </c>
      <c r="AH583" s="33">
        <v>44825.672812500001</v>
      </c>
      <c r="AI583" s="32" t="s">
        <v>56</v>
      </c>
    </row>
    <row r="584" spans="1:35">
      <c r="A584" s="32" t="s">
        <v>35</v>
      </c>
      <c r="B584" s="32" t="s">
        <v>73</v>
      </c>
      <c r="C584" s="33">
        <v>44822.357638888891</v>
      </c>
      <c r="D584" s="33">
        <v>44819.595648148148</v>
      </c>
      <c r="E584" s="32" t="s">
        <v>37</v>
      </c>
      <c r="F584" s="32" t="s">
        <v>2886</v>
      </c>
      <c r="G584">
        <v>11713</v>
      </c>
      <c r="H584" s="33">
        <v>44837.547488425924</v>
      </c>
      <c r="I584" s="32" t="s">
        <v>38</v>
      </c>
      <c r="J584" s="32" t="s">
        <v>39</v>
      </c>
      <c r="K584" s="33"/>
      <c r="L584" s="32" t="s">
        <v>40</v>
      </c>
      <c r="M584" s="32" t="s">
        <v>56</v>
      </c>
      <c r="N584">
        <v>1</v>
      </c>
      <c r="O584" s="32" t="s">
        <v>82</v>
      </c>
      <c r="P584">
        <v>0</v>
      </c>
      <c r="Q584" s="32" t="s">
        <v>56</v>
      </c>
      <c r="R584">
        <v>639636597</v>
      </c>
      <c r="S584" s="32" t="s">
        <v>872</v>
      </c>
      <c r="T584" s="32" t="s">
        <v>2887</v>
      </c>
      <c r="U584" s="32" t="s">
        <v>45</v>
      </c>
      <c r="V584" s="32" t="s">
        <v>2888</v>
      </c>
      <c r="W584" s="33">
        <v>44820.342962962961</v>
      </c>
      <c r="X584" s="32" t="s">
        <v>94</v>
      </c>
      <c r="Y584" s="32" t="s">
        <v>47</v>
      </c>
      <c r="Z584" s="32" t="s">
        <v>48</v>
      </c>
      <c r="AA584" s="32" t="s">
        <v>77</v>
      </c>
      <c r="AB584" s="32" t="s">
        <v>2889</v>
      </c>
      <c r="AC584" s="32" t="s">
        <v>291</v>
      </c>
      <c r="AD584" s="34"/>
      <c r="AE584" s="32" t="s">
        <v>39</v>
      </c>
      <c r="AF584" s="32" t="s">
        <v>50</v>
      </c>
      <c r="AG584" s="35">
        <v>0</v>
      </c>
      <c r="AH584" s="33">
        <v>44825.669710648152</v>
      </c>
      <c r="AI584" s="32" t="s">
        <v>56</v>
      </c>
    </row>
    <row r="585" spans="1:35">
      <c r="A585" s="32" t="s">
        <v>35</v>
      </c>
      <c r="B585" s="32" t="s">
        <v>329</v>
      </c>
      <c r="C585" s="33">
        <v>44838.463969907411</v>
      </c>
      <c r="D585" s="33">
        <v>44819.601585648146</v>
      </c>
      <c r="E585" s="32" t="s">
        <v>37</v>
      </c>
      <c r="F585" s="32" t="s">
        <v>2890</v>
      </c>
      <c r="G585">
        <v>11714</v>
      </c>
      <c r="H585" s="33">
        <v>44824.476585648146</v>
      </c>
      <c r="I585" s="32" t="s">
        <v>38</v>
      </c>
      <c r="J585" s="32" t="s">
        <v>39</v>
      </c>
      <c r="K585" s="33"/>
      <c r="L585" s="32" t="s">
        <v>40</v>
      </c>
      <c r="M585" s="32" t="s">
        <v>41</v>
      </c>
      <c r="N585">
        <v>1</v>
      </c>
      <c r="O585" s="32" t="s">
        <v>39</v>
      </c>
      <c r="P585">
        <v>0</v>
      </c>
      <c r="Q585" s="32" t="s">
        <v>41</v>
      </c>
      <c r="R585">
        <v>642175520</v>
      </c>
      <c r="S585" s="32" t="s">
        <v>194</v>
      </c>
      <c r="T585" s="32" t="s">
        <v>195</v>
      </c>
      <c r="U585" s="32" t="s">
        <v>66</v>
      </c>
      <c r="V585" s="32" t="s">
        <v>2891</v>
      </c>
      <c r="W585" s="33">
        <v>44838.463969907411</v>
      </c>
      <c r="X585" s="32" t="s">
        <v>196</v>
      </c>
      <c r="Y585" s="32" t="s">
        <v>47</v>
      </c>
      <c r="Z585" s="32" t="s">
        <v>48</v>
      </c>
      <c r="AA585" s="32" t="s">
        <v>39</v>
      </c>
      <c r="AB585" s="32" t="s">
        <v>1475</v>
      </c>
      <c r="AC585" s="32" t="s">
        <v>538</v>
      </c>
      <c r="AD585" s="34"/>
      <c r="AE585" s="32" t="s">
        <v>39</v>
      </c>
      <c r="AF585" s="32" t="s">
        <v>50</v>
      </c>
      <c r="AG585" s="35">
        <v>0</v>
      </c>
      <c r="AH585" s="33">
        <v>44838.463969907411</v>
      </c>
      <c r="AI585" s="32" t="s">
        <v>41</v>
      </c>
    </row>
    <row r="586" spans="1:35">
      <c r="A586" s="32" t="s">
        <v>35</v>
      </c>
      <c r="B586" s="32" t="s">
        <v>1527</v>
      </c>
      <c r="C586" s="33"/>
      <c r="D586" s="33">
        <v>44819.611284722225</v>
      </c>
      <c r="E586" s="32" t="s">
        <v>37</v>
      </c>
      <c r="F586" s="32" t="s">
        <v>2892</v>
      </c>
      <c r="G586">
        <v>11715</v>
      </c>
      <c r="H586" s="33">
        <v>44831.611898148149</v>
      </c>
      <c r="I586" s="32" t="s">
        <v>38</v>
      </c>
      <c r="J586" s="32" t="s">
        <v>39</v>
      </c>
      <c r="K586" s="33"/>
      <c r="L586" s="32" t="s">
        <v>40</v>
      </c>
      <c r="M586" s="32" t="s">
        <v>56</v>
      </c>
      <c r="N586">
        <v>1</v>
      </c>
      <c r="O586" s="32" t="s">
        <v>42</v>
      </c>
      <c r="P586">
        <v>0</v>
      </c>
      <c r="Q586" s="32" t="s">
        <v>56</v>
      </c>
      <c r="R586">
        <v>642175520</v>
      </c>
      <c r="S586" s="32" t="s">
        <v>194</v>
      </c>
      <c r="T586" s="32" t="s">
        <v>195</v>
      </c>
      <c r="U586" s="32" t="s">
        <v>39</v>
      </c>
      <c r="V586" s="32" t="s">
        <v>39</v>
      </c>
      <c r="W586" s="33"/>
      <c r="X586" s="32" t="s">
        <v>196</v>
      </c>
      <c r="Y586" s="32" t="s">
        <v>47</v>
      </c>
      <c r="Z586" s="32" t="s">
        <v>160</v>
      </c>
      <c r="AA586" s="32" t="s">
        <v>197</v>
      </c>
      <c r="AB586" s="32" t="s">
        <v>1475</v>
      </c>
      <c r="AC586" s="32" t="s">
        <v>538</v>
      </c>
      <c r="AD586" s="34"/>
      <c r="AE586" s="32" t="s">
        <v>39</v>
      </c>
      <c r="AF586" s="32" t="s">
        <v>50</v>
      </c>
      <c r="AG586" s="35">
        <v>0</v>
      </c>
      <c r="AH586" s="33">
        <v>44819.612592592595</v>
      </c>
      <c r="AI586" s="32" t="s">
        <v>56</v>
      </c>
    </row>
    <row r="587" spans="1:35">
      <c r="A587" s="32" t="s">
        <v>35</v>
      </c>
      <c r="B587" s="32" t="s">
        <v>1527</v>
      </c>
      <c r="C587" s="33"/>
      <c r="D587" s="33">
        <v>44819.611979166664</v>
      </c>
      <c r="E587" s="32" t="s">
        <v>37</v>
      </c>
      <c r="F587" s="32" t="s">
        <v>2893</v>
      </c>
      <c r="G587">
        <v>11716</v>
      </c>
      <c r="H587" s="33">
        <v>44831.612546296295</v>
      </c>
      <c r="I587" s="32" t="s">
        <v>38</v>
      </c>
      <c r="J587" s="32" t="s">
        <v>39</v>
      </c>
      <c r="K587" s="33"/>
      <c r="L587" s="32" t="s">
        <v>40</v>
      </c>
      <c r="M587" s="32" t="s">
        <v>56</v>
      </c>
      <c r="N587">
        <v>1</v>
      </c>
      <c r="O587" s="32" t="s">
        <v>42</v>
      </c>
      <c r="P587">
        <v>0</v>
      </c>
      <c r="Q587" s="32" t="s">
        <v>56</v>
      </c>
      <c r="R587">
        <v>642175520</v>
      </c>
      <c r="S587" s="32" t="s">
        <v>194</v>
      </c>
      <c r="T587" s="32" t="s">
        <v>195</v>
      </c>
      <c r="U587" s="32" t="s">
        <v>39</v>
      </c>
      <c r="V587" s="32" t="s">
        <v>39</v>
      </c>
      <c r="W587" s="33"/>
      <c r="X587" s="32" t="s">
        <v>196</v>
      </c>
      <c r="Y587" s="32" t="s">
        <v>47</v>
      </c>
      <c r="Z587" s="32" t="s">
        <v>160</v>
      </c>
      <c r="AA587" s="32" t="s">
        <v>197</v>
      </c>
      <c r="AB587" s="32" t="s">
        <v>2861</v>
      </c>
      <c r="AC587" s="32" t="s">
        <v>538</v>
      </c>
      <c r="AD587" s="34"/>
      <c r="AE587" s="32" t="s">
        <v>39</v>
      </c>
      <c r="AF587" s="32" t="s">
        <v>50</v>
      </c>
      <c r="AG587" s="35">
        <v>0</v>
      </c>
      <c r="AH587" s="33">
        <v>44819.613240740742</v>
      </c>
      <c r="AI587" s="32" t="s">
        <v>56</v>
      </c>
    </row>
    <row r="588" spans="1:35">
      <c r="A588" s="32" t="s">
        <v>35</v>
      </c>
      <c r="B588" s="32" t="s">
        <v>2348</v>
      </c>
      <c r="C588" s="33">
        <v>44823.524988425925</v>
      </c>
      <c r="D588" s="33">
        <v>44819.615914351853</v>
      </c>
      <c r="E588" s="32" t="s">
        <v>37</v>
      </c>
      <c r="F588" s="32" t="s">
        <v>2894</v>
      </c>
      <c r="G588">
        <v>11717</v>
      </c>
      <c r="H588" s="33">
        <v>44827.459108796298</v>
      </c>
      <c r="I588" s="32" t="s">
        <v>38</v>
      </c>
      <c r="J588" s="32" t="s">
        <v>39</v>
      </c>
      <c r="K588" s="33"/>
      <c r="L588" s="32" t="s">
        <v>40</v>
      </c>
      <c r="M588" s="32" t="s">
        <v>56</v>
      </c>
      <c r="N588">
        <v>1</v>
      </c>
      <c r="O588" s="32" t="s">
        <v>60</v>
      </c>
      <c r="P588">
        <v>0</v>
      </c>
      <c r="Q588" s="32" t="s">
        <v>41</v>
      </c>
      <c r="R588">
        <v>6351</v>
      </c>
      <c r="S588" s="32" t="s">
        <v>2895</v>
      </c>
      <c r="T588" s="32" t="s">
        <v>2896</v>
      </c>
      <c r="U588" s="32" t="s">
        <v>45</v>
      </c>
      <c r="V588" s="32" t="s">
        <v>2897</v>
      </c>
      <c r="W588" s="33">
        <v>44821.485219907408</v>
      </c>
      <c r="X588" s="32" t="s">
        <v>46</v>
      </c>
      <c r="Y588" s="32" t="s">
        <v>47</v>
      </c>
      <c r="Z588" s="32" t="s">
        <v>48</v>
      </c>
      <c r="AA588" s="32" t="s">
        <v>314</v>
      </c>
      <c r="AB588" s="32" t="s">
        <v>2898</v>
      </c>
      <c r="AC588" s="32" t="s">
        <v>1304</v>
      </c>
      <c r="AD588" s="34"/>
      <c r="AE588" s="32" t="s">
        <v>39</v>
      </c>
      <c r="AF588" s="32" t="s">
        <v>50</v>
      </c>
      <c r="AG588" s="35">
        <v>0</v>
      </c>
      <c r="AH588" s="33">
        <v>44825.676469907405</v>
      </c>
      <c r="AI588" s="32" t="s">
        <v>56</v>
      </c>
    </row>
    <row r="589" spans="1:35">
      <c r="A589" s="32" t="s">
        <v>35</v>
      </c>
      <c r="B589" s="32" t="s">
        <v>1527</v>
      </c>
      <c r="C589" s="33"/>
      <c r="D589" s="33">
        <v>44819.616712962961</v>
      </c>
      <c r="E589" s="32" t="s">
        <v>37</v>
      </c>
      <c r="F589" s="32" t="s">
        <v>39</v>
      </c>
      <c r="G589">
        <v>11718</v>
      </c>
      <c r="H589" s="33">
        <v>44824.492037037038</v>
      </c>
      <c r="I589" s="32" t="s">
        <v>38</v>
      </c>
      <c r="J589" s="32" t="s">
        <v>39</v>
      </c>
      <c r="K589" s="33"/>
      <c r="L589" s="32" t="s">
        <v>40</v>
      </c>
      <c r="M589" s="32" t="s">
        <v>56</v>
      </c>
      <c r="N589">
        <v>2</v>
      </c>
      <c r="O589" s="32" t="s">
        <v>39</v>
      </c>
      <c r="P589">
        <v>0</v>
      </c>
      <c r="Q589" s="32" t="s">
        <v>41</v>
      </c>
      <c r="R589">
        <v>8692</v>
      </c>
      <c r="S589" s="32" t="s">
        <v>64</v>
      </c>
      <c r="T589" s="32" t="s">
        <v>65</v>
      </c>
      <c r="U589" s="32" t="s">
        <v>39</v>
      </c>
      <c r="V589" s="32" t="s">
        <v>39</v>
      </c>
      <c r="W589" s="33"/>
      <c r="X589" s="32" t="s">
        <v>560</v>
      </c>
      <c r="Y589" s="32" t="s">
        <v>47</v>
      </c>
      <c r="Z589" s="32" t="s">
        <v>160</v>
      </c>
      <c r="AA589" s="32" t="s">
        <v>39</v>
      </c>
      <c r="AB589" s="32" t="s">
        <v>69</v>
      </c>
      <c r="AC589" s="32" t="s">
        <v>1237</v>
      </c>
      <c r="AD589" s="34"/>
      <c r="AE589" s="32" t="s">
        <v>39</v>
      </c>
      <c r="AF589" s="32" t="s">
        <v>53</v>
      </c>
      <c r="AG589" s="35">
        <v>0</v>
      </c>
      <c r="AH589" s="33">
        <v>44820.555231481485</v>
      </c>
      <c r="AI589" s="32" t="s">
        <v>56</v>
      </c>
    </row>
    <row r="590" spans="1:35">
      <c r="A590" s="32" t="s">
        <v>35</v>
      </c>
      <c r="B590" s="32" t="s">
        <v>499</v>
      </c>
      <c r="C590" s="33">
        <v>44823.600138888891</v>
      </c>
      <c r="D590" s="33">
        <v>44819.621574074074</v>
      </c>
      <c r="E590" s="32" t="s">
        <v>37</v>
      </c>
      <c r="F590" s="32" t="s">
        <v>2899</v>
      </c>
      <c r="G590">
        <v>11719</v>
      </c>
      <c r="H590" s="33">
        <v>44839.360324074078</v>
      </c>
      <c r="I590" s="32" t="s">
        <v>38</v>
      </c>
      <c r="J590" s="32" t="s">
        <v>39</v>
      </c>
      <c r="K590" s="33"/>
      <c r="L590" s="32" t="s">
        <v>40</v>
      </c>
      <c r="M590" s="32" t="s">
        <v>41</v>
      </c>
      <c r="N590">
        <v>1</v>
      </c>
      <c r="O590" s="32" t="s">
        <v>39</v>
      </c>
      <c r="P590">
        <v>0</v>
      </c>
      <c r="Q590" s="32" t="s">
        <v>41</v>
      </c>
      <c r="R590">
        <v>642175520</v>
      </c>
      <c r="S590" s="32" t="s">
        <v>194</v>
      </c>
      <c r="T590" s="32" t="s">
        <v>195</v>
      </c>
      <c r="U590" s="32" t="s">
        <v>45</v>
      </c>
      <c r="V590" s="32" t="s">
        <v>2900</v>
      </c>
      <c r="W590" s="33">
        <v>44823.600138888891</v>
      </c>
      <c r="X590" s="32" t="s">
        <v>196</v>
      </c>
      <c r="Y590" s="32" t="s">
        <v>47</v>
      </c>
      <c r="Z590" s="32" t="s">
        <v>48</v>
      </c>
      <c r="AA590" s="32" t="s">
        <v>39</v>
      </c>
      <c r="AB590" s="32" t="s">
        <v>2864</v>
      </c>
      <c r="AC590" s="32" t="s">
        <v>39</v>
      </c>
      <c r="AD590" s="34"/>
      <c r="AE590" s="32" t="s">
        <v>39</v>
      </c>
      <c r="AF590" s="32" t="s">
        <v>50</v>
      </c>
      <c r="AG590" s="35">
        <v>0</v>
      </c>
      <c r="AH590" s="33">
        <v>44838.463796296295</v>
      </c>
      <c r="AI590" s="32" t="s">
        <v>41</v>
      </c>
    </row>
    <row r="591" spans="1:35">
      <c r="A591" s="32" t="s">
        <v>35</v>
      </c>
      <c r="B591" s="32" t="s">
        <v>36</v>
      </c>
      <c r="C591" s="33">
        <v>44819.669282407405</v>
      </c>
      <c r="D591" s="33">
        <v>44819.622048611112</v>
      </c>
      <c r="E591" s="32" t="s">
        <v>37</v>
      </c>
      <c r="F591" s="32" t="s">
        <v>2901</v>
      </c>
      <c r="G591">
        <v>11720</v>
      </c>
      <c r="H591" s="33">
        <v>44831.632476851853</v>
      </c>
      <c r="I591" s="32" t="s">
        <v>38</v>
      </c>
      <c r="J591" s="32" t="s">
        <v>39</v>
      </c>
      <c r="K591" s="33"/>
      <c r="L591" s="32" t="s">
        <v>40</v>
      </c>
      <c r="M591" s="32" t="s">
        <v>56</v>
      </c>
      <c r="N591">
        <v>1</v>
      </c>
      <c r="O591" s="32" t="s">
        <v>42</v>
      </c>
      <c r="P591">
        <v>0</v>
      </c>
      <c r="Q591" s="32" t="s">
        <v>56</v>
      </c>
      <c r="R591">
        <v>6211</v>
      </c>
      <c r="S591" s="32" t="s">
        <v>952</v>
      </c>
      <c r="T591" s="32" t="s">
        <v>953</v>
      </c>
      <c r="U591" s="32" t="s">
        <v>45</v>
      </c>
      <c r="V591" s="32" t="s">
        <v>2902</v>
      </c>
      <c r="W591" s="33">
        <v>44819.659178240741</v>
      </c>
      <c r="X591" s="32" t="s">
        <v>81</v>
      </c>
      <c r="Y591" s="32" t="s">
        <v>52</v>
      </c>
      <c r="Z591" s="32" t="s">
        <v>48</v>
      </c>
      <c r="AA591" s="32" t="s">
        <v>2903</v>
      </c>
      <c r="AB591" s="32" t="s">
        <v>2901</v>
      </c>
      <c r="AC591" s="32" t="s">
        <v>613</v>
      </c>
      <c r="AD591" s="34"/>
      <c r="AE591" s="32" t="s">
        <v>39</v>
      </c>
      <c r="AF591" s="32" t="s">
        <v>50</v>
      </c>
      <c r="AG591" s="35">
        <v>0</v>
      </c>
      <c r="AH591" s="33">
        <v>44819.669282407405</v>
      </c>
      <c r="AI591" s="32" t="s">
        <v>56</v>
      </c>
    </row>
    <row r="592" spans="1:35">
      <c r="A592" s="32" t="s">
        <v>35</v>
      </c>
      <c r="B592" s="32" t="s">
        <v>329</v>
      </c>
      <c r="C592" s="33"/>
      <c r="D592" s="33">
        <v>44819.627696759257</v>
      </c>
      <c r="E592" s="32" t="s">
        <v>37</v>
      </c>
      <c r="F592" s="32" t="s">
        <v>39</v>
      </c>
      <c r="G592">
        <v>11721</v>
      </c>
      <c r="H592" s="33">
        <v>44832.5</v>
      </c>
      <c r="I592" s="32" t="s">
        <v>38</v>
      </c>
      <c r="J592" s="32" t="s">
        <v>39</v>
      </c>
      <c r="K592" s="33"/>
      <c r="L592" s="32" t="s">
        <v>40</v>
      </c>
      <c r="M592" s="32" t="s">
        <v>56</v>
      </c>
      <c r="N592">
        <v>1</v>
      </c>
      <c r="O592" s="32" t="s">
        <v>210</v>
      </c>
      <c r="P592">
        <v>0</v>
      </c>
      <c r="Q592" s="32" t="s">
        <v>41</v>
      </c>
      <c r="R592">
        <v>8888</v>
      </c>
      <c r="S592" s="32" t="s">
        <v>2434</v>
      </c>
      <c r="T592" s="32" t="s">
        <v>215</v>
      </c>
      <c r="U592" s="32" t="s">
        <v>39</v>
      </c>
      <c r="V592" s="32" t="s">
        <v>39</v>
      </c>
      <c r="W592" s="33"/>
      <c r="X592" s="32" t="s">
        <v>215</v>
      </c>
      <c r="Y592" s="32" t="s">
        <v>52</v>
      </c>
      <c r="Z592" s="32" t="s">
        <v>160</v>
      </c>
      <c r="AA592" s="32" t="s">
        <v>330</v>
      </c>
      <c r="AB592" s="32" t="s">
        <v>2734</v>
      </c>
      <c r="AC592" s="32" t="s">
        <v>538</v>
      </c>
      <c r="AD592" s="34"/>
      <c r="AE592" s="32" t="s">
        <v>39</v>
      </c>
      <c r="AF592" s="32" t="s">
        <v>53</v>
      </c>
      <c r="AG592" s="35">
        <v>0</v>
      </c>
      <c r="AH592" s="33">
        <v>44827.553761574076</v>
      </c>
      <c r="AI592" s="32" t="s">
        <v>56</v>
      </c>
    </row>
    <row r="593" spans="1:35">
      <c r="A593" s="32" t="s">
        <v>35</v>
      </c>
      <c r="B593" s="32" t="s">
        <v>2348</v>
      </c>
      <c r="C593" s="33">
        <v>44819.66946759259</v>
      </c>
      <c r="D593" s="33">
        <v>44819.63480324074</v>
      </c>
      <c r="E593" s="32" t="s">
        <v>37</v>
      </c>
      <c r="F593" s="32" t="s">
        <v>2904</v>
      </c>
      <c r="G593">
        <v>11722</v>
      </c>
      <c r="H593" s="33">
        <v>44831.644467592596</v>
      </c>
      <c r="I593" s="32" t="s">
        <v>38</v>
      </c>
      <c r="J593" s="32" t="s">
        <v>39</v>
      </c>
      <c r="K593" s="33"/>
      <c r="L593" s="32" t="s">
        <v>40</v>
      </c>
      <c r="M593" s="32" t="s">
        <v>56</v>
      </c>
      <c r="N593">
        <v>1</v>
      </c>
      <c r="O593" s="32" t="s">
        <v>60</v>
      </c>
      <c r="P593">
        <v>0</v>
      </c>
      <c r="Q593" s="32" t="s">
        <v>56</v>
      </c>
      <c r="R593">
        <v>6859</v>
      </c>
      <c r="S593" s="32" t="s">
        <v>2644</v>
      </c>
      <c r="T593" s="32" t="s">
        <v>2645</v>
      </c>
      <c r="U593" s="32" t="s">
        <v>45</v>
      </c>
      <c r="V593" s="32" t="s">
        <v>2905</v>
      </c>
      <c r="W593" s="33">
        <v>44819.659907407404</v>
      </c>
      <c r="X593" s="32" t="s">
        <v>81</v>
      </c>
      <c r="Y593" s="32" t="s">
        <v>47</v>
      </c>
      <c r="Z593" s="32" t="s">
        <v>48</v>
      </c>
      <c r="AA593" s="32" t="s">
        <v>314</v>
      </c>
      <c r="AB593" s="32" t="s">
        <v>2906</v>
      </c>
      <c r="AC593" s="32" t="s">
        <v>944</v>
      </c>
      <c r="AD593" s="34"/>
      <c r="AE593" s="32" t="s">
        <v>39</v>
      </c>
      <c r="AF593" s="32" t="s">
        <v>50</v>
      </c>
      <c r="AG593" s="35">
        <v>0</v>
      </c>
      <c r="AH593" s="33">
        <v>44819.66946759259</v>
      </c>
      <c r="AI593" s="32" t="s">
        <v>56</v>
      </c>
    </row>
    <row r="594" spans="1:35">
      <c r="A594" s="32" t="s">
        <v>35</v>
      </c>
      <c r="B594" s="32" t="s">
        <v>2348</v>
      </c>
      <c r="C594" s="33">
        <v>44826.317453703705</v>
      </c>
      <c r="D594" s="33">
        <v>44819.639386574076</v>
      </c>
      <c r="E594" s="32" t="s">
        <v>37</v>
      </c>
      <c r="F594" s="32" t="s">
        <v>2907</v>
      </c>
      <c r="G594">
        <v>11723</v>
      </c>
      <c r="H594" s="33">
        <v>44837.63958333333</v>
      </c>
      <c r="I594" s="32" t="s">
        <v>38</v>
      </c>
      <c r="J594" s="32" t="s">
        <v>39</v>
      </c>
      <c r="K594" s="33"/>
      <c r="L594" s="32" t="s">
        <v>40</v>
      </c>
      <c r="M594" s="32" t="s">
        <v>56</v>
      </c>
      <c r="N594">
        <v>1</v>
      </c>
      <c r="O594" s="32" t="s">
        <v>60</v>
      </c>
      <c r="P594">
        <v>0</v>
      </c>
      <c r="Q594" s="32" t="s">
        <v>56</v>
      </c>
      <c r="R594">
        <v>6400</v>
      </c>
      <c r="S594" s="32" t="s">
        <v>917</v>
      </c>
      <c r="T594" s="32" t="s">
        <v>918</v>
      </c>
      <c r="U594" s="32" t="s">
        <v>45</v>
      </c>
      <c r="V594" s="32" t="s">
        <v>2908</v>
      </c>
      <c r="W594" s="33">
        <v>44824.301898148151</v>
      </c>
      <c r="X594" s="32" t="s">
        <v>46</v>
      </c>
      <c r="Y594" s="32" t="s">
        <v>47</v>
      </c>
      <c r="Z594" s="32" t="s">
        <v>48</v>
      </c>
      <c r="AA594" s="32" t="s">
        <v>314</v>
      </c>
      <c r="AB594" s="32" t="s">
        <v>2909</v>
      </c>
      <c r="AC594" s="32" t="s">
        <v>1304</v>
      </c>
      <c r="AD594" s="34"/>
      <c r="AE594" s="32" t="s">
        <v>39</v>
      </c>
      <c r="AF594" s="32" t="s">
        <v>50</v>
      </c>
      <c r="AG594" s="35">
        <v>0</v>
      </c>
      <c r="AH594" s="33">
        <v>44826.317453703705</v>
      </c>
      <c r="AI594" s="32" t="s">
        <v>56</v>
      </c>
    </row>
    <row r="595" spans="1:35">
      <c r="A595" s="32" t="s">
        <v>35</v>
      </c>
      <c r="B595" s="32" t="s">
        <v>1527</v>
      </c>
      <c r="C595" s="33">
        <v>44819.677164351851</v>
      </c>
      <c r="D595" s="33">
        <v>44819.643888888888</v>
      </c>
      <c r="E595" s="32" t="s">
        <v>37</v>
      </c>
      <c r="F595" s="32" t="s">
        <v>39</v>
      </c>
      <c r="G595">
        <v>11724</v>
      </c>
      <c r="H595" s="33">
        <v>44824.519097222219</v>
      </c>
      <c r="I595" s="32" t="s">
        <v>38</v>
      </c>
      <c r="J595" s="32" t="s">
        <v>39</v>
      </c>
      <c r="K595" s="33"/>
      <c r="L595" s="32" t="s">
        <v>40</v>
      </c>
      <c r="M595" s="32" t="s">
        <v>56</v>
      </c>
      <c r="N595">
        <v>1</v>
      </c>
      <c r="O595" s="32" t="s">
        <v>42</v>
      </c>
      <c r="P595">
        <v>0</v>
      </c>
      <c r="Q595" s="32" t="s">
        <v>41</v>
      </c>
      <c r="R595">
        <v>8170</v>
      </c>
      <c r="S595" s="32" t="s">
        <v>169</v>
      </c>
      <c r="T595" s="32" t="s">
        <v>170</v>
      </c>
      <c r="U595" s="32" t="s">
        <v>45</v>
      </c>
      <c r="V595" s="32" t="s">
        <v>2910</v>
      </c>
      <c r="W595" s="33">
        <v>44819.677164351851</v>
      </c>
      <c r="X595" s="32" t="s">
        <v>96</v>
      </c>
      <c r="Y595" s="32" t="s">
        <v>47</v>
      </c>
      <c r="Z595" s="32" t="s">
        <v>48</v>
      </c>
      <c r="AA595" s="32" t="s">
        <v>97</v>
      </c>
      <c r="AB595" s="32" t="s">
        <v>1674</v>
      </c>
      <c r="AC595" s="32" t="s">
        <v>621</v>
      </c>
      <c r="AD595" s="34"/>
      <c r="AE595" s="32" t="s">
        <v>39</v>
      </c>
      <c r="AF595" s="32" t="s">
        <v>53</v>
      </c>
      <c r="AG595" s="35">
        <v>0</v>
      </c>
      <c r="AH595" s="33">
        <v>44819.677164351851</v>
      </c>
      <c r="AI595" s="32" t="s">
        <v>56</v>
      </c>
    </row>
    <row r="596" spans="1:35">
      <c r="A596" s="32" t="s">
        <v>35</v>
      </c>
      <c r="B596" s="32" t="s">
        <v>1527</v>
      </c>
      <c r="C596" s="33">
        <v>44824.941319444442</v>
      </c>
      <c r="D596" s="33">
        <v>44819.666134259256</v>
      </c>
      <c r="E596" s="32" t="s">
        <v>37</v>
      </c>
      <c r="F596" s="32" t="s">
        <v>39</v>
      </c>
      <c r="G596">
        <v>11725</v>
      </c>
      <c r="H596" s="33">
        <v>44825.999988425923</v>
      </c>
      <c r="I596" s="32" t="s">
        <v>38</v>
      </c>
      <c r="J596" s="32" t="s">
        <v>39</v>
      </c>
      <c r="K596" s="33"/>
      <c r="L596" s="32" t="s">
        <v>40</v>
      </c>
      <c r="M596" s="32" t="s">
        <v>56</v>
      </c>
      <c r="N596">
        <v>1</v>
      </c>
      <c r="O596" s="32" t="s">
        <v>42</v>
      </c>
      <c r="P596">
        <v>0</v>
      </c>
      <c r="Q596" s="32" t="s">
        <v>41</v>
      </c>
      <c r="R596">
        <v>8719</v>
      </c>
      <c r="S596" s="32" t="s">
        <v>185</v>
      </c>
      <c r="T596" s="32" t="s">
        <v>186</v>
      </c>
      <c r="U596" s="32" t="s">
        <v>45</v>
      </c>
      <c r="V596" s="32" t="s">
        <v>2911</v>
      </c>
      <c r="W596" s="33">
        <v>44824.941319444442</v>
      </c>
      <c r="X596" s="32" t="s">
        <v>96</v>
      </c>
      <c r="Y596" s="32" t="s">
        <v>47</v>
      </c>
      <c r="Z596" s="32" t="s">
        <v>48</v>
      </c>
      <c r="AA596" s="32" t="s">
        <v>97</v>
      </c>
      <c r="AB596" s="32" t="s">
        <v>2912</v>
      </c>
      <c r="AC596" s="32" t="s">
        <v>464</v>
      </c>
      <c r="AD596" s="34"/>
      <c r="AE596" s="32" t="s">
        <v>39</v>
      </c>
      <c r="AF596" s="32" t="s">
        <v>53</v>
      </c>
      <c r="AG596" s="35">
        <v>0</v>
      </c>
      <c r="AH596" s="33">
        <v>44824.941319444442</v>
      </c>
      <c r="AI596" s="32" t="s">
        <v>56</v>
      </c>
    </row>
    <row r="597" spans="1:35">
      <c r="A597" s="32" t="s">
        <v>35</v>
      </c>
      <c r="B597" s="32" t="s">
        <v>178</v>
      </c>
      <c r="C597" s="33">
        <v>44823.525000000001</v>
      </c>
      <c r="D597" s="33">
        <v>44819.670023148145</v>
      </c>
      <c r="E597" s="32" t="s">
        <v>37</v>
      </c>
      <c r="F597" s="32" t="s">
        <v>2913</v>
      </c>
      <c r="G597">
        <v>11726</v>
      </c>
      <c r="H597" s="33">
        <v>44832.486805555556</v>
      </c>
      <c r="I597" s="32" t="s">
        <v>38</v>
      </c>
      <c r="J597" s="32" t="s">
        <v>39</v>
      </c>
      <c r="K597" s="33"/>
      <c r="L597" s="32" t="s">
        <v>40</v>
      </c>
      <c r="M597" s="32" t="s">
        <v>56</v>
      </c>
      <c r="N597">
        <v>1</v>
      </c>
      <c r="O597" s="32" t="s">
        <v>179</v>
      </c>
      <c r="P597">
        <v>0</v>
      </c>
      <c r="Q597" s="32" t="s">
        <v>56</v>
      </c>
      <c r="R597">
        <v>8693</v>
      </c>
      <c r="S597" s="32" t="s">
        <v>133</v>
      </c>
      <c r="T597" s="32" t="s">
        <v>134</v>
      </c>
      <c r="U597" s="32" t="s">
        <v>45</v>
      </c>
      <c r="V597" s="32" t="s">
        <v>2914</v>
      </c>
      <c r="W597" s="33">
        <v>44821.487951388888</v>
      </c>
      <c r="X597" s="32" t="s">
        <v>46</v>
      </c>
      <c r="Y597" s="32" t="s">
        <v>47</v>
      </c>
      <c r="Z597" s="32" t="s">
        <v>48</v>
      </c>
      <c r="AA597" s="32" t="s">
        <v>230</v>
      </c>
      <c r="AB597" s="32" t="s">
        <v>2915</v>
      </c>
      <c r="AC597" s="32" t="s">
        <v>1237</v>
      </c>
      <c r="AD597" s="34"/>
      <c r="AE597" s="32" t="s">
        <v>39</v>
      </c>
      <c r="AF597" s="32" t="s">
        <v>53</v>
      </c>
      <c r="AG597" s="35">
        <v>0</v>
      </c>
      <c r="AH597" s="33">
        <v>44823.525000000001</v>
      </c>
      <c r="AI597" s="32" t="s">
        <v>56</v>
      </c>
    </row>
    <row r="598" spans="1:35">
      <c r="A598" s="32" t="s">
        <v>35</v>
      </c>
      <c r="B598" s="32" t="s">
        <v>1527</v>
      </c>
      <c r="C598" s="33">
        <v>44837.357800925929</v>
      </c>
      <c r="D598" s="33">
        <v>44819.735949074071</v>
      </c>
      <c r="E598" s="32" t="s">
        <v>37</v>
      </c>
      <c r="F598" s="32" t="s">
        <v>2916</v>
      </c>
      <c r="G598">
        <v>11727</v>
      </c>
      <c r="H598" s="33">
        <v>44824.583333333336</v>
      </c>
      <c r="I598" s="32" t="s">
        <v>38</v>
      </c>
      <c r="J598" s="32" t="s">
        <v>39</v>
      </c>
      <c r="K598" s="33"/>
      <c r="L598" s="32" t="s">
        <v>40</v>
      </c>
      <c r="M598" s="32" t="s">
        <v>56</v>
      </c>
      <c r="N598">
        <v>1</v>
      </c>
      <c r="O598" s="32" t="s">
        <v>42</v>
      </c>
      <c r="P598">
        <v>0</v>
      </c>
      <c r="Q598" s="32" t="s">
        <v>41</v>
      </c>
      <c r="R598">
        <v>8518</v>
      </c>
      <c r="S598" s="32" t="s">
        <v>781</v>
      </c>
      <c r="T598" s="32" t="s">
        <v>782</v>
      </c>
      <c r="U598" s="32" t="s">
        <v>66</v>
      </c>
      <c r="V598" s="32" t="s">
        <v>2917</v>
      </c>
      <c r="W598" s="33">
        <v>44837.357800925929</v>
      </c>
      <c r="X598" s="32" t="s">
        <v>219</v>
      </c>
      <c r="Y598" s="32" t="s">
        <v>47</v>
      </c>
      <c r="Z598" s="32" t="s">
        <v>48</v>
      </c>
      <c r="AA598" s="32" t="s">
        <v>475</v>
      </c>
      <c r="AB598" s="32" t="s">
        <v>2918</v>
      </c>
      <c r="AC598" s="32" t="s">
        <v>517</v>
      </c>
      <c r="AD598" s="34"/>
      <c r="AE598" s="32" t="s">
        <v>39</v>
      </c>
      <c r="AF598" s="32" t="s">
        <v>50</v>
      </c>
      <c r="AG598" s="35">
        <v>0</v>
      </c>
      <c r="AH598" s="33">
        <v>44837.357800925929</v>
      </c>
      <c r="AI598" s="32" t="s">
        <v>56</v>
      </c>
    </row>
    <row r="599" spans="1:35">
      <c r="A599" s="32" t="s">
        <v>35</v>
      </c>
      <c r="B599" s="32" t="s">
        <v>1527</v>
      </c>
      <c r="C599" s="33">
        <v>44837.354317129626</v>
      </c>
      <c r="D599" s="33">
        <v>44819.737326388888</v>
      </c>
      <c r="E599" s="32" t="s">
        <v>37</v>
      </c>
      <c r="F599" s="32" t="s">
        <v>2919</v>
      </c>
      <c r="G599">
        <v>11728</v>
      </c>
      <c r="H599" s="33">
        <v>44844.382789351854</v>
      </c>
      <c r="I599" s="32" t="s">
        <v>38</v>
      </c>
      <c r="J599" s="32" t="s">
        <v>39</v>
      </c>
      <c r="K599" s="33"/>
      <c r="L599" s="32" t="s">
        <v>40</v>
      </c>
      <c r="M599" s="32" t="s">
        <v>56</v>
      </c>
      <c r="N599">
        <v>1</v>
      </c>
      <c r="O599" s="32" t="s">
        <v>42</v>
      </c>
      <c r="P599">
        <v>0</v>
      </c>
      <c r="Q599" s="32" t="s">
        <v>56</v>
      </c>
      <c r="R599">
        <v>8518</v>
      </c>
      <c r="S599" s="32" t="s">
        <v>781</v>
      </c>
      <c r="T599" s="32" t="s">
        <v>782</v>
      </c>
      <c r="U599" s="32" t="s">
        <v>45</v>
      </c>
      <c r="V599" s="32" t="s">
        <v>2920</v>
      </c>
      <c r="W599" s="33">
        <v>44837.354317129626</v>
      </c>
      <c r="X599" s="32" t="s">
        <v>219</v>
      </c>
      <c r="Y599" s="32" t="s">
        <v>47</v>
      </c>
      <c r="Z599" s="32" t="s">
        <v>48</v>
      </c>
      <c r="AA599" s="32" t="s">
        <v>475</v>
      </c>
      <c r="AB599" s="32" t="s">
        <v>2921</v>
      </c>
      <c r="AC599" s="32" t="s">
        <v>517</v>
      </c>
      <c r="AD599" s="34"/>
      <c r="AE599" s="32" t="s">
        <v>39</v>
      </c>
      <c r="AF599" s="32" t="s">
        <v>50</v>
      </c>
      <c r="AG599" s="35">
        <v>0</v>
      </c>
      <c r="AH599" s="33">
        <v>44837.354317129626</v>
      </c>
      <c r="AI599" s="32" t="s">
        <v>56</v>
      </c>
    </row>
    <row r="600" spans="1:35">
      <c r="A600" s="32" t="s">
        <v>35</v>
      </c>
      <c r="B600" s="32" t="s">
        <v>73</v>
      </c>
      <c r="C600" s="33">
        <v>44820.559270833335</v>
      </c>
      <c r="D600" s="33">
        <v>44820.308495370373</v>
      </c>
      <c r="E600" s="32" t="s">
        <v>37</v>
      </c>
      <c r="F600" s="32" t="s">
        <v>2922</v>
      </c>
      <c r="G600">
        <v>11729</v>
      </c>
      <c r="H600" s="33">
        <v>44832.559270833335</v>
      </c>
      <c r="I600" s="32" t="s">
        <v>38</v>
      </c>
      <c r="J600" s="32" t="s">
        <v>39</v>
      </c>
      <c r="K600" s="33"/>
      <c r="L600" s="32" t="s">
        <v>40</v>
      </c>
      <c r="M600" s="32" t="s">
        <v>56</v>
      </c>
      <c r="N600">
        <v>1</v>
      </c>
      <c r="O600" s="32" t="s">
        <v>42</v>
      </c>
      <c r="P600">
        <v>0</v>
      </c>
      <c r="Q600" s="32" t="s">
        <v>56</v>
      </c>
      <c r="R600">
        <v>5722</v>
      </c>
      <c r="S600" s="32" t="s">
        <v>2923</v>
      </c>
      <c r="T600" s="32" t="s">
        <v>2924</v>
      </c>
      <c r="U600" s="32" t="s">
        <v>45</v>
      </c>
      <c r="V600" s="32" t="s">
        <v>38</v>
      </c>
      <c r="W600" s="33">
        <v>44820.320011574076</v>
      </c>
      <c r="X600" s="32" t="s">
        <v>72</v>
      </c>
      <c r="Y600" s="32" t="s">
        <v>47</v>
      </c>
      <c r="Z600" s="32" t="s">
        <v>48</v>
      </c>
      <c r="AA600" s="32" t="s">
        <v>161</v>
      </c>
      <c r="AB600" s="32" t="s">
        <v>2925</v>
      </c>
      <c r="AC600" s="32" t="s">
        <v>600</v>
      </c>
      <c r="AD600" s="34"/>
      <c r="AE600" s="32" t="s">
        <v>39</v>
      </c>
      <c r="AF600" s="32" t="s">
        <v>50</v>
      </c>
      <c r="AG600" s="35">
        <v>0</v>
      </c>
      <c r="AH600" s="33">
        <v>44820.559270833335</v>
      </c>
      <c r="AI600" s="32" t="s">
        <v>56</v>
      </c>
    </row>
    <row r="601" spans="1:35">
      <c r="A601" s="32" t="s">
        <v>35</v>
      </c>
      <c r="B601" s="32" t="s">
        <v>1527</v>
      </c>
      <c r="C601" s="33">
        <v>44820.559548611112</v>
      </c>
      <c r="D601" s="33">
        <v>44820.31045138889</v>
      </c>
      <c r="E601" s="32" t="s">
        <v>37</v>
      </c>
      <c r="F601" s="32" t="s">
        <v>2926</v>
      </c>
      <c r="G601">
        <v>11730</v>
      </c>
      <c r="H601" s="33">
        <v>44837.662870370368</v>
      </c>
      <c r="I601" s="32" t="s">
        <v>38</v>
      </c>
      <c r="J601" s="32" t="s">
        <v>39</v>
      </c>
      <c r="K601" s="33"/>
      <c r="L601" s="32" t="s">
        <v>40</v>
      </c>
      <c r="M601" s="32" t="s">
        <v>56</v>
      </c>
      <c r="N601">
        <v>1</v>
      </c>
      <c r="O601" s="32" t="s">
        <v>152</v>
      </c>
      <c r="P601">
        <v>0</v>
      </c>
      <c r="Q601" s="32" t="s">
        <v>56</v>
      </c>
      <c r="R601">
        <v>5722</v>
      </c>
      <c r="S601" s="32" t="s">
        <v>2923</v>
      </c>
      <c r="T601" s="32" t="s">
        <v>2924</v>
      </c>
      <c r="U601" s="32" t="s">
        <v>45</v>
      </c>
      <c r="V601" s="32" t="s">
        <v>800</v>
      </c>
      <c r="W601" s="33">
        <v>44820.33357638889</v>
      </c>
      <c r="X601" s="32" t="s">
        <v>94</v>
      </c>
      <c r="Y601" s="32" t="s">
        <v>47</v>
      </c>
      <c r="Z601" s="32" t="s">
        <v>48</v>
      </c>
      <c r="AA601" s="32" t="s">
        <v>478</v>
      </c>
      <c r="AB601" s="32" t="s">
        <v>2927</v>
      </c>
      <c r="AC601" s="32" t="s">
        <v>600</v>
      </c>
      <c r="AD601" s="34"/>
      <c r="AE601" s="32" t="s">
        <v>39</v>
      </c>
      <c r="AF601" s="32" t="s">
        <v>50</v>
      </c>
      <c r="AG601" s="35">
        <v>0</v>
      </c>
      <c r="AH601" s="33">
        <v>44825.662870370368</v>
      </c>
      <c r="AI601" s="32" t="s">
        <v>41</v>
      </c>
    </row>
    <row r="602" spans="1:35">
      <c r="A602" s="32" t="s">
        <v>35</v>
      </c>
      <c r="B602" s="32" t="s">
        <v>1527</v>
      </c>
      <c r="C602" s="33">
        <v>44820.374525462961</v>
      </c>
      <c r="D602" s="33">
        <v>44820.326226851852</v>
      </c>
      <c r="E602" s="32" t="s">
        <v>37</v>
      </c>
      <c r="F602" s="32" t="s">
        <v>39</v>
      </c>
      <c r="G602">
        <v>11731</v>
      </c>
      <c r="H602" s="33">
        <v>44824.583333333336</v>
      </c>
      <c r="I602" s="32" t="s">
        <v>2928</v>
      </c>
      <c r="J602" s="32" t="s">
        <v>45</v>
      </c>
      <c r="K602" s="33">
        <v>44820.344606481478</v>
      </c>
      <c r="L602" s="32" t="s">
        <v>40</v>
      </c>
      <c r="M602" s="32" t="s">
        <v>56</v>
      </c>
      <c r="N602">
        <v>1</v>
      </c>
      <c r="O602" s="32" t="s">
        <v>119</v>
      </c>
      <c r="P602">
        <v>1</v>
      </c>
      <c r="Q602" s="32" t="s">
        <v>41</v>
      </c>
      <c r="R602">
        <v>8210</v>
      </c>
      <c r="S602" s="32" t="s">
        <v>639</v>
      </c>
      <c r="T602" s="32" t="s">
        <v>640</v>
      </c>
      <c r="U602" s="32" t="s">
        <v>45</v>
      </c>
      <c r="V602" s="32" t="s">
        <v>2929</v>
      </c>
      <c r="W602" s="33">
        <v>44820.374525462961</v>
      </c>
      <c r="X602" s="32" t="s">
        <v>96</v>
      </c>
      <c r="Y602" s="32" t="s">
        <v>47</v>
      </c>
      <c r="Z602" s="32" t="s">
        <v>48</v>
      </c>
      <c r="AA602" s="32" t="s">
        <v>97</v>
      </c>
      <c r="AB602" s="32" t="s">
        <v>641</v>
      </c>
      <c r="AC602" s="32" t="s">
        <v>561</v>
      </c>
      <c r="AD602" s="34"/>
      <c r="AE602" s="32" t="s">
        <v>39</v>
      </c>
      <c r="AF602" s="32" t="s">
        <v>53</v>
      </c>
      <c r="AG602" s="35">
        <v>0</v>
      </c>
      <c r="AH602" s="33">
        <v>44820.374525462961</v>
      </c>
      <c r="AI602" s="32" t="s">
        <v>56</v>
      </c>
    </row>
    <row r="603" spans="1:35">
      <c r="A603" s="32" t="s">
        <v>35</v>
      </c>
      <c r="B603" s="32" t="s">
        <v>171</v>
      </c>
      <c r="C603" s="33">
        <v>44820.559953703705</v>
      </c>
      <c r="D603" s="33">
        <v>44820.332743055558</v>
      </c>
      <c r="E603" s="32" t="s">
        <v>37</v>
      </c>
      <c r="F603" s="32" t="s">
        <v>2930</v>
      </c>
      <c r="G603">
        <v>11732</v>
      </c>
      <c r="H603" s="33">
        <v>44832.559259259258</v>
      </c>
      <c r="I603" s="32" t="s">
        <v>38</v>
      </c>
      <c r="J603" s="32" t="s">
        <v>39</v>
      </c>
      <c r="K603" s="33"/>
      <c r="L603" s="32" t="s">
        <v>40</v>
      </c>
      <c r="M603" s="32" t="s">
        <v>56</v>
      </c>
      <c r="N603">
        <v>1</v>
      </c>
      <c r="O603" s="32" t="s">
        <v>42</v>
      </c>
      <c r="P603">
        <v>0</v>
      </c>
      <c r="Q603" s="32" t="s">
        <v>56</v>
      </c>
      <c r="R603">
        <v>6734</v>
      </c>
      <c r="S603" s="32" t="s">
        <v>112</v>
      </c>
      <c r="T603" s="32" t="s">
        <v>113</v>
      </c>
      <c r="U603" s="32" t="s">
        <v>45</v>
      </c>
      <c r="V603" s="32" t="s">
        <v>1919</v>
      </c>
      <c r="W603" s="33">
        <v>44820.334050925929</v>
      </c>
      <c r="X603" s="32" t="s">
        <v>81</v>
      </c>
      <c r="Y603" s="32" t="s">
        <v>52</v>
      </c>
      <c r="Z603" s="32" t="s">
        <v>48</v>
      </c>
      <c r="AA603" s="32" t="s">
        <v>220</v>
      </c>
      <c r="AB603" s="32" t="s">
        <v>2931</v>
      </c>
      <c r="AC603" s="32" t="s">
        <v>569</v>
      </c>
      <c r="AD603" s="34"/>
      <c r="AE603" s="32" t="s">
        <v>39</v>
      </c>
      <c r="AF603" s="32" t="s">
        <v>50</v>
      </c>
      <c r="AG603" s="35">
        <v>0</v>
      </c>
      <c r="AH603" s="33">
        <v>44820.559953703705</v>
      </c>
      <c r="AI603" s="32" t="s">
        <v>56</v>
      </c>
    </row>
    <row r="604" spans="1:35">
      <c r="A604" s="32" t="s">
        <v>35</v>
      </c>
      <c r="B604" s="32" t="s">
        <v>329</v>
      </c>
      <c r="C604" s="33">
        <v>44820.347129629627</v>
      </c>
      <c r="D604" s="33">
        <v>44820.343958333331</v>
      </c>
      <c r="E604" s="32" t="s">
        <v>37</v>
      </c>
      <c r="F604" s="32" t="s">
        <v>2932</v>
      </c>
      <c r="G604">
        <v>11733</v>
      </c>
      <c r="H604" s="33">
        <v>44833.385706018518</v>
      </c>
      <c r="I604" s="32" t="s">
        <v>38</v>
      </c>
      <c r="J604" s="32" t="s">
        <v>39</v>
      </c>
      <c r="K604" s="33"/>
      <c r="L604" s="32" t="s">
        <v>40</v>
      </c>
      <c r="M604" s="32" t="s">
        <v>56</v>
      </c>
      <c r="N604">
        <v>1</v>
      </c>
      <c r="O604" s="32" t="s">
        <v>518</v>
      </c>
      <c r="P604">
        <v>0</v>
      </c>
      <c r="Q604" s="32" t="s">
        <v>56</v>
      </c>
      <c r="R604">
        <v>642171908</v>
      </c>
      <c r="S604" s="32" t="s">
        <v>2933</v>
      </c>
      <c r="T604" s="32" t="s">
        <v>2934</v>
      </c>
      <c r="U604" s="32" t="s">
        <v>45</v>
      </c>
      <c r="V604" s="32" t="s">
        <v>2935</v>
      </c>
      <c r="W604" s="33">
        <v>44820.347129629627</v>
      </c>
      <c r="X604" s="32" t="s">
        <v>94</v>
      </c>
      <c r="Y604" s="32" t="s">
        <v>282</v>
      </c>
      <c r="Z604" s="32" t="s">
        <v>48</v>
      </c>
      <c r="AA604" s="32" t="s">
        <v>425</v>
      </c>
      <c r="AB604" s="32" t="s">
        <v>2936</v>
      </c>
      <c r="AC604" s="32" t="s">
        <v>174</v>
      </c>
      <c r="AD604" s="34">
        <v>44686</v>
      </c>
      <c r="AE604" s="32" t="s">
        <v>39</v>
      </c>
      <c r="AF604" s="32" t="s">
        <v>53</v>
      </c>
      <c r="AG604" s="35">
        <v>0</v>
      </c>
      <c r="AH604" s="33">
        <v>44823.388483796298</v>
      </c>
      <c r="AI604" s="32" t="s">
        <v>56</v>
      </c>
    </row>
    <row r="605" spans="1:35">
      <c r="A605" s="32" t="s">
        <v>35</v>
      </c>
      <c r="B605" s="32" t="s">
        <v>1527</v>
      </c>
      <c r="C605" s="33">
        <v>44820.376423611109</v>
      </c>
      <c r="D605" s="33">
        <v>44820.346967592595</v>
      </c>
      <c r="E605" s="32" t="s">
        <v>37</v>
      </c>
      <c r="F605" s="32" t="s">
        <v>39</v>
      </c>
      <c r="G605">
        <v>11734</v>
      </c>
      <c r="H605" s="33">
        <v>44824.597650462965</v>
      </c>
      <c r="I605" s="32" t="s">
        <v>38</v>
      </c>
      <c r="J605" s="32" t="s">
        <v>39</v>
      </c>
      <c r="K605" s="33"/>
      <c r="L605" s="32" t="s">
        <v>40</v>
      </c>
      <c r="M605" s="32" t="s">
        <v>56</v>
      </c>
      <c r="N605">
        <v>1</v>
      </c>
      <c r="O605" s="32" t="s">
        <v>127</v>
      </c>
      <c r="P605">
        <v>0</v>
      </c>
      <c r="Q605" s="32" t="s">
        <v>41</v>
      </c>
      <c r="R605">
        <v>8210</v>
      </c>
      <c r="S605" s="32" t="s">
        <v>639</v>
      </c>
      <c r="T605" s="32" t="s">
        <v>640</v>
      </c>
      <c r="U605" s="32" t="s">
        <v>45</v>
      </c>
      <c r="V605" s="32" t="s">
        <v>2937</v>
      </c>
      <c r="W605" s="33">
        <v>44820.376423611109</v>
      </c>
      <c r="X605" s="32" t="s">
        <v>96</v>
      </c>
      <c r="Y605" s="32" t="s">
        <v>47</v>
      </c>
      <c r="Z605" s="32" t="s">
        <v>48</v>
      </c>
      <c r="AA605" s="32" t="s">
        <v>97</v>
      </c>
      <c r="AB605" s="32" t="s">
        <v>641</v>
      </c>
      <c r="AC605" s="32" t="s">
        <v>561</v>
      </c>
      <c r="AD605" s="34"/>
      <c r="AE605" s="32" t="s">
        <v>39</v>
      </c>
      <c r="AF605" s="32" t="s">
        <v>53</v>
      </c>
      <c r="AG605" s="35">
        <v>0</v>
      </c>
      <c r="AH605" s="33">
        <v>44820.376423611109</v>
      </c>
      <c r="AI605" s="32" t="s">
        <v>56</v>
      </c>
    </row>
    <row r="606" spans="1:35">
      <c r="A606" s="32" t="s">
        <v>35</v>
      </c>
      <c r="B606" s="32" t="s">
        <v>1527</v>
      </c>
      <c r="C606" s="33">
        <v>44820.366585648146</v>
      </c>
      <c r="D606" s="33">
        <v>44820.347199074073</v>
      </c>
      <c r="E606" s="32" t="s">
        <v>37</v>
      </c>
      <c r="F606" s="32" t="s">
        <v>2938</v>
      </c>
      <c r="G606">
        <v>11735</v>
      </c>
      <c r="H606" s="33">
        <v>44832.347870370373</v>
      </c>
      <c r="I606" s="32" t="s">
        <v>2939</v>
      </c>
      <c r="J606" s="32" t="s">
        <v>45</v>
      </c>
      <c r="K606" s="33">
        <v>44820.355173611111</v>
      </c>
      <c r="L606" s="32" t="s">
        <v>40</v>
      </c>
      <c r="M606" s="32" t="s">
        <v>56</v>
      </c>
      <c r="N606">
        <v>1</v>
      </c>
      <c r="O606" s="32" t="s">
        <v>135</v>
      </c>
      <c r="P606">
        <v>1</v>
      </c>
      <c r="Q606" s="32" t="s">
        <v>56</v>
      </c>
      <c r="R606">
        <v>6737</v>
      </c>
      <c r="S606" s="32" t="s">
        <v>348</v>
      </c>
      <c r="T606" s="32" t="s">
        <v>349</v>
      </c>
      <c r="U606" s="32" t="s">
        <v>45</v>
      </c>
      <c r="V606" s="32" t="s">
        <v>903</v>
      </c>
      <c r="W606" s="33">
        <v>44820.366585648146</v>
      </c>
      <c r="X606" s="32" t="s">
        <v>96</v>
      </c>
      <c r="Y606" s="32" t="s">
        <v>47</v>
      </c>
      <c r="Z606" s="32" t="s">
        <v>48</v>
      </c>
      <c r="AA606" s="32" t="s">
        <v>97</v>
      </c>
      <c r="AB606" s="32" t="s">
        <v>2940</v>
      </c>
      <c r="AC606" s="32" t="s">
        <v>1237</v>
      </c>
      <c r="AD606" s="34"/>
      <c r="AE606" s="32" t="s">
        <v>39</v>
      </c>
      <c r="AF606" s="32" t="s">
        <v>53</v>
      </c>
      <c r="AG606" s="35">
        <v>0</v>
      </c>
      <c r="AH606" s="33">
        <v>44820.366585648146</v>
      </c>
      <c r="AI606" s="32" t="s">
        <v>56</v>
      </c>
    </row>
    <row r="607" spans="1:35">
      <c r="A607" s="32" t="s">
        <v>35</v>
      </c>
      <c r="B607" s="32" t="s">
        <v>1527</v>
      </c>
      <c r="C607" s="33">
        <v>44820.373564814814</v>
      </c>
      <c r="D607" s="33">
        <v>44820.357708333337</v>
      </c>
      <c r="E607" s="32" t="s">
        <v>37</v>
      </c>
      <c r="F607" s="32" t="s">
        <v>39</v>
      </c>
      <c r="G607">
        <v>11736</v>
      </c>
      <c r="H607" s="33">
        <v>44824.608055555553</v>
      </c>
      <c r="I607" s="32" t="s">
        <v>2941</v>
      </c>
      <c r="J607" s="32" t="s">
        <v>45</v>
      </c>
      <c r="K607" s="33">
        <v>44820.373368055552</v>
      </c>
      <c r="L607" s="32" t="s">
        <v>40</v>
      </c>
      <c r="M607" s="32" t="s">
        <v>56</v>
      </c>
      <c r="N607">
        <v>1</v>
      </c>
      <c r="O607" s="32" t="s">
        <v>135</v>
      </c>
      <c r="P607">
        <v>1</v>
      </c>
      <c r="Q607" s="32" t="s">
        <v>41</v>
      </c>
      <c r="R607">
        <v>8215</v>
      </c>
      <c r="S607" s="32" t="s">
        <v>657</v>
      </c>
      <c r="T607" s="32" t="s">
        <v>658</v>
      </c>
      <c r="U607" s="32" t="s">
        <v>45</v>
      </c>
      <c r="V607" s="32" t="s">
        <v>2942</v>
      </c>
      <c r="W607" s="33">
        <v>44820.373564814814</v>
      </c>
      <c r="X607" s="32" t="s">
        <v>110</v>
      </c>
      <c r="Y607" s="32" t="s">
        <v>47</v>
      </c>
      <c r="Z607" s="32" t="s">
        <v>48</v>
      </c>
      <c r="AA607" s="32" t="s">
        <v>97</v>
      </c>
      <c r="AB607" s="32" t="s">
        <v>2943</v>
      </c>
      <c r="AC607" s="32" t="s">
        <v>561</v>
      </c>
      <c r="AD607" s="34"/>
      <c r="AE607" s="32" t="s">
        <v>39</v>
      </c>
      <c r="AF607" s="32" t="s">
        <v>53</v>
      </c>
      <c r="AG607" s="35">
        <v>0</v>
      </c>
      <c r="AH607" s="33">
        <v>44820.373564814814</v>
      </c>
      <c r="AI607" s="32" t="s">
        <v>56</v>
      </c>
    </row>
    <row r="608" spans="1:35">
      <c r="A608" s="32" t="s">
        <v>35</v>
      </c>
      <c r="B608" s="32" t="s">
        <v>1527</v>
      </c>
      <c r="C608" s="33">
        <v>44820.379699074074</v>
      </c>
      <c r="D608" s="33">
        <v>44820.361666666664</v>
      </c>
      <c r="E608" s="32" t="s">
        <v>37</v>
      </c>
      <c r="F608" s="32" t="s">
        <v>2944</v>
      </c>
      <c r="G608">
        <v>11737</v>
      </c>
      <c r="H608" s="33">
        <v>44832.655335648145</v>
      </c>
      <c r="I608" s="32" t="s">
        <v>38</v>
      </c>
      <c r="J608" s="32" t="s">
        <v>39</v>
      </c>
      <c r="K608" s="33"/>
      <c r="L608" s="32" t="s">
        <v>40</v>
      </c>
      <c r="M608" s="32" t="s">
        <v>56</v>
      </c>
      <c r="N608">
        <v>1</v>
      </c>
      <c r="O608" s="32" t="s">
        <v>135</v>
      </c>
      <c r="P608">
        <v>0</v>
      </c>
      <c r="Q608" s="32" t="s">
        <v>56</v>
      </c>
      <c r="R608">
        <v>5816</v>
      </c>
      <c r="S608" s="32" t="s">
        <v>380</v>
      </c>
      <c r="T608" s="32" t="s">
        <v>381</v>
      </c>
      <c r="U608" s="32" t="s">
        <v>45</v>
      </c>
      <c r="V608" s="32" t="s">
        <v>638</v>
      </c>
      <c r="W608" s="33">
        <v>44820.379699074074</v>
      </c>
      <c r="X608" s="32" t="s">
        <v>96</v>
      </c>
      <c r="Y608" s="32" t="s">
        <v>47</v>
      </c>
      <c r="Z608" s="32" t="s">
        <v>48</v>
      </c>
      <c r="AA608" s="32" t="s">
        <v>97</v>
      </c>
      <c r="AB608" s="32" t="s">
        <v>2945</v>
      </c>
      <c r="AC608" s="32" t="s">
        <v>287</v>
      </c>
      <c r="AD608" s="34">
        <v>44686</v>
      </c>
      <c r="AE608" s="32" t="s">
        <v>39</v>
      </c>
      <c r="AF608" s="32" t="s">
        <v>53</v>
      </c>
      <c r="AG608" s="35">
        <v>0</v>
      </c>
      <c r="AH608" s="33">
        <v>44820.672696759262</v>
      </c>
      <c r="AI608" s="32" t="s">
        <v>56</v>
      </c>
    </row>
    <row r="609" spans="1:35">
      <c r="A609" s="32" t="s">
        <v>35</v>
      </c>
      <c r="B609" s="32" t="s">
        <v>2348</v>
      </c>
      <c r="C609" s="33">
        <v>44820.686666666668</v>
      </c>
      <c r="D609" s="33">
        <v>44820.366643518515</v>
      </c>
      <c r="E609" s="32" t="s">
        <v>37</v>
      </c>
      <c r="F609" s="32" t="s">
        <v>2946</v>
      </c>
      <c r="G609">
        <v>11738</v>
      </c>
      <c r="H609" s="33">
        <v>44832.37</v>
      </c>
      <c r="I609" s="32" t="s">
        <v>38</v>
      </c>
      <c r="J609" s="32" t="s">
        <v>39</v>
      </c>
      <c r="K609" s="33"/>
      <c r="L609" s="32" t="s">
        <v>40</v>
      </c>
      <c r="M609" s="32" t="s">
        <v>56</v>
      </c>
      <c r="N609">
        <v>1</v>
      </c>
      <c r="O609" s="32" t="s">
        <v>60</v>
      </c>
      <c r="P609">
        <v>0</v>
      </c>
      <c r="Q609" s="32" t="s">
        <v>56</v>
      </c>
      <c r="R609">
        <v>5751</v>
      </c>
      <c r="S609" s="32" t="s">
        <v>980</v>
      </c>
      <c r="T609" s="32" t="s">
        <v>981</v>
      </c>
      <c r="U609" s="32" t="s">
        <v>45</v>
      </c>
      <c r="V609" s="32" t="s">
        <v>2947</v>
      </c>
      <c r="W609" s="33">
        <v>44820.683541666665</v>
      </c>
      <c r="X609" s="32" t="s">
        <v>72</v>
      </c>
      <c r="Y609" s="32" t="s">
        <v>47</v>
      </c>
      <c r="Z609" s="32" t="s">
        <v>48</v>
      </c>
      <c r="AA609" s="32" t="s">
        <v>474</v>
      </c>
      <c r="AB609" s="32" t="s">
        <v>2948</v>
      </c>
      <c r="AC609" s="32" t="s">
        <v>855</v>
      </c>
      <c r="AD609" s="34"/>
      <c r="AE609" s="32" t="s">
        <v>39</v>
      </c>
      <c r="AF609" s="32" t="s">
        <v>50</v>
      </c>
      <c r="AG609" s="35">
        <v>0</v>
      </c>
      <c r="AH609" s="33">
        <v>44820.686655092592</v>
      </c>
      <c r="AI609" s="32" t="s">
        <v>56</v>
      </c>
    </row>
    <row r="610" spans="1:35">
      <c r="A610" s="32" t="s">
        <v>35</v>
      </c>
      <c r="B610" s="32" t="s">
        <v>329</v>
      </c>
      <c r="C610" s="33">
        <v>44820.645555555559</v>
      </c>
      <c r="D610" s="33">
        <v>44820.378634259258</v>
      </c>
      <c r="E610" s="32" t="s">
        <v>37</v>
      </c>
      <c r="F610" s="32" t="s">
        <v>2949</v>
      </c>
      <c r="G610">
        <v>11739</v>
      </c>
      <c r="H610" s="33">
        <v>44832.378738425927</v>
      </c>
      <c r="I610" s="32" t="s">
        <v>38</v>
      </c>
      <c r="J610" s="32" t="s">
        <v>39</v>
      </c>
      <c r="K610" s="33"/>
      <c r="L610" s="32" t="s">
        <v>40</v>
      </c>
      <c r="M610" s="32" t="s">
        <v>56</v>
      </c>
      <c r="N610">
        <v>1</v>
      </c>
      <c r="O610" s="32" t="s">
        <v>92</v>
      </c>
      <c r="P610">
        <v>0</v>
      </c>
      <c r="Q610" s="32" t="s">
        <v>56</v>
      </c>
      <c r="R610">
        <v>824464461</v>
      </c>
      <c r="S610" s="32" t="s">
        <v>2950</v>
      </c>
      <c r="T610" s="32" t="s">
        <v>2951</v>
      </c>
      <c r="U610" s="32" t="s">
        <v>45</v>
      </c>
      <c r="V610" s="32" t="s">
        <v>2952</v>
      </c>
      <c r="W610" s="33">
        <v>44820.645555555559</v>
      </c>
      <c r="X610" s="32" t="s">
        <v>106</v>
      </c>
      <c r="Y610" s="32" t="s">
        <v>47</v>
      </c>
      <c r="Z610" s="32" t="s">
        <v>48</v>
      </c>
      <c r="AA610" s="32" t="s">
        <v>330</v>
      </c>
      <c r="AB610" s="32" t="s">
        <v>2953</v>
      </c>
      <c r="AC610" s="32" t="s">
        <v>2954</v>
      </c>
      <c r="AD610" s="34"/>
      <c r="AE610" s="32" t="s">
        <v>39</v>
      </c>
      <c r="AF610" s="32" t="s">
        <v>53</v>
      </c>
      <c r="AG610" s="35">
        <v>0</v>
      </c>
      <c r="AH610" s="33">
        <v>44820.645555555559</v>
      </c>
      <c r="AI610" s="32" t="s">
        <v>56</v>
      </c>
    </row>
    <row r="611" spans="1:35">
      <c r="A611" s="32" t="s">
        <v>35</v>
      </c>
      <c r="B611" s="32" t="s">
        <v>1527</v>
      </c>
      <c r="C611" s="33">
        <v>44825.663842592592</v>
      </c>
      <c r="D611" s="33">
        <v>44820.38722222222</v>
      </c>
      <c r="E611" s="32" t="s">
        <v>37</v>
      </c>
      <c r="F611" s="32" t="s">
        <v>39</v>
      </c>
      <c r="G611">
        <v>11740</v>
      </c>
      <c r="H611" s="33">
        <v>44833.70412037037</v>
      </c>
      <c r="I611" s="32" t="s">
        <v>38</v>
      </c>
      <c r="J611" s="32" t="s">
        <v>39</v>
      </c>
      <c r="K611" s="33"/>
      <c r="L611" s="32" t="s">
        <v>40</v>
      </c>
      <c r="M611" s="32" t="s">
        <v>56</v>
      </c>
      <c r="N611">
        <v>1</v>
      </c>
      <c r="O611" s="32" t="s">
        <v>42</v>
      </c>
      <c r="P611">
        <v>0</v>
      </c>
      <c r="Q611" s="32" t="s">
        <v>56</v>
      </c>
      <c r="R611">
        <v>5705</v>
      </c>
      <c r="S611" s="32" t="s">
        <v>245</v>
      </c>
      <c r="T611" s="32" t="s">
        <v>246</v>
      </c>
      <c r="U611" s="32" t="s">
        <v>45</v>
      </c>
      <c r="V611" s="32" t="s">
        <v>2955</v>
      </c>
      <c r="W611" s="33">
        <v>44824.347233796296</v>
      </c>
      <c r="X611" s="32" t="s">
        <v>94</v>
      </c>
      <c r="Y611" s="32" t="s">
        <v>47</v>
      </c>
      <c r="Z611" s="32" t="s">
        <v>48</v>
      </c>
      <c r="AA611" s="32" t="s">
        <v>792</v>
      </c>
      <c r="AB611" s="32" t="s">
        <v>2956</v>
      </c>
      <c r="AC611" s="32" t="s">
        <v>485</v>
      </c>
      <c r="AD611" s="34"/>
      <c r="AE611" s="32" t="s">
        <v>39</v>
      </c>
      <c r="AF611" s="32" t="s">
        <v>50</v>
      </c>
      <c r="AG611" s="35">
        <v>0</v>
      </c>
      <c r="AH611" s="33">
        <v>44825.663842592592</v>
      </c>
      <c r="AI611" s="32" t="s">
        <v>56</v>
      </c>
    </row>
    <row r="612" spans="1:35">
      <c r="A612" s="32" t="s">
        <v>35</v>
      </c>
      <c r="B612" s="32" t="s">
        <v>36</v>
      </c>
      <c r="C612" s="33">
        <v>44820.560601851852</v>
      </c>
      <c r="D612" s="33">
        <v>44820.391134259262</v>
      </c>
      <c r="E612" s="32" t="s">
        <v>37</v>
      </c>
      <c r="F612" s="32" t="s">
        <v>2957</v>
      </c>
      <c r="G612">
        <v>11741</v>
      </c>
      <c r="H612" s="33">
        <v>44833.34684027778</v>
      </c>
      <c r="I612" s="32" t="s">
        <v>38</v>
      </c>
      <c r="J612" s="32" t="s">
        <v>39</v>
      </c>
      <c r="K612" s="33"/>
      <c r="L612" s="32" t="s">
        <v>40</v>
      </c>
      <c r="M612" s="32" t="s">
        <v>56</v>
      </c>
      <c r="N612">
        <v>1</v>
      </c>
      <c r="O612" s="32" t="s">
        <v>42</v>
      </c>
      <c r="P612">
        <v>0</v>
      </c>
      <c r="Q612" s="32" t="s">
        <v>56</v>
      </c>
      <c r="R612">
        <v>6501</v>
      </c>
      <c r="S612" s="32" t="s">
        <v>2958</v>
      </c>
      <c r="T612" s="32" t="s">
        <v>2959</v>
      </c>
      <c r="U612" s="32" t="s">
        <v>45</v>
      </c>
      <c r="V612" s="32" t="s">
        <v>829</v>
      </c>
      <c r="W612" s="33">
        <v>44820.401284722226</v>
      </c>
      <c r="X612" s="32" t="s">
        <v>81</v>
      </c>
      <c r="Y612" s="32" t="s">
        <v>47</v>
      </c>
      <c r="Z612" s="32" t="s">
        <v>48</v>
      </c>
      <c r="AA612" s="32" t="s">
        <v>118</v>
      </c>
      <c r="AB612" s="32" t="s">
        <v>447</v>
      </c>
      <c r="AC612" s="32" t="s">
        <v>481</v>
      </c>
      <c r="AD612" s="34"/>
      <c r="AE612" s="32" t="s">
        <v>39</v>
      </c>
      <c r="AF612" s="32" t="s">
        <v>50</v>
      </c>
      <c r="AG612" s="35">
        <v>0</v>
      </c>
      <c r="AH612" s="33">
        <v>44823.356562499997</v>
      </c>
      <c r="AI612" s="32" t="s">
        <v>56</v>
      </c>
    </row>
    <row r="613" spans="1:35">
      <c r="A613" s="32" t="s">
        <v>35</v>
      </c>
      <c r="B613" s="32" t="s">
        <v>1527</v>
      </c>
      <c r="C613" s="33">
        <v>44820.443576388891</v>
      </c>
      <c r="D613" s="33">
        <v>44820.393136574072</v>
      </c>
      <c r="E613" s="32" t="s">
        <v>37</v>
      </c>
      <c r="F613" s="32" t="s">
        <v>39</v>
      </c>
      <c r="G613">
        <v>11742</v>
      </c>
      <c r="H613" s="33">
        <v>44824.643657407411</v>
      </c>
      <c r="I613" s="32" t="s">
        <v>2960</v>
      </c>
      <c r="J613" s="32" t="s">
        <v>45</v>
      </c>
      <c r="K613" s="33">
        <v>44820.443113425928</v>
      </c>
      <c r="L613" s="32" t="s">
        <v>40</v>
      </c>
      <c r="M613" s="32" t="s">
        <v>56</v>
      </c>
      <c r="N613">
        <v>2</v>
      </c>
      <c r="O613" s="32" t="s">
        <v>202</v>
      </c>
      <c r="P613">
        <v>1</v>
      </c>
      <c r="Q613" s="32" t="s">
        <v>41</v>
      </c>
      <c r="R613">
        <v>8168</v>
      </c>
      <c r="S613" s="32" t="s">
        <v>165</v>
      </c>
      <c r="T613" s="32" t="s">
        <v>166</v>
      </c>
      <c r="U613" s="32" t="s">
        <v>45</v>
      </c>
      <c r="V613" s="32" t="s">
        <v>2961</v>
      </c>
      <c r="W613" s="33">
        <v>44820.443576388891</v>
      </c>
      <c r="X613" s="32" t="s">
        <v>110</v>
      </c>
      <c r="Y613" s="32" t="s">
        <v>47</v>
      </c>
      <c r="Z613" s="32" t="s">
        <v>48</v>
      </c>
      <c r="AA613" s="32" t="s">
        <v>97</v>
      </c>
      <c r="AB613" s="32" t="s">
        <v>167</v>
      </c>
      <c r="AC613" s="32" t="s">
        <v>736</v>
      </c>
      <c r="AD613" s="34"/>
      <c r="AE613" s="32" t="s">
        <v>39</v>
      </c>
      <c r="AF613" s="32" t="s">
        <v>53</v>
      </c>
      <c r="AG613" s="35">
        <v>0</v>
      </c>
      <c r="AH613" s="33">
        <v>44820.443576388891</v>
      </c>
      <c r="AI613" s="32" t="s">
        <v>56</v>
      </c>
    </row>
    <row r="614" spans="1:35">
      <c r="A614" s="32" t="s">
        <v>35</v>
      </c>
      <c r="B614" s="32" t="s">
        <v>1527</v>
      </c>
      <c r="C614" s="33">
        <v>44820.56150462963</v>
      </c>
      <c r="D614" s="33">
        <v>44820.397488425922</v>
      </c>
      <c r="E614" s="32" t="s">
        <v>37</v>
      </c>
      <c r="F614" s="32" t="s">
        <v>810</v>
      </c>
      <c r="G614">
        <v>11743</v>
      </c>
      <c r="H614" s="33">
        <v>44832.551782407405</v>
      </c>
      <c r="I614" s="32" t="s">
        <v>38</v>
      </c>
      <c r="J614" s="32" t="s">
        <v>39</v>
      </c>
      <c r="K614" s="33"/>
      <c r="L614" s="32" t="s">
        <v>40</v>
      </c>
      <c r="M614" s="32" t="s">
        <v>56</v>
      </c>
      <c r="N614">
        <v>1</v>
      </c>
      <c r="O614" s="32" t="s">
        <v>104</v>
      </c>
      <c r="P614">
        <v>0</v>
      </c>
      <c r="Q614" s="32" t="s">
        <v>56</v>
      </c>
      <c r="R614">
        <v>6477</v>
      </c>
      <c r="S614" s="32" t="s">
        <v>811</v>
      </c>
      <c r="T614" s="32" t="s">
        <v>812</v>
      </c>
      <c r="U614" s="32" t="s">
        <v>45</v>
      </c>
      <c r="V614" s="32" t="s">
        <v>2962</v>
      </c>
      <c r="W614" s="33">
        <v>44820.407534722224</v>
      </c>
      <c r="X614" s="32" t="s">
        <v>85</v>
      </c>
      <c r="Y614" s="32" t="s">
        <v>47</v>
      </c>
      <c r="Z614" s="32" t="s">
        <v>48</v>
      </c>
      <c r="AA614" s="32" t="s">
        <v>455</v>
      </c>
      <c r="AB614" s="32" t="s">
        <v>2963</v>
      </c>
      <c r="AC614" s="32" t="s">
        <v>813</v>
      </c>
      <c r="AD614" s="34"/>
      <c r="AE614" s="32" t="s">
        <v>39</v>
      </c>
      <c r="AF614" s="32" t="s">
        <v>50</v>
      </c>
      <c r="AG614" s="35">
        <v>0</v>
      </c>
      <c r="AH614" s="33">
        <v>44820.56150462963</v>
      </c>
      <c r="AI614" s="32" t="s">
        <v>41</v>
      </c>
    </row>
    <row r="615" spans="1:35">
      <c r="A615" s="32" t="s">
        <v>35</v>
      </c>
      <c r="B615" s="32" t="s">
        <v>178</v>
      </c>
      <c r="C615" s="33">
        <v>44820.686932870369</v>
      </c>
      <c r="D615" s="33">
        <v>44820.398148148146</v>
      </c>
      <c r="E615" s="32" t="s">
        <v>37</v>
      </c>
      <c r="F615" s="32" t="s">
        <v>2964</v>
      </c>
      <c r="G615">
        <v>11744</v>
      </c>
      <c r="H615" s="33">
        <v>44832.491550925923</v>
      </c>
      <c r="I615" s="32" t="s">
        <v>38</v>
      </c>
      <c r="J615" s="32" t="s">
        <v>39</v>
      </c>
      <c r="K615" s="33"/>
      <c r="L615" s="32" t="s">
        <v>40</v>
      </c>
      <c r="M615" s="32" t="s">
        <v>56</v>
      </c>
      <c r="N615">
        <v>1</v>
      </c>
      <c r="O615" s="32" t="s">
        <v>311</v>
      </c>
      <c r="P615">
        <v>0</v>
      </c>
      <c r="Q615" s="32" t="s">
        <v>56</v>
      </c>
      <c r="R615">
        <v>813111995</v>
      </c>
      <c r="S615" s="32" t="s">
        <v>2965</v>
      </c>
      <c r="T615" s="32" t="s">
        <v>2966</v>
      </c>
      <c r="U615" s="32" t="s">
        <v>45</v>
      </c>
      <c r="V615" s="32" t="s">
        <v>2967</v>
      </c>
      <c r="W615" s="33">
        <v>44820.674016203702</v>
      </c>
      <c r="X615" s="32" t="s">
        <v>67</v>
      </c>
      <c r="Y615" s="32" t="s">
        <v>47</v>
      </c>
      <c r="Z615" s="32" t="s">
        <v>48</v>
      </c>
      <c r="AA615" s="32" t="s">
        <v>182</v>
      </c>
      <c r="AB615" s="32" t="s">
        <v>2968</v>
      </c>
      <c r="AC615" s="32" t="s">
        <v>1466</v>
      </c>
      <c r="AD615" s="34">
        <v>44686</v>
      </c>
      <c r="AE615" s="32" t="s">
        <v>39</v>
      </c>
      <c r="AF615" s="32" t="s">
        <v>53</v>
      </c>
      <c r="AG615" s="35">
        <v>0</v>
      </c>
      <c r="AH615" s="33">
        <v>44823.392245370371</v>
      </c>
      <c r="AI615" s="32" t="s">
        <v>56</v>
      </c>
    </row>
    <row r="616" spans="1:35">
      <c r="A616" s="32" t="s">
        <v>35</v>
      </c>
      <c r="B616" s="32" t="s">
        <v>178</v>
      </c>
      <c r="C616" s="33">
        <v>44825.483923611115</v>
      </c>
      <c r="D616" s="33">
        <v>44820.422951388886</v>
      </c>
      <c r="E616" s="32" t="s">
        <v>37</v>
      </c>
      <c r="F616" s="32" t="s">
        <v>39</v>
      </c>
      <c r="G616">
        <v>11745</v>
      </c>
      <c r="H616" s="33">
        <v>44826.699895833335</v>
      </c>
      <c r="I616" s="32" t="s">
        <v>38</v>
      </c>
      <c r="J616" s="32" t="s">
        <v>39</v>
      </c>
      <c r="K616" s="33"/>
      <c r="L616" s="32" t="s">
        <v>40</v>
      </c>
      <c r="M616" s="32" t="s">
        <v>41</v>
      </c>
      <c r="N616">
        <v>1</v>
      </c>
      <c r="O616" s="32" t="s">
        <v>179</v>
      </c>
      <c r="P616">
        <v>0</v>
      </c>
      <c r="Q616" s="32" t="s">
        <v>41</v>
      </c>
      <c r="R616">
        <v>8404</v>
      </c>
      <c r="S616" s="32" t="s">
        <v>276</v>
      </c>
      <c r="T616" s="32" t="s">
        <v>277</v>
      </c>
      <c r="U616" s="32" t="s">
        <v>45</v>
      </c>
      <c r="V616" s="32" t="s">
        <v>2969</v>
      </c>
      <c r="W616" s="33">
        <v>44823.457557870373</v>
      </c>
      <c r="X616" s="32" t="s">
        <v>215</v>
      </c>
      <c r="Y616" s="32" t="s">
        <v>47</v>
      </c>
      <c r="Z616" s="32" t="s">
        <v>48</v>
      </c>
      <c r="AA616" s="32" t="s">
        <v>182</v>
      </c>
      <c r="AB616" s="32" t="s">
        <v>278</v>
      </c>
      <c r="AC616" s="32" t="s">
        <v>1304</v>
      </c>
      <c r="AD616" s="34"/>
      <c r="AE616" s="32" t="s">
        <v>39</v>
      </c>
      <c r="AF616" s="32" t="s">
        <v>53</v>
      </c>
      <c r="AG616" s="35">
        <v>0</v>
      </c>
      <c r="AH616" s="33">
        <v>44825.483923611115</v>
      </c>
      <c r="AI616" s="32" t="s">
        <v>41</v>
      </c>
    </row>
    <row r="617" spans="1:35">
      <c r="A617" s="32" t="s">
        <v>35</v>
      </c>
      <c r="B617" s="32" t="s">
        <v>1527</v>
      </c>
      <c r="C617" s="33">
        <v>44820.453587962962</v>
      </c>
      <c r="D617" s="33">
        <v>44820.423263888886</v>
      </c>
      <c r="E617" s="32" t="s">
        <v>37</v>
      </c>
      <c r="F617" s="32" t="s">
        <v>39</v>
      </c>
      <c r="G617">
        <v>11746</v>
      </c>
      <c r="H617" s="33">
        <v>44824.673726851855</v>
      </c>
      <c r="I617" s="32" t="s">
        <v>2970</v>
      </c>
      <c r="J617" s="32" t="s">
        <v>45</v>
      </c>
      <c r="K617" s="33">
        <v>44820.453182870369</v>
      </c>
      <c r="L617" s="32" t="s">
        <v>40</v>
      </c>
      <c r="M617" s="32" t="s">
        <v>56</v>
      </c>
      <c r="N617">
        <v>1</v>
      </c>
      <c r="O617" s="32" t="s">
        <v>127</v>
      </c>
      <c r="P617">
        <v>1</v>
      </c>
      <c r="Q617" s="32" t="s">
        <v>41</v>
      </c>
      <c r="R617">
        <v>6524</v>
      </c>
      <c r="S617" s="32" t="s">
        <v>856</v>
      </c>
      <c r="T617" s="32" t="s">
        <v>2971</v>
      </c>
      <c r="U617" s="32" t="s">
        <v>45</v>
      </c>
      <c r="V617" s="32" t="s">
        <v>2972</v>
      </c>
      <c r="W617" s="33">
        <v>44820.453587962962</v>
      </c>
      <c r="X617" s="32" t="s">
        <v>110</v>
      </c>
      <c r="Y617" s="32" t="s">
        <v>47</v>
      </c>
      <c r="Z617" s="32" t="s">
        <v>48</v>
      </c>
      <c r="AA617" s="32" t="s">
        <v>97</v>
      </c>
      <c r="AB617" s="32" t="s">
        <v>930</v>
      </c>
      <c r="AC617" s="32" t="s">
        <v>1393</v>
      </c>
      <c r="AD617" s="34"/>
      <c r="AE617" s="32" t="s">
        <v>39</v>
      </c>
      <c r="AF617" s="32" t="s">
        <v>53</v>
      </c>
      <c r="AG617" s="35">
        <v>0</v>
      </c>
      <c r="AH617" s="33">
        <v>44820.453587962962</v>
      </c>
      <c r="AI617" s="32" t="s">
        <v>56</v>
      </c>
    </row>
    <row r="618" spans="1:35">
      <c r="A618" s="32" t="s">
        <v>35</v>
      </c>
      <c r="B618" s="32" t="s">
        <v>1527</v>
      </c>
      <c r="C618" s="33">
        <v>44820.433229166665</v>
      </c>
      <c r="D618" s="33">
        <v>44820.424004629633</v>
      </c>
      <c r="E618" s="32" t="s">
        <v>37</v>
      </c>
      <c r="F618" s="32" t="s">
        <v>2973</v>
      </c>
      <c r="G618">
        <v>11747</v>
      </c>
      <c r="H618" s="33">
        <v>44837.654120370367</v>
      </c>
      <c r="I618" s="32" t="s">
        <v>38</v>
      </c>
      <c r="J618" s="32" t="s">
        <v>39</v>
      </c>
      <c r="K618" s="33"/>
      <c r="L618" s="32" t="s">
        <v>40</v>
      </c>
      <c r="M618" s="32" t="s">
        <v>56</v>
      </c>
      <c r="N618">
        <v>1</v>
      </c>
      <c r="O618" s="32" t="s">
        <v>965</v>
      </c>
      <c r="P618">
        <v>0</v>
      </c>
      <c r="Q618" s="32" t="s">
        <v>56</v>
      </c>
      <c r="R618">
        <v>890057558</v>
      </c>
      <c r="S618" s="32" t="s">
        <v>2974</v>
      </c>
      <c r="T618" s="32" t="s">
        <v>2975</v>
      </c>
      <c r="U618" s="32" t="s">
        <v>45</v>
      </c>
      <c r="V618" s="32" t="s">
        <v>2976</v>
      </c>
      <c r="W618" s="33">
        <v>44820.433229166665</v>
      </c>
      <c r="X618" s="32" t="s">
        <v>184</v>
      </c>
      <c r="Y618" s="32" t="s">
        <v>47</v>
      </c>
      <c r="Z618" s="32" t="s">
        <v>48</v>
      </c>
      <c r="AA618" s="32" t="s">
        <v>701</v>
      </c>
      <c r="AB618" s="32" t="s">
        <v>2977</v>
      </c>
      <c r="AC618" s="32" t="s">
        <v>2978</v>
      </c>
      <c r="AD618" s="34">
        <v>44686</v>
      </c>
      <c r="AE618" s="32" t="s">
        <v>39</v>
      </c>
      <c r="AF618" s="32" t="s">
        <v>50</v>
      </c>
      <c r="AG618" s="35">
        <v>0</v>
      </c>
      <c r="AH618" s="33">
        <v>44825.663148148145</v>
      </c>
      <c r="AI618" s="32" t="s">
        <v>56</v>
      </c>
    </row>
    <row r="619" spans="1:35">
      <c r="A619" s="32" t="s">
        <v>35</v>
      </c>
      <c r="B619" s="32" t="s">
        <v>178</v>
      </c>
      <c r="C619" s="33">
        <v>44823.525023148148</v>
      </c>
      <c r="D619" s="33">
        <v>44820.430312500001</v>
      </c>
      <c r="E619" s="32" t="s">
        <v>37</v>
      </c>
      <c r="F619" s="32" t="s">
        <v>2979</v>
      </c>
      <c r="G619">
        <v>11748</v>
      </c>
      <c r="H619" s="33">
        <v>44848.394953703704</v>
      </c>
      <c r="I619" s="32" t="s">
        <v>38</v>
      </c>
      <c r="J619" s="32" t="s">
        <v>39</v>
      </c>
      <c r="K619" s="33"/>
      <c r="L619" s="32" t="s">
        <v>40</v>
      </c>
      <c r="M619" s="32" t="s">
        <v>56</v>
      </c>
      <c r="N619">
        <v>1</v>
      </c>
      <c r="O619" s="32" t="s">
        <v>253</v>
      </c>
      <c r="P619">
        <v>0</v>
      </c>
      <c r="Q619" s="32" t="s">
        <v>56</v>
      </c>
      <c r="R619">
        <v>8592</v>
      </c>
      <c r="S619" s="32" t="s">
        <v>305</v>
      </c>
      <c r="T619" s="32" t="s">
        <v>306</v>
      </c>
      <c r="U619" s="32" t="s">
        <v>45</v>
      </c>
      <c r="V619" s="32" t="s">
        <v>2980</v>
      </c>
      <c r="W619" s="33">
        <v>44821.489895833336</v>
      </c>
      <c r="X619" s="32" t="s">
        <v>46</v>
      </c>
      <c r="Y619" s="32" t="s">
        <v>52</v>
      </c>
      <c r="Z619" s="32" t="s">
        <v>48</v>
      </c>
      <c r="AA619" s="32" t="s">
        <v>182</v>
      </c>
      <c r="AB619" s="32" t="s">
        <v>2981</v>
      </c>
      <c r="AC619" s="32" t="s">
        <v>1256</v>
      </c>
      <c r="AD619" s="34"/>
      <c r="AE619" s="32" t="s">
        <v>39</v>
      </c>
      <c r="AF619" s="32" t="s">
        <v>53</v>
      </c>
      <c r="AG619" s="35">
        <v>0</v>
      </c>
      <c r="AH619" s="33">
        <v>44838.672731481478</v>
      </c>
      <c r="AI619" s="32" t="s">
        <v>56</v>
      </c>
    </row>
    <row r="620" spans="1:35">
      <c r="A620" s="32" t="s">
        <v>35</v>
      </c>
      <c r="B620" s="32" t="s">
        <v>982</v>
      </c>
      <c r="C620" s="33"/>
      <c r="D620" s="33">
        <v>44820.445706018516</v>
      </c>
      <c r="E620" s="32" t="s">
        <v>37</v>
      </c>
      <c r="F620" s="32" t="s">
        <v>2982</v>
      </c>
      <c r="G620">
        <v>11749</v>
      </c>
      <c r="H620" s="33">
        <v>44835.666666666664</v>
      </c>
      <c r="I620" s="32" t="s">
        <v>38</v>
      </c>
      <c r="J620" s="32" t="s">
        <v>39</v>
      </c>
      <c r="K620" s="33"/>
      <c r="L620" s="32" t="s">
        <v>40</v>
      </c>
      <c r="M620" s="32" t="s">
        <v>56</v>
      </c>
      <c r="N620">
        <v>1</v>
      </c>
      <c r="O620" s="32" t="s">
        <v>39</v>
      </c>
      <c r="P620">
        <v>0</v>
      </c>
      <c r="Q620" s="32" t="s">
        <v>41</v>
      </c>
      <c r="R620">
        <v>8888</v>
      </c>
      <c r="S620" s="32" t="s">
        <v>2325</v>
      </c>
      <c r="T620" s="32" t="s">
        <v>321</v>
      </c>
      <c r="U620" s="32" t="s">
        <v>39</v>
      </c>
      <c r="V620" s="32" t="s">
        <v>39</v>
      </c>
      <c r="W620" s="33"/>
      <c r="X620" s="32" t="s">
        <v>321</v>
      </c>
      <c r="Y620" s="32" t="s">
        <v>52</v>
      </c>
      <c r="Z620" s="32" t="s">
        <v>160</v>
      </c>
      <c r="AA620" s="32" t="s">
        <v>983</v>
      </c>
      <c r="AB620" s="32" t="s">
        <v>2983</v>
      </c>
      <c r="AC620" s="32" t="s">
        <v>1349</v>
      </c>
      <c r="AD620" s="34"/>
      <c r="AE620" s="32" t="s">
        <v>39</v>
      </c>
      <c r="AF620" s="32" t="s">
        <v>53</v>
      </c>
      <c r="AG620" s="35">
        <v>0</v>
      </c>
      <c r="AH620" s="33">
        <v>44823.488553240742</v>
      </c>
      <c r="AI620" s="32" t="s">
        <v>56</v>
      </c>
    </row>
    <row r="621" spans="1:35">
      <c r="A621" s="32" t="s">
        <v>35</v>
      </c>
      <c r="B621" s="32" t="s">
        <v>2348</v>
      </c>
      <c r="C621" s="33">
        <v>44825.358541666668</v>
      </c>
      <c r="D621" s="33">
        <v>44820.454791666663</v>
      </c>
      <c r="E621" s="32" t="s">
        <v>37</v>
      </c>
      <c r="F621" s="32" t="s">
        <v>2984</v>
      </c>
      <c r="G621">
        <v>11750</v>
      </c>
      <c r="H621" s="33">
        <v>44834.480069444442</v>
      </c>
      <c r="I621" s="32" t="s">
        <v>38</v>
      </c>
      <c r="J621" s="32" t="s">
        <v>39</v>
      </c>
      <c r="K621" s="33"/>
      <c r="L621" s="32" t="s">
        <v>40</v>
      </c>
      <c r="M621" s="32" t="s">
        <v>56</v>
      </c>
      <c r="N621">
        <v>1</v>
      </c>
      <c r="O621" s="32" t="s">
        <v>60</v>
      </c>
      <c r="P621">
        <v>0</v>
      </c>
      <c r="Q621" s="32" t="s">
        <v>56</v>
      </c>
      <c r="R621">
        <v>6721</v>
      </c>
      <c r="S621" s="32" t="s">
        <v>975</v>
      </c>
      <c r="T621" s="32" t="s">
        <v>976</v>
      </c>
      <c r="U621" s="32" t="s">
        <v>45</v>
      </c>
      <c r="V621" s="32" t="s">
        <v>2985</v>
      </c>
      <c r="W621" s="33">
        <v>44823.320775462962</v>
      </c>
      <c r="X621" s="32" t="s">
        <v>51</v>
      </c>
      <c r="Y621" s="32" t="s">
        <v>47</v>
      </c>
      <c r="Z621" s="32" t="s">
        <v>48</v>
      </c>
      <c r="AA621" s="32" t="s">
        <v>314</v>
      </c>
      <c r="AB621" s="32" t="s">
        <v>2986</v>
      </c>
      <c r="AC621" s="32" t="s">
        <v>485</v>
      </c>
      <c r="AD621" s="34">
        <v>44686</v>
      </c>
      <c r="AE621" s="32" t="s">
        <v>39</v>
      </c>
      <c r="AF621" s="32" t="s">
        <v>50</v>
      </c>
      <c r="AG621" s="35">
        <v>0</v>
      </c>
      <c r="AH621" s="33">
        <v>44825.540578703702</v>
      </c>
      <c r="AI621" s="32" t="s">
        <v>56</v>
      </c>
    </row>
    <row r="622" spans="1:35">
      <c r="A622" s="32" t="s">
        <v>35</v>
      </c>
      <c r="B622" s="32" t="s">
        <v>329</v>
      </c>
      <c r="C622" s="33">
        <v>44826.535000000003</v>
      </c>
      <c r="D622" s="33">
        <v>44820.478865740741</v>
      </c>
      <c r="E622" s="32" t="s">
        <v>37</v>
      </c>
      <c r="F622" s="32" t="s">
        <v>2987</v>
      </c>
      <c r="G622">
        <v>11751</v>
      </c>
      <c r="H622" s="33">
        <v>44832.479259259257</v>
      </c>
      <c r="I622" s="32" t="s">
        <v>2988</v>
      </c>
      <c r="J622" s="32" t="s">
        <v>45</v>
      </c>
      <c r="K622" s="33">
        <v>44820.545891203707</v>
      </c>
      <c r="L622" s="32" t="s">
        <v>40</v>
      </c>
      <c r="M622" s="32" t="s">
        <v>56</v>
      </c>
      <c r="N622">
        <v>2</v>
      </c>
      <c r="O622" s="32" t="s">
        <v>92</v>
      </c>
      <c r="P622">
        <v>1</v>
      </c>
      <c r="Q622" s="32" t="s">
        <v>56</v>
      </c>
      <c r="R622">
        <v>6586</v>
      </c>
      <c r="S622" s="32" t="s">
        <v>806</v>
      </c>
      <c r="T622" s="32" t="s">
        <v>807</v>
      </c>
      <c r="U622" s="32" t="s">
        <v>45</v>
      </c>
      <c r="V622" s="32" t="s">
        <v>2989</v>
      </c>
      <c r="W622" s="33">
        <v>44826.535000000003</v>
      </c>
      <c r="X622" s="32" t="s">
        <v>106</v>
      </c>
      <c r="Y622" s="32" t="s">
        <v>47</v>
      </c>
      <c r="Z622" s="32" t="s">
        <v>48</v>
      </c>
      <c r="AA622" s="32" t="s">
        <v>330</v>
      </c>
      <c r="AB622" s="32" t="s">
        <v>2990</v>
      </c>
      <c r="AC622" s="32" t="s">
        <v>1256</v>
      </c>
      <c r="AD622" s="34"/>
      <c r="AE622" s="32" t="s">
        <v>39</v>
      </c>
      <c r="AF622" s="32" t="s">
        <v>53</v>
      </c>
      <c r="AG622" s="35">
        <v>0</v>
      </c>
      <c r="AH622" s="33">
        <v>44826.535000000003</v>
      </c>
      <c r="AI622" s="32" t="s">
        <v>56</v>
      </c>
    </row>
    <row r="623" spans="1:35">
      <c r="A623" s="32" t="s">
        <v>35</v>
      </c>
      <c r="B623" s="32" t="s">
        <v>2348</v>
      </c>
      <c r="C623" s="33">
        <v>44820.688634259262</v>
      </c>
      <c r="D623" s="33">
        <v>44820.480682870373</v>
      </c>
      <c r="E623" s="32" t="s">
        <v>37</v>
      </c>
      <c r="F623" s="32" t="s">
        <v>2991</v>
      </c>
      <c r="G623">
        <v>11752</v>
      </c>
      <c r="H623" s="33">
        <v>44837.475393518522</v>
      </c>
      <c r="I623" s="32" t="s">
        <v>2992</v>
      </c>
      <c r="J623" s="32" t="s">
        <v>45</v>
      </c>
      <c r="K623" s="33">
        <v>44820.484942129631</v>
      </c>
      <c r="L623" s="32" t="s">
        <v>40</v>
      </c>
      <c r="M623" s="32" t="s">
        <v>56</v>
      </c>
      <c r="N623">
        <v>1</v>
      </c>
      <c r="O623" s="32" t="s">
        <v>60</v>
      </c>
      <c r="P623">
        <v>1</v>
      </c>
      <c r="Q623" s="32" t="s">
        <v>56</v>
      </c>
      <c r="R623">
        <v>5766</v>
      </c>
      <c r="S623" s="32" t="s">
        <v>510</v>
      </c>
      <c r="T623" s="32" t="s">
        <v>1591</v>
      </c>
      <c r="U623" s="32" t="s">
        <v>45</v>
      </c>
      <c r="V623" s="32" t="s">
        <v>2993</v>
      </c>
      <c r="W623" s="33">
        <v>44820.682210648149</v>
      </c>
      <c r="X623" s="32" t="s">
        <v>72</v>
      </c>
      <c r="Y623" s="32" t="s">
        <v>47</v>
      </c>
      <c r="Z623" s="32" t="s">
        <v>48</v>
      </c>
      <c r="AA623" s="32" t="s">
        <v>474</v>
      </c>
      <c r="AB623" s="32" t="s">
        <v>2991</v>
      </c>
      <c r="AC623" s="32" t="s">
        <v>511</v>
      </c>
      <c r="AD623" s="34"/>
      <c r="AE623" s="32" t="s">
        <v>39</v>
      </c>
      <c r="AF623" s="32" t="s">
        <v>50</v>
      </c>
      <c r="AG623" s="35">
        <v>0</v>
      </c>
      <c r="AH623" s="33">
        <v>44825.676770833335</v>
      </c>
      <c r="AI623" s="32" t="s">
        <v>56</v>
      </c>
    </row>
    <row r="624" spans="1:35">
      <c r="A624" s="32" t="s">
        <v>35</v>
      </c>
      <c r="B624" s="32" t="s">
        <v>329</v>
      </c>
      <c r="C624" s="33">
        <v>44825.609189814815</v>
      </c>
      <c r="D624" s="33">
        <v>44820.493321759262</v>
      </c>
      <c r="E624" s="32" t="s">
        <v>2994</v>
      </c>
      <c r="F624" s="32" t="s">
        <v>2995</v>
      </c>
      <c r="G624">
        <v>11753</v>
      </c>
      <c r="H624" s="33">
        <v>44837.418912037036</v>
      </c>
      <c r="I624" s="32" t="s">
        <v>38</v>
      </c>
      <c r="J624" s="32" t="s">
        <v>39</v>
      </c>
      <c r="K624" s="33"/>
      <c r="L624" s="32" t="s">
        <v>40</v>
      </c>
      <c r="M624" s="32" t="s">
        <v>56</v>
      </c>
      <c r="N624">
        <v>1</v>
      </c>
      <c r="O624" s="32" t="s">
        <v>732</v>
      </c>
      <c r="P624">
        <v>0</v>
      </c>
      <c r="Q624" s="32" t="s">
        <v>56</v>
      </c>
      <c r="R624">
        <v>6586</v>
      </c>
      <c r="S624" s="32" t="s">
        <v>806</v>
      </c>
      <c r="T624" s="32" t="s">
        <v>807</v>
      </c>
      <c r="U624" s="32" t="s">
        <v>45</v>
      </c>
      <c r="V624" s="32" t="s">
        <v>2996</v>
      </c>
      <c r="W624" s="33">
        <v>44823.605497685188</v>
      </c>
      <c r="X624" s="32" t="s">
        <v>67</v>
      </c>
      <c r="Y624" s="32" t="s">
        <v>52</v>
      </c>
      <c r="Z624" s="32" t="s">
        <v>48</v>
      </c>
      <c r="AA624" s="32" t="s">
        <v>330</v>
      </c>
      <c r="AB624" s="32" t="s">
        <v>2997</v>
      </c>
      <c r="AC624" s="32" t="s">
        <v>1256</v>
      </c>
      <c r="AD624" s="34"/>
      <c r="AE624" s="32" t="s">
        <v>39</v>
      </c>
      <c r="AF624" s="32" t="s">
        <v>53</v>
      </c>
      <c r="AG624" s="35">
        <v>0</v>
      </c>
      <c r="AH624" s="33">
        <v>44825.609189814815</v>
      </c>
      <c r="AI624" s="32" t="s">
        <v>56</v>
      </c>
    </row>
    <row r="625" spans="1:35">
      <c r="A625" s="32" t="s">
        <v>35</v>
      </c>
      <c r="B625" s="32" t="s">
        <v>178</v>
      </c>
      <c r="C625" s="33">
        <v>44823.525034722225</v>
      </c>
      <c r="D625" s="33">
        <v>44820.537488425929</v>
      </c>
      <c r="E625" s="32" t="s">
        <v>37</v>
      </c>
      <c r="F625" s="32" t="s">
        <v>2998</v>
      </c>
      <c r="G625">
        <v>11754</v>
      </c>
      <c r="H625" s="33">
        <v>44833.354201388887</v>
      </c>
      <c r="I625" s="32" t="s">
        <v>38</v>
      </c>
      <c r="J625" s="32" t="s">
        <v>39</v>
      </c>
      <c r="K625" s="33"/>
      <c r="L625" s="32" t="s">
        <v>40</v>
      </c>
      <c r="M625" s="32" t="s">
        <v>56</v>
      </c>
      <c r="N625">
        <v>1</v>
      </c>
      <c r="O625" s="32" t="s">
        <v>311</v>
      </c>
      <c r="P625">
        <v>0</v>
      </c>
      <c r="Q625" s="32" t="s">
        <v>56</v>
      </c>
      <c r="R625">
        <v>6586</v>
      </c>
      <c r="S625" s="32" t="s">
        <v>806</v>
      </c>
      <c r="T625" s="32" t="s">
        <v>807</v>
      </c>
      <c r="U625" s="32" t="s">
        <v>45</v>
      </c>
      <c r="V625" s="32" t="s">
        <v>2999</v>
      </c>
      <c r="W625" s="33">
        <v>44821.488958333335</v>
      </c>
      <c r="X625" s="32" t="s">
        <v>46</v>
      </c>
      <c r="Y625" s="32" t="s">
        <v>47</v>
      </c>
      <c r="Z625" s="32" t="s">
        <v>48</v>
      </c>
      <c r="AA625" s="32" t="s">
        <v>182</v>
      </c>
      <c r="AB625" s="32" t="s">
        <v>2998</v>
      </c>
      <c r="AC625" s="32" t="s">
        <v>1256</v>
      </c>
      <c r="AD625" s="34"/>
      <c r="AE625" s="32" t="s">
        <v>39</v>
      </c>
      <c r="AF625" s="32" t="s">
        <v>53</v>
      </c>
      <c r="AG625" s="35">
        <v>0</v>
      </c>
      <c r="AH625" s="33">
        <v>44823.525034722225</v>
      </c>
      <c r="AI625" s="32" t="s">
        <v>56</v>
      </c>
    </row>
    <row r="626" spans="1:35">
      <c r="A626" s="32" t="s">
        <v>35</v>
      </c>
      <c r="B626" s="32" t="s">
        <v>36</v>
      </c>
      <c r="C626" s="33">
        <v>44820.631215277775</v>
      </c>
      <c r="D626" s="33">
        <v>44820.544849537036</v>
      </c>
      <c r="E626" s="32" t="s">
        <v>37</v>
      </c>
      <c r="F626" s="32" t="s">
        <v>3000</v>
      </c>
      <c r="G626">
        <v>11755</v>
      </c>
      <c r="H626" s="33">
        <v>44832.610381944447</v>
      </c>
      <c r="I626" s="32" t="s">
        <v>38</v>
      </c>
      <c r="J626" s="32" t="s">
        <v>39</v>
      </c>
      <c r="K626" s="33"/>
      <c r="L626" s="32" t="s">
        <v>40</v>
      </c>
      <c r="M626" s="32" t="s">
        <v>56</v>
      </c>
      <c r="N626">
        <v>1</v>
      </c>
      <c r="O626" s="32" t="s">
        <v>42</v>
      </c>
      <c r="P626">
        <v>0</v>
      </c>
      <c r="Q626" s="32" t="s">
        <v>56</v>
      </c>
      <c r="R626">
        <v>6941</v>
      </c>
      <c r="S626" s="32" t="s">
        <v>366</v>
      </c>
      <c r="T626" s="32" t="s">
        <v>367</v>
      </c>
      <c r="U626" s="32" t="s">
        <v>45</v>
      </c>
      <c r="V626" s="32" t="s">
        <v>3001</v>
      </c>
      <c r="W626" s="33">
        <v>44820.56621527778</v>
      </c>
      <c r="X626" s="32" t="s">
        <v>81</v>
      </c>
      <c r="Y626" s="32" t="s">
        <v>47</v>
      </c>
      <c r="Z626" s="32" t="s">
        <v>48</v>
      </c>
      <c r="AA626" s="32" t="s">
        <v>86</v>
      </c>
      <c r="AB626" s="32" t="s">
        <v>3000</v>
      </c>
      <c r="AC626" s="32" t="s">
        <v>497</v>
      </c>
      <c r="AD626" s="34">
        <v>44686</v>
      </c>
      <c r="AE626" s="32" t="s">
        <v>39</v>
      </c>
      <c r="AF626" s="32" t="s">
        <v>50</v>
      </c>
      <c r="AG626" s="35">
        <v>0</v>
      </c>
      <c r="AH626" s="33">
        <v>44820.72247685185</v>
      </c>
      <c r="AI626" s="32" t="s">
        <v>56</v>
      </c>
    </row>
    <row r="627" spans="1:35">
      <c r="A627" s="32" t="s">
        <v>35</v>
      </c>
      <c r="B627" s="32" t="s">
        <v>1527</v>
      </c>
      <c r="C627" s="33">
        <v>44820.631620370368</v>
      </c>
      <c r="D627" s="33">
        <v>44820.555578703701</v>
      </c>
      <c r="E627" s="32" t="s">
        <v>37</v>
      </c>
      <c r="F627" s="32" t="s">
        <v>3002</v>
      </c>
      <c r="G627">
        <v>11756</v>
      </c>
      <c r="H627" s="33">
        <v>44832.619120370371</v>
      </c>
      <c r="I627" s="32" t="s">
        <v>38</v>
      </c>
      <c r="J627" s="32" t="s">
        <v>39</v>
      </c>
      <c r="K627" s="33"/>
      <c r="L627" s="32" t="s">
        <v>40</v>
      </c>
      <c r="M627" s="32" t="s">
        <v>56</v>
      </c>
      <c r="N627">
        <v>1</v>
      </c>
      <c r="O627" s="32" t="s">
        <v>42</v>
      </c>
      <c r="P627">
        <v>0</v>
      </c>
      <c r="Q627" s="32" t="s">
        <v>56</v>
      </c>
      <c r="R627">
        <v>6941</v>
      </c>
      <c r="S627" s="32" t="s">
        <v>366</v>
      </c>
      <c r="T627" s="32" t="s">
        <v>367</v>
      </c>
      <c r="U627" s="32" t="s">
        <v>45</v>
      </c>
      <c r="V627" s="32" t="s">
        <v>3003</v>
      </c>
      <c r="W627" s="33">
        <v>44820.568171296298</v>
      </c>
      <c r="X627" s="32" t="s">
        <v>81</v>
      </c>
      <c r="Y627" s="32" t="s">
        <v>47</v>
      </c>
      <c r="Z627" s="32" t="s">
        <v>48</v>
      </c>
      <c r="AA627" s="32" t="s">
        <v>1538</v>
      </c>
      <c r="AB627" s="32" t="s">
        <v>3002</v>
      </c>
      <c r="AC627" s="32" t="s">
        <v>497</v>
      </c>
      <c r="AD627" s="34">
        <v>44686</v>
      </c>
      <c r="AE627" s="32" t="s">
        <v>39</v>
      </c>
      <c r="AF627" s="32" t="s">
        <v>50</v>
      </c>
      <c r="AG627" s="35">
        <v>0</v>
      </c>
      <c r="AH627" s="33">
        <v>44820.722650462965</v>
      </c>
      <c r="AI627" s="32" t="s">
        <v>56</v>
      </c>
    </row>
    <row r="628" spans="1:35">
      <c r="A628" s="32" t="s">
        <v>35</v>
      </c>
      <c r="B628" s="32" t="s">
        <v>73</v>
      </c>
      <c r="C628" s="33">
        <v>44826.691828703704</v>
      </c>
      <c r="D628" s="33">
        <v>44820.560324074075</v>
      </c>
      <c r="E628" s="32" t="s">
        <v>37</v>
      </c>
      <c r="F628" s="32" t="s">
        <v>3004</v>
      </c>
      <c r="G628">
        <v>11757</v>
      </c>
      <c r="H628" s="33">
        <v>44827.446689814817</v>
      </c>
      <c r="I628" s="32" t="s">
        <v>38</v>
      </c>
      <c r="J628" s="32" t="s">
        <v>39</v>
      </c>
      <c r="K628" s="33"/>
      <c r="L628" s="32" t="s">
        <v>40</v>
      </c>
      <c r="M628" s="32" t="s">
        <v>41</v>
      </c>
      <c r="N628">
        <v>1</v>
      </c>
      <c r="O628" s="32" t="s">
        <v>82</v>
      </c>
      <c r="P628">
        <v>0</v>
      </c>
      <c r="Q628" s="32" t="s">
        <v>41</v>
      </c>
      <c r="R628">
        <v>610287981</v>
      </c>
      <c r="S628" s="32" t="s">
        <v>326</v>
      </c>
      <c r="T628" s="32" t="s">
        <v>327</v>
      </c>
      <c r="U628" s="32" t="s">
        <v>45</v>
      </c>
      <c r="V628" s="32" t="s">
        <v>3005</v>
      </c>
      <c r="W628" s="33">
        <v>44824.681134259263</v>
      </c>
      <c r="X628" s="32" t="s">
        <v>59</v>
      </c>
      <c r="Y628" s="32" t="s">
        <v>47</v>
      </c>
      <c r="Z628" s="32" t="s">
        <v>48</v>
      </c>
      <c r="AA628" s="32" t="s">
        <v>77</v>
      </c>
      <c r="AB628" s="32" t="s">
        <v>3006</v>
      </c>
      <c r="AC628" s="32" t="s">
        <v>291</v>
      </c>
      <c r="AD628" s="34"/>
      <c r="AE628" s="32" t="s">
        <v>39</v>
      </c>
      <c r="AF628" s="32" t="s">
        <v>50</v>
      </c>
      <c r="AG628" s="35">
        <v>0</v>
      </c>
      <c r="AH628" s="33">
        <v>44826.691828703704</v>
      </c>
      <c r="AI628" s="32" t="s">
        <v>41</v>
      </c>
    </row>
    <row r="629" spans="1:35">
      <c r="A629" s="32" t="s">
        <v>35</v>
      </c>
      <c r="B629" s="32" t="s">
        <v>1527</v>
      </c>
      <c r="C629" s="33">
        <v>44820.626956018517</v>
      </c>
      <c r="D629" s="33">
        <v>44820.561793981484</v>
      </c>
      <c r="E629" s="32" t="s">
        <v>37</v>
      </c>
      <c r="F629" s="32" t="s">
        <v>39</v>
      </c>
      <c r="G629">
        <v>11758</v>
      </c>
      <c r="H629" s="33">
        <v>44825.436851851853</v>
      </c>
      <c r="I629" s="32" t="s">
        <v>3007</v>
      </c>
      <c r="J629" s="32" t="s">
        <v>45</v>
      </c>
      <c r="K629" s="33">
        <v>44820.625150462962</v>
      </c>
      <c r="L629" s="32" t="s">
        <v>40</v>
      </c>
      <c r="M629" s="32" t="s">
        <v>56</v>
      </c>
      <c r="N629">
        <v>1</v>
      </c>
      <c r="O629" s="32" t="s">
        <v>135</v>
      </c>
      <c r="P629">
        <v>1</v>
      </c>
      <c r="Q629" s="32" t="s">
        <v>41</v>
      </c>
      <c r="R629">
        <v>8370</v>
      </c>
      <c r="S629" s="32" t="s">
        <v>3008</v>
      </c>
      <c r="T629" s="32" t="s">
        <v>614</v>
      </c>
      <c r="U629" s="32" t="s">
        <v>45</v>
      </c>
      <c r="V629" s="32" t="s">
        <v>3009</v>
      </c>
      <c r="W629" s="33">
        <v>44820.626956018517</v>
      </c>
      <c r="X629" s="32" t="s">
        <v>96</v>
      </c>
      <c r="Y629" s="32" t="s">
        <v>52</v>
      </c>
      <c r="Z629" s="32" t="s">
        <v>48</v>
      </c>
      <c r="AA629" s="32" t="s">
        <v>97</v>
      </c>
      <c r="AB629" s="32" t="s">
        <v>3010</v>
      </c>
      <c r="AC629" s="32" t="s">
        <v>1535</v>
      </c>
      <c r="AD629" s="34"/>
      <c r="AE629" s="32" t="s">
        <v>39</v>
      </c>
      <c r="AF629" s="32" t="s">
        <v>53</v>
      </c>
      <c r="AG629" s="35">
        <v>0</v>
      </c>
      <c r="AH629" s="33">
        <v>44820.626956018517</v>
      </c>
      <c r="AI629" s="32" t="s">
        <v>56</v>
      </c>
    </row>
    <row r="630" spans="1:35">
      <c r="A630" s="32" t="s">
        <v>35</v>
      </c>
      <c r="B630" s="32" t="s">
        <v>178</v>
      </c>
      <c r="C630" s="33"/>
      <c r="D630" s="33">
        <v>44820.562627314815</v>
      </c>
      <c r="E630" s="32" t="s">
        <v>37</v>
      </c>
      <c r="F630" s="32" t="s">
        <v>39</v>
      </c>
      <c r="G630">
        <v>11759</v>
      </c>
      <c r="H630" s="33">
        <v>44826.676655092589</v>
      </c>
      <c r="I630" s="32" t="s">
        <v>38</v>
      </c>
      <c r="J630" s="32" t="s">
        <v>39</v>
      </c>
      <c r="K630" s="33"/>
      <c r="L630" s="32" t="s">
        <v>40</v>
      </c>
      <c r="M630" s="32" t="s">
        <v>56</v>
      </c>
      <c r="N630">
        <v>1</v>
      </c>
      <c r="O630" s="32" t="s">
        <v>179</v>
      </c>
      <c r="P630">
        <v>0</v>
      </c>
      <c r="Q630" s="32" t="s">
        <v>41</v>
      </c>
      <c r="R630">
        <v>6846</v>
      </c>
      <c r="S630" s="32" t="s">
        <v>998</v>
      </c>
      <c r="T630" s="32" t="s">
        <v>999</v>
      </c>
      <c r="U630" s="32" t="s">
        <v>39</v>
      </c>
      <c r="V630" s="32" t="s">
        <v>39</v>
      </c>
      <c r="W630" s="33"/>
      <c r="X630" s="32" t="s">
        <v>215</v>
      </c>
      <c r="Y630" s="32" t="s">
        <v>47</v>
      </c>
      <c r="Z630" s="32" t="s">
        <v>160</v>
      </c>
      <c r="AA630" s="32" t="s">
        <v>182</v>
      </c>
      <c r="AB630" s="32" t="s">
        <v>3011</v>
      </c>
      <c r="AC630" s="32" t="s">
        <v>1256</v>
      </c>
      <c r="AD630" s="34"/>
      <c r="AE630" s="32" t="s">
        <v>39</v>
      </c>
      <c r="AF630" s="32" t="s">
        <v>53</v>
      </c>
      <c r="AG630" s="35">
        <v>0</v>
      </c>
      <c r="AH630" s="33">
        <v>44832.45349537037</v>
      </c>
      <c r="AI630" s="32" t="s">
        <v>56</v>
      </c>
    </row>
    <row r="631" spans="1:35">
      <c r="A631" s="32" t="s">
        <v>35</v>
      </c>
      <c r="B631" s="32" t="s">
        <v>73</v>
      </c>
      <c r="C631" s="33">
        <v>44823.525046296294</v>
      </c>
      <c r="D631" s="33">
        <v>44820.570347222223</v>
      </c>
      <c r="E631" s="32" t="s">
        <v>37</v>
      </c>
      <c r="F631" s="32" t="s">
        <v>3012</v>
      </c>
      <c r="G631">
        <v>11760</v>
      </c>
      <c r="H631" s="33">
        <v>44833.387546296297</v>
      </c>
      <c r="I631" s="32" t="s">
        <v>38</v>
      </c>
      <c r="J631" s="32" t="s">
        <v>39</v>
      </c>
      <c r="K631" s="33"/>
      <c r="L631" s="32" t="s">
        <v>40</v>
      </c>
      <c r="M631" s="32" t="s">
        <v>56</v>
      </c>
      <c r="N631">
        <v>1</v>
      </c>
      <c r="O631" s="32" t="s">
        <v>42</v>
      </c>
      <c r="P631">
        <v>0</v>
      </c>
      <c r="Q631" s="32" t="s">
        <v>56</v>
      </c>
      <c r="R631">
        <v>8633</v>
      </c>
      <c r="S631" s="32" t="s">
        <v>213</v>
      </c>
      <c r="T631" s="32" t="s">
        <v>214</v>
      </c>
      <c r="U631" s="32" t="s">
        <v>45</v>
      </c>
      <c r="V631" s="32" t="s">
        <v>3013</v>
      </c>
      <c r="W631" s="33">
        <v>44821.483495370368</v>
      </c>
      <c r="X631" s="32" t="s">
        <v>46</v>
      </c>
      <c r="Y631" s="32" t="s">
        <v>47</v>
      </c>
      <c r="Z631" s="32" t="s">
        <v>48</v>
      </c>
      <c r="AA631" s="32" t="s">
        <v>77</v>
      </c>
      <c r="AB631" s="32" t="s">
        <v>3014</v>
      </c>
      <c r="AC631" s="32" t="s">
        <v>786</v>
      </c>
      <c r="AD631" s="34">
        <v>44686</v>
      </c>
      <c r="AE631" s="32" t="s">
        <v>39</v>
      </c>
      <c r="AF631" s="32" t="s">
        <v>50</v>
      </c>
      <c r="AG631" s="35">
        <v>0</v>
      </c>
      <c r="AH631" s="33">
        <v>44824.406724537039</v>
      </c>
      <c r="AI631" s="32" t="s">
        <v>56</v>
      </c>
    </row>
    <row r="632" spans="1:35">
      <c r="A632" s="32" t="s">
        <v>35</v>
      </c>
      <c r="B632" s="32" t="s">
        <v>178</v>
      </c>
      <c r="C632" s="33">
        <v>44825.400219907409</v>
      </c>
      <c r="D632" s="33">
        <v>44820.58222222222</v>
      </c>
      <c r="E632" s="32" t="s">
        <v>37</v>
      </c>
      <c r="F632" s="32" t="s">
        <v>39</v>
      </c>
      <c r="G632">
        <v>11761</v>
      </c>
      <c r="H632" s="33">
        <v>44827.47383101852</v>
      </c>
      <c r="I632" s="32" t="s">
        <v>38</v>
      </c>
      <c r="J632" s="32" t="s">
        <v>39</v>
      </c>
      <c r="K632" s="33"/>
      <c r="L632" s="32" t="s">
        <v>40</v>
      </c>
      <c r="M632" s="32" t="s">
        <v>56</v>
      </c>
      <c r="N632">
        <v>1</v>
      </c>
      <c r="O632" s="32" t="s">
        <v>311</v>
      </c>
      <c r="P632">
        <v>0</v>
      </c>
      <c r="Q632" s="32" t="s">
        <v>41</v>
      </c>
      <c r="R632">
        <v>8828</v>
      </c>
      <c r="S632" s="32" t="s">
        <v>857</v>
      </c>
      <c r="T632" s="32" t="s">
        <v>858</v>
      </c>
      <c r="U632" s="32" t="s">
        <v>45</v>
      </c>
      <c r="V632" s="32" t="s">
        <v>3015</v>
      </c>
      <c r="W632" s="33">
        <v>44823.384282407409</v>
      </c>
      <c r="X632" s="32" t="s">
        <v>59</v>
      </c>
      <c r="Y632" s="32" t="s">
        <v>47</v>
      </c>
      <c r="Z632" s="32" t="s">
        <v>48</v>
      </c>
      <c r="AA632" s="32" t="s">
        <v>182</v>
      </c>
      <c r="AB632" s="32" t="s">
        <v>859</v>
      </c>
      <c r="AC632" s="32" t="s">
        <v>3016</v>
      </c>
      <c r="AD632" s="34"/>
      <c r="AE632" s="32" t="s">
        <v>39</v>
      </c>
      <c r="AF632" s="32" t="s">
        <v>53</v>
      </c>
      <c r="AG632" s="35">
        <v>0</v>
      </c>
      <c r="AH632" s="33">
        <v>44825.400219907409</v>
      </c>
      <c r="AI632" s="32" t="s">
        <v>56</v>
      </c>
    </row>
    <row r="633" spans="1:35">
      <c r="A633" s="32" t="s">
        <v>35</v>
      </c>
      <c r="B633" s="32" t="s">
        <v>1527</v>
      </c>
      <c r="C633" s="33">
        <v>44826.624131944445</v>
      </c>
      <c r="D633" s="33">
        <v>44820.593819444446</v>
      </c>
      <c r="E633" s="32" t="s">
        <v>37</v>
      </c>
      <c r="F633" s="32" t="s">
        <v>39</v>
      </c>
      <c r="G633">
        <v>11762</v>
      </c>
      <c r="H633" s="33">
        <v>44825.46943287037</v>
      </c>
      <c r="I633" s="32" t="s">
        <v>3017</v>
      </c>
      <c r="J633" s="32" t="s">
        <v>45</v>
      </c>
      <c r="K633" s="33">
        <v>44820.610706018517</v>
      </c>
      <c r="L633" s="32" t="s">
        <v>40</v>
      </c>
      <c r="M633" s="32" t="s">
        <v>56</v>
      </c>
      <c r="N633">
        <v>2</v>
      </c>
      <c r="O633" s="32" t="s">
        <v>135</v>
      </c>
      <c r="P633">
        <v>1</v>
      </c>
      <c r="Q633" s="32" t="s">
        <v>41</v>
      </c>
      <c r="R633">
        <v>6401</v>
      </c>
      <c r="S633" s="32" t="s">
        <v>458</v>
      </c>
      <c r="T633" s="32" t="s">
        <v>459</v>
      </c>
      <c r="U633" s="32" t="s">
        <v>66</v>
      </c>
      <c r="V633" s="32" t="s">
        <v>3018</v>
      </c>
      <c r="W633" s="33">
        <v>44826.624131944445</v>
      </c>
      <c r="X633" s="32" t="s">
        <v>110</v>
      </c>
      <c r="Y633" s="32" t="s">
        <v>47</v>
      </c>
      <c r="Z633" s="32" t="s">
        <v>48</v>
      </c>
      <c r="AA633" s="32" t="s">
        <v>97</v>
      </c>
      <c r="AB633" s="32" t="s">
        <v>1718</v>
      </c>
      <c r="AC633" s="32" t="s">
        <v>1304</v>
      </c>
      <c r="AD633" s="34"/>
      <c r="AE633" s="32" t="s">
        <v>39</v>
      </c>
      <c r="AF633" s="32" t="s">
        <v>53</v>
      </c>
      <c r="AG633" s="35">
        <v>0</v>
      </c>
      <c r="AH633" s="33">
        <v>44826.624131944445</v>
      </c>
      <c r="AI633" s="32" t="s">
        <v>56</v>
      </c>
    </row>
    <row r="634" spans="1:35">
      <c r="A634" s="32" t="s">
        <v>35</v>
      </c>
      <c r="B634" s="32" t="s">
        <v>171</v>
      </c>
      <c r="C634" s="33">
        <v>44820.632152777776</v>
      </c>
      <c r="D634" s="33">
        <v>44820.594270833331</v>
      </c>
      <c r="E634" s="32" t="s">
        <v>37</v>
      </c>
      <c r="F634" s="32" t="s">
        <v>3019</v>
      </c>
      <c r="G634">
        <v>11763</v>
      </c>
      <c r="H634" s="33">
        <v>44832.607847222222</v>
      </c>
      <c r="I634" s="32" t="s">
        <v>38</v>
      </c>
      <c r="J634" s="32" t="s">
        <v>39</v>
      </c>
      <c r="K634" s="33"/>
      <c r="L634" s="32" t="s">
        <v>40</v>
      </c>
      <c r="M634" s="32" t="s">
        <v>56</v>
      </c>
      <c r="N634">
        <v>1</v>
      </c>
      <c r="O634" s="32" t="s">
        <v>42</v>
      </c>
      <c r="P634">
        <v>0</v>
      </c>
      <c r="Q634" s="32" t="s">
        <v>56</v>
      </c>
      <c r="R634">
        <v>8170</v>
      </c>
      <c r="S634" s="32" t="s">
        <v>169</v>
      </c>
      <c r="T634" s="32" t="s">
        <v>170</v>
      </c>
      <c r="U634" s="32" t="s">
        <v>45</v>
      </c>
      <c r="V634" s="32" t="s">
        <v>3020</v>
      </c>
      <c r="W634" s="33">
        <v>44820.618750000001</v>
      </c>
      <c r="X634" s="32" t="s">
        <v>94</v>
      </c>
      <c r="Y634" s="32" t="s">
        <v>47</v>
      </c>
      <c r="Z634" s="32" t="s">
        <v>48</v>
      </c>
      <c r="AA634" s="32" t="s">
        <v>173</v>
      </c>
      <c r="AB634" s="32" t="s">
        <v>3021</v>
      </c>
      <c r="AC634" s="32" t="s">
        <v>621</v>
      </c>
      <c r="AD634" s="34"/>
      <c r="AE634" s="32" t="s">
        <v>39</v>
      </c>
      <c r="AF634" s="32" t="s">
        <v>50</v>
      </c>
      <c r="AG634" s="35">
        <v>0</v>
      </c>
      <c r="AH634" s="33">
        <v>44820.632152777776</v>
      </c>
      <c r="AI634" s="32" t="s">
        <v>56</v>
      </c>
    </row>
    <row r="635" spans="1:35">
      <c r="A635" s="32" t="s">
        <v>35</v>
      </c>
      <c r="B635" s="32" t="s">
        <v>73</v>
      </c>
      <c r="C635" s="33">
        <v>44820.689502314817</v>
      </c>
      <c r="D635" s="33">
        <v>44820.598240740743</v>
      </c>
      <c r="E635" s="32" t="s">
        <v>37</v>
      </c>
      <c r="F635" s="32" t="s">
        <v>3022</v>
      </c>
      <c r="G635">
        <v>11764</v>
      </c>
      <c r="H635" s="33">
        <v>44832.64644675926</v>
      </c>
      <c r="I635" s="32" t="s">
        <v>38</v>
      </c>
      <c r="J635" s="32" t="s">
        <v>39</v>
      </c>
      <c r="K635" s="33"/>
      <c r="L635" s="32" t="s">
        <v>40</v>
      </c>
      <c r="M635" s="32" t="s">
        <v>56</v>
      </c>
      <c r="N635">
        <v>1</v>
      </c>
      <c r="O635" s="32" t="s">
        <v>42</v>
      </c>
      <c r="P635">
        <v>0</v>
      </c>
      <c r="Q635" s="32" t="s">
        <v>56</v>
      </c>
      <c r="R635">
        <v>972456453</v>
      </c>
      <c r="S635" s="32" t="s">
        <v>3023</v>
      </c>
      <c r="T635" s="32" t="s">
        <v>3024</v>
      </c>
      <c r="U635" s="32" t="s">
        <v>45</v>
      </c>
      <c r="V635" s="32" t="s">
        <v>3025</v>
      </c>
      <c r="W635" s="33">
        <v>44820.641817129632</v>
      </c>
      <c r="X635" s="32" t="s">
        <v>81</v>
      </c>
      <c r="Y635" s="32" t="s">
        <v>47</v>
      </c>
      <c r="Z635" s="32" t="s">
        <v>48</v>
      </c>
      <c r="AA635" s="32" t="s">
        <v>161</v>
      </c>
      <c r="AB635" s="32" t="s">
        <v>3026</v>
      </c>
      <c r="AC635" s="32" t="s">
        <v>714</v>
      </c>
      <c r="AD635" s="34"/>
      <c r="AE635" s="32" t="s">
        <v>39</v>
      </c>
      <c r="AF635" s="32" t="s">
        <v>50</v>
      </c>
      <c r="AG635" s="35">
        <v>0</v>
      </c>
      <c r="AH635" s="33">
        <v>44820.689502314817</v>
      </c>
      <c r="AI635" s="32" t="s">
        <v>56</v>
      </c>
    </row>
    <row r="636" spans="1:35">
      <c r="A636" s="32" t="s">
        <v>35</v>
      </c>
      <c r="B636" s="32" t="s">
        <v>73</v>
      </c>
      <c r="C636" s="33">
        <v>44827.400092592594</v>
      </c>
      <c r="D636" s="33">
        <v>44820.606423611112</v>
      </c>
      <c r="E636" s="32" t="s">
        <v>37</v>
      </c>
      <c r="F636" s="32" t="s">
        <v>3027</v>
      </c>
      <c r="G636">
        <v>11765</v>
      </c>
      <c r="H636" s="33">
        <v>44838.673692129632</v>
      </c>
      <c r="I636" s="32" t="s">
        <v>38</v>
      </c>
      <c r="J636" s="32" t="s">
        <v>39</v>
      </c>
      <c r="K636" s="33"/>
      <c r="L636" s="32" t="s">
        <v>40</v>
      </c>
      <c r="M636" s="32" t="s">
        <v>56</v>
      </c>
      <c r="N636">
        <v>2</v>
      </c>
      <c r="O636" s="32" t="s">
        <v>127</v>
      </c>
      <c r="P636">
        <v>0</v>
      </c>
      <c r="Q636" s="32" t="s">
        <v>56</v>
      </c>
      <c r="R636">
        <v>8667</v>
      </c>
      <c r="S636" s="32" t="s">
        <v>551</v>
      </c>
      <c r="T636" s="32" t="s">
        <v>552</v>
      </c>
      <c r="U636" s="32" t="s">
        <v>45</v>
      </c>
      <c r="V636" s="32" t="s">
        <v>3028</v>
      </c>
      <c r="W636" s="33">
        <v>44825.382175925923</v>
      </c>
      <c r="X636" s="32" t="s">
        <v>51</v>
      </c>
      <c r="Y636" s="32" t="s">
        <v>47</v>
      </c>
      <c r="Z636" s="32" t="s">
        <v>48</v>
      </c>
      <c r="AA636" s="32" t="s">
        <v>206</v>
      </c>
      <c r="AB636" s="32" t="s">
        <v>3029</v>
      </c>
      <c r="AC636" s="32" t="s">
        <v>565</v>
      </c>
      <c r="AD636" s="34"/>
      <c r="AE636" s="32" t="s">
        <v>39</v>
      </c>
      <c r="AF636" s="32" t="s">
        <v>50</v>
      </c>
      <c r="AG636" s="35">
        <v>0</v>
      </c>
      <c r="AH636" s="33">
        <v>44827.400081018517</v>
      </c>
      <c r="AI636" s="32" t="s">
        <v>56</v>
      </c>
    </row>
    <row r="637" spans="1:35">
      <c r="A637" s="32" t="s">
        <v>35</v>
      </c>
      <c r="B637" s="32" t="s">
        <v>178</v>
      </c>
      <c r="C637" s="33">
        <v>44834.693310185183</v>
      </c>
      <c r="D637" s="33">
        <v>44820.632407407407</v>
      </c>
      <c r="E637" s="32" t="s">
        <v>37</v>
      </c>
      <c r="F637" s="32" t="s">
        <v>39</v>
      </c>
      <c r="G637">
        <v>11766</v>
      </c>
      <c r="H637" s="33">
        <v>44825.507407407407</v>
      </c>
      <c r="I637" s="32" t="s">
        <v>38</v>
      </c>
      <c r="J637" s="32" t="s">
        <v>39</v>
      </c>
      <c r="K637" s="33"/>
      <c r="L637" s="32" t="s">
        <v>40</v>
      </c>
      <c r="M637" s="32" t="s">
        <v>56</v>
      </c>
      <c r="N637">
        <v>1</v>
      </c>
      <c r="O637" s="32" t="s">
        <v>311</v>
      </c>
      <c r="P637">
        <v>0</v>
      </c>
      <c r="Q637" s="32" t="s">
        <v>41</v>
      </c>
      <c r="R637">
        <v>8805</v>
      </c>
      <c r="S637" s="32" t="s">
        <v>388</v>
      </c>
      <c r="T637" s="32" t="s">
        <v>389</v>
      </c>
      <c r="U637" s="32" t="s">
        <v>66</v>
      </c>
      <c r="V637" s="32" t="s">
        <v>3030</v>
      </c>
      <c r="W637" s="33">
        <v>44832.674467592595</v>
      </c>
      <c r="X637" s="32" t="s">
        <v>149</v>
      </c>
      <c r="Y637" s="32" t="s">
        <v>47</v>
      </c>
      <c r="Z637" s="32" t="s">
        <v>48</v>
      </c>
      <c r="AA637" s="32" t="s">
        <v>283</v>
      </c>
      <c r="AB637" s="32" t="s">
        <v>3031</v>
      </c>
      <c r="AC637" s="32" t="s">
        <v>39</v>
      </c>
      <c r="AD637" s="34"/>
      <c r="AE637" s="32" t="s">
        <v>39</v>
      </c>
      <c r="AF637" s="32" t="s">
        <v>53</v>
      </c>
      <c r="AG637" s="35">
        <v>0</v>
      </c>
      <c r="AH637" s="33">
        <v>44834.693310185183</v>
      </c>
      <c r="AI637" s="32" t="s">
        <v>56</v>
      </c>
    </row>
    <row r="638" spans="1:35">
      <c r="A638" s="32" t="s">
        <v>35</v>
      </c>
      <c r="B638" s="32" t="s">
        <v>1527</v>
      </c>
      <c r="C638" s="33">
        <v>44820.649293981478</v>
      </c>
      <c r="D638" s="33">
        <v>44820.638912037037</v>
      </c>
      <c r="E638" s="32" t="s">
        <v>37</v>
      </c>
      <c r="F638" s="32" t="s">
        <v>39</v>
      </c>
      <c r="G638">
        <v>11767</v>
      </c>
      <c r="H638" s="33">
        <v>44825.514189814814</v>
      </c>
      <c r="I638" s="32" t="s">
        <v>38</v>
      </c>
      <c r="J638" s="32" t="s">
        <v>39</v>
      </c>
      <c r="K638" s="33"/>
      <c r="L638" s="32" t="s">
        <v>40</v>
      </c>
      <c r="M638" s="32" t="s">
        <v>56</v>
      </c>
      <c r="N638">
        <v>1</v>
      </c>
      <c r="O638" s="32" t="s">
        <v>135</v>
      </c>
      <c r="P638">
        <v>0</v>
      </c>
      <c r="Q638" s="32" t="s">
        <v>41</v>
      </c>
      <c r="R638">
        <v>6784</v>
      </c>
      <c r="S638" s="32" t="s">
        <v>763</v>
      </c>
      <c r="T638" s="32" t="s">
        <v>1406</v>
      </c>
      <c r="U638" s="32" t="s">
        <v>45</v>
      </c>
      <c r="V638" s="32" t="s">
        <v>3032</v>
      </c>
      <c r="W638" s="33">
        <v>44820.649293981478</v>
      </c>
      <c r="X638" s="32" t="s">
        <v>96</v>
      </c>
      <c r="Y638" s="32" t="s">
        <v>47</v>
      </c>
      <c r="Z638" s="32" t="s">
        <v>48</v>
      </c>
      <c r="AA638" s="32" t="s">
        <v>97</v>
      </c>
      <c r="AB638" s="32" t="s">
        <v>1013</v>
      </c>
      <c r="AC638" s="32" t="s">
        <v>764</v>
      </c>
      <c r="AD638" s="34"/>
      <c r="AE638" s="32" t="s">
        <v>39</v>
      </c>
      <c r="AF638" s="32" t="s">
        <v>53</v>
      </c>
      <c r="AG638" s="35">
        <v>0</v>
      </c>
      <c r="AH638" s="33">
        <v>44820.649293981478</v>
      </c>
      <c r="AI638" s="32" t="s">
        <v>56</v>
      </c>
    </row>
    <row r="639" spans="1:35">
      <c r="A639" s="32" t="s">
        <v>35</v>
      </c>
      <c r="B639" s="32" t="s">
        <v>329</v>
      </c>
      <c r="C639" s="33"/>
      <c r="D639" s="33">
        <v>44820.639340277776</v>
      </c>
      <c r="E639" s="32" t="s">
        <v>37</v>
      </c>
      <c r="F639" s="32" t="s">
        <v>39</v>
      </c>
      <c r="G639">
        <v>11768</v>
      </c>
      <c r="H639" s="33">
        <v>44841.5</v>
      </c>
      <c r="I639" s="32" t="s">
        <v>38</v>
      </c>
      <c r="J639" s="32" t="s">
        <v>39</v>
      </c>
      <c r="K639" s="33"/>
      <c r="L639" s="32" t="s">
        <v>40</v>
      </c>
      <c r="M639" s="32" t="s">
        <v>56</v>
      </c>
      <c r="N639">
        <v>1</v>
      </c>
      <c r="O639" s="32" t="s">
        <v>102</v>
      </c>
      <c r="P639">
        <v>0</v>
      </c>
      <c r="Q639" s="32" t="s">
        <v>41</v>
      </c>
      <c r="R639">
        <v>8672</v>
      </c>
      <c r="S639" s="32" t="s">
        <v>551</v>
      </c>
      <c r="T639" s="32" t="s">
        <v>552</v>
      </c>
      <c r="U639" s="32" t="s">
        <v>39</v>
      </c>
      <c r="V639" s="32" t="s">
        <v>39</v>
      </c>
      <c r="W639" s="33"/>
      <c r="X639" s="32" t="s">
        <v>159</v>
      </c>
      <c r="Y639" s="32" t="s">
        <v>47</v>
      </c>
      <c r="Z639" s="32" t="s">
        <v>160</v>
      </c>
      <c r="AA639" s="32" t="s">
        <v>330</v>
      </c>
      <c r="AB639" s="32" t="s">
        <v>3033</v>
      </c>
      <c r="AC639" s="32" t="s">
        <v>328</v>
      </c>
      <c r="AD639" s="34"/>
      <c r="AE639" s="32" t="s">
        <v>39</v>
      </c>
      <c r="AF639" s="32" t="s">
        <v>53</v>
      </c>
      <c r="AG639" s="35">
        <v>0</v>
      </c>
      <c r="AH639" s="33">
        <v>44833.710069444445</v>
      </c>
      <c r="AI639" s="32" t="s">
        <v>56</v>
      </c>
    </row>
    <row r="640" spans="1:35">
      <c r="A640" s="32" t="s">
        <v>35</v>
      </c>
      <c r="B640" s="32" t="s">
        <v>178</v>
      </c>
      <c r="C640" s="33"/>
      <c r="D640" s="33">
        <v>44820.640092592592</v>
      </c>
      <c r="E640" s="32" t="s">
        <v>37</v>
      </c>
      <c r="F640" s="32" t="s">
        <v>3034</v>
      </c>
      <c r="G640">
        <v>11769</v>
      </c>
      <c r="H640" s="33">
        <v>44834.640497685185</v>
      </c>
      <c r="I640" s="32" t="s">
        <v>1482</v>
      </c>
      <c r="J640" s="32" t="s">
        <v>45</v>
      </c>
      <c r="K640" s="33">
        <v>44820.642118055555</v>
      </c>
      <c r="L640" s="32" t="s">
        <v>40</v>
      </c>
      <c r="M640" s="32" t="s">
        <v>56</v>
      </c>
      <c r="N640">
        <v>3</v>
      </c>
      <c r="O640" s="32" t="s">
        <v>179</v>
      </c>
      <c r="P640">
        <v>1</v>
      </c>
      <c r="Q640" s="32" t="s">
        <v>56</v>
      </c>
      <c r="R640">
        <v>821694645</v>
      </c>
      <c r="S640" s="32" t="s">
        <v>3035</v>
      </c>
      <c r="T640" s="32" t="s">
        <v>3036</v>
      </c>
      <c r="U640" s="32" t="s">
        <v>39</v>
      </c>
      <c r="V640" s="32" t="s">
        <v>39</v>
      </c>
      <c r="W640" s="33"/>
      <c r="X640" s="32" t="s">
        <v>85</v>
      </c>
      <c r="Y640" s="32" t="s">
        <v>47</v>
      </c>
      <c r="Z640" s="32" t="s">
        <v>216</v>
      </c>
      <c r="AA640" s="32" t="s">
        <v>182</v>
      </c>
      <c r="AB640" s="32" t="s">
        <v>3037</v>
      </c>
      <c r="AC640" s="32" t="s">
        <v>537</v>
      </c>
      <c r="AD640" s="34"/>
      <c r="AE640" s="32" t="s">
        <v>39</v>
      </c>
      <c r="AF640" s="32" t="s">
        <v>53</v>
      </c>
      <c r="AG640" s="35">
        <v>0</v>
      </c>
      <c r="AH640" s="33">
        <v>44825.659247685187</v>
      </c>
      <c r="AI640" s="32" t="s">
        <v>56</v>
      </c>
    </row>
    <row r="641" spans="1:35">
      <c r="A641" s="32" t="s">
        <v>35</v>
      </c>
      <c r="B641" s="32" t="s">
        <v>1527</v>
      </c>
      <c r="C641" s="33">
        <v>44820.642210648148</v>
      </c>
      <c r="D641" s="33">
        <v>44820.641805555555</v>
      </c>
      <c r="E641" s="32" t="s">
        <v>37</v>
      </c>
      <c r="F641" s="32" t="s">
        <v>3038</v>
      </c>
      <c r="G641">
        <v>11770</v>
      </c>
      <c r="H641" s="33">
        <v>44825.520960648151</v>
      </c>
      <c r="I641" s="32" t="s">
        <v>38</v>
      </c>
      <c r="J641" s="32" t="s">
        <v>39</v>
      </c>
      <c r="K641" s="33"/>
      <c r="L641" s="32" t="s">
        <v>40</v>
      </c>
      <c r="M641" s="32" t="s">
        <v>41</v>
      </c>
      <c r="N641">
        <v>1</v>
      </c>
      <c r="O641" s="32" t="s">
        <v>42</v>
      </c>
      <c r="P641">
        <v>0</v>
      </c>
      <c r="Q641" s="32" t="s">
        <v>41</v>
      </c>
      <c r="R641">
        <v>642175520</v>
      </c>
      <c r="S641" s="32" t="s">
        <v>194</v>
      </c>
      <c r="T641" s="32" t="s">
        <v>195</v>
      </c>
      <c r="U641" s="32" t="s">
        <v>45</v>
      </c>
      <c r="V641" s="32" t="s">
        <v>233</v>
      </c>
      <c r="W641" s="33">
        <v>44820.642210648148</v>
      </c>
      <c r="X641" s="32" t="s">
        <v>196</v>
      </c>
      <c r="Y641" s="32" t="s">
        <v>52</v>
      </c>
      <c r="Z641" s="32" t="s">
        <v>48</v>
      </c>
      <c r="AA641" s="32" t="s">
        <v>197</v>
      </c>
      <c r="AB641" s="32" t="s">
        <v>3039</v>
      </c>
      <c r="AC641" s="32" t="s">
        <v>538</v>
      </c>
      <c r="AD641" s="34"/>
      <c r="AE641" s="32" t="s">
        <v>39</v>
      </c>
      <c r="AF641" s="32" t="s">
        <v>50</v>
      </c>
      <c r="AG641" s="35">
        <v>0</v>
      </c>
      <c r="AH641" s="33">
        <v>44820.645960648151</v>
      </c>
      <c r="AI641" s="32" t="s">
        <v>41</v>
      </c>
    </row>
    <row r="642" spans="1:35">
      <c r="A642" s="32" t="s">
        <v>35</v>
      </c>
      <c r="B642" s="32" t="s">
        <v>1527</v>
      </c>
      <c r="C642" s="33">
        <v>44820.643773148149</v>
      </c>
      <c r="D642" s="33">
        <v>44820.643425925926</v>
      </c>
      <c r="E642" s="32" t="s">
        <v>37</v>
      </c>
      <c r="F642" s="32" t="s">
        <v>3040</v>
      </c>
      <c r="G642">
        <v>11771</v>
      </c>
      <c r="H642" s="33">
        <v>44841.338530092595</v>
      </c>
      <c r="I642" s="32" t="s">
        <v>38</v>
      </c>
      <c r="J642" s="32" t="s">
        <v>39</v>
      </c>
      <c r="K642" s="33"/>
      <c r="L642" s="32" t="s">
        <v>40</v>
      </c>
      <c r="M642" s="32" t="s">
        <v>41</v>
      </c>
      <c r="N642">
        <v>1</v>
      </c>
      <c r="O642" s="32" t="s">
        <v>42</v>
      </c>
      <c r="P642">
        <v>0</v>
      </c>
      <c r="Q642" s="32" t="s">
        <v>41</v>
      </c>
      <c r="R642">
        <v>642175520</v>
      </c>
      <c r="S642" s="32" t="s">
        <v>194</v>
      </c>
      <c r="T642" s="32" t="s">
        <v>195</v>
      </c>
      <c r="U642" s="32" t="s">
        <v>45</v>
      </c>
      <c r="V642" s="32" t="s">
        <v>750</v>
      </c>
      <c r="W642" s="33">
        <v>44820.643773148149</v>
      </c>
      <c r="X642" s="32" t="s">
        <v>196</v>
      </c>
      <c r="Y642" s="32" t="s">
        <v>235</v>
      </c>
      <c r="Z642" s="32" t="s">
        <v>48</v>
      </c>
      <c r="AA642" s="32" t="s">
        <v>197</v>
      </c>
      <c r="AB642" s="32" t="s">
        <v>3041</v>
      </c>
      <c r="AC642" s="32" t="s">
        <v>538</v>
      </c>
      <c r="AD642" s="34"/>
      <c r="AE642" s="32" t="s">
        <v>39</v>
      </c>
      <c r="AF642" s="32" t="s">
        <v>50</v>
      </c>
      <c r="AG642" s="35">
        <v>0</v>
      </c>
      <c r="AH642" s="33">
        <v>44838.463530092595</v>
      </c>
      <c r="AI642" s="32" t="s">
        <v>41</v>
      </c>
    </row>
    <row r="643" spans="1:35">
      <c r="A643" s="32" t="s">
        <v>35</v>
      </c>
      <c r="B643" s="32" t="s">
        <v>1527</v>
      </c>
      <c r="C643" s="33">
        <v>44820.645300925928</v>
      </c>
      <c r="D643" s="33">
        <v>44820.64503472222</v>
      </c>
      <c r="E643" s="32" t="s">
        <v>37</v>
      </c>
      <c r="F643" s="32" t="s">
        <v>3042</v>
      </c>
      <c r="G643">
        <v>11772</v>
      </c>
      <c r="H643" s="33">
        <v>44841.338379629633</v>
      </c>
      <c r="I643" s="32" t="s">
        <v>38</v>
      </c>
      <c r="J643" s="32" t="s">
        <v>39</v>
      </c>
      <c r="K643" s="33"/>
      <c r="L643" s="32" t="s">
        <v>40</v>
      </c>
      <c r="M643" s="32" t="s">
        <v>41</v>
      </c>
      <c r="N643">
        <v>1</v>
      </c>
      <c r="O643" s="32" t="s">
        <v>42</v>
      </c>
      <c r="P643">
        <v>0</v>
      </c>
      <c r="Q643" s="32" t="s">
        <v>41</v>
      </c>
      <c r="R643">
        <v>642175520</v>
      </c>
      <c r="S643" s="32" t="s">
        <v>194</v>
      </c>
      <c r="T643" s="32" t="s">
        <v>195</v>
      </c>
      <c r="U643" s="32" t="s">
        <v>45</v>
      </c>
      <c r="V643" s="32" t="s">
        <v>747</v>
      </c>
      <c r="W643" s="33">
        <v>44820.645300925928</v>
      </c>
      <c r="X643" s="32" t="s">
        <v>196</v>
      </c>
      <c r="Y643" s="32" t="s">
        <v>235</v>
      </c>
      <c r="Z643" s="32" t="s">
        <v>48</v>
      </c>
      <c r="AA643" s="32" t="s">
        <v>197</v>
      </c>
      <c r="AB643" s="32" t="s">
        <v>3043</v>
      </c>
      <c r="AC643" s="32" t="s">
        <v>538</v>
      </c>
      <c r="AD643" s="34"/>
      <c r="AE643" s="32" t="s">
        <v>39</v>
      </c>
      <c r="AF643" s="32" t="s">
        <v>50</v>
      </c>
      <c r="AG643" s="35">
        <v>0</v>
      </c>
      <c r="AH643" s="33">
        <v>44838.463379629633</v>
      </c>
      <c r="AI643" s="32" t="s">
        <v>41</v>
      </c>
    </row>
    <row r="644" spans="1:35">
      <c r="A644" s="32" t="s">
        <v>35</v>
      </c>
      <c r="B644" s="32" t="s">
        <v>1527</v>
      </c>
      <c r="C644" s="33">
        <v>44820.647349537037</v>
      </c>
      <c r="D644" s="33">
        <v>44820.647048611114</v>
      </c>
      <c r="E644" s="32" t="s">
        <v>37</v>
      </c>
      <c r="F644" s="32" t="s">
        <v>3042</v>
      </c>
      <c r="G644">
        <v>11773</v>
      </c>
      <c r="H644" s="33">
        <v>44841.338275462964</v>
      </c>
      <c r="I644" s="32" t="s">
        <v>38</v>
      </c>
      <c r="J644" s="32" t="s">
        <v>39</v>
      </c>
      <c r="K644" s="33"/>
      <c r="L644" s="32" t="s">
        <v>40</v>
      </c>
      <c r="M644" s="32" t="s">
        <v>41</v>
      </c>
      <c r="N644">
        <v>1</v>
      </c>
      <c r="O644" s="32" t="s">
        <v>42</v>
      </c>
      <c r="P644">
        <v>0</v>
      </c>
      <c r="Q644" s="32" t="s">
        <v>41</v>
      </c>
      <c r="R644">
        <v>642175520</v>
      </c>
      <c r="S644" s="32" t="s">
        <v>194</v>
      </c>
      <c r="T644" s="32" t="s">
        <v>195</v>
      </c>
      <c r="U644" s="32" t="s">
        <v>45</v>
      </c>
      <c r="V644" s="32" t="s">
        <v>1008</v>
      </c>
      <c r="W644" s="33">
        <v>44820.647349537037</v>
      </c>
      <c r="X644" s="32" t="s">
        <v>196</v>
      </c>
      <c r="Y644" s="32" t="s">
        <v>235</v>
      </c>
      <c r="Z644" s="32" t="s">
        <v>48</v>
      </c>
      <c r="AA644" s="32" t="s">
        <v>197</v>
      </c>
      <c r="AB644" s="32" t="s">
        <v>3043</v>
      </c>
      <c r="AC644" s="32" t="s">
        <v>538</v>
      </c>
      <c r="AD644" s="34"/>
      <c r="AE644" s="32" t="s">
        <v>39</v>
      </c>
      <c r="AF644" s="32" t="s">
        <v>50</v>
      </c>
      <c r="AG644" s="35">
        <v>0</v>
      </c>
      <c r="AH644" s="33">
        <v>44838.463275462964</v>
      </c>
      <c r="AI644" s="32" t="s">
        <v>41</v>
      </c>
    </row>
    <row r="645" spans="1:35">
      <c r="A645" s="32" t="s">
        <v>35</v>
      </c>
      <c r="B645" s="32" t="s">
        <v>1527</v>
      </c>
      <c r="C645" s="33">
        <v>44820.648715277777</v>
      </c>
      <c r="D645" s="33">
        <v>44820.648344907408</v>
      </c>
      <c r="E645" s="32" t="s">
        <v>37</v>
      </c>
      <c r="F645" s="32" t="s">
        <v>3044</v>
      </c>
      <c r="G645">
        <v>11774</v>
      </c>
      <c r="H645" s="33">
        <v>44841.338182870371</v>
      </c>
      <c r="I645" s="32" t="s">
        <v>38</v>
      </c>
      <c r="J645" s="32" t="s">
        <v>39</v>
      </c>
      <c r="K645" s="33"/>
      <c r="L645" s="32" t="s">
        <v>40</v>
      </c>
      <c r="M645" s="32" t="s">
        <v>41</v>
      </c>
      <c r="N645">
        <v>1</v>
      </c>
      <c r="O645" s="32" t="s">
        <v>42</v>
      </c>
      <c r="P645">
        <v>0</v>
      </c>
      <c r="Q645" s="32" t="s">
        <v>41</v>
      </c>
      <c r="R645">
        <v>642175520</v>
      </c>
      <c r="S645" s="32" t="s">
        <v>194</v>
      </c>
      <c r="T645" s="32" t="s">
        <v>195</v>
      </c>
      <c r="U645" s="32" t="s">
        <v>45</v>
      </c>
      <c r="V645" s="32" t="s">
        <v>2090</v>
      </c>
      <c r="W645" s="33">
        <v>44820.648715277777</v>
      </c>
      <c r="X645" s="32" t="s">
        <v>196</v>
      </c>
      <c r="Y645" s="32" t="s">
        <v>52</v>
      </c>
      <c r="Z645" s="32" t="s">
        <v>48</v>
      </c>
      <c r="AA645" s="32" t="s">
        <v>197</v>
      </c>
      <c r="AB645" s="32" t="s">
        <v>3045</v>
      </c>
      <c r="AC645" s="32" t="s">
        <v>538</v>
      </c>
      <c r="AD645" s="34"/>
      <c r="AE645" s="32" t="s">
        <v>39</v>
      </c>
      <c r="AF645" s="32" t="s">
        <v>50</v>
      </c>
      <c r="AG645" s="35">
        <v>0</v>
      </c>
      <c r="AH645" s="33">
        <v>44838.463182870371</v>
      </c>
      <c r="AI645" s="32" t="s">
        <v>41</v>
      </c>
    </row>
    <row r="646" spans="1:35">
      <c r="A646" s="32" t="s">
        <v>35</v>
      </c>
      <c r="B646" s="32" t="s">
        <v>39</v>
      </c>
      <c r="C646" s="33"/>
      <c r="D646" s="33">
        <v>44820.649421296293</v>
      </c>
      <c r="E646" s="32" t="s">
        <v>2237</v>
      </c>
      <c r="F646" s="32" t="s">
        <v>3046</v>
      </c>
      <c r="G646">
        <v>11775</v>
      </c>
      <c r="H646" s="33">
        <v>44824.399421296293</v>
      </c>
      <c r="I646" s="32" t="s">
        <v>38</v>
      </c>
      <c r="J646" s="32" t="s">
        <v>39</v>
      </c>
      <c r="K646" s="33"/>
      <c r="L646" s="32" t="s">
        <v>40</v>
      </c>
      <c r="M646" s="32" t="s">
        <v>41</v>
      </c>
      <c r="N646">
        <v>1</v>
      </c>
      <c r="O646" s="32" t="s">
        <v>39</v>
      </c>
      <c r="P646">
        <v>0</v>
      </c>
      <c r="Q646" s="32" t="s">
        <v>203</v>
      </c>
      <c r="R646">
        <v>6893</v>
      </c>
      <c r="S646" s="32" t="s">
        <v>847</v>
      </c>
      <c r="T646" s="32" t="s">
        <v>848</v>
      </c>
      <c r="U646" s="32" t="s">
        <v>39</v>
      </c>
      <c r="V646" s="32" t="s">
        <v>39</v>
      </c>
      <c r="W646" s="33"/>
      <c r="X646" s="32" t="s">
        <v>196</v>
      </c>
      <c r="Y646" s="32" t="s">
        <v>47</v>
      </c>
      <c r="Z646" s="32" t="s">
        <v>160</v>
      </c>
      <c r="AA646" s="32" t="s">
        <v>39</v>
      </c>
      <c r="AB646" s="32" t="s">
        <v>3047</v>
      </c>
      <c r="AC646" s="32" t="s">
        <v>565</v>
      </c>
      <c r="AD646" s="34"/>
      <c r="AE646" s="32" t="s">
        <v>39</v>
      </c>
      <c r="AF646" s="32" t="s">
        <v>50</v>
      </c>
      <c r="AG646" s="35">
        <v>0</v>
      </c>
      <c r="AH646" s="33">
        <v>44826.678425925929</v>
      </c>
      <c r="AI646" s="32" t="s">
        <v>203</v>
      </c>
    </row>
    <row r="647" spans="1:35">
      <c r="A647" s="32" t="s">
        <v>35</v>
      </c>
      <c r="B647" s="32" t="s">
        <v>73</v>
      </c>
      <c r="C647" s="33">
        <v>44820.689768518518</v>
      </c>
      <c r="D647" s="33">
        <v>44820.650277777779</v>
      </c>
      <c r="E647" s="32" t="s">
        <v>37</v>
      </c>
      <c r="F647" s="32" t="s">
        <v>3048</v>
      </c>
      <c r="G647">
        <v>11776</v>
      </c>
      <c r="H647" s="33">
        <v>44832.676574074074</v>
      </c>
      <c r="I647" s="32" t="s">
        <v>38</v>
      </c>
      <c r="J647" s="32" t="s">
        <v>39</v>
      </c>
      <c r="K647" s="33"/>
      <c r="L647" s="32" t="s">
        <v>40</v>
      </c>
      <c r="M647" s="32" t="s">
        <v>56</v>
      </c>
      <c r="N647">
        <v>1</v>
      </c>
      <c r="O647" s="32" t="s">
        <v>42</v>
      </c>
      <c r="P647">
        <v>0</v>
      </c>
      <c r="Q647" s="32" t="s">
        <v>56</v>
      </c>
      <c r="R647">
        <v>972456453</v>
      </c>
      <c r="S647" s="32" t="s">
        <v>3023</v>
      </c>
      <c r="T647" s="32" t="s">
        <v>3024</v>
      </c>
      <c r="U647" s="32" t="s">
        <v>45</v>
      </c>
      <c r="V647" s="32" t="s">
        <v>716</v>
      </c>
      <c r="W647" s="33">
        <v>44820.663703703707</v>
      </c>
      <c r="X647" s="32" t="s">
        <v>81</v>
      </c>
      <c r="Y647" s="32" t="s">
        <v>47</v>
      </c>
      <c r="Z647" s="32" t="s">
        <v>48</v>
      </c>
      <c r="AA647" s="32" t="s">
        <v>161</v>
      </c>
      <c r="AB647" s="32" t="s">
        <v>3049</v>
      </c>
      <c r="AC647" s="32" t="s">
        <v>714</v>
      </c>
      <c r="AD647" s="34"/>
      <c r="AE647" s="32" t="s">
        <v>39</v>
      </c>
      <c r="AF647" s="32" t="s">
        <v>50</v>
      </c>
      <c r="AG647" s="35">
        <v>0</v>
      </c>
      <c r="AH647" s="33">
        <v>44820.689768518518</v>
      </c>
      <c r="AI647" s="32" t="s">
        <v>41</v>
      </c>
    </row>
    <row r="648" spans="1:35">
      <c r="A648" s="32" t="s">
        <v>35</v>
      </c>
      <c r="B648" s="32" t="s">
        <v>1527</v>
      </c>
      <c r="C648" s="33">
        <v>44820.65965277778</v>
      </c>
      <c r="D648" s="33">
        <v>44820.659351851849</v>
      </c>
      <c r="E648" s="32" t="s">
        <v>37</v>
      </c>
      <c r="F648" s="32" t="s">
        <v>3050</v>
      </c>
      <c r="G648">
        <v>11777</v>
      </c>
      <c r="H648" s="33">
        <v>44841.338101851848</v>
      </c>
      <c r="I648" s="32" t="s">
        <v>38</v>
      </c>
      <c r="J648" s="32" t="s">
        <v>39</v>
      </c>
      <c r="K648" s="33"/>
      <c r="L648" s="32" t="s">
        <v>40</v>
      </c>
      <c r="M648" s="32" t="s">
        <v>41</v>
      </c>
      <c r="N648">
        <v>1</v>
      </c>
      <c r="O648" s="32" t="s">
        <v>119</v>
      </c>
      <c r="P648">
        <v>0</v>
      </c>
      <c r="Q648" s="32" t="s">
        <v>41</v>
      </c>
      <c r="R648">
        <v>642175520</v>
      </c>
      <c r="S648" s="32" t="s">
        <v>194</v>
      </c>
      <c r="T648" s="32" t="s">
        <v>195</v>
      </c>
      <c r="U648" s="32" t="s">
        <v>45</v>
      </c>
      <c r="V648" s="32" t="s">
        <v>1008</v>
      </c>
      <c r="W648" s="33">
        <v>44820.65965277778</v>
      </c>
      <c r="X648" s="32" t="s">
        <v>196</v>
      </c>
      <c r="Y648" s="32" t="s">
        <v>235</v>
      </c>
      <c r="Z648" s="32" t="s">
        <v>48</v>
      </c>
      <c r="AA648" s="32" t="s">
        <v>197</v>
      </c>
      <c r="AB648" s="32" t="s">
        <v>3051</v>
      </c>
      <c r="AC648" s="32" t="s">
        <v>1349</v>
      </c>
      <c r="AD648" s="34"/>
      <c r="AE648" s="32" t="s">
        <v>39</v>
      </c>
      <c r="AF648" s="32" t="s">
        <v>50</v>
      </c>
      <c r="AG648" s="35">
        <v>0</v>
      </c>
      <c r="AH648" s="33">
        <v>44838.463101851848</v>
      </c>
      <c r="AI648" s="32" t="s">
        <v>41</v>
      </c>
    </row>
    <row r="649" spans="1:35">
      <c r="A649" s="32" t="s">
        <v>35</v>
      </c>
      <c r="B649" s="32" t="s">
        <v>73</v>
      </c>
      <c r="C649" s="33">
        <v>44825.670254629629</v>
      </c>
      <c r="D649" s="33">
        <v>44820.673344907409</v>
      </c>
      <c r="E649" s="32" t="s">
        <v>37</v>
      </c>
      <c r="F649" s="32" t="s">
        <v>3052</v>
      </c>
      <c r="G649">
        <v>11778</v>
      </c>
      <c r="H649" s="33">
        <v>44837.640393518515</v>
      </c>
      <c r="I649" s="32" t="s">
        <v>38</v>
      </c>
      <c r="J649" s="32" t="s">
        <v>39</v>
      </c>
      <c r="K649" s="33"/>
      <c r="L649" s="32" t="s">
        <v>40</v>
      </c>
      <c r="M649" s="32" t="s">
        <v>56</v>
      </c>
      <c r="N649">
        <v>1</v>
      </c>
      <c r="O649" s="32" t="s">
        <v>488</v>
      </c>
      <c r="P649">
        <v>0</v>
      </c>
      <c r="Q649" s="32" t="s">
        <v>56</v>
      </c>
      <c r="R649">
        <v>6193</v>
      </c>
      <c r="S649" s="32" t="s">
        <v>743</v>
      </c>
      <c r="T649" s="32" t="s">
        <v>744</v>
      </c>
      <c r="U649" s="32" t="s">
        <v>45</v>
      </c>
      <c r="V649" s="32" t="s">
        <v>3053</v>
      </c>
      <c r="W649" s="33">
        <v>44825.670254629629</v>
      </c>
      <c r="X649" s="32" t="s">
        <v>184</v>
      </c>
      <c r="Y649" s="32" t="s">
        <v>47</v>
      </c>
      <c r="Z649" s="32" t="s">
        <v>48</v>
      </c>
      <c r="AA649" s="32" t="s">
        <v>77</v>
      </c>
      <c r="AB649" s="32" t="s">
        <v>3054</v>
      </c>
      <c r="AC649" s="32" t="s">
        <v>628</v>
      </c>
      <c r="AD649" s="34"/>
      <c r="AE649" s="32" t="s">
        <v>39</v>
      </c>
      <c r="AF649" s="32" t="s">
        <v>50</v>
      </c>
      <c r="AG649" s="35">
        <v>0</v>
      </c>
      <c r="AH649" s="33">
        <v>44825.670254629629</v>
      </c>
      <c r="AI649" s="32" t="s">
        <v>56</v>
      </c>
    </row>
    <row r="650" spans="1:35">
      <c r="A650" s="32" t="s">
        <v>35</v>
      </c>
      <c r="B650" s="32" t="s">
        <v>178</v>
      </c>
      <c r="C650" s="33">
        <v>44827.691655092596</v>
      </c>
      <c r="D650" s="33">
        <v>44820.717719907407</v>
      </c>
      <c r="E650" s="32" t="s">
        <v>37</v>
      </c>
      <c r="F650" s="32" t="s">
        <v>39</v>
      </c>
      <c r="G650">
        <v>11779</v>
      </c>
      <c r="H650" s="33">
        <v>44832.566655092596</v>
      </c>
      <c r="I650" s="32" t="s">
        <v>38</v>
      </c>
      <c r="J650" s="32" t="s">
        <v>39</v>
      </c>
      <c r="K650" s="33"/>
      <c r="L650" s="32" t="s">
        <v>40</v>
      </c>
      <c r="M650" s="32" t="s">
        <v>56</v>
      </c>
      <c r="N650">
        <v>1</v>
      </c>
      <c r="O650" s="32" t="s">
        <v>179</v>
      </c>
      <c r="P650">
        <v>0</v>
      </c>
      <c r="Q650" s="32" t="s">
        <v>41</v>
      </c>
      <c r="R650">
        <v>894087904</v>
      </c>
      <c r="S650" s="32" t="s">
        <v>3055</v>
      </c>
      <c r="T650" s="32" t="s">
        <v>3056</v>
      </c>
      <c r="U650" s="32" t="s">
        <v>45</v>
      </c>
      <c r="V650" s="32" t="s">
        <v>38</v>
      </c>
      <c r="W650" s="33">
        <v>44825.654189814813</v>
      </c>
      <c r="X650" s="32" t="s">
        <v>59</v>
      </c>
      <c r="Y650" s="32" t="s">
        <v>47</v>
      </c>
      <c r="Z650" s="32" t="s">
        <v>48</v>
      </c>
      <c r="AA650" s="32" t="s">
        <v>230</v>
      </c>
      <c r="AB650" s="32" t="s">
        <v>3057</v>
      </c>
      <c r="AC650" s="32" t="s">
        <v>570</v>
      </c>
      <c r="AD650" s="34"/>
      <c r="AE650" s="32" t="s">
        <v>39</v>
      </c>
      <c r="AF650" s="32" t="s">
        <v>53</v>
      </c>
      <c r="AG650" s="35">
        <v>0</v>
      </c>
      <c r="AH650" s="33">
        <v>44827.691655092596</v>
      </c>
      <c r="AI650" s="32" t="s">
        <v>56</v>
      </c>
    </row>
    <row r="651" spans="1:35">
      <c r="A651" s="32" t="s">
        <v>35</v>
      </c>
      <c r="B651" s="32" t="s">
        <v>329</v>
      </c>
      <c r="C651" s="33">
        <v>44823.608877314815</v>
      </c>
      <c r="D651" s="33">
        <v>44821.43613425926</v>
      </c>
      <c r="E651" s="32" t="s">
        <v>442</v>
      </c>
      <c r="F651" s="32" t="s">
        <v>3058</v>
      </c>
      <c r="G651">
        <v>11780</v>
      </c>
      <c r="H651" s="33">
        <v>44839.433333333334</v>
      </c>
      <c r="I651" s="32" t="s">
        <v>38</v>
      </c>
      <c r="J651" s="32" t="s">
        <v>45</v>
      </c>
      <c r="K651" s="33">
        <v>44821.442939814813</v>
      </c>
      <c r="L651" s="32" t="s">
        <v>40</v>
      </c>
      <c r="M651" s="32" t="s">
        <v>56</v>
      </c>
      <c r="N651">
        <v>1</v>
      </c>
      <c r="O651" s="32" t="s">
        <v>518</v>
      </c>
      <c r="P651">
        <v>1</v>
      </c>
      <c r="Q651" s="32" t="s">
        <v>56</v>
      </c>
      <c r="R651">
        <v>934646558</v>
      </c>
      <c r="S651" s="32" t="s">
        <v>1910</v>
      </c>
      <c r="T651" s="32" t="s">
        <v>1911</v>
      </c>
      <c r="U651" s="32" t="s">
        <v>45</v>
      </c>
      <c r="V651" s="32" t="s">
        <v>3059</v>
      </c>
      <c r="W651" s="33">
        <v>44823.608877314815</v>
      </c>
      <c r="X651" s="32" t="s">
        <v>67</v>
      </c>
      <c r="Y651" s="32" t="s">
        <v>47</v>
      </c>
      <c r="Z651" s="32" t="s">
        <v>48</v>
      </c>
      <c r="AA651" s="32" t="s">
        <v>425</v>
      </c>
      <c r="AB651" s="32" t="s">
        <v>3060</v>
      </c>
      <c r="AC651" s="32" t="s">
        <v>616</v>
      </c>
      <c r="AD651" s="34"/>
      <c r="AE651" s="32" t="s">
        <v>39</v>
      </c>
      <c r="AF651" s="32" t="s">
        <v>53</v>
      </c>
      <c r="AG651" s="35">
        <v>0</v>
      </c>
      <c r="AH651" s="33">
        <v>44828.409548611111</v>
      </c>
      <c r="AI651" s="32" t="s">
        <v>56</v>
      </c>
    </row>
    <row r="652" spans="1:35">
      <c r="A652" s="32" t="s">
        <v>35</v>
      </c>
      <c r="B652" s="32" t="s">
        <v>329</v>
      </c>
      <c r="C652" s="33">
        <v>44825.442152777781</v>
      </c>
      <c r="D652" s="33">
        <v>44821.483599537038</v>
      </c>
      <c r="E652" s="32" t="s">
        <v>37</v>
      </c>
      <c r="F652" s="32" t="s">
        <v>3061</v>
      </c>
      <c r="G652">
        <v>11781</v>
      </c>
      <c r="H652" s="33">
        <v>44827.610208333332</v>
      </c>
      <c r="I652" s="32" t="s">
        <v>38</v>
      </c>
      <c r="J652" s="32" t="s">
        <v>39</v>
      </c>
      <c r="K652" s="33"/>
      <c r="L652" s="32" t="s">
        <v>40</v>
      </c>
      <c r="M652" s="32" t="s">
        <v>56</v>
      </c>
      <c r="N652">
        <v>1</v>
      </c>
      <c r="O652" s="32" t="s">
        <v>518</v>
      </c>
      <c r="P652">
        <v>0</v>
      </c>
      <c r="Q652" s="32" t="s">
        <v>41</v>
      </c>
      <c r="R652">
        <v>5630</v>
      </c>
      <c r="S652" s="32" t="s">
        <v>1910</v>
      </c>
      <c r="T652" s="32" t="s">
        <v>1911</v>
      </c>
      <c r="U652" s="32" t="s">
        <v>45</v>
      </c>
      <c r="V652" s="32" t="s">
        <v>799</v>
      </c>
      <c r="W652" s="33">
        <v>44823.415937500002</v>
      </c>
      <c r="X652" s="32" t="s">
        <v>215</v>
      </c>
      <c r="Y652" s="32" t="s">
        <v>47</v>
      </c>
      <c r="Z652" s="32" t="s">
        <v>48</v>
      </c>
      <c r="AA652" s="32" t="s">
        <v>425</v>
      </c>
      <c r="AB652" s="32" t="s">
        <v>3062</v>
      </c>
      <c r="AC652" s="32" t="s">
        <v>616</v>
      </c>
      <c r="AD652" s="34"/>
      <c r="AE652" s="32" t="s">
        <v>39</v>
      </c>
      <c r="AF652" s="32" t="s">
        <v>53</v>
      </c>
      <c r="AG652" s="35">
        <v>0</v>
      </c>
      <c r="AH652" s="33">
        <v>44825.442152777781</v>
      </c>
      <c r="AI652" s="32" t="s">
        <v>56</v>
      </c>
    </row>
    <row r="653" spans="1:35">
      <c r="A653" s="32" t="s">
        <v>35</v>
      </c>
      <c r="B653" s="32" t="s">
        <v>2343</v>
      </c>
      <c r="C653" s="33">
        <v>44825.650879629633</v>
      </c>
      <c r="D653" s="33">
        <v>44821.563738425924</v>
      </c>
      <c r="E653" s="32" t="s">
        <v>3063</v>
      </c>
      <c r="F653" s="32" t="s">
        <v>3064</v>
      </c>
      <c r="G653">
        <v>11782</v>
      </c>
      <c r="H653" s="33">
        <v>44837.36891203704</v>
      </c>
      <c r="I653" s="32" t="s">
        <v>38</v>
      </c>
      <c r="J653" s="32" t="s">
        <v>39</v>
      </c>
      <c r="K653" s="33"/>
      <c r="L653" s="32" t="s">
        <v>40</v>
      </c>
      <c r="M653" s="32" t="s">
        <v>56</v>
      </c>
      <c r="N653">
        <v>1</v>
      </c>
      <c r="O653" s="32" t="s">
        <v>39</v>
      </c>
      <c r="P653">
        <v>0</v>
      </c>
      <c r="Q653" s="32" t="s">
        <v>56</v>
      </c>
      <c r="R653">
        <v>6241</v>
      </c>
      <c r="S653" s="32" t="s">
        <v>3065</v>
      </c>
      <c r="T653" s="32" t="s">
        <v>3066</v>
      </c>
      <c r="U653" s="32" t="s">
        <v>45</v>
      </c>
      <c r="V653" s="32" t="s">
        <v>3067</v>
      </c>
      <c r="W653" s="33">
        <v>44823.615787037037</v>
      </c>
      <c r="X653" s="32" t="s">
        <v>67</v>
      </c>
      <c r="Y653" s="32" t="s">
        <v>47</v>
      </c>
      <c r="Z653" s="32" t="s">
        <v>48</v>
      </c>
      <c r="AA653" s="32" t="s">
        <v>39</v>
      </c>
      <c r="AB653" s="32" t="s">
        <v>3068</v>
      </c>
      <c r="AC653" s="32" t="s">
        <v>685</v>
      </c>
      <c r="AD653" s="34"/>
      <c r="AE653" s="32" t="s">
        <v>39</v>
      </c>
      <c r="AF653" s="32" t="s">
        <v>50</v>
      </c>
      <c r="AG653" s="35">
        <v>0</v>
      </c>
      <c r="AH653" s="33">
        <v>44825.650856481479</v>
      </c>
      <c r="AI653" s="32" t="s">
        <v>56</v>
      </c>
    </row>
    <row r="654" spans="1:35">
      <c r="A654" s="32" t="s">
        <v>35</v>
      </c>
      <c r="B654" s="32" t="s">
        <v>36</v>
      </c>
      <c r="C654" s="33">
        <v>44825.400243055556</v>
      </c>
      <c r="D654" s="33">
        <v>44821.687800925924</v>
      </c>
      <c r="E654" s="32" t="s">
        <v>37</v>
      </c>
      <c r="F654" s="32" t="s">
        <v>3069</v>
      </c>
      <c r="G654">
        <v>11783</v>
      </c>
      <c r="H654" s="33">
        <v>44827.616203703707</v>
      </c>
      <c r="I654" s="32" t="s">
        <v>38</v>
      </c>
      <c r="J654" s="32" t="s">
        <v>39</v>
      </c>
      <c r="K654" s="33"/>
      <c r="L654" s="32" t="s">
        <v>40</v>
      </c>
      <c r="M654" s="32" t="s">
        <v>56</v>
      </c>
      <c r="N654">
        <v>1</v>
      </c>
      <c r="O654" s="32" t="s">
        <v>82</v>
      </c>
      <c r="P654">
        <v>0</v>
      </c>
      <c r="Q654" s="32" t="s">
        <v>41</v>
      </c>
      <c r="R654">
        <v>884965146</v>
      </c>
      <c r="S654" s="32" t="s">
        <v>406</v>
      </c>
      <c r="T654" s="32" t="s">
        <v>407</v>
      </c>
      <c r="U654" s="32" t="s">
        <v>45</v>
      </c>
      <c r="V654" s="32" t="s">
        <v>3070</v>
      </c>
      <c r="W654" s="33">
        <v>44823.367997685185</v>
      </c>
      <c r="X654" s="32" t="s">
        <v>149</v>
      </c>
      <c r="Y654" s="32" t="s">
        <v>47</v>
      </c>
      <c r="Z654" s="32" t="s">
        <v>48</v>
      </c>
      <c r="AA654" s="32" t="s">
        <v>128</v>
      </c>
      <c r="AB654" s="32" t="s">
        <v>3071</v>
      </c>
      <c r="AC654" s="32" t="s">
        <v>538</v>
      </c>
      <c r="AD654" s="34"/>
      <c r="AE654" s="32" t="s">
        <v>39</v>
      </c>
      <c r="AF654" s="32" t="s">
        <v>50</v>
      </c>
      <c r="AG654" s="35">
        <v>0</v>
      </c>
      <c r="AH654" s="33">
        <v>44825.400231481479</v>
      </c>
      <c r="AI654" s="32" t="s">
        <v>41</v>
      </c>
    </row>
    <row r="655" spans="1:35">
      <c r="A655" s="32" t="s">
        <v>35</v>
      </c>
      <c r="B655" s="32" t="s">
        <v>171</v>
      </c>
      <c r="C655" s="33">
        <v>44825.400254629632</v>
      </c>
      <c r="D655" s="33">
        <v>44821.752974537034</v>
      </c>
      <c r="E655" s="32" t="s">
        <v>39</v>
      </c>
      <c r="F655" s="32" t="s">
        <v>3072</v>
      </c>
      <c r="G655">
        <v>11784</v>
      </c>
      <c r="H655" s="33">
        <v>44837.348865740743</v>
      </c>
      <c r="I655" s="32" t="s">
        <v>38</v>
      </c>
      <c r="J655" s="32" t="s">
        <v>39</v>
      </c>
      <c r="K655" s="33"/>
      <c r="L655" s="32" t="s">
        <v>40</v>
      </c>
      <c r="M655" s="32" t="s">
        <v>56</v>
      </c>
      <c r="N655">
        <v>1</v>
      </c>
      <c r="O655" s="32" t="s">
        <v>369</v>
      </c>
      <c r="P655">
        <v>0</v>
      </c>
      <c r="Q655" s="32" t="s">
        <v>56</v>
      </c>
      <c r="R655">
        <v>8888</v>
      </c>
      <c r="S655" s="32" t="s">
        <v>247</v>
      </c>
      <c r="T655" s="32" t="s">
        <v>189</v>
      </c>
      <c r="U655" s="32" t="s">
        <v>45</v>
      </c>
      <c r="V655" s="32" t="s">
        <v>3073</v>
      </c>
      <c r="W655" s="33">
        <v>44823.385324074072</v>
      </c>
      <c r="X655" s="32" t="s">
        <v>149</v>
      </c>
      <c r="Y655" s="32" t="s">
        <v>47</v>
      </c>
      <c r="Z655" s="32" t="s">
        <v>48</v>
      </c>
      <c r="AA655" s="32" t="s">
        <v>220</v>
      </c>
      <c r="AB655" s="32" t="s">
        <v>3074</v>
      </c>
      <c r="AC655" s="32" t="s">
        <v>1598</v>
      </c>
      <c r="AD655" s="34"/>
      <c r="AE655" s="32" t="s">
        <v>39</v>
      </c>
      <c r="AF655" s="32" t="s">
        <v>50</v>
      </c>
      <c r="AG655" s="35">
        <v>0</v>
      </c>
      <c r="AH655" s="33">
        <v>44825.400254629632</v>
      </c>
      <c r="AI655" s="32" t="s">
        <v>56</v>
      </c>
    </row>
    <row r="656" spans="1:35">
      <c r="A656" s="32" t="s">
        <v>35</v>
      </c>
      <c r="B656" s="32" t="s">
        <v>2348</v>
      </c>
      <c r="C656" s="33">
        <v>44825.442175925928</v>
      </c>
      <c r="D656" s="33">
        <v>44822.885821759257</v>
      </c>
      <c r="E656" s="32" t="s">
        <v>37</v>
      </c>
      <c r="F656" s="32" t="s">
        <v>3075</v>
      </c>
      <c r="G656">
        <v>11785</v>
      </c>
      <c r="H656" s="33">
        <v>44827.583831018521</v>
      </c>
      <c r="I656" s="32" t="s">
        <v>38</v>
      </c>
      <c r="J656" s="32" t="s">
        <v>39</v>
      </c>
      <c r="K656" s="33"/>
      <c r="L656" s="32" t="s">
        <v>40</v>
      </c>
      <c r="M656" s="32" t="s">
        <v>56</v>
      </c>
      <c r="N656">
        <v>1</v>
      </c>
      <c r="O656" s="32" t="s">
        <v>82</v>
      </c>
      <c r="P656">
        <v>0</v>
      </c>
      <c r="Q656" s="32" t="s">
        <v>41</v>
      </c>
      <c r="R656">
        <v>5630</v>
      </c>
      <c r="S656" s="32" t="s">
        <v>2834</v>
      </c>
      <c r="T656" s="32" t="s">
        <v>2835</v>
      </c>
      <c r="U656" s="32" t="s">
        <v>45</v>
      </c>
      <c r="V656" s="32" t="s">
        <v>3076</v>
      </c>
      <c r="W656" s="33">
        <v>44823.442048611112</v>
      </c>
      <c r="X656" s="32" t="s">
        <v>85</v>
      </c>
      <c r="Y656" s="32" t="s">
        <v>47</v>
      </c>
      <c r="Z656" s="32" t="s">
        <v>48</v>
      </c>
      <c r="AA656" s="32" t="s">
        <v>474</v>
      </c>
      <c r="AB656" s="32" t="s">
        <v>3077</v>
      </c>
      <c r="AC656" s="32" t="s">
        <v>600</v>
      </c>
      <c r="AD656" s="34"/>
      <c r="AE656" s="32" t="s">
        <v>39</v>
      </c>
      <c r="AF656" s="32" t="s">
        <v>50</v>
      </c>
      <c r="AG656" s="35">
        <v>0</v>
      </c>
      <c r="AH656" s="33">
        <v>44825.442164351851</v>
      </c>
      <c r="AI656" s="32" t="s">
        <v>41</v>
      </c>
    </row>
    <row r="657" spans="1:35">
      <c r="A657" s="32" t="s">
        <v>35</v>
      </c>
      <c r="B657" s="32" t="s">
        <v>178</v>
      </c>
      <c r="C657" s="33">
        <v>44829.733425925922</v>
      </c>
      <c r="D657" s="33">
        <v>44823.291041666664</v>
      </c>
      <c r="E657" s="32" t="s">
        <v>37</v>
      </c>
      <c r="F657" s="32" t="s">
        <v>3078</v>
      </c>
      <c r="G657">
        <v>11786</v>
      </c>
      <c r="H657" s="33">
        <v>44838.477997685186</v>
      </c>
      <c r="I657" s="32" t="s">
        <v>38</v>
      </c>
      <c r="J657" s="32" t="s">
        <v>45</v>
      </c>
      <c r="K657" s="33">
        <v>44823.318171296298</v>
      </c>
      <c r="L657" s="32" t="s">
        <v>40</v>
      </c>
      <c r="M657" s="32" t="s">
        <v>56</v>
      </c>
      <c r="N657">
        <v>3</v>
      </c>
      <c r="O657" s="32" t="s">
        <v>179</v>
      </c>
      <c r="P657">
        <v>1</v>
      </c>
      <c r="Q657" s="32" t="s">
        <v>56</v>
      </c>
      <c r="R657">
        <v>6828</v>
      </c>
      <c r="S657" s="32" t="s">
        <v>2381</v>
      </c>
      <c r="T657" s="32" t="s">
        <v>2382</v>
      </c>
      <c r="U657" s="32" t="s">
        <v>45</v>
      </c>
      <c r="V657" s="32" t="s">
        <v>3079</v>
      </c>
      <c r="W657" s="33">
        <v>44827.696203703701</v>
      </c>
      <c r="X657" s="32" t="s">
        <v>51</v>
      </c>
      <c r="Y657" s="32" t="s">
        <v>47</v>
      </c>
      <c r="Z657" s="32" t="s">
        <v>48</v>
      </c>
      <c r="AA657" s="32" t="s">
        <v>182</v>
      </c>
      <c r="AB657" s="32" t="s">
        <v>3080</v>
      </c>
      <c r="AC657" s="32" t="s">
        <v>328</v>
      </c>
      <c r="AD657" s="34"/>
      <c r="AE657" s="32" t="s">
        <v>39</v>
      </c>
      <c r="AF657" s="32" t="s">
        <v>53</v>
      </c>
      <c r="AG657" s="35">
        <v>0</v>
      </c>
      <c r="AH657" s="33">
        <v>44830.449525462966</v>
      </c>
      <c r="AI657" s="32" t="s">
        <v>56</v>
      </c>
    </row>
    <row r="658" spans="1:35">
      <c r="A658" s="32" t="s">
        <v>35</v>
      </c>
      <c r="B658" s="32" t="s">
        <v>36</v>
      </c>
      <c r="C658" s="33">
        <v>44823.645254629628</v>
      </c>
      <c r="D658" s="33">
        <v>44823.335833333331</v>
      </c>
      <c r="E658" s="32" t="s">
        <v>37</v>
      </c>
      <c r="F658" s="32" t="s">
        <v>3081</v>
      </c>
      <c r="G658">
        <v>11787</v>
      </c>
      <c r="H658" s="33">
        <v>44825.614004629628</v>
      </c>
      <c r="I658" s="32" t="s">
        <v>38</v>
      </c>
      <c r="J658" s="32" t="s">
        <v>39</v>
      </c>
      <c r="K658" s="33"/>
      <c r="L658" s="32" t="s">
        <v>40</v>
      </c>
      <c r="M658" s="32" t="s">
        <v>56</v>
      </c>
      <c r="N658">
        <v>1</v>
      </c>
      <c r="O658" s="32" t="s">
        <v>82</v>
      </c>
      <c r="P658">
        <v>0</v>
      </c>
      <c r="Q658" s="32" t="s">
        <v>41</v>
      </c>
      <c r="R658">
        <v>6401</v>
      </c>
      <c r="S658" s="32" t="s">
        <v>458</v>
      </c>
      <c r="T658" s="32" t="s">
        <v>459</v>
      </c>
      <c r="U658" s="32" t="s">
        <v>45</v>
      </c>
      <c r="V658" s="32" t="s">
        <v>3082</v>
      </c>
      <c r="W658" s="33">
        <v>44823.617766203701</v>
      </c>
      <c r="X658" s="32" t="s">
        <v>67</v>
      </c>
      <c r="Y658" s="32" t="s">
        <v>47</v>
      </c>
      <c r="Z658" s="32" t="s">
        <v>48</v>
      </c>
      <c r="AA658" s="32" t="s">
        <v>336</v>
      </c>
      <c r="AB658" s="32" t="s">
        <v>460</v>
      </c>
      <c r="AC658" s="32" t="s">
        <v>1304</v>
      </c>
      <c r="AD658" s="34"/>
      <c r="AE658" s="32" t="s">
        <v>39</v>
      </c>
      <c r="AF658" s="32" t="s">
        <v>50</v>
      </c>
      <c r="AG658" s="35">
        <v>0</v>
      </c>
      <c r="AH658" s="33">
        <v>44823.645254629628</v>
      </c>
      <c r="AI658" s="32" t="s">
        <v>56</v>
      </c>
    </row>
    <row r="659" spans="1:35">
      <c r="A659" s="32" t="s">
        <v>35</v>
      </c>
      <c r="B659" s="32" t="s">
        <v>36</v>
      </c>
      <c r="C659" s="33">
        <v>44823.645497685182</v>
      </c>
      <c r="D659" s="33">
        <v>44823.337800925925</v>
      </c>
      <c r="E659" s="32" t="s">
        <v>37</v>
      </c>
      <c r="F659" s="32" t="s">
        <v>3083</v>
      </c>
      <c r="G659">
        <v>11788</v>
      </c>
      <c r="H659" s="33">
        <v>44833.634386574071</v>
      </c>
      <c r="I659" s="32" t="s">
        <v>38</v>
      </c>
      <c r="J659" s="32" t="s">
        <v>39</v>
      </c>
      <c r="K659" s="33"/>
      <c r="L659" s="32" t="s">
        <v>40</v>
      </c>
      <c r="M659" s="32" t="s">
        <v>56</v>
      </c>
      <c r="N659">
        <v>1</v>
      </c>
      <c r="O659" s="32" t="s">
        <v>127</v>
      </c>
      <c r="P659">
        <v>0</v>
      </c>
      <c r="Q659" s="32" t="s">
        <v>56</v>
      </c>
      <c r="R659">
        <v>6212</v>
      </c>
      <c r="S659" s="32" t="s">
        <v>952</v>
      </c>
      <c r="T659" s="32" t="s">
        <v>953</v>
      </c>
      <c r="U659" s="32" t="s">
        <v>45</v>
      </c>
      <c r="V659" s="32" t="s">
        <v>774</v>
      </c>
      <c r="W659" s="33">
        <v>44823.348993055559</v>
      </c>
      <c r="X659" s="32" t="s">
        <v>51</v>
      </c>
      <c r="Y659" s="32" t="s">
        <v>47</v>
      </c>
      <c r="Z659" s="32" t="s">
        <v>48</v>
      </c>
      <c r="AA659" s="32" t="s">
        <v>128</v>
      </c>
      <c r="AB659" s="32" t="s">
        <v>3084</v>
      </c>
      <c r="AC659" s="32" t="s">
        <v>613</v>
      </c>
      <c r="AD659" s="34"/>
      <c r="AE659" s="32" t="s">
        <v>39</v>
      </c>
      <c r="AF659" s="32" t="s">
        <v>50</v>
      </c>
      <c r="AG659" s="35">
        <v>0</v>
      </c>
      <c r="AH659" s="33">
        <v>44823.645497685182</v>
      </c>
      <c r="AI659" s="32" t="s">
        <v>56</v>
      </c>
    </row>
    <row r="660" spans="1:35">
      <c r="A660" s="32" t="s">
        <v>35</v>
      </c>
      <c r="B660" s="32" t="s">
        <v>171</v>
      </c>
      <c r="C660" s="33">
        <v>44823.645775462966</v>
      </c>
      <c r="D660" s="33">
        <v>44823.340879629628</v>
      </c>
      <c r="E660" s="32" t="s">
        <v>37</v>
      </c>
      <c r="F660" s="32" t="s">
        <v>3085</v>
      </c>
      <c r="G660">
        <v>11789</v>
      </c>
      <c r="H660" s="33">
        <v>44833.62809027778</v>
      </c>
      <c r="I660" s="32" t="s">
        <v>38</v>
      </c>
      <c r="J660" s="32" t="s">
        <v>39</v>
      </c>
      <c r="K660" s="33"/>
      <c r="L660" s="32" t="s">
        <v>40</v>
      </c>
      <c r="M660" s="32" t="s">
        <v>56</v>
      </c>
      <c r="N660">
        <v>1</v>
      </c>
      <c r="O660" s="32" t="s">
        <v>42</v>
      </c>
      <c r="P660">
        <v>0</v>
      </c>
      <c r="Q660" s="32" t="s">
        <v>56</v>
      </c>
      <c r="R660">
        <v>5914</v>
      </c>
      <c r="S660" s="32" t="s">
        <v>147</v>
      </c>
      <c r="T660" s="32" t="s">
        <v>148</v>
      </c>
      <c r="U660" s="32" t="s">
        <v>45</v>
      </c>
      <c r="V660" s="32" t="s">
        <v>3086</v>
      </c>
      <c r="W660" s="33">
        <v>44823.3594212963</v>
      </c>
      <c r="X660" s="32" t="s">
        <v>72</v>
      </c>
      <c r="Y660" s="32" t="s">
        <v>47</v>
      </c>
      <c r="Z660" s="32" t="s">
        <v>48</v>
      </c>
      <c r="AA660" s="32" t="s">
        <v>173</v>
      </c>
      <c r="AB660" s="32" t="s">
        <v>3087</v>
      </c>
      <c r="AC660" s="32" t="s">
        <v>1297</v>
      </c>
      <c r="AD660" s="34">
        <v>44686</v>
      </c>
      <c r="AE660" s="32" t="s">
        <v>39</v>
      </c>
      <c r="AF660" s="32" t="s">
        <v>50</v>
      </c>
      <c r="AG660" s="35">
        <v>0</v>
      </c>
      <c r="AH660" s="33">
        <v>44824.365046296298</v>
      </c>
      <c r="AI660" s="32" t="s">
        <v>56</v>
      </c>
    </row>
    <row r="661" spans="1:35">
      <c r="A661" s="32" t="s">
        <v>35</v>
      </c>
      <c r="B661" s="32" t="s">
        <v>178</v>
      </c>
      <c r="C661" s="33">
        <v>44823.646435185183</v>
      </c>
      <c r="D661" s="33">
        <v>44823.342789351853</v>
      </c>
      <c r="E661" s="32" t="s">
        <v>37</v>
      </c>
      <c r="F661" s="32" t="s">
        <v>3088</v>
      </c>
      <c r="G661">
        <v>11790</v>
      </c>
      <c r="H661" s="33">
        <v>44833.56795138889</v>
      </c>
      <c r="I661" s="32" t="s">
        <v>38</v>
      </c>
      <c r="J661" s="32" t="s">
        <v>39</v>
      </c>
      <c r="K661" s="33"/>
      <c r="L661" s="32" t="s">
        <v>40</v>
      </c>
      <c r="M661" s="32" t="s">
        <v>56</v>
      </c>
      <c r="N661">
        <v>1</v>
      </c>
      <c r="O661" s="32" t="s">
        <v>73</v>
      </c>
      <c r="P661">
        <v>0</v>
      </c>
      <c r="Q661" s="32" t="s">
        <v>56</v>
      </c>
      <c r="R661">
        <v>8682</v>
      </c>
      <c r="S661" s="32" t="s">
        <v>370</v>
      </c>
      <c r="T661" s="32" t="s">
        <v>371</v>
      </c>
      <c r="U661" s="32" t="s">
        <v>45</v>
      </c>
      <c r="V661" s="32" t="s">
        <v>3089</v>
      </c>
      <c r="W661" s="33">
        <v>44823.421712962961</v>
      </c>
      <c r="X661" s="32" t="s">
        <v>58</v>
      </c>
      <c r="Y661" s="32" t="s">
        <v>47</v>
      </c>
      <c r="Z661" s="32" t="s">
        <v>48</v>
      </c>
      <c r="AA661" s="32" t="s">
        <v>182</v>
      </c>
      <c r="AB661" s="32" t="s">
        <v>3090</v>
      </c>
      <c r="AC661" s="32" t="s">
        <v>328</v>
      </c>
      <c r="AD661" s="34"/>
      <c r="AE661" s="32" t="s">
        <v>39</v>
      </c>
      <c r="AF661" s="32" t="s">
        <v>53</v>
      </c>
      <c r="AG661" s="35">
        <v>0</v>
      </c>
      <c r="AH661" s="33">
        <v>44823.646423611113</v>
      </c>
      <c r="AI661" s="32" t="s">
        <v>56</v>
      </c>
    </row>
    <row r="662" spans="1:35">
      <c r="A662" s="32" t="s">
        <v>35</v>
      </c>
      <c r="B662" s="32" t="s">
        <v>1527</v>
      </c>
      <c r="C662" s="33">
        <v>44823.396793981483</v>
      </c>
      <c r="D662" s="33">
        <v>44823.353634259256</v>
      </c>
      <c r="E662" s="32" t="s">
        <v>37</v>
      </c>
      <c r="F662" s="32" t="s">
        <v>39</v>
      </c>
      <c r="G662">
        <v>11791</v>
      </c>
      <c r="H662" s="33">
        <v>44825.604097222225</v>
      </c>
      <c r="I662" s="32" t="s">
        <v>38</v>
      </c>
      <c r="J662" s="32" t="s">
        <v>39</v>
      </c>
      <c r="K662" s="33"/>
      <c r="L662" s="32" t="s">
        <v>40</v>
      </c>
      <c r="M662" s="32" t="s">
        <v>56</v>
      </c>
      <c r="N662">
        <v>1</v>
      </c>
      <c r="O662" s="32" t="s">
        <v>135</v>
      </c>
      <c r="P662">
        <v>0</v>
      </c>
      <c r="Q662" s="32" t="s">
        <v>41</v>
      </c>
      <c r="R662">
        <v>8812</v>
      </c>
      <c r="S662" s="32" t="s">
        <v>3091</v>
      </c>
      <c r="T662" s="32" t="s">
        <v>3092</v>
      </c>
      <c r="U662" s="32" t="s">
        <v>45</v>
      </c>
      <c r="V662" s="32" t="s">
        <v>3093</v>
      </c>
      <c r="W662" s="33">
        <v>44823.396793981483</v>
      </c>
      <c r="X662" s="32" t="s">
        <v>96</v>
      </c>
      <c r="Y662" s="32" t="s">
        <v>47</v>
      </c>
      <c r="Z662" s="32" t="s">
        <v>48</v>
      </c>
      <c r="AA662" s="32" t="s">
        <v>97</v>
      </c>
      <c r="AB662" s="32" t="s">
        <v>3094</v>
      </c>
      <c r="AC662" s="32" t="s">
        <v>561</v>
      </c>
      <c r="AD662" s="34"/>
      <c r="AE662" s="32" t="s">
        <v>39</v>
      </c>
      <c r="AF662" s="32" t="s">
        <v>53</v>
      </c>
      <c r="AG662" s="35">
        <v>0</v>
      </c>
      <c r="AH662" s="33">
        <v>44823.396793981483</v>
      </c>
      <c r="AI662" s="32" t="s">
        <v>56</v>
      </c>
    </row>
    <row r="663" spans="1:35">
      <c r="A663" s="32" t="s">
        <v>35</v>
      </c>
      <c r="B663" s="32" t="s">
        <v>1527</v>
      </c>
      <c r="C663" s="33">
        <v>44823.614502314813</v>
      </c>
      <c r="D663" s="33">
        <v>44823.354537037034</v>
      </c>
      <c r="E663" s="32" t="s">
        <v>37</v>
      </c>
      <c r="F663" s="32" t="s">
        <v>3095</v>
      </c>
      <c r="G663">
        <v>11792</v>
      </c>
      <c r="H663" s="33">
        <v>44833.354780092595</v>
      </c>
      <c r="I663" s="32" t="s">
        <v>38</v>
      </c>
      <c r="J663" s="32" t="s">
        <v>39</v>
      </c>
      <c r="K663" s="33"/>
      <c r="L663" s="32" t="s">
        <v>40</v>
      </c>
      <c r="M663" s="32" t="s">
        <v>56</v>
      </c>
      <c r="N663">
        <v>1</v>
      </c>
      <c r="O663" s="32" t="s">
        <v>42</v>
      </c>
      <c r="P663">
        <v>0</v>
      </c>
      <c r="Q663" s="32" t="s">
        <v>56</v>
      </c>
      <c r="R663">
        <v>1211</v>
      </c>
      <c r="S663" s="32" t="s">
        <v>1039</v>
      </c>
      <c r="T663" s="32" t="s">
        <v>1040</v>
      </c>
      <c r="U663" s="32" t="s">
        <v>45</v>
      </c>
      <c r="V663" s="32" t="s">
        <v>3096</v>
      </c>
      <c r="W663" s="33">
        <v>44823.614502314813</v>
      </c>
      <c r="X663" s="32" t="s">
        <v>223</v>
      </c>
      <c r="Y663" s="32" t="s">
        <v>47</v>
      </c>
      <c r="Z663" s="32" t="s">
        <v>48</v>
      </c>
      <c r="AA663" s="32" t="s">
        <v>634</v>
      </c>
      <c r="AB663" s="32" t="s">
        <v>3097</v>
      </c>
      <c r="AC663" s="32" t="s">
        <v>3098</v>
      </c>
      <c r="AD663" s="34"/>
      <c r="AE663" s="32" t="s">
        <v>39</v>
      </c>
      <c r="AF663" s="32" t="s">
        <v>50</v>
      </c>
      <c r="AG663" s="35">
        <v>0</v>
      </c>
      <c r="AH663" s="33">
        <v>44823.614502314813</v>
      </c>
      <c r="AI663" s="32" t="s">
        <v>56</v>
      </c>
    </row>
    <row r="664" spans="1:35">
      <c r="A664" s="32" t="s">
        <v>35</v>
      </c>
      <c r="B664" s="32" t="s">
        <v>2348</v>
      </c>
      <c r="C664" s="33">
        <v>44823.617303240739</v>
      </c>
      <c r="D664" s="33">
        <v>44823.354687500003</v>
      </c>
      <c r="E664" s="32" t="s">
        <v>37</v>
      </c>
      <c r="F664" s="32" t="s">
        <v>3099</v>
      </c>
      <c r="G664">
        <v>11793</v>
      </c>
      <c r="H664" s="33">
        <v>44833.355046296296</v>
      </c>
      <c r="I664" s="32" t="s">
        <v>38</v>
      </c>
      <c r="J664" s="32" t="s">
        <v>39</v>
      </c>
      <c r="K664" s="33"/>
      <c r="L664" s="32" t="s">
        <v>40</v>
      </c>
      <c r="M664" s="32" t="s">
        <v>56</v>
      </c>
      <c r="N664">
        <v>1</v>
      </c>
      <c r="O664" s="32" t="s">
        <v>60</v>
      </c>
      <c r="P664">
        <v>0</v>
      </c>
      <c r="Q664" s="32" t="s">
        <v>56</v>
      </c>
      <c r="R664">
        <v>850558519</v>
      </c>
      <c r="S664" s="32" t="s">
        <v>702</v>
      </c>
      <c r="T664" s="32" t="s">
        <v>703</v>
      </c>
      <c r="U664" s="32" t="s">
        <v>45</v>
      </c>
      <c r="V664" s="32" t="s">
        <v>3100</v>
      </c>
      <c r="W664" s="33">
        <v>44823.617303240739</v>
      </c>
      <c r="X664" s="32" t="s">
        <v>223</v>
      </c>
      <c r="Y664" s="32" t="s">
        <v>47</v>
      </c>
      <c r="Z664" s="32" t="s">
        <v>48</v>
      </c>
      <c r="AA664" s="32" t="s">
        <v>474</v>
      </c>
      <c r="AB664" s="32" t="s">
        <v>3101</v>
      </c>
      <c r="AC664" s="32" t="s">
        <v>604</v>
      </c>
      <c r="AD664" s="34"/>
      <c r="AE664" s="32" t="s">
        <v>39</v>
      </c>
      <c r="AF664" s="32" t="s">
        <v>50</v>
      </c>
      <c r="AG664" s="35">
        <v>0</v>
      </c>
      <c r="AH664" s="33">
        <v>44823.617303240739</v>
      </c>
      <c r="AI664" s="32" t="s">
        <v>56</v>
      </c>
    </row>
    <row r="665" spans="1:35">
      <c r="A665" s="32" t="s">
        <v>35</v>
      </c>
      <c r="B665" s="32" t="s">
        <v>2348</v>
      </c>
      <c r="C665" s="33">
        <v>44823.647210648145</v>
      </c>
      <c r="D665" s="33">
        <v>44823.356273148151</v>
      </c>
      <c r="E665" s="32" t="s">
        <v>37</v>
      </c>
      <c r="F665" s="32" t="s">
        <v>3102</v>
      </c>
      <c r="G665">
        <v>11794</v>
      </c>
      <c r="H665" s="33">
        <v>44833.620127314818</v>
      </c>
      <c r="I665" s="32" t="s">
        <v>38</v>
      </c>
      <c r="J665" s="32" t="s">
        <v>39</v>
      </c>
      <c r="K665" s="33"/>
      <c r="L665" s="32" t="s">
        <v>40</v>
      </c>
      <c r="M665" s="32" t="s">
        <v>56</v>
      </c>
      <c r="N665">
        <v>1</v>
      </c>
      <c r="O665" s="32" t="s">
        <v>82</v>
      </c>
      <c r="P665">
        <v>0</v>
      </c>
      <c r="Q665" s="32" t="s">
        <v>56</v>
      </c>
      <c r="R665">
        <v>6417</v>
      </c>
      <c r="S665" s="32" t="s">
        <v>513</v>
      </c>
      <c r="T665" s="32" t="s">
        <v>514</v>
      </c>
      <c r="U665" s="32" t="s">
        <v>45</v>
      </c>
      <c r="V665" s="32" t="s">
        <v>3103</v>
      </c>
      <c r="W665" s="33">
        <v>44823.383703703701</v>
      </c>
      <c r="X665" s="32" t="s">
        <v>51</v>
      </c>
      <c r="Y665" s="32" t="s">
        <v>47</v>
      </c>
      <c r="Z665" s="32" t="s">
        <v>48</v>
      </c>
      <c r="AA665" s="32" t="s">
        <v>474</v>
      </c>
      <c r="AB665" s="32" t="s">
        <v>3104</v>
      </c>
      <c r="AC665" s="32" t="s">
        <v>515</v>
      </c>
      <c r="AD665" s="34"/>
      <c r="AE665" s="32" t="s">
        <v>39</v>
      </c>
      <c r="AF665" s="32" t="s">
        <v>50</v>
      </c>
      <c r="AG665" s="35">
        <v>0</v>
      </c>
      <c r="AH665" s="33">
        <v>44823.647210648145</v>
      </c>
      <c r="AI665" s="32" t="s">
        <v>56</v>
      </c>
    </row>
    <row r="666" spans="1:35">
      <c r="A666" s="32" t="s">
        <v>35</v>
      </c>
      <c r="B666" s="32" t="s">
        <v>1527</v>
      </c>
      <c r="C666" s="33">
        <v>44826.691851851851</v>
      </c>
      <c r="D666" s="33">
        <v>44823.363634259258</v>
      </c>
      <c r="E666" s="32" t="s">
        <v>37</v>
      </c>
      <c r="F666" s="32" t="s">
        <v>3105</v>
      </c>
      <c r="G666">
        <v>11795</v>
      </c>
      <c r="H666" s="33">
        <v>44837.370312500003</v>
      </c>
      <c r="I666" s="32" t="s">
        <v>38</v>
      </c>
      <c r="J666" s="32" t="s">
        <v>39</v>
      </c>
      <c r="K666" s="33"/>
      <c r="L666" s="32" t="s">
        <v>40</v>
      </c>
      <c r="M666" s="32" t="s">
        <v>56</v>
      </c>
      <c r="N666">
        <v>1</v>
      </c>
      <c r="O666" s="32" t="s">
        <v>42</v>
      </c>
      <c r="P666">
        <v>0</v>
      </c>
      <c r="Q666" s="32" t="s">
        <v>56</v>
      </c>
      <c r="R666">
        <v>6176</v>
      </c>
      <c r="S666" s="32" t="s">
        <v>90</v>
      </c>
      <c r="T666" s="32" t="s">
        <v>91</v>
      </c>
      <c r="U666" s="32" t="s">
        <v>45</v>
      </c>
      <c r="V666" s="32" t="s">
        <v>3106</v>
      </c>
      <c r="W666" s="33">
        <v>44824.685659722221</v>
      </c>
      <c r="X666" s="32" t="s">
        <v>89</v>
      </c>
      <c r="Y666" s="32" t="s">
        <v>47</v>
      </c>
      <c r="Z666" s="32" t="s">
        <v>48</v>
      </c>
      <c r="AA666" s="32" t="s">
        <v>3107</v>
      </c>
      <c r="AB666" s="32" t="s">
        <v>3108</v>
      </c>
      <c r="AC666" s="32" t="s">
        <v>688</v>
      </c>
      <c r="AD666" s="34"/>
      <c r="AE666" s="32" t="s">
        <v>39</v>
      </c>
      <c r="AF666" s="32" t="s">
        <v>50</v>
      </c>
      <c r="AG666" s="35">
        <v>0</v>
      </c>
      <c r="AH666" s="33">
        <v>44826.691840277781</v>
      </c>
      <c r="AI666" s="32" t="s">
        <v>56</v>
      </c>
    </row>
    <row r="667" spans="1:35">
      <c r="A667" s="32" t="s">
        <v>35</v>
      </c>
      <c r="B667" s="32" t="s">
        <v>171</v>
      </c>
      <c r="C667" s="33">
        <v>44823.647465277776</v>
      </c>
      <c r="D667" s="33">
        <v>44823.366111111114</v>
      </c>
      <c r="E667" s="32" t="s">
        <v>37</v>
      </c>
      <c r="F667" s="32" t="s">
        <v>3109</v>
      </c>
      <c r="G667">
        <v>11796</v>
      </c>
      <c r="H667" s="33">
        <v>44833.595381944448</v>
      </c>
      <c r="I667" s="32" t="s">
        <v>38</v>
      </c>
      <c r="J667" s="32" t="s">
        <v>39</v>
      </c>
      <c r="K667" s="33"/>
      <c r="L667" s="32" t="s">
        <v>40</v>
      </c>
      <c r="M667" s="32" t="s">
        <v>56</v>
      </c>
      <c r="N667">
        <v>1</v>
      </c>
      <c r="O667" s="32" t="s">
        <v>42</v>
      </c>
      <c r="P667">
        <v>0</v>
      </c>
      <c r="Q667" s="32" t="s">
        <v>56</v>
      </c>
      <c r="R667">
        <v>8773</v>
      </c>
      <c r="S667" s="32" t="s">
        <v>3110</v>
      </c>
      <c r="T667" s="32" t="s">
        <v>3111</v>
      </c>
      <c r="U667" s="32" t="s">
        <v>45</v>
      </c>
      <c r="V667" s="32" t="s">
        <v>3112</v>
      </c>
      <c r="W667" s="33">
        <v>44823.41846064815</v>
      </c>
      <c r="X667" s="32" t="s">
        <v>58</v>
      </c>
      <c r="Y667" s="32" t="s">
        <v>52</v>
      </c>
      <c r="Z667" s="32" t="s">
        <v>48</v>
      </c>
      <c r="AA667" s="32" t="s">
        <v>190</v>
      </c>
      <c r="AB667" s="32" t="s">
        <v>3113</v>
      </c>
      <c r="AC667" s="32" t="s">
        <v>1256</v>
      </c>
      <c r="AD667" s="34"/>
      <c r="AE667" s="32" t="s">
        <v>39</v>
      </c>
      <c r="AF667" s="32" t="s">
        <v>50</v>
      </c>
      <c r="AG667" s="35">
        <v>0</v>
      </c>
      <c r="AH667" s="33">
        <v>44823.647465277776</v>
      </c>
      <c r="AI667" s="32" t="s">
        <v>56</v>
      </c>
    </row>
    <row r="668" spans="1:35">
      <c r="A668" s="32" t="s">
        <v>35</v>
      </c>
      <c r="B668" s="32" t="s">
        <v>36</v>
      </c>
      <c r="C668" s="33">
        <v>44829.733449074076</v>
      </c>
      <c r="D668" s="33">
        <v>44823.368726851855</v>
      </c>
      <c r="E668" s="32" t="s">
        <v>37</v>
      </c>
      <c r="F668" s="32" t="s">
        <v>3114</v>
      </c>
      <c r="G668">
        <v>11797</v>
      </c>
      <c r="H668" s="33">
        <v>44838.397222222222</v>
      </c>
      <c r="I668" s="32" t="s">
        <v>38</v>
      </c>
      <c r="J668" s="32" t="s">
        <v>39</v>
      </c>
      <c r="K668" s="33"/>
      <c r="L668" s="32" t="s">
        <v>40</v>
      </c>
      <c r="M668" s="32" t="s">
        <v>56</v>
      </c>
      <c r="N668">
        <v>1</v>
      </c>
      <c r="O668" s="32" t="s">
        <v>82</v>
      </c>
      <c r="P668">
        <v>0</v>
      </c>
      <c r="Q668" s="32" t="s">
        <v>56</v>
      </c>
      <c r="R668">
        <v>6081</v>
      </c>
      <c r="S668" s="32" t="s">
        <v>78</v>
      </c>
      <c r="T668" s="32" t="s">
        <v>79</v>
      </c>
      <c r="U668" s="32" t="s">
        <v>45</v>
      </c>
      <c r="V668" s="32" t="s">
        <v>3115</v>
      </c>
      <c r="W668" s="33">
        <v>44827.699305555558</v>
      </c>
      <c r="X668" s="32" t="s">
        <v>51</v>
      </c>
      <c r="Y668" s="32" t="s">
        <v>47</v>
      </c>
      <c r="Z668" s="32" t="s">
        <v>48</v>
      </c>
      <c r="AA668" s="32" t="s">
        <v>674</v>
      </c>
      <c r="AB668" s="32" t="s">
        <v>3116</v>
      </c>
      <c r="AC668" s="32" t="s">
        <v>557</v>
      </c>
      <c r="AD668" s="34"/>
      <c r="AE668" s="32" t="s">
        <v>39</v>
      </c>
      <c r="AF668" s="32" t="s">
        <v>50</v>
      </c>
      <c r="AG668" s="35">
        <v>0</v>
      </c>
      <c r="AH668" s="33">
        <v>44829.733437499999</v>
      </c>
      <c r="AI668" s="32" t="s">
        <v>56</v>
      </c>
    </row>
    <row r="669" spans="1:35">
      <c r="A669" s="32" t="s">
        <v>35</v>
      </c>
      <c r="B669" s="32" t="s">
        <v>329</v>
      </c>
      <c r="C669" s="33"/>
      <c r="D669" s="33">
        <v>44823.370138888888</v>
      </c>
      <c r="E669" s="32" t="s">
        <v>37</v>
      </c>
      <c r="F669" s="32" t="s">
        <v>3117</v>
      </c>
      <c r="G669">
        <v>11798</v>
      </c>
      <c r="H669" s="33">
        <v>44833.370208333334</v>
      </c>
      <c r="I669" s="32" t="s">
        <v>38</v>
      </c>
      <c r="J669" s="32" t="s">
        <v>39</v>
      </c>
      <c r="K669" s="33"/>
      <c r="L669" s="32" t="s">
        <v>40</v>
      </c>
      <c r="M669" s="32" t="s">
        <v>56</v>
      </c>
      <c r="N669">
        <v>2</v>
      </c>
      <c r="O669" s="32" t="s">
        <v>518</v>
      </c>
      <c r="P669">
        <v>0</v>
      </c>
      <c r="Q669" s="32" t="s">
        <v>56</v>
      </c>
      <c r="R669">
        <v>633061868</v>
      </c>
      <c r="S669" s="32" t="s">
        <v>1024</v>
      </c>
      <c r="T669" s="32" t="s">
        <v>1025</v>
      </c>
      <c r="U669" s="32" t="s">
        <v>39</v>
      </c>
      <c r="V669" s="32" t="s">
        <v>39</v>
      </c>
      <c r="W669" s="33"/>
      <c r="X669" s="32" t="s">
        <v>189</v>
      </c>
      <c r="Y669" s="32" t="s">
        <v>47</v>
      </c>
      <c r="Z669" s="32" t="s">
        <v>160</v>
      </c>
      <c r="AA669" s="32" t="s">
        <v>425</v>
      </c>
      <c r="AB669" s="32" t="s">
        <v>3118</v>
      </c>
      <c r="AC669" s="32" t="s">
        <v>907</v>
      </c>
      <c r="AD669" s="34"/>
      <c r="AE669" s="32" t="s">
        <v>39</v>
      </c>
      <c r="AF669" s="32" t="s">
        <v>53</v>
      </c>
      <c r="AG669" s="35">
        <v>0</v>
      </c>
      <c r="AH669" s="33">
        <v>44831.493263888886</v>
      </c>
      <c r="AI669" s="32" t="s">
        <v>56</v>
      </c>
    </row>
    <row r="670" spans="1:35">
      <c r="A670" s="32" t="s">
        <v>35</v>
      </c>
      <c r="B670" s="32" t="s">
        <v>329</v>
      </c>
      <c r="C670" s="33">
        <v>44823.647685185184</v>
      </c>
      <c r="D670" s="33">
        <v>44823.376828703702</v>
      </c>
      <c r="E670" s="32" t="s">
        <v>37</v>
      </c>
      <c r="F670" s="32" t="s">
        <v>39</v>
      </c>
      <c r="G670">
        <v>11799</v>
      </c>
      <c r="H670" s="33">
        <v>44826.493518518517</v>
      </c>
      <c r="I670" s="32" t="s">
        <v>38</v>
      </c>
      <c r="J670" s="32" t="s">
        <v>39</v>
      </c>
      <c r="K670" s="33"/>
      <c r="L670" s="32" t="s">
        <v>40</v>
      </c>
      <c r="M670" s="32" t="s">
        <v>56</v>
      </c>
      <c r="N670">
        <v>1</v>
      </c>
      <c r="O670" s="32" t="s">
        <v>518</v>
      </c>
      <c r="P670">
        <v>0</v>
      </c>
      <c r="Q670" s="32" t="s">
        <v>41</v>
      </c>
      <c r="R670">
        <v>8130</v>
      </c>
      <c r="S670" s="32" t="s">
        <v>879</v>
      </c>
      <c r="T670" s="32" t="s">
        <v>880</v>
      </c>
      <c r="U670" s="32" t="s">
        <v>45</v>
      </c>
      <c r="V670" s="32" t="s">
        <v>3119</v>
      </c>
      <c r="W670" s="33">
        <v>44823.406631944446</v>
      </c>
      <c r="X670" s="32" t="s">
        <v>215</v>
      </c>
      <c r="Y670" s="32" t="s">
        <v>47</v>
      </c>
      <c r="Z670" s="32" t="s">
        <v>48</v>
      </c>
      <c r="AA670" s="32" t="s">
        <v>330</v>
      </c>
      <c r="AB670" s="32" t="s">
        <v>1898</v>
      </c>
      <c r="AC670" s="32" t="s">
        <v>480</v>
      </c>
      <c r="AD670" s="34"/>
      <c r="AE670" s="32" t="s">
        <v>39</v>
      </c>
      <c r="AF670" s="32" t="s">
        <v>53</v>
      </c>
      <c r="AG670" s="35">
        <v>0</v>
      </c>
      <c r="AH670" s="33">
        <v>44823.647685185184</v>
      </c>
      <c r="AI670" s="32" t="s">
        <v>56</v>
      </c>
    </row>
    <row r="671" spans="1:35">
      <c r="A671" s="32" t="s">
        <v>35</v>
      </c>
      <c r="B671" s="32" t="s">
        <v>36</v>
      </c>
      <c r="C671" s="33">
        <v>44823.647939814815</v>
      </c>
      <c r="D671" s="33">
        <v>44823.386597222219</v>
      </c>
      <c r="E671" s="32" t="s">
        <v>37</v>
      </c>
      <c r="F671" s="32" t="s">
        <v>3120</v>
      </c>
      <c r="G671">
        <v>11800</v>
      </c>
      <c r="H671" s="33">
        <v>44826.478495370371</v>
      </c>
      <c r="I671" s="32" t="s">
        <v>38</v>
      </c>
      <c r="J671" s="32" t="s">
        <v>39</v>
      </c>
      <c r="K671" s="33"/>
      <c r="L671" s="32" t="s">
        <v>40</v>
      </c>
      <c r="M671" s="32" t="s">
        <v>41</v>
      </c>
      <c r="N671">
        <v>1</v>
      </c>
      <c r="O671" s="32" t="s">
        <v>82</v>
      </c>
      <c r="P671">
        <v>0</v>
      </c>
      <c r="Q671" s="32" t="s">
        <v>41</v>
      </c>
      <c r="R671">
        <v>6141</v>
      </c>
      <c r="S671" s="32" t="s">
        <v>710</v>
      </c>
      <c r="T671" s="32" t="s">
        <v>3121</v>
      </c>
      <c r="U671" s="32" t="s">
        <v>45</v>
      </c>
      <c r="V671" s="32" t="s">
        <v>3122</v>
      </c>
      <c r="W671" s="33">
        <v>44823.431296296294</v>
      </c>
      <c r="X671" s="32" t="s">
        <v>59</v>
      </c>
      <c r="Y671" s="32" t="s">
        <v>47</v>
      </c>
      <c r="Z671" s="32" t="s">
        <v>48</v>
      </c>
      <c r="AA671" s="32" t="s">
        <v>336</v>
      </c>
      <c r="AB671" s="32" t="s">
        <v>3123</v>
      </c>
      <c r="AC671" s="32" t="s">
        <v>711</v>
      </c>
      <c r="AD671" s="34"/>
      <c r="AE671" s="32" t="s">
        <v>39</v>
      </c>
      <c r="AF671" s="32" t="s">
        <v>50</v>
      </c>
      <c r="AG671" s="35">
        <v>0</v>
      </c>
      <c r="AH671" s="33">
        <v>44823.647939814815</v>
      </c>
      <c r="AI671" s="32" t="s">
        <v>41</v>
      </c>
    </row>
    <row r="672" spans="1:35">
      <c r="A672" s="32" t="s">
        <v>35</v>
      </c>
      <c r="B672" s="32" t="s">
        <v>178</v>
      </c>
      <c r="C672" s="33">
        <v>44826.684374999997</v>
      </c>
      <c r="D672" s="33">
        <v>44823.388043981482</v>
      </c>
      <c r="E672" s="32" t="s">
        <v>37</v>
      </c>
      <c r="F672" s="32" t="s">
        <v>3124</v>
      </c>
      <c r="G672">
        <v>11801</v>
      </c>
      <c r="H672" s="33">
        <v>44838.387152777781</v>
      </c>
      <c r="I672" s="32" t="s">
        <v>3125</v>
      </c>
      <c r="J672" s="32" t="s">
        <v>45</v>
      </c>
      <c r="K672" s="33">
        <v>44823.390277777777</v>
      </c>
      <c r="L672" s="32" t="s">
        <v>40</v>
      </c>
      <c r="M672" s="32" t="s">
        <v>56</v>
      </c>
      <c r="N672">
        <v>2</v>
      </c>
      <c r="O672" s="32" t="s">
        <v>179</v>
      </c>
      <c r="P672">
        <v>1</v>
      </c>
      <c r="Q672" s="32" t="s">
        <v>56</v>
      </c>
      <c r="R672">
        <v>6526</v>
      </c>
      <c r="S672" s="32" t="s">
        <v>3126</v>
      </c>
      <c r="T672" s="32" t="s">
        <v>3127</v>
      </c>
      <c r="U672" s="32" t="s">
        <v>45</v>
      </c>
      <c r="V672" s="32" t="s">
        <v>3128</v>
      </c>
      <c r="W672" s="33">
        <v>44826.684374999997</v>
      </c>
      <c r="X672" s="32" t="s">
        <v>81</v>
      </c>
      <c r="Y672" s="32" t="s">
        <v>47</v>
      </c>
      <c r="Z672" s="32" t="s">
        <v>48</v>
      </c>
      <c r="AA672" s="32" t="s">
        <v>254</v>
      </c>
      <c r="AB672" s="32" t="s">
        <v>3129</v>
      </c>
      <c r="AC672" s="32" t="s">
        <v>1956</v>
      </c>
      <c r="AD672" s="34"/>
      <c r="AE672" s="32" t="s">
        <v>39</v>
      </c>
      <c r="AF672" s="32" t="s">
        <v>53</v>
      </c>
      <c r="AG672" s="35">
        <v>0</v>
      </c>
      <c r="AH672" s="33">
        <v>44826.684374999997</v>
      </c>
      <c r="AI672" s="32" t="s">
        <v>56</v>
      </c>
    </row>
    <row r="673" spans="1:35">
      <c r="A673" s="32" t="s">
        <v>35</v>
      </c>
      <c r="B673" s="32" t="s">
        <v>36</v>
      </c>
      <c r="C673" s="33">
        <v>44823.648379629631</v>
      </c>
      <c r="D673" s="33">
        <v>44823.394606481481</v>
      </c>
      <c r="E673" s="32" t="s">
        <v>37</v>
      </c>
      <c r="F673" s="32" t="s">
        <v>3130</v>
      </c>
      <c r="G673">
        <v>11802</v>
      </c>
      <c r="H673" s="33">
        <v>44825.674074074072</v>
      </c>
      <c r="I673" s="32" t="s">
        <v>38</v>
      </c>
      <c r="J673" s="32" t="s">
        <v>39</v>
      </c>
      <c r="K673" s="33"/>
      <c r="L673" s="32" t="s">
        <v>40</v>
      </c>
      <c r="M673" s="32" t="s">
        <v>56</v>
      </c>
      <c r="N673">
        <v>1</v>
      </c>
      <c r="O673" s="32" t="s">
        <v>82</v>
      </c>
      <c r="P673">
        <v>0</v>
      </c>
      <c r="Q673" s="32" t="s">
        <v>41</v>
      </c>
      <c r="R673">
        <v>8429</v>
      </c>
      <c r="S673" s="32" t="s">
        <v>236</v>
      </c>
      <c r="T673" s="32" t="s">
        <v>237</v>
      </c>
      <c r="U673" s="32" t="s">
        <v>45</v>
      </c>
      <c r="V673" s="32" t="s">
        <v>3131</v>
      </c>
      <c r="W673" s="33">
        <v>44823.619155092594</v>
      </c>
      <c r="X673" s="32" t="s">
        <v>67</v>
      </c>
      <c r="Y673" s="32" t="s">
        <v>47</v>
      </c>
      <c r="Z673" s="32" t="s">
        <v>48</v>
      </c>
      <c r="AA673" s="32" t="s">
        <v>234</v>
      </c>
      <c r="AB673" s="32" t="s">
        <v>1036</v>
      </c>
      <c r="AC673" s="32" t="s">
        <v>1304</v>
      </c>
      <c r="AD673" s="34"/>
      <c r="AE673" s="32" t="s">
        <v>39</v>
      </c>
      <c r="AF673" s="32" t="s">
        <v>50</v>
      </c>
      <c r="AG673" s="35">
        <v>0</v>
      </c>
      <c r="AH673" s="33">
        <v>44823.648379629631</v>
      </c>
      <c r="AI673" s="32" t="s">
        <v>56</v>
      </c>
    </row>
    <row r="674" spans="1:35">
      <c r="A674" s="32" t="s">
        <v>35</v>
      </c>
      <c r="B674" s="32" t="s">
        <v>1527</v>
      </c>
      <c r="C674" s="33">
        <v>44823.414756944447</v>
      </c>
      <c r="D674" s="33">
        <v>44823.399050925924</v>
      </c>
      <c r="E674" s="32" t="s">
        <v>37</v>
      </c>
      <c r="F674" s="32" t="s">
        <v>39</v>
      </c>
      <c r="G674">
        <v>11803</v>
      </c>
      <c r="H674" s="33">
        <v>44825.649305555555</v>
      </c>
      <c r="I674" s="32" t="s">
        <v>38</v>
      </c>
      <c r="J674" s="32" t="s">
        <v>39</v>
      </c>
      <c r="K674" s="33"/>
      <c r="L674" s="32" t="s">
        <v>40</v>
      </c>
      <c r="M674" s="32" t="s">
        <v>56</v>
      </c>
      <c r="N674">
        <v>1</v>
      </c>
      <c r="O674" s="32" t="s">
        <v>42</v>
      </c>
      <c r="P674">
        <v>0</v>
      </c>
      <c r="Q674" s="32" t="s">
        <v>41</v>
      </c>
      <c r="R674">
        <v>6569</v>
      </c>
      <c r="S674" s="32" t="s">
        <v>842</v>
      </c>
      <c r="T674" s="32" t="s">
        <v>843</v>
      </c>
      <c r="U674" s="32" t="s">
        <v>45</v>
      </c>
      <c r="V674" s="32" t="s">
        <v>3132</v>
      </c>
      <c r="W674" s="33">
        <v>44823.414756944447</v>
      </c>
      <c r="X674" s="32" t="s">
        <v>96</v>
      </c>
      <c r="Y674" s="32" t="s">
        <v>47</v>
      </c>
      <c r="Z674" s="32" t="s">
        <v>48</v>
      </c>
      <c r="AA674" s="32" t="s">
        <v>97</v>
      </c>
      <c r="AB674" s="32" t="s">
        <v>3133</v>
      </c>
      <c r="AC674" s="32" t="s">
        <v>630</v>
      </c>
      <c r="AD674" s="34"/>
      <c r="AE674" s="32" t="s">
        <v>39</v>
      </c>
      <c r="AF674" s="32" t="s">
        <v>53</v>
      </c>
      <c r="AG674" s="35">
        <v>0</v>
      </c>
      <c r="AH674" s="33">
        <v>44823.414756944447</v>
      </c>
      <c r="AI674" s="32" t="s">
        <v>41</v>
      </c>
    </row>
    <row r="675" spans="1:35">
      <c r="A675" s="32" t="s">
        <v>35</v>
      </c>
      <c r="B675" s="32" t="s">
        <v>2348</v>
      </c>
      <c r="C675" s="33">
        <v>44823.648726851854</v>
      </c>
      <c r="D675" s="33">
        <v>44823.399097222224</v>
      </c>
      <c r="E675" s="32" t="s">
        <v>37</v>
      </c>
      <c r="F675" s="32" t="s">
        <v>3134</v>
      </c>
      <c r="G675">
        <v>11804</v>
      </c>
      <c r="H675" s="33">
        <v>44833.586226851854</v>
      </c>
      <c r="I675" s="32" t="s">
        <v>38</v>
      </c>
      <c r="J675" s="32" t="s">
        <v>39</v>
      </c>
      <c r="K675" s="33"/>
      <c r="L675" s="32" t="s">
        <v>40</v>
      </c>
      <c r="M675" s="32" t="s">
        <v>56</v>
      </c>
      <c r="N675">
        <v>1</v>
      </c>
      <c r="O675" s="32" t="s">
        <v>82</v>
      </c>
      <c r="P675">
        <v>0</v>
      </c>
      <c r="Q675" s="32" t="s">
        <v>56</v>
      </c>
      <c r="R675">
        <v>6418</v>
      </c>
      <c r="S675" s="32" t="s">
        <v>3135</v>
      </c>
      <c r="T675" s="32" t="s">
        <v>3136</v>
      </c>
      <c r="U675" s="32" t="s">
        <v>45</v>
      </c>
      <c r="V675" s="32" t="s">
        <v>3137</v>
      </c>
      <c r="W675" s="33">
        <v>44823.487592592595</v>
      </c>
      <c r="X675" s="32" t="s">
        <v>51</v>
      </c>
      <c r="Y675" s="32" t="s">
        <v>52</v>
      </c>
      <c r="Z675" s="32" t="s">
        <v>48</v>
      </c>
      <c r="AA675" s="32" t="s">
        <v>474</v>
      </c>
      <c r="AB675" s="32" t="s">
        <v>3134</v>
      </c>
      <c r="AC675" s="32" t="s">
        <v>515</v>
      </c>
      <c r="AD675" s="34"/>
      <c r="AE675" s="32" t="s">
        <v>39</v>
      </c>
      <c r="AF675" s="32" t="s">
        <v>50</v>
      </c>
      <c r="AG675" s="35">
        <v>0</v>
      </c>
      <c r="AH675" s="33">
        <v>44823.648726851854</v>
      </c>
      <c r="AI675" s="32" t="s">
        <v>56</v>
      </c>
    </row>
    <row r="676" spans="1:35">
      <c r="A676" s="32" t="s">
        <v>35</v>
      </c>
      <c r="B676" s="32" t="s">
        <v>178</v>
      </c>
      <c r="C676" s="33">
        <v>44826.317465277774</v>
      </c>
      <c r="D676" s="33">
        <v>44823.40215277778</v>
      </c>
      <c r="E676" s="32" t="s">
        <v>37</v>
      </c>
      <c r="F676" s="32" t="s">
        <v>3138</v>
      </c>
      <c r="G676">
        <v>11805</v>
      </c>
      <c r="H676" s="33">
        <v>44837.503263888888</v>
      </c>
      <c r="I676" s="32" t="s">
        <v>38</v>
      </c>
      <c r="J676" s="32" t="s">
        <v>39</v>
      </c>
      <c r="K676" s="33"/>
      <c r="L676" s="32" t="s">
        <v>40</v>
      </c>
      <c r="M676" s="32" t="s">
        <v>56</v>
      </c>
      <c r="N676">
        <v>1</v>
      </c>
      <c r="O676" s="32" t="s">
        <v>311</v>
      </c>
      <c r="P676">
        <v>0</v>
      </c>
      <c r="Q676" s="32" t="s">
        <v>56</v>
      </c>
      <c r="R676">
        <v>6424</v>
      </c>
      <c r="S676" s="32" t="s">
        <v>635</v>
      </c>
      <c r="T676" s="32" t="s">
        <v>636</v>
      </c>
      <c r="U676" s="32" t="s">
        <v>45</v>
      </c>
      <c r="V676" s="32" t="s">
        <v>3139</v>
      </c>
      <c r="W676" s="33">
        <v>44824.300162037034</v>
      </c>
      <c r="X676" s="32" t="s">
        <v>46</v>
      </c>
      <c r="Y676" s="32" t="s">
        <v>52</v>
      </c>
      <c r="Z676" s="32" t="s">
        <v>48</v>
      </c>
      <c r="AA676" s="32" t="s">
        <v>182</v>
      </c>
      <c r="AB676" s="32" t="s">
        <v>3140</v>
      </c>
      <c r="AC676" s="32" t="s">
        <v>637</v>
      </c>
      <c r="AD676" s="34"/>
      <c r="AE676" s="32" t="s">
        <v>39</v>
      </c>
      <c r="AF676" s="32" t="s">
        <v>53</v>
      </c>
      <c r="AG676" s="35">
        <v>0</v>
      </c>
      <c r="AH676" s="33">
        <v>44826.433819444443</v>
      </c>
      <c r="AI676" s="32" t="s">
        <v>56</v>
      </c>
    </row>
    <row r="677" spans="1:35">
      <c r="A677" s="32" t="s">
        <v>35</v>
      </c>
      <c r="B677" s="32" t="s">
        <v>36</v>
      </c>
      <c r="C677" s="33">
        <v>44823.648923611108</v>
      </c>
      <c r="D677" s="33">
        <v>44823.408425925925</v>
      </c>
      <c r="E677" s="32" t="s">
        <v>37</v>
      </c>
      <c r="F677" s="32" t="s">
        <v>3141</v>
      </c>
      <c r="G677">
        <v>11806</v>
      </c>
      <c r="H677" s="33">
        <v>44833.437118055554</v>
      </c>
      <c r="I677" s="32" t="s">
        <v>38</v>
      </c>
      <c r="J677" s="32" t="s">
        <v>39</v>
      </c>
      <c r="K677" s="33"/>
      <c r="L677" s="32" t="s">
        <v>40</v>
      </c>
      <c r="M677" s="32" t="s">
        <v>56</v>
      </c>
      <c r="N677">
        <v>1</v>
      </c>
      <c r="O677" s="32" t="s">
        <v>127</v>
      </c>
      <c r="P677">
        <v>0</v>
      </c>
      <c r="Q677" s="32" t="s">
        <v>56</v>
      </c>
      <c r="R677">
        <v>6400</v>
      </c>
      <c r="S677" s="32" t="s">
        <v>2229</v>
      </c>
      <c r="T677" s="32" t="s">
        <v>2230</v>
      </c>
      <c r="U677" s="32" t="s">
        <v>45</v>
      </c>
      <c r="V677" s="32" t="s">
        <v>3142</v>
      </c>
      <c r="W677" s="33">
        <v>44823.620810185188</v>
      </c>
      <c r="X677" s="32" t="s">
        <v>67</v>
      </c>
      <c r="Y677" s="32" t="s">
        <v>47</v>
      </c>
      <c r="Z677" s="32" t="s">
        <v>48</v>
      </c>
      <c r="AA677" s="32" t="s">
        <v>179</v>
      </c>
      <c r="AB677" s="32" t="s">
        <v>3141</v>
      </c>
      <c r="AC677" s="32" t="s">
        <v>1304</v>
      </c>
      <c r="AD677" s="34"/>
      <c r="AE677" s="32" t="s">
        <v>39</v>
      </c>
      <c r="AF677" s="32" t="s">
        <v>50</v>
      </c>
      <c r="AG677" s="35">
        <v>0</v>
      </c>
      <c r="AH677" s="33">
        <v>44823.648923611108</v>
      </c>
      <c r="AI677" s="32" t="s">
        <v>56</v>
      </c>
    </row>
    <row r="678" spans="1:35">
      <c r="A678" s="32" t="s">
        <v>35</v>
      </c>
      <c r="B678" s="32" t="s">
        <v>1527</v>
      </c>
      <c r="C678" s="33">
        <v>44823.428356481483</v>
      </c>
      <c r="D678" s="33">
        <v>44823.417129629626</v>
      </c>
      <c r="E678" s="32" t="s">
        <v>37</v>
      </c>
      <c r="F678" s="32" t="s">
        <v>39</v>
      </c>
      <c r="G678">
        <v>11807</v>
      </c>
      <c r="H678" s="33">
        <v>44825.667546296296</v>
      </c>
      <c r="I678" s="32" t="s">
        <v>38</v>
      </c>
      <c r="J678" s="32" t="s">
        <v>39</v>
      </c>
      <c r="K678" s="33"/>
      <c r="L678" s="32" t="s">
        <v>40</v>
      </c>
      <c r="M678" s="32" t="s">
        <v>56</v>
      </c>
      <c r="N678">
        <v>1</v>
      </c>
      <c r="O678" s="32" t="s">
        <v>135</v>
      </c>
      <c r="P678">
        <v>0</v>
      </c>
      <c r="Q678" s="32" t="s">
        <v>41</v>
      </c>
      <c r="R678">
        <v>8210</v>
      </c>
      <c r="S678" s="32" t="s">
        <v>639</v>
      </c>
      <c r="T678" s="32" t="s">
        <v>640</v>
      </c>
      <c r="U678" s="32" t="s">
        <v>45</v>
      </c>
      <c r="V678" s="32" t="s">
        <v>1775</v>
      </c>
      <c r="W678" s="33">
        <v>44823.428356481483</v>
      </c>
      <c r="X678" s="32" t="s">
        <v>96</v>
      </c>
      <c r="Y678" s="32" t="s">
        <v>47</v>
      </c>
      <c r="Z678" s="32" t="s">
        <v>48</v>
      </c>
      <c r="AA678" s="32" t="s">
        <v>97</v>
      </c>
      <c r="AB678" s="32" t="s">
        <v>641</v>
      </c>
      <c r="AC678" s="32" t="s">
        <v>561</v>
      </c>
      <c r="AD678" s="34"/>
      <c r="AE678" s="32" t="s">
        <v>39</v>
      </c>
      <c r="AF678" s="32" t="s">
        <v>53</v>
      </c>
      <c r="AG678" s="35">
        <v>0</v>
      </c>
      <c r="AH678" s="33">
        <v>44823.428356481483</v>
      </c>
      <c r="AI678" s="32" t="s">
        <v>56</v>
      </c>
    </row>
    <row r="679" spans="1:35">
      <c r="A679" s="32" t="s">
        <v>35</v>
      </c>
      <c r="B679" s="32" t="s">
        <v>178</v>
      </c>
      <c r="C679" s="33"/>
      <c r="D679" s="33">
        <v>44823.417245370372</v>
      </c>
      <c r="E679" s="32" t="s">
        <v>37</v>
      </c>
      <c r="F679" s="32" t="s">
        <v>39</v>
      </c>
      <c r="G679">
        <v>11808</v>
      </c>
      <c r="H679" s="33">
        <v>44825.667500000003</v>
      </c>
      <c r="I679" s="32" t="s">
        <v>38</v>
      </c>
      <c r="J679" s="32" t="s">
        <v>39</v>
      </c>
      <c r="K679" s="33"/>
      <c r="L679" s="32" t="s">
        <v>40</v>
      </c>
      <c r="M679" s="32" t="s">
        <v>56</v>
      </c>
      <c r="N679">
        <v>1</v>
      </c>
      <c r="O679" s="32" t="s">
        <v>629</v>
      </c>
      <c r="P679">
        <v>0</v>
      </c>
      <c r="Q679" s="32" t="s">
        <v>41</v>
      </c>
      <c r="R679">
        <v>6378</v>
      </c>
      <c r="S679" s="32" t="s">
        <v>430</v>
      </c>
      <c r="T679" s="32" t="s">
        <v>431</v>
      </c>
      <c r="U679" s="32" t="s">
        <v>39</v>
      </c>
      <c r="V679" s="32" t="s">
        <v>39</v>
      </c>
      <c r="W679" s="33"/>
      <c r="X679" s="32" t="s">
        <v>215</v>
      </c>
      <c r="Y679" s="32" t="s">
        <v>47</v>
      </c>
      <c r="Z679" s="32" t="s">
        <v>216</v>
      </c>
      <c r="AA679" s="32" t="s">
        <v>283</v>
      </c>
      <c r="AB679" s="32" t="s">
        <v>432</v>
      </c>
      <c r="AC679" s="32" t="s">
        <v>714</v>
      </c>
      <c r="AD679" s="34"/>
      <c r="AE679" s="32" t="s">
        <v>39</v>
      </c>
      <c r="AF679" s="32" t="s">
        <v>53</v>
      </c>
      <c r="AG679" s="35">
        <v>0</v>
      </c>
      <c r="AH679" s="33">
        <v>44823.437893518516</v>
      </c>
      <c r="AI679" s="32" t="s">
        <v>56</v>
      </c>
    </row>
    <row r="680" spans="1:35">
      <c r="A680" s="32" t="s">
        <v>35</v>
      </c>
      <c r="B680" s="32" t="s">
        <v>178</v>
      </c>
      <c r="C680" s="33">
        <v>44823.649131944447</v>
      </c>
      <c r="D680" s="33">
        <v>44823.418194444443</v>
      </c>
      <c r="E680" s="32" t="s">
        <v>37</v>
      </c>
      <c r="F680" s="32" t="s">
        <v>3143</v>
      </c>
      <c r="G680">
        <v>11809</v>
      </c>
      <c r="H680" s="33">
        <v>44838.365358796298</v>
      </c>
      <c r="I680" s="32" t="s">
        <v>38</v>
      </c>
      <c r="J680" s="32" t="s">
        <v>39</v>
      </c>
      <c r="K680" s="33"/>
      <c r="L680" s="32" t="s">
        <v>40</v>
      </c>
      <c r="M680" s="32" t="s">
        <v>56</v>
      </c>
      <c r="N680">
        <v>1</v>
      </c>
      <c r="O680" s="32" t="s">
        <v>73</v>
      </c>
      <c r="P680">
        <v>0</v>
      </c>
      <c r="Q680" s="32" t="s">
        <v>56</v>
      </c>
      <c r="R680">
        <v>5705</v>
      </c>
      <c r="S680" s="32" t="s">
        <v>245</v>
      </c>
      <c r="T680" s="32" t="s">
        <v>246</v>
      </c>
      <c r="U680" s="32" t="s">
        <v>45</v>
      </c>
      <c r="V680" s="32" t="s">
        <v>3144</v>
      </c>
      <c r="W680" s="33">
        <v>44823.488310185188</v>
      </c>
      <c r="X680" s="32" t="s">
        <v>51</v>
      </c>
      <c r="Y680" s="32" t="s">
        <v>47</v>
      </c>
      <c r="Z680" s="32" t="s">
        <v>48</v>
      </c>
      <c r="AA680" s="32" t="s">
        <v>182</v>
      </c>
      <c r="AB680" s="32" t="s">
        <v>3143</v>
      </c>
      <c r="AC680" s="32" t="s">
        <v>604</v>
      </c>
      <c r="AD680" s="34"/>
      <c r="AE680" s="32" t="s">
        <v>39</v>
      </c>
      <c r="AF680" s="32" t="s">
        <v>53</v>
      </c>
      <c r="AG680" s="35">
        <v>0</v>
      </c>
      <c r="AH680" s="33">
        <v>44826.434803240743</v>
      </c>
      <c r="AI680" s="32" t="s">
        <v>56</v>
      </c>
    </row>
    <row r="681" spans="1:35">
      <c r="A681" s="32" t="s">
        <v>35</v>
      </c>
      <c r="B681" s="32" t="s">
        <v>1527</v>
      </c>
      <c r="C681" s="33">
        <v>44823.680393518516</v>
      </c>
      <c r="D681" s="33">
        <v>44823.426064814812</v>
      </c>
      <c r="E681" s="32" t="s">
        <v>37</v>
      </c>
      <c r="F681" s="32" t="s">
        <v>3145</v>
      </c>
      <c r="G681">
        <v>11810</v>
      </c>
      <c r="H681" s="33">
        <v>44833.439409722225</v>
      </c>
      <c r="I681" s="32" t="s">
        <v>38</v>
      </c>
      <c r="J681" s="32" t="s">
        <v>39</v>
      </c>
      <c r="K681" s="33"/>
      <c r="L681" s="32" t="s">
        <v>40</v>
      </c>
      <c r="M681" s="32" t="s">
        <v>56</v>
      </c>
      <c r="N681">
        <v>1</v>
      </c>
      <c r="O681" s="32" t="s">
        <v>453</v>
      </c>
      <c r="P681">
        <v>0</v>
      </c>
      <c r="Q681" s="32" t="s">
        <v>56</v>
      </c>
      <c r="R681">
        <v>6417</v>
      </c>
      <c r="S681" s="32" t="s">
        <v>513</v>
      </c>
      <c r="T681" s="32" t="s">
        <v>514</v>
      </c>
      <c r="U681" s="32" t="s">
        <v>45</v>
      </c>
      <c r="V681" s="32" t="s">
        <v>3146</v>
      </c>
      <c r="W681" s="33">
        <v>44823.667141203703</v>
      </c>
      <c r="X681" s="32" t="s">
        <v>59</v>
      </c>
      <c r="Y681" s="32" t="s">
        <v>47</v>
      </c>
      <c r="Z681" s="32" t="s">
        <v>48</v>
      </c>
      <c r="AA681" s="32" t="s">
        <v>455</v>
      </c>
      <c r="AB681" s="32" t="s">
        <v>3147</v>
      </c>
      <c r="AC681" s="32" t="s">
        <v>515</v>
      </c>
      <c r="AD681" s="34"/>
      <c r="AE681" s="32" t="s">
        <v>39</v>
      </c>
      <c r="AF681" s="32" t="s">
        <v>50</v>
      </c>
      <c r="AG681" s="35">
        <v>0</v>
      </c>
      <c r="AH681" s="33">
        <v>44823.680381944447</v>
      </c>
      <c r="AI681" s="32" t="s">
        <v>56</v>
      </c>
    </row>
    <row r="682" spans="1:35">
      <c r="A682" s="32" t="s">
        <v>35</v>
      </c>
      <c r="B682" s="32" t="s">
        <v>178</v>
      </c>
      <c r="C682" s="33">
        <v>44823.649398148147</v>
      </c>
      <c r="D682" s="33">
        <v>44823.426226851851</v>
      </c>
      <c r="E682" s="32" t="s">
        <v>37</v>
      </c>
      <c r="F682" s="32" t="s">
        <v>3148</v>
      </c>
      <c r="G682">
        <v>11811</v>
      </c>
      <c r="H682" s="33">
        <v>44833.474398148152</v>
      </c>
      <c r="I682" s="32" t="s">
        <v>38</v>
      </c>
      <c r="J682" s="32" t="s">
        <v>39</v>
      </c>
      <c r="K682" s="33"/>
      <c r="L682" s="32" t="s">
        <v>40</v>
      </c>
      <c r="M682" s="32" t="s">
        <v>56</v>
      </c>
      <c r="N682">
        <v>1</v>
      </c>
      <c r="O682" s="32" t="s">
        <v>253</v>
      </c>
      <c r="P682">
        <v>0</v>
      </c>
      <c r="Q682" s="32" t="s">
        <v>56</v>
      </c>
      <c r="R682">
        <v>8670</v>
      </c>
      <c r="S682" s="32" t="s">
        <v>3149</v>
      </c>
      <c r="T682" s="32" t="s">
        <v>3150</v>
      </c>
      <c r="U682" s="32" t="s">
        <v>45</v>
      </c>
      <c r="V682" s="32" t="s">
        <v>3151</v>
      </c>
      <c r="W682" s="33">
        <v>44823.601712962962</v>
      </c>
      <c r="X682" s="32" t="s">
        <v>58</v>
      </c>
      <c r="Y682" s="32" t="s">
        <v>52</v>
      </c>
      <c r="Z682" s="32" t="s">
        <v>48</v>
      </c>
      <c r="AA682" s="32" t="s">
        <v>182</v>
      </c>
      <c r="AB682" s="32" t="s">
        <v>3152</v>
      </c>
      <c r="AC682" s="32" t="s">
        <v>328</v>
      </c>
      <c r="AD682" s="34"/>
      <c r="AE682" s="32" t="s">
        <v>39</v>
      </c>
      <c r="AF682" s="32" t="s">
        <v>53</v>
      </c>
      <c r="AG682" s="35">
        <v>0</v>
      </c>
      <c r="AH682" s="33">
        <v>44823.649398148147</v>
      </c>
      <c r="AI682" s="32" t="s">
        <v>56</v>
      </c>
    </row>
    <row r="683" spans="1:35">
      <c r="A683" s="32" t="s">
        <v>35</v>
      </c>
      <c r="B683" s="32" t="s">
        <v>36</v>
      </c>
      <c r="C683" s="33">
        <v>44827.733807870369</v>
      </c>
      <c r="D683" s="33">
        <v>44823.429537037038</v>
      </c>
      <c r="E683" s="32" t="s">
        <v>37</v>
      </c>
      <c r="F683" s="32" t="s">
        <v>3153</v>
      </c>
      <c r="G683">
        <v>11812</v>
      </c>
      <c r="H683" s="33">
        <v>44839.515277777777</v>
      </c>
      <c r="I683" s="32" t="s">
        <v>38</v>
      </c>
      <c r="J683" s="32" t="s">
        <v>39</v>
      </c>
      <c r="K683" s="33"/>
      <c r="L683" s="32" t="s">
        <v>40</v>
      </c>
      <c r="M683" s="32" t="s">
        <v>56</v>
      </c>
      <c r="N683">
        <v>2</v>
      </c>
      <c r="O683" s="32" t="s">
        <v>82</v>
      </c>
      <c r="P683">
        <v>0</v>
      </c>
      <c r="Q683" s="32" t="s">
        <v>56</v>
      </c>
      <c r="R683">
        <v>8708</v>
      </c>
      <c r="S683" s="32" t="s">
        <v>2692</v>
      </c>
      <c r="T683" s="32" t="s">
        <v>2693</v>
      </c>
      <c r="U683" s="32" t="s">
        <v>45</v>
      </c>
      <c r="V683" s="32" t="s">
        <v>3154</v>
      </c>
      <c r="W683" s="33">
        <v>44825.703043981484</v>
      </c>
      <c r="X683" s="32" t="s">
        <v>67</v>
      </c>
      <c r="Y683" s="32" t="s">
        <v>47</v>
      </c>
      <c r="Z683" s="32" t="s">
        <v>48</v>
      </c>
      <c r="AA683" s="32" t="s">
        <v>372</v>
      </c>
      <c r="AB683" s="32" t="s">
        <v>3155</v>
      </c>
      <c r="AC683" s="32" t="s">
        <v>907</v>
      </c>
      <c r="AD683" s="34">
        <v>44686</v>
      </c>
      <c r="AE683" s="32" t="s">
        <v>39</v>
      </c>
      <c r="AF683" s="32" t="s">
        <v>50</v>
      </c>
      <c r="AG683" s="35">
        <v>0</v>
      </c>
      <c r="AH683" s="33">
        <v>44828.496921296297</v>
      </c>
      <c r="AI683" s="32" t="s">
        <v>56</v>
      </c>
    </row>
    <row r="684" spans="1:35">
      <c r="A684" s="32" t="s">
        <v>35</v>
      </c>
      <c r="B684" s="32" t="s">
        <v>178</v>
      </c>
      <c r="C684" s="33">
        <v>44823.649606481478</v>
      </c>
      <c r="D684" s="33">
        <v>44823.430879629632</v>
      </c>
      <c r="E684" s="32" t="s">
        <v>37</v>
      </c>
      <c r="F684" s="32" t="s">
        <v>3156</v>
      </c>
      <c r="G684">
        <v>11813</v>
      </c>
      <c r="H684" s="33">
        <v>44838.376886574071</v>
      </c>
      <c r="I684" s="32" t="s">
        <v>38</v>
      </c>
      <c r="J684" s="32" t="s">
        <v>39</v>
      </c>
      <c r="K684" s="33"/>
      <c r="L684" s="32" t="s">
        <v>40</v>
      </c>
      <c r="M684" s="32" t="s">
        <v>56</v>
      </c>
      <c r="N684">
        <v>1</v>
      </c>
      <c r="O684" s="32" t="s">
        <v>73</v>
      </c>
      <c r="P684">
        <v>0</v>
      </c>
      <c r="Q684" s="32" t="s">
        <v>56</v>
      </c>
      <c r="R684">
        <v>6530</v>
      </c>
      <c r="S684" s="32" t="s">
        <v>3157</v>
      </c>
      <c r="T684" s="32" t="s">
        <v>3158</v>
      </c>
      <c r="U684" s="32" t="s">
        <v>45</v>
      </c>
      <c r="V684" s="32" t="s">
        <v>3159</v>
      </c>
      <c r="W684" s="33">
        <v>44823.488888888889</v>
      </c>
      <c r="X684" s="32" t="s">
        <v>51</v>
      </c>
      <c r="Y684" s="32" t="s">
        <v>47</v>
      </c>
      <c r="Z684" s="32" t="s">
        <v>48</v>
      </c>
      <c r="AA684" s="32" t="s">
        <v>182</v>
      </c>
      <c r="AB684" s="32" t="s">
        <v>3160</v>
      </c>
      <c r="AC684" s="32" t="s">
        <v>604</v>
      </c>
      <c r="AD684" s="34"/>
      <c r="AE684" s="32" t="s">
        <v>39</v>
      </c>
      <c r="AF684" s="32" t="s">
        <v>53</v>
      </c>
      <c r="AG684" s="35">
        <v>0</v>
      </c>
      <c r="AH684" s="33">
        <v>44826.434525462966</v>
      </c>
      <c r="AI684" s="32" t="s">
        <v>41</v>
      </c>
    </row>
    <row r="685" spans="1:35">
      <c r="A685" s="32" t="s">
        <v>35</v>
      </c>
      <c r="B685" s="32" t="s">
        <v>1527</v>
      </c>
      <c r="C685" s="33">
        <v>44829.399930555555</v>
      </c>
      <c r="D685" s="33">
        <v>44823.434027777781</v>
      </c>
      <c r="E685" s="32" t="s">
        <v>37</v>
      </c>
      <c r="F685" s="32" t="s">
        <v>3161</v>
      </c>
      <c r="G685">
        <v>11814</v>
      </c>
      <c r="H685" s="33">
        <v>44834.377083333333</v>
      </c>
      <c r="I685" s="32" t="s">
        <v>38</v>
      </c>
      <c r="J685" s="32" t="s">
        <v>39</v>
      </c>
      <c r="K685" s="33"/>
      <c r="L685" s="32" t="s">
        <v>40</v>
      </c>
      <c r="M685" s="32" t="s">
        <v>56</v>
      </c>
      <c r="N685">
        <v>1</v>
      </c>
      <c r="O685" s="32" t="s">
        <v>42</v>
      </c>
      <c r="P685">
        <v>0</v>
      </c>
      <c r="Q685" s="32" t="s">
        <v>56</v>
      </c>
      <c r="R685">
        <v>816443945</v>
      </c>
      <c r="S685" s="32" t="s">
        <v>218</v>
      </c>
      <c r="T685" s="32" t="s">
        <v>219</v>
      </c>
      <c r="U685" s="32" t="s">
        <v>45</v>
      </c>
      <c r="V685" s="32" t="s">
        <v>3162</v>
      </c>
      <c r="W685" s="33">
        <v>44827.3909375</v>
      </c>
      <c r="X685" s="32" t="s">
        <v>215</v>
      </c>
      <c r="Y685" s="32" t="s">
        <v>52</v>
      </c>
      <c r="Z685" s="32" t="s">
        <v>48</v>
      </c>
      <c r="AA685" s="32" t="s">
        <v>478</v>
      </c>
      <c r="AB685" s="32" t="s">
        <v>1294</v>
      </c>
      <c r="AC685" s="32" t="s">
        <v>387</v>
      </c>
      <c r="AD685" s="34"/>
      <c r="AE685" s="32" t="s">
        <v>39</v>
      </c>
      <c r="AF685" s="32" t="s">
        <v>50</v>
      </c>
      <c r="AG685" s="35">
        <v>0</v>
      </c>
      <c r="AH685" s="33">
        <v>44829.399918981479</v>
      </c>
      <c r="AI685" s="32" t="s">
        <v>56</v>
      </c>
    </row>
    <row r="686" spans="1:35">
      <c r="A686" s="32" t="s">
        <v>35</v>
      </c>
      <c r="B686" s="32" t="s">
        <v>329</v>
      </c>
      <c r="C686" s="33">
        <v>44826.534456018519</v>
      </c>
      <c r="D686" s="33">
        <v>44823.444027777776</v>
      </c>
      <c r="E686" s="32" t="s">
        <v>37</v>
      </c>
      <c r="F686" s="32" t="s">
        <v>39</v>
      </c>
      <c r="G686">
        <v>11815</v>
      </c>
      <c r="H686" s="33">
        <v>44825.694027777776</v>
      </c>
      <c r="I686" s="32" t="s">
        <v>38</v>
      </c>
      <c r="J686" s="32" t="s">
        <v>39</v>
      </c>
      <c r="K686" s="33"/>
      <c r="L686" s="32" t="s">
        <v>40</v>
      </c>
      <c r="M686" s="32" t="s">
        <v>56</v>
      </c>
      <c r="N686">
        <v>1</v>
      </c>
      <c r="O686" s="32" t="s">
        <v>92</v>
      </c>
      <c r="P686">
        <v>0</v>
      </c>
      <c r="Q686" s="32" t="s">
        <v>41</v>
      </c>
      <c r="R686">
        <v>6525</v>
      </c>
      <c r="S686" s="32" t="s">
        <v>394</v>
      </c>
      <c r="T686" s="32" t="s">
        <v>3163</v>
      </c>
      <c r="U686" s="32" t="s">
        <v>66</v>
      </c>
      <c r="V686" s="32" t="s">
        <v>3164</v>
      </c>
      <c r="W686" s="33">
        <v>44826.534456018519</v>
      </c>
      <c r="X686" s="32" t="s">
        <v>106</v>
      </c>
      <c r="Y686" s="32" t="s">
        <v>47</v>
      </c>
      <c r="Z686" s="32" t="s">
        <v>48</v>
      </c>
      <c r="AA686" s="32" t="s">
        <v>330</v>
      </c>
      <c r="AB686" s="32" t="s">
        <v>943</v>
      </c>
      <c r="AC686" s="32" t="s">
        <v>1393</v>
      </c>
      <c r="AD686" s="34"/>
      <c r="AE686" s="32" t="s">
        <v>39</v>
      </c>
      <c r="AF686" s="32" t="s">
        <v>53</v>
      </c>
      <c r="AG686" s="35">
        <v>0</v>
      </c>
      <c r="AH686" s="33">
        <v>44826.534456018519</v>
      </c>
      <c r="AI686" s="32" t="s">
        <v>56</v>
      </c>
    </row>
    <row r="687" spans="1:35">
      <c r="A687" s="32" t="s">
        <v>35</v>
      </c>
      <c r="B687" s="32" t="s">
        <v>36</v>
      </c>
      <c r="C687" s="33"/>
      <c r="D687" s="33">
        <v>44823.459374999999</v>
      </c>
      <c r="E687" s="32" t="s">
        <v>37</v>
      </c>
      <c r="F687" s="32" t="s">
        <v>3165</v>
      </c>
      <c r="G687">
        <v>11816</v>
      </c>
      <c r="H687" s="33">
        <v>44833.459872685184</v>
      </c>
      <c r="I687" s="32" t="s">
        <v>38</v>
      </c>
      <c r="J687" s="32" t="s">
        <v>39</v>
      </c>
      <c r="K687" s="33"/>
      <c r="L687" s="32" t="s">
        <v>40</v>
      </c>
      <c r="M687" s="32" t="s">
        <v>56</v>
      </c>
      <c r="N687">
        <v>1</v>
      </c>
      <c r="O687" s="32" t="s">
        <v>42</v>
      </c>
      <c r="P687">
        <v>0</v>
      </c>
      <c r="Q687" s="32" t="s">
        <v>56</v>
      </c>
      <c r="R687">
        <v>8188</v>
      </c>
      <c r="S687" s="32" t="s">
        <v>331</v>
      </c>
      <c r="T687" s="32" t="s">
        <v>332</v>
      </c>
      <c r="U687" s="32" t="s">
        <v>39</v>
      </c>
      <c r="V687" s="32" t="s">
        <v>39</v>
      </c>
      <c r="W687" s="33"/>
      <c r="X687" s="32" t="s">
        <v>151</v>
      </c>
      <c r="Y687" s="32" t="s">
        <v>47</v>
      </c>
      <c r="Z687" s="32" t="s">
        <v>160</v>
      </c>
      <c r="AA687" s="32" t="s">
        <v>49</v>
      </c>
      <c r="AB687" s="32" t="s">
        <v>3166</v>
      </c>
      <c r="AC687" s="32" t="s">
        <v>1437</v>
      </c>
      <c r="AD687" s="34"/>
      <c r="AE687" s="32" t="s">
        <v>39</v>
      </c>
      <c r="AF687" s="32" t="s">
        <v>50</v>
      </c>
      <c r="AG687" s="35">
        <v>0</v>
      </c>
      <c r="AH687" s="33">
        <v>44823.461261574077</v>
      </c>
      <c r="AI687" s="32" t="s">
        <v>56</v>
      </c>
    </row>
    <row r="688" spans="1:35">
      <c r="A688" s="32" t="s">
        <v>35</v>
      </c>
      <c r="B688" s="32" t="s">
        <v>178</v>
      </c>
      <c r="C688" s="33">
        <v>44823.65011574074</v>
      </c>
      <c r="D688" s="33">
        <v>44823.46365740741</v>
      </c>
      <c r="E688" s="32" t="s">
        <v>37</v>
      </c>
      <c r="F688" s="32" t="s">
        <v>3167</v>
      </c>
      <c r="G688">
        <v>11817</v>
      </c>
      <c r="H688" s="33">
        <v>44833.510057870371</v>
      </c>
      <c r="I688" s="32" t="s">
        <v>38</v>
      </c>
      <c r="J688" s="32" t="s">
        <v>39</v>
      </c>
      <c r="K688" s="33"/>
      <c r="L688" s="32" t="s">
        <v>40</v>
      </c>
      <c r="M688" s="32" t="s">
        <v>56</v>
      </c>
      <c r="N688">
        <v>1</v>
      </c>
      <c r="O688" s="32" t="s">
        <v>179</v>
      </c>
      <c r="P688">
        <v>0</v>
      </c>
      <c r="Q688" s="32" t="s">
        <v>56</v>
      </c>
      <c r="R688">
        <v>8420</v>
      </c>
      <c r="S688" s="32" t="s">
        <v>299</v>
      </c>
      <c r="T688" s="32" t="s">
        <v>300</v>
      </c>
      <c r="U688" s="32" t="s">
        <v>45</v>
      </c>
      <c r="V688" s="32" t="s">
        <v>3168</v>
      </c>
      <c r="W688" s="33">
        <v>44823.604444444441</v>
      </c>
      <c r="X688" s="32" t="s">
        <v>58</v>
      </c>
      <c r="Y688" s="32" t="s">
        <v>52</v>
      </c>
      <c r="Z688" s="32" t="s">
        <v>48</v>
      </c>
      <c r="AA688" s="32" t="s">
        <v>254</v>
      </c>
      <c r="AB688" s="32" t="s">
        <v>3169</v>
      </c>
      <c r="AC688" s="32" t="s">
        <v>1304</v>
      </c>
      <c r="AD688" s="34"/>
      <c r="AE688" s="32" t="s">
        <v>39</v>
      </c>
      <c r="AF688" s="32" t="s">
        <v>53</v>
      </c>
      <c r="AG688" s="35">
        <v>0</v>
      </c>
      <c r="AH688" s="33">
        <v>44823.650335648148</v>
      </c>
      <c r="AI688" s="32" t="s">
        <v>56</v>
      </c>
    </row>
    <row r="689" spans="1:35">
      <c r="A689" s="32" t="s">
        <v>35</v>
      </c>
      <c r="B689" s="32" t="s">
        <v>737</v>
      </c>
      <c r="C689" s="33"/>
      <c r="D689" s="33">
        <v>44823.465428240743</v>
      </c>
      <c r="E689" s="32" t="s">
        <v>37</v>
      </c>
      <c r="F689" s="32" t="s">
        <v>3170</v>
      </c>
      <c r="G689">
        <v>11818</v>
      </c>
      <c r="H689" s="33">
        <v>44833.465532407405</v>
      </c>
      <c r="I689" s="32" t="s">
        <v>684</v>
      </c>
      <c r="J689" s="32" t="s">
        <v>45</v>
      </c>
      <c r="K689" s="33">
        <v>44823.478796296295</v>
      </c>
      <c r="L689" s="32" t="s">
        <v>40</v>
      </c>
      <c r="M689" s="32" t="s">
        <v>56</v>
      </c>
      <c r="N689">
        <v>2</v>
      </c>
      <c r="O689" s="32" t="s">
        <v>39</v>
      </c>
      <c r="P689">
        <v>1</v>
      </c>
      <c r="Q689" s="32" t="s">
        <v>56</v>
      </c>
      <c r="R689">
        <v>8644</v>
      </c>
      <c r="S689" s="32" t="s">
        <v>3171</v>
      </c>
      <c r="T689" s="32" t="s">
        <v>3172</v>
      </c>
      <c r="U689" s="32" t="s">
        <v>39</v>
      </c>
      <c r="V689" s="32" t="s">
        <v>39</v>
      </c>
      <c r="W689" s="33"/>
      <c r="X689" s="32" t="s">
        <v>177</v>
      </c>
      <c r="Y689" s="32" t="s">
        <v>47</v>
      </c>
      <c r="Z689" s="32" t="s">
        <v>160</v>
      </c>
      <c r="AA689" s="32" t="s">
        <v>920</v>
      </c>
      <c r="AB689" s="32" t="s">
        <v>3173</v>
      </c>
      <c r="AC689" s="32" t="s">
        <v>2830</v>
      </c>
      <c r="AD689" s="34"/>
      <c r="AE689" s="32" t="s">
        <v>39</v>
      </c>
      <c r="AF689" s="32" t="s">
        <v>53</v>
      </c>
      <c r="AG689" s="35">
        <v>0</v>
      </c>
      <c r="AH689" s="33">
        <v>44827.555115740739</v>
      </c>
      <c r="AI689" s="32" t="s">
        <v>56</v>
      </c>
    </row>
    <row r="690" spans="1:35">
      <c r="A690" s="32" t="s">
        <v>35</v>
      </c>
      <c r="B690" s="32" t="s">
        <v>73</v>
      </c>
      <c r="C690" s="33">
        <v>44823.618518518517</v>
      </c>
      <c r="D690" s="33">
        <v>44823.48064814815</v>
      </c>
      <c r="E690" s="32" t="s">
        <v>37</v>
      </c>
      <c r="F690" s="32" t="s">
        <v>818</v>
      </c>
      <c r="G690">
        <v>11819</v>
      </c>
      <c r="H690" s="33">
        <v>44833.48128472222</v>
      </c>
      <c r="I690" s="32" t="s">
        <v>38</v>
      </c>
      <c r="J690" s="32" t="s">
        <v>39</v>
      </c>
      <c r="K690" s="33"/>
      <c r="L690" s="32" t="s">
        <v>40</v>
      </c>
      <c r="M690" s="32" t="s">
        <v>56</v>
      </c>
      <c r="N690">
        <v>1</v>
      </c>
      <c r="O690" s="32" t="s">
        <v>42</v>
      </c>
      <c r="P690">
        <v>0</v>
      </c>
      <c r="Q690" s="32" t="s">
        <v>56</v>
      </c>
      <c r="R690">
        <v>5725</v>
      </c>
      <c r="S690" s="32" t="s">
        <v>503</v>
      </c>
      <c r="T690" s="32" t="s">
        <v>504</v>
      </c>
      <c r="U690" s="32" t="s">
        <v>45</v>
      </c>
      <c r="V690" s="32" t="s">
        <v>3174</v>
      </c>
      <c r="W690" s="33">
        <v>44823.618518518517</v>
      </c>
      <c r="X690" s="32" t="s">
        <v>223</v>
      </c>
      <c r="Y690" s="32" t="s">
        <v>47</v>
      </c>
      <c r="Z690" s="32" t="s">
        <v>48</v>
      </c>
      <c r="AA690" s="32" t="s">
        <v>77</v>
      </c>
      <c r="AB690" s="32" t="s">
        <v>818</v>
      </c>
      <c r="AC690" s="32" t="s">
        <v>287</v>
      </c>
      <c r="AD690" s="34"/>
      <c r="AE690" s="32" t="s">
        <v>39</v>
      </c>
      <c r="AF690" s="32" t="s">
        <v>50</v>
      </c>
      <c r="AG690" s="35">
        <v>0</v>
      </c>
      <c r="AH690" s="33">
        <v>44823.618518518517</v>
      </c>
      <c r="AI690" s="32" t="s">
        <v>56</v>
      </c>
    </row>
    <row r="691" spans="1:35">
      <c r="A691" s="32" t="s">
        <v>35</v>
      </c>
      <c r="B691" s="32" t="s">
        <v>329</v>
      </c>
      <c r="C691" s="33">
        <v>44824.498449074075</v>
      </c>
      <c r="D691" s="33">
        <v>44823.490405092591</v>
      </c>
      <c r="E691" s="32" t="s">
        <v>37</v>
      </c>
      <c r="F691" s="32" t="s">
        <v>3175</v>
      </c>
      <c r="G691">
        <v>11820</v>
      </c>
      <c r="H691" s="33">
        <v>44837.424837962964</v>
      </c>
      <c r="I691" s="32" t="s">
        <v>38</v>
      </c>
      <c r="J691" s="32" t="s">
        <v>39</v>
      </c>
      <c r="K691" s="33"/>
      <c r="L691" s="32" t="s">
        <v>40</v>
      </c>
      <c r="M691" s="32" t="s">
        <v>56</v>
      </c>
      <c r="N691">
        <v>1</v>
      </c>
      <c r="O691" s="32" t="s">
        <v>92</v>
      </c>
      <c r="P691">
        <v>0</v>
      </c>
      <c r="Q691" s="32" t="s">
        <v>56</v>
      </c>
      <c r="R691">
        <v>8176</v>
      </c>
      <c r="S691" s="32" t="s">
        <v>2652</v>
      </c>
      <c r="T691" s="32" t="s">
        <v>2653</v>
      </c>
      <c r="U691" s="32" t="s">
        <v>45</v>
      </c>
      <c r="V691" s="32" t="s">
        <v>3176</v>
      </c>
      <c r="W691" s="33">
        <v>44824.498449074075</v>
      </c>
      <c r="X691" s="32" t="s">
        <v>106</v>
      </c>
      <c r="Y691" s="32" t="s">
        <v>47</v>
      </c>
      <c r="Z691" s="32" t="s">
        <v>48</v>
      </c>
      <c r="AA691" s="32" t="s">
        <v>330</v>
      </c>
      <c r="AB691" s="32" t="s">
        <v>3177</v>
      </c>
      <c r="AC691" s="32" t="s">
        <v>621</v>
      </c>
      <c r="AD691" s="34"/>
      <c r="AE691" s="32" t="s">
        <v>39</v>
      </c>
      <c r="AF691" s="32" t="s">
        <v>53</v>
      </c>
      <c r="AG691" s="35">
        <v>0</v>
      </c>
      <c r="AH691" s="33">
        <v>44826.432476851849</v>
      </c>
      <c r="AI691" s="32" t="s">
        <v>56</v>
      </c>
    </row>
    <row r="692" spans="1:35">
      <c r="A692" s="32" t="s">
        <v>35</v>
      </c>
      <c r="B692" s="32" t="s">
        <v>178</v>
      </c>
      <c r="C692" s="33">
        <v>44823.684178240743</v>
      </c>
      <c r="D692" s="33">
        <v>44823.491666666669</v>
      </c>
      <c r="E692" s="32" t="s">
        <v>37</v>
      </c>
      <c r="F692" s="32" t="s">
        <v>3178</v>
      </c>
      <c r="G692">
        <v>11821</v>
      </c>
      <c r="H692" s="33">
        <v>44833.49459490741</v>
      </c>
      <c r="I692" s="32" t="s">
        <v>38</v>
      </c>
      <c r="J692" s="32" t="s">
        <v>39</v>
      </c>
      <c r="K692" s="33"/>
      <c r="L692" s="32" t="s">
        <v>40</v>
      </c>
      <c r="M692" s="32" t="s">
        <v>56</v>
      </c>
      <c r="N692">
        <v>1</v>
      </c>
      <c r="O692" s="32" t="s">
        <v>54</v>
      </c>
      <c r="P692">
        <v>0</v>
      </c>
      <c r="Q692" s="32" t="s">
        <v>56</v>
      </c>
      <c r="R692">
        <v>6044</v>
      </c>
      <c r="S692" s="32" t="s">
        <v>440</v>
      </c>
      <c r="T692" s="32" t="s">
        <v>441</v>
      </c>
      <c r="U692" s="32" t="s">
        <v>45</v>
      </c>
      <c r="V692" s="32" t="s">
        <v>3179</v>
      </c>
      <c r="W692" s="33">
        <v>44823.681516203702</v>
      </c>
      <c r="X692" s="32" t="s">
        <v>51</v>
      </c>
      <c r="Y692" s="32" t="s">
        <v>47</v>
      </c>
      <c r="Z692" s="32" t="s">
        <v>48</v>
      </c>
      <c r="AA692" s="32" t="s">
        <v>182</v>
      </c>
      <c r="AB692" s="32" t="s">
        <v>3178</v>
      </c>
      <c r="AC692" s="32" t="s">
        <v>794</v>
      </c>
      <c r="AD692" s="34"/>
      <c r="AE692" s="32" t="s">
        <v>39</v>
      </c>
      <c r="AF692" s="32" t="s">
        <v>53</v>
      </c>
      <c r="AG692" s="35">
        <v>0</v>
      </c>
      <c r="AH692" s="33">
        <v>44823.684178240743</v>
      </c>
      <c r="AI692" s="32" t="s">
        <v>56</v>
      </c>
    </row>
    <row r="693" spans="1:35">
      <c r="A693" s="32" t="s">
        <v>35</v>
      </c>
      <c r="B693" s="32" t="s">
        <v>73</v>
      </c>
      <c r="C693" s="33">
        <v>44823.684513888889</v>
      </c>
      <c r="D693" s="33">
        <v>44823.514733796299</v>
      </c>
      <c r="E693" s="32" t="s">
        <v>37</v>
      </c>
      <c r="F693" s="32" t="s">
        <v>3180</v>
      </c>
      <c r="G693">
        <v>11822</v>
      </c>
      <c r="H693" s="33">
        <v>44833.516458333332</v>
      </c>
      <c r="I693" s="32" t="s">
        <v>38</v>
      </c>
      <c r="J693" s="32" t="s">
        <v>39</v>
      </c>
      <c r="K693" s="33"/>
      <c r="L693" s="32" t="s">
        <v>40</v>
      </c>
      <c r="M693" s="32" t="s">
        <v>56</v>
      </c>
      <c r="N693">
        <v>1</v>
      </c>
      <c r="O693" s="32" t="s">
        <v>42</v>
      </c>
      <c r="P693">
        <v>0</v>
      </c>
      <c r="Q693" s="32" t="s">
        <v>56</v>
      </c>
      <c r="R693">
        <v>6941</v>
      </c>
      <c r="S693" s="32" t="s">
        <v>366</v>
      </c>
      <c r="T693" s="32" t="s">
        <v>367</v>
      </c>
      <c r="U693" s="32" t="s">
        <v>45</v>
      </c>
      <c r="V693" s="32" t="s">
        <v>3181</v>
      </c>
      <c r="W693" s="33">
        <v>44823.682858796295</v>
      </c>
      <c r="X693" s="32" t="s">
        <v>51</v>
      </c>
      <c r="Y693" s="32" t="s">
        <v>47</v>
      </c>
      <c r="Z693" s="32" t="s">
        <v>48</v>
      </c>
      <c r="AA693" s="32" t="s">
        <v>77</v>
      </c>
      <c r="AB693" s="32" t="s">
        <v>3182</v>
      </c>
      <c r="AC693" s="32" t="s">
        <v>941</v>
      </c>
      <c r="AD693" s="34">
        <v>44686</v>
      </c>
      <c r="AE693" s="32" t="s">
        <v>39</v>
      </c>
      <c r="AF693" s="32" t="s">
        <v>50</v>
      </c>
      <c r="AG693" s="35">
        <v>0</v>
      </c>
      <c r="AH693" s="33">
        <v>44823.707025462965</v>
      </c>
      <c r="AI693" s="32" t="s">
        <v>56</v>
      </c>
    </row>
    <row r="694" spans="1:35">
      <c r="A694" s="32" t="s">
        <v>35</v>
      </c>
      <c r="B694" s="32" t="s">
        <v>329</v>
      </c>
      <c r="C694" s="33">
        <v>44827.501261574071</v>
      </c>
      <c r="D694" s="33">
        <v>44823.565127314818</v>
      </c>
      <c r="E694" s="32" t="s">
        <v>37</v>
      </c>
      <c r="F694" s="32" t="s">
        <v>39</v>
      </c>
      <c r="G694">
        <v>11823</v>
      </c>
      <c r="H694" s="33">
        <v>44826.440601851849</v>
      </c>
      <c r="I694" s="32" t="s">
        <v>38</v>
      </c>
      <c r="J694" s="32" t="s">
        <v>39</v>
      </c>
      <c r="K694" s="33"/>
      <c r="L694" s="32" t="s">
        <v>40</v>
      </c>
      <c r="M694" s="32" t="s">
        <v>56</v>
      </c>
      <c r="N694">
        <v>1</v>
      </c>
      <c r="O694" s="32" t="s">
        <v>732</v>
      </c>
      <c r="P694">
        <v>0</v>
      </c>
      <c r="Q694" s="32" t="s">
        <v>41</v>
      </c>
      <c r="R694">
        <v>6706</v>
      </c>
      <c r="S694" s="32" t="s">
        <v>400</v>
      </c>
      <c r="T694" s="32" t="s">
        <v>401</v>
      </c>
      <c r="U694" s="32" t="s">
        <v>66</v>
      </c>
      <c r="V694" s="32" t="s">
        <v>3183</v>
      </c>
      <c r="W694" s="33">
        <v>44827.501261574071</v>
      </c>
      <c r="X694" s="32" t="s">
        <v>259</v>
      </c>
      <c r="Y694" s="32" t="s">
        <v>47</v>
      </c>
      <c r="Z694" s="32" t="s">
        <v>48</v>
      </c>
      <c r="AA694" s="32" t="s">
        <v>330</v>
      </c>
      <c r="AB694" s="32" t="s">
        <v>533</v>
      </c>
      <c r="AC694" s="32" t="s">
        <v>534</v>
      </c>
      <c r="AD694" s="34"/>
      <c r="AE694" s="32" t="s">
        <v>39</v>
      </c>
      <c r="AF694" s="32" t="s">
        <v>53</v>
      </c>
      <c r="AG694" s="35">
        <v>0</v>
      </c>
      <c r="AH694" s="33">
        <v>44827.501261574071</v>
      </c>
      <c r="AI694" s="32" t="s">
        <v>56</v>
      </c>
    </row>
    <row r="695" spans="1:35">
      <c r="A695" s="32" t="s">
        <v>35</v>
      </c>
      <c r="B695" s="32" t="s">
        <v>2348</v>
      </c>
      <c r="C695" s="33">
        <v>44827.691678240742</v>
      </c>
      <c r="D695" s="33">
        <v>44823.580474537041</v>
      </c>
      <c r="E695" s="32" t="s">
        <v>37</v>
      </c>
      <c r="F695" s="32" t="s">
        <v>3184</v>
      </c>
      <c r="G695">
        <v>11824</v>
      </c>
      <c r="H695" s="33">
        <v>44837.706944444442</v>
      </c>
      <c r="I695" s="32" t="s">
        <v>38</v>
      </c>
      <c r="J695" s="32" t="s">
        <v>39</v>
      </c>
      <c r="K695" s="33"/>
      <c r="L695" s="32" t="s">
        <v>40</v>
      </c>
      <c r="M695" s="32" t="s">
        <v>56</v>
      </c>
      <c r="N695">
        <v>1</v>
      </c>
      <c r="O695" s="32" t="s">
        <v>82</v>
      </c>
      <c r="P695">
        <v>0</v>
      </c>
      <c r="Q695" s="32" t="s">
        <v>56</v>
      </c>
      <c r="R695">
        <v>813980442</v>
      </c>
      <c r="S695" s="32" t="s">
        <v>120</v>
      </c>
      <c r="T695" s="32" t="s">
        <v>121</v>
      </c>
      <c r="U695" s="32" t="s">
        <v>45</v>
      </c>
      <c r="V695" s="32" t="s">
        <v>3185</v>
      </c>
      <c r="W695" s="33">
        <v>44825.667349537034</v>
      </c>
      <c r="X695" s="32" t="s">
        <v>59</v>
      </c>
      <c r="Y695" s="32" t="s">
        <v>47</v>
      </c>
      <c r="Z695" s="32" t="s">
        <v>48</v>
      </c>
      <c r="AA695" s="32" t="s">
        <v>314</v>
      </c>
      <c r="AB695" s="32" t="s">
        <v>3186</v>
      </c>
      <c r="AC695" s="32" t="s">
        <v>569</v>
      </c>
      <c r="AD695" s="34"/>
      <c r="AE695" s="32" t="s">
        <v>39</v>
      </c>
      <c r="AF695" s="32" t="s">
        <v>50</v>
      </c>
      <c r="AG695" s="35">
        <v>0</v>
      </c>
      <c r="AH695" s="33">
        <v>44827.691666666666</v>
      </c>
      <c r="AI695" s="32" t="s">
        <v>56</v>
      </c>
    </row>
    <row r="696" spans="1:35">
      <c r="A696" s="32" t="s">
        <v>35</v>
      </c>
      <c r="B696" s="32" t="s">
        <v>178</v>
      </c>
      <c r="C696" s="33"/>
      <c r="D696" s="33">
        <v>44823.582789351851</v>
      </c>
      <c r="E696" s="32" t="s">
        <v>37</v>
      </c>
      <c r="F696" s="32" t="s">
        <v>39</v>
      </c>
      <c r="G696">
        <v>11825</v>
      </c>
      <c r="H696" s="33">
        <v>44826.458194444444</v>
      </c>
      <c r="I696" s="32" t="s">
        <v>38</v>
      </c>
      <c r="J696" s="32" t="s">
        <v>39</v>
      </c>
      <c r="K696" s="33"/>
      <c r="L696" s="32" t="s">
        <v>40</v>
      </c>
      <c r="M696" s="32" t="s">
        <v>56</v>
      </c>
      <c r="N696">
        <v>1</v>
      </c>
      <c r="O696" s="32" t="s">
        <v>179</v>
      </c>
      <c r="P696">
        <v>0</v>
      </c>
      <c r="Q696" s="32" t="s">
        <v>41</v>
      </c>
      <c r="R696">
        <v>8232</v>
      </c>
      <c r="S696" s="32" t="s">
        <v>375</v>
      </c>
      <c r="T696" s="32" t="s">
        <v>376</v>
      </c>
      <c r="U696" s="32" t="s">
        <v>39</v>
      </c>
      <c r="V696" s="32" t="s">
        <v>39</v>
      </c>
      <c r="W696" s="33"/>
      <c r="X696" s="32" t="s">
        <v>215</v>
      </c>
      <c r="Y696" s="32" t="s">
        <v>47</v>
      </c>
      <c r="Z696" s="32" t="s">
        <v>216</v>
      </c>
      <c r="AA696" s="32" t="s">
        <v>182</v>
      </c>
      <c r="AB696" s="32" t="s">
        <v>664</v>
      </c>
      <c r="AC696" s="32" t="s">
        <v>736</v>
      </c>
      <c r="AD696" s="34"/>
      <c r="AE696" s="32" t="s">
        <v>39</v>
      </c>
      <c r="AF696" s="32" t="s">
        <v>53</v>
      </c>
      <c r="AG696" s="35">
        <v>0</v>
      </c>
      <c r="AH696" s="33">
        <v>44823.606909722221</v>
      </c>
      <c r="AI696" s="32" t="s">
        <v>56</v>
      </c>
    </row>
    <row r="697" spans="1:35">
      <c r="A697" s="32" t="s">
        <v>35</v>
      </c>
      <c r="B697" s="32" t="s">
        <v>1527</v>
      </c>
      <c r="C697" s="33">
        <v>44828.441701388889</v>
      </c>
      <c r="D697" s="33">
        <v>44823.592233796298</v>
      </c>
      <c r="E697" s="32" t="s">
        <v>37</v>
      </c>
      <c r="F697" s="32" t="s">
        <v>3187</v>
      </c>
      <c r="G697">
        <v>11826</v>
      </c>
      <c r="H697" s="33">
        <v>44837.491666666669</v>
      </c>
      <c r="I697" s="32" t="s">
        <v>3188</v>
      </c>
      <c r="J697" s="32" t="s">
        <v>45</v>
      </c>
      <c r="K697" s="33">
        <v>44823.639189814814</v>
      </c>
      <c r="L697" s="32" t="s">
        <v>40</v>
      </c>
      <c r="M697" s="32" t="s">
        <v>56</v>
      </c>
      <c r="N697">
        <v>2</v>
      </c>
      <c r="O697" s="32" t="s">
        <v>135</v>
      </c>
      <c r="P697">
        <v>1</v>
      </c>
      <c r="Q697" s="32" t="s">
        <v>56</v>
      </c>
      <c r="R697">
        <v>6102</v>
      </c>
      <c r="S697" s="32" t="s">
        <v>3189</v>
      </c>
      <c r="T697" s="32" t="s">
        <v>3190</v>
      </c>
      <c r="U697" s="32" t="s">
        <v>45</v>
      </c>
      <c r="V697" s="32" t="s">
        <v>3191</v>
      </c>
      <c r="W697" s="33">
        <v>44826.434293981481</v>
      </c>
      <c r="X697" s="32" t="s">
        <v>103</v>
      </c>
      <c r="Y697" s="32" t="s">
        <v>47</v>
      </c>
      <c r="Z697" s="32" t="s">
        <v>48</v>
      </c>
      <c r="AA697" s="32" t="s">
        <v>2356</v>
      </c>
      <c r="AB697" s="32" t="s">
        <v>3192</v>
      </c>
      <c r="AC697" s="32" t="s">
        <v>612</v>
      </c>
      <c r="AD697" s="34"/>
      <c r="AE697" s="32" t="s">
        <v>39</v>
      </c>
      <c r="AF697" s="32" t="s">
        <v>50</v>
      </c>
      <c r="AG697" s="35">
        <v>0</v>
      </c>
      <c r="AH697" s="33">
        <v>44828.441701388889</v>
      </c>
      <c r="AI697" s="32" t="s">
        <v>56</v>
      </c>
    </row>
    <row r="698" spans="1:35">
      <c r="A698" s="32" t="s">
        <v>35</v>
      </c>
      <c r="B698" s="32" t="s">
        <v>1527</v>
      </c>
      <c r="C698" s="33">
        <v>44823.605000000003</v>
      </c>
      <c r="D698" s="33">
        <v>44823.604768518519</v>
      </c>
      <c r="E698" s="32" t="s">
        <v>37</v>
      </c>
      <c r="F698" s="32" t="s">
        <v>3193</v>
      </c>
      <c r="G698">
        <v>11827</v>
      </c>
      <c r="H698" s="33">
        <v>44841.337997685187</v>
      </c>
      <c r="I698" s="32" t="s">
        <v>38</v>
      </c>
      <c r="J698" s="32" t="s">
        <v>39</v>
      </c>
      <c r="K698" s="33"/>
      <c r="L698" s="32" t="s">
        <v>40</v>
      </c>
      <c r="M698" s="32" t="s">
        <v>41</v>
      </c>
      <c r="N698">
        <v>1</v>
      </c>
      <c r="O698" s="32" t="s">
        <v>42</v>
      </c>
      <c r="P698">
        <v>0</v>
      </c>
      <c r="Q698" s="32" t="s">
        <v>41</v>
      </c>
      <c r="R698">
        <v>642175520</v>
      </c>
      <c r="S698" s="32" t="s">
        <v>194</v>
      </c>
      <c r="T698" s="32" t="s">
        <v>195</v>
      </c>
      <c r="U698" s="32" t="s">
        <v>45</v>
      </c>
      <c r="V698" s="32" t="s">
        <v>751</v>
      </c>
      <c r="W698" s="33">
        <v>44823.605000000003</v>
      </c>
      <c r="X698" s="32" t="s">
        <v>196</v>
      </c>
      <c r="Y698" s="32" t="s">
        <v>282</v>
      </c>
      <c r="Z698" s="32" t="s">
        <v>48</v>
      </c>
      <c r="AA698" s="32" t="s">
        <v>197</v>
      </c>
      <c r="AB698" s="32" t="s">
        <v>3194</v>
      </c>
      <c r="AC698" s="32" t="s">
        <v>538</v>
      </c>
      <c r="AD698" s="34"/>
      <c r="AE698" s="32" t="s">
        <v>39</v>
      </c>
      <c r="AF698" s="32" t="s">
        <v>50</v>
      </c>
      <c r="AG698" s="35">
        <v>0</v>
      </c>
      <c r="AH698" s="33">
        <v>44838.462997685187</v>
      </c>
      <c r="AI698" s="32" t="s">
        <v>41</v>
      </c>
    </row>
    <row r="699" spans="1:35">
      <c r="A699" s="32" t="s">
        <v>35</v>
      </c>
      <c r="B699" s="32" t="s">
        <v>1527</v>
      </c>
      <c r="C699" s="33">
        <v>44823.606550925928</v>
      </c>
      <c r="D699" s="33">
        <v>44823.605833333335</v>
      </c>
      <c r="E699" s="32" t="s">
        <v>37</v>
      </c>
      <c r="F699" s="32" t="s">
        <v>3195</v>
      </c>
      <c r="G699">
        <v>11828</v>
      </c>
      <c r="H699" s="33">
        <v>44841.335787037038</v>
      </c>
      <c r="I699" s="32" t="s">
        <v>38</v>
      </c>
      <c r="J699" s="32" t="s">
        <v>39</v>
      </c>
      <c r="K699" s="33"/>
      <c r="L699" s="32" t="s">
        <v>40</v>
      </c>
      <c r="M699" s="32" t="s">
        <v>41</v>
      </c>
      <c r="N699">
        <v>1</v>
      </c>
      <c r="O699" s="32" t="s">
        <v>42</v>
      </c>
      <c r="P699">
        <v>0</v>
      </c>
      <c r="Q699" s="32" t="s">
        <v>41</v>
      </c>
      <c r="R699">
        <v>642175520</v>
      </c>
      <c r="S699" s="32" t="s">
        <v>194</v>
      </c>
      <c r="T699" s="32" t="s">
        <v>195</v>
      </c>
      <c r="U699" s="32" t="s">
        <v>45</v>
      </c>
      <c r="V699" s="32" t="s">
        <v>1919</v>
      </c>
      <c r="W699" s="33">
        <v>44823.606550925928</v>
      </c>
      <c r="X699" s="32" t="s">
        <v>196</v>
      </c>
      <c r="Y699" s="32" t="s">
        <v>52</v>
      </c>
      <c r="Z699" s="32" t="s">
        <v>48</v>
      </c>
      <c r="AA699" s="32" t="s">
        <v>197</v>
      </c>
      <c r="AB699" s="32" t="s">
        <v>1475</v>
      </c>
      <c r="AC699" s="32" t="s">
        <v>538</v>
      </c>
      <c r="AD699" s="34"/>
      <c r="AE699" s="32" t="s">
        <v>39</v>
      </c>
      <c r="AF699" s="32" t="s">
        <v>50</v>
      </c>
      <c r="AG699" s="35">
        <v>0</v>
      </c>
      <c r="AH699" s="33">
        <v>44838.461481481485</v>
      </c>
      <c r="AI699" s="32" t="s">
        <v>41</v>
      </c>
    </row>
    <row r="700" spans="1:35">
      <c r="A700" s="32" t="s">
        <v>35</v>
      </c>
      <c r="B700" s="32" t="s">
        <v>1527</v>
      </c>
      <c r="C700" s="33">
        <v>44823.607685185183</v>
      </c>
      <c r="D700" s="33">
        <v>44823.607511574075</v>
      </c>
      <c r="E700" s="32" t="s">
        <v>37</v>
      </c>
      <c r="F700" s="32" t="s">
        <v>3196</v>
      </c>
      <c r="G700">
        <v>11829</v>
      </c>
      <c r="H700" s="33">
        <v>44841.336435185185</v>
      </c>
      <c r="I700" s="32" t="s">
        <v>38</v>
      </c>
      <c r="J700" s="32" t="s">
        <v>39</v>
      </c>
      <c r="K700" s="33"/>
      <c r="L700" s="32" t="s">
        <v>40</v>
      </c>
      <c r="M700" s="32" t="s">
        <v>41</v>
      </c>
      <c r="N700">
        <v>1</v>
      </c>
      <c r="O700" s="32" t="s">
        <v>42</v>
      </c>
      <c r="P700">
        <v>0</v>
      </c>
      <c r="Q700" s="32" t="s">
        <v>41</v>
      </c>
      <c r="R700">
        <v>642175520</v>
      </c>
      <c r="S700" s="32" t="s">
        <v>194</v>
      </c>
      <c r="T700" s="32" t="s">
        <v>195</v>
      </c>
      <c r="U700" s="32" t="s">
        <v>45</v>
      </c>
      <c r="V700" s="32" t="s">
        <v>838</v>
      </c>
      <c r="W700" s="33">
        <v>44823.607685185183</v>
      </c>
      <c r="X700" s="32" t="s">
        <v>196</v>
      </c>
      <c r="Y700" s="32" t="s">
        <v>235</v>
      </c>
      <c r="Z700" s="32" t="s">
        <v>48</v>
      </c>
      <c r="AA700" s="32" t="s">
        <v>197</v>
      </c>
      <c r="AB700" s="32" t="s">
        <v>1475</v>
      </c>
      <c r="AC700" s="32" t="s">
        <v>538</v>
      </c>
      <c r="AD700" s="34"/>
      <c r="AE700" s="32" t="s">
        <v>39</v>
      </c>
      <c r="AF700" s="32" t="s">
        <v>50</v>
      </c>
      <c r="AG700" s="35">
        <v>0</v>
      </c>
      <c r="AH700" s="33">
        <v>44838.461435185185</v>
      </c>
      <c r="AI700" s="32" t="s">
        <v>41</v>
      </c>
    </row>
    <row r="701" spans="1:35">
      <c r="A701" s="32" t="s">
        <v>35</v>
      </c>
      <c r="B701" s="32" t="s">
        <v>1527</v>
      </c>
      <c r="C701" s="33">
        <v>44823.609606481485</v>
      </c>
      <c r="D701" s="33">
        <v>44823.609386574077</v>
      </c>
      <c r="E701" s="32" t="s">
        <v>37</v>
      </c>
      <c r="F701" s="32" t="s">
        <v>3197</v>
      </c>
      <c r="G701">
        <v>11830</v>
      </c>
      <c r="H701" s="33">
        <v>44841.336400462962</v>
      </c>
      <c r="I701" s="32" t="s">
        <v>38</v>
      </c>
      <c r="J701" s="32" t="s">
        <v>39</v>
      </c>
      <c r="K701" s="33"/>
      <c r="L701" s="32" t="s">
        <v>40</v>
      </c>
      <c r="M701" s="32" t="s">
        <v>41</v>
      </c>
      <c r="N701">
        <v>1</v>
      </c>
      <c r="O701" s="32" t="s">
        <v>42</v>
      </c>
      <c r="P701">
        <v>0</v>
      </c>
      <c r="Q701" s="32" t="s">
        <v>41</v>
      </c>
      <c r="R701">
        <v>642175520</v>
      </c>
      <c r="S701" s="32" t="s">
        <v>194</v>
      </c>
      <c r="T701" s="32" t="s">
        <v>195</v>
      </c>
      <c r="U701" s="32" t="s">
        <v>45</v>
      </c>
      <c r="V701" s="32" t="s">
        <v>751</v>
      </c>
      <c r="W701" s="33">
        <v>44823.609606481485</v>
      </c>
      <c r="X701" s="32" t="s">
        <v>196</v>
      </c>
      <c r="Y701" s="32" t="s">
        <v>282</v>
      </c>
      <c r="Z701" s="32" t="s">
        <v>48</v>
      </c>
      <c r="AA701" s="32" t="s">
        <v>197</v>
      </c>
      <c r="AB701" s="32" t="s">
        <v>3198</v>
      </c>
      <c r="AC701" s="32" t="s">
        <v>538</v>
      </c>
      <c r="AD701" s="34"/>
      <c r="AE701" s="32" t="s">
        <v>39</v>
      </c>
      <c r="AF701" s="32" t="s">
        <v>50</v>
      </c>
      <c r="AG701" s="35">
        <v>0</v>
      </c>
      <c r="AH701" s="33">
        <v>44838.461400462962</v>
      </c>
      <c r="AI701" s="32" t="s">
        <v>41</v>
      </c>
    </row>
    <row r="702" spans="1:35">
      <c r="A702" s="32" t="s">
        <v>35</v>
      </c>
      <c r="B702" s="32" t="s">
        <v>1527</v>
      </c>
      <c r="C702" s="33">
        <v>44823.61136574074</v>
      </c>
      <c r="D702" s="33">
        <v>44823.609988425924</v>
      </c>
      <c r="E702" s="32" t="s">
        <v>37</v>
      </c>
      <c r="F702" s="32" t="s">
        <v>3199</v>
      </c>
      <c r="G702">
        <v>11831</v>
      </c>
      <c r="H702" s="33">
        <v>44841.3356712963</v>
      </c>
      <c r="I702" s="32" t="s">
        <v>38</v>
      </c>
      <c r="J702" s="32" t="s">
        <v>39</v>
      </c>
      <c r="K702" s="33"/>
      <c r="L702" s="32" t="s">
        <v>40</v>
      </c>
      <c r="M702" s="32" t="s">
        <v>41</v>
      </c>
      <c r="N702">
        <v>1</v>
      </c>
      <c r="O702" s="32" t="s">
        <v>42</v>
      </c>
      <c r="P702">
        <v>0</v>
      </c>
      <c r="Q702" s="32" t="s">
        <v>41</v>
      </c>
      <c r="R702">
        <v>642175520</v>
      </c>
      <c r="S702" s="32" t="s">
        <v>194</v>
      </c>
      <c r="T702" s="32" t="s">
        <v>195</v>
      </c>
      <c r="U702" s="32" t="s">
        <v>45</v>
      </c>
      <c r="V702" s="32" t="s">
        <v>955</v>
      </c>
      <c r="W702" s="33">
        <v>44823.61136574074</v>
      </c>
      <c r="X702" s="32" t="s">
        <v>196</v>
      </c>
      <c r="Y702" s="32" t="s">
        <v>282</v>
      </c>
      <c r="Z702" s="32" t="s">
        <v>48</v>
      </c>
      <c r="AA702" s="32" t="s">
        <v>197</v>
      </c>
      <c r="AB702" s="32" t="s">
        <v>3200</v>
      </c>
      <c r="AC702" s="32" t="s">
        <v>538</v>
      </c>
      <c r="AD702" s="34"/>
      <c r="AE702" s="32" t="s">
        <v>39</v>
      </c>
      <c r="AF702" s="32" t="s">
        <v>50</v>
      </c>
      <c r="AG702" s="35">
        <v>0</v>
      </c>
      <c r="AH702" s="33">
        <v>44838.461365740739</v>
      </c>
      <c r="AI702" s="32" t="s">
        <v>41</v>
      </c>
    </row>
    <row r="703" spans="1:35">
      <c r="A703" s="32" t="s">
        <v>35</v>
      </c>
      <c r="B703" s="32" t="s">
        <v>1527</v>
      </c>
      <c r="C703" s="33">
        <v>44823.612847222219</v>
      </c>
      <c r="D703" s="33">
        <v>44823.612488425926</v>
      </c>
      <c r="E703" s="32" t="s">
        <v>37</v>
      </c>
      <c r="F703" s="32" t="s">
        <v>3201</v>
      </c>
      <c r="G703">
        <v>11832</v>
      </c>
      <c r="H703" s="33">
        <v>44841.336319444446</v>
      </c>
      <c r="I703" s="32" t="s">
        <v>38</v>
      </c>
      <c r="J703" s="32" t="s">
        <v>39</v>
      </c>
      <c r="K703" s="33"/>
      <c r="L703" s="32" t="s">
        <v>40</v>
      </c>
      <c r="M703" s="32" t="s">
        <v>41</v>
      </c>
      <c r="N703">
        <v>1</v>
      </c>
      <c r="O703" s="32" t="s">
        <v>42</v>
      </c>
      <c r="P703">
        <v>0</v>
      </c>
      <c r="Q703" s="32" t="s">
        <v>41</v>
      </c>
      <c r="R703">
        <v>642175520</v>
      </c>
      <c r="S703" s="32" t="s">
        <v>194</v>
      </c>
      <c r="T703" s="32" t="s">
        <v>195</v>
      </c>
      <c r="U703" s="32" t="s">
        <v>45</v>
      </c>
      <c r="V703" s="32" t="s">
        <v>1923</v>
      </c>
      <c r="W703" s="33">
        <v>44823.612847222219</v>
      </c>
      <c r="X703" s="32" t="s">
        <v>196</v>
      </c>
      <c r="Y703" s="32" t="s">
        <v>52</v>
      </c>
      <c r="Z703" s="32" t="s">
        <v>48</v>
      </c>
      <c r="AA703" s="32" t="s">
        <v>197</v>
      </c>
      <c r="AB703" s="32" t="s">
        <v>469</v>
      </c>
      <c r="AC703" s="32" t="s">
        <v>538</v>
      </c>
      <c r="AD703" s="34"/>
      <c r="AE703" s="32" t="s">
        <v>39</v>
      </c>
      <c r="AF703" s="32" t="s">
        <v>50</v>
      </c>
      <c r="AG703" s="35">
        <v>0</v>
      </c>
      <c r="AH703" s="33">
        <v>44838.461319444446</v>
      </c>
      <c r="AI703" s="32" t="s">
        <v>41</v>
      </c>
    </row>
    <row r="704" spans="1:35">
      <c r="A704" s="32" t="s">
        <v>35</v>
      </c>
      <c r="B704" s="32" t="s">
        <v>1527</v>
      </c>
      <c r="C704" s="33">
        <v>44823.614155092589</v>
      </c>
      <c r="D704" s="33">
        <v>44823.613865740743</v>
      </c>
      <c r="E704" s="32" t="s">
        <v>37</v>
      </c>
      <c r="F704" s="32" t="s">
        <v>3202</v>
      </c>
      <c r="G704">
        <v>11833</v>
      </c>
      <c r="H704" s="33">
        <v>44841.336273148147</v>
      </c>
      <c r="I704" s="32" t="s">
        <v>38</v>
      </c>
      <c r="J704" s="32" t="s">
        <v>39</v>
      </c>
      <c r="K704" s="33"/>
      <c r="L704" s="32" t="s">
        <v>40</v>
      </c>
      <c r="M704" s="32" t="s">
        <v>41</v>
      </c>
      <c r="N704">
        <v>1</v>
      </c>
      <c r="O704" s="32" t="s">
        <v>42</v>
      </c>
      <c r="P704">
        <v>0</v>
      </c>
      <c r="Q704" s="32" t="s">
        <v>41</v>
      </c>
      <c r="R704">
        <v>642175520</v>
      </c>
      <c r="S704" s="32" t="s">
        <v>194</v>
      </c>
      <c r="T704" s="32" t="s">
        <v>195</v>
      </c>
      <c r="U704" s="32" t="s">
        <v>45</v>
      </c>
      <c r="V704" s="32" t="s">
        <v>835</v>
      </c>
      <c r="W704" s="33">
        <v>44823.614155092589</v>
      </c>
      <c r="X704" s="32" t="s">
        <v>196</v>
      </c>
      <c r="Y704" s="32" t="s">
        <v>235</v>
      </c>
      <c r="Z704" s="32" t="s">
        <v>48</v>
      </c>
      <c r="AA704" s="32" t="s">
        <v>197</v>
      </c>
      <c r="AB704" s="32" t="s">
        <v>193</v>
      </c>
      <c r="AC704" s="32" t="s">
        <v>538</v>
      </c>
      <c r="AD704" s="34"/>
      <c r="AE704" s="32" t="s">
        <v>39</v>
      </c>
      <c r="AF704" s="32" t="s">
        <v>50</v>
      </c>
      <c r="AG704" s="35">
        <v>0</v>
      </c>
      <c r="AH704" s="33">
        <v>44838.461273148147</v>
      </c>
      <c r="AI704" s="32" t="s">
        <v>41</v>
      </c>
    </row>
    <row r="705" spans="1:35">
      <c r="A705" s="32" t="s">
        <v>35</v>
      </c>
      <c r="B705" s="32" t="s">
        <v>1527</v>
      </c>
      <c r="C705" s="33">
        <v>44823.657858796294</v>
      </c>
      <c r="D705" s="33">
        <v>44823.62667824074</v>
      </c>
      <c r="E705" s="32" t="s">
        <v>37</v>
      </c>
      <c r="F705" s="32" t="s">
        <v>3203</v>
      </c>
      <c r="G705">
        <v>11834</v>
      </c>
      <c r="H705" s="33">
        <v>44833.640497685185</v>
      </c>
      <c r="I705" s="32" t="s">
        <v>38</v>
      </c>
      <c r="J705" s="32" t="s">
        <v>39</v>
      </c>
      <c r="K705" s="33"/>
      <c r="L705" s="32" t="s">
        <v>40</v>
      </c>
      <c r="M705" s="32" t="s">
        <v>56</v>
      </c>
      <c r="N705">
        <v>1</v>
      </c>
      <c r="O705" s="32" t="s">
        <v>42</v>
      </c>
      <c r="P705">
        <v>0</v>
      </c>
      <c r="Q705" s="32" t="s">
        <v>56</v>
      </c>
      <c r="R705">
        <v>8607</v>
      </c>
      <c r="S705" s="32" t="s">
        <v>3204</v>
      </c>
      <c r="T705" s="32" t="s">
        <v>3205</v>
      </c>
      <c r="U705" s="32" t="s">
        <v>45</v>
      </c>
      <c r="V705" s="32" t="s">
        <v>1100</v>
      </c>
      <c r="W705" s="33">
        <v>44823.64466435185</v>
      </c>
      <c r="X705" s="32" t="s">
        <v>67</v>
      </c>
      <c r="Y705" s="32" t="s">
        <v>52</v>
      </c>
      <c r="Z705" s="32" t="s">
        <v>48</v>
      </c>
      <c r="AA705" s="32" t="s">
        <v>475</v>
      </c>
      <c r="AB705" s="32" t="s">
        <v>3206</v>
      </c>
      <c r="AC705" s="32" t="s">
        <v>1256</v>
      </c>
      <c r="AD705" s="34"/>
      <c r="AE705" s="32" t="s">
        <v>39</v>
      </c>
      <c r="AF705" s="32" t="s">
        <v>50</v>
      </c>
      <c r="AG705" s="35">
        <v>0</v>
      </c>
      <c r="AH705" s="33">
        <v>44823.657858796294</v>
      </c>
      <c r="AI705" s="32" t="s">
        <v>56</v>
      </c>
    </row>
    <row r="706" spans="1:35">
      <c r="A706" s="32" t="s">
        <v>35</v>
      </c>
      <c r="B706" s="32" t="s">
        <v>1527</v>
      </c>
      <c r="C706" s="33">
        <v>44824.686585648145</v>
      </c>
      <c r="D706" s="33">
        <v>44823.650879629633</v>
      </c>
      <c r="E706" s="32" t="s">
        <v>37</v>
      </c>
      <c r="F706" s="32" t="s">
        <v>3207</v>
      </c>
      <c r="G706">
        <v>11835</v>
      </c>
      <c r="H706" s="33">
        <v>44833.651516203703</v>
      </c>
      <c r="I706" s="32" t="s">
        <v>38</v>
      </c>
      <c r="J706" s="32" t="s">
        <v>39</v>
      </c>
      <c r="K706" s="33"/>
      <c r="L706" s="32" t="s">
        <v>40</v>
      </c>
      <c r="M706" s="32" t="s">
        <v>56</v>
      </c>
      <c r="N706">
        <v>1</v>
      </c>
      <c r="O706" s="32" t="s">
        <v>42</v>
      </c>
      <c r="P706">
        <v>0</v>
      </c>
      <c r="Q706" s="32" t="s">
        <v>56</v>
      </c>
      <c r="R706">
        <v>5722</v>
      </c>
      <c r="S706" s="32" t="s">
        <v>435</v>
      </c>
      <c r="T706" s="32" t="s">
        <v>428</v>
      </c>
      <c r="U706" s="32" t="s">
        <v>45</v>
      </c>
      <c r="V706" s="32" t="s">
        <v>3208</v>
      </c>
      <c r="W706" s="33">
        <v>44824.686585648145</v>
      </c>
      <c r="X706" s="32" t="s">
        <v>106</v>
      </c>
      <c r="Y706" s="32" t="s">
        <v>47</v>
      </c>
      <c r="Z706" s="32" t="s">
        <v>48</v>
      </c>
      <c r="AA706" s="32" t="s">
        <v>107</v>
      </c>
      <c r="AB706" s="32" t="s">
        <v>3209</v>
      </c>
      <c r="AC706" s="32" t="s">
        <v>600</v>
      </c>
      <c r="AD706" s="34"/>
      <c r="AE706" s="32" t="s">
        <v>39</v>
      </c>
      <c r="AF706" s="32" t="s">
        <v>50</v>
      </c>
      <c r="AG706" s="35">
        <v>0</v>
      </c>
      <c r="AH706" s="33">
        <v>44824.686585648145</v>
      </c>
      <c r="AI706" s="32" t="s">
        <v>41</v>
      </c>
    </row>
    <row r="707" spans="1:35">
      <c r="A707" s="32" t="s">
        <v>35</v>
      </c>
      <c r="B707" s="32" t="s">
        <v>1527</v>
      </c>
      <c r="C707" s="33">
        <v>44824.466064814813</v>
      </c>
      <c r="D707" s="33">
        <v>44823.658622685187</v>
      </c>
      <c r="E707" s="32" t="s">
        <v>37</v>
      </c>
      <c r="F707" s="32" t="s">
        <v>39</v>
      </c>
      <c r="G707">
        <v>11836</v>
      </c>
      <c r="H707" s="33">
        <v>44826.534270833334</v>
      </c>
      <c r="I707" s="32" t="s">
        <v>3210</v>
      </c>
      <c r="J707" s="32" t="s">
        <v>45</v>
      </c>
      <c r="K707" s="33">
        <v>44823.667037037034</v>
      </c>
      <c r="L707" s="32" t="s">
        <v>40</v>
      </c>
      <c r="M707" s="32" t="s">
        <v>56</v>
      </c>
      <c r="N707">
        <v>3</v>
      </c>
      <c r="O707" s="32" t="s">
        <v>135</v>
      </c>
      <c r="P707">
        <v>1</v>
      </c>
      <c r="Q707" s="32" t="s">
        <v>41</v>
      </c>
      <c r="R707">
        <v>1326</v>
      </c>
      <c r="S707" s="32" t="s">
        <v>632</v>
      </c>
      <c r="T707" s="32" t="s">
        <v>633</v>
      </c>
      <c r="U707" s="32" t="s">
        <v>45</v>
      </c>
      <c r="V707" s="32" t="s">
        <v>3211</v>
      </c>
      <c r="W707" s="33">
        <v>44824.466064814813</v>
      </c>
      <c r="X707" s="32" t="s">
        <v>96</v>
      </c>
      <c r="Y707" s="32" t="s">
        <v>47</v>
      </c>
      <c r="Z707" s="32" t="s">
        <v>48</v>
      </c>
      <c r="AA707" s="32" t="s">
        <v>97</v>
      </c>
      <c r="AB707" s="32" t="s">
        <v>3212</v>
      </c>
      <c r="AC707" s="32" t="s">
        <v>570</v>
      </c>
      <c r="AD707" s="34"/>
      <c r="AE707" s="32" t="s">
        <v>39</v>
      </c>
      <c r="AF707" s="32" t="s">
        <v>53</v>
      </c>
      <c r="AG707" s="35">
        <v>0</v>
      </c>
      <c r="AH707" s="33">
        <v>44824.466064814813</v>
      </c>
      <c r="AI707" s="32" t="s">
        <v>56</v>
      </c>
    </row>
    <row r="708" spans="1:35">
      <c r="A708" s="32" t="s">
        <v>35</v>
      </c>
      <c r="B708" s="32" t="s">
        <v>2343</v>
      </c>
      <c r="C708" s="33"/>
      <c r="D708" s="33">
        <v>44823.660868055558</v>
      </c>
      <c r="E708" s="32" t="s">
        <v>37</v>
      </c>
      <c r="F708" s="32" t="s">
        <v>3213</v>
      </c>
      <c r="G708">
        <v>11837</v>
      </c>
      <c r="H708" s="33">
        <v>44825.411249999997</v>
      </c>
      <c r="I708" s="32" t="s">
        <v>38</v>
      </c>
      <c r="J708" s="32" t="s">
        <v>39</v>
      </c>
      <c r="K708" s="33"/>
      <c r="L708" s="32" t="s">
        <v>40</v>
      </c>
      <c r="M708" s="32" t="s">
        <v>41</v>
      </c>
      <c r="N708">
        <v>1</v>
      </c>
      <c r="O708" s="32" t="s">
        <v>39</v>
      </c>
      <c r="P708">
        <v>0</v>
      </c>
      <c r="Q708" s="32" t="s">
        <v>203</v>
      </c>
      <c r="R708">
        <v>7020</v>
      </c>
      <c r="S708" s="32" t="s">
        <v>3214</v>
      </c>
      <c r="T708" s="32" t="s">
        <v>3215</v>
      </c>
      <c r="U708" s="32" t="s">
        <v>39</v>
      </c>
      <c r="V708" s="32" t="s">
        <v>39</v>
      </c>
      <c r="W708" s="33"/>
      <c r="X708" s="32" t="s">
        <v>215</v>
      </c>
      <c r="Y708" s="32" t="s">
        <v>52</v>
      </c>
      <c r="Z708" s="32" t="s">
        <v>160</v>
      </c>
      <c r="AA708" s="32" t="s">
        <v>39</v>
      </c>
      <c r="AB708" s="32" t="s">
        <v>3216</v>
      </c>
      <c r="AC708" s="32" t="s">
        <v>538</v>
      </c>
      <c r="AD708" s="34"/>
      <c r="AE708" s="32" t="s">
        <v>39</v>
      </c>
      <c r="AF708" s="32" t="s">
        <v>50</v>
      </c>
      <c r="AG708" s="35">
        <v>0</v>
      </c>
      <c r="AH708" s="33">
        <v>44824.393888888888</v>
      </c>
      <c r="AI708" s="32" t="s">
        <v>203</v>
      </c>
    </row>
    <row r="709" spans="1:35">
      <c r="A709" s="32" t="s">
        <v>35</v>
      </c>
      <c r="B709" s="32" t="s">
        <v>329</v>
      </c>
      <c r="C709" s="33"/>
      <c r="D709" s="33">
        <v>44823.662083333336</v>
      </c>
      <c r="E709" s="32" t="s">
        <v>37</v>
      </c>
      <c r="F709" s="32" t="s">
        <v>39</v>
      </c>
      <c r="G709">
        <v>11838</v>
      </c>
      <c r="H709" s="33">
        <v>44834.5</v>
      </c>
      <c r="I709" s="32" t="s">
        <v>38</v>
      </c>
      <c r="J709" s="32" t="s">
        <v>39</v>
      </c>
      <c r="K709" s="33"/>
      <c r="L709" s="32" t="s">
        <v>40</v>
      </c>
      <c r="M709" s="32" t="s">
        <v>56</v>
      </c>
      <c r="N709">
        <v>1</v>
      </c>
      <c r="O709" s="32" t="s">
        <v>518</v>
      </c>
      <c r="P709">
        <v>0</v>
      </c>
      <c r="Q709" s="32" t="s">
        <v>41</v>
      </c>
      <c r="R709">
        <v>8527</v>
      </c>
      <c r="S709" s="32" t="s">
        <v>136</v>
      </c>
      <c r="T709" s="32" t="s">
        <v>137</v>
      </c>
      <c r="U709" s="32" t="s">
        <v>39</v>
      </c>
      <c r="V709" s="32" t="s">
        <v>39</v>
      </c>
      <c r="W709" s="33"/>
      <c r="X709" s="32" t="s">
        <v>189</v>
      </c>
      <c r="Y709" s="32" t="s">
        <v>47</v>
      </c>
      <c r="Z709" s="32" t="s">
        <v>160</v>
      </c>
      <c r="AA709" s="32" t="s">
        <v>425</v>
      </c>
      <c r="AB709" s="32" t="s">
        <v>419</v>
      </c>
      <c r="AC709" s="32" t="s">
        <v>1389</v>
      </c>
      <c r="AD709" s="34"/>
      <c r="AE709" s="32" t="s">
        <v>39</v>
      </c>
      <c r="AF709" s="32" t="s">
        <v>53</v>
      </c>
      <c r="AG709" s="35">
        <v>0</v>
      </c>
      <c r="AH709" s="33">
        <v>44834.457511574074</v>
      </c>
      <c r="AI709" s="32" t="s">
        <v>56</v>
      </c>
    </row>
    <row r="710" spans="1:35">
      <c r="A710" s="32" t="s">
        <v>35</v>
      </c>
      <c r="B710" s="32" t="s">
        <v>178</v>
      </c>
      <c r="C710" s="33"/>
      <c r="D710" s="33">
        <v>44823.685289351852</v>
      </c>
      <c r="E710" s="32" t="s">
        <v>37</v>
      </c>
      <c r="F710" s="32" t="s">
        <v>39</v>
      </c>
      <c r="G710">
        <v>11839</v>
      </c>
      <c r="H710" s="33">
        <v>44826.560937499999</v>
      </c>
      <c r="I710" s="32" t="s">
        <v>3217</v>
      </c>
      <c r="J710" s="32" t="s">
        <v>66</v>
      </c>
      <c r="K710" s="33">
        <v>44826.695960648147</v>
      </c>
      <c r="L710" s="32" t="s">
        <v>40</v>
      </c>
      <c r="M710" s="32" t="s">
        <v>56</v>
      </c>
      <c r="N710">
        <v>1</v>
      </c>
      <c r="O710" s="32" t="s">
        <v>179</v>
      </c>
      <c r="P710">
        <v>1</v>
      </c>
      <c r="Q710" s="32" t="s">
        <v>41</v>
      </c>
      <c r="R710">
        <v>8677</v>
      </c>
      <c r="S710" s="32" t="s">
        <v>1570</v>
      </c>
      <c r="T710" s="32" t="s">
        <v>1571</v>
      </c>
      <c r="U710" s="32" t="s">
        <v>39</v>
      </c>
      <c r="V710" s="32" t="s">
        <v>39</v>
      </c>
      <c r="W710" s="33"/>
      <c r="X710" s="32" t="s">
        <v>67</v>
      </c>
      <c r="Y710" s="32" t="s">
        <v>47</v>
      </c>
      <c r="Z710" s="32" t="s">
        <v>216</v>
      </c>
      <c r="AA710" s="32" t="s">
        <v>182</v>
      </c>
      <c r="AB710" s="32" t="s">
        <v>3218</v>
      </c>
      <c r="AC710" s="32" t="s">
        <v>328</v>
      </c>
      <c r="AD710" s="34"/>
      <c r="AE710" s="32" t="s">
        <v>39</v>
      </c>
      <c r="AF710" s="32" t="s">
        <v>53</v>
      </c>
      <c r="AG710" s="35">
        <v>0</v>
      </c>
      <c r="AH710" s="33">
        <v>44826.696064814816</v>
      </c>
      <c r="AI710" s="32" t="s">
        <v>41</v>
      </c>
    </row>
    <row r="711" spans="1:35">
      <c r="A711" s="32" t="s">
        <v>35</v>
      </c>
      <c r="B711" s="32" t="s">
        <v>73</v>
      </c>
      <c r="C711" s="33">
        <v>44824.686122685183</v>
      </c>
      <c r="D711" s="33">
        <v>44824.332997685182</v>
      </c>
      <c r="E711" s="32" t="s">
        <v>37</v>
      </c>
      <c r="F711" s="32" t="s">
        <v>3219</v>
      </c>
      <c r="G711">
        <v>11840</v>
      </c>
      <c r="H711" s="33">
        <v>44834.340289351851</v>
      </c>
      <c r="I711" s="32" t="s">
        <v>38</v>
      </c>
      <c r="J711" s="32" t="s">
        <v>39</v>
      </c>
      <c r="K711" s="33"/>
      <c r="L711" s="32" t="s">
        <v>40</v>
      </c>
      <c r="M711" s="32" t="s">
        <v>56</v>
      </c>
      <c r="N711">
        <v>1</v>
      </c>
      <c r="O711" s="32" t="s">
        <v>42</v>
      </c>
      <c r="P711">
        <v>0</v>
      </c>
      <c r="Q711" s="32" t="s">
        <v>56</v>
      </c>
      <c r="R711">
        <v>6143</v>
      </c>
      <c r="S711" s="32" t="s">
        <v>1713</v>
      </c>
      <c r="T711" s="32" t="s">
        <v>1714</v>
      </c>
      <c r="U711" s="32" t="s">
        <v>45</v>
      </c>
      <c r="V711" s="32" t="s">
        <v>3220</v>
      </c>
      <c r="W711" s="33">
        <v>44824.679745370369</v>
      </c>
      <c r="X711" s="32" t="s">
        <v>51</v>
      </c>
      <c r="Y711" s="32" t="s">
        <v>52</v>
      </c>
      <c r="Z711" s="32" t="s">
        <v>48</v>
      </c>
      <c r="AA711" s="32" t="s">
        <v>77</v>
      </c>
      <c r="AB711" s="32" t="s">
        <v>3221</v>
      </c>
      <c r="AC711" s="32" t="s">
        <v>1073</v>
      </c>
      <c r="AD711" s="34"/>
      <c r="AE711" s="32" t="s">
        <v>39</v>
      </c>
      <c r="AF711" s="32" t="s">
        <v>50</v>
      </c>
      <c r="AG711" s="35">
        <v>0</v>
      </c>
      <c r="AH711" s="33">
        <v>44824.686122685183</v>
      </c>
      <c r="AI711" s="32" t="s">
        <v>56</v>
      </c>
    </row>
    <row r="712" spans="1:35">
      <c r="A712" s="32" t="s">
        <v>35</v>
      </c>
      <c r="B712" s="32" t="s">
        <v>1527</v>
      </c>
      <c r="C712" s="33">
        <v>44824.597314814811</v>
      </c>
      <c r="D712" s="33">
        <v>44824.337476851855</v>
      </c>
      <c r="E712" s="32" t="s">
        <v>37</v>
      </c>
      <c r="F712" s="32" t="s">
        <v>3222</v>
      </c>
      <c r="G712">
        <v>11841</v>
      </c>
      <c r="H712" s="33">
        <v>44834.361203703702</v>
      </c>
      <c r="I712" s="32" t="s">
        <v>38</v>
      </c>
      <c r="J712" s="32" t="s">
        <v>39</v>
      </c>
      <c r="K712" s="33"/>
      <c r="L712" s="32" t="s">
        <v>40</v>
      </c>
      <c r="M712" s="32" t="s">
        <v>56</v>
      </c>
      <c r="N712">
        <v>1</v>
      </c>
      <c r="O712" s="32" t="s">
        <v>135</v>
      </c>
      <c r="P712">
        <v>0</v>
      </c>
      <c r="Q712" s="32" t="s">
        <v>56</v>
      </c>
      <c r="R712">
        <v>645513391</v>
      </c>
      <c r="S712" s="32" t="s">
        <v>3223</v>
      </c>
      <c r="T712" s="32" t="s">
        <v>3224</v>
      </c>
      <c r="U712" s="32" t="s">
        <v>45</v>
      </c>
      <c r="V712" s="32" t="s">
        <v>3225</v>
      </c>
      <c r="W712" s="33">
        <v>44824.573750000003</v>
      </c>
      <c r="X712" s="32" t="s">
        <v>85</v>
      </c>
      <c r="Y712" s="32" t="s">
        <v>47</v>
      </c>
      <c r="Z712" s="32" t="s">
        <v>48</v>
      </c>
      <c r="AA712" s="32" t="s">
        <v>478</v>
      </c>
      <c r="AB712" s="32" t="s">
        <v>3226</v>
      </c>
      <c r="AC712" s="32" t="s">
        <v>174</v>
      </c>
      <c r="AD712" s="34">
        <v>44686</v>
      </c>
      <c r="AE712" s="32" t="s">
        <v>39</v>
      </c>
      <c r="AF712" s="32" t="s">
        <v>50</v>
      </c>
      <c r="AG712" s="35">
        <v>0</v>
      </c>
      <c r="AH712" s="33">
        <v>44825.340046296296</v>
      </c>
      <c r="AI712" s="32" t="s">
        <v>56</v>
      </c>
    </row>
    <row r="713" spans="1:35">
      <c r="A713" s="32" t="s">
        <v>35</v>
      </c>
      <c r="B713" s="32" t="s">
        <v>2348</v>
      </c>
      <c r="C713" s="33">
        <v>44824.597893518519</v>
      </c>
      <c r="D713" s="33">
        <v>44824.345254629632</v>
      </c>
      <c r="E713" s="32" t="s">
        <v>37</v>
      </c>
      <c r="F713" s="32" t="s">
        <v>3227</v>
      </c>
      <c r="G713">
        <v>11842</v>
      </c>
      <c r="H713" s="33">
        <v>44834.497199074074</v>
      </c>
      <c r="I713" s="32" t="s">
        <v>38</v>
      </c>
      <c r="J713" s="32" t="s">
        <v>39</v>
      </c>
      <c r="K713" s="33"/>
      <c r="L713" s="32" t="s">
        <v>40</v>
      </c>
      <c r="M713" s="32" t="s">
        <v>56</v>
      </c>
      <c r="N713">
        <v>1</v>
      </c>
      <c r="O713" s="32" t="s">
        <v>60</v>
      </c>
      <c r="P713">
        <v>0</v>
      </c>
      <c r="Q713" s="32" t="s">
        <v>56</v>
      </c>
      <c r="R713">
        <v>5791</v>
      </c>
      <c r="S713" s="32" t="s">
        <v>797</v>
      </c>
      <c r="T713" s="32" t="s">
        <v>798</v>
      </c>
      <c r="U713" s="32" t="s">
        <v>45</v>
      </c>
      <c r="V713" s="32" t="s">
        <v>3228</v>
      </c>
      <c r="W713" s="33">
        <v>44824.446620370371</v>
      </c>
      <c r="X713" s="32" t="s">
        <v>72</v>
      </c>
      <c r="Y713" s="32" t="s">
        <v>52</v>
      </c>
      <c r="Z713" s="32" t="s">
        <v>48</v>
      </c>
      <c r="AA713" s="32" t="s">
        <v>474</v>
      </c>
      <c r="AB713" s="32" t="s">
        <v>3229</v>
      </c>
      <c r="AC713" s="32" t="s">
        <v>691</v>
      </c>
      <c r="AD713" s="34"/>
      <c r="AE713" s="32" t="s">
        <v>39</v>
      </c>
      <c r="AF713" s="32" t="s">
        <v>50</v>
      </c>
      <c r="AG713" s="35">
        <v>0</v>
      </c>
      <c r="AH713" s="33">
        <v>44824.597881944443</v>
      </c>
      <c r="AI713" s="32" t="s">
        <v>56</v>
      </c>
    </row>
    <row r="714" spans="1:35">
      <c r="A714" s="32" t="s">
        <v>35</v>
      </c>
      <c r="B714" s="32" t="s">
        <v>178</v>
      </c>
      <c r="C714" s="33">
        <v>44827.671215277776</v>
      </c>
      <c r="D714" s="33">
        <v>44824.352303240739</v>
      </c>
      <c r="E714" s="32" t="s">
        <v>37</v>
      </c>
      <c r="F714" s="32" t="s">
        <v>3230</v>
      </c>
      <c r="G714">
        <v>11843</v>
      </c>
      <c r="H714" s="33">
        <v>44838.707326388889</v>
      </c>
      <c r="I714" s="32" t="s">
        <v>38</v>
      </c>
      <c r="J714" s="32" t="s">
        <v>39</v>
      </c>
      <c r="K714" s="33"/>
      <c r="L714" s="32" t="s">
        <v>40</v>
      </c>
      <c r="M714" s="32" t="s">
        <v>56</v>
      </c>
      <c r="N714">
        <v>1</v>
      </c>
      <c r="O714" s="32" t="s">
        <v>311</v>
      </c>
      <c r="P714">
        <v>0</v>
      </c>
      <c r="Q714" s="32" t="s">
        <v>56</v>
      </c>
      <c r="R714">
        <v>816443945</v>
      </c>
      <c r="S714" s="32" t="s">
        <v>462</v>
      </c>
      <c r="T714" s="32" t="s">
        <v>463</v>
      </c>
      <c r="U714" s="32" t="s">
        <v>45</v>
      </c>
      <c r="V714" s="32" t="s">
        <v>3231</v>
      </c>
      <c r="W714" s="33">
        <v>44827.671215277776</v>
      </c>
      <c r="X714" s="32" t="s">
        <v>223</v>
      </c>
      <c r="Y714" s="32" t="s">
        <v>47</v>
      </c>
      <c r="Z714" s="32" t="s">
        <v>48</v>
      </c>
      <c r="AA714" s="32" t="s">
        <v>182</v>
      </c>
      <c r="AB714" s="32" t="s">
        <v>3232</v>
      </c>
      <c r="AC714" s="32" t="s">
        <v>464</v>
      </c>
      <c r="AD714" s="34"/>
      <c r="AE714" s="32" t="s">
        <v>39</v>
      </c>
      <c r="AF714" s="32" t="s">
        <v>53</v>
      </c>
      <c r="AG714" s="35">
        <v>0</v>
      </c>
      <c r="AH714" s="33">
        <v>44827.671215277776</v>
      </c>
      <c r="AI714" s="32" t="s">
        <v>56</v>
      </c>
    </row>
    <row r="715" spans="1:35">
      <c r="A715" s="32" t="s">
        <v>35</v>
      </c>
      <c r="B715" s="32" t="s">
        <v>178</v>
      </c>
      <c r="C715" s="33">
        <v>44824.598344907405</v>
      </c>
      <c r="D715" s="33">
        <v>44824.353587962964</v>
      </c>
      <c r="E715" s="32" t="s">
        <v>37</v>
      </c>
      <c r="F715" s="32" t="s">
        <v>3233</v>
      </c>
      <c r="G715">
        <v>11844</v>
      </c>
      <c r="H715" s="33">
        <v>44834.480983796297</v>
      </c>
      <c r="I715" s="32" t="s">
        <v>38</v>
      </c>
      <c r="J715" s="32" t="s">
        <v>39</v>
      </c>
      <c r="K715" s="33"/>
      <c r="L715" s="32" t="s">
        <v>40</v>
      </c>
      <c r="M715" s="32" t="s">
        <v>56</v>
      </c>
      <c r="N715">
        <v>1</v>
      </c>
      <c r="O715" s="32" t="s">
        <v>73</v>
      </c>
      <c r="P715">
        <v>0</v>
      </c>
      <c r="Q715" s="32" t="s">
        <v>56</v>
      </c>
      <c r="R715">
        <v>1312</v>
      </c>
      <c r="S715" s="32" t="s">
        <v>3234</v>
      </c>
      <c r="T715" s="32" t="s">
        <v>3235</v>
      </c>
      <c r="U715" s="32" t="s">
        <v>45</v>
      </c>
      <c r="V715" s="32" t="s">
        <v>3236</v>
      </c>
      <c r="W715" s="33">
        <v>44824.471539351849</v>
      </c>
      <c r="X715" s="32" t="s">
        <v>46</v>
      </c>
      <c r="Y715" s="32" t="s">
        <v>47</v>
      </c>
      <c r="Z715" s="32" t="s">
        <v>48</v>
      </c>
      <c r="AA715" s="32" t="s">
        <v>182</v>
      </c>
      <c r="AB715" s="32" t="s">
        <v>3237</v>
      </c>
      <c r="AC715" s="32" t="s">
        <v>2269</v>
      </c>
      <c r="AD715" s="34"/>
      <c r="AE715" s="32" t="s">
        <v>39</v>
      </c>
      <c r="AF715" s="32" t="s">
        <v>53</v>
      </c>
      <c r="AG715" s="35">
        <v>0</v>
      </c>
      <c r="AH715" s="33">
        <v>44824.598344907405</v>
      </c>
      <c r="AI715" s="32" t="s">
        <v>56</v>
      </c>
    </row>
    <row r="716" spans="1:35">
      <c r="A716" s="32" t="s">
        <v>35</v>
      </c>
      <c r="B716" s="32" t="s">
        <v>178</v>
      </c>
      <c r="C716" s="33">
        <v>44824.600289351853</v>
      </c>
      <c r="D716" s="33">
        <v>44824.358414351853</v>
      </c>
      <c r="E716" s="32" t="s">
        <v>37</v>
      </c>
      <c r="F716" s="32" t="s">
        <v>3238</v>
      </c>
      <c r="G716">
        <v>11845</v>
      </c>
      <c r="H716" s="33">
        <v>44834.594039351854</v>
      </c>
      <c r="I716" s="32" t="s">
        <v>38</v>
      </c>
      <c r="J716" s="32" t="s">
        <v>39</v>
      </c>
      <c r="K716" s="33"/>
      <c r="L716" s="32" t="s">
        <v>40</v>
      </c>
      <c r="M716" s="32" t="s">
        <v>56</v>
      </c>
      <c r="N716">
        <v>1</v>
      </c>
      <c r="O716" s="32" t="s">
        <v>73</v>
      </c>
      <c r="P716">
        <v>0</v>
      </c>
      <c r="Q716" s="32" t="s">
        <v>56</v>
      </c>
      <c r="R716">
        <v>6102</v>
      </c>
      <c r="S716" s="32" t="s">
        <v>3189</v>
      </c>
      <c r="T716" s="32" t="s">
        <v>3190</v>
      </c>
      <c r="U716" s="32" t="s">
        <v>45</v>
      </c>
      <c r="V716" s="32" t="s">
        <v>3239</v>
      </c>
      <c r="W716" s="33">
        <v>44824.365347222221</v>
      </c>
      <c r="X716" s="32" t="s">
        <v>94</v>
      </c>
      <c r="Y716" s="32" t="s">
        <v>47</v>
      </c>
      <c r="Z716" s="32" t="s">
        <v>48</v>
      </c>
      <c r="AA716" s="32" t="s">
        <v>182</v>
      </c>
      <c r="AB716" s="32" t="s">
        <v>3240</v>
      </c>
      <c r="AC716" s="32" t="s">
        <v>612</v>
      </c>
      <c r="AD716" s="34"/>
      <c r="AE716" s="32" t="s">
        <v>39</v>
      </c>
      <c r="AF716" s="32" t="s">
        <v>53</v>
      </c>
      <c r="AG716" s="35">
        <v>0</v>
      </c>
      <c r="AH716" s="33">
        <v>44824.600289351853</v>
      </c>
      <c r="AI716" s="32" t="s">
        <v>56</v>
      </c>
    </row>
    <row r="717" spans="1:35">
      <c r="A717" s="32" t="s">
        <v>35</v>
      </c>
      <c r="B717" s="32" t="s">
        <v>2348</v>
      </c>
      <c r="C717" s="33">
        <v>44824.597511574073</v>
      </c>
      <c r="D717" s="33">
        <v>44824.359236111108</v>
      </c>
      <c r="E717" s="32" t="s">
        <v>37</v>
      </c>
      <c r="F717" s="32" t="s">
        <v>3241</v>
      </c>
      <c r="G717">
        <v>11846</v>
      </c>
      <c r="H717" s="33">
        <v>44834.359907407408</v>
      </c>
      <c r="I717" s="32" t="s">
        <v>38</v>
      </c>
      <c r="J717" s="32" t="s">
        <v>39</v>
      </c>
      <c r="K717" s="33"/>
      <c r="L717" s="32" t="s">
        <v>40</v>
      </c>
      <c r="M717" s="32" t="s">
        <v>56</v>
      </c>
      <c r="N717">
        <v>1</v>
      </c>
      <c r="O717" s="32" t="s">
        <v>60</v>
      </c>
      <c r="P717">
        <v>0</v>
      </c>
      <c r="Q717" s="32" t="s">
        <v>56</v>
      </c>
      <c r="R717">
        <v>8609</v>
      </c>
      <c r="S717" s="32" t="s">
        <v>936</v>
      </c>
      <c r="T717" s="32" t="s">
        <v>2145</v>
      </c>
      <c r="U717" s="32" t="s">
        <v>45</v>
      </c>
      <c r="V717" s="32" t="s">
        <v>3242</v>
      </c>
      <c r="W717" s="33">
        <v>44824.597511574073</v>
      </c>
      <c r="X717" s="32" t="s">
        <v>223</v>
      </c>
      <c r="Y717" s="32" t="s">
        <v>47</v>
      </c>
      <c r="Z717" s="32" t="s">
        <v>48</v>
      </c>
      <c r="AA717" s="32" t="s">
        <v>314</v>
      </c>
      <c r="AB717" s="32" t="s">
        <v>3243</v>
      </c>
      <c r="AC717" s="32" t="s">
        <v>1256</v>
      </c>
      <c r="AD717" s="34"/>
      <c r="AE717" s="32" t="s">
        <v>39</v>
      </c>
      <c r="AF717" s="32" t="s">
        <v>50</v>
      </c>
      <c r="AG717" s="35">
        <v>0</v>
      </c>
      <c r="AH717" s="33">
        <v>44824.597511574073</v>
      </c>
      <c r="AI717" s="32" t="s">
        <v>56</v>
      </c>
    </row>
    <row r="718" spans="1:35">
      <c r="A718" s="32" t="s">
        <v>35</v>
      </c>
      <c r="B718" s="32" t="s">
        <v>1527</v>
      </c>
      <c r="C718" s="33">
        <v>44824.60056712963</v>
      </c>
      <c r="D718" s="33">
        <v>44824.359513888892</v>
      </c>
      <c r="E718" s="32" t="s">
        <v>37</v>
      </c>
      <c r="F718" s="32" t="s">
        <v>3244</v>
      </c>
      <c r="G718">
        <v>11847</v>
      </c>
      <c r="H718" s="33">
        <v>44834.561678240738</v>
      </c>
      <c r="I718" s="32" t="s">
        <v>38</v>
      </c>
      <c r="J718" s="32" t="s">
        <v>39</v>
      </c>
      <c r="K718" s="33"/>
      <c r="L718" s="32" t="s">
        <v>40</v>
      </c>
      <c r="M718" s="32" t="s">
        <v>56</v>
      </c>
      <c r="N718">
        <v>1</v>
      </c>
      <c r="O718" s="32" t="s">
        <v>42</v>
      </c>
      <c r="P718">
        <v>0</v>
      </c>
      <c r="Q718" s="32" t="s">
        <v>56</v>
      </c>
      <c r="R718">
        <v>8665</v>
      </c>
      <c r="S718" s="32" t="s">
        <v>3245</v>
      </c>
      <c r="T718" s="32" t="s">
        <v>3246</v>
      </c>
      <c r="U718" s="32" t="s">
        <v>45</v>
      </c>
      <c r="V718" s="32" t="s">
        <v>3247</v>
      </c>
      <c r="W718" s="33">
        <v>44824.398958333331</v>
      </c>
      <c r="X718" s="32" t="s">
        <v>94</v>
      </c>
      <c r="Y718" s="32" t="s">
        <v>47</v>
      </c>
      <c r="Z718" s="32" t="s">
        <v>48</v>
      </c>
      <c r="AA718" s="32" t="s">
        <v>475</v>
      </c>
      <c r="AB718" s="32" t="s">
        <v>3248</v>
      </c>
      <c r="AC718" s="32" t="s">
        <v>328</v>
      </c>
      <c r="AD718" s="34"/>
      <c r="AE718" s="32" t="s">
        <v>39</v>
      </c>
      <c r="AF718" s="32" t="s">
        <v>50</v>
      </c>
      <c r="AG718" s="35">
        <v>0</v>
      </c>
      <c r="AH718" s="33">
        <v>44824.60056712963</v>
      </c>
      <c r="AI718" s="32" t="s">
        <v>56</v>
      </c>
    </row>
    <row r="719" spans="1:35">
      <c r="A719" s="32" t="s">
        <v>35</v>
      </c>
      <c r="B719" s="32" t="s">
        <v>36</v>
      </c>
      <c r="C719" s="33">
        <v>44824.600763888891</v>
      </c>
      <c r="D719" s="33">
        <v>44824.363287037035</v>
      </c>
      <c r="E719" s="32" t="s">
        <v>37</v>
      </c>
      <c r="F719" s="32" t="s">
        <v>3249</v>
      </c>
      <c r="G719">
        <v>11848</v>
      </c>
      <c r="H719" s="33">
        <v>44834.497291666667</v>
      </c>
      <c r="I719" s="32" t="s">
        <v>38</v>
      </c>
      <c r="J719" s="32" t="s">
        <v>39</v>
      </c>
      <c r="K719" s="33"/>
      <c r="L719" s="32" t="s">
        <v>40</v>
      </c>
      <c r="M719" s="32" t="s">
        <v>56</v>
      </c>
      <c r="N719">
        <v>1</v>
      </c>
      <c r="O719" s="32" t="s">
        <v>42</v>
      </c>
      <c r="P719">
        <v>0</v>
      </c>
      <c r="Q719" s="32" t="s">
        <v>56</v>
      </c>
      <c r="R719">
        <v>6246</v>
      </c>
      <c r="S719" s="32" t="s">
        <v>3250</v>
      </c>
      <c r="T719" s="32" t="s">
        <v>3251</v>
      </c>
      <c r="U719" s="32" t="s">
        <v>45</v>
      </c>
      <c r="V719" s="32" t="s">
        <v>3252</v>
      </c>
      <c r="W719" s="33">
        <v>44824.467152777775</v>
      </c>
      <c r="X719" s="32" t="s">
        <v>46</v>
      </c>
      <c r="Y719" s="32" t="s">
        <v>47</v>
      </c>
      <c r="Z719" s="32" t="s">
        <v>48</v>
      </c>
      <c r="AA719" s="32" t="s">
        <v>128</v>
      </c>
      <c r="AB719" s="32" t="s">
        <v>3253</v>
      </c>
      <c r="AC719" s="32" t="s">
        <v>619</v>
      </c>
      <c r="AD719" s="34"/>
      <c r="AE719" s="32" t="s">
        <v>39</v>
      </c>
      <c r="AF719" s="32" t="s">
        <v>50</v>
      </c>
      <c r="AG719" s="35">
        <v>0</v>
      </c>
      <c r="AH719" s="33">
        <v>44824.600763888891</v>
      </c>
      <c r="AI719" s="32" t="s">
        <v>56</v>
      </c>
    </row>
    <row r="720" spans="1:35">
      <c r="A720" s="32" t="s">
        <v>35</v>
      </c>
      <c r="B720" s="32" t="s">
        <v>36</v>
      </c>
      <c r="C720" s="33">
        <v>44824.602199074077</v>
      </c>
      <c r="D720" s="33">
        <v>44824.364004629628</v>
      </c>
      <c r="E720" s="32" t="s">
        <v>37</v>
      </c>
      <c r="F720" s="32" t="s">
        <v>3254</v>
      </c>
      <c r="G720">
        <v>11849</v>
      </c>
      <c r="H720" s="33">
        <v>44827.379270833335</v>
      </c>
      <c r="I720" s="32" t="s">
        <v>38</v>
      </c>
      <c r="J720" s="32" t="s">
        <v>39</v>
      </c>
      <c r="K720" s="33"/>
      <c r="L720" s="32" t="s">
        <v>40</v>
      </c>
      <c r="M720" s="32" t="s">
        <v>56</v>
      </c>
      <c r="N720">
        <v>1</v>
      </c>
      <c r="O720" s="32" t="s">
        <v>42</v>
      </c>
      <c r="P720">
        <v>0</v>
      </c>
      <c r="Q720" s="32" t="s">
        <v>41</v>
      </c>
      <c r="R720">
        <v>851810515</v>
      </c>
      <c r="S720" s="32" t="s">
        <v>1270</v>
      </c>
      <c r="T720" s="32" t="s">
        <v>1271</v>
      </c>
      <c r="U720" s="32" t="s">
        <v>45</v>
      </c>
      <c r="V720" s="32" t="s">
        <v>3255</v>
      </c>
      <c r="W720" s="33">
        <v>44824.462523148148</v>
      </c>
      <c r="X720" s="32" t="s">
        <v>46</v>
      </c>
      <c r="Y720" s="32" t="s">
        <v>47</v>
      </c>
      <c r="Z720" s="32" t="s">
        <v>48</v>
      </c>
      <c r="AA720" s="32" t="s">
        <v>128</v>
      </c>
      <c r="AB720" s="32" t="s">
        <v>3256</v>
      </c>
      <c r="AC720" s="32" t="s">
        <v>712</v>
      </c>
      <c r="AD720" s="34"/>
      <c r="AE720" s="32" t="s">
        <v>39</v>
      </c>
      <c r="AF720" s="32" t="s">
        <v>50</v>
      </c>
      <c r="AG720" s="35">
        <v>0</v>
      </c>
      <c r="AH720" s="33">
        <v>44824.602187500001</v>
      </c>
      <c r="AI720" s="32" t="s">
        <v>56</v>
      </c>
    </row>
    <row r="721" spans="1:35">
      <c r="A721" s="32" t="s">
        <v>35</v>
      </c>
      <c r="B721" s="32" t="s">
        <v>171</v>
      </c>
      <c r="C721" s="33">
        <v>44827.442048611112</v>
      </c>
      <c r="D721" s="33">
        <v>44824.373912037037</v>
      </c>
      <c r="E721" s="32" t="s">
        <v>37</v>
      </c>
      <c r="F721" s="32" t="s">
        <v>3257</v>
      </c>
      <c r="G721">
        <v>11850</v>
      </c>
      <c r="H721" s="33">
        <v>44838.413564814815</v>
      </c>
      <c r="I721" s="32" t="s">
        <v>38</v>
      </c>
      <c r="J721" s="32" t="s">
        <v>39</v>
      </c>
      <c r="K721" s="33"/>
      <c r="L721" s="32" t="s">
        <v>40</v>
      </c>
      <c r="M721" s="32" t="s">
        <v>56</v>
      </c>
      <c r="N721">
        <v>1</v>
      </c>
      <c r="O721" s="32" t="s">
        <v>42</v>
      </c>
      <c r="P721">
        <v>0</v>
      </c>
      <c r="Q721" s="32" t="s">
        <v>56</v>
      </c>
      <c r="R721">
        <v>942264463</v>
      </c>
      <c r="S721" s="32" t="s">
        <v>942</v>
      </c>
      <c r="T721" s="32" t="s">
        <v>3258</v>
      </c>
      <c r="U721" s="32" t="s">
        <v>45</v>
      </c>
      <c r="V721" s="32" t="s">
        <v>3259</v>
      </c>
      <c r="W721" s="33">
        <v>44825.402858796297</v>
      </c>
      <c r="X721" s="32" t="s">
        <v>58</v>
      </c>
      <c r="Y721" s="32" t="s">
        <v>47</v>
      </c>
      <c r="Z721" s="32" t="s">
        <v>48</v>
      </c>
      <c r="AA721" s="32" t="s">
        <v>190</v>
      </c>
      <c r="AB721" s="32" t="s">
        <v>3257</v>
      </c>
      <c r="AC721" s="32" t="s">
        <v>464</v>
      </c>
      <c r="AD721" s="34"/>
      <c r="AE721" s="32" t="s">
        <v>39</v>
      </c>
      <c r="AF721" s="32" t="s">
        <v>50</v>
      </c>
      <c r="AG721" s="35">
        <v>0</v>
      </c>
      <c r="AH721" s="33">
        <v>44827.442037037035</v>
      </c>
      <c r="AI721" s="32" t="s">
        <v>56</v>
      </c>
    </row>
    <row r="722" spans="1:35">
      <c r="A722" s="32" t="s">
        <v>35</v>
      </c>
      <c r="B722" s="32" t="s">
        <v>1527</v>
      </c>
      <c r="C722" s="33">
        <v>44826.62605324074</v>
      </c>
      <c r="D722" s="33">
        <v>44824.380902777775</v>
      </c>
      <c r="E722" s="32" t="s">
        <v>37</v>
      </c>
      <c r="F722" s="32" t="s">
        <v>39</v>
      </c>
      <c r="G722">
        <v>11851</v>
      </c>
      <c r="H722" s="33">
        <v>44826.631273148145</v>
      </c>
      <c r="I722" s="32" t="s">
        <v>3260</v>
      </c>
      <c r="J722" s="32" t="s">
        <v>45</v>
      </c>
      <c r="K722" s="33">
        <v>44824.392418981479</v>
      </c>
      <c r="L722" s="32" t="s">
        <v>40</v>
      </c>
      <c r="M722" s="32" t="s">
        <v>56</v>
      </c>
      <c r="N722">
        <v>4</v>
      </c>
      <c r="O722" s="32" t="s">
        <v>135</v>
      </c>
      <c r="P722">
        <v>4</v>
      </c>
      <c r="Q722" s="32" t="s">
        <v>41</v>
      </c>
      <c r="R722">
        <v>8631</v>
      </c>
      <c r="S722" s="32" t="s">
        <v>576</v>
      </c>
      <c r="T722" s="32" t="s">
        <v>577</v>
      </c>
      <c r="U722" s="32" t="s">
        <v>45</v>
      </c>
      <c r="V722" s="32" t="s">
        <v>3261</v>
      </c>
      <c r="W722" s="33">
        <v>44826.62605324074</v>
      </c>
      <c r="X722" s="32" t="s">
        <v>96</v>
      </c>
      <c r="Y722" s="32" t="s">
        <v>47</v>
      </c>
      <c r="Z722" s="32" t="s">
        <v>48</v>
      </c>
      <c r="AA722" s="32" t="s">
        <v>97</v>
      </c>
      <c r="AB722" s="32" t="s">
        <v>3262</v>
      </c>
      <c r="AC722" s="32" t="s">
        <v>1893</v>
      </c>
      <c r="AD722" s="34"/>
      <c r="AE722" s="32" t="s">
        <v>39</v>
      </c>
      <c r="AF722" s="32" t="s">
        <v>53</v>
      </c>
      <c r="AG722" s="35">
        <v>0</v>
      </c>
      <c r="AH722" s="33">
        <v>44826.62605324074</v>
      </c>
      <c r="AI722" s="32" t="s">
        <v>56</v>
      </c>
    </row>
    <row r="723" spans="1:35">
      <c r="A723" s="32" t="s">
        <v>35</v>
      </c>
      <c r="B723" s="32" t="s">
        <v>1527</v>
      </c>
      <c r="C723" s="33">
        <v>44824.396504629629</v>
      </c>
      <c r="D723" s="33">
        <v>44824.381307870368</v>
      </c>
      <c r="E723" s="32" t="s">
        <v>37</v>
      </c>
      <c r="F723" s="32" t="s">
        <v>39</v>
      </c>
      <c r="G723">
        <v>11852</v>
      </c>
      <c r="H723" s="33">
        <v>44826.631469907406</v>
      </c>
      <c r="I723" s="32" t="s">
        <v>3263</v>
      </c>
      <c r="J723" s="32" t="s">
        <v>45</v>
      </c>
      <c r="K723" s="33">
        <v>44824.396458333336</v>
      </c>
      <c r="L723" s="32" t="s">
        <v>40</v>
      </c>
      <c r="M723" s="32" t="s">
        <v>56</v>
      </c>
      <c r="N723">
        <v>1</v>
      </c>
      <c r="O723" s="32" t="s">
        <v>135</v>
      </c>
      <c r="P723">
        <v>1</v>
      </c>
      <c r="Q723" s="32" t="s">
        <v>41</v>
      </c>
      <c r="R723">
        <v>8812</v>
      </c>
      <c r="S723" s="32" t="s">
        <v>3091</v>
      </c>
      <c r="T723" s="32" t="s">
        <v>3092</v>
      </c>
      <c r="U723" s="32" t="s">
        <v>45</v>
      </c>
      <c r="V723" s="32" t="s">
        <v>3264</v>
      </c>
      <c r="W723" s="33">
        <v>44824.396504629629</v>
      </c>
      <c r="X723" s="32" t="s">
        <v>110</v>
      </c>
      <c r="Y723" s="32" t="s">
        <v>47</v>
      </c>
      <c r="Z723" s="32" t="s">
        <v>48</v>
      </c>
      <c r="AA723" s="32" t="s">
        <v>97</v>
      </c>
      <c r="AB723" s="32" t="s">
        <v>3094</v>
      </c>
      <c r="AC723" s="32" t="s">
        <v>561</v>
      </c>
      <c r="AD723" s="34"/>
      <c r="AE723" s="32" t="s">
        <v>39</v>
      </c>
      <c r="AF723" s="32" t="s">
        <v>53</v>
      </c>
      <c r="AG723" s="35">
        <v>0</v>
      </c>
      <c r="AH723" s="33">
        <v>44824.396504629629</v>
      </c>
      <c r="AI723" s="32" t="s">
        <v>56</v>
      </c>
    </row>
    <row r="724" spans="1:35">
      <c r="A724" s="32" t="s">
        <v>35</v>
      </c>
      <c r="B724" s="32" t="s">
        <v>2348</v>
      </c>
      <c r="C724" s="33">
        <v>44824.606064814812</v>
      </c>
      <c r="D724" s="33">
        <v>44824.382418981484</v>
      </c>
      <c r="E724" s="32" t="s">
        <v>37</v>
      </c>
      <c r="F724" s="32" t="s">
        <v>3265</v>
      </c>
      <c r="G724">
        <v>11853</v>
      </c>
      <c r="H724" s="33">
        <v>44834.542164351849</v>
      </c>
      <c r="I724" s="32" t="s">
        <v>38</v>
      </c>
      <c r="J724" s="32" t="s">
        <v>39</v>
      </c>
      <c r="K724" s="33"/>
      <c r="L724" s="32" t="s">
        <v>40</v>
      </c>
      <c r="M724" s="32" t="s">
        <v>56</v>
      </c>
      <c r="N724">
        <v>1</v>
      </c>
      <c r="O724" s="32" t="s">
        <v>60</v>
      </c>
      <c r="P724">
        <v>0</v>
      </c>
      <c r="Q724" s="32" t="s">
        <v>56</v>
      </c>
      <c r="R724">
        <v>5735</v>
      </c>
      <c r="S724" s="32" t="s">
        <v>3266</v>
      </c>
      <c r="T724" s="32" t="s">
        <v>3267</v>
      </c>
      <c r="U724" s="32" t="s">
        <v>45</v>
      </c>
      <c r="V724" s="32" t="s">
        <v>3268</v>
      </c>
      <c r="W724" s="33">
        <v>44824.446412037039</v>
      </c>
      <c r="X724" s="32" t="s">
        <v>72</v>
      </c>
      <c r="Y724" s="32" t="s">
        <v>52</v>
      </c>
      <c r="Z724" s="32" t="s">
        <v>48</v>
      </c>
      <c r="AA724" s="32" t="s">
        <v>474</v>
      </c>
      <c r="AB724" s="32" t="s">
        <v>2691</v>
      </c>
      <c r="AC724" s="32" t="s">
        <v>691</v>
      </c>
      <c r="AD724" s="34"/>
      <c r="AE724" s="32" t="s">
        <v>39</v>
      </c>
      <c r="AF724" s="32" t="s">
        <v>50</v>
      </c>
      <c r="AG724" s="35">
        <v>0</v>
      </c>
      <c r="AH724" s="33">
        <v>44824.606053240743</v>
      </c>
      <c r="AI724" s="32" t="s">
        <v>56</v>
      </c>
    </row>
    <row r="725" spans="1:35">
      <c r="A725" s="32" t="s">
        <v>35</v>
      </c>
      <c r="B725" s="32" t="s">
        <v>1527</v>
      </c>
      <c r="C725" s="33">
        <v>44824.686030092591</v>
      </c>
      <c r="D725" s="33">
        <v>44824.383425925924</v>
      </c>
      <c r="E725" s="32" t="s">
        <v>384</v>
      </c>
      <c r="F725" s="32" t="s">
        <v>3269</v>
      </c>
      <c r="G725">
        <v>11854</v>
      </c>
      <c r="H725" s="33">
        <v>44834.383680555555</v>
      </c>
      <c r="I725" s="32" t="s">
        <v>38</v>
      </c>
      <c r="J725" s="32" t="s">
        <v>39</v>
      </c>
      <c r="K725" s="33"/>
      <c r="L725" s="32" t="s">
        <v>40</v>
      </c>
      <c r="M725" s="32" t="s">
        <v>56</v>
      </c>
      <c r="N725">
        <v>1</v>
      </c>
      <c r="O725" s="32" t="s">
        <v>42</v>
      </c>
      <c r="P725">
        <v>0</v>
      </c>
      <c r="Q725" s="32" t="s">
        <v>56</v>
      </c>
      <c r="R725">
        <v>5708</v>
      </c>
      <c r="S725" s="32" t="s">
        <v>435</v>
      </c>
      <c r="T725" s="32" t="s">
        <v>428</v>
      </c>
      <c r="U725" s="32" t="s">
        <v>45</v>
      </c>
      <c r="V725" s="32" t="s">
        <v>3270</v>
      </c>
      <c r="W725" s="33">
        <v>44824.686030092591</v>
      </c>
      <c r="X725" s="32" t="s">
        <v>106</v>
      </c>
      <c r="Y725" s="32" t="s">
        <v>47</v>
      </c>
      <c r="Z725" s="32" t="s">
        <v>48</v>
      </c>
      <c r="AA725" s="32" t="s">
        <v>107</v>
      </c>
      <c r="AB725" s="32" t="s">
        <v>3271</v>
      </c>
      <c r="AC725" s="32" t="s">
        <v>600</v>
      </c>
      <c r="AD725" s="34"/>
      <c r="AE725" s="32" t="s">
        <v>39</v>
      </c>
      <c r="AF725" s="32" t="s">
        <v>50</v>
      </c>
      <c r="AG725" s="35">
        <v>0</v>
      </c>
      <c r="AH725" s="33">
        <v>44824.686030092591</v>
      </c>
      <c r="AI725" s="32" t="s">
        <v>56</v>
      </c>
    </row>
    <row r="726" spans="1:35">
      <c r="A726" s="32" t="s">
        <v>35</v>
      </c>
      <c r="B726" s="32" t="s">
        <v>329</v>
      </c>
      <c r="C726" s="33">
        <v>44826.470995370371</v>
      </c>
      <c r="D726" s="33">
        <v>44824.383784722224</v>
      </c>
      <c r="E726" s="32" t="s">
        <v>2615</v>
      </c>
      <c r="F726" s="32" t="s">
        <v>39</v>
      </c>
      <c r="G726">
        <v>11855</v>
      </c>
      <c r="H726" s="33">
        <v>44826.634097222224</v>
      </c>
      <c r="I726" s="32" t="s">
        <v>38</v>
      </c>
      <c r="J726" s="32" t="s">
        <v>39</v>
      </c>
      <c r="K726" s="33"/>
      <c r="L726" s="32" t="s">
        <v>40</v>
      </c>
      <c r="M726" s="32" t="s">
        <v>56</v>
      </c>
      <c r="N726">
        <v>1</v>
      </c>
      <c r="O726" s="32" t="s">
        <v>92</v>
      </c>
      <c r="P726">
        <v>0</v>
      </c>
      <c r="Q726" s="32" t="s">
        <v>41</v>
      </c>
      <c r="R726">
        <v>8652</v>
      </c>
      <c r="S726" s="32" t="s">
        <v>211</v>
      </c>
      <c r="T726" s="32" t="s">
        <v>2041</v>
      </c>
      <c r="U726" s="32" t="s">
        <v>45</v>
      </c>
      <c r="V726" s="32" t="s">
        <v>3272</v>
      </c>
      <c r="W726" s="33">
        <v>44826.470995370371</v>
      </c>
      <c r="X726" s="32" t="s">
        <v>106</v>
      </c>
      <c r="Y726" s="32" t="s">
        <v>47</v>
      </c>
      <c r="Z726" s="32" t="s">
        <v>48</v>
      </c>
      <c r="AA726" s="32" t="s">
        <v>330</v>
      </c>
      <c r="AB726" s="32" t="s">
        <v>2304</v>
      </c>
      <c r="AC726" s="32" t="s">
        <v>1256</v>
      </c>
      <c r="AD726" s="34"/>
      <c r="AE726" s="32" t="s">
        <v>39</v>
      </c>
      <c r="AF726" s="32" t="s">
        <v>53</v>
      </c>
      <c r="AG726" s="35">
        <v>0</v>
      </c>
      <c r="AH726" s="33">
        <v>44826.470995370371</v>
      </c>
      <c r="AI726" s="32" t="s">
        <v>56</v>
      </c>
    </row>
    <row r="727" spans="1:35">
      <c r="A727" s="32" t="s">
        <v>35</v>
      </c>
      <c r="B727" s="32" t="s">
        <v>329</v>
      </c>
      <c r="C727" s="33"/>
      <c r="D727" s="33">
        <v>44824.387442129628</v>
      </c>
      <c r="E727" s="32" t="s">
        <v>37</v>
      </c>
      <c r="F727" s="32" t="s">
        <v>39</v>
      </c>
      <c r="G727">
        <v>11856</v>
      </c>
      <c r="H727" s="33">
        <v>44831.625</v>
      </c>
      <c r="I727" s="32" t="s">
        <v>38</v>
      </c>
      <c r="J727" s="32" t="s">
        <v>39</v>
      </c>
      <c r="K727" s="33"/>
      <c r="L727" s="32" t="s">
        <v>40</v>
      </c>
      <c r="M727" s="32" t="s">
        <v>56</v>
      </c>
      <c r="N727">
        <v>2</v>
      </c>
      <c r="O727" s="32" t="s">
        <v>210</v>
      </c>
      <c r="P727">
        <v>0</v>
      </c>
      <c r="Q727" s="32" t="s">
        <v>41</v>
      </c>
      <c r="R727">
        <v>8605</v>
      </c>
      <c r="S727" s="32" t="s">
        <v>741</v>
      </c>
      <c r="T727" s="32" t="s">
        <v>742</v>
      </c>
      <c r="U727" s="32" t="s">
        <v>39</v>
      </c>
      <c r="V727" s="32" t="s">
        <v>39</v>
      </c>
      <c r="W727" s="33"/>
      <c r="X727" s="32" t="s">
        <v>149</v>
      </c>
      <c r="Y727" s="32" t="s">
        <v>47</v>
      </c>
      <c r="Z727" s="32" t="s">
        <v>160</v>
      </c>
      <c r="AA727" s="32" t="s">
        <v>330</v>
      </c>
      <c r="AB727" s="32" t="s">
        <v>2546</v>
      </c>
      <c r="AC727" s="32" t="s">
        <v>1598</v>
      </c>
      <c r="AD727" s="34"/>
      <c r="AE727" s="32" t="s">
        <v>39</v>
      </c>
      <c r="AF727" s="32" t="s">
        <v>53</v>
      </c>
      <c r="AG727" s="35">
        <v>0</v>
      </c>
      <c r="AH727" s="33">
        <v>44833.506331018521</v>
      </c>
      <c r="AI727" s="32" t="s">
        <v>56</v>
      </c>
    </row>
    <row r="728" spans="1:35">
      <c r="A728" s="32" t="s">
        <v>35</v>
      </c>
      <c r="B728" s="32" t="s">
        <v>1527</v>
      </c>
      <c r="C728" s="33">
        <v>44824.606400462966</v>
      </c>
      <c r="D728" s="33">
        <v>44824.388194444444</v>
      </c>
      <c r="E728" s="32" t="s">
        <v>37</v>
      </c>
      <c r="F728" s="32" t="s">
        <v>3273</v>
      </c>
      <c r="G728">
        <v>11857</v>
      </c>
      <c r="H728" s="33">
        <v>44834.591817129629</v>
      </c>
      <c r="I728" s="32" t="s">
        <v>38</v>
      </c>
      <c r="J728" s="32" t="s">
        <v>39</v>
      </c>
      <c r="K728" s="33"/>
      <c r="L728" s="32" t="s">
        <v>40</v>
      </c>
      <c r="M728" s="32" t="s">
        <v>56</v>
      </c>
      <c r="N728">
        <v>1</v>
      </c>
      <c r="O728" s="32" t="s">
        <v>119</v>
      </c>
      <c r="P728">
        <v>0</v>
      </c>
      <c r="Q728" s="32" t="s">
        <v>56</v>
      </c>
      <c r="R728">
        <v>642171908</v>
      </c>
      <c r="S728" s="32" t="s">
        <v>172</v>
      </c>
      <c r="T728" s="32" t="s">
        <v>2065</v>
      </c>
      <c r="U728" s="32" t="s">
        <v>45</v>
      </c>
      <c r="V728" s="32" t="s">
        <v>3274</v>
      </c>
      <c r="W728" s="33">
        <v>44824.403090277781</v>
      </c>
      <c r="X728" s="32" t="s">
        <v>85</v>
      </c>
      <c r="Y728" s="32" t="s">
        <v>47</v>
      </c>
      <c r="Z728" s="32" t="s">
        <v>48</v>
      </c>
      <c r="AA728" s="32" t="s">
        <v>1002</v>
      </c>
      <c r="AB728" s="32" t="s">
        <v>3275</v>
      </c>
      <c r="AC728" s="32" t="s">
        <v>174</v>
      </c>
      <c r="AD728" s="34"/>
      <c r="AE728" s="32" t="s">
        <v>39</v>
      </c>
      <c r="AF728" s="32" t="s">
        <v>50</v>
      </c>
      <c r="AG728" s="35">
        <v>0</v>
      </c>
      <c r="AH728" s="33">
        <v>44824.606400462966</v>
      </c>
      <c r="AI728" s="32" t="s">
        <v>56</v>
      </c>
    </row>
    <row r="729" spans="1:35">
      <c r="A729" s="32" t="s">
        <v>35</v>
      </c>
      <c r="B729" s="32" t="s">
        <v>499</v>
      </c>
      <c r="C729" s="33"/>
      <c r="D729" s="33">
        <v>44824.392233796294</v>
      </c>
      <c r="E729" s="32" t="s">
        <v>37</v>
      </c>
      <c r="F729" s="32" t="s">
        <v>3276</v>
      </c>
      <c r="G729">
        <v>11858</v>
      </c>
      <c r="H729" s="33">
        <v>44838.660578703704</v>
      </c>
      <c r="I729" s="32" t="s">
        <v>3277</v>
      </c>
      <c r="J729" s="32" t="s">
        <v>45</v>
      </c>
      <c r="K729" s="33">
        <v>44824.664675925924</v>
      </c>
      <c r="L729" s="32" t="s">
        <v>40</v>
      </c>
      <c r="M729" s="32" t="s">
        <v>56</v>
      </c>
      <c r="N729">
        <v>4</v>
      </c>
      <c r="O729" s="32" t="s">
        <v>452</v>
      </c>
      <c r="P729">
        <v>3</v>
      </c>
      <c r="Q729" s="32" t="s">
        <v>56</v>
      </c>
      <c r="R729">
        <v>814484533</v>
      </c>
      <c r="S729" s="32" t="s">
        <v>3278</v>
      </c>
      <c r="T729" s="32" t="s">
        <v>3279</v>
      </c>
      <c r="U729" s="32" t="s">
        <v>39</v>
      </c>
      <c r="V729" s="32" t="s">
        <v>39</v>
      </c>
      <c r="W729" s="33"/>
      <c r="X729" s="32" t="s">
        <v>159</v>
      </c>
      <c r="Y729" s="32" t="s">
        <v>47</v>
      </c>
      <c r="Z729" s="32" t="s">
        <v>160</v>
      </c>
      <c r="AA729" s="32" t="s">
        <v>502</v>
      </c>
      <c r="AB729" s="32" t="s">
        <v>3280</v>
      </c>
      <c r="AC729" s="32" t="s">
        <v>1014</v>
      </c>
      <c r="AD729" s="34"/>
      <c r="AE729" s="32" t="s">
        <v>39</v>
      </c>
      <c r="AF729" s="32" t="s">
        <v>53</v>
      </c>
      <c r="AG729" s="35">
        <v>0</v>
      </c>
      <c r="AH729" s="33">
        <v>44838.476550925923</v>
      </c>
      <c r="AI729" s="32" t="s">
        <v>56</v>
      </c>
    </row>
    <row r="730" spans="1:35">
      <c r="A730" s="32" t="s">
        <v>35</v>
      </c>
      <c r="B730" s="32" t="s">
        <v>329</v>
      </c>
      <c r="C730" s="33">
        <v>44828.399942129632</v>
      </c>
      <c r="D730" s="33">
        <v>44824.393391203703</v>
      </c>
      <c r="E730" s="32" t="s">
        <v>37</v>
      </c>
      <c r="F730" s="32" t="s">
        <v>39</v>
      </c>
      <c r="G730">
        <v>11859</v>
      </c>
      <c r="H730" s="33">
        <v>44830.604166666664</v>
      </c>
      <c r="I730" s="32" t="s">
        <v>38</v>
      </c>
      <c r="J730" s="32" t="s">
        <v>39</v>
      </c>
      <c r="K730" s="33"/>
      <c r="L730" s="32" t="s">
        <v>40</v>
      </c>
      <c r="M730" s="32" t="s">
        <v>56</v>
      </c>
      <c r="N730">
        <v>2</v>
      </c>
      <c r="O730" s="32" t="s">
        <v>518</v>
      </c>
      <c r="P730">
        <v>0</v>
      </c>
      <c r="Q730" s="32" t="s">
        <v>41</v>
      </c>
      <c r="R730">
        <v>622936244</v>
      </c>
      <c r="S730" s="32" t="s">
        <v>3281</v>
      </c>
      <c r="T730" s="32" t="s">
        <v>3282</v>
      </c>
      <c r="U730" s="32" t="s">
        <v>45</v>
      </c>
      <c r="V730" s="32" t="s">
        <v>3283</v>
      </c>
      <c r="W730" s="33">
        <v>44826.372800925928</v>
      </c>
      <c r="X730" s="32" t="s">
        <v>215</v>
      </c>
      <c r="Y730" s="32" t="s">
        <v>47</v>
      </c>
      <c r="Z730" s="32" t="s">
        <v>48</v>
      </c>
      <c r="AA730" s="32" t="s">
        <v>425</v>
      </c>
      <c r="AB730" s="32" t="s">
        <v>3284</v>
      </c>
      <c r="AC730" s="32" t="s">
        <v>174</v>
      </c>
      <c r="AD730" s="34"/>
      <c r="AE730" s="32" t="s">
        <v>39</v>
      </c>
      <c r="AF730" s="32" t="s">
        <v>53</v>
      </c>
      <c r="AG730" s="35">
        <v>0</v>
      </c>
      <c r="AH730" s="33">
        <v>44828.41028935185</v>
      </c>
      <c r="AI730" s="32" t="s">
        <v>56</v>
      </c>
    </row>
    <row r="731" spans="1:35">
      <c r="A731" s="32" t="s">
        <v>35</v>
      </c>
      <c r="B731" s="32" t="s">
        <v>171</v>
      </c>
      <c r="C731" s="33">
        <v>44824.607766203706</v>
      </c>
      <c r="D731" s="33">
        <v>44824.393634259257</v>
      </c>
      <c r="E731" s="32" t="s">
        <v>37</v>
      </c>
      <c r="F731" s="32" t="s">
        <v>3285</v>
      </c>
      <c r="G731">
        <v>11860</v>
      </c>
      <c r="H731" s="33">
        <v>44827.468877314815</v>
      </c>
      <c r="I731" s="32" t="s">
        <v>38</v>
      </c>
      <c r="J731" s="32" t="s">
        <v>39</v>
      </c>
      <c r="K731" s="33"/>
      <c r="L731" s="32" t="s">
        <v>40</v>
      </c>
      <c r="M731" s="32" t="s">
        <v>56</v>
      </c>
      <c r="N731">
        <v>1</v>
      </c>
      <c r="O731" s="32" t="s">
        <v>42</v>
      </c>
      <c r="P731">
        <v>0</v>
      </c>
      <c r="Q731" s="32" t="s">
        <v>41</v>
      </c>
      <c r="R731">
        <v>8414</v>
      </c>
      <c r="S731" s="32" t="s">
        <v>675</v>
      </c>
      <c r="T731" s="32" t="s">
        <v>676</v>
      </c>
      <c r="U731" s="32" t="s">
        <v>45</v>
      </c>
      <c r="V731" s="32" t="s">
        <v>3286</v>
      </c>
      <c r="W731" s="33">
        <v>44824.415821759256</v>
      </c>
      <c r="X731" s="32" t="s">
        <v>149</v>
      </c>
      <c r="Y731" s="32" t="s">
        <v>47</v>
      </c>
      <c r="Z731" s="32" t="s">
        <v>48</v>
      </c>
      <c r="AA731" s="32" t="s">
        <v>190</v>
      </c>
      <c r="AB731" s="32" t="s">
        <v>677</v>
      </c>
      <c r="AC731" s="32" t="s">
        <v>1304</v>
      </c>
      <c r="AD731" s="34">
        <v>44686</v>
      </c>
      <c r="AE731" s="32" t="s">
        <v>39</v>
      </c>
      <c r="AF731" s="32" t="s">
        <v>50</v>
      </c>
      <c r="AG731" s="35">
        <v>0</v>
      </c>
      <c r="AH731" s="33">
        <v>44824.856562499997</v>
      </c>
      <c r="AI731" s="32" t="s">
        <v>56</v>
      </c>
    </row>
    <row r="732" spans="1:35">
      <c r="A732" s="32" t="s">
        <v>35</v>
      </c>
      <c r="B732" s="32" t="s">
        <v>1527</v>
      </c>
      <c r="C732" s="33">
        <v>44824.608425925922</v>
      </c>
      <c r="D732" s="33">
        <v>44824.395821759259</v>
      </c>
      <c r="E732" s="32" t="s">
        <v>37</v>
      </c>
      <c r="F732" s="32" t="s">
        <v>3287</v>
      </c>
      <c r="G732">
        <v>11861</v>
      </c>
      <c r="H732" s="33">
        <v>44834.5778587963</v>
      </c>
      <c r="I732" s="32" t="s">
        <v>38</v>
      </c>
      <c r="J732" s="32" t="s">
        <v>39</v>
      </c>
      <c r="K732" s="33"/>
      <c r="L732" s="32" t="s">
        <v>40</v>
      </c>
      <c r="M732" s="32" t="s">
        <v>56</v>
      </c>
      <c r="N732">
        <v>1</v>
      </c>
      <c r="O732" s="32" t="s">
        <v>453</v>
      </c>
      <c r="P732">
        <v>0</v>
      </c>
      <c r="Q732" s="32" t="s">
        <v>56</v>
      </c>
      <c r="R732">
        <v>6807</v>
      </c>
      <c r="S732" s="32" t="s">
        <v>952</v>
      </c>
      <c r="T732" s="32" t="s">
        <v>953</v>
      </c>
      <c r="U732" s="32" t="s">
        <v>45</v>
      </c>
      <c r="V732" s="32" t="s">
        <v>3288</v>
      </c>
      <c r="W732" s="33">
        <v>44824.426550925928</v>
      </c>
      <c r="X732" s="32" t="s">
        <v>94</v>
      </c>
      <c r="Y732" s="32" t="s">
        <v>47</v>
      </c>
      <c r="Z732" s="32" t="s">
        <v>48</v>
      </c>
      <c r="AA732" s="32" t="s">
        <v>455</v>
      </c>
      <c r="AB732" s="32" t="s">
        <v>3289</v>
      </c>
      <c r="AC732" s="32" t="s">
        <v>613</v>
      </c>
      <c r="AD732" s="34"/>
      <c r="AE732" s="32" t="s">
        <v>39</v>
      </c>
      <c r="AF732" s="32" t="s">
        <v>50</v>
      </c>
      <c r="AG732" s="35">
        <v>0</v>
      </c>
      <c r="AH732" s="33">
        <v>44824.608414351853</v>
      </c>
      <c r="AI732" s="32" t="s">
        <v>56</v>
      </c>
    </row>
    <row r="733" spans="1:35">
      <c r="A733" s="32" t="s">
        <v>35</v>
      </c>
      <c r="B733" s="32" t="s">
        <v>178</v>
      </c>
      <c r="C733" s="33">
        <v>44824.609097222223</v>
      </c>
      <c r="D733" s="33">
        <v>44824.396018518521</v>
      </c>
      <c r="E733" s="32" t="s">
        <v>37</v>
      </c>
      <c r="F733" s="32" t="s">
        <v>39</v>
      </c>
      <c r="G733">
        <v>11862</v>
      </c>
      <c r="H733" s="33">
        <v>44826.707696759258</v>
      </c>
      <c r="I733" s="32" t="s">
        <v>38</v>
      </c>
      <c r="J733" s="32" t="s">
        <v>39</v>
      </c>
      <c r="K733" s="33"/>
      <c r="L733" s="32" t="s">
        <v>40</v>
      </c>
      <c r="M733" s="32" t="s">
        <v>56</v>
      </c>
      <c r="N733">
        <v>1</v>
      </c>
      <c r="O733" s="32" t="s">
        <v>73</v>
      </c>
      <c r="P733">
        <v>0</v>
      </c>
      <c r="Q733" s="32" t="s">
        <v>41</v>
      </c>
      <c r="R733">
        <v>8153</v>
      </c>
      <c r="S733" s="32" t="s">
        <v>260</v>
      </c>
      <c r="T733" s="32" t="s">
        <v>261</v>
      </c>
      <c r="U733" s="32" t="s">
        <v>45</v>
      </c>
      <c r="V733" s="32" t="s">
        <v>3290</v>
      </c>
      <c r="W733" s="33">
        <v>44824.547418981485</v>
      </c>
      <c r="X733" s="32" t="s">
        <v>67</v>
      </c>
      <c r="Y733" s="32" t="s">
        <v>47</v>
      </c>
      <c r="Z733" s="32" t="s">
        <v>48</v>
      </c>
      <c r="AA733" s="32" t="s">
        <v>182</v>
      </c>
      <c r="AB733" s="32" t="s">
        <v>262</v>
      </c>
      <c r="AC733" s="32" t="s">
        <v>670</v>
      </c>
      <c r="AD733" s="34"/>
      <c r="AE733" s="32" t="s">
        <v>39</v>
      </c>
      <c r="AF733" s="32" t="s">
        <v>53</v>
      </c>
      <c r="AG733" s="35">
        <v>0</v>
      </c>
      <c r="AH733" s="33">
        <v>44824.609085648146</v>
      </c>
      <c r="AI733" s="32" t="s">
        <v>56</v>
      </c>
    </row>
    <row r="734" spans="1:35">
      <c r="A734" s="32" t="s">
        <v>35</v>
      </c>
      <c r="B734" s="32" t="s">
        <v>178</v>
      </c>
      <c r="C734" s="33">
        <v>44824.609432870369</v>
      </c>
      <c r="D734" s="33">
        <v>44824.409178240741</v>
      </c>
      <c r="E734" s="32" t="s">
        <v>37</v>
      </c>
      <c r="F734" s="32" t="s">
        <v>3291</v>
      </c>
      <c r="G734">
        <v>11863</v>
      </c>
      <c r="H734" s="33">
        <v>44834.477488425924</v>
      </c>
      <c r="I734" s="32" t="s">
        <v>38</v>
      </c>
      <c r="J734" s="32" t="s">
        <v>39</v>
      </c>
      <c r="K734" s="33"/>
      <c r="L734" s="32" t="s">
        <v>40</v>
      </c>
      <c r="M734" s="32" t="s">
        <v>56</v>
      </c>
      <c r="N734">
        <v>1</v>
      </c>
      <c r="O734" s="32" t="s">
        <v>73</v>
      </c>
      <c r="P734">
        <v>0</v>
      </c>
      <c r="Q734" s="32" t="s">
        <v>56</v>
      </c>
      <c r="R734">
        <v>8633</v>
      </c>
      <c r="S734" s="32" t="s">
        <v>213</v>
      </c>
      <c r="T734" s="32" t="s">
        <v>214</v>
      </c>
      <c r="U734" s="32" t="s">
        <v>45</v>
      </c>
      <c r="V734" s="32" t="s">
        <v>3292</v>
      </c>
      <c r="W734" s="33">
        <v>44824.541435185187</v>
      </c>
      <c r="X734" s="32" t="s">
        <v>58</v>
      </c>
      <c r="Y734" s="32" t="s">
        <v>47</v>
      </c>
      <c r="Z734" s="32" t="s">
        <v>48</v>
      </c>
      <c r="AA734" s="32" t="s">
        <v>182</v>
      </c>
      <c r="AB734" s="32" t="s">
        <v>3293</v>
      </c>
      <c r="AC734" s="32" t="s">
        <v>786</v>
      </c>
      <c r="AD734" s="34">
        <v>44686</v>
      </c>
      <c r="AE734" s="32" t="s">
        <v>39</v>
      </c>
      <c r="AF734" s="32" t="s">
        <v>53</v>
      </c>
      <c r="AG734" s="35">
        <v>0</v>
      </c>
      <c r="AH734" s="33">
        <v>44824.611724537041</v>
      </c>
      <c r="AI734" s="32" t="s">
        <v>56</v>
      </c>
    </row>
    <row r="735" spans="1:35">
      <c r="A735" s="32" t="s">
        <v>35</v>
      </c>
      <c r="B735" s="32" t="s">
        <v>2348</v>
      </c>
      <c r="C735" s="33">
        <v>44824.686319444445</v>
      </c>
      <c r="D735" s="33">
        <v>44824.409444444442</v>
      </c>
      <c r="E735" s="32" t="s">
        <v>37</v>
      </c>
      <c r="F735" s="32" t="s">
        <v>3294</v>
      </c>
      <c r="G735">
        <v>11864</v>
      </c>
      <c r="H735" s="33">
        <v>44834.41201388889</v>
      </c>
      <c r="I735" s="32" t="s">
        <v>38</v>
      </c>
      <c r="J735" s="32" t="s">
        <v>39</v>
      </c>
      <c r="K735" s="33"/>
      <c r="L735" s="32" t="s">
        <v>40</v>
      </c>
      <c r="M735" s="32" t="s">
        <v>56</v>
      </c>
      <c r="N735">
        <v>1</v>
      </c>
      <c r="O735" s="32" t="s">
        <v>82</v>
      </c>
      <c r="P735">
        <v>0</v>
      </c>
      <c r="Q735" s="32" t="s">
        <v>56</v>
      </c>
      <c r="R735">
        <v>894087904</v>
      </c>
      <c r="S735" s="32" t="s">
        <v>3055</v>
      </c>
      <c r="T735" s="32" t="s">
        <v>3056</v>
      </c>
      <c r="U735" s="32" t="s">
        <v>45</v>
      </c>
      <c r="V735" s="32" t="s">
        <v>3295</v>
      </c>
      <c r="W735" s="33">
        <v>44824.684050925927</v>
      </c>
      <c r="X735" s="32" t="s">
        <v>59</v>
      </c>
      <c r="Y735" s="32" t="s">
        <v>47</v>
      </c>
      <c r="Z735" s="32" t="s">
        <v>48</v>
      </c>
      <c r="AA735" s="32" t="s">
        <v>474</v>
      </c>
      <c r="AB735" s="32" t="s">
        <v>102</v>
      </c>
      <c r="AC735" s="32" t="s">
        <v>570</v>
      </c>
      <c r="AD735" s="34"/>
      <c r="AE735" s="32" t="s">
        <v>39</v>
      </c>
      <c r="AF735" s="32" t="s">
        <v>50</v>
      </c>
      <c r="AG735" s="35">
        <v>0</v>
      </c>
      <c r="AH735" s="33">
        <v>44824.686319444445</v>
      </c>
      <c r="AI735" s="32" t="s">
        <v>56</v>
      </c>
    </row>
    <row r="736" spans="1:35">
      <c r="A736" s="32" t="s">
        <v>35</v>
      </c>
      <c r="B736" s="32" t="s">
        <v>1527</v>
      </c>
      <c r="C736" s="33">
        <v>44831.398680555554</v>
      </c>
      <c r="D736" s="33">
        <v>44824.410497685189</v>
      </c>
      <c r="E736" s="32" t="s">
        <v>37</v>
      </c>
      <c r="F736" s="32" t="s">
        <v>3296</v>
      </c>
      <c r="G736">
        <v>11865</v>
      </c>
      <c r="H736" s="33">
        <v>44834.41064814815</v>
      </c>
      <c r="I736" s="32" t="s">
        <v>38</v>
      </c>
      <c r="J736" s="32" t="s">
        <v>39</v>
      </c>
      <c r="K736" s="33"/>
      <c r="L736" s="32" t="s">
        <v>40</v>
      </c>
      <c r="M736" s="32" t="s">
        <v>56</v>
      </c>
      <c r="N736">
        <v>1</v>
      </c>
      <c r="O736" s="32" t="s">
        <v>202</v>
      </c>
      <c r="P736">
        <v>0</v>
      </c>
      <c r="Q736" s="32" t="s">
        <v>56</v>
      </c>
      <c r="R736">
        <v>896657334</v>
      </c>
      <c r="S736" s="32" t="s">
        <v>2974</v>
      </c>
      <c r="T736" s="32" t="s">
        <v>2975</v>
      </c>
      <c r="U736" s="32" t="s">
        <v>45</v>
      </c>
      <c r="V736" s="32" t="s">
        <v>3297</v>
      </c>
      <c r="W736" s="33">
        <v>44831.398680555554</v>
      </c>
      <c r="X736" s="32" t="s">
        <v>189</v>
      </c>
      <c r="Y736" s="32" t="s">
        <v>47</v>
      </c>
      <c r="Z736" s="32" t="s">
        <v>48</v>
      </c>
      <c r="AA736" s="32" t="s">
        <v>478</v>
      </c>
      <c r="AB736" s="32" t="s">
        <v>3298</v>
      </c>
      <c r="AC736" s="32" t="s">
        <v>2978</v>
      </c>
      <c r="AD736" s="34"/>
      <c r="AE736" s="32" t="s">
        <v>39</v>
      </c>
      <c r="AF736" s="32" t="s">
        <v>50</v>
      </c>
      <c r="AG736" s="35">
        <v>0</v>
      </c>
      <c r="AH736" s="33">
        <v>44831.398680555554</v>
      </c>
      <c r="AI736" s="32" t="s">
        <v>56</v>
      </c>
    </row>
    <row r="737" spans="1:35">
      <c r="A737" s="32" t="s">
        <v>35</v>
      </c>
      <c r="B737" s="32" t="s">
        <v>36</v>
      </c>
      <c r="C737" s="33">
        <v>44824.609652777777</v>
      </c>
      <c r="D737" s="33">
        <v>44824.413831018515</v>
      </c>
      <c r="E737" s="32" t="s">
        <v>37</v>
      </c>
      <c r="F737" s="32" t="s">
        <v>3299</v>
      </c>
      <c r="G737">
        <v>11866</v>
      </c>
      <c r="H737" s="33">
        <v>44834.474918981483</v>
      </c>
      <c r="I737" s="32" t="s">
        <v>38</v>
      </c>
      <c r="J737" s="32" t="s">
        <v>39</v>
      </c>
      <c r="K737" s="33"/>
      <c r="L737" s="32" t="s">
        <v>40</v>
      </c>
      <c r="M737" s="32" t="s">
        <v>56</v>
      </c>
      <c r="N737">
        <v>1</v>
      </c>
      <c r="O737" s="32" t="s">
        <v>82</v>
      </c>
      <c r="P737">
        <v>0</v>
      </c>
      <c r="Q737" s="32" t="s">
        <v>56</v>
      </c>
      <c r="R737">
        <v>8592</v>
      </c>
      <c r="S737" s="32" t="s">
        <v>936</v>
      </c>
      <c r="T737" s="32" t="s">
        <v>2145</v>
      </c>
      <c r="U737" s="32" t="s">
        <v>45</v>
      </c>
      <c r="V737" s="32" t="s">
        <v>698</v>
      </c>
      <c r="W737" s="33">
        <v>44824.548657407409</v>
      </c>
      <c r="X737" s="32" t="s">
        <v>67</v>
      </c>
      <c r="Y737" s="32" t="s">
        <v>47</v>
      </c>
      <c r="Z737" s="32" t="s">
        <v>48</v>
      </c>
      <c r="AA737" s="32" t="s">
        <v>336</v>
      </c>
      <c r="AB737" s="32" t="s">
        <v>3300</v>
      </c>
      <c r="AC737" s="32" t="s">
        <v>1256</v>
      </c>
      <c r="AD737" s="34"/>
      <c r="AE737" s="32" t="s">
        <v>39</v>
      </c>
      <c r="AF737" s="32" t="s">
        <v>50</v>
      </c>
      <c r="AG737" s="35">
        <v>0</v>
      </c>
      <c r="AH737" s="33">
        <v>44824.6096412037</v>
      </c>
      <c r="AI737" s="32" t="s">
        <v>56</v>
      </c>
    </row>
    <row r="738" spans="1:35">
      <c r="A738" s="32" t="s">
        <v>35</v>
      </c>
      <c r="B738" s="32" t="s">
        <v>36</v>
      </c>
      <c r="C738" s="33">
        <v>44824.609872685185</v>
      </c>
      <c r="D738" s="33">
        <v>44824.418217592596</v>
      </c>
      <c r="E738" s="32" t="s">
        <v>37</v>
      </c>
      <c r="F738" s="32" t="s">
        <v>3301</v>
      </c>
      <c r="G738">
        <v>11867</v>
      </c>
      <c r="H738" s="33">
        <v>44827.350844907407</v>
      </c>
      <c r="I738" s="32" t="s">
        <v>38</v>
      </c>
      <c r="J738" s="32" t="s">
        <v>39</v>
      </c>
      <c r="K738" s="33"/>
      <c r="L738" s="32" t="s">
        <v>40</v>
      </c>
      <c r="M738" s="32" t="s">
        <v>56</v>
      </c>
      <c r="N738">
        <v>1</v>
      </c>
      <c r="O738" s="32" t="s">
        <v>42</v>
      </c>
      <c r="P738">
        <v>0</v>
      </c>
      <c r="Q738" s="32" t="s">
        <v>41</v>
      </c>
      <c r="R738">
        <v>8503</v>
      </c>
      <c r="S738" s="32" t="s">
        <v>385</v>
      </c>
      <c r="T738" s="32" t="s">
        <v>386</v>
      </c>
      <c r="U738" s="32" t="s">
        <v>45</v>
      </c>
      <c r="V738" s="32" t="s">
        <v>3302</v>
      </c>
      <c r="W738" s="33">
        <v>44824.552499999998</v>
      </c>
      <c r="X738" s="32" t="s">
        <v>67</v>
      </c>
      <c r="Y738" s="32" t="s">
        <v>47</v>
      </c>
      <c r="Z738" s="32" t="s">
        <v>48</v>
      </c>
      <c r="AA738" s="32" t="s">
        <v>131</v>
      </c>
      <c r="AB738" s="32" t="s">
        <v>1038</v>
      </c>
      <c r="AC738" s="32" t="s">
        <v>387</v>
      </c>
      <c r="AD738" s="34"/>
      <c r="AE738" s="32" t="s">
        <v>39</v>
      </c>
      <c r="AF738" s="32" t="s">
        <v>50</v>
      </c>
      <c r="AG738" s="35">
        <v>0</v>
      </c>
      <c r="AH738" s="33">
        <v>44824.609872685185</v>
      </c>
      <c r="AI738" s="32" t="s">
        <v>56</v>
      </c>
    </row>
    <row r="739" spans="1:35">
      <c r="A739" s="32" t="s">
        <v>35</v>
      </c>
      <c r="B739" s="32" t="s">
        <v>171</v>
      </c>
      <c r="C739" s="33">
        <v>44824.610775462963</v>
      </c>
      <c r="D739" s="33">
        <v>44824.41988425926</v>
      </c>
      <c r="E739" s="32" t="s">
        <v>37</v>
      </c>
      <c r="F739" s="32" t="s">
        <v>3303</v>
      </c>
      <c r="G739">
        <v>11868</v>
      </c>
      <c r="H739" s="33">
        <v>44834.605914351851</v>
      </c>
      <c r="I739" s="32" t="s">
        <v>38</v>
      </c>
      <c r="J739" s="32" t="s">
        <v>39</v>
      </c>
      <c r="K739" s="33"/>
      <c r="L739" s="32" t="s">
        <v>40</v>
      </c>
      <c r="M739" s="32" t="s">
        <v>56</v>
      </c>
      <c r="N739">
        <v>1</v>
      </c>
      <c r="O739" s="32" t="s">
        <v>42</v>
      </c>
      <c r="P739">
        <v>0</v>
      </c>
      <c r="Q739" s="32" t="s">
        <v>56</v>
      </c>
      <c r="R739">
        <v>8428</v>
      </c>
      <c r="S739" s="32" t="s">
        <v>1057</v>
      </c>
      <c r="T739" s="32" t="s">
        <v>1058</v>
      </c>
      <c r="U739" s="32" t="s">
        <v>45</v>
      </c>
      <c r="V739" s="32" t="s">
        <v>3304</v>
      </c>
      <c r="W739" s="33">
        <v>44824.425925925927</v>
      </c>
      <c r="X739" s="32" t="s">
        <v>149</v>
      </c>
      <c r="Y739" s="32" t="s">
        <v>47</v>
      </c>
      <c r="Z739" s="32" t="s">
        <v>48</v>
      </c>
      <c r="AA739" s="32" t="s">
        <v>190</v>
      </c>
      <c r="AB739" s="32" t="s">
        <v>3305</v>
      </c>
      <c r="AC739" s="32" t="s">
        <v>1304</v>
      </c>
      <c r="AD739" s="34"/>
      <c r="AE739" s="32" t="s">
        <v>39</v>
      </c>
      <c r="AF739" s="32" t="s">
        <v>50</v>
      </c>
      <c r="AG739" s="35">
        <v>0</v>
      </c>
      <c r="AH739" s="33">
        <v>44824.610775462963</v>
      </c>
      <c r="AI739" s="32" t="s">
        <v>56</v>
      </c>
    </row>
    <row r="740" spans="1:35">
      <c r="A740" s="32" t="s">
        <v>35</v>
      </c>
      <c r="B740" s="32" t="s">
        <v>1527</v>
      </c>
      <c r="C740" s="33">
        <v>44824.460486111115</v>
      </c>
      <c r="D740" s="33">
        <v>44824.426122685189</v>
      </c>
      <c r="E740" s="32" t="s">
        <v>37</v>
      </c>
      <c r="F740" s="32" t="s">
        <v>3306</v>
      </c>
      <c r="G740">
        <v>11869</v>
      </c>
      <c r="H740" s="33">
        <v>44834.426608796297</v>
      </c>
      <c r="I740" s="32" t="s">
        <v>38</v>
      </c>
      <c r="J740" s="32" t="s">
        <v>39</v>
      </c>
      <c r="K740" s="33"/>
      <c r="L740" s="32" t="s">
        <v>40</v>
      </c>
      <c r="M740" s="32" t="s">
        <v>56</v>
      </c>
      <c r="N740">
        <v>1</v>
      </c>
      <c r="O740" s="32" t="s">
        <v>135</v>
      </c>
      <c r="P740">
        <v>0</v>
      </c>
      <c r="Q740" s="32" t="s">
        <v>56</v>
      </c>
      <c r="R740">
        <v>894153398</v>
      </c>
      <c r="S740" s="32" t="s">
        <v>3307</v>
      </c>
      <c r="T740" s="32" t="s">
        <v>3308</v>
      </c>
      <c r="U740" s="32" t="s">
        <v>45</v>
      </c>
      <c r="V740" s="32" t="s">
        <v>3309</v>
      </c>
      <c r="W740" s="33">
        <v>44824.460486111115</v>
      </c>
      <c r="X740" s="32" t="s">
        <v>96</v>
      </c>
      <c r="Y740" s="32" t="s">
        <v>47</v>
      </c>
      <c r="Z740" s="32" t="s">
        <v>48</v>
      </c>
      <c r="AA740" s="32" t="s">
        <v>97</v>
      </c>
      <c r="AB740" s="32" t="s">
        <v>3310</v>
      </c>
      <c r="AC740" s="32" t="s">
        <v>3311</v>
      </c>
      <c r="AD740" s="34"/>
      <c r="AE740" s="32" t="s">
        <v>39</v>
      </c>
      <c r="AF740" s="32" t="s">
        <v>53</v>
      </c>
      <c r="AG740" s="35">
        <v>0</v>
      </c>
      <c r="AH740" s="33">
        <v>44824.460486111115</v>
      </c>
      <c r="AI740" s="32" t="s">
        <v>56</v>
      </c>
    </row>
    <row r="741" spans="1:35">
      <c r="A741" s="32" t="s">
        <v>35</v>
      </c>
      <c r="B741" s="32" t="s">
        <v>36</v>
      </c>
      <c r="C741" s="33">
        <v>44824.613495370373</v>
      </c>
      <c r="D741" s="33">
        <v>44824.427164351851</v>
      </c>
      <c r="E741" s="32" t="s">
        <v>37</v>
      </c>
      <c r="F741" s="32" t="s">
        <v>3312</v>
      </c>
      <c r="G741">
        <v>11870</v>
      </c>
      <c r="H741" s="33">
        <v>44834.450300925928</v>
      </c>
      <c r="I741" s="32" t="s">
        <v>38</v>
      </c>
      <c r="J741" s="32" t="s">
        <v>39</v>
      </c>
      <c r="K741" s="33"/>
      <c r="L741" s="32" t="s">
        <v>40</v>
      </c>
      <c r="M741" s="32" t="s">
        <v>56</v>
      </c>
      <c r="N741">
        <v>1</v>
      </c>
      <c r="O741" s="32" t="s">
        <v>42</v>
      </c>
      <c r="P741">
        <v>0</v>
      </c>
      <c r="Q741" s="32" t="s">
        <v>56</v>
      </c>
      <c r="R741">
        <v>6085</v>
      </c>
      <c r="S741" s="32" t="s">
        <v>650</v>
      </c>
      <c r="T741" s="32" t="s">
        <v>1733</v>
      </c>
      <c r="U741" s="32" t="s">
        <v>45</v>
      </c>
      <c r="V741" s="32" t="s">
        <v>3313</v>
      </c>
      <c r="W741" s="33">
        <v>44824.590474537035</v>
      </c>
      <c r="X741" s="32" t="s">
        <v>81</v>
      </c>
      <c r="Y741" s="32" t="s">
        <v>47</v>
      </c>
      <c r="Z741" s="32" t="s">
        <v>48</v>
      </c>
      <c r="AA741" s="32" t="s">
        <v>128</v>
      </c>
      <c r="AB741" s="32" t="s">
        <v>374</v>
      </c>
      <c r="AC741" s="32" t="s">
        <v>652</v>
      </c>
      <c r="AD741" s="34"/>
      <c r="AE741" s="32" t="s">
        <v>39</v>
      </c>
      <c r="AF741" s="32" t="s">
        <v>50</v>
      </c>
      <c r="AG741" s="35">
        <v>0</v>
      </c>
      <c r="AH741" s="33">
        <v>44824.613495370373</v>
      </c>
      <c r="AI741" s="32" t="s">
        <v>56</v>
      </c>
    </row>
    <row r="742" spans="1:35">
      <c r="A742" s="32" t="s">
        <v>35</v>
      </c>
      <c r="B742" s="32" t="s">
        <v>1527</v>
      </c>
      <c r="C742" s="33">
        <v>44824.467256944445</v>
      </c>
      <c r="D742" s="33">
        <v>44824.433206018519</v>
      </c>
      <c r="E742" s="32" t="s">
        <v>37</v>
      </c>
      <c r="F742" s="32" t="s">
        <v>3314</v>
      </c>
      <c r="G742">
        <v>11871</v>
      </c>
      <c r="H742" s="33">
        <v>44834.433298611111</v>
      </c>
      <c r="I742" s="32" t="s">
        <v>3315</v>
      </c>
      <c r="J742" s="32" t="s">
        <v>45</v>
      </c>
      <c r="K742" s="33">
        <v>44824.467152777775</v>
      </c>
      <c r="L742" s="32" t="s">
        <v>40</v>
      </c>
      <c r="M742" s="32" t="s">
        <v>56</v>
      </c>
      <c r="N742">
        <v>1</v>
      </c>
      <c r="O742" s="32" t="s">
        <v>135</v>
      </c>
      <c r="P742">
        <v>1</v>
      </c>
      <c r="Q742" s="32" t="s">
        <v>56</v>
      </c>
      <c r="R742">
        <v>6795</v>
      </c>
      <c r="S742" s="32" t="s">
        <v>2068</v>
      </c>
      <c r="T742" s="32" t="s">
        <v>2069</v>
      </c>
      <c r="U742" s="32" t="s">
        <v>45</v>
      </c>
      <c r="V742" s="32" t="s">
        <v>3316</v>
      </c>
      <c r="W742" s="33">
        <v>44824.467256944445</v>
      </c>
      <c r="X742" s="32" t="s">
        <v>110</v>
      </c>
      <c r="Y742" s="32" t="s">
        <v>47</v>
      </c>
      <c r="Z742" s="32" t="s">
        <v>48</v>
      </c>
      <c r="AA742" s="32" t="s">
        <v>97</v>
      </c>
      <c r="AB742" s="32" t="s">
        <v>3317</v>
      </c>
      <c r="AC742" s="32" t="s">
        <v>764</v>
      </c>
      <c r="AD742" s="34">
        <v>44686</v>
      </c>
      <c r="AE742" s="32" t="s">
        <v>39</v>
      </c>
      <c r="AF742" s="32" t="s">
        <v>53</v>
      </c>
      <c r="AG742" s="35">
        <v>0</v>
      </c>
      <c r="AH742" s="33">
        <v>44824.584675925929</v>
      </c>
      <c r="AI742" s="32" t="s">
        <v>56</v>
      </c>
    </row>
    <row r="743" spans="1:35">
      <c r="A743" s="32" t="s">
        <v>35</v>
      </c>
      <c r="B743" s="32" t="s">
        <v>1527</v>
      </c>
      <c r="C743" s="33">
        <v>44824.732094907406</v>
      </c>
      <c r="D743" s="33">
        <v>44824.436342592591</v>
      </c>
      <c r="E743" s="32" t="s">
        <v>37</v>
      </c>
      <c r="F743" s="32" t="s">
        <v>3318</v>
      </c>
      <c r="G743">
        <v>11872</v>
      </c>
      <c r="H743" s="33">
        <v>44824.60365740741</v>
      </c>
      <c r="I743" s="32" t="s">
        <v>38</v>
      </c>
      <c r="J743" s="32" t="s">
        <v>39</v>
      </c>
      <c r="K743" s="33"/>
      <c r="L743" s="32" t="s">
        <v>40</v>
      </c>
      <c r="M743" s="32" t="s">
        <v>203</v>
      </c>
      <c r="N743">
        <v>1</v>
      </c>
      <c r="O743" s="32" t="s">
        <v>369</v>
      </c>
      <c r="P743">
        <v>0</v>
      </c>
      <c r="Q743" s="32" t="s">
        <v>205</v>
      </c>
      <c r="R743">
        <v>8888</v>
      </c>
      <c r="S743" s="32" t="s">
        <v>218</v>
      </c>
      <c r="T743" s="32" t="s">
        <v>219</v>
      </c>
      <c r="U743" s="32" t="s">
        <v>66</v>
      </c>
      <c r="V743" s="32" t="s">
        <v>3319</v>
      </c>
      <c r="W743" s="33">
        <v>44824.732094907406</v>
      </c>
      <c r="X743" s="32" t="s">
        <v>196</v>
      </c>
      <c r="Y743" s="32" t="s">
        <v>52</v>
      </c>
      <c r="Z743" s="32" t="s">
        <v>48</v>
      </c>
      <c r="AA743" s="32" t="s">
        <v>107</v>
      </c>
      <c r="AB743" s="32" t="s">
        <v>3320</v>
      </c>
      <c r="AC743" s="32" t="s">
        <v>538</v>
      </c>
      <c r="AD743" s="34"/>
      <c r="AE743" s="32" t="s">
        <v>39</v>
      </c>
      <c r="AF743" s="32" t="s">
        <v>50</v>
      </c>
      <c r="AG743" s="35">
        <v>0</v>
      </c>
      <c r="AH743" s="33">
        <v>44824.732094907406</v>
      </c>
      <c r="AI743" s="32" t="s">
        <v>203</v>
      </c>
    </row>
    <row r="744" spans="1:35">
      <c r="A744" s="32" t="s">
        <v>35</v>
      </c>
      <c r="B744" s="32" t="s">
        <v>73</v>
      </c>
      <c r="C744" s="33">
        <v>44824.614293981482</v>
      </c>
      <c r="D744" s="33">
        <v>44824.438379629632</v>
      </c>
      <c r="E744" s="32" t="s">
        <v>37</v>
      </c>
      <c r="F744" s="32" t="s">
        <v>3321</v>
      </c>
      <c r="G744">
        <v>11873</v>
      </c>
      <c r="H744" s="33">
        <v>44834.587905092594</v>
      </c>
      <c r="I744" s="32" t="s">
        <v>38</v>
      </c>
      <c r="J744" s="32" t="s">
        <v>39</v>
      </c>
      <c r="K744" s="33"/>
      <c r="L744" s="32" t="s">
        <v>40</v>
      </c>
      <c r="M744" s="32" t="s">
        <v>56</v>
      </c>
      <c r="N744">
        <v>1</v>
      </c>
      <c r="O744" s="32" t="s">
        <v>42</v>
      </c>
      <c r="P744">
        <v>0</v>
      </c>
      <c r="Q744" s="32" t="s">
        <v>56</v>
      </c>
      <c r="R744">
        <v>6133</v>
      </c>
      <c r="S744" s="32" t="s">
        <v>426</v>
      </c>
      <c r="T744" s="32" t="s">
        <v>3322</v>
      </c>
      <c r="U744" s="32" t="s">
        <v>45</v>
      </c>
      <c r="V744" s="32" t="s">
        <v>3323</v>
      </c>
      <c r="W744" s="33">
        <v>44824.46539351852</v>
      </c>
      <c r="X744" s="32" t="s">
        <v>46</v>
      </c>
      <c r="Y744" s="32" t="s">
        <v>47</v>
      </c>
      <c r="Z744" s="32" t="s">
        <v>48</v>
      </c>
      <c r="AA744" s="32" t="s">
        <v>77</v>
      </c>
      <c r="AB744" s="32" t="s">
        <v>3324</v>
      </c>
      <c r="AC744" s="32" t="s">
        <v>509</v>
      </c>
      <c r="AD744" s="34"/>
      <c r="AE744" s="32" t="s">
        <v>39</v>
      </c>
      <c r="AF744" s="32" t="s">
        <v>50</v>
      </c>
      <c r="AG744" s="35">
        <v>0</v>
      </c>
      <c r="AH744" s="33">
        <v>44824.614293981482</v>
      </c>
      <c r="AI744" s="32" t="s">
        <v>56</v>
      </c>
    </row>
    <row r="745" spans="1:35">
      <c r="A745" s="32" t="s">
        <v>35</v>
      </c>
      <c r="B745" s="32" t="s">
        <v>1527</v>
      </c>
      <c r="C745" s="33">
        <v>44824.458472222221</v>
      </c>
      <c r="D745" s="33">
        <v>44824.441319444442</v>
      </c>
      <c r="E745" s="32" t="s">
        <v>37</v>
      </c>
      <c r="F745" s="32" t="s">
        <v>39</v>
      </c>
      <c r="G745">
        <v>11874</v>
      </c>
      <c r="H745" s="33">
        <v>44824.622361111113</v>
      </c>
      <c r="I745" s="32" t="s">
        <v>38</v>
      </c>
      <c r="J745" s="32" t="s">
        <v>39</v>
      </c>
      <c r="K745" s="33"/>
      <c r="L745" s="32" t="s">
        <v>40</v>
      </c>
      <c r="M745" s="32" t="s">
        <v>203</v>
      </c>
      <c r="N745">
        <v>1</v>
      </c>
      <c r="O745" s="32" t="s">
        <v>42</v>
      </c>
      <c r="P745">
        <v>0</v>
      </c>
      <c r="Q745" s="32" t="s">
        <v>205</v>
      </c>
      <c r="R745">
        <v>8744</v>
      </c>
      <c r="S745" s="32" t="s">
        <v>553</v>
      </c>
      <c r="T745" s="32" t="s">
        <v>554</v>
      </c>
      <c r="U745" s="32" t="s">
        <v>45</v>
      </c>
      <c r="V745" s="32" t="s">
        <v>3325</v>
      </c>
      <c r="W745" s="33">
        <v>44824.444456018522</v>
      </c>
      <c r="X745" s="32" t="s">
        <v>184</v>
      </c>
      <c r="Y745" s="32" t="s">
        <v>47</v>
      </c>
      <c r="Z745" s="32" t="s">
        <v>48</v>
      </c>
      <c r="AA745" s="32" t="s">
        <v>107</v>
      </c>
      <c r="AB745" s="32" t="s">
        <v>3326</v>
      </c>
      <c r="AC745" s="32" t="s">
        <v>496</v>
      </c>
      <c r="AD745" s="34"/>
      <c r="AE745" s="32" t="s">
        <v>39</v>
      </c>
      <c r="AF745" s="32" t="s">
        <v>50</v>
      </c>
      <c r="AG745" s="35">
        <v>0</v>
      </c>
      <c r="AH745" s="33">
        <v>44824.458472222221</v>
      </c>
      <c r="AI745" s="32" t="s">
        <v>203</v>
      </c>
    </row>
    <row r="746" spans="1:35">
      <c r="A746" s="32" t="s">
        <v>35</v>
      </c>
      <c r="B746" s="32" t="s">
        <v>1527</v>
      </c>
      <c r="C746" s="33">
        <v>44824.458449074074</v>
      </c>
      <c r="D746" s="33">
        <v>44824.441990740743</v>
      </c>
      <c r="E746" s="32" t="s">
        <v>37</v>
      </c>
      <c r="F746" s="32" t="s">
        <v>3327</v>
      </c>
      <c r="G746">
        <v>11875</v>
      </c>
      <c r="H746" s="33">
        <v>44824.62164351852</v>
      </c>
      <c r="I746" s="32" t="s">
        <v>38</v>
      </c>
      <c r="J746" s="32" t="s">
        <v>39</v>
      </c>
      <c r="K746" s="33"/>
      <c r="L746" s="32" t="s">
        <v>40</v>
      </c>
      <c r="M746" s="32" t="s">
        <v>203</v>
      </c>
      <c r="N746">
        <v>1</v>
      </c>
      <c r="O746" s="32" t="s">
        <v>42</v>
      </c>
      <c r="P746">
        <v>0</v>
      </c>
      <c r="Q746" s="32" t="s">
        <v>205</v>
      </c>
      <c r="R746">
        <v>973439489</v>
      </c>
      <c r="S746" s="32" t="s">
        <v>1061</v>
      </c>
      <c r="T746" s="32" t="s">
        <v>1062</v>
      </c>
      <c r="U746" s="32" t="s">
        <v>45</v>
      </c>
      <c r="V746" s="32" t="s">
        <v>3328</v>
      </c>
      <c r="W746" s="33">
        <v>44824.445752314816</v>
      </c>
      <c r="X746" s="32" t="s">
        <v>184</v>
      </c>
      <c r="Y746" s="32" t="s">
        <v>47</v>
      </c>
      <c r="Z746" s="32" t="s">
        <v>48</v>
      </c>
      <c r="AA746" s="32" t="s">
        <v>107</v>
      </c>
      <c r="AB746" s="32" t="s">
        <v>3329</v>
      </c>
      <c r="AC746" s="32" t="s">
        <v>291</v>
      </c>
      <c r="AD746" s="34"/>
      <c r="AE746" s="32" t="s">
        <v>39</v>
      </c>
      <c r="AF746" s="32" t="s">
        <v>50</v>
      </c>
      <c r="AG746" s="35">
        <v>0</v>
      </c>
      <c r="AH746" s="33">
        <v>44824.458449074074</v>
      </c>
      <c r="AI746" s="32" t="s">
        <v>203</v>
      </c>
    </row>
    <row r="747" spans="1:35">
      <c r="A747" s="32" t="s">
        <v>35</v>
      </c>
      <c r="B747" s="32" t="s">
        <v>1527</v>
      </c>
      <c r="C747" s="33">
        <v>44824.458425925928</v>
      </c>
      <c r="D747" s="33">
        <v>44824.442314814813</v>
      </c>
      <c r="E747" s="32" t="s">
        <v>37</v>
      </c>
      <c r="F747" s="32" t="s">
        <v>3330</v>
      </c>
      <c r="G747">
        <v>11876</v>
      </c>
      <c r="H747" s="33">
        <v>44824.621620370373</v>
      </c>
      <c r="I747" s="32" t="s">
        <v>38</v>
      </c>
      <c r="J747" s="32" t="s">
        <v>39</v>
      </c>
      <c r="K747" s="33"/>
      <c r="L747" s="32" t="s">
        <v>40</v>
      </c>
      <c r="M747" s="32" t="s">
        <v>203</v>
      </c>
      <c r="N747">
        <v>1</v>
      </c>
      <c r="O747" s="32" t="s">
        <v>42</v>
      </c>
      <c r="P747">
        <v>0</v>
      </c>
      <c r="Q747" s="32" t="s">
        <v>205</v>
      </c>
      <c r="R747">
        <v>6471</v>
      </c>
      <c r="S747" s="32" t="s">
        <v>412</v>
      </c>
      <c r="T747" s="32" t="s">
        <v>413</v>
      </c>
      <c r="U747" s="32" t="s">
        <v>45</v>
      </c>
      <c r="V747" s="32" t="s">
        <v>3331</v>
      </c>
      <c r="W747" s="33">
        <v>44824.446238425924</v>
      </c>
      <c r="X747" s="32" t="s">
        <v>184</v>
      </c>
      <c r="Y747" s="32" t="s">
        <v>47</v>
      </c>
      <c r="Z747" s="32" t="s">
        <v>48</v>
      </c>
      <c r="AA747" s="32" t="s">
        <v>107</v>
      </c>
      <c r="AB747" s="32" t="s">
        <v>3332</v>
      </c>
      <c r="AC747" s="32" t="s">
        <v>579</v>
      </c>
      <c r="AD747" s="34"/>
      <c r="AE747" s="32" t="s">
        <v>39</v>
      </c>
      <c r="AF747" s="32" t="s">
        <v>50</v>
      </c>
      <c r="AG747" s="35">
        <v>0</v>
      </c>
      <c r="AH747" s="33">
        <v>44824.458425925928</v>
      </c>
      <c r="AI747" s="32" t="s">
        <v>203</v>
      </c>
    </row>
    <row r="748" spans="1:35">
      <c r="A748" s="32" t="s">
        <v>35</v>
      </c>
      <c r="B748" s="32" t="s">
        <v>737</v>
      </c>
      <c r="C748" s="33"/>
      <c r="D748" s="33">
        <v>44824.445289351854</v>
      </c>
      <c r="E748" s="32" t="s">
        <v>37</v>
      </c>
      <c r="F748" s="32" t="s">
        <v>39</v>
      </c>
      <c r="G748">
        <v>11877</v>
      </c>
      <c r="H748" s="33">
        <v>44841.666666666664</v>
      </c>
      <c r="I748" s="32" t="s">
        <v>38</v>
      </c>
      <c r="J748" s="32" t="s">
        <v>39</v>
      </c>
      <c r="K748" s="33"/>
      <c r="L748" s="32" t="s">
        <v>40</v>
      </c>
      <c r="M748" s="32" t="s">
        <v>56</v>
      </c>
      <c r="N748">
        <v>1</v>
      </c>
      <c r="O748" s="32" t="s">
        <v>948</v>
      </c>
      <c r="P748">
        <v>0</v>
      </c>
      <c r="Q748" s="32" t="s">
        <v>41</v>
      </c>
      <c r="R748">
        <v>8744</v>
      </c>
      <c r="S748" s="32" t="s">
        <v>553</v>
      </c>
      <c r="T748" s="32" t="s">
        <v>554</v>
      </c>
      <c r="U748" s="32" t="s">
        <v>39</v>
      </c>
      <c r="V748" s="32" t="s">
        <v>39</v>
      </c>
      <c r="W748" s="33"/>
      <c r="X748" s="32" t="s">
        <v>594</v>
      </c>
      <c r="Y748" s="32" t="s">
        <v>47</v>
      </c>
      <c r="Z748" s="32" t="s">
        <v>160</v>
      </c>
      <c r="AA748" s="32" t="s">
        <v>920</v>
      </c>
      <c r="AB748" s="32" t="s">
        <v>671</v>
      </c>
      <c r="AC748" s="32" t="s">
        <v>496</v>
      </c>
      <c r="AD748" s="34"/>
      <c r="AE748" s="32" t="s">
        <v>39</v>
      </c>
      <c r="AF748" s="32" t="s">
        <v>53</v>
      </c>
      <c r="AG748" s="35">
        <v>0</v>
      </c>
      <c r="AH748" s="33">
        <v>44833.63689814815</v>
      </c>
      <c r="AI748" s="32" t="s">
        <v>56</v>
      </c>
    </row>
    <row r="749" spans="1:35">
      <c r="A749" s="32" t="s">
        <v>35</v>
      </c>
      <c r="B749" s="32" t="s">
        <v>2348</v>
      </c>
      <c r="C749" s="33">
        <v>44827.481030092589</v>
      </c>
      <c r="D749" s="33">
        <v>44824.456377314818</v>
      </c>
      <c r="E749" s="32" t="s">
        <v>37</v>
      </c>
      <c r="F749" s="32" t="s">
        <v>3333</v>
      </c>
      <c r="G749">
        <v>11878</v>
      </c>
      <c r="H749" s="33">
        <v>44838.656030092592</v>
      </c>
      <c r="I749" s="32" t="s">
        <v>38</v>
      </c>
      <c r="J749" s="32" t="s">
        <v>39</v>
      </c>
      <c r="K749" s="33"/>
      <c r="L749" s="32" t="s">
        <v>40</v>
      </c>
      <c r="M749" s="32" t="s">
        <v>56</v>
      </c>
      <c r="N749">
        <v>2</v>
      </c>
      <c r="O749" s="32" t="s">
        <v>60</v>
      </c>
      <c r="P749">
        <v>0</v>
      </c>
      <c r="Q749" s="32" t="s">
        <v>56</v>
      </c>
      <c r="R749">
        <v>970478190</v>
      </c>
      <c r="S749" s="32" t="s">
        <v>3334</v>
      </c>
      <c r="T749" s="32" t="s">
        <v>3335</v>
      </c>
      <c r="U749" s="32" t="s">
        <v>45</v>
      </c>
      <c r="V749" s="32" t="s">
        <v>3336</v>
      </c>
      <c r="W749" s="33">
        <v>44826.584618055553</v>
      </c>
      <c r="X749" s="32" t="s">
        <v>72</v>
      </c>
      <c r="Y749" s="32" t="s">
        <v>47</v>
      </c>
      <c r="Z749" s="32" t="s">
        <v>48</v>
      </c>
      <c r="AA749" s="32" t="s">
        <v>314</v>
      </c>
      <c r="AB749" s="32" t="s">
        <v>3337</v>
      </c>
      <c r="AC749" s="32" t="s">
        <v>1297</v>
      </c>
      <c r="AD749" s="34">
        <v>44686</v>
      </c>
      <c r="AE749" s="32" t="s">
        <v>39</v>
      </c>
      <c r="AF749" s="32" t="s">
        <v>50</v>
      </c>
      <c r="AG749" s="35">
        <v>0</v>
      </c>
      <c r="AH749" s="33">
        <v>44831.552245370367</v>
      </c>
      <c r="AI749" s="32" t="s">
        <v>56</v>
      </c>
    </row>
    <row r="750" spans="1:35">
      <c r="A750" s="32" t="s">
        <v>35</v>
      </c>
      <c r="B750" s="32" t="s">
        <v>1527</v>
      </c>
      <c r="C750" s="33">
        <v>44827.667847222219</v>
      </c>
      <c r="D750" s="33">
        <v>44824.468194444446</v>
      </c>
      <c r="E750" s="32" t="s">
        <v>37</v>
      </c>
      <c r="F750" s="32" t="s">
        <v>3338</v>
      </c>
      <c r="G750">
        <v>11879</v>
      </c>
      <c r="H750" s="33">
        <v>44839.456041666665</v>
      </c>
      <c r="I750" s="32" t="s">
        <v>38</v>
      </c>
      <c r="J750" s="32" t="s">
        <v>39</v>
      </c>
      <c r="K750" s="33"/>
      <c r="L750" s="32" t="s">
        <v>40</v>
      </c>
      <c r="M750" s="32" t="s">
        <v>56</v>
      </c>
      <c r="N750">
        <v>1</v>
      </c>
      <c r="O750" s="32" t="s">
        <v>224</v>
      </c>
      <c r="P750">
        <v>0</v>
      </c>
      <c r="Q750" s="32" t="s">
        <v>56</v>
      </c>
      <c r="R750">
        <v>6416</v>
      </c>
      <c r="S750" s="32" t="s">
        <v>513</v>
      </c>
      <c r="T750" s="32" t="s">
        <v>514</v>
      </c>
      <c r="U750" s="32" t="s">
        <v>45</v>
      </c>
      <c r="V750" s="32" t="s">
        <v>3339</v>
      </c>
      <c r="W750" s="33">
        <v>44827.667847222219</v>
      </c>
      <c r="X750" s="32" t="s">
        <v>219</v>
      </c>
      <c r="Y750" s="32" t="s">
        <v>47</v>
      </c>
      <c r="Z750" s="32" t="s">
        <v>48</v>
      </c>
      <c r="AA750" s="32" t="s">
        <v>455</v>
      </c>
      <c r="AB750" s="32" t="s">
        <v>3340</v>
      </c>
      <c r="AC750" s="32" t="s">
        <v>515</v>
      </c>
      <c r="AD750" s="34"/>
      <c r="AE750" s="32" t="s">
        <v>39</v>
      </c>
      <c r="AF750" s="32" t="s">
        <v>50</v>
      </c>
      <c r="AG750" s="35">
        <v>0</v>
      </c>
      <c r="AH750" s="33">
        <v>44827.667847222219</v>
      </c>
      <c r="AI750" s="32" t="s">
        <v>56</v>
      </c>
    </row>
    <row r="751" spans="1:35">
      <c r="A751" s="32" t="s">
        <v>35</v>
      </c>
      <c r="B751" s="32" t="s">
        <v>1527</v>
      </c>
      <c r="C751" s="33">
        <v>44824.496203703704</v>
      </c>
      <c r="D751" s="33">
        <v>44824.471087962964</v>
      </c>
      <c r="E751" s="32" t="s">
        <v>37</v>
      </c>
      <c r="F751" s="32" t="s">
        <v>39</v>
      </c>
      <c r="G751">
        <v>11880</v>
      </c>
      <c r="H751" s="33">
        <v>44827.346238425926</v>
      </c>
      <c r="I751" s="32" t="s">
        <v>38</v>
      </c>
      <c r="J751" s="32" t="s">
        <v>39</v>
      </c>
      <c r="K751" s="33"/>
      <c r="L751" s="32" t="s">
        <v>40</v>
      </c>
      <c r="M751" s="32" t="s">
        <v>56</v>
      </c>
      <c r="N751">
        <v>1</v>
      </c>
      <c r="O751" s="32" t="s">
        <v>42</v>
      </c>
      <c r="P751">
        <v>0</v>
      </c>
      <c r="Q751" s="32" t="s">
        <v>41</v>
      </c>
      <c r="R751">
        <v>8812</v>
      </c>
      <c r="S751" s="32" t="s">
        <v>3091</v>
      </c>
      <c r="T751" s="32" t="s">
        <v>3092</v>
      </c>
      <c r="U751" s="32" t="s">
        <v>45</v>
      </c>
      <c r="V751" s="32" t="s">
        <v>3341</v>
      </c>
      <c r="W751" s="33">
        <v>44824.496203703704</v>
      </c>
      <c r="X751" s="32" t="s">
        <v>96</v>
      </c>
      <c r="Y751" s="32" t="s">
        <v>47</v>
      </c>
      <c r="Z751" s="32" t="s">
        <v>48</v>
      </c>
      <c r="AA751" s="32" t="s">
        <v>97</v>
      </c>
      <c r="AB751" s="32" t="s">
        <v>3094</v>
      </c>
      <c r="AC751" s="32" t="s">
        <v>561</v>
      </c>
      <c r="AD751" s="34"/>
      <c r="AE751" s="32" t="s">
        <v>39</v>
      </c>
      <c r="AF751" s="32" t="s">
        <v>53</v>
      </c>
      <c r="AG751" s="35">
        <v>0</v>
      </c>
      <c r="AH751" s="33">
        <v>44824.496203703704</v>
      </c>
      <c r="AI751" s="32" t="s">
        <v>41</v>
      </c>
    </row>
    <row r="752" spans="1:35">
      <c r="A752" s="32" t="s">
        <v>35</v>
      </c>
      <c r="B752" s="32" t="s">
        <v>1527</v>
      </c>
      <c r="C752" s="33">
        <v>44824.547743055555</v>
      </c>
      <c r="D752" s="33">
        <v>44824.471435185187</v>
      </c>
      <c r="E752" s="32" t="s">
        <v>37</v>
      </c>
      <c r="F752" s="32" t="s">
        <v>39</v>
      </c>
      <c r="G752">
        <v>11881</v>
      </c>
      <c r="H752" s="33">
        <v>44827.346516203703</v>
      </c>
      <c r="I752" s="32" t="s">
        <v>3342</v>
      </c>
      <c r="J752" s="32" t="s">
        <v>45</v>
      </c>
      <c r="K752" s="33">
        <v>44824.48940972222</v>
      </c>
      <c r="L752" s="32" t="s">
        <v>40</v>
      </c>
      <c r="M752" s="32" t="s">
        <v>56</v>
      </c>
      <c r="N752">
        <v>1</v>
      </c>
      <c r="O752" s="32" t="s">
        <v>42</v>
      </c>
      <c r="P752">
        <v>1</v>
      </c>
      <c r="Q752" s="32" t="s">
        <v>41</v>
      </c>
      <c r="R752">
        <v>645855254</v>
      </c>
      <c r="S752" s="32" t="s">
        <v>247</v>
      </c>
      <c r="T752" s="32" t="s">
        <v>189</v>
      </c>
      <c r="U752" s="32" t="s">
        <v>45</v>
      </c>
      <c r="V752" s="32" t="s">
        <v>3343</v>
      </c>
      <c r="W752" s="33">
        <v>44824.547743055555</v>
      </c>
      <c r="X752" s="32" t="s">
        <v>110</v>
      </c>
      <c r="Y752" s="32" t="s">
        <v>47</v>
      </c>
      <c r="Z752" s="32" t="s">
        <v>48</v>
      </c>
      <c r="AA752" s="32" t="s">
        <v>97</v>
      </c>
      <c r="AB752" s="32" t="s">
        <v>544</v>
      </c>
      <c r="AC752" s="32" t="s">
        <v>538</v>
      </c>
      <c r="AD752" s="34"/>
      <c r="AE752" s="32" t="s">
        <v>39</v>
      </c>
      <c r="AF752" s="32" t="s">
        <v>53</v>
      </c>
      <c r="AG752" s="35">
        <v>0</v>
      </c>
      <c r="AH752" s="33">
        <v>44824.547743055555</v>
      </c>
      <c r="AI752" s="32" t="s">
        <v>41</v>
      </c>
    </row>
    <row r="753" spans="1:35">
      <c r="A753" s="32" t="s">
        <v>35</v>
      </c>
      <c r="B753" s="32" t="s">
        <v>73</v>
      </c>
      <c r="C753" s="33">
        <v>44827.655624999999</v>
      </c>
      <c r="D753" s="33">
        <v>44824.471539351849</v>
      </c>
      <c r="E753" s="32" t="s">
        <v>37</v>
      </c>
      <c r="F753" s="32" t="s">
        <v>3344</v>
      </c>
      <c r="G753">
        <v>11882</v>
      </c>
      <c r="H753" s="33">
        <v>44839.447291666664</v>
      </c>
      <c r="I753" s="32" t="s">
        <v>38</v>
      </c>
      <c r="J753" s="32" t="s">
        <v>39</v>
      </c>
      <c r="K753" s="33"/>
      <c r="L753" s="32" t="s">
        <v>40</v>
      </c>
      <c r="M753" s="32" t="s">
        <v>56</v>
      </c>
      <c r="N753">
        <v>1</v>
      </c>
      <c r="O753" s="32" t="s">
        <v>42</v>
      </c>
      <c r="P753">
        <v>0</v>
      </c>
      <c r="Q753" s="32" t="s">
        <v>56</v>
      </c>
      <c r="R753">
        <v>5757</v>
      </c>
      <c r="S753" s="32" t="s">
        <v>1034</v>
      </c>
      <c r="T753" s="32" t="s">
        <v>1035</v>
      </c>
      <c r="U753" s="32" t="s">
        <v>45</v>
      </c>
      <c r="V753" s="32" t="s">
        <v>3345</v>
      </c>
      <c r="W753" s="33">
        <v>44827.655624999999</v>
      </c>
      <c r="X753" s="32" t="s">
        <v>219</v>
      </c>
      <c r="Y753" s="32" t="s">
        <v>47</v>
      </c>
      <c r="Z753" s="32" t="s">
        <v>48</v>
      </c>
      <c r="AA753" s="32" t="s">
        <v>77</v>
      </c>
      <c r="AB753" s="32" t="s">
        <v>3346</v>
      </c>
      <c r="AC753" s="32" t="s">
        <v>997</v>
      </c>
      <c r="AD753" s="34"/>
      <c r="AE753" s="32" t="s">
        <v>39</v>
      </c>
      <c r="AF753" s="32" t="s">
        <v>50</v>
      </c>
      <c r="AG753" s="35">
        <v>0</v>
      </c>
      <c r="AH753" s="33">
        <v>44827.655624999999</v>
      </c>
      <c r="AI753" s="32" t="s">
        <v>56</v>
      </c>
    </row>
    <row r="754" spans="1:35">
      <c r="A754" s="32" t="s">
        <v>35</v>
      </c>
      <c r="B754" s="32" t="s">
        <v>36</v>
      </c>
      <c r="C754" s="33">
        <v>44824.614803240744</v>
      </c>
      <c r="D754" s="33">
        <v>44824.473935185182</v>
      </c>
      <c r="E754" s="32" t="s">
        <v>37</v>
      </c>
      <c r="F754" s="32" t="s">
        <v>3347</v>
      </c>
      <c r="G754">
        <v>11883</v>
      </c>
      <c r="H754" s="33">
        <v>44834.548136574071</v>
      </c>
      <c r="I754" s="32" t="s">
        <v>38</v>
      </c>
      <c r="J754" s="32" t="s">
        <v>39</v>
      </c>
      <c r="K754" s="33"/>
      <c r="L754" s="32" t="s">
        <v>40</v>
      </c>
      <c r="M754" s="32" t="s">
        <v>56</v>
      </c>
      <c r="N754">
        <v>1</v>
      </c>
      <c r="O754" s="32" t="s">
        <v>42</v>
      </c>
      <c r="P754">
        <v>0</v>
      </c>
      <c r="Q754" s="32" t="s">
        <v>56</v>
      </c>
      <c r="R754">
        <v>8177</v>
      </c>
      <c r="S754" s="32" t="s">
        <v>745</v>
      </c>
      <c r="T754" s="32" t="s">
        <v>746</v>
      </c>
      <c r="U754" s="32" t="s">
        <v>45</v>
      </c>
      <c r="V754" s="32" t="s">
        <v>3348</v>
      </c>
      <c r="W754" s="33">
        <v>44824.540868055556</v>
      </c>
      <c r="X754" s="32" t="s">
        <v>58</v>
      </c>
      <c r="Y754" s="32" t="s">
        <v>47</v>
      </c>
      <c r="Z754" s="32" t="s">
        <v>48</v>
      </c>
      <c r="AA754" s="32" t="s">
        <v>128</v>
      </c>
      <c r="AB754" s="32" t="s">
        <v>374</v>
      </c>
      <c r="AC754" s="32" t="s">
        <v>2253</v>
      </c>
      <c r="AD754" s="34"/>
      <c r="AE754" s="32" t="s">
        <v>39</v>
      </c>
      <c r="AF754" s="32" t="s">
        <v>50</v>
      </c>
      <c r="AG754" s="35">
        <v>0</v>
      </c>
      <c r="AH754" s="33">
        <v>44824.614803240744</v>
      </c>
      <c r="AI754" s="32" t="s">
        <v>56</v>
      </c>
    </row>
    <row r="755" spans="1:35">
      <c r="A755" s="32" t="s">
        <v>35</v>
      </c>
      <c r="B755" s="32" t="s">
        <v>737</v>
      </c>
      <c r="C755" s="33">
        <v>44831.573495370372</v>
      </c>
      <c r="D755" s="33">
        <v>44824.488009259258</v>
      </c>
      <c r="E755" s="32" t="s">
        <v>37</v>
      </c>
      <c r="F755" s="32" t="s">
        <v>39</v>
      </c>
      <c r="G755">
        <v>11884</v>
      </c>
      <c r="H755" s="33">
        <v>44834</v>
      </c>
      <c r="I755" s="32" t="s">
        <v>3349</v>
      </c>
      <c r="J755" s="32" t="s">
        <v>45</v>
      </c>
      <c r="K755" s="33">
        <v>44824.629247685189</v>
      </c>
      <c r="L755" s="32" t="s">
        <v>40</v>
      </c>
      <c r="M755" s="32" t="s">
        <v>56</v>
      </c>
      <c r="N755">
        <v>4</v>
      </c>
      <c r="O755" s="32" t="s">
        <v>738</v>
      </c>
      <c r="P755">
        <v>2</v>
      </c>
      <c r="Q755" s="32" t="s">
        <v>41</v>
      </c>
      <c r="R755">
        <v>830754325</v>
      </c>
      <c r="S755" s="32" t="s">
        <v>3350</v>
      </c>
      <c r="T755" s="32" t="s">
        <v>3351</v>
      </c>
      <c r="U755" s="32" t="s">
        <v>45</v>
      </c>
      <c r="V755" s="32" t="s">
        <v>3352</v>
      </c>
      <c r="W755" s="33">
        <v>44831.573495370372</v>
      </c>
      <c r="X755" s="32" t="s">
        <v>227</v>
      </c>
      <c r="Y755" s="32" t="s">
        <v>47</v>
      </c>
      <c r="Z755" s="32" t="s">
        <v>48</v>
      </c>
      <c r="AA755" s="32" t="s">
        <v>739</v>
      </c>
      <c r="AB755" s="32" t="s">
        <v>3353</v>
      </c>
      <c r="AC755" s="32" t="s">
        <v>1883</v>
      </c>
      <c r="AD755" s="34"/>
      <c r="AE755" s="32" t="s">
        <v>39</v>
      </c>
      <c r="AF755" s="32" t="s">
        <v>53</v>
      </c>
      <c r="AG755" s="35">
        <v>0</v>
      </c>
      <c r="AH755" s="33">
        <v>44831.573495370372</v>
      </c>
      <c r="AI755" s="32" t="s">
        <v>41</v>
      </c>
    </row>
    <row r="756" spans="1:35">
      <c r="A756" s="32" t="s">
        <v>35</v>
      </c>
      <c r="B756" s="32" t="s">
        <v>1527</v>
      </c>
      <c r="C756" s="33">
        <v>44824.615081018521</v>
      </c>
      <c r="D756" s="33">
        <v>44824.508483796293</v>
      </c>
      <c r="E756" s="32" t="s">
        <v>37</v>
      </c>
      <c r="F756" s="32" t="s">
        <v>3354</v>
      </c>
      <c r="G756">
        <v>11885</v>
      </c>
      <c r="H756" s="33">
        <v>44834.555358796293</v>
      </c>
      <c r="I756" s="32" t="s">
        <v>38</v>
      </c>
      <c r="J756" s="32" t="s">
        <v>39</v>
      </c>
      <c r="K756" s="33"/>
      <c r="L756" s="32" t="s">
        <v>40</v>
      </c>
      <c r="M756" s="32" t="s">
        <v>56</v>
      </c>
      <c r="N756">
        <v>1</v>
      </c>
      <c r="O756" s="32" t="s">
        <v>42</v>
      </c>
      <c r="P756">
        <v>0</v>
      </c>
      <c r="Q756" s="32" t="s">
        <v>56</v>
      </c>
      <c r="R756">
        <v>814484533</v>
      </c>
      <c r="S756" s="32" t="s">
        <v>3278</v>
      </c>
      <c r="T756" s="32" t="s">
        <v>3279</v>
      </c>
      <c r="U756" s="32" t="s">
        <v>45</v>
      </c>
      <c r="V756" s="32" t="s">
        <v>572</v>
      </c>
      <c r="W756" s="33">
        <v>44824.568379629629</v>
      </c>
      <c r="X756" s="32" t="s">
        <v>85</v>
      </c>
      <c r="Y756" s="32" t="s">
        <v>47</v>
      </c>
      <c r="Z756" s="32" t="s">
        <v>48</v>
      </c>
      <c r="AA756" s="32" t="s">
        <v>644</v>
      </c>
      <c r="AB756" s="32" t="s">
        <v>3355</v>
      </c>
      <c r="AC756" s="32" t="s">
        <v>613</v>
      </c>
      <c r="AD756" s="34"/>
      <c r="AE756" s="32" t="s">
        <v>39</v>
      </c>
      <c r="AF756" s="32" t="s">
        <v>50</v>
      </c>
      <c r="AG756" s="35">
        <v>0</v>
      </c>
      <c r="AH756" s="33">
        <v>44824.615081018521</v>
      </c>
      <c r="AI756" s="32" t="s">
        <v>41</v>
      </c>
    </row>
    <row r="757" spans="1:35">
      <c r="A757" s="32" t="s">
        <v>35</v>
      </c>
      <c r="B757" s="32" t="s">
        <v>36</v>
      </c>
      <c r="C757" s="33"/>
      <c r="D757" s="33">
        <v>44824.514282407406</v>
      </c>
      <c r="E757" s="32" t="s">
        <v>37</v>
      </c>
      <c r="F757" s="32" t="s">
        <v>3356</v>
      </c>
      <c r="G757">
        <v>11886</v>
      </c>
      <c r="H757" s="33">
        <v>44834.514861111114</v>
      </c>
      <c r="I757" s="32" t="s">
        <v>38</v>
      </c>
      <c r="J757" s="32" t="s">
        <v>39</v>
      </c>
      <c r="K757" s="33"/>
      <c r="L757" s="32" t="s">
        <v>40</v>
      </c>
      <c r="M757" s="32" t="s">
        <v>56</v>
      </c>
      <c r="N757">
        <v>1</v>
      </c>
      <c r="O757" s="32" t="s">
        <v>42</v>
      </c>
      <c r="P757">
        <v>0</v>
      </c>
      <c r="Q757" s="32" t="s">
        <v>56</v>
      </c>
      <c r="R757">
        <v>25766846</v>
      </c>
      <c r="S757" s="32" t="s">
        <v>1004</v>
      </c>
      <c r="T757" s="32" t="s">
        <v>1005</v>
      </c>
      <c r="U757" s="32" t="s">
        <v>39</v>
      </c>
      <c r="V757" s="32" t="s">
        <v>39</v>
      </c>
      <c r="W757" s="33"/>
      <c r="X757" s="32" t="s">
        <v>815</v>
      </c>
      <c r="Y757" s="32" t="s">
        <v>47</v>
      </c>
      <c r="Z757" s="32" t="s">
        <v>160</v>
      </c>
      <c r="AA757" s="32" t="s">
        <v>179</v>
      </c>
      <c r="AB757" s="32" t="s">
        <v>3357</v>
      </c>
      <c r="AC757" s="32" t="s">
        <v>1256</v>
      </c>
      <c r="AD757" s="34"/>
      <c r="AE757" s="32" t="s">
        <v>39</v>
      </c>
      <c r="AF757" s="32" t="s">
        <v>50</v>
      </c>
      <c r="AG757" s="35">
        <v>0</v>
      </c>
      <c r="AH757" s="33">
        <v>44837.358275462961</v>
      </c>
      <c r="AI757" s="32" t="s">
        <v>56</v>
      </c>
    </row>
    <row r="758" spans="1:35">
      <c r="A758" s="32" t="s">
        <v>35</v>
      </c>
      <c r="B758" s="32" t="s">
        <v>1527</v>
      </c>
      <c r="C758" s="33">
        <v>44824.602870370371</v>
      </c>
      <c r="D758" s="33">
        <v>44824.542905092596</v>
      </c>
      <c r="E758" s="32" t="s">
        <v>37</v>
      </c>
      <c r="F758" s="32" t="s">
        <v>39</v>
      </c>
      <c r="G758">
        <v>11887</v>
      </c>
      <c r="H758" s="33">
        <v>44827.418576388889</v>
      </c>
      <c r="I758" s="32" t="s">
        <v>3358</v>
      </c>
      <c r="J758" s="32" t="s">
        <v>45</v>
      </c>
      <c r="K758" s="33">
        <v>44824.602523148147</v>
      </c>
      <c r="L758" s="32" t="s">
        <v>40</v>
      </c>
      <c r="M758" s="32" t="s">
        <v>56</v>
      </c>
      <c r="N758">
        <v>1</v>
      </c>
      <c r="O758" s="32" t="s">
        <v>202</v>
      </c>
      <c r="P758">
        <v>1</v>
      </c>
      <c r="Q758" s="32" t="s">
        <v>41</v>
      </c>
      <c r="R758">
        <v>8753</v>
      </c>
      <c r="S758" s="32" t="s">
        <v>3359</v>
      </c>
      <c r="T758" s="32" t="s">
        <v>3360</v>
      </c>
      <c r="U758" s="32" t="s">
        <v>45</v>
      </c>
      <c r="V758" s="32" t="s">
        <v>3361</v>
      </c>
      <c r="W758" s="33">
        <v>44824.602870370371</v>
      </c>
      <c r="X758" s="32" t="s">
        <v>110</v>
      </c>
      <c r="Y758" s="32" t="s">
        <v>47</v>
      </c>
      <c r="Z758" s="32" t="s">
        <v>48</v>
      </c>
      <c r="AA758" s="32" t="s">
        <v>97</v>
      </c>
      <c r="AB758" s="32" t="s">
        <v>3362</v>
      </c>
      <c r="AC758" s="32" t="s">
        <v>1535</v>
      </c>
      <c r="AD758" s="34"/>
      <c r="AE758" s="32" t="s">
        <v>39</v>
      </c>
      <c r="AF758" s="32" t="s">
        <v>53</v>
      </c>
      <c r="AG758" s="35">
        <v>0</v>
      </c>
      <c r="AH758" s="33">
        <v>44824.602870370371</v>
      </c>
      <c r="AI758" s="32" t="s">
        <v>56</v>
      </c>
    </row>
    <row r="759" spans="1:35">
      <c r="A759" s="32" t="s">
        <v>35</v>
      </c>
      <c r="B759" s="32" t="s">
        <v>1527</v>
      </c>
      <c r="C759" s="33">
        <v>44824.615358796298</v>
      </c>
      <c r="D759" s="33">
        <v>44824.544039351851</v>
      </c>
      <c r="E759" s="32" t="s">
        <v>37</v>
      </c>
      <c r="F759" s="32" t="s">
        <v>3363</v>
      </c>
      <c r="G759">
        <v>11888</v>
      </c>
      <c r="H759" s="33">
        <v>44827.468136574076</v>
      </c>
      <c r="I759" s="32" t="s">
        <v>38</v>
      </c>
      <c r="J759" s="32" t="s">
        <v>39</v>
      </c>
      <c r="K759" s="33"/>
      <c r="L759" s="32" t="s">
        <v>40</v>
      </c>
      <c r="M759" s="32" t="s">
        <v>56</v>
      </c>
      <c r="N759">
        <v>1</v>
      </c>
      <c r="O759" s="32" t="s">
        <v>119</v>
      </c>
      <c r="P759">
        <v>0</v>
      </c>
      <c r="Q759" s="32" t="s">
        <v>41</v>
      </c>
      <c r="R759">
        <v>6110</v>
      </c>
      <c r="S759" s="32" t="s">
        <v>1065</v>
      </c>
      <c r="T759" s="32" t="s">
        <v>1066</v>
      </c>
      <c r="U759" s="32" t="s">
        <v>45</v>
      </c>
      <c r="V759" s="32" t="s">
        <v>3364</v>
      </c>
      <c r="W759" s="33">
        <v>44824.566296296296</v>
      </c>
      <c r="X759" s="32" t="s">
        <v>85</v>
      </c>
      <c r="Y759" s="32" t="s">
        <v>47</v>
      </c>
      <c r="Z759" s="32" t="s">
        <v>48</v>
      </c>
      <c r="AA759" s="32" t="s">
        <v>531</v>
      </c>
      <c r="AB759" s="32" t="s">
        <v>3365</v>
      </c>
      <c r="AC759" s="32" t="s">
        <v>1014</v>
      </c>
      <c r="AD759" s="34"/>
      <c r="AE759" s="32" t="s">
        <v>39</v>
      </c>
      <c r="AF759" s="32" t="s">
        <v>50</v>
      </c>
      <c r="AG759" s="35">
        <v>0</v>
      </c>
      <c r="AH759" s="33">
        <v>44824.615358796298</v>
      </c>
      <c r="AI759" s="32" t="s">
        <v>41</v>
      </c>
    </row>
    <row r="760" spans="1:35">
      <c r="A760" s="32" t="s">
        <v>35</v>
      </c>
      <c r="B760" s="32" t="s">
        <v>2348</v>
      </c>
      <c r="C760" s="33">
        <v>44824.701064814813</v>
      </c>
      <c r="D760" s="33">
        <v>44824.552754629629</v>
      </c>
      <c r="E760" s="32" t="s">
        <v>37</v>
      </c>
      <c r="F760" s="32" t="s">
        <v>3366</v>
      </c>
      <c r="G760">
        <v>11889</v>
      </c>
      <c r="H760" s="33">
        <v>44837.673449074071</v>
      </c>
      <c r="I760" s="32" t="s">
        <v>38</v>
      </c>
      <c r="J760" s="32" t="s">
        <v>39</v>
      </c>
      <c r="K760" s="33"/>
      <c r="L760" s="32" t="s">
        <v>40</v>
      </c>
      <c r="M760" s="32" t="s">
        <v>56</v>
      </c>
      <c r="N760">
        <v>1</v>
      </c>
      <c r="O760" s="32" t="s">
        <v>60</v>
      </c>
      <c r="P760">
        <v>0</v>
      </c>
      <c r="Q760" s="32" t="s">
        <v>56</v>
      </c>
      <c r="R760">
        <v>856825525</v>
      </c>
      <c r="S760" s="32" t="s">
        <v>525</v>
      </c>
      <c r="T760" s="32" t="s">
        <v>526</v>
      </c>
      <c r="U760" s="32" t="s">
        <v>45</v>
      </c>
      <c r="V760" s="32" t="s">
        <v>341</v>
      </c>
      <c r="W760" s="33">
        <v>44824.689664351848</v>
      </c>
      <c r="X760" s="32" t="s">
        <v>46</v>
      </c>
      <c r="Y760" s="32" t="s">
        <v>47</v>
      </c>
      <c r="Z760" s="32" t="s">
        <v>48</v>
      </c>
      <c r="AA760" s="32" t="s">
        <v>314</v>
      </c>
      <c r="AB760" s="32" t="s">
        <v>3367</v>
      </c>
      <c r="AC760" s="32" t="s">
        <v>527</v>
      </c>
      <c r="AD760" s="34"/>
      <c r="AE760" s="32" t="s">
        <v>39</v>
      </c>
      <c r="AF760" s="32" t="s">
        <v>50</v>
      </c>
      <c r="AG760" s="35">
        <v>0</v>
      </c>
      <c r="AH760" s="33">
        <v>44826.435254629629</v>
      </c>
      <c r="AI760" s="32" t="s">
        <v>56</v>
      </c>
    </row>
    <row r="761" spans="1:35">
      <c r="A761" s="32" t="s">
        <v>35</v>
      </c>
      <c r="B761" s="32" t="s">
        <v>1527</v>
      </c>
      <c r="C761" s="33">
        <v>44824.555324074077</v>
      </c>
      <c r="D761" s="33">
        <v>44824.555034722223</v>
      </c>
      <c r="E761" s="32" t="s">
        <v>37</v>
      </c>
      <c r="F761" s="32" t="s">
        <v>3368</v>
      </c>
      <c r="G761">
        <v>11890</v>
      </c>
      <c r="H761" s="33">
        <v>44841.336238425924</v>
      </c>
      <c r="I761" s="32" t="s">
        <v>38</v>
      </c>
      <c r="J761" s="32" t="s">
        <v>39</v>
      </c>
      <c r="K761" s="33"/>
      <c r="L761" s="32" t="s">
        <v>40</v>
      </c>
      <c r="M761" s="32" t="s">
        <v>41</v>
      </c>
      <c r="N761">
        <v>1</v>
      </c>
      <c r="O761" s="32" t="s">
        <v>42</v>
      </c>
      <c r="P761">
        <v>0</v>
      </c>
      <c r="Q761" s="32" t="s">
        <v>41</v>
      </c>
      <c r="R761">
        <v>642175520</v>
      </c>
      <c r="S761" s="32" t="s">
        <v>194</v>
      </c>
      <c r="T761" s="32" t="s">
        <v>195</v>
      </c>
      <c r="U761" s="32" t="s">
        <v>45</v>
      </c>
      <c r="V761" s="32" t="s">
        <v>835</v>
      </c>
      <c r="W761" s="33">
        <v>44824.555324074077</v>
      </c>
      <c r="X761" s="32" t="s">
        <v>196</v>
      </c>
      <c r="Y761" s="32" t="s">
        <v>282</v>
      </c>
      <c r="Z761" s="32" t="s">
        <v>48</v>
      </c>
      <c r="AA761" s="32" t="s">
        <v>197</v>
      </c>
      <c r="AB761" s="32" t="s">
        <v>3369</v>
      </c>
      <c r="AC761" s="32" t="s">
        <v>538</v>
      </c>
      <c r="AD761" s="34"/>
      <c r="AE761" s="32" t="s">
        <v>39</v>
      </c>
      <c r="AF761" s="32" t="s">
        <v>50</v>
      </c>
      <c r="AG761" s="35">
        <v>0</v>
      </c>
      <c r="AH761" s="33">
        <v>44838.461238425924</v>
      </c>
      <c r="AI761" s="32" t="s">
        <v>41</v>
      </c>
    </row>
    <row r="762" spans="1:35">
      <c r="A762" s="32" t="s">
        <v>35</v>
      </c>
      <c r="B762" s="32" t="s">
        <v>171</v>
      </c>
      <c r="C762" s="33">
        <v>44824.615682870368</v>
      </c>
      <c r="D762" s="33">
        <v>44824.555254629631</v>
      </c>
      <c r="E762" s="32" t="s">
        <v>37</v>
      </c>
      <c r="F762" s="32" t="s">
        <v>3370</v>
      </c>
      <c r="G762">
        <v>11891</v>
      </c>
      <c r="H762" s="33">
        <v>44834.609432870369</v>
      </c>
      <c r="I762" s="32" t="s">
        <v>38</v>
      </c>
      <c r="J762" s="32" t="s">
        <v>39</v>
      </c>
      <c r="K762" s="33"/>
      <c r="L762" s="32" t="s">
        <v>40</v>
      </c>
      <c r="M762" s="32" t="s">
        <v>56</v>
      </c>
      <c r="N762">
        <v>1</v>
      </c>
      <c r="O762" s="32" t="s">
        <v>42</v>
      </c>
      <c r="P762">
        <v>0</v>
      </c>
      <c r="Q762" s="32" t="s">
        <v>56</v>
      </c>
      <c r="R762">
        <v>866063408</v>
      </c>
      <c r="S762" s="32" t="s">
        <v>768</v>
      </c>
      <c r="T762" s="32" t="s">
        <v>769</v>
      </c>
      <c r="U762" s="32" t="s">
        <v>45</v>
      </c>
      <c r="V762" s="32" t="s">
        <v>3371</v>
      </c>
      <c r="W762" s="33">
        <v>44824.561539351853</v>
      </c>
      <c r="X762" s="32" t="s">
        <v>149</v>
      </c>
      <c r="Y762" s="32" t="s">
        <v>47</v>
      </c>
      <c r="Z762" s="32" t="s">
        <v>48</v>
      </c>
      <c r="AA762" s="32" t="s">
        <v>173</v>
      </c>
      <c r="AB762" s="32" t="s">
        <v>3372</v>
      </c>
      <c r="AC762" s="32" t="s">
        <v>570</v>
      </c>
      <c r="AD762" s="34"/>
      <c r="AE762" s="32" t="s">
        <v>39</v>
      </c>
      <c r="AF762" s="32" t="s">
        <v>50</v>
      </c>
      <c r="AG762" s="35">
        <v>0</v>
      </c>
      <c r="AH762" s="33">
        <v>44824.615682870368</v>
      </c>
      <c r="AI762" s="32" t="s">
        <v>56</v>
      </c>
    </row>
    <row r="763" spans="1:35">
      <c r="A763" s="32" t="s">
        <v>35</v>
      </c>
      <c r="B763" s="32" t="s">
        <v>178</v>
      </c>
      <c r="C763" s="33">
        <v>44824.605451388888</v>
      </c>
      <c r="D763" s="33">
        <v>44824.555706018517</v>
      </c>
      <c r="E763" s="32" t="s">
        <v>37</v>
      </c>
      <c r="F763" s="32" t="s">
        <v>3373</v>
      </c>
      <c r="G763">
        <v>11892</v>
      </c>
      <c r="H763" s="33">
        <v>44834.556145833332</v>
      </c>
      <c r="I763" s="32" t="s">
        <v>38</v>
      </c>
      <c r="J763" s="32" t="s">
        <v>39</v>
      </c>
      <c r="K763" s="33"/>
      <c r="L763" s="32" t="s">
        <v>40</v>
      </c>
      <c r="M763" s="32" t="s">
        <v>56</v>
      </c>
      <c r="N763">
        <v>1</v>
      </c>
      <c r="O763" s="32" t="s">
        <v>54</v>
      </c>
      <c r="P763">
        <v>0</v>
      </c>
      <c r="Q763" s="32" t="s">
        <v>56</v>
      </c>
      <c r="R763">
        <v>6569</v>
      </c>
      <c r="S763" s="32" t="s">
        <v>201</v>
      </c>
      <c r="T763" s="32" t="s">
        <v>1250</v>
      </c>
      <c r="U763" s="32" t="s">
        <v>45</v>
      </c>
      <c r="V763" s="32" t="s">
        <v>3374</v>
      </c>
      <c r="W763" s="33">
        <v>44824.605451388888</v>
      </c>
      <c r="X763" s="32" t="s">
        <v>223</v>
      </c>
      <c r="Y763" s="32" t="s">
        <v>47</v>
      </c>
      <c r="Z763" s="32" t="s">
        <v>48</v>
      </c>
      <c r="AA763" s="32" t="s">
        <v>182</v>
      </c>
      <c r="AB763" s="32" t="s">
        <v>3375</v>
      </c>
      <c r="AC763" s="32" t="s">
        <v>630</v>
      </c>
      <c r="AD763" s="34"/>
      <c r="AE763" s="32" t="s">
        <v>39</v>
      </c>
      <c r="AF763" s="32" t="s">
        <v>53</v>
      </c>
      <c r="AG763" s="35">
        <v>0</v>
      </c>
      <c r="AH763" s="33">
        <v>44824.605451388888</v>
      </c>
      <c r="AI763" s="32" t="s">
        <v>56</v>
      </c>
    </row>
    <row r="764" spans="1:35">
      <c r="A764" s="32" t="s">
        <v>35</v>
      </c>
      <c r="B764" s="32" t="s">
        <v>1527</v>
      </c>
      <c r="C764" s="33">
        <v>44824.686678240738</v>
      </c>
      <c r="D764" s="33">
        <v>44824.556550925925</v>
      </c>
      <c r="E764" s="32" t="s">
        <v>37</v>
      </c>
      <c r="F764" s="32" t="s">
        <v>3376</v>
      </c>
      <c r="G764">
        <v>11893</v>
      </c>
      <c r="H764" s="33">
        <v>44834.56931712963</v>
      </c>
      <c r="I764" s="32" t="s">
        <v>38</v>
      </c>
      <c r="J764" s="32" t="s">
        <v>39</v>
      </c>
      <c r="K764" s="33"/>
      <c r="L764" s="32" t="s">
        <v>40</v>
      </c>
      <c r="M764" s="32" t="s">
        <v>56</v>
      </c>
      <c r="N764">
        <v>1</v>
      </c>
      <c r="O764" s="32" t="s">
        <v>453</v>
      </c>
      <c r="P764">
        <v>0</v>
      </c>
      <c r="Q764" s="32" t="s">
        <v>56</v>
      </c>
      <c r="R764">
        <v>5773</v>
      </c>
      <c r="S764" s="32" t="s">
        <v>1344</v>
      </c>
      <c r="T764" s="32" t="s">
        <v>1345</v>
      </c>
      <c r="U764" s="32" t="s">
        <v>45</v>
      </c>
      <c r="V764" s="32" t="s">
        <v>3377</v>
      </c>
      <c r="W764" s="33">
        <v>44824.674351851849</v>
      </c>
      <c r="X764" s="32" t="s">
        <v>94</v>
      </c>
      <c r="Y764" s="32" t="s">
        <v>47</v>
      </c>
      <c r="Z764" s="32" t="s">
        <v>48</v>
      </c>
      <c r="AA764" s="32" t="s">
        <v>455</v>
      </c>
      <c r="AB764" s="32" t="s">
        <v>3378</v>
      </c>
      <c r="AC764" s="32" t="s">
        <v>686</v>
      </c>
      <c r="AD764" s="34"/>
      <c r="AE764" s="32" t="s">
        <v>39</v>
      </c>
      <c r="AF764" s="32" t="s">
        <v>50</v>
      </c>
      <c r="AG764" s="35">
        <v>0</v>
      </c>
      <c r="AH764" s="33">
        <v>44824.686678240738</v>
      </c>
      <c r="AI764" s="32" t="s">
        <v>56</v>
      </c>
    </row>
    <row r="765" spans="1:35">
      <c r="A765" s="32" t="s">
        <v>35</v>
      </c>
      <c r="B765" s="32" t="s">
        <v>1527</v>
      </c>
      <c r="C765" s="33">
        <v>44824.558807870373</v>
      </c>
      <c r="D765" s="33">
        <v>44824.558229166665</v>
      </c>
      <c r="E765" s="32" t="s">
        <v>37</v>
      </c>
      <c r="F765" s="32" t="s">
        <v>3379</v>
      </c>
      <c r="G765">
        <v>11894</v>
      </c>
      <c r="H765" s="33">
        <v>44841.334004629629</v>
      </c>
      <c r="I765" s="32" t="s">
        <v>38</v>
      </c>
      <c r="J765" s="32" t="s">
        <v>39</v>
      </c>
      <c r="K765" s="33"/>
      <c r="L765" s="32" t="s">
        <v>40</v>
      </c>
      <c r="M765" s="32" t="s">
        <v>41</v>
      </c>
      <c r="N765">
        <v>1</v>
      </c>
      <c r="O765" s="32" t="s">
        <v>42</v>
      </c>
      <c r="P765">
        <v>0</v>
      </c>
      <c r="Q765" s="32" t="s">
        <v>41</v>
      </c>
      <c r="R765">
        <v>642175520</v>
      </c>
      <c r="S765" s="32" t="s">
        <v>194</v>
      </c>
      <c r="T765" s="32" t="s">
        <v>195</v>
      </c>
      <c r="U765" s="32" t="s">
        <v>45</v>
      </c>
      <c r="V765" s="32" t="s">
        <v>3380</v>
      </c>
      <c r="W765" s="33">
        <v>44824.558807870373</v>
      </c>
      <c r="X765" s="32" t="s">
        <v>196</v>
      </c>
      <c r="Y765" s="32" t="s">
        <v>52</v>
      </c>
      <c r="Z765" s="32" t="s">
        <v>48</v>
      </c>
      <c r="AA765" s="32" t="s">
        <v>197</v>
      </c>
      <c r="AB765" s="32" t="s">
        <v>2196</v>
      </c>
      <c r="AC765" s="32" t="s">
        <v>538</v>
      </c>
      <c r="AD765" s="34"/>
      <c r="AE765" s="32" t="s">
        <v>39</v>
      </c>
      <c r="AF765" s="32" t="s">
        <v>50</v>
      </c>
      <c r="AG765" s="35">
        <v>0</v>
      </c>
      <c r="AH765" s="33">
        <v>44838.459004629629</v>
      </c>
      <c r="AI765" s="32" t="s">
        <v>41</v>
      </c>
    </row>
    <row r="766" spans="1:35">
      <c r="A766" s="32" t="s">
        <v>35</v>
      </c>
      <c r="B766" s="32" t="s">
        <v>329</v>
      </c>
      <c r="C766" s="33">
        <v>44824.565937500003</v>
      </c>
      <c r="D766" s="33">
        <v>44824.560833333337</v>
      </c>
      <c r="E766" s="32" t="s">
        <v>37</v>
      </c>
      <c r="F766" s="32" t="s">
        <v>3381</v>
      </c>
      <c r="G766">
        <v>11895</v>
      </c>
      <c r="H766" s="33">
        <v>44840.704768518517</v>
      </c>
      <c r="I766" s="32" t="s">
        <v>38</v>
      </c>
      <c r="J766" s="32" t="s">
        <v>39</v>
      </c>
      <c r="K766" s="33"/>
      <c r="L766" s="32" t="s">
        <v>40</v>
      </c>
      <c r="M766" s="32" t="s">
        <v>41</v>
      </c>
      <c r="N766">
        <v>1</v>
      </c>
      <c r="O766" s="32" t="s">
        <v>39</v>
      </c>
      <c r="P766">
        <v>0</v>
      </c>
      <c r="Q766" s="32" t="s">
        <v>41</v>
      </c>
      <c r="R766">
        <v>642175520</v>
      </c>
      <c r="S766" s="32" t="s">
        <v>194</v>
      </c>
      <c r="T766" s="32" t="s">
        <v>195</v>
      </c>
      <c r="U766" s="32" t="s">
        <v>45</v>
      </c>
      <c r="V766" s="32" t="s">
        <v>3382</v>
      </c>
      <c r="W766" s="33">
        <v>44824.565937500003</v>
      </c>
      <c r="X766" s="32" t="s">
        <v>196</v>
      </c>
      <c r="Y766" s="32" t="s">
        <v>52</v>
      </c>
      <c r="Z766" s="32" t="s">
        <v>48</v>
      </c>
      <c r="AA766" s="32" t="s">
        <v>39</v>
      </c>
      <c r="AB766" s="32" t="s">
        <v>2196</v>
      </c>
      <c r="AC766" s="32" t="s">
        <v>538</v>
      </c>
      <c r="AD766" s="34"/>
      <c r="AE766" s="32" t="s">
        <v>39</v>
      </c>
      <c r="AF766" s="32" t="s">
        <v>50</v>
      </c>
      <c r="AG766" s="35">
        <v>0</v>
      </c>
      <c r="AH766" s="33">
        <v>44838.458935185183</v>
      </c>
      <c r="AI766" s="32" t="s">
        <v>41</v>
      </c>
    </row>
    <row r="767" spans="1:35">
      <c r="A767" s="32" t="s">
        <v>35</v>
      </c>
      <c r="B767" s="32" t="s">
        <v>1527</v>
      </c>
      <c r="C767" s="33">
        <v>44824.563773148147</v>
      </c>
      <c r="D767" s="33">
        <v>44824.563437500001</v>
      </c>
      <c r="E767" s="32" t="s">
        <v>37</v>
      </c>
      <c r="F767" s="32" t="s">
        <v>3383</v>
      </c>
      <c r="G767">
        <v>11896</v>
      </c>
      <c r="H767" s="33">
        <v>44841.33390046296</v>
      </c>
      <c r="I767" s="32" t="s">
        <v>38</v>
      </c>
      <c r="J767" s="32" t="s">
        <v>39</v>
      </c>
      <c r="K767" s="33"/>
      <c r="L767" s="32" t="s">
        <v>40</v>
      </c>
      <c r="M767" s="32" t="s">
        <v>41</v>
      </c>
      <c r="N767">
        <v>1</v>
      </c>
      <c r="O767" s="32" t="s">
        <v>42</v>
      </c>
      <c r="P767">
        <v>0</v>
      </c>
      <c r="Q767" s="32" t="s">
        <v>41</v>
      </c>
      <c r="R767">
        <v>642175520</v>
      </c>
      <c r="S767" s="32" t="s">
        <v>194</v>
      </c>
      <c r="T767" s="32" t="s">
        <v>195</v>
      </c>
      <c r="U767" s="32" t="s">
        <v>45</v>
      </c>
      <c r="V767" s="32" t="s">
        <v>1091</v>
      </c>
      <c r="W767" s="33">
        <v>44824.563773148147</v>
      </c>
      <c r="X767" s="32" t="s">
        <v>196</v>
      </c>
      <c r="Y767" s="32" t="s">
        <v>52</v>
      </c>
      <c r="Z767" s="32" t="s">
        <v>48</v>
      </c>
      <c r="AA767" s="32" t="s">
        <v>197</v>
      </c>
      <c r="AB767" s="32" t="s">
        <v>837</v>
      </c>
      <c r="AC767" s="32" t="s">
        <v>538</v>
      </c>
      <c r="AD767" s="34"/>
      <c r="AE767" s="32" t="s">
        <v>39</v>
      </c>
      <c r="AF767" s="32" t="s">
        <v>50</v>
      </c>
      <c r="AG767" s="35">
        <v>0</v>
      </c>
      <c r="AH767" s="33">
        <v>44838.45890046296</v>
      </c>
      <c r="AI767" s="32" t="s">
        <v>41</v>
      </c>
    </row>
    <row r="768" spans="1:35">
      <c r="A768" s="32" t="s">
        <v>35</v>
      </c>
      <c r="B768" s="32" t="s">
        <v>1527</v>
      </c>
      <c r="C768" s="33">
        <v>44824.566712962966</v>
      </c>
      <c r="D768" s="33">
        <v>44824.565046296295</v>
      </c>
      <c r="E768" s="32" t="s">
        <v>37</v>
      </c>
      <c r="F768" s="32" t="s">
        <v>3384</v>
      </c>
      <c r="G768">
        <v>11897</v>
      </c>
      <c r="H768" s="33">
        <v>44840.708171296297</v>
      </c>
      <c r="I768" s="32" t="s">
        <v>38</v>
      </c>
      <c r="J768" s="32" t="s">
        <v>39</v>
      </c>
      <c r="K768" s="33"/>
      <c r="L768" s="32" t="s">
        <v>40</v>
      </c>
      <c r="M768" s="32" t="s">
        <v>41</v>
      </c>
      <c r="N768">
        <v>1</v>
      </c>
      <c r="O768" s="32" t="s">
        <v>42</v>
      </c>
      <c r="P768">
        <v>0</v>
      </c>
      <c r="Q768" s="32" t="s">
        <v>41</v>
      </c>
      <c r="R768">
        <v>642175520</v>
      </c>
      <c r="S768" s="32" t="s">
        <v>194</v>
      </c>
      <c r="T768" s="32" t="s">
        <v>195</v>
      </c>
      <c r="U768" s="32" t="s">
        <v>45</v>
      </c>
      <c r="V768" s="32" t="s">
        <v>3385</v>
      </c>
      <c r="W768" s="33">
        <v>44824.566712962966</v>
      </c>
      <c r="X768" s="32" t="s">
        <v>196</v>
      </c>
      <c r="Y768" s="32" t="s">
        <v>52</v>
      </c>
      <c r="Z768" s="32" t="s">
        <v>48</v>
      </c>
      <c r="AA768" s="32" t="s">
        <v>197</v>
      </c>
      <c r="AB768" s="32" t="s">
        <v>991</v>
      </c>
      <c r="AC768" s="32" t="s">
        <v>538</v>
      </c>
      <c r="AD768" s="34"/>
      <c r="AE768" s="32" t="s">
        <v>39</v>
      </c>
      <c r="AF768" s="32" t="s">
        <v>50</v>
      </c>
      <c r="AG768" s="35">
        <v>0</v>
      </c>
      <c r="AH768" s="33">
        <v>44838.458865740744</v>
      </c>
      <c r="AI768" s="32" t="s">
        <v>41</v>
      </c>
    </row>
    <row r="769" spans="1:35">
      <c r="A769" s="32" t="s">
        <v>35</v>
      </c>
      <c r="B769" s="32" t="s">
        <v>178</v>
      </c>
      <c r="C769" s="33"/>
      <c r="D769" s="33">
        <v>44824.578136574077</v>
      </c>
      <c r="E769" s="32" t="s">
        <v>37</v>
      </c>
      <c r="F769" s="32" t="s">
        <v>3386</v>
      </c>
      <c r="G769">
        <v>11898</v>
      </c>
      <c r="H769" s="33">
        <v>44839.682789351849</v>
      </c>
      <c r="I769" s="32" t="s">
        <v>38</v>
      </c>
      <c r="J769" s="32" t="s">
        <v>39</v>
      </c>
      <c r="K769" s="33"/>
      <c r="L769" s="32" t="s">
        <v>40</v>
      </c>
      <c r="M769" s="32" t="s">
        <v>56</v>
      </c>
      <c r="N769">
        <v>1</v>
      </c>
      <c r="O769" s="32" t="s">
        <v>311</v>
      </c>
      <c r="P769">
        <v>0</v>
      </c>
      <c r="Q769" s="32" t="s">
        <v>41</v>
      </c>
      <c r="R769">
        <v>5725</v>
      </c>
      <c r="S769" s="32" t="s">
        <v>766</v>
      </c>
      <c r="T769" s="32" t="s">
        <v>767</v>
      </c>
      <c r="U769" s="32" t="s">
        <v>45</v>
      </c>
      <c r="V769" s="32" t="s">
        <v>3387</v>
      </c>
      <c r="W769" s="33">
        <v>44837.441122685188</v>
      </c>
      <c r="X769" s="32" t="s">
        <v>149</v>
      </c>
      <c r="Y769" s="32" t="s">
        <v>47</v>
      </c>
      <c r="Z769" s="32" t="s">
        <v>777</v>
      </c>
      <c r="AA769" s="32" t="s">
        <v>182</v>
      </c>
      <c r="AB769" s="32" t="s">
        <v>3386</v>
      </c>
      <c r="AC769" s="32" t="s">
        <v>265</v>
      </c>
      <c r="AD769" s="34"/>
      <c r="AE769" s="32" t="s">
        <v>39</v>
      </c>
      <c r="AF769" s="32" t="s">
        <v>53</v>
      </c>
      <c r="AG769" s="35">
        <v>0</v>
      </c>
      <c r="AH769" s="33">
        <v>44837.441122685188</v>
      </c>
      <c r="AI769" s="32" t="s">
        <v>56</v>
      </c>
    </row>
    <row r="770" spans="1:35">
      <c r="A770" s="32" t="s">
        <v>35</v>
      </c>
      <c r="B770" s="32" t="s">
        <v>329</v>
      </c>
      <c r="C770" s="33">
        <v>44826.426817129628</v>
      </c>
      <c r="D770" s="33">
        <v>44824.591273148151</v>
      </c>
      <c r="E770" s="32" t="s">
        <v>37</v>
      </c>
      <c r="F770" s="32" t="s">
        <v>39</v>
      </c>
      <c r="G770">
        <v>11899</v>
      </c>
      <c r="H770" s="33">
        <v>44827.533067129632</v>
      </c>
      <c r="I770" s="32" t="s">
        <v>38</v>
      </c>
      <c r="J770" s="32" t="s">
        <v>39</v>
      </c>
      <c r="K770" s="33"/>
      <c r="L770" s="32" t="s">
        <v>40</v>
      </c>
      <c r="M770" s="32" t="s">
        <v>56</v>
      </c>
      <c r="N770">
        <v>1</v>
      </c>
      <c r="O770" s="32" t="s">
        <v>518</v>
      </c>
      <c r="P770">
        <v>0</v>
      </c>
      <c r="Q770" s="32" t="s">
        <v>41</v>
      </c>
      <c r="R770">
        <v>8187</v>
      </c>
      <c r="S770" s="32" t="s">
        <v>784</v>
      </c>
      <c r="T770" s="32" t="s">
        <v>1616</v>
      </c>
      <c r="U770" s="32" t="s">
        <v>45</v>
      </c>
      <c r="V770" s="32" t="s">
        <v>3388</v>
      </c>
      <c r="W770" s="33">
        <v>44826.360138888886</v>
      </c>
      <c r="X770" s="32" t="s">
        <v>215</v>
      </c>
      <c r="Y770" s="32" t="s">
        <v>47</v>
      </c>
      <c r="Z770" s="32" t="s">
        <v>48</v>
      </c>
      <c r="AA770" s="32" t="s">
        <v>330</v>
      </c>
      <c r="AB770" s="32" t="s">
        <v>785</v>
      </c>
      <c r="AC770" s="32" t="s">
        <v>670</v>
      </c>
      <c r="AD770" s="34">
        <v>44686</v>
      </c>
      <c r="AE770" s="32" t="s">
        <v>39</v>
      </c>
      <c r="AF770" s="32" t="s">
        <v>53</v>
      </c>
      <c r="AG770" s="35">
        <v>0</v>
      </c>
      <c r="AH770" s="33">
        <v>44830.359803240739</v>
      </c>
      <c r="AI770" s="32" t="s">
        <v>56</v>
      </c>
    </row>
    <row r="771" spans="1:35">
      <c r="A771" s="32" t="s">
        <v>35</v>
      </c>
      <c r="B771" s="32" t="s">
        <v>73</v>
      </c>
      <c r="C771" s="33">
        <v>44828.649722222224</v>
      </c>
      <c r="D771" s="33">
        <v>44824.598611111112</v>
      </c>
      <c r="E771" s="32" t="s">
        <v>37</v>
      </c>
      <c r="F771" s="32" t="s">
        <v>3389</v>
      </c>
      <c r="G771">
        <v>11900</v>
      </c>
      <c r="H771" s="33">
        <v>44839.607638888891</v>
      </c>
      <c r="I771" s="32" t="s">
        <v>454</v>
      </c>
      <c r="J771" s="32" t="s">
        <v>45</v>
      </c>
      <c r="K771" s="33">
        <v>44824.606157407405</v>
      </c>
      <c r="L771" s="32" t="s">
        <v>40</v>
      </c>
      <c r="M771" s="32" t="s">
        <v>56</v>
      </c>
      <c r="N771">
        <v>1</v>
      </c>
      <c r="O771" s="32" t="s">
        <v>42</v>
      </c>
      <c r="P771">
        <v>1</v>
      </c>
      <c r="Q771" s="32" t="s">
        <v>56</v>
      </c>
      <c r="R771">
        <v>6569</v>
      </c>
      <c r="S771" s="32" t="s">
        <v>201</v>
      </c>
      <c r="T771" s="32" t="s">
        <v>1250</v>
      </c>
      <c r="U771" s="32" t="s">
        <v>45</v>
      </c>
      <c r="V771" s="32" t="s">
        <v>919</v>
      </c>
      <c r="W771" s="33">
        <v>44826.625474537039</v>
      </c>
      <c r="X771" s="32" t="s">
        <v>81</v>
      </c>
      <c r="Y771" s="32" t="s">
        <v>47</v>
      </c>
      <c r="Z771" s="32" t="s">
        <v>48</v>
      </c>
      <c r="AA771" s="32" t="s">
        <v>77</v>
      </c>
      <c r="AB771" s="32" t="s">
        <v>3390</v>
      </c>
      <c r="AC771" s="32" t="s">
        <v>630</v>
      </c>
      <c r="AD771" s="34"/>
      <c r="AE771" s="32" t="s">
        <v>39</v>
      </c>
      <c r="AF771" s="32" t="s">
        <v>50</v>
      </c>
      <c r="AG771" s="35">
        <v>0</v>
      </c>
      <c r="AH771" s="33">
        <v>44828.649710648147</v>
      </c>
      <c r="AI771" s="32" t="s">
        <v>56</v>
      </c>
    </row>
    <row r="772" spans="1:35">
      <c r="A772" s="32" t="s">
        <v>35</v>
      </c>
      <c r="B772" s="32" t="s">
        <v>1527</v>
      </c>
      <c r="C772" s="33">
        <v>44825.663368055553</v>
      </c>
      <c r="D772" s="33">
        <v>44824.605844907404</v>
      </c>
      <c r="E772" s="32" t="s">
        <v>37</v>
      </c>
      <c r="F772" s="32" t="s">
        <v>3391</v>
      </c>
      <c r="G772">
        <v>11901</v>
      </c>
      <c r="H772" s="33">
        <v>44837.569618055553</v>
      </c>
      <c r="I772" s="32" t="s">
        <v>38</v>
      </c>
      <c r="J772" s="32" t="s">
        <v>39</v>
      </c>
      <c r="K772" s="33"/>
      <c r="L772" s="32" t="s">
        <v>40</v>
      </c>
      <c r="M772" s="32" t="s">
        <v>56</v>
      </c>
      <c r="N772">
        <v>1</v>
      </c>
      <c r="O772" s="32" t="s">
        <v>42</v>
      </c>
      <c r="P772">
        <v>0</v>
      </c>
      <c r="Q772" s="32" t="s">
        <v>56</v>
      </c>
      <c r="R772">
        <v>8609</v>
      </c>
      <c r="S772" s="32" t="s">
        <v>936</v>
      </c>
      <c r="T772" s="32" t="s">
        <v>2145</v>
      </c>
      <c r="U772" s="32" t="s">
        <v>45</v>
      </c>
      <c r="V772" s="32" t="s">
        <v>3392</v>
      </c>
      <c r="W772" s="33">
        <v>44825.663368055553</v>
      </c>
      <c r="X772" s="32" t="s">
        <v>223</v>
      </c>
      <c r="Y772" s="32" t="s">
        <v>47</v>
      </c>
      <c r="Z772" s="32" t="s">
        <v>48</v>
      </c>
      <c r="AA772" s="32" t="s">
        <v>475</v>
      </c>
      <c r="AB772" s="32" t="s">
        <v>3393</v>
      </c>
      <c r="AC772" s="32" t="s">
        <v>1256</v>
      </c>
      <c r="AD772" s="34"/>
      <c r="AE772" s="32" t="s">
        <v>39</v>
      </c>
      <c r="AF772" s="32" t="s">
        <v>50</v>
      </c>
      <c r="AG772" s="35">
        <v>0</v>
      </c>
      <c r="AH772" s="33">
        <v>44825.663368055553</v>
      </c>
      <c r="AI772" s="32" t="s">
        <v>56</v>
      </c>
    </row>
    <row r="773" spans="1:35">
      <c r="A773" s="32" t="s">
        <v>35</v>
      </c>
      <c r="B773" s="32" t="s">
        <v>2348</v>
      </c>
      <c r="C773" s="33"/>
      <c r="D773" s="33">
        <v>44824.606712962966</v>
      </c>
      <c r="E773" s="32" t="s">
        <v>37</v>
      </c>
      <c r="F773" s="32" t="s">
        <v>3394</v>
      </c>
      <c r="G773">
        <v>11902</v>
      </c>
      <c r="H773" s="33">
        <v>44847.652083333334</v>
      </c>
      <c r="I773" s="32" t="s">
        <v>38</v>
      </c>
      <c r="J773" s="32" t="s">
        <v>39</v>
      </c>
      <c r="K773" s="33"/>
      <c r="L773" s="32" t="s">
        <v>40</v>
      </c>
      <c r="M773" s="32" t="s">
        <v>56</v>
      </c>
      <c r="N773">
        <v>1</v>
      </c>
      <c r="O773" s="32" t="s">
        <v>60</v>
      </c>
      <c r="P773">
        <v>0</v>
      </c>
      <c r="Q773" s="32" t="s">
        <v>56</v>
      </c>
      <c r="R773">
        <v>6794</v>
      </c>
      <c r="S773" s="32" t="s">
        <v>1952</v>
      </c>
      <c r="T773" s="32" t="s">
        <v>1953</v>
      </c>
      <c r="U773" s="32" t="s">
        <v>45</v>
      </c>
      <c r="V773" s="32" t="s">
        <v>3395</v>
      </c>
      <c r="W773" s="33">
        <v>44838.356944444444</v>
      </c>
      <c r="X773" s="32" t="s">
        <v>51</v>
      </c>
      <c r="Y773" s="32" t="s">
        <v>47</v>
      </c>
      <c r="Z773" s="32" t="s">
        <v>777</v>
      </c>
      <c r="AA773" s="32" t="s">
        <v>314</v>
      </c>
      <c r="AB773" s="32" t="s">
        <v>3396</v>
      </c>
      <c r="AC773" s="32" t="s">
        <v>1956</v>
      </c>
      <c r="AD773" s="34"/>
      <c r="AE773" s="32" t="s">
        <v>39</v>
      </c>
      <c r="AF773" s="32" t="s">
        <v>50</v>
      </c>
      <c r="AG773" s="35">
        <v>0</v>
      </c>
      <c r="AH773" s="33">
        <v>44838.356944444444</v>
      </c>
      <c r="AI773" s="32" t="s">
        <v>56</v>
      </c>
    </row>
    <row r="774" spans="1:35">
      <c r="A774" s="32" t="s">
        <v>35</v>
      </c>
      <c r="B774" s="32" t="s">
        <v>73</v>
      </c>
      <c r="C774" s="33">
        <v>44834.400277777779</v>
      </c>
      <c r="D774" s="33">
        <v>44824.609976851854</v>
      </c>
      <c r="E774" s="32" t="s">
        <v>37</v>
      </c>
      <c r="F774" s="32" t="s">
        <v>3397</v>
      </c>
      <c r="G774">
        <v>11903</v>
      </c>
      <c r="H774" s="33">
        <v>44839.659305555557</v>
      </c>
      <c r="I774" s="32" t="s">
        <v>38</v>
      </c>
      <c r="J774" s="32" t="s">
        <v>39</v>
      </c>
      <c r="K774" s="33"/>
      <c r="L774" s="32" t="s">
        <v>40</v>
      </c>
      <c r="M774" s="32" t="s">
        <v>56</v>
      </c>
      <c r="N774">
        <v>1</v>
      </c>
      <c r="O774" s="32" t="s">
        <v>42</v>
      </c>
      <c r="P774">
        <v>0</v>
      </c>
      <c r="Q774" s="32" t="s">
        <v>56</v>
      </c>
      <c r="R774">
        <v>8773</v>
      </c>
      <c r="S774" s="32" t="s">
        <v>590</v>
      </c>
      <c r="T774" s="32" t="s">
        <v>591</v>
      </c>
      <c r="U774" s="32" t="s">
        <v>45</v>
      </c>
      <c r="V774" s="32" t="s">
        <v>3398</v>
      </c>
      <c r="W774" s="33">
        <v>44832.373553240737</v>
      </c>
      <c r="X774" s="32" t="s">
        <v>67</v>
      </c>
      <c r="Y774" s="32" t="s">
        <v>47</v>
      </c>
      <c r="Z774" s="32" t="s">
        <v>48</v>
      </c>
      <c r="AA774" s="32" t="s">
        <v>105</v>
      </c>
      <c r="AB774" s="32" t="s">
        <v>3399</v>
      </c>
      <c r="AC774" s="32" t="s">
        <v>1256</v>
      </c>
      <c r="AD774" s="34"/>
      <c r="AE774" s="32" t="s">
        <v>39</v>
      </c>
      <c r="AF774" s="32" t="s">
        <v>50</v>
      </c>
      <c r="AG774" s="35">
        <v>0</v>
      </c>
      <c r="AH774" s="33">
        <v>44834.400277777779</v>
      </c>
      <c r="AI774" s="32" t="s">
        <v>56</v>
      </c>
    </row>
    <row r="775" spans="1:35">
      <c r="A775" s="32" t="s">
        <v>35</v>
      </c>
      <c r="B775" s="32" t="s">
        <v>1527</v>
      </c>
      <c r="C775" s="33">
        <v>44824.687002314815</v>
      </c>
      <c r="D775" s="33">
        <v>44824.610601851855</v>
      </c>
      <c r="E775" s="32" t="s">
        <v>37</v>
      </c>
      <c r="F775" s="32" t="s">
        <v>3400</v>
      </c>
      <c r="G775">
        <v>11904</v>
      </c>
      <c r="H775" s="33">
        <v>44834.641863425924</v>
      </c>
      <c r="I775" s="32" t="s">
        <v>38</v>
      </c>
      <c r="J775" s="32" t="s">
        <v>39</v>
      </c>
      <c r="K775" s="33"/>
      <c r="L775" s="32" t="s">
        <v>40</v>
      </c>
      <c r="M775" s="32" t="s">
        <v>56</v>
      </c>
      <c r="N775">
        <v>1</v>
      </c>
      <c r="O775" s="32" t="s">
        <v>42</v>
      </c>
      <c r="P775">
        <v>0</v>
      </c>
      <c r="Q775" s="32" t="s">
        <v>56</v>
      </c>
      <c r="R775">
        <v>8697</v>
      </c>
      <c r="S775" s="32" t="s">
        <v>3401</v>
      </c>
      <c r="T775" s="32" t="s">
        <v>3402</v>
      </c>
      <c r="U775" s="32" t="s">
        <v>45</v>
      </c>
      <c r="V775" s="32" t="s">
        <v>3403</v>
      </c>
      <c r="W775" s="33">
        <v>44824.657268518517</v>
      </c>
      <c r="X775" s="32" t="s">
        <v>94</v>
      </c>
      <c r="Y775" s="32" t="s">
        <v>47</v>
      </c>
      <c r="Z775" s="32" t="s">
        <v>48</v>
      </c>
      <c r="AA775" s="32" t="s">
        <v>475</v>
      </c>
      <c r="AB775" s="32" t="s">
        <v>3404</v>
      </c>
      <c r="AC775" s="32" t="s">
        <v>1893</v>
      </c>
      <c r="AD775" s="34"/>
      <c r="AE775" s="32" t="s">
        <v>39</v>
      </c>
      <c r="AF775" s="32" t="s">
        <v>50</v>
      </c>
      <c r="AG775" s="35">
        <v>0</v>
      </c>
      <c r="AH775" s="33">
        <v>44824.687002314815</v>
      </c>
      <c r="AI775" s="32" t="s">
        <v>56</v>
      </c>
    </row>
    <row r="776" spans="1:35">
      <c r="A776" s="32" t="s">
        <v>35</v>
      </c>
      <c r="B776" s="32" t="s">
        <v>1527</v>
      </c>
      <c r="C776" s="33">
        <v>44824.615405092591</v>
      </c>
      <c r="D776" s="33">
        <v>44824.615046296298</v>
      </c>
      <c r="E776" s="32" t="s">
        <v>37</v>
      </c>
      <c r="F776" s="32" t="s">
        <v>3405</v>
      </c>
      <c r="G776">
        <v>11905</v>
      </c>
      <c r="H776" s="33">
        <v>44841.333819444444</v>
      </c>
      <c r="I776" s="32" t="s">
        <v>38</v>
      </c>
      <c r="J776" s="32" t="s">
        <v>39</v>
      </c>
      <c r="K776" s="33"/>
      <c r="L776" s="32" t="s">
        <v>40</v>
      </c>
      <c r="M776" s="32" t="s">
        <v>41</v>
      </c>
      <c r="N776">
        <v>1</v>
      </c>
      <c r="O776" s="32" t="s">
        <v>42</v>
      </c>
      <c r="P776">
        <v>0</v>
      </c>
      <c r="Q776" s="32" t="s">
        <v>41</v>
      </c>
      <c r="R776">
        <v>642175520</v>
      </c>
      <c r="S776" s="32" t="s">
        <v>194</v>
      </c>
      <c r="T776" s="32" t="s">
        <v>195</v>
      </c>
      <c r="U776" s="32" t="s">
        <v>45</v>
      </c>
      <c r="V776" s="32" t="s">
        <v>750</v>
      </c>
      <c r="W776" s="33">
        <v>44824.615405092591</v>
      </c>
      <c r="X776" s="32" t="s">
        <v>196</v>
      </c>
      <c r="Y776" s="32" t="s">
        <v>282</v>
      </c>
      <c r="Z776" s="32" t="s">
        <v>48</v>
      </c>
      <c r="AA776" s="32" t="s">
        <v>197</v>
      </c>
      <c r="AB776" s="32" t="s">
        <v>3406</v>
      </c>
      <c r="AC776" s="32" t="s">
        <v>538</v>
      </c>
      <c r="AD776" s="34"/>
      <c r="AE776" s="32" t="s">
        <v>39</v>
      </c>
      <c r="AF776" s="32" t="s">
        <v>50</v>
      </c>
      <c r="AG776" s="35">
        <v>0</v>
      </c>
      <c r="AH776" s="33">
        <v>44838.458819444444</v>
      </c>
      <c r="AI776" s="32" t="s">
        <v>41</v>
      </c>
    </row>
    <row r="777" spans="1:35">
      <c r="A777" s="32" t="s">
        <v>35</v>
      </c>
      <c r="B777" s="32" t="s">
        <v>1527</v>
      </c>
      <c r="C777" s="33">
        <v>44824.616562499999</v>
      </c>
      <c r="D777" s="33">
        <v>44824.616273148145</v>
      </c>
      <c r="E777" s="32" t="s">
        <v>37</v>
      </c>
      <c r="F777" s="32" t="s">
        <v>3407</v>
      </c>
      <c r="G777">
        <v>11906</v>
      </c>
      <c r="H777" s="33">
        <v>44840.706689814811</v>
      </c>
      <c r="I777" s="32" t="s">
        <v>38</v>
      </c>
      <c r="J777" s="32" t="s">
        <v>39</v>
      </c>
      <c r="K777" s="33"/>
      <c r="L777" s="32" t="s">
        <v>40</v>
      </c>
      <c r="M777" s="32" t="s">
        <v>41</v>
      </c>
      <c r="N777">
        <v>1</v>
      </c>
      <c r="O777" s="32" t="s">
        <v>42</v>
      </c>
      <c r="P777">
        <v>0</v>
      </c>
      <c r="Q777" s="32" t="s">
        <v>41</v>
      </c>
      <c r="R777">
        <v>642175520</v>
      </c>
      <c r="S777" s="32" t="s">
        <v>194</v>
      </c>
      <c r="T777" s="32" t="s">
        <v>195</v>
      </c>
      <c r="U777" s="32" t="s">
        <v>45</v>
      </c>
      <c r="V777" s="32" t="s">
        <v>835</v>
      </c>
      <c r="W777" s="33">
        <v>44824.616562499999</v>
      </c>
      <c r="X777" s="32" t="s">
        <v>196</v>
      </c>
      <c r="Y777" s="32" t="s">
        <v>235</v>
      </c>
      <c r="Z777" s="32" t="s">
        <v>48</v>
      </c>
      <c r="AA777" s="32" t="s">
        <v>197</v>
      </c>
      <c r="AB777" s="32" t="s">
        <v>3408</v>
      </c>
      <c r="AC777" s="32" t="s">
        <v>538</v>
      </c>
      <c r="AD777" s="34"/>
      <c r="AE777" s="32" t="s">
        <v>39</v>
      </c>
      <c r="AF777" s="32" t="s">
        <v>50</v>
      </c>
      <c r="AG777" s="35">
        <v>0</v>
      </c>
      <c r="AH777" s="33">
        <v>44838.456689814811</v>
      </c>
      <c r="AI777" s="32" t="s">
        <v>41</v>
      </c>
    </row>
    <row r="778" spans="1:35">
      <c r="A778" s="32" t="s">
        <v>35</v>
      </c>
      <c r="B778" s="32" t="s">
        <v>1527</v>
      </c>
      <c r="C778" s="33">
        <v>44824.630543981482</v>
      </c>
      <c r="D778" s="33">
        <v>44824.626168981478</v>
      </c>
      <c r="E778" s="32" t="s">
        <v>37</v>
      </c>
      <c r="F778" s="32" t="s">
        <v>3409</v>
      </c>
      <c r="G778">
        <v>11907</v>
      </c>
      <c r="H778" s="33">
        <v>44834.626840277779</v>
      </c>
      <c r="I778" s="32" t="s">
        <v>38</v>
      </c>
      <c r="J778" s="32" t="s">
        <v>39</v>
      </c>
      <c r="K778" s="33"/>
      <c r="L778" s="32" t="s">
        <v>40</v>
      </c>
      <c r="M778" s="32" t="s">
        <v>56</v>
      </c>
      <c r="N778">
        <v>1</v>
      </c>
      <c r="O778" s="32" t="s">
        <v>152</v>
      </c>
      <c r="P778">
        <v>0</v>
      </c>
      <c r="Q778" s="32" t="s">
        <v>56</v>
      </c>
      <c r="R778">
        <v>5734</v>
      </c>
      <c r="S778" s="32" t="s">
        <v>3410</v>
      </c>
      <c r="T778" s="32" t="s">
        <v>3411</v>
      </c>
      <c r="U778" s="32" t="s">
        <v>45</v>
      </c>
      <c r="V778" s="32" t="s">
        <v>1332</v>
      </c>
      <c r="W778" s="33">
        <v>44824.630543981482</v>
      </c>
      <c r="X778" s="32" t="s">
        <v>184</v>
      </c>
      <c r="Y778" s="32" t="s">
        <v>47</v>
      </c>
      <c r="Z778" s="32" t="s">
        <v>48</v>
      </c>
      <c r="AA778" s="32" t="s">
        <v>505</v>
      </c>
      <c r="AB778" s="32" t="s">
        <v>3412</v>
      </c>
      <c r="AC778" s="32" t="s">
        <v>527</v>
      </c>
      <c r="AD778" s="34"/>
      <c r="AE778" s="32" t="s">
        <v>39</v>
      </c>
      <c r="AF778" s="32" t="s">
        <v>50</v>
      </c>
      <c r="AG778" s="35">
        <v>0</v>
      </c>
      <c r="AH778" s="33">
        <v>44824.630543981482</v>
      </c>
      <c r="AI778" s="32" t="s">
        <v>56</v>
      </c>
    </row>
    <row r="779" spans="1:35">
      <c r="A779" s="32" t="s">
        <v>35</v>
      </c>
      <c r="B779" s="32" t="s">
        <v>178</v>
      </c>
      <c r="C779" s="33">
        <v>44824.687314814815</v>
      </c>
      <c r="D779" s="33">
        <v>44824.627488425926</v>
      </c>
      <c r="E779" s="32" t="s">
        <v>37</v>
      </c>
      <c r="F779" s="32" t="s">
        <v>3413</v>
      </c>
      <c r="G779">
        <v>11908</v>
      </c>
      <c r="H779" s="33">
        <v>44838.425949074073</v>
      </c>
      <c r="I779" s="32" t="s">
        <v>38</v>
      </c>
      <c r="J779" s="32" t="s">
        <v>39</v>
      </c>
      <c r="K779" s="33"/>
      <c r="L779" s="32" t="s">
        <v>40</v>
      </c>
      <c r="M779" s="32" t="s">
        <v>56</v>
      </c>
      <c r="N779">
        <v>1</v>
      </c>
      <c r="O779" s="32" t="s">
        <v>73</v>
      </c>
      <c r="P779">
        <v>0</v>
      </c>
      <c r="Q779" s="32" t="s">
        <v>56</v>
      </c>
      <c r="R779">
        <v>859102515</v>
      </c>
      <c r="S779" s="32" t="s">
        <v>1944</v>
      </c>
      <c r="T779" s="32" t="s">
        <v>1945</v>
      </c>
      <c r="U779" s="32" t="s">
        <v>45</v>
      </c>
      <c r="V779" s="32" t="s">
        <v>3414</v>
      </c>
      <c r="W779" s="33">
        <v>44824.636412037034</v>
      </c>
      <c r="X779" s="32" t="s">
        <v>58</v>
      </c>
      <c r="Y779" s="32" t="s">
        <v>47</v>
      </c>
      <c r="Z779" s="32" t="s">
        <v>48</v>
      </c>
      <c r="AA779" s="32" t="s">
        <v>182</v>
      </c>
      <c r="AB779" s="32" t="s">
        <v>3415</v>
      </c>
      <c r="AC779" s="32" t="s">
        <v>561</v>
      </c>
      <c r="AD779" s="34"/>
      <c r="AE779" s="32" t="s">
        <v>39</v>
      </c>
      <c r="AF779" s="32" t="s">
        <v>53</v>
      </c>
      <c r="AG779" s="35">
        <v>0</v>
      </c>
      <c r="AH779" s="33">
        <v>44826.434282407405</v>
      </c>
      <c r="AI779" s="32" t="s">
        <v>56</v>
      </c>
    </row>
    <row r="780" spans="1:35">
      <c r="A780" s="32" t="s">
        <v>35</v>
      </c>
      <c r="B780" s="32" t="s">
        <v>1527</v>
      </c>
      <c r="C780" s="33">
        <v>44824.687777777777</v>
      </c>
      <c r="D780" s="33">
        <v>44824.635196759256</v>
      </c>
      <c r="E780" s="32" t="s">
        <v>37</v>
      </c>
      <c r="F780" s="32" t="s">
        <v>3416</v>
      </c>
      <c r="G780">
        <v>11909</v>
      </c>
      <c r="H780" s="33">
        <v>44827.548194444447</v>
      </c>
      <c r="I780" s="32" t="s">
        <v>38</v>
      </c>
      <c r="J780" s="32" t="s">
        <v>39</v>
      </c>
      <c r="K780" s="33"/>
      <c r="L780" s="32" t="s">
        <v>40</v>
      </c>
      <c r="M780" s="32" t="s">
        <v>56</v>
      </c>
      <c r="N780">
        <v>1</v>
      </c>
      <c r="O780" s="32" t="s">
        <v>152</v>
      </c>
      <c r="P780">
        <v>0</v>
      </c>
      <c r="Q780" s="32" t="s">
        <v>41</v>
      </c>
      <c r="R780">
        <v>6219</v>
      </c>
      <c r="S780" s="32" t="s">
        <v>3417</v>
      </c>
      <c r="T780" s="32" t="s">
        <v>3418</v>
      </c>
      <c r="U780" s="32" t="s">
        <v>45</v>
      </c>
      <c r="V780" s="32" t="s">
        <v>3419</v>
      </c>
      <c r="W780" s="33">
        <v>44824.650381944448</v>
      </c>
      <c r="X780" s="32" t="s">
        <v>85</v>
      </c>
      <c r="Y780" s="32" t="s">
        <v>47</v>
      </c>
      <c r="Z780" s="32" t="s">
        <v>48</v>
      </c>
      <c r="AA780" s="32" t="s">
        <v>478</v>
      </c>
      <c r="AB780" s="32" t="s">
        <v>3420</v>
      </c>
      <c r="AC780" s="32" t="s">
        <v>2168</v>
      </c>
      <c r="AD780" s="34"/>
      <c r="AE780" s="32" t="s">
        <v>39</v>
      </c>
      <c r="AF780" s="32" t="s">
        <v>50</v>
      </c>
      <c r="AG780" s="35">
        <v>0</v>
      </c>
      <c r="AH780" s="33">
        <v>44824.687777777777</v>
      </c>
      <c r="AI780" s="32" t="s">
        <v>41</v>
      </c>
    </row>
    <row r="781" spans="1:35">
      <c r="A781" s="32" t="s">
        <v>35</v>
      </c>
      <c r="B781" s="32" t="s">
        <v>329</v>
      </c>
      <c r="C781" s="33">
        <v>44837.352280092593</v>
      </c>
      <c r="D781" s="33">
        <v>44824.640497685185</v>
      </c>
      <c r="E781" s="32" t="s">
        <v>37</v>
      </c>
      <c r="F781" s="32" t="s">
        <v>3421</v>
      </c>
      <c r="G781">
        <v>11910</v>
      </c>
      <c r="H781" s="33">
        <v>44846.676585648151</v>
      </c>
      <c r="I781" s="32" t="s">
        <v>3422</v>
      </c>
      <c r="J781" s="32" t="s">
        <v>45</v>
      </c>
      <c r="K781" s="33">
        <v>44824.64570601852</v>
      </c>
      <c r="L781" s="32" t="s">
        <v>40</v>
      </c>
      <c r="M781" s="32" t="s">
        <v>56</v>
      </c>
      <c r="N781">
        <v>1</v>
      </c>
      <c r="O781" s="32" t="s">
        <v>102</v>
      </c>
      <c r="P781">
        <v>2</v>
      </c>
      <c r="Q781" s="32" t="s">
        <v>56</v>
      </c>
      <c r="R781">
        <v>5601</v>
      </c>
      <c r="S781" s="32" t="s">
        <v>1048</v>
      </c>
      <c r="T781" s="32" t="s">
        <v>1049</v>
      </c>
      <c r="U781" s="32" t="s">
        <v>45</v>
      </c>
      <c r="V781" s="32" t="s">
        <v>3423</v>
      </c>
      <c r="W781" s="33">
        <v>44837.352280092593</v>
      </c>
      <c r="X781" s="32" t="s">
        <v>219</v>
      </c>
      <c r="Y781" s="32" t="s">
        <v>47</v>
      </c>
      <c r="Z781" s="32" t="s">
        <v>48</v>
      </c>
      <c r="AA781" s="32" t="s">
        <v>330</v>
      </c>
      <c r="AB781" s="32" t="s">
        <v>3424</v>
      </c>
      <c r="AC781" s="32" t="s">
        <v>287</v>
      </c>
      <c r="AD781" s="34"/>
      <c r="AE781" s="32" t="s">
        <v>39</v>
      </c>
      <c r="AF781" s="32" t="s">
        <v>53</v>
      </c>
      <c r="AG781" s="35">
        <v>0</v>
      </c>
      <c r="AH781" s="33">
        <v>44837.352280092593</v>
      </c>
      <c r="AI781" s="32" t="s">
        <v>56</v>
      </c>
    </row>
    <row r="782" spans="1:35">
      <c r="A782" s="32" t="s">
        <v>35</v>
      </c>
      <c r="B782" s="32" t="s">
        <v>178</v>
      </c>
      <c r="C782" s="33"/>
      <c r="D782" s="33">
        <v>44824.642766203702</v>
      </c>
      <c r="E782" s="32" t="s">
        <v>37</v>
      </c>
      <c r="F782" s="32" t="s">
        <v>3425</v>
      </c>
      <c r="G782">
        <v>11911</v>
      </c>
      <c r="H782" s="33">
        <v>44834.642800925925</v>
      </c>
      <c r="I782" s="32" t="s">
        <v>38</v>
      </c>
      <c r="J782" s="32" t="s">
        <v>39</v>
      </c>
      <c r="K782" s="33"/>
      <c r="L782" s="32" t="s">
        <v>40</v>
      </c>
      <c r="M782" s="32" t="s">
        <v>56</v>
      </c>
      <c r="N782">
        <v>1</v>
      </c>
      <c r="O782" s="32" t="s">
        <v>54</v>
      </c>
      <c r="P782">
        <v>0</v>
      </c>
      <c r="Q782" s="32" t="s">
        <v>56</v>
      </c>
      <c r="R782">
        <v>866063408</v>
      </c>
      <c r="S782" s="32" t="s">
        <v>768</v>
      </c>
      <c r="T782" s="32" t="s">
        <v>769</v>
      </c>
      <c r="U782" s="32" t="s">
        <v>39</v>
      </c>
      <c r="V782" s="32" t="s">
        <v>39</v>
      </c>
      <c r="W782" s="33"/>
      <c r="X782" s="32" t="s">
        <v>89</v>
      </c>
      <c r="Y782" s="32" t="s">
        <v>47</v>
      </c>
      <c r="Z782" s="32" t="s">
        <v>216</v>
      </c>
      <c r="AA782" s="32" t="s">
        <v>182</v>
      </c>
      <c r="AB782" s="32" t="s">
        <v>3426</v>
      </c>
      <c r="AC782" s="32" t="s">
        <v>570</v>
      </c>
      <c r="AD782" s="34"/>
      <c r="AE782" s="32" t="s">
        <v>39</v>
      </c>
      <c r="AF782" s="32" t="s">
        <v>53</v>
      </c>
      <c r="AG782" s="35">
        <v>0</v>
      </c>
      <c r="AH782" s="33">
        <v>44824.687152777777</v>
      </c>
      <c r="AI782" s="32" t="s">
        <v>56</v>
      </c>
    </row>
    <row r="783" spans="1:35">
      <c r="A783" s="32" t="s">
        <v>35</v>
      </c>
      <c r="B783" s="32" t="s">
        <v>1527</v>
      </c>
      <c r="C783" s="33">
        <v>44824.661527777775</v>
      </c>
      <c r="D783" s="33">
        <v>44824.643252314818</v>
      </c>
      <c r="E783" s="32" t="s">
        <v>37</v>
      </c>
      <c r="F783" s="32" t="s">
        <v>3427</v>
      </c>
      <c r="G783">
        <v>11912</v>
      </c>
      <c r="H783" s="33">
        <v>44834.643634259257</v>
      </c>
      <c r="I783" s="32" t="s">
        <v>839</v>
      </c>
      <c r="J783" s="32" t="s">
        <v>45</v>
      </c>
      <c r="K783" s="33">
        <v>44824.661319444444</v>
      </c>
      <c r="L783" s="32" t="s">
        <v>40</v>
      </c>
      <c r="M783" s="32" t="s">
        <v>56</v>
      </c>
      <c r="N783">
        <v>1</v>
      </c>
      <c r="O783" s="32" t="s">
        <v>135</v>
      </c>
      <c r="P783">
        <v>1</v>
      </c>
      <c r="Q783" s="32" t="s">
        <v>56</v>
      </c>
      <c r="R783">
        <v>6363</v>
      </c>
      <c r="S783" s="32" t="s">
        <v>689</v>
      </c>
      <c r="T783" s="32" t="s">
        <v>3428</v>
      </c>
      <c r="U783" s="32" t="s">
        <v>45</v>
      </c>
      <c r="V783" s="32" t="s">
        <v>3429</v>
      </c>
      <c r="W783" s="33">
        <v>44824.661527777775</v>
      </c>
      <c r="X783" s="32" t="s">
        <v>110</v>
      </c>
      <c r="Y783" s="32" t="s">
        <v>47</v>
      </c>
      <c r="Z783" s="32" t="s">
        <v>48</v>
      </c>
      <c r="AA783" s="32" t="s">
        <v>97</v>
      </c>
      <c r="AB783" s="32" t="s">
        <v>3430</v>
      </c>
      <c r="AC783" s="32" t="s">
        <v>521</v>
      </c>
      <c r="AD783" s="34"/>
      <c r="AE783" s="32" t="s">
        <v>39</v>
      </c>
      <c r="AF783" s="32" t="s">
        <v>53</v>
      </c>
      <c r="AG783" s="35">
        <v>0</v>
      </c>
      <c r="AH783" s="33">
        <v>44824.661527777775</v>
      </c>
      <c r="AI783" s="32" t="s">
        <v>56</v>
      </c>
    </row>
    <row r="784" spans="1:35">
      <c r="A784" s="32" t="s">
        <v>35</v>
      </c>
      <c r="B784" s="32" t="s">
        <v>329</v>
      </c>
      <c r="C784" s="33">
        <v>44837.351215277777</v>
      </c>
      <c r="D784" s="33">
        <v>44824.648368055554</v>
      </c>
      <c r="E784" s="32" t="s">
        <v>37</v>
      </c>
      <c r="F784" s="32" t="s">
        <v>3431</v>
      </c>
      <c r="G784">
        <v>11913</v>
      </c>
      <c r="H784" s="33">
        <v>44846.69427083333</v>
      </c>
      <c r="I784" s="32" t="s">
        <v>3432</v>
      </c>
      <c r="J784" s="32" t="s">
        <v>45</v>
      </c>
      <c r="K784" s="33">
        <v>44824.649756944447</v>
      </c>
      <c r="L784" s="32" t="s">
        <v>40</v>
      </c>
      <c r="M784" s="32" t="s">
        <v>56</v>
      </c>
      <c r="N784">
        <v>1</v>
      </c>
      <c r="O784" s="32" t="s">
        <v>732</v>
      </c>
      <c r="P784">
        <v>2</v>
      </c>
      <c r="Q784" s="32" t="s">
        <v>56</v>
      </c>
      <c r="R784">
        <v>6219</v>
      </c>
      <c r="S784" s="32" t="s">
        <v>3417</v>
      </c>
      <c r="T784" s="32" t="s">
        <v>3418</v>
      </c>
      <c r="U784" s="32" t="s">
        <v>45</v>
      </c>
      <c r="V784" s="32" t="s">
        <v>3433</v>
      </c>
      <c r="W784" s="33">
        <v>44837.351215277777</v>
      </c>
      <c r="X784" s="32" t="s">
        <v>219</v>
      </c>
      <c r="Y784" s="32" t="s">
        <v>47</v>
      </c>
      <c r="Z784" s="32" t="s">
        <v>48</v>
      </c>
      <c r="AA784" s="32" t="s">
        <v>330</v>
      </c>
      <c r="AB784" s="32" t="s">
        <v>3434</v>
      </c>
      <c r="AC784" s="32" t="s">
        <v>2168</v>
      </c>
      <c r="AD784" s="34"/>
      <c r="AE784" s="32" t="s">
        <v>39</v>
      </c>
      <c r="AF784" s="32" t="s">
        <v>53</v>
      </c>
      <c r="AG784" s="35">
        <v>0</v>
      </c>
      <c r="AH784" s="33">
        <v>44837.351215277777</v>
      </c>
      <c r="AI784" s="32" t="s">
        <v>56</v>
      </c>
    </row>
    <row r="785" spans="1:35">
      <c r="A785" s="32" t="s">
        <v>35</v>
      </c>
      <c r="B785" s="32" t="s">
        <v>1527</v>
      </c>
      <c r="C785" s="33">
        <v>44824.687893518516</v>
      </c>
      <c r="D785" s="33">
        <v>44824.649583333332</v>
      </c>
      <c r="E785" s="32" t="s">
        <v>37</v>
      </c>
      <c r="F785" s="32" t="s">
        <v>3435</v>
      </c>
      <c r="G785">
        <v>11914</v>
      </c>
      <c r="H785" s="33">
        <v>44834.649976851855</v>
      </c>
      <c r="I785" s="32" t="s">
        <v>38</v>
      </c>
      <c r="J785" s="32" t="s">
        <v>39</v>
      </c>
      <c r="K785" s="33"/>
      <c r="L785" s="32" t="s">
        <v>40</v>
      </c>
      <c r="M785" s="32" t="s">
        <v>56</v>
      </c>
      <c r="N785">
        <v>1</v>
      </c>
      <c r="O785" s="32" t="s">
        <v>135</v>
      </c>
      <c r="P785">
        <v>0</v>
      </c>
      <c r="Q785" s="32" t="s">
        <v>56</v>
      </c>
      <c r="R785">
        <v>905145453</v>
      </c>
      <c r="S785" s="32" t="s">
        <v>3436</v>
      </c>
      <c r="T785" s="32" t="s">
        <v>3437</v>
      </c>
      <c r="U785" s="32" t="s">
        <v>45</v>
      </c>
      <c r="V785" s="32" t="s">
        <v>491</v>
      </c>
      <c r="W785" s="33">
        <v>44824.687893518516</v>
      </c>
      <c r="X785" s="32" t="s">
        <v>96</v>
      </c>
      <c r="Y785" s="32" t="s">
        <v>47</v>
      </c>
      <c r="Z785" s="32" t="s">
        <v>48</v>
      </c>
      <c r="AA785" s="32" t="s">
        <v>97</v>
      </c>
      <c r="AB785" s="32" t="s">
        <v>3438</v>
      </c>
      <c r="AC785" s="32" t="s">
        <v>1535</v>
      </c>
      <c r="AD785" s="34"/>
      <c r="AE785" s="32" t="s">
        <v>39</v>
      </c>
      <c r="AF785" s="32" t="s">
        <v>53</v>
      </c>
      <c r="AG785" s="35">
        <v>0</v>
      </c>
      <c r="AH785" s="33">
        <v>44824.687893518516</v>
      </c>
      <c r="AI785" s="32" t="s">
        <v>56</v>
      </c>
    </row>
    <row r="786" spans="1:35">
      <c r="A786" s="32" t="s">
        <v>35</v>
      </c>
      <c r="B786" s="32" t="s">
        <v>1527</v>
      </c>
      <c r="C786" s="33">
        <v>44824.694328703707</v>
      </c>
      <c r="D786" s="33">
        <v>44824.655925925923</v>
      </c>
      <c r="E786" s="32" t="s">
        <v>37</v>
      </c>
      <c r="F786" s="32" t="s">
        <v>39</v>
      </c>
      <c r="G786">
        <v>11915</v>
      </c>
      <c r="H786" s="33">
        <v>44827.531377314815</v>
      </c>
      <c r="I786" s="32" t="s">
        <v>38</v>
      </c>
      <c r="J786" s="32" t="s">
        <v>39</v>
      </c>
      <c r="K786" s="33"/>
      <c r="L786" s="32" t="s">
        <v>40</v>
      </c>
      <c r="M786" s="32" t="s">
        <v>56</v>
      </c>
      <c r="N786">
        <v>1</v>
      </c>
      <c r="O786" s="32" t="s">
        <v>135</v>
      </c>
      <c r="P786">
        <v>0</v>
      </c>
      <c r="Q786" s="32" t="s">
        <v>41</v>
      </c>
      <c r="R786">
        <v>6213</v>
      </c>
      <c r="S786" s="32" t="s">
        <v>734</v>
      </c>
      <c r="T786" s="32" t="s">
        <v>735</v>
      </c>
      <c r="U786" s="32" t="s">
        <v>45</v>
      </c>
      <c r="V786" s="32" t="s">
        <v>3439</v>
      </c>
      <c r="W786" s="33">
        <v>44824.694328703707</v>
      </c>
      <c r="X786" s="32" t="s">
        <v>96</v>
      </c>
      <c r="Y786" s="32" t="s">
        <v>47</v>
      </c>
      <c r="Z786" s="32" t="s">
        <v>48</v>
      </c>
      <c r="AA786" s="32" t="s">
        <v>97</v>
      </c>
      <c r="AB786" s="32" t="s">
        <v>3440</v>
      </c>
      <c r="AC786" s="32" t="s">
        <v>613</v>
      </c>
      <c r="AD786" s="34"/>
      <c r="AE786" s="32" t="s">
        <v>39</v>
      </c>
      <c r="AF786" s="32" t="s">
        <v>53</v>
      </c>
      <c r="AG786" s="35">
        <v>0</v>
      </c>
      <c r="AH786" s="33">
        <v>44824.694328703707</v>
      </c>
      <c r="AI786" s="32" t="s">
        <v>56</v>
      </c>
    </row>
    <row r="787" spans="1:35">
      <c r="A787" s="32" t="s">
        <v>35</v>
      </c>
      <c r="B787" s="32" t="s">
        <v>1527</v>
      </c>
      <c r="C787" s="33">
        <v>44824.701307870368</v>
      </c>
      <c r="D787" s="33">
        <v>44824.659074074072</v>
      </c>
      <c r="E787" s="32" t="s">
        <v>37</v>
      </c>
      <c r="F787" s="32" t="s">
        <v>3441</v>
      </c>
      <c r="G787">
        <v>11916</v>
      </c>
      <c r="H787" s="33">
        <v>44834.659687500003</v>
      </c>
      <c r="I787" s="32" t="s">
        <v>38</v>
      </c>
      <c r="J787" s="32" t="s">
        <v>39</v>
      </c>
      <c r="K787" s="33"/>
      <c r="L787" s="32" t="s">
        <v>40</v>
      </c>
      <c r="M787" s="32" t="s">
        <v>56</v>
      </c>
      <c r="N787">
        <v>1</v>
      </c>
      <c r="O787" s="32" t="s">
        <v>135</v>
      </c>
      <c r="P787">
        <v>0</v>
      </c>
      <c r="Q787" s="32" t="s">
        <v>56</v>
      </c>
      <c r="R787">
        <v>8247</v>
      </c>
      <c r="S787" s="32" t="s">
        <v>309</v>
      </c>
      <c r="T787" s="32" t="s">
        <v>310</v>
      </c>
      <c r="U787" s="32" t="s">
        <v>45</v>
      </c>
      <c r="V787" s="32" t="s">
        <v>3442</v>
      </c>
      <c r="W787" s="33">
        <v>44824.701307870368</v>
      </c>
      <c r="X787" s="32" t="s">
        <v>96</v>
      </c>
      <c r="Y787" s="32" t="s">
        <v>47</v>
      </c>
      <c r="Z787" s="32" t="s">
        <v>48</v>
      </c>
      <c r="AA787" s="32" t="s">
        <v>97</v>
      </c>
      <c r="AB787" s="32" t="s">
        <v>3443</v>
      </c>
      <c r="AC787" s="32" t="s">
        <v>1227</v>
      </c>
      <c r="AD787" s="34"/>
      <c r="AE787" s="32" t="s">
        <v>39</v>
      </c>
      <c r="AF787" s="32" t="s">
        <v>53</v>
      </c>
      <c r="AG787" s="35">
        <v>0</v>
      </c>
      <c r="AH787" s="33">
        <v>44824.701307870368</v>
      </c>
      <c r="AI787" s="32" t="s">
        <v>56</v>
      </c>
    </row>
    <row r="788" spans="1:35">
      <c r="A788" s="32" t="s">
        <v>35</v>
      </c>
      <c r="B788" s="32" t="s">
        <v>329</v>
      </c>
      <c r="C788" s="33">
        <v>44837.350659722222</v>
      </c>
      <c r="D788" s="33">
        <v>44824.65996527778</v>
      </c>
      <c r="E788" s="32" t="s">
        <v>37</v>
      </c>
      <c r="F788" s="32" t="s">
        <v>3444</v>
      </c>
      <c r="G788">
        <v>11917</v>
      </c>
      <c r="H788" s="33">
        <v>44846.705509259256</v>
      </c>
      <c r="I788" s="32" t="s">
        <v>1016</v>
      </c>
      <c r="J788" s="32" t="s">
        <v>45</v>
      </c>
      <c r="K788" s="33">
        <v>44824.676122685189</v>
      </c>
      <c r="L788" s="32" t="s">
        <v>40</v>
      </c>
      <c r="M788" s="32" t="s">
        <v>56</v>
      </c>
      <c r="N788">
        <v>1</v>
      </c>
      <c r="O788" s="32" t="s">
        <v>732</v>
      </c>
      <c r="P788">
        <v>2</v>
      </c>
      <c r="Q788" s="32" t="s">
        <v>56</v>
      </c>
      <c r="R788">
        <v>6219</v>
      </c>
      <c r="S788" s="32" t="s">
        <v>3417</v>
      </c>
      <c r="T788" s="32" t="s">
        <v>3418</v>
      </c>
      <c r="U788" s="32" t="s">
        <v>45</v>
      </c>
      <c r="V788" s="32" t="s">
        <v>1003</v>
      </c>
      <c r="W788" s="33">
        <v>44837.350659722222</v>
      </c>
      <c r="X788" s="32" t="s">
        <v>219</v>
      </c>
      <c r="Y788" s="32" t="s">
        <v>47</v>
      </c>
      <c r="Z788" s="32" t="s">
        <v>48</v>
      </c>
      <c r="AA788" s="32" t="s">
        <v>330</v>
      </c>
      <c r="AB788" s="32" t="s">
        <v>3445</v>
      </c>
      <c r="AC788" s="32" t="s">
        <v>2168</v>
      </c>
      <c r="AD788" s="34"/>
      <c r="AE788" s="32" t="s">
        <v>39</v>
      </c>
      <c r="AF788" s="32" t="s">
        <v>53</v>
      </c>
      <c r="AG788" s="35">
        <v>0</v>
      </c>
      <c r="AH788" s="33">
        <v>44837.350648148145</v>
      </c>
      <c r="AI788" s="32" t="s">
        <v>56</v>
      </c>
    </row>
    <row r="789" spans="1:35">
      <c r="A789" s="32" t="s">
        <v>35</v>
      </c>
      <c r="B789" s="32" t="s">
        <v>329</v>
      </c>
      <c r="C789" s="33">
        <v>44837.675266203703</v>
      </c>
      <c r="D789" s="33">
        <v>44824.667025462964</v>
      </c>
      <c r="E789" s="32" t="s">
        <v>37</v>
      </c>
      <c r="F789" s="32" t="s">
        <v>3446</v>
      </c>
      <c r="G789">
        <v>11918</v>
      </c>
      <c r="H789" s="33">
        <v>44834.66741898148</v>
      </c>
      <c r="I789" s="32" t="s">
        <v>3447</v>
      </c>
      <c r="J789" s="32" t="s">
        <v>45</v>
      </c>
      <c r="K789" s="33">
        <v>44826.615428240744</v>
      </c>
      <c r="L789" s="32" t="s">
        <v>40</v>
      </c>
      <c r="M789" s="32" t="s">
        <v>56</v>
      </c>
      <c r="N789">
        <v>1</v>
      </c>
      <c r="O789" s="32" t="s">
        <v>92</v>
      </c>
      <c r="P789">
        <v>2</v>
      </c>
      <c r="Q789" s="32" t="s">
        <v>56</v>
      </c>
      <c r="R789">
        <v>906251641</v>
      </c>
      <c r="S789" s="32" t="s">
        <v>3448</v>
      </c>
      <c r="T789" s="32" t="s">
        <v>3449</v>
      </c>
      <c r="U789" s="32" t="s">
        <v>66</v>
      </c>
      <c r="V789" s="32" t="s">
        <v>3450</v>
      </c>
      <c r="W789" s="33">
        <v>44837.675266203703</v>
      </c>
      <c r="X789" s="32" t="s">
        <v>184</v>
      </c>
      <c r="Y789" s="32" t="s">
        <v>47</v>
      </c>
      <c r="Z789" s="32" t="s">
        <v>48</v>
      </c>
      <c r="AA789" s="32" t="s">
        <v>425</v>
      </c>
      <c r="AB789" s="32" t="s">
        <v>3451</v>
      </c>
      <c r="AC789" s="32" t="s">
        <v>613</v>
      </c>
      <c r="AD789" s="34"/>
      <c r="AE789" s="32" t="s">
        <v>39</v>
      </c>
      <c r="AF789" s="32" t="s">
        <v>53</v>
      </c>
      <c r="AG789" s="35">
        <v>0</v>
      </c>
      <c r="AH789" s="33">
        <v>44837.675266203703</v>
      </c>
      <c r="AI789" s="32" t="s">
        <v>56</v>
      </c>
    </row>
    <row r="790" spans="1:35">
      <c r="A790" s="32" t="s">
        <v>35</v>
      </c>
      <c r="B790" s="32" t="s">
        <v>1527</v>
      </c>
      <c r="C790" s="33">
        <v>44824.762199074074</v>
      </c>
      <c r="D790" s="33">
        <v>44824.74622685185</v>
      </c>
      <c r="E790" s="32" t="s">
        <v>37</v>
      </c>
      <c r="F790" s="32" t="s">
        <v>3452</v>
      </c>
      <c r="G790">
        <v>11919</v>
      </c>
      <c r="H790" s="33">
        <v>44839.708333333336</v>
      </c>
      <c r="I790" s="32" t="s">
        <v>38</v>
      </c>
      <c r="J790" s="32" t="s">
        <v>39</v>
      </c>
      <c r="K790" s="33"/>
      <c r="L790" s="32" t="s">
        <v>40</v>
      </c>
      <c r="M790" s="32" t="s">
        <v>56</v>
      </c>
      <c r="N790">
        <v>1</v>
      </c>
      <c r="O790" s="32" t="s">
        <v>453</v>
      </c>
      <c r="P790">
        <v>0</v>
      </c>
      <c r="Q790" s="32" t="s">
        <v>56</v>
      </c>
      <c r="R790">
        <v>6477</v>
      </c>
      <c r="S790" s="32" t="s">
        <v>562</v>
      </c>
      <c r="T790" s="32" t="s">
        <v>563</v>
      </c>
      <c r="U790" s="32" t="s">
        <v>45</v>
      </c>
      <c r="V790" s="32" t="s">
        <v>38</v>
      </c>
      <c r="W790" s="33">
        <v>44824.762199074074</v>
      </c>
      <c r="X790" s="32" t="s">
        <v>159</v>
      </c>
      <c r="Y790" s="32" t="s">
        <v>47</v>
      </c>
      <c r="Z790" s="32" t="s">
        <v>48</v>
      </c>
      <c r="AA790" s="32" t="s">
        <v>455</v>
      </c>
      <c r="AB790" s="32" t="s">
        <v>3453</v>
      </c>
      <c r="AC790" s="32" t="s">
        <v>564</v>
      </c>
      <c r="AD790" s="34">
        <v>44686</v>
      </c>
      <c r="AE790" s="32" t="s">
        <v>39</v>
      </c>
      <c r="AF790" s="32" t="s">
        <v>50</v>
      </c>
      <c r="AG790" s="35">
        <v>0</v>
      </c>
      <c r="AH790" s="33">
        <v>44828.411087962966</v>
      </c>
      <c r="AI790" s="32" t="s">
        <v>41</v>
      </c>
    </row>
    <row r="791" spans="1:35">
      <c r="A791" s="32" t="s">
        <v>35</v>
      </c>
      <c r="B791" s="32" t="s">
        <v>1527</v>
      </c>
      <c r="C791" s="33">
        <v>44826.633900462963</v>
      </c>
      <c r="D791" s="33">
        <v>44824.802499999998</v>
      </c>
      <c r="E791" s="32" t="s">
        <v>37</v>
      </c>
      <c r="F791" s="32" t="s">
        <v>3454</v>
      </c>
      <c r="G791">
        <v>11920</v>
      </c>
      <c r="H791" s="33">
        <v>44837.333935185183</v>
      </c>
      <c r="I791" s="32" t="s">
        <v>3455</v>
      </c>
      <c r="J791" s="32" t="s">
        <v>45</v>
      </c>
      <c r="K791" s="33">
        <v>44825.355312500003</v>
      </c>
      <c r="L791" s="32" t="s">
        <v>40</v>
      </c>
      <c r="M791" s="32" t="s">
        <v>56</v>
      </c>
      <c r="N791">
        <v>1</v>
      </c>
      <c r="O791" s="32" t="s">
        <v>135</v>
      </c>
      <c r="P791">
        <v>1</v>
      </c>
      <c r="Q791" s="32" t="s">
        <v>56</v>
      </c>
      <c r="R791">
        <v>642171908</v>
      </c>
      <c r="S791" s="32" t="s">
        <v>172</v>
      </c>
      <c r="T791" s="32" t="s">
        <v>2065</v>
      </c>
      <c r="U791" s="32" t="s">
        <v>45</v>
      </c>
      <c r="V791" s="32" t="s">
        <v>3456</v>
      </c>
      <c r="W791" s="33">
        <v>44826.633900462963</v>
      </c>
      <c r="X791" s="32" t="s">
        <v>110</v>
      </c>
      <c r="Y791" s="32" t="s">
        <v>47</v>
      </c>
      <c r="Z791" s="32" t="s">
        <v>48</v>
      </c>
      <c r="AA791" s="32" t="s">
        <v>97</v>
      </c>
      <c r="AB791" s="32" t="s">
        <v>3457</v>
      </c>
      <c r="AC791" s="32" t="s">
        <v>174</v>
      </c>
      <c r="AD791" s="34"/>
      <c r="AE791" s="32" t="s">
        <v>39</v>
      </c>
      <c r="AF791" s="32" t="s">
        <v>50</v>
      </c>
      <c r="AG791" s="35">
        <v>0</v>
      </c>
      <c r="AH791" s="33">
        <v>44826.633900462963</v>
      </c>
      <c r="AI791" s="32" t="s">
        <v>41</v>
      </c>
    </row>
    <row r="792" spans="1:35">
      <c r="A792" s="32" t="s">
        <v>35</v>
      </c>
      <c r="B792" s="32" t="s">
        <v>1527</v>
      </c>
      <c r="C792" s="33">
        <v>44828.691400462965</v>
      </c>
      <c r="D792" s="33">
        <v>44824.811215277776</v>
      </c>
      <c r="E792" s="32" t="s">
        <v>37</v>
      </c>
      <c r="F792" s="32" t="s">
        <v>3458</v>
      </c>
      <c r="G792">
        <v>11921</v>
      </c>
      <c r="H792" s="33">
        <v>44830.622916666667</v>
      </c>
      <c r="I792" s="32" t="s">
        <v>1715</v>
      </c>
      <c r="J792" s="32" t="s">
        <v>45</v>
      </c>
      <c r="K792" s="33">
        <v>44825.336134259262</v>
      </c>
      <c r="L792" s="32" t="s">
        <v>40</v>
      </c>
      <c r="M792" s="32" t="s">
        <v>56</v>
      </c>
      <c r="N792">
        <v>1</v>
      </c>
      <c r="O792" s="32" t="s">
        <v>119</v>
      </c>
      <c r="P792">
        <v>1</v>
      </c>
      <c r="Q792" s="32" t="s">
        <v>41</v>
      </c>
      <c r="R792">
        <v>5722</v>
      </c>
      <c r="S792" s="32" t="s">
        <v>1076</v>
      </c>
      <c r="T792" s="32" t="s">
        <v>1077</v>
      </c>
      <c r="U792" s="32" t="s">
        <v>45</v>
      </c>
      <c r="V792" s="32" t="s">
        <v>3459</v>
      </c>
      <c r="W792" s="33">
        <v>44826.669189814813</v>
      </c>
      <c r="X792" s="32" t="s">
        <v>85</v>
      </c>
      <c r="Y792" s="32" t="s">
        <v>47</v>
      </c>
      <c r="Z792" s="32" t="s">
        <v>48</v>
      </c>
      <c r="AA792" s="32" t="s">
        <v>505</v>
      </c>
      <c r="AB792" s="32" t="s">
        <v>3460</v>
      </c>
      <c r="AC792" s="32" t="s">
        <v>600</v>
      </c>
      <c r="AD792" s="34"/>
      <c r="AE792" s="32" t="s">
        <v>39</v>
      </c>
      <c r="AF792" s="32" t="s">
        <v>50</v>
      </c>
      <c r="AG792" s="35">
        <v>0</v>
      </c>
      <c r="AH792" s="33">
        <v>44828.691388888888</v>
      </c>
      <c r="AI792" s="32" t="s">
        <v>41</v>
      </c>
    </row>
    <row r="793" spans="1:35">
      <c r="A793" s="32" t="s">
        <v>35</v>
      </c>
      <c r="B793" s="32" t="s">
        <v>36</v>
      </c>
      <c r="C793" s="33">
        <v>44825.5625462963</v>
      </c>
      <c r="D793" s="33">
        <v>44825.327962962961</v>
      </c>
      <c r="E793" s="32" t="s">
        <v>37</v>
      </c>
      <c r="F793" s="32" t="s">
        <v>3461</v>
      </c>
      <c r="G793">
        <v>11922</v>
      </c>
      <c r="H793" s="33">
        <v>44837.495879629627</v>
      </c>
      <c r="I793" s="32" t="s">
        <v>3462</v>
      </c>
      <c r="J793" s="32" t="s">
        <v>45</v>
      </c>
      <c r="K793" s="33">
        <v>44825.333981481483</v>
      </c>
      <c r="L793" s="32" t="s">
        <v>40</v>
      </c>
      <c r="M793" s="32" t="s">
        <v>56</v>
      </c>
      <c r="N793">
        <v>1</v>
      </c>
      <c r="O793" s="32" t="s">
        <v>42</v>
      </c>
      <c r="P793">
        <v>1</v>
      </c>
      <c r="Q793" s="32" t="s">
        <v>56</v>
      </c>
      <c r="R793">
        <v>808584525</v>
      </c>
      <c r="S793" s="32" t="s">
        <v>946</v>
      </c>
      <c r="T793" s="32" t="s">
        <v>947</v>
      </c>
      <c r="U793" s="32" t="s">
        <v>45</v>
      </c>
      <c r="V793" s="32" t="s">
        <v>687</v>
      </c>
      <c r="W793" s="33">
        <v>44825.400451388887</v>
      </c>
      <c r="X793" s="32" t="s">
        <v>58</v>
      </c>
      <c r="Y793" s="32" t="s">
        <v>47</v>
      </c>
      <c r="Z793" s="32" t="s">
        <v>48</v>
      </c>
      <c r="AA793" s="32" t="s">
        <v>128</v>
      </c>
      <c r="AB793" s="32" t="s">
        <v>3463</v>
      </c>
      <c r="AC793" s="32" t="s">
        <v>1893</v>
      </c>
      <c r="AD793" s="34"/>
      <c r="AE793" s="32" t="s">
        <v>39</v>
      </c>
      <c r="AF793" s="32" t="s">
        <v>50</v>
      </c>
      <c r="AG793" s="35">
        <v>0</v>
      </c>
      <c r="AH793" s="33">
        <v>44825.5625462963</v>
      </c>
      <c r="AI793" s="32" t="s">
        <v>56</v>
      </c>
    </row>
    <row r="794" spans="1:35">
      <c r="A794" s="32" t="s">
        <v>35</v>
      </c>
      <c r="B794" s="32" t="s">
        <v>178</v>
      </c>
      <c r="C794" s="33">
        <v>44825.563425925924</v>
      </c>
      <c r="D794" s="33">
        <v>44825.339398148149</v>
      </c>
      <c r="E794" s="32" t="s">
        <v>37</v>
      </c>
      <c r="F794" s="32" t="s">
        <v>3464</v>
      </c>
      <c r="G794">
        <v>11923</v>
      </c>
      <c r="H794" s="33">
        <v>44830.651747685188</v>
      </c>
      <c r="I794" s="32" t="s">
        <v>3465</v>
      </c>
      <c r="J794" s="32" t="s">
        <v>45</v>
      </c>
      <c r="K794" s="33">
        <v>44825.353935185187</v>
      </c>
      <c r="L794" s="32" t="s">
        <v>40</v>
      </c>
      <c r="M794" s="32" t="s">
        <v>56</v>
      </c>
      <c r="N794">
        <v>1</v>
      </c>
      <c r="O794" s="32" t="s">
        <v>54</v>
      </c>
      <c r="P794">
        <v>1</v>
      </c>
      <c r="Q794" s="32" t="s">
        <v>41</v>
      </c>
      <c r="R794">
        <v>6256</v>
      </c>
      <c r="S794" s="32" t="s">
        <v>908</v>
      </c>
      <c r="T794" s="32" t="s">
        <v>909</v>
      </c>
      <c r="U794" s="32" t="s">
        <v>45</v>
      </c>
      <c r="V794" s="32" t="s">
        <v>3466</v>
      </c>
      <c r="W794" s="33">
        <v>44825.369212962964</v>
      </c>
      <c r="X794" s="32" t="s">
        <v>85</v>
      </c>
      <c r="Y794" s="32" t="s">
        <v>47</v>
      </c>
      <c r="Z794" s="32" t="s">
        <v>48</v>
      </c>
      <c r="AA794" s="32" t="s">
        <v>182</v>
      </c>
      <c r="AB794" s="32" t="s">
        <v>3467</v>
      </c>
      <c r="AC794" s="32" t="s">
        <v>620</v>
      </c>
      <c r="AD794" s="34"/>
      <c r="AE794" s="32" t="s">
        <v>39</v>
      </c>
      <c r="AF794" s="32" t="s">
        <v>53</v>
      </c>
      <c r="AG794" s="35">
        <v>0</v>
      </c>
      <c r="AH794" s="33">
        <v>44826.430914351855</v>
      </c>
      <c r="AI794" s="32" t="s">
        <v>41</v>
      </c>
    </row>
    <row r="795" spans="1:35">
      <c r="A795" s="32" t="s">
        <v>35</v>
      </c>
      <c r="B795" s="32" t="s">
        <v>36</v>
      </c>
      <c r="C795" s="33">
        <v>44830.650347222225</v>
      </c>
      <c r="D795" s="33">
        <v>44825.348078703704</v>
      </c>
      <c r="E795" s="32" t="s">
        <v>37</v>
      </c>
      <c r="F795" s="32" t="s">
        <v>3468</v>
      </c>
      <c r="G795">
        <v>11924</v>
      </c>
      <c r="H795" s="33">
        <v>44833.501736111109</v>
      </c>
      <c r="I795" s="32" t="s">
        <v>2860</v>
      </c>
      <c r="J795" s="32" t="s">
        <v>45</v>
      </c>
      <c r="K795" s="33">
        <v>44825.358773148146</v>
      </c>
      <c r="L795" s="32" t="s">
        <v>40</v>
      </c>
      <c r="M795" s="32" t="s">
        <v>56</v>
      </c>
      <c r="N795">
        <v>2</v>
      </c>
      <c r="O795" s="32" t="s">
        <v>82</v>
      </c>
      <c r="P795">
        <v>2</v>
      </c>
      <c r="Q795" s="32" t="s">
        <v>41</v>
      </c>
      <c r="R795">
        <v>6081</v>
      </c>
      <c r="S795" s="32" t="s">
        <v>78</v>
      </c>
      <c r="T795" s="32" t="s">
        <v>79</v>
      </c>
      <c r="U795" s="32" t="s">
        <v>45</v>
      </c>
      <c r="V795" s="32" t="s">
        <v>2159</v>
      </c>
      <c r="W795" s="33">
        <v>44828.61377314815</v>
      </c>
      <c r="X795" s="32" t="s">
        <v>85</v>
      </c>
      <c r="Y795" s="32" t="s">
        <v>47</v>
      </c>
      <c r="Z795" s="32" t="s">
        <v>48</v>
      </c>
      <c r="AA795" s="32" t="s">
        <v>592</v>
      </c>
      <c r="AB795" s="32" t="s">
        <v>3469</v>
      </c>
      <c r="AC795" s="32" t="s">
        <v>557</v>
      </c>
      <c r="AD795" s="34"/>
      <c r="AE795" s="32" t="s">
        <v>39</v>
      </c>
      <c r="AF795" s="32" t="s">
        <v>50</v>
      </c>
      <c r="AG795" s="35">
        <v>0</v>
      </c>
      <c r="AH795" s="33">
        <v>44830.650335648148</v>
      </c>
      <c r="AI795" s="32" t="s">
        <v>41</v>
      </c>
    </row>
    <row r="796" spans="1:35">
      <c r="A796" s="32" t="s">
        <v>35</v>
      </c>
      <c r="B796" s="32" t="s">
        <v>329</v>
      </c>
      <c r="C796" s="33">
        <v>44827.498090277775</v>
      </c>
      <c r="D796" s="33">
        <v>44825.353715277779</v>
      </c>
      <c r="E796" s="32" t="s">
        <v>37</v>
      </c>
      <c r="F796" s="32" t="s">
        <v>3470</v>
      </c>
      <c r="G796">
        <v>11925</v>
      </c>
      <c r="H796" s="33">
        <v>44837.354085648149</v>
      </c>
      <c r="I796" s="32" t="s">
        <v>3471</v>
      </c>
      <c r="J796" s="32" t="s">
        <v>45</v>
      </c>
      <c r="K796" s="33">
        <v>44825.375648148147</v>
      </c>
      <c r="L796" s="32" t="s">
        <v>40</v>
      </c>
      <c r="M796" s="32" t="s">
        <v>56</v>
      </c>
      <c r="N796">
        <v>3</v>
      </c>
      <c r="O796" s="32" t="s">
        <v>54</v>
      </c>
      <c r="P796">
        <v>2</v>
      </c>
      <c r="Q796" s="32" t="s">
        <v>56</v>
      </c>
      <c r="R796">
        <v>894567935</v>
      </c>
      <c r="S796" s="32" t="s">
        <v>3472</v>
      </c>
      <c r="T796" s="32" t="s">
        <v>3473</v>
      </c>
      <c r="U796" s="32" t="s">
        <v>45</v>
      </c>
      <c r="V796" s="32" t="s">
        <v>3474</v>
      </c>
      <c r="W796" s="33">
        <v>44827.498090277775</v>
      </c>
      <c r="X796" s="32" t="s">
        <v>259</v>
      </c>
      <c r="Y796" s="32" t="s">
        <v>47</v>
      </c>
      <c r="Z796" s="32" t="s">
        <v>48</v>
      </c>
      <c r="AA796" s="32" t="s">
        <v>330</v>
      </c>
      <c r="AB796" s="32" t="s">
        <v>3475</v>
      </c>
      <c r="AC796" s="32" t="s">
        <v>521</v>
      </c>
      <c r="AD796" s="34"/>
      <c r="AE796" s="32" t="s">
        <v>39</v>
      </c>
      <c r="AF796" s="32" t="s">
        <v>53</v>
      </c>
      <c r="AG796" s="35">
        <v>0</v>
      </c>
      <c r="AH796" s="33">
        <v>44827.498090277775</v>
      </c>
      <c r="AI796" s="32" t="s">
        <v>56</v>
      </c>
    </row>
    <row r="797" spans="1:35">
      <c r="A797" s="32" t="s">
        <v>35</v>
      </c>
      <c r="B797" s="32" t="s">
        <v>1527</v>
      </c>
      <c r="C797" s="33">
        <v>44825.56422453704</v>
      </c>
      <c r="D797" s="33">
        <v>44825.357418981483</v>
      </c>
      <c r="E797" s="32" t="s">
        <v>37</v>
      </c>
      <c r="F797" s="32" t="s">
        <v>3476</v>
      </c>
      <c r="G797">
        <v>11926</v>
      </c>
      <c r="H797" s="33">
        <v>44837.551030092596</v>
      </c>
      <c r="I797" s="32" t="s">
        <v>38</v>
      </c>
      <c r="J797" s="32" t="s">
        <v>39</v>
      </c>
      <c r="K797" s="33"/>
      <c r="L797" s="32" t="s">
        <v>40</v>
      </c>
      <c r="M797" s="32" t="s">
        <v>56</v>
      </c>
      <c r="N797">
        <v>1</v>
      </c>
      <c r="O797" s="32" t="s">
        <v>202</v>
      </c>
      <c r="P797">
        <v>0</v>
      </c>
      <c r="Q797" s="32" t="s">
        <v>56</v>
      </c>
      <c r="R797">
        <v>984632324</v>
      </c>
      <c r="S797" s="32" t="s">
        <v>3477</v>
      </c>
      <c r="T797" s="32" t="s">
        <v>3478</v>
      </c>
      <c r="U797" s="32" t="s">
        <v>45</v>
      </c>
      <c r="V797" s="32" t="s">
        <v>346</v>
      </c>
      <c r="W797" s="33">
        <v>44825.370833333334</v>
      </c>
      <c r="X797" s="32" t="s">
        <v>94</v>
      </c>
      <c r="Y797" s="32" t="s">
        <v>47</v>
      </c>
      <c r="Z797" s="32" t="s">
        <v>48</v>
      </c>
      <c r="AA797" s="32" t="s">
        <v>475</v>
      </c>
      <c r="AB797" s="32" t="s">
        <v>3479</v>
      </c>
      <c r="AC797" s="32" t="s">
        <v>1547</v>
      </c>
      <c r="AD797" s="34"/>
      <c r="AE797" s="32" t="s">
        <v>39</v>
      </c>
      <c r="AF797" s="32" t="s">
        <v>50</v>
      </c>
      <c r="AG797" s="35">
        <v>0</v>
      </c>
      <c r="AH797" s="33">
        <v>44825.56422453704</v>
      </c>
      <c r="AI797" s="32" t="s">
        <v>56</v>
      </c>
    </row>
    <row r="798" spans="1:35">
      <c r="A798" s="32" t="s">
        <v>35</v>
      </c>
      <c r="B798" s="32" t="s">
        <v>1527</v>
      </c>
      <c r="C798" s="33">
        <v>44825.368125000001</v>
      </c>
      <c r="D798" s="33">
        <v>44825.358194444445</v>
      </c>
      <c r="E798" s="32" t="s">
        <v>37</v>
      </c>
      <c r="F798" s="32" t="s">
        <v>39</v>
      </c>
      <c r="G798">
        <v>11927</v>
      </c>
      <c r="H798" s="33">
        <v>44827.608680555553</v>
      </c>
      <c r="I798" s="32" t="s">
        <v>663</v>
      </c>
      <c r="J798" s="32" t="s">
        <v>45</v>
      </c>
      <c r="K798" s="33">
        <v>44825.368067129632</v>
      </c>
      <c r="L798" s="32" t="s">
        <v>40</v>
      </c>
      <c r="M798" s="32" t="s">
        <v>56</v>
      </c>
      <c r="N798">
        <v>1</v>
      </c>
      <c r="O798" s="32" t="s">
        <v>135</v>
      </c>
      <c r="P798">
        <v>1</v>
      </c>
      <c r="Q798" s="32" t="s">
        <v>41</v>
      </c>
      <c r="R798">
        <v>8181</v>
      </c>
      <c r="S798" s="32" t="s">
        <v>1108</v>
      </c>
      <c r="T798" s="32" t="s">
        <v>1109</v>
      </c>
      <c r="U798" s="32" t="s">
        <v>45</v>
      </c>
      <c r="V798" s="32" t="s">
        <v>1400</v>
      </c>
      <c r="W798" s="33">
        <v>44825.368125000001</v>
      </c>
      <c r="X798" s="32" t="s">
        <v>110</v>
      </c>
      <c r="Y798" s="32" t="s">
        <v>47</v>
      </c>
      <c r="Z798" s="32" t="s">
        <v>48</v>
      </c>
      <c r="AA798" s="32" t="s">
        <v>97</v>
      </c>
      <c r="AB798" s="32" t="s">
        <v>3480</v>
      </c>
      <c r="AC798" s="32" t="s">
        <v>1466</v>
      </c>
      <c r="AD798" s="34"/>
      <c r="AE798" s="32" t="s">
        <v>39</v>
      </c>
      <c r="AF798" s="32" t="s">
        <v>53</v>
      </c>
      <c r="AG798" s="35">
        <v>0</v>
      </c>
      <c r="AH798" s="33">
        <v>44825.368125000001</v>
      </c>
      <c r="AI798" s="32" t="s">
        <v>56</v>
      </c>
    </row>
    <row r="799" spans="1:35">
      <c r="A799" s="32" t="s">
        <v>35</v>
      </c>
      <c r="B799" s="32" t="s">
        <v>178</v>
      </c>
      <c r="C799" s="33">
        <v>44829.733460648145</v>
      </c>
      <c r="D799" s="33">
        <v>44825.369490740741</v>
      </c>
      <c r="E799" s="32" t="s">
        <v>37</v>
      </c>
      <c r="F799" s="32" t="s">
        <v>39</v>
      </c>
      <c r="G799">
        <v>11928</v>
      </c>
      <c r="H799" s="33">
        <v>44831.630555555559</v>
      </c>
      <c r="I799" s="32" t="s">
        <v>3331</v>
      </c>
      <c r="J799" s="32" t="s">
        <v>45</v>
      </c>
      <c r="K799" s="33">
        <v>44825.373414351852</v>
      </c>
      <c r="L799" s="32" t="s">
        <v>40</v>
      </c>
      <c r="M799" s="32" t="s">
        <v>56</v>
      </c>
      <c r="N799">
        <v>1</v>
      </c>
      <c r="O799" s="32" t="s">
        <v>311</v>
      </c>
      <c r="P799">
        <v>1</v>
      </c>
      <c r="Q799" s="32" t="s">
        <v>41</v>
      </c>
      <c r="R799">
        <v>8719</v>
      </c>
      <c r="S799" s="32" t="s">
        <v>185</v>
      </c>
      <c r="T799" s="32" t="s">
        <v>186</v>
      </c>
      <c r="U799" s="32" t="s">
        <v>45</v>
      </c>
      <c r="V799" s="32" t="s">
        <v>3481</v>
      </c>
      <c r="W799" s="33">
        <v>44827.692546296297</v>
      </c>
      <c r="X799" s="32" t="s">
        <v>58</v>
      </c>
      <c r="Y799" s="32" t="s">
        <v>47</v>
      </c>
      <c r="Z799" s="32" t="s">
        <v>48</v>
      </c>
      <c r="AA799" s="32" t="s">
        <v>182</v>
      </c>
      <c r="AB799" s="32" t="s">
        <v>1619</v>
      </c>
      <c r="AC799" s="32" t="s">
        <v>464</v>
      </c>
      <c r="AD799" s="34"/>
      <c r="AE799" s="32" t="s">
        <v>39</v>
      </c>
      <c r="AF799" s="32" t="s">
        <v>53</v>
      </c>
      <c r="AG799" s="35">
        <v>0</v>
      </c>
      <c r="AH799" s="33">
        <v>44829.733449074076</v>
      </c>
      <c r="AI799" s="32" t="s">
        <v>41</v>
      </c>
    </row>
    <row r="800" spans="1:35">
      <c r="A800" s="32" t="s">
        <v>35</v>
      </c>
      <c r="B800" s="32" t="s">
        <v>178</v>
      </c>
      <c r="C800" s="33">
        <v>44825.682696759257</v>
      </c>
      <c r="D800" s="33">
        <v>44825.382418981484</v>
      </c>
      <c r="E800" s="32" t="s">
        <v>37</v>
      </c>
      <c r="F800" s="32" t="s">
        <v>3482</v>
      </c>
      <c r="G800">
        <v>11929</v>
      </c>
      <c r="H800" s="33">
        <v>44837.502141203702</v>
      </c>
      <c r="I800" s="32" t="s">
        <v>3483</v>
      </c>
      <c r="J800" s="32" t="s">
        <v>45</v>
      </c>
      <c r="K800" s="33">
        <v>44825.384097222224</v>
      </c>
      <c r="L800" s="32" t="s">
        <v>40</v>
      </c>
      <c r="M800" s="32" t="s">
        <v>56</v>
      </c>
      <c r="N800">
        <v>1</v>
      </c>
      <c r="O800" s="32" t="s">
        <v>73</v>
      </c>
      <c r="P800">
        <v>1</v>
      </c>
      <c r="Q800" s="32" t="s">
        <v>56</v>
      </c>
      <c r="R800">
        <v>6167</v>
      </c>
      <c r="S800" s="32" t="s">
        <v>100</v>
      </c>
      <c r="T800" s="32" t="s">
        <v>101</v>
      </c>
      <c r="U800" s="32" t="s">
        <v>45</v>
      </c>
      <c r="V800" s="32" t="s">
        <v>3484</v>
      </c>
      <c r="W800" s="33">
        <v>44825.563564814816</v>
      </c>
      <c r="X800" s="32" t="s">
        <v>59</v>
      </c>
      <c r="Y800" s="32" t="s">
        <v>47</v>
      </c>
      <c r="Z800" s="32" t="s">
        <v>48</v>
      </c>
      <c r="AA800" s="32" t="s">
        <v>182</v>
      </c>
      <c r="AB800" s="32" t="s">
        <v>3485</v>
      </c>
      <c r="AC800" s="32" t="s">
        <v>896</v>
      </c>
      <c r="AD800" s="34"/>
      <c r="AE800" s="32" t="s">
        <v>39</v>
      </c>
      <c r="AF800" s="32" t="s">
        <v>53</v>
      </c>
      <c r="AG800" s="35">
        <v>0</v>
      </c>
      <c r="AH800" s="33">
        <v>44825.682696759257</v>
      </c>
      <c r="AI800" s="32" t="s">
        <v>56</v>
      </c>
    </row>
    <row r="801" spans="1:35">
      <c r="A801" s="32" t="s">
        <v>35</v>
      </c>
      <c r="B801" s="32" t="s">
        <v>73</v>
      </c>
      <c r="C801" s="33">
        <v>44825.564826388887</v>
      </c>
      <c r="D801" s="33">
        <v>44825.383819444447</v>
      </c>
      <c r="E801" s="32" t="s">
        <v>37</v>
      </c>
      <c r="F801" s="32" t="s">
        <v>3486</v>
      </c>
      <c r="G801">
        <v>11930</v>
      </c>
      <c r="H801" s="33">
        <v>44837.551631944443</v>
      </c>
      <c r="I801" s="32" t="s">
        <v>955</v>
      </c>
      <c r="J801" s="32" t="s">
        <v>45</v>
      </c>
      <c r="K801" s="33">
        <v>44825.385208333333</v>
      </c>
      <c r="L801" s="32" t="s">
        <v>40</v>
      </c>
      <c r="M801" s="32" t="s">
        <v>56</v>
      </c>
      <c r="N801">
        <v>1</v>
      </c>
      <c r="O801" s="32" t="s">
        <v>42</v>
      </c>
      <c r="P801">
        <v>1</v>
      </c>
      <c r="Q801" s="32" t="s">
        <v>56</v>
      </c>
      <c r="R801">
        <v>6706</v>
      </c>
      <c r="S801" s="32" t="s">
        <v>400</v>
      </c>
      <c r="T801" s="32" t="s">
        <v>401</v>
      </c>
      <c r="U801" s="32" t="s">
        <v>45</v>
      </c>
      <c r="V801" s="32" t="s">
        <v>3487</v>
      </c>
      <c r="W801" s="33">
        <v>44825.397662037038</v>
      </c>
      <c r="X801" s="32" t="s">
        <v>81</v>
      </c>
      <c r="Y801" s="32" t="s">
        <v>47</v>
      </c>
      <c r="Z801" s="32" t="s">
        <v>48</v>
      </c>
      <c r="AA801" s="32" t="s">
        <v>77</v>
      </c>
      <c r="AB801" s="32" t="s">
        <v>3488</v>
      </c>
      <c r="AC801" s="32" t="s">
        <v>534</v>
      </c>
      <c r="AD801" s="34"/>
      <c r="AE801" s="32" t="s">
        <v>39</v>
      </c>
      <c r="AF801" s="32" t="s">
        <v>50</v>
      </c>
      <c r="AG801" s="35">
        <v>0</v>
      </c>
      <c r="AH801" s="33">
        <v>44825.564826388887</v>
      </c>
      <c r="AI801" s="32" t="s">
        <v>56</v>
      </c>
    </row>
    <row r="802" spans="1:35">
      <c r="A802" s="32" t="s">
        <v>35</v>
      </c>
      <c r="B802" s="32" t="s">
        <v>178</v>
      </c>
      <c r="C802" s="33">
        <v>44825.565057870372</v>
      </c>
      <c r="D802" s="33">
        <v>44825.383923611109</v>
      </c>
      <c r="E802" s="32" t="s">
        <v>37</v>
      </c>
      <c r="F802" s="32" t="s">
        <v>3489</v>
      </c>
      <c r="G802">
        <v>11931</v>
      </c>
      <c r="H802" s="33">
        <v>44837.55672453704</v>
      </c>
      <c r="I802" s="32" t="s">
        <v>38</v>
      </c>
      <c r="J802" s="32" t="s">
        <v>39</v>
      </c>
      <c r="K802" s="33"/>
      <c r="L802" s="32" t="s">
        <v>40</v>
      </c>
      <c r="M802" s="32" t="s">
        <v>56</v>
      </c>
      <c r="N802">
        <v>1</v>
      </c>
      <c r="O802" s="32" t="s">
        <v>73</v>
      </c>
      <c r="P802">
        <v>0</v>
      </c>
      <c r="Q802" s="32" t="s">
        <v>56</v>
      </c>
      <c r="R802">
        <v>6732</v>
      </c>
      <c r="S802" s="32" t="s">
        <v>322</v>
      </c>
      <c r="T802" s="32" t="s">
        <v>323</v>
      </c>
      <c r="U802" s="32" t="s">
        <v>45</v>
      </c>
      <c r="V802" s="32" t="s">
        <v>3490</v>
      </c>
      <c r="W802" s="33">
        <v>44825.392650462964</v>
      </c>
      <c r="X802" s="32" t="s">
        <v>94</v>
      </c>
      <c r="Y802" s="32" t="s">
        <v>47</v>
      </c>
      <c r="Z802" s="32" t="s">
        <v>48</v>
      </c>
      <c r="AA802" s="32" t="s">
        <v>182</v>
      </c>
      <c r="AB802" s="32" t="s">
        <v>3489</v>
      </c>
      <c r="AC802" s="32" t="s">
        <v>485</v>
      </c>
      <c r="AD802" s="34"/>
      <c r="AE802" s="32" t="s">
        <v>39</v>
      </c>
      <c r="AF802" s="32" t="s">
        <v>53</v>
      </c>
      <c r="AG802" s="35">
        <v>0</v>
      </c>
      <c r="AH802" s="33">
        <v>44825.565057870372</v>
      </c>
      <c r="AI802" s="32" t="s">
        <v>56</v>
      </c>
    </row>
    <row r="803" spans="1:35">
      <c r="A803" s="32" t="s">
        <v>35</v>
      </c>
      <c r="B803" s="32" t="s">
        <v>1527</v>
      </c>
      <c r="C803" s="33">
        <v>44825.566446759258</v>
      </c>
      <c r="D803" s="33">
        <v>44825.385937500003</v>
      </c>
      <c r="E803" s="32" t="s">
        <v>37</v>
      </c>
      <c r="F803" s="32" t="s">
        <v>3491</v>
      </c>
      <c r="G803">
        <v>11932</v>
      </c>
      <c r="H803" s="33">
        <v>44837.558113425926</v>
      </c>
      <c r="I803" s="32" t="s">
        <v>38</v>
      </c>
      <c r="J803" s="32" t="s">
        <v>39</v>
      </c>
      <c r="K803" s="33"/>
      <c r="L803" s="32" t="s">
        <v>40</v>
      </c>
      <c r="M803" s="32" t="s">
        <v>56</v>
      </c>
      <c r="N803">
        <v>1</v>
      </c>
      <c r="O803" s="32" t="s">
        <v>104</v>
      </c>
      <c r="P803">
        <v>0</v>
      </c>
      <c r="Q803" s="32" t="s">
        <v>56</v>
      </c>
      <c r="R803">
        <v>5744</v>
      </c>
      <c r="S803" s="32" t="s">
        <v>3492</v>
      </c>
      <c r="T803" s="32" t="s">
        <v>3493</v>
      </c>
      <c r="U803" s="32" t="s">
        <v>45</v>
      </c>
      <c r="V803" s="32" t="s">
        <v>3494</v>
      </c>
      <c r="W803" s="33">
        <v>44825.394363425927</v>
      </c>
      <c r="X803" s="32" t="s">
        <v>103</v>
      </c>
      <c r="Y803" s="32" t="s">
        <v>47</v>
      </c>
      <c r="Z803" s="32" t="s">
        <v>48</v>
      </c>
      <c r="AA803" s="32" t="s">
        <v>455</v>
      </c>
      <c r="AB803" s="32" t="s">
        <v>3495</v>
      </c>
      <c r="AC803" s="32" t="s">
        <v>467</v>
      </c>
      <c r="AD803" s="34"/>
      <c r="AE803" s="32" t="s">
        <v>39</v>
      </c>
      <c r="AF803" s="32" t="s">
        <v>50</v>
      </c>
      <c r="AG803" s="35">
        <v>0</v>
      </c>
      <c r="AH803" s="33">
        <v>44825.566435185188</v>
      </c>
      <c r="AI803" s="32" t="s">
        <v>56</v>
      </c>
    </row>
    <row r="804" spans="1:35">
      <c r="A804" s="32" t="s">
        <v>35</v>
      </c>
      <c r="B804" s="32" t="s">
        <v>329</v>
      </c>
      <c r="C804" s="33"/>
      <c r="D804" s="33">
        <v>44825.386157407411</v>
      </c>
      <c r="E804" s="32" t="s">
        <v>37</v>
      </c>
      <c r="F804" s="32" t="s">
        <v>39</v>
      </c>
      <c r="G804">
        <v>11933</v>
      </c>
      <c r="H804" s="33">
        <v>44827.636157407411</v>
      </c>
      <c r="I804" s="32" t="s">
        <v>38</v>
      </c>
      <c r="J804" s="32" t="s">
        <v>39</v>
      </c>
      <c r="K804" s="33"/>
      <c r="L804" s="32" t="s">
        <v>40</v>
      </c>
      <c r="M804" s="32" t="s">
        <v>56</v>
      </c>
      <c r="N804">
        <v>1</v>
      </c>
      <c r="O804" s="32" t="s">
        <v>39</v>
      </c>
      <c r="P804">
        <v>0</v>
      </c>
      <c r="Q804" s="32" t="s">
        <v>41</v>
      </c>
      <c r="R804">
        <v>8188</v>
      </c>
      <c r="S804" s="32" t="s">
        <v>331</v>
      </c>
      <c r="T804" s="32" t="s">
        <v>332</v>
      </c>
      <c r="U804" s="32" t="s">
        <v>39</v>
      </c>
      <c r="V804" s="32" t="s">
        <v>39</v>
      </c>
      <c r="W804" s="33"/>
      <c r="X804" s="32" t="s">
        <v>560</v>
      </c>
      <c r="Y804" s="32" t="s">
        <v>47</v>
      </c>
      <c r="Z804" s="32" t="s">
        <v>160</v>
      </c>
      <c r="AA804" s="32" t="s">
        <v>425</v>
      </c>
      <c r="AB804" s="32" t="s">
        <v>333</v>
      </c>
      <c r="AC804" s="32" t="s">
        <v>1437</v>
      </c>
      <c r="AD804" s="34"/>
      <c r="AE804" s="32" t="s">
        <v>39</v>
      </c>
      <c r="AF804" s="32" t="s">
        <v>53</v>
      </c>
      <c r="AG804" s="35">
        <v>0</v>
      </c>
      <c r="AH804" s="33">
        <v>44838.475081018521</v>
      </c>
      <c r="AI804" s="32" t="s">
        <v>56</v>
      </c>
    </row>
    <row r="805" spans="1:35">
      <c r="A805" s="32" t="s">
        <v>35</v>
      </c>
      <c r="B805" s="32" t="s">
        <v>2348</v>
      </c>
      <c r="C805" s="33">
        <v>44825.56689814815</v>
      </c>
      <c r="D805" s="33">
        <v>44825.391041666669</v>
      </c>
      <c r="E805" s="32" t="s">
        <v>37</v>
      </c>
      <c r="F805" s="32" t="s">
        <v>3496</v>
      </c>
      <c r="G805">
        <v>11934</v>
      </c>
      <c r="H805" s="33">
        <v>44837.513425925928</v>
      </c>
      <c r="I805" s="32" t="s">
        <v>3497</v>
      </c>
      <c r="J805" s="32" t="s">
        <v>45</v>
      </c>
      <c r="K805" s="33">
        <v>44825.399537037039</v>
      </c>
      <c r="L805" s="32" t="s">
        <v>40</v>
      </c>
      <c r="M805" s="32" t="s">
        <v>56</v>
      </c>
      <c r="N805">
        <v>1</v>
      </c>
      <c r="O805" s="32" t="s">
        <v>60</v>
      </c>
      <c r="P805">
        <v>1</v>
      </c>
      <c r="Q805" s="32" t="s">
        <v>56</v>
      </c>
      <c r="R805">
        <v>25766359</v>
      </c>
      <c r="S805" s="32" t="s">
        <v>519</v>
      </c>
      <c r="T805" s="32" t="s">
        <v>520</v>
      </c>
      <c r="U805" s="32" t="s">
        <v>45</v>
      </c>
      <c r="V805" s="32" t="s">
        <v>3498</v>
      </c>
      <c r="W805" s="33">
        <v>44825.444537037038</v>
      </c>
      <c r="X805" s="32" t="s">
        <v>94</v>
      </c>
      <c r="Y805" s="32" t="s">
        <v>47</v>
      </c>
      <c r="Z805" s="32" t="s">
        <v>48</v>
      </c>
      <c r="AA805" s="32" t="s">
        <v>474</v>
      </c>
      <c r="AB805" s="32" t="s">
        <v>3499</v>
      </c>
      <c r="AC805" s="32" t="s">
        <v>521</v>
      </c>
      <c r="AD805" s="34"/>
      <c r="AE805" s="32" t="s">
        <v>39</v>
      </c>
      <c r="AF805" s="32" t="s">
        <v>50</v>
      </c>
      <c r="AG805" s="35">
        <v>0</v>
      </c>
      <c r="AH805" s="33">
        <v>44825.56689814815</v>
      </c>
      <c r="AI805" s="32" t="s">
        <v>56</v>
      </c>
    </row>
    <row r="806" spans="1:35">
      <c r="A806" s="32" t="s">
        <v>35</v>
      </c>
      <c r="B806" s="32" t="s">
        <v>1527</v>
      </c>
      <c r="C806" s="33">
        <v>44825.424293981479</v>
      </c>
      <c r="D806" s="33">
        <v>44825.401909722219</v>
      </c>
      <c r="E806" s="32" t="s">
        <v>37</v>
      </c>
      <c r="F806" s="32" t="s">
        <v>39</v>
      </c>
      <c r="G806">
        <v>11935</v>
      </c>
      <c r="H806" s="33">
        <v>44827.652233796296</v>
      </c>
      <c r="I806" s="32" t="s">
        <v>3500</v>
      </c>
      <c r="J806" s="32" t="s">
        <v>45</v>
      </c>
      <c r="K806" s="33">
        <v>44825.424004629633</v>
      </c>
      <c r="L806" s="32" t="s">
        <v>40</v>
      </c>
      <c r="M806" s="32" t="s">
        <v>56</v>
      </c>
      <c r="N806">
        <v>1</v>
      </c>
      <c r="O806" s="32" t="s">
        <v>135</v>
      </c>
      <c r="P806">
        <v>1</v>
      </c>
      <c r="Q806" s="32" t="s">
        <v>41</v>
      </c>
      <c r="R806">
        <v>8487</v>
      </c>
      <c r="S806" s="32" t="s">
        <v>881</v>
      </c>
      <c r="T806" s="32" t="s">
        <v>882</v>
      </c>
      <c r="U806" s="32" t="s">
        <v>45</v>
      </c>
      <c r="V806" s="32" t="s">
        <v>3501</v>
      </c>
      <c r="W806" s="33">
        <v>44825.424293981479</v>
      </c>
      <c r="X806" s="32" t="s">
        <v>110</v>
      </c>
      <c r="Y806" s="32" t="s">
        <v>47</v>
      </c>
      <c r="Z806" s="32" t="s">
        <v>48</v>
      </c>
      <c r="AA806" s="32" t="s">
        <v>97</v>
      </c>
      <c r="AB806" s="32" t="s">
        <v>883</v>
      </c>
      <c r="AC806" s="32" t="s">
        <v>517</v>
      </c>
      <c r="AD806" s="34"/>
      <c r="AE806" s="32" t="s">
        <v>39</v>
      </c>
      <c r="AF806" s="32" t="s">
        <v>53</v>
      </c>
      <c r="AG806" s="35">
        <v>0</v>
      </c>
      <c r="AH806" s="33">
        <v>44825.424293981479</v>
      </c>
      <c r="AI806" s="32" t="s">
        <v>56</v>
      </c>
    </row>
    <row r="807" spans="1:35">
      <c r="A807" s="32" t="s">
        <v>35</v>
      </c>
      <c r="B807" s="32" t="s">
        <v>178</v>
      </c>
      <c r="C807" s="33">
        <v>44825.56722222222</v>
      </c>
      <c r="D807" s="33">
        <v>44825.410983796297</v>
      </c>
      <c r="E807" s="32" t="s">
        <v>37</v>
      </c>
      <c r="F807" s="32" t="s">
        <v>3502</v>
      </c>
      <c r="G807">
        <v>11936</v>
      </c>
      <c r="H807" s="33">
        <v>44837.558194444442</v>
      </c>
      <c r="I807" s="32" t="s">
        <v>3503</v>
      </c>
      <c r="J807" s="32" t="s">
        <v>45</v>
      </c>
      <c r="K807" s="33">
        <v>44825.413576388892</v>
      </c>
      <c r="L807" s="32" t="s">
        <v>40</v>
      </c>
      <c r="M807" s="32" t="s">
        <v>56</v>
      </c>
      <c r="N807">
        <v>1</v>
      </c>
      <c r="O807" s="32" t="s">
        <v>54</v>
      </c>
      <c r="P807">
        <v>1</v>
      </c>
      <c r="Q807" s="32" t="s">
        <v>56</v>
      </c>
      <c r="R807">
        <v>8888</v>
      </c>
      <c r="S807" s="32" t="s">
        <v>968</v>
      </c>
      <c r="T807" s="32" t="s">
        <v>177</v>
      </c>
      <c r="U807" s="32" t="s">
        <v>45</v>
      </c>
      <c r="V807" s="32" t="s">
        <v>3504</v>
      </c>
      <c r="W807" s="33">
        <v>44825.420104166667</v>
      </c>
      <c r="X807" s="32" t="s">
        <v>89</v>
      </c>
      <c r="Y807" s="32" t="s">
        <v>52</v>
      </c>
      <c r="Z807" s="32" t="s">
        <v>48</v>
      </c>
      <c r="AA807" s="32" t="s">
        <v>182</v>
      </c>
      <c r="AB807" s="32" t="s">
        <v>3505</v>
      </c>
      <c r="AC807" s="32" t="s">
        <v>538</v>
      </c>
      <c r="AD807" s="34"/>
      <c r="AE807" s="32" t="s">
        <v>39</v>
      </c>
      <c r="AF807" s="32" t="s">
        <v>53</v>
      </c>
      <c r="AG807" s="35">
        <v>0</v>
      </c>
      <c r="AH807" s="33">
        <v>44825.56722222222</v>
      </c>
      <c r="AI807" s="32" t="s">
        <v>56</v>
      </c>
    </row>
    <row r="808" spans="1:35">
      <c r="A808" s="32" t="s">
        <v>35</v>
      </c>
      <c r="B808" s="32" t="s">
        <v>178</v>
      </c>
      <c r="C808" s="33">
        <v>44825.567418981482</v>
      </c>
      <c r="D808" s="33">
        <v>44825.412349537037</v>
      </c>
      <c r="E808" s="32" t="s">
        <v>37</v>
      </c>
      <c r="F808" s="32" t="s">
        <v>3506</v>
      </c>
      <c r="G808">
        <v>11937</v>
      </c>
      <c r="H808" s="33">
        <v>44837.55978009259</v>
      </c>
      <c r="I808" s="32" t="s">
        <v>1708</v>
      </c>
      <c r="J808" s="32" t="s">
        <v>45</v>
      </c>
      <c r="K808" s="33">
        <v>44825.413831018515</v>
      </c>
      <c r="L808" s="32" t="s">
        <v>40</v>
      </c>
      <c r="M808" s="32" t="s">
        <v>56</v>
      </c>
      <c r="N808">
        <v>1</v>
      </c>
      <c r="O808" s="32" t="s">
        <v>54</v>
      </c>
      <c r="P808">
        <v>1</v>
      </c>
      <c r="Q808" s="32" t="s">
        <v>56</v>
      </c>
      <c r="R808">
        <v>8888</v>
      </c>
      <c r="S808" s="32" t="s">
        <v>968</v>
      </c>
      <c r="T808" s="32" t="s">
        <v>177</v>
      </c>
      <c r="U808" s="32" t="s">
        <v>45</v>
      </c>
      <c r="V808" s="32" t="s">
        <v>597</v>
      </c>
      <c r="W808" s="33">
        <v>44825.420312499999</v>
      </c>
      <c r="X808" s="32" t="s">
        <v>89</v>
      </c>
      <c r="Y808" s="32" t="s">
        <v>52</v>
      </c>
      <c r="Z808" s="32" t="s">
        <v>48</v>
      </c>
      <c r="AA808" s="32" t="s">
        <v>182</v>
      </c>
      <c r="AB808" s="32" t="s">
        <v>3507</v>
      </c>
      <c r="AC808" s="32" t="s">
        <v>538</v>
      </c>
      <c r="AD808" s="34"/>
      <c r="AE808" s="32" t="s">
        <v>39</v>
      </c>
      <c r="AF808" s="32" t="s">
        <v>53</v>
      </c>
      <c r="AG808" s="35">
        <v>0</v>
      </c>
      <c r="AH808" s="33">
        <v>44825.567418981482</v>
      </c>
      <c r="AI808" s="32" t="s">
        <v>56</v>
      </c>
    </row>
    <row r="809" spans="1:35">
      <c r="A809" s="32" t="s">
        <v>35</v>
      </c>
      <c r="B809" s="32" t="s">
        <v>171</v>
      </c>
      <c r="C809" s="33">
        <v>44825.567719907405</v>
      </c>
      <c r="D809" s="33">
        <v>44825.42428240741</v>
      </c>
      <c r="E809" s="32" t="s">
        <v>37</v>
      </c>
      <c r="F809" s="32" t="s">
        <v>3508</v>
      </c>
      <c r="G809">
        <v>11938</v>
      </c>
      <c r="H809" s="33">
        <v>44837.542025462964</v>
      </c>
      <c r="I809" s="32" t="s">
        <v>3503</v>
      </c>
      <c r="J809" s="32" t="s">
        <v>45</v>
      </c>
      <c r="K809" s="33">
        <v>44825.426874999997</v>
      </c>
      <c r="L809" s="32" t="s">
        <v>40</v>
      </c>
      <c r="M809" s="32" t="s">
        <v>56</v>
      </c>
      <c r="N809">
        <v>1</v>
      </c>
      <c r="O809" s="32" t="s">
        <v>42</v>
      </c>
      <c r="P809">
        <v>1</v>
      </c>
      <c r="Q809" s="32" t="s">
        <v>56</v>
      </c>
      <c r="R809">
        <v>623891475</v>
      </c>
      <c r="S809" s="32" t="s">
        <v>243</v>
      </c>
      <c r="T809" s="32" t="s">
        <v>244</v>
      </c>
      <c r="U809" s="32" t="s">
        <v>45</v>
      </c>
      <c r="V809" s="32" t="s">
        <v>3509</v>
      </c>
      <c r="W809" s="33">
        <v>44825.450659722221</v>
      </c>
      <c r="X809" s="32" t="s">
        <v>72</v>
      </c>
      <c r="Y809" s="32" t="s">
        <v>47</v>
      </c>
      <c r="Z809" s="32" t="s">
        <v>48</v>
      </c>
      <c r="AA809" s="32" t="s">
        <v>190</v>
      </c>
      <c r="AB809" s="32" t="s">
        <v>3510</v>
      </c>
      <c r="AC809" s="32" t="s">
        <v>598</v>
      </c>
      <c r="AD809" s="34"/>
      <c r="AE809" s="32" t="s">
        <v>39</v>
      </c>
      <c r="AF809" s="32" t="s">
        <v>50</v>
      </c>
      <c r="AG809" s="35">
        <v>0</v>
      </c>
      <c r="AH809" s="33">
        <v>44825.567719907405</v>
      </c>
      <c r="AI809" s="32" t="s">
        <v>56</v>
      </c>
    </row>
    <row r="810" spans="1:35">
      <c r="A810" s="32" t="s">
        <v>35</v>
      </c>
      <c r="B810" s="32" t="s">
        <v>1527</v>
      </c>
      <c r="C810" s="33">
        <v>44827.44568287037</v>
      </c>
      <c r="D810" s="33">
        <v>44825.435162037036</v>
      </c>
      <c r="E810" s="32" t="s">
        <v>37</v>
      </c>
      <c r="F810" s="32" t="s">
        <v>39</v>
      </c>
      <c r="G810">
        <v>11939</v>
      </c>
      <c r="H810" s="33">
        <v>44827.685486111113</v>
      </c>
      <c r="I810" s="32" t="s">
        <v>3511</v>
      </c>
      <c r="J810" s="32" t="s">
        <v>45</v>
      </c>
      <c r="K810" s="33">
        <v>44825.499525462961</v>
      </c>
      <c r="L810" s="32" t="s">
        <v>40</v>
      </c>
      <c r="M810" s="32" t="s">
        <v>56</v>
      </c>
      <c r="N810">
        <v>2</v>
      </c>
      <c r="O810" s="32" t="s">
        <v>42</v>
      </c>
      <c r="P810">
        <v>2</v>
      </c>
      <c r="Q810" s="32" t="s">
        <v>41</v>
      </c>
      <c r="R810">
        <v>8188</v>
      </c>
      <c r="S810" s="32" t="s">
        <v>331</v>
      </c>
      <c r="T810" s="32" t="s">
        <v>332</v>
      </c>
      <c r="U810" s="32" t="s">
        <v>45</v>
      </c>
      <c r="V810" s="32" t="s">
        <v>3512</v>
      </c>
      <c r="W810" s="33">
        <v>44827.44568287037</v>
      </c>
      <c r="X810" s="32" t="s">
        <v>110</v>
      </c>
      <c r="Y810" s="32" t="s">
        <v>47</v>
      </c>
      <c r="Z810" s="32" t="s">
        <v>48</v>
      </c>
      <c r="AA810" s="32" t="s">
        <v>97</v>
      </c>
      <c r="AB810" s="32" t="s">
        <v>3513</v>
      </c>
      <c r="AC810" s="32" t="s">
        <v>1437</v>
      </c>
      <c r="AD810" s="34"/>
      <c r="AE810" s="32" t="s">
        <v>39</v>
      </c>
      <c r="AF810" s="32" t="s">
        <v>53</v>
      </c>
      <c r="AG810" s="35">
        <v>0</v>
      </c>
      <c r="AH810" s="33">
        <v>44827.44568287037</v>
      </c>
      <c r="AI810" s="32" t="s">
        <v>56</v>
      </c>
    </row>
    <row r="811" spans="1:35">
      <c r="A811" s="32" t="s">
        <v>35</v>
      </c>
      <c r="B811" s="32" t="s">
        <v>1527</v>
      </c>
      <c r="C811" s="33">
        <v>44825.443252314813</v>
      </c>
      <c r="D811" s="33">
        <v>44825.439803240741</v>
      </c>
      <c r="E811" s="32" t="s">
        <v>37</v>
      </c>
      <c r="F811" s="32" t="s">
        <v>3514</v>
      </c>
      <c r="G811">
        <v>11940</v>
      </c>
      <c r="H811" s="33">
        <v>44837.440104166664</v>
      </c>
      <c r="I811" s="32" t="s">
        <v>38</v>
      </c>
      <c r="J811" s="32" t="s">
        <v>39</v>
      </c>
      <c r="K811" s="33"/>
      <c r="L811" s="32" t="s">
        <v>40</v>
      </c>
      <c r="M811" s="32" t="s">
        <v>56</v>
      </c>
      <c r="N811">
        <v>1</v>
      </c>
      <c r="O811" s="32" t="s">
        <v>453</v>
      </c>
      <c r="P811">
        <v>0</v>
      </c>
      <c r="Q811" s="32" t="s">
        <v>56</v>
      </c>
      <c r="R811">
        <v>5630</v>
      </c>
      <c r="S811" s="32" t="s">
        <v>1910</v>
      </c>
      <c r="T811" s="32" t="s">
        <v>1911</v>
      </c>
      <c r="U811" s="32" t="s">
        <v>45</v>
      </c>
      <c r="V811" s="32" t="s">
        <v>3515</v>
      </c>
      <c r="W811" s="33">
        <v>44825.443252314813</v>
      </c>
      <c r="X811" s="32" t="s">
        <v>184</v>
      </c>
      <c r="Y811" s="32" t="s">
        <v>47</v>
      </c>
      <c r="Z811" s="32" t="s">
        <v>48</v>
      </c>
      <c r="AA811" s="32" t="s">
        <v>455</v>
      </c>
      <c r="AB811" s="32" t="s">
        <v>3516</v>
      </c>
      <c r="AC811" s="32" t="s">
        <v>616</v>
      </c>
      <c r="AD811" s="34"/>
      <c r="AE811" s="32" t="s">
        <v>39</v>
      </c>
      <c r="AF811" s="32" t="s">
        <v>50</v>
      </c>
      <c r="AG811" s="35">
        <v>0</v>
      </c>
      <c r="AH811" s="33">
        <v>44825.443252314813</v>
      </c>
      <c r="AI811" s="32" t="s">
        <v>56</v>
      </c>
    </row>
    <row r="812" spans="1:35">
      <c r="A812" s="32" t="s">
        <v>35</v>
      </c>
      <c r="B812" s="32" t="s">
        <v>36</v>
      </c>
      <c r="C812" s="33">
        <v>44825.568078703705</v>
      </c>
      <c r="D812" s="33">
        <v>44825.444108796299</v>
      </c>
      <c r="E812" s="32" t="s">
        <v>37</v>
      </c>
      <c r="F812" s="32" t="s">
        <v>3517</v>
      </c>
      <c r="G812">
        <v>11941</v>
      </c>
      <c r="H812" s="33">
        <v>44837.560439814813</v>
      </c>
      <c r="I812" s="32" t="s">
        <v>3518</v>
      </c>
      <c r="J812" s="32" t="s">
        <v>45</v>
      </c>
      <c r="K812" s="33">
        <v>44825.444953703707</v>
      </c>
      <c r="L812" s="32" t="s">
        <v>40</v>
      </c>
      <c r="M812" s="32" t="s">
        <v>56</v>
      </c>
      <c r="N812">
        <v>1</v>
      </c>
      <c r="O812" s="32" t="s">
        <v>42</v>
      </c>
      <c r="P812">
        <v>1</v>
      </c>
      <c r="Q812" s="32" t="s">
        <v>56</v>
      </c>
      <c r="R812">
        <v>5610</v>
      </c>
      <c r="S812" s="32" t="s">
        <v>3519</v>
      </c>
      <c r="T812" s="32" t="s">
        <v>3520</v>
      </c>
      <c r="U812" s="32" t="s">
        <v>45</v>
      </c>
      <c r="V812" s="32" t="s">
        <v>3521</v>
      </c>
      <c r="W812" s="33">
        <v>44825.451909722222</v>
      </c>
      <c r="X812" s="32" t="s">
        <v>72</v>
      </c>
      <c r="Y812" s="32" t="s">
        <v>52</v>
      </c>
      <c r="Z812" s="32" t="s">
        <v>48</v>
      </c>
      <c r="AA812" s="32" t="s">
        <v>179</v>
      </c>
      <c r="AB812" s="32" t="s">
        <v>3522</v>
      </c>
      <c r="AC812" s="32" t="s">
        <v>287</v>
      </c>
      <c r="AD812" s="34"/>
      <c r="AE812" s="32" t="s">
        <v>39</v>
      </c>
      <c r="AF812" s="32" t="s">
        <v>50</v>
      </c>
      <c r="AG812" s="35">
        <v>0</v>
      </c>
      <c r="AH812" s="33">
        <v>44825.568078703705</v>
      </c>
      <c r="AI812" s="32" t="s">
        <v>56</v>
      </c>
    </row>
    <row r="813" spans="1:35">
      <c r="A813" s="32" t="s">
        <v>35</v>
      </c>
      <c r="B813" s="32" t="s">
        <v>178</v>
      </c>
      <c r="C813" s="33">
        <v>44826.426192129627</v>
      </c>
      <c r="D813" s="33">
        <v>44825.444791666669</v>
      </c>
      <c r="E813" s="32" t="s">
        <v>37</v>
      </c>
      <c r="F813" s="32" t="s">
        <v>3523</v>
      </c>
      <c r="G813">
        <v>11942</v>
      </c>
      <c r="H813" s="33">
        <v>44837.547025462962</v>
      </c>
      <c r="I813" s="32" t="s">
        <v>3524</v>
      </c>
      <c r="J813" s="32" t="s">
        <v>45</v>
      </c>
      <c r="K813" s="33">
        <v>44825.44699074074</v>
      </c>
      <c r="L813" s="32" t="s">
        <v>40</v>
      </c>
      <c r="M813" s="32" t="s">
        <v>56</v>
      </c>
      <c r="N813">
        <v>1</v>
      </c>
      <c r="O813" s="32" t="s">
        <v>73</v>
      </c>
      <c r="P813">
        <v>1</v>
      </c>
      <c r="Q813" s="32" t="s">
        <v>56</v>
      </c>
      <c r="R813">
        <v>8637</v>
      </c>
      <c r="S813" s="32" t="s">
        <v>845</v>
      </c>
      <c r="T813" s="32" t="s">
        <v>846</v>
      </c>
      <c r="U813" s="32" t="s">
        <v>45</v>
      </c>
      <c r="V813" s="32" t="s">
        <v>3525</v>
      </c>
      <c r="W813" s="33">
        <v>44825.699074074073</v>
      </c>
      <c r="X813" s="32" t="s">
        <v>67</v>
      </c>
      <c r="Y813" s="32" t="s">
        <v>47</v>
      </c>
      <c r="Z813" s="32" t="s">
        <v>48</v>
      </c>
      <c r="AA813" s="32" t="s">
        <v>182</v>
      </c>
      <c r="AB813" s="32" t="s">
        <v>3526</v>
      </c>
      <c r="AC813" s="32" t="s">
        <v>1256</v>
      </c>
      <c r="AD813" s="34"/>
      <c r="AE813" s="32" t="s">
        <v>39</v>
      </c>
      <c r="AF813" s="32" t="s">
        <v>53</v>
      </c>
      <c r="AG813" s="35">
        <v>0</v>
      </c>
      <c r="AH813" s="33">
        <v>44826.426192129627</v>
      </c>
      <c r="AI813" s="32" t="s">
        <v>56</v>
      </c>
    </row>
    <row r="814" spans="1:35">
      <c r="A814" s="32" t="s">
        <v>35</v>
      </c>
      <c r="B814" s="32" t="s">
        <v>36</v>
      </c>
      <c r="C814" s="33">
        <v>44830.613599537035</v>
      </c>
      <c r="D814" s="33">
        <v>44825.448831018519</v>
      </c>
      <c r="E814" s="32" t="s">
        <v>37</v>
      </c>
      <c r="F814" s="32" t="s">
        <v>3527</v>
      </c>
      <c r="G814">
        <v>11943</v>
      </c>
      <c r="H814" s="33">
        <v>44833.484432870369</v>
      </c>
      <c r="I814" s="32" t="s">
        <v>3528</v>
      </c>
      <c r="J814" s="32" t="s">
        <v>45</v>
      </c>
      <c r="K814" s="33">
        <v>44825.454513888886</v>
      </c>
      <c r="L814" s="32" t="s">
        <v>40</v>
      </c>
      <c r="M814" s="32" t="s">
        <v>56</v>
      </c>
      <c r="N814">
        <v>1</v>
      </c>
      <c r="O814" s="32" t="s">
        <v>82</v>
      </c>
      <c r="P814">
        <v>1</v>
      </c>
      <c r="Q814" s="32" t="s">
        <v>41</v>
      </c>
      <c r="R814">
        <v>982896434</v>
      </c>
      <c r="S814" s="32" t="s">
        <v>3529</v>
      </c>
      <c r="T814" s="32" t="s">
        <v>3530</v>
      </c>
      <c r="U814" s="32" t="s">
        <v>45</v>
      </c>
      <c r="V814" s="32" t="s">
        <v>1839</v>
      </c>
      <c r="W814" s="33">
        <v>44828.613078703704</v>
      </c>
      <c r="X814" s="32" t="s">
        <v>85</v>
      </c>
      <c r="Y814" s="32" t="s">
        <v>47</v>
      </c>
      <c r="Z814" s="32" t="s">
        <v>48</v>
      </c>
      <c r="AA814" s="32" t="s">
        <v>592</v>
      </c>
      <c r="AB814" s="32" t="s">
        <v>3531</v>
      </c>
      <c r="AC814" s="32" t="s">
        <v>557</v>
      </c>
      <c r="AD814" s="34"/>
      <c r="AE814" s="32" t="s">
        <v>39</v>
      </c>
      <c r="AF814" s="32" t="s">
        <v>50</v>
      </c>
      <c r="AG814" s="35">
        <v>0</v>
      </c>
      <c r="AH814" s="33">
        <v>44830.613599537035</v>
      </c>
      <c r="AI814" s="32" t="s">
        <v>41</v>
      </c>
    </row>
    <row r="815" spans="1:35">
      <c r="A815" s="32" t="s">
        <v>35</v>
      </c>
      <c r="B815" s="32" t="s">
        <v>36</v>
      </c>
      <c r="C815" s="33">
        <v>44825.683252314811</v>
      </c>
      <c r="D815" s="33">
        <v>44825.450185185182</v>
      </c>
      <c r="E815" s="32" t="s">
        <v>37</v>
      </c>
      <c r="F815" s="32" t="s">
        <v>3532</v>
      </c>
      <c r="G815">
        <v>11944</v>
      </c>
      <c r="H815" s="33">
        <v>44837.509629629632</v>
      </c>
      <c r="I815" s="32" t="s">
        <v>3533</v>
      </c>
      <c r="J815" s="32" t="s">
        <v>45</v>
      </c>
      <c r="K815" s="33">
        <v>44825.459143518521</v>
      </c>
      <c r="L815" s="32" t="s">
        <v>40</v>
      </c>
      <c r="M815" s="32" t="s">
        <v>56</v>
      </c>
      <c r="N815">
        <v>1</v>
      </c>
      <c r="O815" s="32" t="s">
        <v>42</v>
      </c>
      <c r="P815">
        <v>1</v>
      </c>
      <c r="Q815" s="32" t="s">
        <v>56</v>
      </c>
      <c r="R815">
        <v>6965</v>
      </c>
      <c r="S815" s="32" t="s">
        <v>939</v>
      </c>
      <c r="T815" s="32" t="s">
        <v>940</v>
      </c>
      <c r="U815" s="32" t="s">
        <v>45</v>
      </c>
      <c r="V815" s="32" t="s">
        <v>3534</v>
      </c>
      <c r="W815" s="33">
        <v>44825.624155092592</v>
      </c>
      <c r="X815" s="32" t="s">
        <v>51</v>
      </c>
      <c r="Y815" s="32" t="s">
        <v>47</v>
      </c>
      <c r="Z815" s="32" t="s">
        <v>48</v>
      </c>
      <c r="AA815" s="32" t="s">
        <v>118</v>
      </c>
      <c r="AB815" s="32" t="s">
        <v>3535</v>
      </c>
      <c r="AC815" s="32" t="s">
        <v>935</v>
      </c>
      <c r="AD815" s="34">
        <v>44686</v>
      </c>
      <c r="AE815" s="32" t="s">
        <v>39</v>
      </c>
      <c r="AF815" s="32" t="s">
        <v>50</v>
      </c>
      <c r="AG815" s="35">
        <v>0</v>
      </c>
      <c r="AH815" s="33">
        <v>44826.351481481484</v>
      </c>
      <c r="AI815" s="32" t="s">
        <v>56</v>
      </c>
    </row>
    <row r="816" spans="1:35">
      <c r="A816" s="32" t="s">
        <v>35</v>
      </c>
      <c r="B816" s="32" t="s">
        <v>178</v>
      </c>
      <c r="C816" s="33"/>
      <c r="D816" s="33">
        <v>44825.453576388885</v>
      </c>
      <c r="E816" s="32" t="s">
        <v>37</v>
      </c>
      <c r="F816" s="32" t="s">
        <v>3536</v>
      </c>
      <c r="G816">
        <v>11945</v>
      </c>
      <c r="H816" s="33">
        <v>44837.45416666667</v>
      </c>
      <c r="I816" s="32" t="s">
        <v>2836</v>
      </c>
      <c r="J816" s="32" t="s">
        <v>45</v>
      </c>
      <c r="K816" s="33">
        <v>44825.463148148148</v>
      </c>
      <c r="L816" s="32" t="s">
        <v>40</v>
      </c>
      <c r="M816" s="32" t="s">
        <v>56</v>
      </c>
      <c r="N816">
        <v>1</v>
      </c>
      <c r="O816" s="32" t="s">
        <v>54</v>
      </c>
      <c r="P816">
        <v>2</v>
      </c>
      <c r="Q816" s="32" t="s">
        <v>56</v>
      </c>
      <c r="R816">
        <v>6760</v>
      </c>
      <c r="S816" s="32" t="s">
        <v>231</v>
      </c>
      <c r="T816" s="32" t="s">
        <v>232</v>
      </c>
      <c r="U816" s="32" t="s">
        <v>45</v>
      </c>
      <c r="V816" s="32" t="s">
        <v>3537</v>
      </c>
      <c r="W816" s="33">
        <v>44837.348263888889</v>
      </c>
      <c r="X816" s="32" t="s">
        <v>219</v>
      </c>
      <c r="Y816" s="32" t="s">
        <v>47</v>
      </c>
      <c r="Z816" s="32" t="s">
        <v>777</v>
      </c>
      <c r="AA816" s="32" t="s">
        <v>182</v>
      </c>
      <c r="AB816" s="32" t="s">
        <v>3538</v>
      </c>
      <c r="AC816" s="32" t="s">
        <v>775</v>
      </c>
      <c r="AD816" s="34"/>
      <c r="AE816" s="32" t="s">
        <v>39</v>
      </c>
      <c r="AF816" s="32" t="s">
        <v>53</v>
      </c>
      <c r="AG816" s="35">
        <v>0</v>
      </c>
      <c r="AH816" s="33">
        <v>44837.348263888889</v>
      </c>
      <c r="AI816" s="32" t="s">
        <v>56</v>
      </c>
    </row>
    <row r="817" spans="1:35">
      <c r="A817" s="32" t="s">
        <v>35</v>
      </c>
      <c r="B817" s="32" t="s">
        <v>178</v>
      </c>
      <c r="C817" s="33"/>
      <c r="D817" s="33">
        <v>44825.458067129628</v>
      </c>
      <c r="E817" s="32" t="s">
        <v>37</v>
      </c>
      <c r="F817" s="32" t="s">
        <v>39</v>
      </c>
      <c r="G817">
        <v>11946</v>
      </c>
      <c r="H817" s="33">
        <v>44830.333344907405</v>
      </c>
      <c r="I817" s="32" t="s">
        <v>3539</v>
      </c>
      <c r="J817" s="32" t="s">
        <v>45</v>
      </c>
      <c r="K817" s="33">
        <v>44825.461076388892</v>
      </c>
      <c r="L817" s="32" t="s">
        <v>40</v>
      </c>
      <c r="M817" s="32" t="s">
        <v>56</v>
      </c>
      <c r="N817">
        <v>1</v>
      </c>
      <c r="O817" s="32" t="s">
        <v>179</v>
      </c>
      <c r="P817">
        <v>1</v>
      </c>
      <c r="Q817" s="32" t="s">
        <v>41</v>
      </c>
      <c r="R817">
        <v>6315</v>
      </c>
      <c r="S817" s="32" t="s">
        <v>2698</v>
      </c>
      <c r="T817" s="32" t="s">
        <v>2699</v>
      </c>
      <c r="U817" s="32" t="s">
        <v>39</v>
      </c>
      <c r="V817" s="32" t="s">
        <v>39</v>
      </c>
      <c r="W817" s="33"/>
      <c r="X817" s="32" t="s">
        <v>85</v>
      </c>
      <c r="Y817" s="32" t="s">
        <v>52</v>
      </c>
      <c r="Z817" s="32" t="s">
        <v>216</v>
      </c>
      <c r="AA817" s="32" t="s">
        <v>182</v>
      </c>
      <c r="AB817" s="32" t="s">
        <v>3540</v>
      </c>
      <c r="AC817" s="32" t="s">
        <v>1288</v>
      </c>
      <c r="AD817" s="34"/>
      <c r="AE817" s="32" t="s">
        <v>39</v>
      </c>
      <c r="AF817" s="32" t="s">
        <v>53</v>
      </c>
      <c r="AG817" s="35">
        <v>0</v>
      </c>
      <c r="AH817" s="33">
        <v>44827.660925925928</v>
      </c>
      <c r="AI817" s="32" t="s">
        <v>41</v>
      </c>
    </row>
    <row r="818" spans="1:35">
      <c r="A818" s="32" t="s">
        <v>35</v>
      </c>
      <c r="B818" s="32" t="s">
        <v>1527</v>
      </c>
      <c r="C818" s="33"/>
      <c r="D818" s="33">
        <v>44825.459363425929</v>
      </c>
      <c r="E818" s="32" t="s">
        <v>37</v>
      </c>
      <c r="F818" s="32" t="s">
        <v>3541</v>
      </c>
      <c r="G818">
        <v>11947</v>
      </c>
      <c r="H818" s="33">
        <v>44837.45952546296</v>
      </c>
      <c r="I818" s="32" t="s">
        <v>3483</v>
      </c>
      <c r="J818" s="32" t="s">
        <v>45</v>
      </c>
      <c r="K818" s="33">
        <v>44825.461041666669</v>
      </c>
      <c r="L818" s="32" t="s">
        <v>40</v>
      </c>
      <c r="M818" s="32" t="s">
        <v>56</v>
      </c>
      <c r="N818">
        <v>1</v>
      </c>
      <c r="O818" s="32" t="s">
        <v>42</v>
      </c>
      <c r="P818">
        <v>1</v>
      </c>
      <c r="Q818" s="32" t="s">
        <v>56</v>
      </c>
      <c r="R818">
        <v>6072</v>
      </c>
      <c r="S818" s="32" t="s">
        <v>682</v>
      </c>
      <c r="T818" s="32" t="s">
        <v>683</v>
      </c>
      <c r="U818" s="32" t="s">
        <v>39</v>
      </c>
      <c r="V818" s="32" t="s">
        <v>39</v>
      </c>
      <c r="W818" s="33"/>
      <c r="X818" s="32" t="s">
        <v>259</v>
      </c>
      <c r="Y818" s="32" t="s">
        <v>47</v>
      </c>
      <c r="Z818" s="32" t="s">
        <v>216</v>
      </c>
      <c r="AA818" s="32" t="s">
        <v>505</v>
      </c>
      <c r="AB818" s="32" t="s">
        <v>3542</v>
      </c>
      <c r="AC818" s="32" t="s">
        <v>686</v>
      </c>
      <c r="AD818" s="34"/>
      <c r="AE818" s="32" t="s">
        <v>39</v>
      </c>
      <c r="AF818" s="32" t="s">
        <v>50</v>
      </c>
      <c r="AG818" s="35">
        <v>0</v>
      </c>
      <c r="AH818" s="33">
        <v>44827.500231481485</v>
      </c>
      <c r="AI818" s="32" t="s">
        <v>56</v>
      </c>
    </row>
    <row r="819" spans="1:35">
      <c r="A819" s="32" t="s">
        <v>35</v>
      </c>
      <c r="B819" s="32" t="s">
        <v>1527</v>
      </c>
      <c r="C819" s="33">
        <v>44825.623703703706</v>
      </c>
      <c r="D819" s="33">
        <v>44825.469027777777</v>
      </c>
      <c r="E819" s="32" t="s">
        <v>37</v>
      </c>
      <c r="F819" s="32" t="s">
        <v>3543</v>
      </c>
      <c r="G819">
        <v>11948</v>
      </c>
      <c r="H819" s="33">
        <v>44837.469363425924</v>
      </c>
      <c r="I819" s="32" t="s">
        <v>38</v>
      </c>
      <c r="J819" s="32" t="s">
        <v>39</v>
      </c>
      <c r="K819" s="33"/>
      <c r="L819" s="32" t="s">
        <v>40</v>
      </c>
      <c r="M819" s="32" t="s">
        <v>56</v>
      </c>
      <c r="N819">
        <v>1</v>
      </c>
      <c r="O819" s="32" t="s">
        <v>42</v>
      </c>
      <c r="P819">
        <v>0</v>
      </c>
      <c r="Q819" s="32" t="s">
        <v>56</v>
      </c>
      <c r="R819">
        <v>5789</v>
      </c>
      <c r="S819" s="32" t="s">
        <v>243</v>
      </c>
      <c r="T819" s="32" t="s">
        <v>244</v>
      </c>
      <c r="U819" s="32" t="s">
        <v>45</v>
      </c>
      <c r="V819" s="32" t="s">
        <v>3544</v>
      </c>
      <c r="W819" s="33">
        <v>44825.623703703706</v>
      </c>
      <c r="X819" s="32" t="s">
        <v>223</v>
      </c>
      <c r="Y819" s="32" t="s">
        <v>47</v>
      </c>
      <c r="Z819" s="32" t="s">
        <v>48</v>
      </c>
      <c r="AA819" s="32" t="s">
        <v>107</v>
      </c>
      <c r="AB819" s="32" t="s">
        <v>3545</v>
      </c>
      <c r="AC819" s="32" t="s">
        <v>598</v>
      </c>
      <c r="AD819" s="34"/>
      <c r="AE819" s="32" t="s">
        <v>39</v>
      </c>
      <c r="AF819" s="32" t="s">
        <v>50</v>
      </c>
      <c r="AG819" s="35">
        <v>0</v>
      </c>
      <c r="AH819" s="33">
        <v>44825.623703703706</v>
      </c>
      <c r="AI819" s="32" t="s">
        <v>56</v>
      </c>
    </row>
    <row r="820" spans="1:35">
      <c r="A820" s="32" t="s">
        <v>35</v>
      </c>
      <c r="B820" s="32" t="s">
        <v>73</v>
      </c>
      <c r="C820" s="33">
        <v>44825.68346064815</v>
      </c>
      <c r="D820" s="33">
        <v>44825.475706018522</v>
      </c>
      <c r="E820" s="32" t="s">
        <v>37</v>
      </c>
      <c r="F820" s="32" t="s">
        <v>3546</v>
      </c>
      <c r="G820">
        <v>11949</v>
      </c>
      <c r="H820" s="33">
        <v>44837.534849537034</v>
      </c>
      <c r="I820" s="32" t="s">
        <v>38</v>
      </c>
      <c r="J820" s="32" t="s">
        <v>39</v>
      </c>
      <c r="K820" s="33"/>
      <c r="L820" s="32" t="s">
        <v>40</v>
      </c>
      <c r="M820" s="32" t="s">
        <v>56</v>
      </c>
      <c r="N820">
        <v>1</v>
      </c>
      <c r="O820" s="32" t="s">
        <v>127</v>
      </c>
      <c r="P820">
        <v>0</v>
      </c>
      <c r="Q820" s="32" t="s">
        <v>56</v>
      </c>
      <c r="R820">
        <v>6471</v>
      </c>
      <c r="S820" s="32" t="s">
        <v>412</v>
      </c>
      <c r="T820" s="32" t="s">
        <v>413</v>
      </c>
      <c r="U820" s="32" t="s">
        <v>45</v>
      </c>
      <c r="V820" s="32" t="s">
        <v>3547</v>
      </c>
      <c r="W820" s="33">
        <v>44825.624849537038</v>
      </c>
      <c r="X820" s="32" t="s">
        <v>51</v>
      </c>
      <c r="Y820" s="32" t="s">
        <v>47</v>
      </c>
      <c r="Z820" s="32" t="s">
        <v>48</v>
      </c>
      <c r="AA820" s="32" t="s">
        <v>77</v>
      </c>
      <c r="AB820" s="32" t="s">
        <v>3548</v>
      </c>
      <c r="AC820" s="32" t="s">
        <v>579</v>
      </c>
      <c r="AD820" s="34"/>
      <c r="AE820" s="32" t="s">
        <v>39</v>
      </c>
      <c r="AF820" s="32" t="s">
        <v>50</v>
      </c>
      <c r="AG820" s="35">
        <v>0</v>
      </c>
      <c r="AH820" s="33">
        <v>44825.68346064815</v>
      </c>
      <c r="AI820" s="32" t="s">
        <v>56</v>
      </c>
    </row>
    <row r="821" spans="1:35">
      <c r="A821" s="32" t="s">
        <v>35</v>
      </c>
      <c r="B821" s="32" t="s">
        <v>171</v>
      </c>
      <c r="C821" s="33">
        <v>44825.683865740742</v>
      </c>
      <c r="D821" s="33">
        <v>44825.475810185184</v>
      </c>
      <c r="E821" s="32" t="s">
        <v>37</v>
      </c>
      <c r="F821" s="32" t="s">
        <v>3549</v>
      </c>
      <c r="G821">
        <v>11950</v>
      </c>
      <c r="H821" s="33">
        <v>44837.542199074072</v>
      </c>
      <c r="I821" s="32" t="s">
        <v>3550</v>
      </c>
      <c r="J821" s="32" t="s">
        <v>45</v>
      </c>
      <c r="K821" s="33">
        <v>44825.487245370372</v>
      </c>
      <c r="L821" s="32" t="s">
        <v>40</v>
      </c>
      <c r="M821" s="32" t="s">
        <v>56</v>
      </c>
      <c r="N821">
        <v>1</v>
      </c>
      <c r="O821" s="32" t="s">
        <v>42</v>
      </c>
      <c r="P821">
        <v>1</v>
      </c>
      <c r="Q821" s="32" t="s">
        <v>56</v>
      </c>
      <c r="R821">
        <v>6212</v>
      </c>
      <c r="S821" s="32" t="s">
        <v>1032</v>
      </c>
      <c r="T821" s="32" t="s">
        <v>1033</v>
      </c>
      <c r="U821" s="32" t="s">
        <v>45</v>
      </c>
      <c r="V821" s="32" t="s">
        <v>2401</v>
      </c>
      <c r="W821" s="33">
        <v>44825.617476851854</v>
      </c>
      <c r="X821" s="32" t="s">
        <v>81</v>
      </c>
      <c r="Y821" s="32" t="s">
        <v>47</v>
      </c>
      <c r="Z821" s="32" t="s">
        <v>48</v>
      </c>
      <c r="AA821" s="32" t="s">
        <v>190</v>
      </c>
      <c r="AB821" s="32" t="s">
        <v>3551</v>
      </c>
      <c r="AC821" s="32" t="s">
        <v>613</v>
      </c>
      <c r="AD821" s="34"/>
      <c r="AE821" s="32" t="s">
        <v>39</v>
      </c>
      <c r="AF821" s="32" t="s">
        <v>50</v>
      </c>
      <c r="AG821" s="35">
        <v>0</v>
      </c>
      <c r="AH821" s="33">
        <v>44825.683865740742</v>
      </c>
      <c r="AI821" s="32" t="s">
        <v>41</v>
      </c>
    </row>
    <row r="822" spans="1:35">
      <c r="A822" s="32" t="s">
        <v>35</v>
      </c>
      <c r="B822" s="32" t="s">
        <v>1527</v>
      </c>
      <c r="C822" s="33">
        <v>44825.511550925927</v>
      </c>
      <c r="D822" s="33">
        <v>44825.47587962963</v>
      </c>
      <c r="E822" s="32" t="s">
        <v>37</v>
      </c>
      <c r="F822" s="32" t="s">
        <v>39</v>
      </c>
      <c r="G822">
        <v>11951</v>
      </c>
      <c r="H822" s="33">
        <v>44830.351064814815</v>
      </c>
      <c r="I822" s="32" t="s">
        <v>38</v>
      </c>
      <c r="J822" s="32" t="s">
        <v>39</v>
      </c>
      <c r="K822" s="33"/>
      <c r="L822" s="32" t="s">
        <v>40</v>
      </c>
      <c r="M822" s="32" t="s">
        <v>56</v>
      </c>
      <c r="N822">
        <v>1</v>
      </c>
      <c r="O822" s="32" t="s">
        <v>119</v>
      </c>
      <c r="P822">
        <v>0</v>
      </c>
      <c r="Q822" s="32" t="s">
        <v>41</v>
      </c>
      <c r="R822">
        <v>808321481</v>
      </c>
      <c r="S822" s="32" t="s">
        <v>169</v>
      </c>
      <c r="T822" s="32" t="s">
        <v>170</v>
      </c>
      <c r="U822" s="32" t="s">
        <v>45</v>
      </c>
      <c r="V822" s="32" t="s">
        <v>3552</v>
      </c>
      <c r="W822" s="33">
        <v>44825.511550925927</v>
      </c>
      <c r="X822" s="32" t="s">
        <v>96</v>
      </c>
      <c r="Y822" s="32" t="s">
        <v>47</v>
      </c>
      <c r="Z822" s="32" t="s">
        <v>48</v>
      </c>
      <c r="AA822" s="32" t="s">
        <v>97</v>
      </c>
      <c r="AB822" s="32" t="s">
        <v>1674</v>
      </c>
      <c r="AC822" s="32" t="s">
        <v>621</v>
      </c>
      <c r="AD822" s="34"/>
      <c r="AE822" s="32" t="s">
        <v>39</v>
      </c>
      <c r="AF822" s="32" t="s">
        <v>53</v>
      </c>
      <c r="AG822" s="35">
        <v>0</v>
      </c>
      <c r="AH822" s="33">
        <v>44825.511550925927</v>
      </c>
      <c r="AI822" s="32" t="s">
        <v>56</v>
      </c>
    </row>
    <row r="823" spans="1:35">
      <c r="A823" s="32" t="s">
        <v>35</v>
      </c>
      <c r="B823" s="32" t="s">
        <v>73</v>
      </c>
      <c r="C823" s="33">
        <v>44826.425810185188</v>
      </c>
      <c r="D823" s="33">
        <v>44825.492303240739</v>
      </c>
      <c r="E823" s="32" t="s">
        <v>37</v>
      </c>
      <c r="F823" s="32" t="s">
        <v>3553</v>
      </c>
      <c r="G823">
        <v>11952</v>
      </c>
      <c r="H823" s="33">
        <v>44837.592476851853</v>
      </c>
      <c r="I823" s="32" t="s">
        <v>424</v>
      </c>
      <c r="J823" s="32" t="s">
        <v>45</v>
      </c>
      <c r="K823" s="33">
        <v>44825.497083333335</v>
      </c>
      <c r="L823" s="32" t="s">
        <v>40</v>
      </c>
      <c r="M823" s="32" t="s">
        <v>56</v>
      </c>
      <c r="N823">
        <v>1</v>
      </c>
      <c r="O823" s="32" t="s">
        <v>488</v>
      </c>
      <c r="P823">
        <v>1</v>
      </c>
      <c r="Q823" s="32" t="s">
        <v>56</v>
      </c>
      <c r="R823">
        <v>8483</v>
      </c>
      <c r="S823" s="32" t="s">
        <v>3554</v>
      </c>
      <c r="T823" s="32" t="s">
        <v>3555</v>
      </c>
      <c r="U823" s="32" t="s">
        <v>45</v>
      </c>
      <c r="V823" s="32" t="s">
        <v>3556</v>
      </c>
      <c r="W823" s="33">
        <v>44825.701215277775</v>
      </c>
      <c r="X823" s="32" t="s">
        <v>67</v>
      </c>
      <c r="Y823" s="32" t="s">
        <v>47</v>
      </c>
      <c r="Z823" s="32" t="s">
        <v>48</v>
      </c>
      <c r="AA823" s="32" t="s">
        <v>77</v>
      </c>
      <c r="AB823" s="32" t="s">
        <v>3557</v>
      </c>
      <c r="AC823" s="32" t="s">
        <v>517</v>
      </c>
      <c r="AD823" s="34"/>
      <c r="AE823" s="32" t="s">
        <v>39</v>
      </c>
      <c r="AF823" s="32" t="s">
        <v>50</v>
      </c>
      <c r="AG823" s="35">
        <v>0</v>
      </c>
      <c r="AH823" s="33">
        <v>44826.425810185188</v>
      </c>
      <c r="AI823" s="32" t="s">
        <v>56</v>
      </c>
    </row>
    <row r="824" spans="1:35">
      <c r="A824" s="32" t="s">
        <v>35</v>
      </c>
      <c r="B824" s="32" t="s">
        <v>329</v>
      </c>
      <c r="C824" s="33">
        <v>44829.650578703702</v>
      </c>
      <c r="D824" s="33">
        <v>44825.494953703703</v>
      </c>
      <c r="E824" s="32" t="s">
        <v>37</v>
      </c>
      <c r="F824" s="32" t="s">
        <v>3558</v>
      </c>
      <c r="G824">
        <v>11953</v>
      </c>
      <c r="H824" s="33">
        <v>44837.555555555555</v>
      </c>
      <c r="I824" s="32" t="s">
        <v>3559</v>
      </c>
      <c r="J824" s="32" t="s">
        <v>45</v>
      </c>
      <c r="K824" s="33">
        <v>44825.49900462963</v>
      </c>
      <c r="L824" s="32" t="s">
        <v>40</v>
      </c>
      <c r="M824" s="32" t="s">
        <v>56</v>
      </c>
      <c r="N824">
        <v>2</v>
      </c>
      <c r="O824" s="32" t="s">
        <v>518</v>
      </c>
      <c r="P824">
        <v>1</v>
      </c>
      <c r="Q824" s="32" t="s">
        <v>56</v>
      </c>
      <c r="R824">
        <v>6471</v>
      </c>
      <c r="S824" s="32" t="s">
        <v>412</v>
      </c>
      <c r="T824" s="32" t="s">
        <v>413</v>
      </c>
      <c r="U824" s="32" t="s">
        <v>45</v>
      </c>
      <c r="V824" s="32" t="s">
        <v>3560</v>
      </c>
      <c r="W824" s="33">
        <v>44827.647951388892</v>
      </c>
      <c r="X824" s="32" t="s">
        <v>215</v>
      </c>
      <c r="Y824" s="32" t="s">
        <v>47</v>
      </c>
      <c r="Z824" s="32" t="s">
        <v>48</v>
      </c>
      <c r="AA824" s="32" t="s">
        <v>425</v>
      </c>
      <c r="AB824" s="32" t="s">
        <v>242</v>
      </c>
      <c r="AC824" s="32" t="s">
        <v>579</v>
      </c>
      <c r="AD824" s="34"/>
      <c r="AE824" s="32" t="s">
        <v>39</v>
      </c>
      <c r="AF824" s="32" t="s">
        <v>53</v>
      </c>
      <c r="AG824" s="35">
        <v>0</v>
      </c>
      <c r="AH824" s="33">
        <v>44829.650578703702</v>
      </c>
      <c r="AI824" s="32" t="s">
        <v>56</v>
      </c>
    </row>
    <row r="825" spans="1:35">
      <c r="A825" s="32" t="s">
        <v>35</v>
      </c>
      <c r="B825" s="32" t="s">
        <v>1527</v>
      </c>
      <c r="C825" s="33">
        <v>44825.580104166664</v>
      </c>
      <c r="D825" s="33">
        <v>44825.501446759263</v>
      </c>
      <c r="E825" s="32" t="s">
        <v>37</v>
      </c>
      <c r="F825" s="32" t="s">
        <v>39</v>
      </c>
      <c r="G825">
        <v>11954</v>
      </c>
      <c r="H825" s="33">
        <v>44830.376956018517</v>
      </c>
      <c r="I825" s="32" t="s">
        <v>38</v>
      </c>
      <c r="J825" s="32" t="s">
        <v>39</v>
      </c>
      <c r="K825" s="33"/>
      <c r="L825" s="32" t="s">
        <v>40</v>
      </c>
      <c r="M825" s="32" t="s">
        <v>56</v>
      </c>
      <c r="N825">
        <v>1</v>
      </c>
      <c r="O825" s="32" t="s">
        <v>135</v>
      </c>
      <c r="P825">
        <v>0</v>
      </c>
      <c r="Q825" s="32" t="s">
        <v>41</v>
      </c>
      <c r="R825">
        <v>6797</v>
      </c>
      <c r="S825" s="32" t="s">
        <v>1094</v>
      </c>
      <c r="T825" s="32" t="s">
        <v>1095</v>
      </c>
      <c r="U825" s="32" t="s">
        <v>45</v>
      </c>
      <c r="V825" s="32" t="s">
        <v>3561</v>
      </c>
      <c r="W825" s="33">
        <v>44825.580104166664</v>
      </c>
      <c r="X825" s="32" t="s">
        <v>96</v>
      </c>
      <c r="Y825" s="32" t="s">
        <v>47</v>
      </c>
      <c r="Z825" s="32" t="s">
        <v>48</v>
      </c>
      <c r="AA825" s="32" t="s">
        <v>97</v>
      </c>
      <c r="AB825" s="32" t="s">
        <v>3562</v>
      </c>
      <c r="AC825" s="32" t="s">
        <v>3563</v>
      </c>
      <c r="AD825" s="34"/>
      <c r="AE825" s="32" t="s">
        <v>39</v>
      </c>
      <c r="AF825" s="32" t="s">
        <v>53</v>
      </c>
      <c r="AG825" s="35">
        <v>0</v>
      </c>
      <c r="AH825" s="33">
        <v>44825.580104166664</v>
      </c>
      <c r="AI825" s="32" t="s">
        <v>41</v>
      </c>
    </row>
    <row r="826" spans="1:35">
      <c r="A826" s="32" t="s">
        <v>35</v>
      </c>
      <c r="B826" s="32" t="s">
        <v>982</v>
      </c>
      <c r="C826" s="33"/>
      <c r="D826" s="33">
        <v>44825.506724537037</v>
      </c>
      <c r="E826" s="32" t="s">
        <v>37</v>
      </c>
      <c r="F826" s="32" t="s">
        <v>39</v>
      </c>
      <c r="G826">
        <v>11955</v>
      </c>
      <c r="H826" s="33">
        <v>44830.381724537037</v>
      </c>
      <c r="I826" s="32" t="s">
        <v>38</v>
      </c>
      <c r="J826" s="32" t="s">
        <v>39</v>
      </c>
      <c r="K826" s="33"/>
      <c r="L826" s="32" t="s">
        <v>40</v>
      </c>
      <c r="M826" s="32" t="s">
        <v>56</v>
      </c>
      <c r="N826">
        <v>1</v>
      </c>
      <c r="O826" s="32" t="s">
        <v>39</v>
      </c>
      <c r="P826">
        <v>0</v>
      </c>
      <c r="Q826" s="32" t="s">
        <v>41</v>
      </c>
      <c r="R826">
        <v>6312</v>
      </c>
      <c r="S826" s="32" t="s">
        <v>194</v>
      </c>
      <c r="T826" s="32" t="s">
        <v>195</v>
      </c>
      <c r="U826" s="32" t="s">
        <v>39</v>
      </c>
      <c r="V826" s="32" t="s">
        <v>39</v>
      </c>
      <c r="W826" s="33"/>
      <c r="X826" s="32" t="s">
        <v>535</v>
      </c>
      <c r="Y826" s="32" t="s">
        <v>47</v>
      </c>
      <c r="Z826" s="32" t="s">
        <v>216</v>
      </c>
      <c r="AA826" s="32" t="s">
        <v>983</v>
      </c>
      <c r="AB826" s="32" t="s">
        <v>3564</v>
      </c>
      <c r="AC826" s="32" t="s">
        <v>1349</v>
      </c>
      <c r="AD826" s="34"/>
      <c r="AE826" s="32" t="s">
        <v>39</v>
      </c>
      <c r="AF826" s="32" t="s">
        <v>53</v>
      </c>
      <c r="AG826" s="35">
        <v>0</v>
      </c>
      <c r="AH826" s="33">
        <v>44832.706793981481</v>
      </c>
      <c r="AI826" s="32" t="s">
        <v>56</v>
      </c>
    </row>
    <row r="827" spans="1:35">
      <c r="A827" s="32" t="s">
        <v>35</v>
      </c>
      <c r="B827" s="32" t="s">
        <v>1527</v>
      </c>
      <c r="C827" s="33">
        <v>44825.557025462964</v>
      </c>
      <c r="D827" s="33">
        <v>44825.537939814814</v>
      </c>
      <c r="E827" s="32" t="s">
        <v>37</v>
      </c>
      <c r="F827" s="32" t="s">
        <v>39</v>
      </c>
      <c r="G827">
        <v>11956</v>
      </c>
      <c r="H827" s="33">
        <v>44830.413101851853</v>
      </c>
      <c r="I827" s="32" t="s">
        <v>3565</v>
      </c>
      <c r="J827" s="32" t="s">
        <v>45</v>
      </c>
      <c r="K827" s="33">
        <v>44825.552361111113</v>
      </c>
      <c r="L827" s="32" t="s">
        <v>40</v>
      </c>
      <c r="M827" s="32" t="s">
        <v>56</v>
      </c>
      <c r="N827">
        <v>1</v>
      </c>
      <c r="O827" s="32" t="s">
        <v>119</v>
      </c>
      <c r="P827">
        <v>1</v>
      </c>
      <c r="Q827" s="32" t="s">
        <v>41</v>
      </c>
      <c r="R827">
        <v>6706</v>
      </c>
      <c r="S827" s="32" t="s">
        <v>400</v>
      </c>
      <c r="T827" s="32" t="s">
        <v>401</v>
      </c>
      <c r="U827" s="32" t="s">
        <v>45</v>
      </c>
      <c r="V827" s="32" t="s">
        <v>3566</v>
      </c>
      <c r="W827" s="33">
        <v>44825.557025462964</v>
      </c>
      <c r="X827" s="32" t="s">
        <v>110</v>
      </c>
      <c r="Y827" s="32" t="s">
        <v>47</v>
      </c>
      <c r="Z827" s="32" t="s">
        <v>48</v>
      </c>
      <c r="AA827" s="32" t="s">
        <v>97</v>
      </c>
      <c r="AB827" s="32" t="s">
        <v>1060</v>
      </c>
      <c r="AC827" s="32" t="s">
        <v>534</v>
      </c>
      <c r="AD827" s="34"/>
      <c r="AE827" s="32" t="s">
        <v>39</v>
      </c>
      <c r="AF827" s="32" t="s">
        <v>53</v>
      </c>
      <c r="AG827" s="35">
        <v>0</v>
      </c>
      <c r="AH827" s="33">
        <v>44825.557025462964</v>
      </c>
      <c r="AI827" s="32" t="s">
        <v>56</v>
      </c>
    </row>
    <row r="828" spans="1:35">
      <c r="A828" s="32" t="s">
        <v>35</v>
      </c>
      <c r="B828" s="32" t="s">
        <v>73</v>
      </c>
      <c r="C828" s="33">
        <v>44825.685057870367</v>
      </c>
      <c r="D828" s="33">
        <v>44825.548611111109</v>
      </c>
      <c r="E828" s="32" t="s">
        <v>37</v>
      </c>
      <c r="F828" s="32" t="s">
        <v>3567</v>
      </c>
      <c r="G828">
        <v>11957</v>
      </c>
      <c r="H828" s="33">
        <v>44837.550335648149</v>
      </c>
      <c r="I828" s="32" t="s">
        <v>38</v>
      </c>
      <c r="J828" s="32" t="s">
        <v>39</v>
      </c>
      <c r="K828" s="33"/>
      <c r="L828" s="32" t="s">
        <v>40</v>
      </c>
      <c r="M828" s="32" t="s">
        <v>56</v>
      </c>
      <c r="N828">
        <v>1</v>
      </c>
      <c r="O828" s="32" t="s">
        <v>42</v>
      </c>
      <c r="P828">
        <v>0</v>
      </c>
      <c r="Q828" s="32" t="s">
        <v>56</v>
      </c>
      <c r="R828">
        <v>8633</v>
      </c>
      <c r="S828" s="32" t="s">
        <v>3568</v>
      </c>
      <c r="T828" s="32" t="s">
        <v>3569</v>
      </c>
      <c r="U828" s="32" t="s">
        <v>45</v>
      </c>
      <c r="V828" s="32" t="s">
        <v>3570</v>
      </c>
      <c r="W828" s="33">
        <v>44825.683506944442</v>
      </c>
      <c r="X828" s="32" t="s">
        <v>58</v>
      </c>
      <c r="Y828" s="32" t="s">
        <v>47</v>
      </c>
      <c r="Z828" s="32" t="s">
        <v>48</v>
      </c>
      <c r="AA828" s="32" t="s">
        <v>77</v>
      </c>
      <c r="AB828" s="32" t="s">
        <v>3571</v>
      </c>
      <c r="AC828" s="32" t="s">
        <v>786</v>
      </c>
      <c r="AD828" s="34">
        <v>44686</v>
      </c>
      <c r="AE828" s="32" t="s">
        <v>39</v>
      </c>
      <c r="AF828" s="32" t="s">
        <v>50</v>
      </c>
      <c r="AG828" s="35">
        <v>0</v>
      </c>
      <c r="AH828" s="33">
        <v>44825.696261574078</v>
      </c>
      <c r="AI828" s="32" t="s">
        <v>56</v>
      </c>
    </row>
    <row r="829" spans="1:35">
      <c r="A829" s="32" t="s">
        <v>35</v>
      </c>
      <c r="B829" s="32" t="s">
        <v>329</v>
      </c>
      <c r="C829" s="33"/>
      <c r="D829" s="33">
        <v>44825.549733796295</v>
      </c>
      <c r="E829" s="32" t="s">
        <v>37</v>
      </c>
      <c r="F829" s="32" t="s">
        <v>39</v>
      </c>
      <c r="G829">
        <v>11958</v>
      </c>
      <c r="H829" s="33">
        <v>44830.424733796295</v>
      </c>
      <c r="I829" s="32" t="s">
        <v>1634</v>
      </c>
      <c r="J829" s="32" t="s">
        <v>45</v>
      </c>
      <c r="K829" s="33">
        <v>44825.557164351849</v>
      </c>
      <c r="L829" s="32" t="s">
        <v>40</v>
      </c>
      <c r="M829" s="32" t="s">
        <v>56</v>
      </c>
      <c r="N829">
        <v>1</v>
      </c>
      <c r="O829" s="32" t="s">
        <v>39</v>
      </c>
      <c r="P829">
        <v>1</v>
      </c>
      <c r="Q829" s="32" t="s">
        <v>41</v>
      </c>
      <c r="R829">
        <v>6375</v>
      </c>
      <c r="S829" s="32" t="s">
        <v>1068</v>
      </c>
      <c r="T829" s="32" t="s">
        <v>1693</v>
      </c>
      <c r="U829" s="32" t="s">
        <v>39</v>
      </c>
      <c r="V829" s="32" t="s">
        <v>39</v>
      </c>
      <c r="W829" s="33"/>
      <c r="X829" s="32" t="s">
        <v>259</v>
      </c>
      <c r="Y829" s="32" t="s">
        <v>47</v>
      </c>
      <c r="Z829" s="32" t="s">
        <v>160</v>
      </c>
      <c r="AA829" s="32" t="s">
        <v>330</v>
      </c>
      <c r="AB829" s="32" t="s">
        <v>3572</v>
      </c>
      <c r="AC829" s="32" t="s">
        <v>539</v>
      </c>
      <c r="AD829" s="34"/>
      <c r="AE829" s="32" t="s">
        <v>39</v>
      </c>
      <c r="AF829" s="32" t="s">
        <v>53</v>
      </c>
      <c r="AG829" s="35">
        <v>0</v>
      </c>
      <c r="AH829" s="33">
        <v>44838.472812499997</v>
      </c>
      <c r="AI829" s="32" t="s">
        <v>56</v>
      </c>
    </row>
    <row r="830" spans="1:35">
      <c r="A830" s="32" t="s">
        <v>35</v>
      </c>
      <c r="B830" s="32" t="s">
        <v>737</v>
      </c>
      <c r="C830" s="33">
        <v>44832.709074074075</v>
      </c>
      <c r="D830" s="33">
        <v>44825.569976851853</v>
      </c>
      <c r="E830" s="32" t="s">
        <v>37</v>
      </c>
      <c r="F830" s="32" t="s">
        <v>3573</v>
      </c>
      <c r="G830">
        <v>11959</v>
      </c>
      <c r="H830" s="33">
        <v>44837.570196759261</v>
      </c>
      <c r="I830" s="32" t="s">
        <v>3574</v>
      </c>
      <c r="J830" s="32" t="s">
        <v>45</v>
      </c>
      <c r="K830" s="33">
        <v>44825.983761574076</v>
      </c>
      <c r="L830" s="32" t="s">
        <v>40</v>
      </c>
      <c r="M830" s="32" t="s">
        <v>56</v>
      </c>
      <c r="N830">
        <v>2</v>
      </c>
      <c r="O830" s="32" t="s">
        <v>738</v>
      </c>
      <c r="P830">
        <v>4</v>
      </c>
      <c r="Q830" s="32" t="s">
        <v>56</v>
      </c>
      <c r="R830">
        <v>6760</v>
      </c>
      <c r="S830" s="32" t="s">
        <v>231</v>
      </c>
      <c r="T830" s="32" t="s">
        <v>232</v>
      </c>
      <c r="U830" s="32" t="s">
        <v>45</v>
      </c>
      <c r="V830" s="32" t="s">
        <v>3575</v>
      </c>
      <c r="W830" s="33">
        <v>44832.709074074075</v>
      </c>
      <c r="X830" s="32" t="s">
        <v>614</v>
      </c>
      <c r="Y830" s="32" t="s">
        <v>47</v>
      </c>
      <c r="Z830" s="32" t="s">
        <v>48</v>
      </c>
      <c r="AA830" s="32" t="s">
        <v>739</v>
      </c>
      <c r="AB830" s="32" t="s">
        <v>3576</v>
      </c>
      <c r="AC830" s="32" t="s">
        <v>775</v>
      </c>
      <c r="AD830" s="34"/>
      <c r="AE830" s="32" t="s">
        <v>39</v>
      </c>
      <c r="AF830" s="32" t="s">
        <v>53</v>
      </c>
      <c r="AG830" s="35">
        <v>0</v>
      </c>
      <c r="AH830" s="33">
        <v>44832.709074074075</v>
      </c>
      <c r="AI830" s="32" t="s">
        <v>56</v>
      </c>
    </row>
    <row r="831" spans="1:35">
      <c r="A831" s="32" t="s">
        <v>35</v>
      </c>
      <c r="B831" s="32" t="s">
        <v>178</v>
      </c>
      <c r="C831" s="33">
        <v>44831.308240740742</v>
      </c>
      <c r="D831" s="33">
        <v>44825.571701388886</v>
      </c>
      <c r="E831" s="32" t="s">
        <v>37</v>
      </c>
      <c r="F831" s="32" t="s">
        <v>3577</v>
      </c>
      <c r="G831">
        <v>11960</v>
      </c>
      <c r="H831" s="33">
        <v>44837.572222222225</v>
      </c>
      <c r="I831" s="32" t="s">
        <v>3578</v>
      </c>
      <c r="J831" s="32" t="s">
        <v>45</v>
      </c>
      <c r="K831" s="33">
        <v>44825.573009259257</v>
      </c>
      <c r="L831" s="32" t="s">
        <v>40</v>
      </c>
      <c r="M831" s="32" t="s">
        <v>56</v>
      </c>
      <c r="N831">
        <v>2</v>
      </c>
      <c r="O831" s="32" t="s">
        <v>311</v>
      </c>
      <c r="P831">
        <v>1</v>
      </c>
      <c r="Q831" s="32" t="s">
        <v>56</v>
      </c>
      <c r="R831">
        <v>814484533</v>
      </c>
      <c r="S831" s="32" t="s">
        <v>3278</v>
      </c>
      <c r="T831" s="32" t="s">
        <v>3279</v>
      </c>
      <c r="U831" s="32" t="s">
        <v>45</v>
      </c>
      <c r="V831" s="32" t="s">
        <v>3579</v>
      </c>
      <c r="W831" s="33">
        <v>44831.308240740742</v>
      </c>
      <c r="X831" s="32" t="s">
        <v>51</v>
      </c>
      <c r="Y831" s="32" t="s">
        <v>47</v>
      </c>
      <c r="Z831" s="32" t="s">
        <v>48</v>
      </c>
      <c r="AA831" s="32" t="s">
        <v>182</v>
      </c>
      <c r="AB831" s="32" t="s">
        <v>3580</v>
      </c>
      <c r="AC831" s="32" t="s">
        <v>613</v>
      </c>
      <c r="AD831" s="34"/>
      <c r="AE831" s="32" t="s">
        <v>39</v>
      </c>
      <c r="AF831" s="32" t="s">
        <v>53</v>
      </c>
      <c r="AG831" s="35">
        <v>0</v>
      </c>
      <c r="AH831" s="33">
        <v>44831.308240740742</v>
      </c>
      <c r="AI831" s="32" t="s">
        <v>56</v>
      </c>
    </row>
    <row r="832" spans="1:35">
      <c r="A832" s="32" t="s">
        <v>35</v>
      </c>
      <c r="B832" s="32" t="s">
        <v>171</v>
      </c>
      <c r="C832" s="33">
        <v>44825.627962962964</v>
      </c>
      <c r="D832" s="33">
        <v>44825.572326388887</v>
      </c>
      <c r="E832" s="32" t="s">
        <v>37</v>
      </c>
      <c r="F832" s="32" t="s">
        <v>39</v>
      </c>
      <c r="G832">
        <v>11961</v>
      </c>
      <c r="H832" s="33">
        <v>44837.57271990741</v>
      </c>
      <c r="I832" s="32" t="s">
        <v>38</v>
      </c>
      <c r="J832" s="32" t="s">
        <v>39</v>
      </c>
      <c r="K832" s="33"/>
      <c r="L832" s="32" t="s">
        <v>40</v>
      </c>
      <c r="M832" s="32" t="s">
        <v>56</v>
      </c>
      <c r="N832">
        <v>1</v>
      </c>
      <c r="O832" s="32" t="s">
        <v>42</v>
      </c>
      <c r="P832">
        <v>0</v>
      </c>
      <c r="Q832" s="32" t="s">
        <v>56</v>
      </c>
      <c r="R832">
        <v>6400</v>
      </c>
      <c r="S832" s="32" t="s">
        <v>917</v>
      </c>
      <c r="T832" s="32" t="s">
        <v>918</v>
      </c>
      <c r="U832" s="32" t="s">
        <v>45</v>
      </c>
      <c r="V832" s="32" t="s">
        <v>3581</v>
      </c>
      <c r="W832" s="33">
        <v>44825.627962962964</v>
      </c>
      <c r="X832" s="32" t="s">
        <v>223</v>
      </c>
      <c r="Y832" s="32" t="s">
        <v>47</v>
      </c>
      <c r="Z832" s="32" t="s">
        <v>48</v>
      </c>
      <c r="AA832" s="32" t="s">
        <v>220</v>
      </c>
      <c r="AB832" s="32" t="s">
        <v>3582</v>
      </c>
      <c r="AC832" s="32" t="s">
        <v>1304</v>
      </c>
      <c r="AD832" s="34"/>
      <c r="AE832" s="32" t="s">
        <v>39</v>
      </c>
      <c r="AF832" s="32" t="s">
        <v>50</v>
      </c>
      <c r="AG832" s="35">
        <v>0</v>
      </c>
      <c r="AH832" s="33">
        <v>44825.627962962964</v>
      </c>
      <c r="AI832" s="32" t="s">
        <v>56</v>
      </c>
    </row>
    <row r="833" spans="1:35">
      <c r="A833" s="32" t="s">
        <v>35</v>
      </c>
      <c r="B833" s="32" t="s">
        <v>36</v>
      </c>
      <c r="C833" s="33">
        <v>44835.525046296294</v>
      </c>
      <c r="D833" s="33">
        <v>44825.574305555558</v>
      </c>
      <c r="E833" s="32" t="s">
        <v>37</v>
      </c>
      <c r="F833" s="32" t="s">
        <v>3583</v>
      </c>
      <c r="G833">
        <v>11962</v>
      </c>
      <c r="H833" s="33">
        <v>44839.418055555558</v>
      </c>
      <c r="I833" s="32" t="s">
        <v>38</v>
      </c>
      <c r="J833" s="32" t="s">
        <v>39</v>
      </c>
      <c r="K833" s="33"/>
      <c r="L833" s="32" t="s">
        <v>40</v>
      </c>
      <c r="M833" s="32" t="s">
        <v>56</v>
      </c>
      <c r="N833">
        <v>1</v>
      </c>
      <c r="O833" s="32" t="s">
        <v>42</v>
      </c>
      <c r="P833">
        <v>0</v>
      </c>
      <c r="Q833" s="32" t="s">
        <v>56</v>
      </c>
      <c r="R833">
        <v>8459</v>
      </c>
      <c r="S833" s="32" t="s">
        <v>294</v>
      </c>
      <c r="T833" s="32" t="s">
        <v>295</v>
      </c>
      <c r="U833" s="32" t="s">
        <v>45</v>
      </c>
      <c r="V833" s="32" t="s">
        <v>3584</v>
      </c>
      <c r="W833" s="33">
        <v>44833.489988425928</v>
      </c>
      <c r="X833" s="32" t="s">
        <v>151</v>
      </c>
      <c r="Y833" s="32" t="s">
        <v>47</v>
      </c>
      <c r="Z833" s="32" t="s">
        <v>48</v>
      </c>
      <c r="AA833" s="32" t="s">
        <v>49</v>
      </c>
      <c r="AB833" s="32" t="s">
        <v>3585</v>
      </c>
      <c r="AC833" s="32" t="s">
        <v>517</v>
      </c>
      <c r="AD833" s="34">
        <v>44686</v>
      </c>
      <c r="AE833" s="32" t="s">
        <v>39</v>
      </c>
      <c r="AF833" s="32" t="s">
        <v>50</v>
      </c>
      <c r="AG833" s="35">
        <v>0</v>
      </c>
      <c r="AH833" s="33">
        <v>44835.527326388888</v>
      </c>
      <c r="AI833" s="32" t="s">
        <v>56</v>
      </c>
    </row>
    <row r="834" spans="1:35">
      <c r="A834" s="32" t="s">
        <v>35</v>
      </c>
      <c r="B834" s="32" t="s">
        <v>178</v>
      </c>
      <c r="C834" s="33"/>
      <c r="D834" s="33">
        <v>44825.596018518518</v>
      </c>
      <c r="E834" s="32" t="s">
        <v>37</v>
      </c>
      <c r="F834" s="32" t="s">
        <v>39</v>
      </c>
      <c r="G834">
        <v>11963</v>
      </c>
      <c r="H834" s="33">
        <v>44830.471666666665</v>
      </c>
      <c r="I834" s="32" t="s">
        <v>3586</v>
      </c>
      <c r="J834" s="32" t="s">
        <v>45</v>
      </c>
      <c r="K834" s="33">
        <v>44825.678831018522</v>
      </c>
      <c r="L834" s="32" t="s">
        <v>40</v>
      </c>
      <c r="M834" s="32" t="s">
        <v>56</v>
      </c>
      <c r="N834">
        <v>1</v>
      </c>
      <c r="O834" s="32" t="s">
        <v>179</v>
      </c>
      <c r="P834">
        <v>2</v>
      </c>
      <c r="Q834" s="32" t="s">
        <v>41</v>
      </c>
      <c r="R834">
        <v>887801779</v>
      </c>
      <c r="S834" s="32" t="s">
        <v>3587</v>
      </c>
      <c r="T834" s="32" t="s">
        <v>3588</v>
      </c>
      <c r="U834" s="32" t="s">
        <v>39</v>
      </c>
      <c r="V834" s="32" t="s">
        <v>39</v>
      </c>
      <c r="W834" s="33"/>
      <c r="X834" s="32" t="s">
        <v>85</v>
      </c>
      <c r="Y834" s="32" t="s">
        <v>47</v>
      </c>
      <c r="Z834" s="32" t="s">
        <v>216</v>
      </c>
      <c r="AA834" s="32" t="s">
        <v>182</v>
      </c>
      <c r="AB834" s="32" t="s">
        <v>3589</v>
      </c>
      <c r="AC834" s="32" t="s">
        <v>1883</v>
      </c>
      <c r="AD834" s="34"/>
      <c r="AE834" s="32" t="s">
        <v>39</v>
      </c>
      <c r="AF834" s="32" t="s">
        <v>53</v>
      </c>
      <c r="AG834" s="35">
        <v>0</v>
      </c>
      <c r="AH834" s="33">
        <v>44827.369537037041</v>
      </c>
      <c r="AI834" s="32" t="s">
        <v>41</v>
      </c>
    </row>
    <row r="835" spans="1:35">
      <c r="A835" s="32" t="s">
        <v>35</v>
      </c>
      <c r="B835" s="32" t="s">
        <v>1527</v>
      </c>
      <c r="C835" s="33">
        <v>44825.599490740744</v>
      </c>
      <c r="D835" s="33">
        <v>44825.599317129629</v>
      </c>
      <c r="E835" s="32" t="s">
        <v>37</v>
      </c>
      <c r="F835" s="32" t="s">
        <v>3590</v>
      </c>
      <c r="G835">
        <v>11964</v>
      </c>
      <c r="H835" s="33">
        <v>44840.706655092596</v>
      </c>
      <c r="I835" s="32" t="s">
        <v>38</v>
      </c>
      <c r="J835" s="32" t="s">
        <v>39</v>
      </c>
      <c r="K835" s="33"/>
      <c r="L835" s="32" t="s">
        <v>40</v>
      </c>
      <c r="M835" s="32" t="s">
        <v>41</v>
      </c>
      <c r="N835">
        <v>1</v>
      </c>
      <c r="O835" s="32" t="s">
        <v>42</v>
      </c>
      <c r="P835">
        <v>0</v>
      </c>
      <c r="Q835" s="32" t="s">
        <v>41</v>
      </c>
      <c r="R835">
        <v>642175520</v>
      </c>
      <c r="S835" s="32" t="s">
        <v>194</v>
      </c>
      <c r="T835" s="32" t="s">
        <v>195</v>
      </c>
      <c r="U835" s="32" t="s">
        <v>45</v>
      </c>
      <c r="V835" s="32" t="s">
        <v>838</v>
      </c>
      <c r="W835" s="33">
        <v>44825.599490740744</v>
      </c>
      <c r="X835" s="32" t="s">
        <v>196</v>
      </c>
      <c r="Y835" s="32" t="s">
        <v>52</v>
      </c>
      <c r="Z835" s="32" t="s">
        <v>48</v>
      </c>
      <c r="AA835" s="32" t="s">
        <v>197</v>
      </c>
      <c r="AB835" s="32" t="s">
        <v>3591</v>
      </c>
      <c r="AC835" s="32" t="s">
        <v>538</v>
      </c>
      <c r="AD835" s="34"/>
      <c r="AE835" s="32" t="s">
        <v>39</v>
      </c>
      <c r="AF835" s="32" t="s">
        <v>50</v>
      </c>
      <c r="AG835" s="35">
        <v>0</v>
      </c>
      <c r="AH835" s="33">
        <v>44838.456655092596</v>
      </c>
      <c r="AI835" s="32" t="s">
        <v>41</v>
      </c>
    </row>
    <row r="836" spans="1:35">
      <c r="A836" s="32" t="s">
        <v>35</v>
      </c>
      <c r="B836" s="32" t="s">
        <v>1527</v>
      </c>
      <c r="C836" s="33">
        <v>44825.600648148145</v>
      </c>
      <c r="D836" s="33">
        <v>44825.600486111114</v>
      </c>
      <c r="E836" s="32" t="s">
        <v>37</v>
      </c>
      <c r="F836" s="32" t="s">
        <v>3592</v>
      </c>
      <c r="G836">
        <v>11965</v>
      </c>
      <c r="H836" s="33">
        <v>44840.707638888889</v>
      </c>
      <c r="I836" s="32" t="s">
        <v>38</v>
      </c>
      <c r="J836" s="32" t="s">
        <v>39</v>
      </c>
      <c r="K836" s="33"/>
      <c r="L836" s="32" t="s">
        <v>40</v>
      </c>
      <c r="M836" s="32" t="s">
        <v>41</v>
      </c>
      <c r="N836">
        <v>1</v>
      </c>
      <c r="O836" s="32" t="s">
        <v>42</v>
      </c>
      <c r="P836">
        <v>0</v>
      </c>
      <c r="Q836" s="32" t="s">
        <v>41</v>
      </c>
      <c r="R836">
        <v>642175520</v>
      </c>
      <c r="S836" s="32" t="s">
        <v>194</v>
      </c>
      <c r="T836" s="32" t="s">
        <v>195</v>
      </c>
      <c r="U836" s="32" t="s">
        <v>45</v>
      </c>
      <c r="V836" s="32" t="s">
        <v>802</v>
      </c>
      <c r="W836" s="33">
        <v>44825.600648148145</v>
      </c>
      <c r="X836" s="32" t="s">
        <v>196</v>
      </c>
      <c r="Y836" s="32" t="s">
        <v>52</v>
      </c>
      <c r="Z836" s="32" t="s">
        <v>48</v>
      </c>
      <c r="AA836" s="32" t="s">
        <v>197</v>
      </c>
      <c r="AB836" s="32" t="s">
        <v>3593</v>
      </c>
      <c r="AC836" s="32" t="s">
        <v>538</v>
      </c>
      <c r="AD836" s="34"/>
      <c r="AE836" s="32" t="s">
        <v>39</v>
      </c>
      <c r="AF836" s="32" t="s">
        <v>50</v>
      </c>
      <c r="AG836" s="35">
        <v>0</v>
      </c>
      <c r="AH836" s="33">
        <v>44838.457638888889</v>
      </c>
      <c r="AI836" s="32" t="s">
        <v>41</v>
      </c>
    </row>
    <row r="837" spans="1:35">
      <c r="A837" s="32" t="s">
        <v>35</v>
      </c>
      <c r="B837" s="32" t="s">
        <v>178</v>
      </c>
      <c r="C837" s="33">
        <v>44825.68408564815</v>
      </c>
      <c r="D837" s="33">
        <v>44825.614490740743</v>
      </c>
      <c r="E837" s="32" t="s">
        <v>37</v>
      </c>
      <c r="F837" s="32" t="s">
        <v>3594</v>
      </c>
      <c r="G837">
        <v>11966</v>
      </c>
      <c r="H837" s="33">
        <v>44837.664641203701</v>
      </c>
      <c r="I837" s="32" t="s">
        <v>38</v>
      </c>
      <c r="J837" s="32" t="s">
        <v>39</v>
      </c>
      <c r="K837" s="33"/>
      <c r="L837" s="32" t="s">
        <v>40</v>
      </c>
      <c r="M837" s="32" t="s">
        <v>56</v>
      </c>
      <c r="N837">
        <v>1</v>
      </c>
      <c r="O837" s="32" t="s">
        <v>54</v>
      </c>
      <c r="P837">
        <v>0</v>
      </c>
      <c r="Q837" s="32" t="s">
        <v>56</v>
      </c>
      <c r="R837">
        <v>8888</v>
      </c>
      <c r="S837" s="32" t="s">
        <v>968</v>
      </c>
      <c r="T837" s="32" t="s">
        <v>177</v>
      </c>
      <c r="U837" s="32" t="s">
        <v>45</v>
      </c>
      <c r="V837" s="32" t="s">
        <v>3595</v>
      </c>
      <c r="W837" s="33">
        <v>44825.634479166663</v>
      </c>
      <c r="X837" s="32" t="s">
        <v>89</v>
      </c>
      <c r="Y837" s="32" t="s">
        <v>52</v>
      </c>
      <c r="Z837" s="32" t="s">
        <v>48</v>
      </c>
      <c r="AA837" s="32" t="s">
        <v>182</v>
      </c>
      <c r="AB837" s="32" t="s">
        <v>3507</v>
      </c>
      <c r="AC837" s="32" t="s">
        <v>538</v>
      </c>
      <c r="AD837" s="34"/>
      <c r="AE837" s="32" t="s">
        <v>39</v>
      </c>
      <c r="AF837" s="32" t="s">
        <v>53</v>
      </c>
      <c r="AG837" s="35">
        <v>0</v>
      </c>
      <c r="AH837" s="33">
        <v>44825.68408564815</v>
      </c>
      <c r="AI837" s="32" t="s">
        <v>56</v>
      </c>
    </row>
    <row r="838" spans="1:35">
      <c r="A838" s="32" t="s">
        <v>35</v>
      </c>
      <c r="B838" s="32" t="s">
        <v>178</v>
      </c>
      <c r="C838" s="33">
        <v>44825.684270833335</v>
      </c>
      <c r="D838" s="33">
        <v>44825.615752314814</v>
      </c>
      <c r="E838" s="32" t="s">
        <v>37</v>
      </c>
      <c r="F838" s="32" t="s">
        <v>3596</v>
      </c>
      <c r="G838">
        <v>11967</v>
      </c>
      <c r="H838" s="33">
        <v>44837.654398148145</v>
      </c>
      <c r="I838" s="32" t="s">
        <v>38</v>
      </c>
      <c r="J838" s="32" t="s">
        <v>39</v>
      </c>
      <c r="K838" s="33"/>
      <c r="L838" s="32" t="s">
        <v>40</v>
      </c>
      <c r="M838" s="32" t="s">
        <v>56</v>
      </c>
      <c r="N838">
        <v>1</v>
      </c>
      <c r="O838" s="32" t="s">
        <v>179</v>
      </c>
      <c r="P838">
        <v>0</v>
      </c>
      <c r="Q838" s="32" t="s">
        <v>56</v>
      </c>
      <c r="R838">
        <v>8888</v>
      </c>
      <c r="S838" s="32" t="s">
        <v>968</v>
      </c>
      <c r="T838" s="32" t="s">
        <v>177</v>
      </c>
      <c r="U838" s="32" t="s">
        <v>45</v>
      </c>
      <c r="V838" s="32" t="s">
        <v>3597</v>
      </c>
      <c r="W838" s="33">
        <v>44825.645810185182</v>
      </c>
      <c r="X838" s="32" t="s">
        <v>89</v>
      </c>
      <c r="Y838" s="32" t="s">
        <v>52</v>
      </c>
      <c r="Z838" s="32" t="s">
        <v>48</v>
      </c>
      <c r="AA838" s="32" t="s">
        <v>182</v>
      </c>
      <c r="AB838" s="32" t="s">
        <v>3507</v>
      </c>
      <c r="AC838" s="32" t="s">
        <v>538</v>
      </c>
      <c r="AD838" s="34"/>
      <c r="AE838" s="32" t="s">
        <v>39</v>
      </c>
      <c r="AF838" s="32" t="s">
        <v>53</v>
      </c>
      <c r="AG838" s="35">
        <v>0</v>
      </c>
      <c r="AH838" s="33">
        <v>44825.684259259258</v>
      </c>
      <c r="AI838" s="32" t="s">
        <v>56</v>
      </c>
    </row>
    <row r="839" spans="1:35">
      <c r="A839" s="32" t="s">
        <v>35</v>
      </c>
      <c r="B839" s="32" t="s">
        <v>329</v>
      </c>
      <c r="C839" s="33">
        <v>44835.358182870368</v>
      </c>
      <c r="D839" s="33">
        <v>44825.620358796295</v>
      </c>
      <c r="E839" s="32" t="s">
        <v>37</v>
      </c>
      <c r="F839" s="32" t="s">
        <v>3598</v>
      </c>
      <c r="G839">
        <v>11968</v>
      </c>
      <c r="H839" s="33">
        <v>44839.597222222219</v>
      </c>
      <c r="I839" s="32" t="s">
        <v>3385</v>
      </c>
      <c r="J839" s="32" t="s">
        <v>45</v>
      </c>
      <c r="K839" s="33">
        <v>44825.621307870373</v>
      </c>
      <c r="L839" s="32" t="s">
        <v>40</v>
      </c>
      <c r="M839" s="32" t="s">
        <v>56</v>
      </c>
      <c r="N839">
        <v>3</v>
      </c>
      <c r="O839" s="32" t="s">
        <v>732</v>
      </c>
      <c r="P839">
        <v>2</v>
      </c>
      <c r="Q839" s="32" t="s">
        <v>56</v>
      </c>
      <c r="R839">
        <v>951549493</v>
      </c>
      <c r="S839" s="32" t="s">
        <v>3599</v>
      </c>
      <c r="T839" s="32" t="s">
        <v>3600</v>
      </c>
      <c r="U839" s="32" t="s">
        <v>45</v>
      </c>
      <c r="V839" s="32" t="s">
        <v>3601</v>
      </c>
      <c r="W839" s="33">
        <v>44833.356921296298</v>
      </c>
      <c r="X839" s="32" t="s">
        <v>72</v>
      </c>
      <c r="Y839" s="32" t="s">
        <v>47</v>
      </c>
      <c r="Z839" s="32" t="s">
        <v>48</v>
      </c>
      <c r="AA839" s="32" t="s">
        <v>330</v>
      </c>
      <c r="AB839" s="32" t="s">
        <v>3602</v>
      </c>
      <c r="AC839" s="32" t="s">
        <v>517</v>
      </c>
      <c r="AD839" s="34"/>
      <c r="AE839" s="32" t="s">
        <v>39</v>
      </c>
      <c r="AF839" s="32" t="s">
        <v>53</v>
      </c>
      <c r="AG839" s="35">
        <v>0</v>
      </c>
      <c r="AH839" s="33">
        <v>44835.358171296299</v>
      </c>
      <c r="AI839" s="32" t="s">
        <v>56</v>
      </c>
    </row>
    <row r="840" spans="1:35">
      <c r="A840" s="32" t="s">
        <v>35</v>
      </c>
      <c r="B840" s="32" t="s">
        <v>73</v>
      </c>
      <c r="C840" s="33">
        <v>44826.425497685188</v>
      </c>
      <c r="D840" s="33">
        <v>44825.626307870371</v>
      </c>
      <c r="E840" s="32" t="s">
        <v>37</v>
      </c>
      <c r="F840" s="32" t="s">
        <v>3603</v>
      </c>
      <c r="G840">
        <v>11969</v>
      </c>
      <c r="H840" s="33">
        <v>44838.343553240738</v>
      </c>
      <c r="I840" s="32" t="s">
        <v>3604</v>
      </c>
      <c r="J840" s="32" t="s">
        <v>45</v>
      </c>
      <c r="K840" s="33">
        <v>44825.629374999997</v>
      </c>
      <c r="L840" s="32" t="s">
        <v>40</v>
      </c>
      <c r="M840" s="32" t="s">
        <v>56</v>
      </c>
      <c r="N840">
        <v>1</v>
      </c>
      <c r="O840" s="32" t="s">
        <v>127</v>
      </c>
      <c r="P840">
        <v>1</v>
      </c>
      <c r="Q840" s="32" t="s">
        <v>56</v>
      </c>
      <c r="R840">
        <v>5705</v>
      </c>
      <c r="S840" s="32" t="s">
        <v>245</v>
      </c>
      <c r="T840" s="32" t="s">
        <v>246</v>
      </c>
      <c r="U840" s="32" t="s">
        <v>45</v>
      </c>
      <c r="V840" s="32" t="s">
        <v>3605</v>
      </c>
      <c r="W840" s="33">
        <v>44826.330590277779</v>
      </c>
      <c r="X840" s="32" t="s">
        <v>51</v>
      </c>
      <c r="Y840" s="32" t="s">
        <v>47</v>
      </c>
      <c r="Z840" s="32" t="s">
        <v>48</v>
      </c>
      <c r="AA840" s="32" t="s">
        <v>105</v>
      </c>
      <c r="AB840" s="32" t="s">
        <v>3606</v>
      </c>
      <c r="AC840" s="32" t="s">
        <v>604</v>
      </c>
      <c r="AD840" s="34"/>
      <c r="AE840" s="32" t="s">
        <v>39</v>
      </c>
      <c r="AF840" s="32" t="s">
        <v>50</v>
      </c>
      <c r="AG840" s="35">
        <v>0</v>
      </c>
      <c r="AH840" s="33">
        <v>44826.425497685188</v>
      </c>
      <c r="AI840" s="32" t="s">
        <v>41</v>
      </c>
    </row>
    <row r="841" spans="1:35">
      <c r="A841" s="32" t="s">
        <v>35</v>
      </c>
      <c r="B841" s="32" t="s">
        <v>1527</v>
      </c>
      <c r="C841" s="33">
        <v>44825.685243055559</v>
      </c>
      <c r="D841" s="33">
        <v>44825.626967592594</v>
      </c>
      <c r="E841" s="32" t="s">
        <v>37</v>
      </c>
      <c r="F841" s="32" t="s">
        <v>3607</v>
      </c>
      <c r="G841">
        <v>11970</v>
      </c>
      <c r="H841" s="33">
        <v>44837.628993055558</v>
      </c>
      <c r="I841" s="32" t="s">
        <v>38</v>
      </c>
      <c r="J841" s="32" t="s">
        <v>39</v>
      </c>
      <c r="K841" s="33"/>
      <c r="L841" s="32" t="s">
        <v>40</v>
      </c>
      <c r="M841" s="32" t="s">
        <v>56</v>
      </c>
      <c r="N841">
        <v>1</v>
      </c>
      <c r="O841" s="32" t="s">
        <v>42</v>
      </c>
      <c r="P841">
        <v>0</v>
      </c>
      <c r="Q841" s="32" t="s">
        <v>56</v>
      </c>
      <c r="R841">
        <v>818108684</v>
      </c>
      <c r="S841" s="32" t="s">
        <v>645</v>
      </c>
      <c r="T841" s="32" t="s">
        <v>646</v>
      </c>
      <c r="U841" s="32" t="s">
        <v>45</v>
      </c>
      <c r="V841" s="32" t="s">
        <v>3608</v>
      </c>
      <c r="W841" s="33">
        <v>44825.683275462965</v>
      </c>
      <c r="X841" s="32" t="s">
        <v>85</v>
      </c>
      <c r="Y841" s="32" t="s">
        <v>47</v>
      </c>
      <c r="Z841" s="32" t="s">
        <v>48</v>
      </c>
      <c r="AA841" s="32" t="s">
        <v>475</v>
      </c>
      <c r="AB841" s="32" t="s">
        <v>3609</v>
      </c>
      <c r="AC841" s="32" t="s">
        <v>1805</v>
      </c>
      <c r="AD841" s="34"/>
      <c r="AE841" s="32" t="s">
        <v>39</v>
      </c>
      <c r="AF841" s="32" t="s">
        <v>50</v>
      </c>
      <c r="AG841" s="35">
        <v>0</v>
      </c>
      <c r="AH841" s="33">
        <v>44825.685231481482</v>
      </c>
      <c r="AI841" s="32" t="s">
        <v>56</v>
      </c>
    </row>
    <row r="842" spans="1:35">
      <c r="A842" s="32" t="s">
        <v>35</v>
      </c>
      <c r="B842" s="32" t="s">
        <v>982</v>
      </c>
      <c r="C842" s="33"/>
      <c r="D842" s="33">
        <v>44825.64099537037</v>
      </c>
      <c r="E842" s="32" t="s">
        <v>3610</v>
      </c>
      <c r="F842" s="32" t="s">
        <v>3611</v>
      </c>
      <c r="G842">
        <v>11971</v>
      </c>
      <c r="H842" s="33">
        <v>44837.641192129631</v>
      </c>
      <c r="I842" s="32" t="s">
        <v>38</v>
      </c>
      <c r="J842" s="32" t="s">
        <v>39</v>
      </c>
      <c r="K842" s="33"/>
      <c r="L842" s="32" t="s">
        <v>40</v>
      </c>
      <c r="M842" s="32" t="s">
        <v>56</v>
      </c>
      <c r="N842">
        <v>1</v>
      </c>
      <c r="O842" s="32" t="s">
        <v>39</v>
      </c>
      <c r="P842">
        <v>0</v>
      </c>
      <c r="Q842" s="32" t="s">
        <v>56</v>
      </c>
      <c r="R842">
        <v>8888</v>
      </c>
      <c r="S842" s="32" t="s">
        <v>875</v>
      </c>
      <c r="T842" s="32" t="s">
        <v>149</v>
      </c>
      <c r="U842" s="32" t="s">
        <v>39</v>
      </c>
      <c r="V842" s="32" t="s">
        <v>39</v>
      </c>
      <c r="W842" s="33"/>
      <c r="X842" s="32" t="s">
        <v>149</v>
      </c>
      <c r="Y842" s="32" t="s">
        <v>47</v>
      </c>
      <c r="Z842" s="32" t="s">
        <v>160</v>
      </c>
      <c r="AA842" s="32" t="s">
        <v>39</v>
      </c>
      <c r="AB842" s="32" t="s">
        <v>3612</v>
      </c>
      <c r="AC842" s="32" t="s">
        <v>1349</v>
      </c>
      <c r="AD842" s="34"/>
      <c r="AE842" s="32" t="s">
        <v>39</v>
      </c>
      <c r="AF842" s="32" t="s">
        <v>53</v>
      </c>
      <c r="AG842" s="35">
        <v>0</v>
      </c>
      <c r="AH842" s="33">
        <v>44825.641192129631</v>
      </c>
      <c r="AI842" s="32" t="s">
        <v>56</v>
      </c>
    </row>
    <row r="843" spans="1:35">
      <c r="A843" s="32" t="s">
        <v>35</v>
      </c>
      <c r="B843" s="32" t="s">
        <v>1527</v>
      </c>
      <c r="C843" s="33">
        <v>44825.684513888889</v>
      </c>
      <c r="D843" s="33">
        <v>44825.643055555556</v>
      </c>
      <c r="E843" s="32" t="s">
        <v>37</v>
      </c>
      <c r="F843" s="32" t="s">
        <v>3613</v>
      </c>
      <c r="G843">
        <v>11972</v>
      </c>
      <c r="H843" s="33">
        <v>44837.662986111114</v>
      </c>
      <c r="I843" s="32" t="s">
        <v>38</v>
      </c>
      <c r="J843" s="32" t="s">
        <v>39</v>
      </c>
      <c r="K843" s="33"/>
      <c r="L843" s="32" t="s">
        <v>40</v>
      </c>
      <c r="M843" s="32" t="s">
        <v>56</v>
      </c>
      <c r="N843">
        <v>1</v>
      </c>
      <c r="O843" s="32" t="s">
        <v>42</v>
      </c>
      <c r="P843">
        <v>0</v>
      </c>
      <c r="Q843" s="32" t="s">
        <v>56</v>
      </c>
      <c r="R843">
        <v>646961928</v>
      </c>
      <c r="S843" s="32" t="s">
        <v>3614</v>
      </c>
      <c r="T843" s="32" t="s">
        <v>3615</v>
      </c>
      <c r="U843" s="32" t="s">
        <v>45</v>
      </c>
      <c r="V843" s="32" t="s">
        <v>140</v>
      </c>
      <c r="W843" s="33">
        <v>44825.66511574074</v>
      </c>
      <c r="X843" s="32" t="s">
        <v>103</v>
      </c>
      <c r="Y843" s="32" t="s">
        <v>47</v>
      </c>
      <c r="Z843" s="32" t="s">
        <v>48</v>
      </c>
      <c r="AA843" s="32" t="s">
        <v>107</v>
      </c>
      <c r="AB843" s="32" t="s">
        <v>3616</v>
      </c>
      <c r="AC843" s="32" t="s">
        <v>461</v>
      </c>
      <c r="AD843" s="34"/>
      <c r="AE843" s="32" t="s">
        <v>39</v>
      </c>
      <c r="AF843" s="32" t="s">
        <v>50</v>
      </c>
      <c r="AG843" s="35">
        <v>0</v>
      </c>
      <c r="AH843" s="33">
        <v>44825.684513888889</v>
      </c>
      <c r="AI843" s="32" t="s">
        <v>56</v>
      </c>
    </row>
    <row r="844" spans="1:35">
      <c r="A844" s="32" t="s">
        <v>35</v>
      </c>
      <c r="B844" s="32" t="s">
        <v>982</v>
      </c>
      <c r="C844" s="33"/>
      <c r="D844" s="33">
        <v>44825.658252314817</v>
      </c>
      <c r="E844" s="32" t="s">
        <v>3610</v>
      </c>
      <c r="F844" s="32" t="s">
        <v>3617</v>
      </c>
      <c r="G844">
        <v>11973</v>
      </c>
      <c r="H844" s="33">
        <v>44837.65828703704</v>
      </c>
      <c r="I844" s="32" t="s">
        <v>38</v>
      </c>
      <c r="J844" s="32" t="s">
        <v>39</v>
      </c>
      <c r="K844" s="33"/>
      <c r="L844" s="32" t="s">
        <v>40</v>
      </c>
      <c r="M844" s="32" t="s">
        <v>56</v>
      </c>
      <c r="N844">
        <v>1</v>
      </c>
      <c r="O844" s="32" t="s">
        <v>39</v>
      </c>
      <c r="P844">
        <v>0</v>
      </c>
      <c r="Q844" s="32" t="s">
        <v>56</v>
      </c>
      <c r="R844">
        <v>8888</v>
      </c>
      <c r="S844" s="32" t="s">
        <v>968</v>
      </c>
      <c r="T844" s="32" t="s">
        <v>177</v>
      </c>
      <c r="U844" s="32" t="s">
        <v>39</v>
      </c>
      <c r="V844" s="32" t="s">
        <v>39</v>
      </c>
      <c r="W844" s="33"/>
      <c r="X844" s="32" t="s">
        <v>177</v>
      </c>
      <c r="Y844" s="32" t="s">
        <v>47</v>
      </c>
      <c r="Z844" s="32" t="s">
        <v>160</v>
      </c>
      <c r="AA844" s="32" t="s">
        <v>39</v>
      </c>
      <c r="AB844" s="32" t="s">
        <v>3618</v>
      </c>
      <c r="AC844" s="32" t="s">
        <v>1349</v>
      </c>
      <c r="AD844" s="34"/>
      <c r="AE844" s="32" t="s">
        <v>39</v>
      </c>
      <c r="AF844" s="32" t="s">
        <v>53</v>
      </c>
      <c r="AG844" s="35">
        <v>0</v>
      </c>
      <c r="AH844" s="33">
        <v>44825.65898148148</v>
      </c>
      <c r="AI844" s="32" t="s">
        <v>56</v>
      </c>
    </row>
    <row r="845" spans="1:35">
      <c r="A845" s="32" t="s">
        <v>35</v>
      </c>
      <c r="B845" s="32" t="s">
        <v>1527</v>
      </c>
      <c r="C845" s="33">
        <v>44825.665694444448</v>
      </c>
      <c r="D845" s="33">
        <v>44825.665324074071</v>
      </c>
      <c r="E845" s="32" t="s">
        <v>37</v>
      </c>
      <c r="F845" s="32" t="s">
        <v>3619</v>
      </c>
      <c r="G845">
        <v>11974</v>
      </c>
      <c r="H845" s="33">
        <v>44830.573252314818</v>
      </c>
      <c r="I845" s="32" t="s">
        <v>38</v>
      </c>
      <c r="J845" s="32" t="s">
        <v>39</v>
      </c>
      <c r="K845" s="33"/>
      <c r="L845" s="32" t="s">
        <v>40</v>
      </c>
      <c r="M845" s="32" t="s">
        <v>41</v>
      </c>
      <c r="N845">
        <v>1</v>
      </c>
      <c r="O845" s="32" t="s">
        <v>42</v>
      </c>
      <c r="P845">
        <v>0</v>
      </c>
      <c r="Q845" s="32" t="s">
        <v>41</v>
      </c>
      <c r="R845">
        <v>642175520</v>
      </c>
      <c r="S845" s="32" t="s">
        <v>194</v>
      </c>
      <c r="T845" s="32" t="s">
        <v>195</v>
      </c>
      <c r="U845" s="32" t="s">
        <v>45</v>
      </c>
      <c r="V845" s="32" t="s">
        <v>2090</v>
      </c>
      <c r="W845" s="33">
        <v>44825.665694444448</v>
      </c>
      <c r="X845" s="32" t="s">
        <v>196</v>
      </c>
      <c r="Y845" s="32" t="s">
        <v>235</v>
      </c>
      <c r="Z845" s="32" t="s">
        <v>48</v>
      </c>
      <c r="AA845" s="32" t="s">
        <v>197</v>
      </c>
      <c r="AB845" s="32" t="s">
        <v>3620</v>
      </c>
      <c r="AC845" s="32" t="s">
        <v>538</v>
      </c>
      <c r="AD845" s="34"/>
      <c r="AE845" s="32" t="s">
        <v>39</v>
      </c>
      <c r="AF845" s="32" t="s">
        <v>50</v>
      </c>
      <c r="AG845" s="35">
        <v>0</v>
      </c>
      <c r="AH845" s="33">
        <v>44825.698252314818</v>
      </c>
      <c r="AI845" s="32" t="s">
        <v>41</v>
      </c>
    </row>
    <row r="846" spans="1:35">
      <c r="A846" s="32" t="s">
        <v>35</v>
      </c>
      <c r="B846" s="32" t="s">
        <v>737</v>
      </c>
      <c r="C846" s="33"/>
      <c r="D846" s="33">
        <v>44825.683680555558</v>
      </c>
      <c r="E846" s="32" t="s">
        <v>37</v>
      </c>
      <c r="F846" s="32" t="s">
        <v>39</v>
      </c>
      <c r="G846">
        <v>11975</v>
      </c>
      <c r="H846" s="33">
        <v>44837.541666666664</v>
      </c>
      <c r="I846" s="32" t="s">
        <v>38</v>
      </c>
      <c r="J846" s="32" t="s">
        <v>39</v>
      </c>
      <c r="K846" s="33"/>
      <c r="L846" s="32" t="s">
        <v>40</v>
      </c>
      <c r="M846" s="32" t="s">
        <v>56</v>
      </c>
      <c r="N846">
        <v>2</v>
      </c>
      <c r="O846" s="32" t="s">
        <v>738</v>
      </c>
      <c r="P846">
        <v>0</v>
      </c>
      <c r="Q846" s="32" t="s">
        <v>41</v>
      </c>
      <c r="R846">
        <v>6081</v>
      </c>
      <c r="S846" s="32" t="s">
        <v>1242</v>
      </c>
      <c r="T846" s="32" t="s">
        <v>1243</v>
      </c>
      <c r="U846" s="32" t="s">
        <v>39</v>
      </c>
      <c r="V846" s="32" t="s">
        <v>39</v>
      </c>
      <c r="W846" s="33"/>
      <c r="X846" s="32" t="s">
        <v>159</v>
      </c>
      <c r="Y846" s="32" t="s">
        <v>47</v>
      </c>
      <c r="Z846" s="32" t="s">
        <v>160</v>
      </c>
      <c r="AA846" s="32" t="s">
        <v>920</v>
      </c>
      <c r="AB846" s="32" t="s">
        <v>1244</v>
      </c>
      <c r="AC846" s="32" t="s">
        <v>557</v>
      </c>
      <c r="AD846" s="34"/>
      <c r="AE846" s="32" t="s">
        <v>39</v>
      </c>
      <c r="AF846" s="32" t="s">
        <v>53</v>
      </c>
      <c r="AG846" s="35">
        <v>0</v>
      </c>
      <c r="AH846" s="33">
        <v>44833.639363425929</v>
      </c>
      <c r="AI846" s="32" t="s">
        <v>56</v>
      </c>
    </row>
    <row r="847" spans="1:35">
      <c r="A847" s="32" t="s">
        <v>35</v>
      </c>
      <c r="B847" s="32" t="s">
        <v>737</v>
      </c>
      <c r="C847" s="33"/>
      <c r="D847" s="33">
        <v>44825.692129629628</v>
      </c>
      <c r="E847" s="32" t="s">
        <v>37</v>
      </c>
      <c r="F847" s="32" t="s">
        <v>39</v>
      </c>
      <c r="G847">
        <v>11976</v>
      </c>
      <c r="H847" s="33">
        <v>44830.56722222222</v>
      </c>
      <c r="I847" s="32" t="s">
        <v>3621</v>
      </c>
      <c r="J847" s="32" t="s">
        <v>66</v>
      </c>
      <c r="K847" s="33">
        <v>44833.662928240738</v>
      </c>
      <c r="L847" s="32" t="s">
        <v>40</v>
      </c>
      <c r="M847" s="32" t="s">
        <v>56</v>
      </c>
      <c r="N847">
        <v>2</v>
      </c>
      <c r="O847" s="32" t="s">
        <v>738</v>
      </c>
      <c r="P847">
        <v>1</v>
      </c>
      <c r="Q847" s="32" t="s">
        <v>41</v>
      </c>
      <c r="R847">
        <v>6081</v>
      </c>
      <c r="S847" s="32" t="s">
        <v>1242</v>
      </c>
      <c r="T847" s="32" t="s">
        <v>1243</v>
      </c>
      <c r="U847" s="32" t="s">
        <v>39</v>
      </c>
      <c r="V847" s="32" t="s">
        <v>39</v>
      </c>
      <c r="W847" s="33"/>
      <c r="X847" s="32" t="s">
        <v>614</v>
      </c>
      <c r="Y847" s="32" t="s">
        <v>47</v>
      </c>
      <c r="Z847" s="32" t="s">
        <v>216</v>
      </c>
      <c r="AA847" s="32" t="s">
        <v>920</v>
      </c>
      <c r="AB847" s="32" t="s">
        <v>1244</v>
      </c>
      <c r="AC847" s="32" t="s">
        <v>557</v>
      </c>
      <c r="AD847" s="34"/>
      <c r="AE847" s="32" t="s">
        <v>39</v>
      </c>
      <c r="AF847" s="32" t="s">
        <v>53</v>
      </c>
      <c r="AG847" s="35">
        <v>0</v>
      </c>
      <c r="AH847" s="33">
        <v>44833.670416666668</v>
      </c>
      <c r="AI847" s="32" t="s">
        <v>56</v>
      </c>
    </row>
    <row r="848" spans="1:35">
      <c r="A848" s="32" t="s">
        <v>35</v>
      </c>
      <c r="B848" s="32" t="s">
        <v>1527</v>
      </c>
      <c r="C848" s="33">
        <v>44828.732997685183</v>
      </c>
      <c r="D848" s="33">
        <v>44825.76226851852</v>
      </c>
      <c r="E848" s="32" t="s">
        <v>37</v>
      </c>
      <c r="F848" s="32" t="s">
        <v>3622</v>
      </c>
      <c r="G848">
        <v>11977</v>
      </c>
      <c r="H848" s="33">
        <v>44831.589583333334</v>
      </c>
      <c r="I848" s="32" t="s">
        <v>38</v>
      </c>
      <c r="J848" s="32" t="s">
        <v>45</v>
      </c>
      <c r="K848" s="33">
        <v>44826.296030092592</v>
      </c>
      <c r="L848" s="32" t="s">
        <v>40</v>
      </c>
      <c r="M848" s="32" t="s">
        <v>56</v>
      </c>
      <c r="N848">
        <v>1</v>
      </c>
      <c r="O848" s="32" t="s">
        <v>119</v>
      </c>
      <c r="P848">
        <v>1</v>
      </c>
      <c r="Q848" s="32" t="s">
        <v>41</v>
      </c>
      <c r="R848">
        <v>6241</v>
      </c>
      <c r="S848" s="32" t="s">
        <v>3065</v>
      </c>
      <c r="T848" s="32" t="s">
        <v>3066</v>
      </c>
      <c r="U848" s="32" t="s">
        <v>45</v>
      </c>
      <c r="V848" s="32" t="s">
        <v>3623</v>
      </c>
      <c r="W848" s="33">
        <v>44826.702337962961</v>
      </c>
      <c r="X848" s="32" t="s">
        <v>85</v>
      </c>
      <c r="Y848" s="32" t="s">
        <v>47</v>
      </c>
      <c r="Z848" s="32" t="s">
        <v>48</v>
      </c>
      <c r="AA848" s="32" t="s">
        <v>505</v>
      </c>
      <c r="AB848" s="32" t="s">
        <v>3064</v>
      </c>
      <c r="AC848" s="32" t="s">
        <v>599</v>
      </c>
      <c r="AD848" s="34"/>
      <c r="AE848" s="32" t="s">
        <v>39</v>
      </c>
      <c r="AF848" s="32" t="s">
        <v>50</v>
      </c>
      <c r="AG848" s="35">
        <v>0</v>
      </c>
      <c r="AH848" s="33">
        <v>44828.732986111114</v>
      </c>
      <c r="AI848" s="32" t="s">
        <v>41</v>
      </c>
    </row>
    <row r="849" spans="1:35">
      <c r="A849" s="32" t="s">
        <v>35</v>
      </c>
      <c r="B849" s="32" t="s">
        <v>73</v>
      </c>
      <c r="C849" s="33">
        <v>44828.608576388891</v>
      </c>
      <c r="D849" s="33">
        <v>44825.794456018521</v>
      </c>
      <c r="E849" s="32" t="s">
        <v>37</v>
      </c>
      <c r="F849" s="32" t="s">
        <v>3624</v>
      </c>
      <c r="G849">
        <v>11978</v>
      </c>
      <c r="H849" s="33">
        <v>44831.705555555556</v>
      </c>
      <c r="I849" s="32" t="s">
        <v>38</v>
      </c>
      <c r="J849" s="32" t="s">
        <v>45</v>
      </c>
      <c r="K849" s="33">
        <v>44826.303796296299</v>
      </c>
      <c r="L849" s="32" t="s">
        <v>40</v>
      </c>
      <c r="M849" s="32" t="s">
        <v>56</v>
      </c>
      <c r="N849">
        <v>1</v>
      </c>
      <c r="O849" s="32" t="s">
        <v>42</v>
      </c>
      <c r="P849">
        <v>1</v>
      </c>
      <c r="Q849" s="32" t="s">
        <v>41</v>
      </c>
      <c r="R849">
        <v>5787</v>
      </c>
      <c r="S849" s="32" t="s">
        <v>707</v>
      </c>
      <c r="T849" s="32" t="s">
        <v>708</v>
      </c>
      <c r="U849" s="32" t="s">
        <v>45</v>
      </c>
      <c r="V849" s="32" t="s">
        <v>3625</v>
      </c>
      <c r="W849" s="33">
        <v>44826.586111111108</v>
      </c>
      <c r="X849" s="32" t="s">
        <v>72</v>
      </c>
      <c r="Y849" s="32" t="s">
        <v>47</v>
      </c>
      <c r="Z849" s="32" t="s">
        <v>48</v>
      </c>
      <c r="AA849" s="32" t="s">
        <v>77</v>
      </c>
      <c r="AB849" s="32" t="s">
        <v>3626</v>
      </c>
      <c r="AC849" s="32" t="s">
        <v>3627</v>
      </c>
      <c r="AD849" s="34"/>
      <c r="AE849" s="32" t="s">
        <v>39</v>
      </c>
      <c r="AF849" s="32" t="s">
        <v>50</v>
      </c>
      <c r="AG849" s="35">
        <v>0</v>
      </c>
      <c r="AH849" s="33">
        <v>44828.608576388891</v>
      </c>
      <c r="AI849" s="32" t="s">
        <v>41</v>
      </c>
    </row>
    <row r="850" spans="1:35">
      <c r="A850" s="32" t="s">
        <v>35</v>
      </c>
      <c r="B850" s="32" t="s">
        <v>2348</v>
      </c>
      <c r="C850" s="33">
        <v>44826.701539351852</v>
      </c>
      <c r="D850" s="33">
        <v>44826.324074074073</v>
      </c>
      <c r="E850" s="32" t="s">
        <v>37</v>
      </c>
      <c r="F850" s="32" t="s">
        <v>3628</v>
      </c>
      <c r="G850">
        <v>11979</v>
      </c>
      <c r="H850" s="33">
        <v>44838.33556712963</v>
      </c>
      <c r="I850" s="32" t="s">
        <v>38</v>
      </c>
      <c r="J850" s="32" t="s">
        <v>45</v>
      </c>
      <c r="K850" s="33">
        <v>44826.33011574074</v>
      </c>
      <c r="L850" s="32" t="s">
        <v>40</v>
      </c>
      <c r="M850" s="32" t="s">
        <v>56</v>
      </c>
      <c r="N850">
        <v>1</v>
      </c>
      <c r="O850" s="32" t="s">
        <v>60</v>
      </c>
      <c r="P850">
        <v>1</v>
      </c>
      <c r="Q850" s="32" t="s">
        <v>56</v>
      </c>
      <c r="R850">
        <v>6377</v>
      </c>
      <c r="S850" s="32" t="s">
        <v>3629</v>
      </c>
      <c r="T850" s="32" t="s">
        <v>3630</v>
      </c>
      <c r="U850" s="32" t="s">
        <v>45</v>
      </c>
      <c r="V850" s="32" t="s">
        <v>3631</v>
      </c>
      <c r="W850" s="33">
        <v>44826.699652777781</v>
      </c>
      <c r="X850" s="32" t="s">
        <v>85</v>
      </c>
      <c r="Y850" s="32" t="s">
        <v>47</v>
      </c>
      <c r="Z850" s="32" t="s">
        <v>48</v>
      </c>
      <c r="AA850" s="32" t="s">
        <v>474</v>
      </c>
      <c r="AB850" s="32" t="s">
        <v>876</v>
      </c>
      <c r="AC850" s="32" t="s">
        <v>539</v>
      </c>
      <c r="AD850" s="34"/>
      <c r="AE850" s="32" t="s">
        <v>39</v>
      </c>
      <c r="AF850" s="32" t="s">
        <v>50</v>
      </c>
      <c r="AG850" s="35">
        <v>0</v>
      </c>
      <c r="AH850" s="33">
        <v>44826.701539351852</v>
      </c>
      <c r="AI850" s="32" t="s">
        <v>41</v>
      </c>
    </row>
    <row r="851" spans="1:35">
      <c r="A851" s="32" t="s">
        <v>35</v>
      </c>
      <c r="B851" s="32" t="s">
        <v>36</v>
      </c>
      <c r="C851" s="33">
        <v>44826.6171875</v>
      </c>
      <c r="D851" s="33">
        <v>44826.342719907407</v>
      </c>
      <c r="E851" s="32" t="s">
        <v>37</v>
      </c>
      <c r="F851" s="32" t="s">
        <v>3632</v>
      </c>
      <c r="G851">
        <v>11980</v>
      </c>
      <c r="H851" s="33">
        <v>44838.596354166664</v>
      </c>
      <c r="I851" s="32" t="s">
        <v>38</v>
      </c>
      <c r="J851" s="32" t="s">
        <v>39</v>
      </c>
      <c r="K851" s="33"/>
      <c r="L851" s="32" t="s">
        <v>40</v>
      </c>
      <c r="M851" s="32" t="s">
        <v>56</v>
      </c>
      <c r="N851">
        <v>1</v>
      </c>
      <c r="O851" s="32" t="s">
        <v>82</v>
      </c>
      <c r="P851">
        <v>0</v>
      </c>
      <c r="Q851" s="32" t="s">
        <v>56</v>
      </c>
      <c r="R851">
        <v>1211</v>
      </c>
      <c r="S851" s="32" t="s">
        <v>1039</v>
      </c>
      <c r="T851" s="32" t="s">
        <v>1040</v>
      </c>
      <c r="U851" s="32" t="s">
        <v>45</v>
      </c>
      <c r="V851" s="32" t="s">
        <v>2507</v>
      </c>
      <c r="W851" s="33">
        <v>44826.364537037036</v>
      </c>
      <c r="X851" s="32" t="s">
        <v>149</v>
      </c>
      <c r="Y851" s="32" t="s">
        <v>47</v>
      </c>
      <c r="Z851" s="32" t="s">
        <v>48</v>
      </c>
      <c r="AA851" s="32" t="s">
        <v>128</v>
      </c>
      <c r="AB851" s="32" t="s">
        <v>3633</v>
      </c>
      <c r="AC851" s="32" t="s">
        <v>3098</v>
      </c>
      <c r="AD851" s="34"/>
      <c r="AE851" s="32" t="s">
        <v>39</v>
      </c>
      <c r="AF851" s="32" t="s">
        <v>50</v>
      </c>
      <c r="AG851" s="35">
        <v>0</v>
      </c>
      <c r="AH851" s="33">
        <v>44826.6171875</v>
      </c>
      <c r="AI851" s="32" t="s">
        <v>41</v>
      </c>
    </row>
    <row r="852" spans="1:35">
      <c r="A852" s="32" t="s">
        <v>35</v>
      </c>
      <c r="B852" s="32" t="s">
        <v>178</v>
      </c>
      <c r="C852" s="33">
        <v>44826.67083333333</v>
      </c>
      <c r="D852" s="33">
        <v>44826.349143518521</v>
      </c>
      <c r="E852" s="32" t="s">
        <v>37</v>
      </c>
      <c r="F852" s="32" t="s">
        <v>3634</v>
      </c>
      <c r="G852">
        <v>11981</v>
      </c>
      <c r="H852" s="33">
        <v>44838.606944444444</v>
      </c>
      <c r="I852" s="32" t="s">
        <v>3635</v>
      </c>
      <c r="J852" s="32" t="s">
        <v>45</v>
      </c>
      <c r="K852" s="33">
        <v>44826.362650462965</v>
      </c>
      <c r="L852" s="32" t="s">
        <v>40</v>
      </c>
      <c r="M852" s="32" t="s">
        <v>56</v>
      </c>
      <c r="N852">
        <v>1</v>
      </c>
      <c r="O852" s="32" t="s">
        <v>73</v>
      </c>
      <c r="P852">
        <v>1</v>
      </c>
      <c r="Q852" s="32" t="s">
        <v>56</v>
      </c>
      <c r="R852">
        <v>8759</v>
      </c>
      <c r="S852" s="32" t="s">
        <v>443</v>
      </c>
      <c r="T852" s="32" t="s">
        <v>444</v>
      </c>
      <c r="U852" s="32" t="s">
        <v>45</v>
      </c>
      <c r="V852" s="32" t="s">
        <v>3636</v>
      </c>
      <c r="W852" s="33">
        <v>44826.668935185182</v>
      </c>
      <c r="X852" s="32" t="s">
        <v>58</v>
      </c>
      <c r="Y852" s="32" t="s">
        <v>47</v>
      </c>
      <c r="Z852" s="32" t="s">
        <v>48</v>
      </c>
      <c r="AA852" s="32" t="s">
        <v>182</v>
      </c>
      <c r="AB852" s="32" t="s">
        <v>3637</v>
      </c>
      <c r="AC852" s="32" t="s">
        <v>328</v>
      </c>
      <c r="AD852" s="34"/>
      <c r="AE852" s="32" t="s">
        <v>39</v>
      </c>
      <c r="AF852" s="32" t="s">
        <v>53</v>
      </c>
      <c r="AG852" s="35">
        <v>0</v>
      </c>
      <c r="AH852" s="33">
        <v>44826.67083333333</v>
      </c>
      <c r="AI852" s="32" t="s">
        <v>56</v>
      </c>
    </row>
    <row r="853" spans="1:35">
      <c r="A853" s="32" t="s">
        <v>35</v>
      </c>
      <c r="B853" s="32" t="s">
        <v>1527</v>
      </c>
      <c r="C853" s="33">
        <v>44826.37667824074</v>
      </c>
      <c r="D853" s="33">
        <v>44826.358773148146</v>
      </c>
      <c r="E853" s="32" t="s">
        <v>37</v>
      </c>
      <c r="F853" s="32" t="s">
        <v>39</v>
      </c>
      <c r="G853">
        <v>11982</v>
      </c>
      <c r="H853" s="33">
        <v>44830.609074074076</v>
      </c>
      <c r="I853" s="32" t="s">
        <v>3638</v>
      </c>
      <c r="J853" s="32" t="s">
        <v>45</v>
      </c>
      <c r="K853" s="33">
        <v>44826.376307870371</v>
      </c>
      <c r="L853" s="32" t="s">
        <v>40</v>
      </c>
      <c r="M853" s="32" t="s">
        <v>56</v>
      </c>
      <c r="N853">
        <v>1</v>
      </c>
      <c r="O853" s="32" t="s">
        <v>135</v>
      </c>
      <c r="P853">
        <v>1</v>
      </c>
      <c r="Q853" s="32" t="s">
        <v>41</v>
      </c>
      <c r="R853">
        <v>6860</v>
      </c>
      <c r="S853" s="32" t="s">
        <v>789</v>
      </c>
      <c r="T853" s="32" t="s">
        <v>790</v>
      </c>
      <c r="U853" s="32" t="s">
        <v>45</v>
      </c>
      <c r="V853" s="32" t="s">
        <v>3639</v>
      </c>
      <c r="W853" s="33">
        <v>44826.37667824074</v>
      </c>
      <c r="X853" s="32" t="s">
        <v>110</v>
      </c>
      <c r="Y853" s="32" t="s">
        <v>47</v>
      </c>
      <c r="Z853" s="32" t="s">
        <v>48</v>
      </c>
      <c r="AA853" s="32" t="s">
        <v>97</v>
      </c>
      <c r="AB853" s="32" t="s">
        <v>3640</v>
      </c>
      <c r="AC853" s="32" t="s">
        <v>791</v>
      </c>
      <c r="AD853" s="34">
        <v>44686</v>
      </c>
      <c r="AE853" s="32" t="s">
        <v>39</v>
      </c>
      <c r="AF853" s="32" t="s">
        <v>53</v>
      </c>
      <c r="AG853" s="35">
        <v>0</v>
      </c>
      <c r="AH853" s="33">
        <v>44826.377326388887</v>
      </c>
      <c r="AI853" s="32" t="s">
        <v>41</v>
      </c>
    </row>
    <row r="854" spans="1:35">
      <c r="A854" s="32" t="s">
        <v>35</v>
      </c>
      <c r="B854" s="32" t="s">
        <v>1527</v>
      </c>
      <c r="C854" s="33">
        <v>44826.363402777781</v>
      </c>
      <c r="D854" s="33">
        <v>44826.361990740741</v>
      </c>
      <c r="E854" s="32" t="s">
        <v>37</v>
      </c>
      <c r="F854" s="32" t="s">
        <v>3641</v>
      </c>
      <c r="G854">
        <v>11983</v>
      </c>
      <c r="H854" s="33">
        <v>44838.361990740741</v>
      </c>
      <c r="I854" s="32" t="s">
        <v>38</v>
      </c>
      <c r="J854" s="32" t="s">
        <v>39</v>
      </c>
      <c r="K854" s="33"/>
      <c r="L854" s="32" t="s">
        <v>40</v>
      </c>
      <c r="M854" s="32" t="s">
        <v>56</v>
      </c>
      <c r="N854">
        <v>1</v>
      </c>
      <c r="O854" s="32" t="s">
        <v>453</v>
      </c>
      <c r="P854">
        <v>0</v>
      </c>
      <c r="Q854" s="32" t="s">
        <v>56</v>
      </c>
      <c r="R854">
        <v>6938</v>
      </c>
      <c r="S854" s="32" t="s">
        <v>3642</v>
      </c>
      <c r="T854" s="32" t="s">
        <v>3643</v>
      </c>
      <c r="U854" s="32" t="s">
        <v>45</v>
      </c>
      <c r="V854" s="32" t="s">
        <v>987</v>
      </c>
      <c r="W854" s="33">
        <v>44826.363402777781</v>
      </c>
      <c r="X854" s="32" t="s">
        <v>184</v>
      </c>
      <c r="Y854" s="32" t="s">
        <v>52</v>
      </c>
      <c r="Z854" s="32" t="s">
        <v>48</v>
      </c>
      <c r="AA854" s="32" t="s">
        <v>455</v>
      </c>
      <c r="AB854" s="32" t="s">
        <v>3644</v>
      </c>
      <c r="AC854" s="32" t="s">
        <v>497</v>
      </c>
      <c r="AD854" s="34"/>
      <c r="AE854" s="32" t="s">
        <v>39</v>
      </c>
      <c r="AF854" s="32" t="s">
        <v>50</v>
      </c>
      <c r="AG854" s="35">
        <v>0</v>
      </c>
      <c r="AH854" s="33">
        <v>44826.363402777781</v>
      </c>
      <c r="AI854" s="32" t="s">
        <v>56</v>
      </c>
    </row>
    <row r="855" spans="1:35">
      <c r="A855" s="32" t="s">
        <v>35</v>
      </c>
      <c r="B855" s="32" t="s">
        <v>329</v>
      </c>
      <c r="C855" s="33">
        <v>44837.675497685188</v>
      </c>
      <c r="D855" s="33">
        <v>44826.364120370374</v>
      </c>
      <c r="E855" s="32" t="s">
        <v>37</v>
      </c>
      <c r="F855" s="32" t="s">
        <v>3645</v>
      </c>
      <c r="G855">
        <v>11984</v>
      </c>
      <c r="H855" s="33">
        <v>44838.364537037036</v>
      </c>
      <c r="I855" s="32" t="s">
        <v>2799</v>
      </c>
      <c r="J855" s="32" t="s">
        <v>45</v>
      </c>
      <c r="K855" s="33">
        <v>44826.364976851852</v>
      </c>
      <c r="L855" s="32" t="s">
        <v>40</v>
      </c>
      <c r="M855" s="32" t="s">
        <v>56</v>
      </c>
      <c r="N855">
        <v>1</v>
      </c>
      <c r="O855" s="32" t="s">
        <v>732</v>
      </c>
      <c r="P855">
        <v>1</v>
      </c>
      <c r="Q855" s="32" t="s">
        <v>56</v>
      </c>
      <c r="R855">
        <v>924633586</v>
      </c>
      <c r="S855" s="32" t="s">
        <v>3646</v>
      </c>
      <c r="T855" s="32" t="s">
        <v>3647</v>
      </c>
      <c r="U855" s="32" t="s">
        <v>45</v>
      </c>
      <c r="V855" s="32" t="s">
        <v>3648</v>
      </c>
      <c r="W855" s="33">
        <v>44837.675497685188</v>
      </c>
      <c r="X855" s="32" t="s">
        <v>184</v>
      </c>
      <c r="Y855" s="32" t="s">
        <v>47</v>
      </c>
      <c r="Z855" s="32" t="s">
        <v>48</v>
      </c>
      <c r="AA855" s="32" t="s">
        <v>330</v>
      </c>
      <c r="AB855" s="32" t="s">
        <v>3649</v>
      </c>
      <c r="AC855" s="32" t="s">
        <v>527</v>
      </c>
      <c r="AD855" s="34"/>
      <c r="AE855" s="32" t="s">
        <v>39</v>
      </c>
      <c r="AF855" s="32" t="s">
        <v>53</v>
      </c>
      <c r="AG855" s="35">
        <v>0</v>
      </c>
      <c r="AH855" s="33">
        <v>44837.675497685188</v>
      </c>
      <c r="AI855" s="32" t="s">
        <v>56</v>
      </c>
    </row>
    <row r="856" spans="1:35">
      <c r="A856" s="32" t="s">
        <v>35</v>
      </c>
      <c r="B856" s="32" t="s">
        <v>1527</v>
      </c>
      <c r="C856" s="33">
        <v>44826.62300925926</v>
      </c>
      <c r="D856" s="33">
        <v>44826.374594907407</v>
      </c>
      <c r="E856" s="32" t="s">
        <v>37</v>
      </c>
      <c r="F856" s="32" t="s">
        <v>3650</v>
      </c>
      <c r="G856">
        <v>11985</v>
      </c>
      <c r="H856" s="33">
        <v>44838.585497685184</v>
      </c>
      <c r="I856" s="32" t="s">
        <v>38</v>
      </c>
      <c r="J856" s="32" t="s">
        <v>39</v>
      </c>
      <c r="K856" s="33"/>
      <c r="L856" s="32" t="s">
        <v>40</v>
      </c>
      <c r="M856" s="32" t="s">
        <v>56</v>
      </c>
      <c r="N856">
        <v>1</v>
      </c>
      <c r="O856" s="32" t="s">
        <v>42</v>
      </c>
      <c r="P856">
        <v>0</v>
      </c>
      <c r="Q856" s="32" t="s">
        <v>56</v>
      </c>
      <c r="R856">
        <v>6681</v>
      </c>
      <c r="S856" s="32" t="s">
        <v>3651</v>
      </c>
      <c r="T856" s="32" t="s">
        <v>3652</v>
      </c>
      <c r="U856" s="32" t="s">
        <v>45</v>
      </c>
      <c r="V856" s="32" t="s">
        <v>3653</v>
      </c>
      <c r="W856" s="33">
        <v>44826.412303240744</v>
      </c>
      <c r="X856" s="32" t="s">
        <v>94</v>
      </c>
      <c r="Y856" s="32" t="s">
        <v>52</v>
      </c>
      <c r="Z856" s="32" t="s">
        <v>48</v>
      </c>
      <c r="AA856" s="32" t="s">
        <v>531</v>
      </c>
      <c r="AB856" s="32" t="s">
        <v>3654</v>
      </c>
      <c r="AC856" s="32" t="s">
        <v>328</v>
      </c>
      <c r="AD856" s="34"/>
      <c r="AE856" s="32" t="s">
        <v>39</v>
      </c>
      <c r="AF856" s="32" t="s">
        <v>50</v>
      </c>
      <c r="AG856" s="35">
        <v>0</v>
      </c>
      <c r="AH856" s="33">
        <v>44826.622997685183</v>
      </c>
      <c r="AI856" s="32" t="s">
        <v>56</v>
      </c>
    </row>
    <row r="857" spans="1:35">
      <c r="A857" s="32" t="s">
        <v>35</v>
      </c>
      <c r="B857" s="32" t="s">
        <v>178</v>
      </c>
      <c r="C857" s="33">
        <v>44826.388460648152</v>
      </c>
      <c r="D857" s="33">
        <v>44826.375057870369</v>
      </c>
      <c r="E857" s="32" t="s">
        <v>37</v>
      </c>
      <c r="F857" s="32" t="s">
        <v>3655</v>
      </c>
      <c r="G857">
        <v>11986</v>
      </c>
      <c r="H857" s="33">
        <v>44838.3752662037</v>
      </c>
      <c r="I857" s="32" t="s">
        <v>1074</v>
      </c>
      <c r="J857" s="32" t="s">
        <v>45</v>
      </c>
      <c r="K857" s="33">
        <v>44826.388414351852</v>
      </c>
      <c r="L857" s="32" t="s">
        <v>40</v>
      </c>
      <c r="M857" s="32" t="s">
        <v>56</v>
      </c>
      <c r="N857">
        <v>1</v>
      </c>
      <c r="O857" s="32" t="s">
        <v>73</v>
      </c>
      <c r="P857">
        <v>1</v>
      </c>
      <c r="Q857" s="32" t="s">
        <v>56</v>
      </c>
      <c r="R857">
        <v>6732</v>
      </c>
      <c r="S857" s="32" t="s">
        <v>322</v>
      </c>
      <c r="T857" s="32" t="s">
        <v>323</v>
      </c>
      <c r="U857" s="32" t="s">
        <v>45</v>
      </c>
      <c r="V857" s="32" t="s">
        <v>3656</v>
      </c>
      <c r="W857" s="33">
        <v>44826.388460648152</v>
      </c>
      <c r="X857" s="32" t="s">
        <v>223</v>
      </c>
      <c r="Y857" s="32" t="s">
        <v>47</v>
      </c>
      <c r="Z857" s="32" t="s">
        <v>48</v>
      </c>
      <c r="AA857" s="32" t="s">
        <v>182</v>
      </c>
      <c r="AB857" s="32" t="s">
        <v>3655</v>
      </c>
      <c r="AC857" s="32" t="s">
        <v>485</v>
      </c>
      <c r="AD857" s="34"/>
      <c r="AE857" s="32" t="s">
        <v>39</v>
      </c>
      <c r="AF857" s="32" t="s">
        <v>53</v>
      </c>
      <c r="AG857" s="35">
        <v>0</v>
      </c>
      <c r="AH857" s="33">
        <v>44826.388460648152</v>
      </c>
      <c r="AI857" s="32" t="s">
        <v>56</v>
      </c>
    </row>
    <row r="858" spans="1:35">
      <c r="A858" s="32" t="s">
        <v>35</v>
      </c>
      <c r="B858" s="32" t="s">
        <v>1527</v>
      </c>
      <c r="C858" s="33">
        <v>44834.358819444446</v>
      </c>
      <c r="D858" s="33">
        <v>44826.379155092596</v>
      </c>
      <c r="E858" s="32" t="s">
        <v>37</v>
      </c>
      <c r="F858" s="32" t="s">
        <v>3657</v>
      </c>
      <c r="G858">
        <v>11987</v>
      </c>
      <c r="H858" s="33">
        <v>44844.494444444441</v>
      </c>
      <c r="I858" s="32" t="s">
        <v>38</v>
      </c>
      <c r="J858" s="32" t="s">
        <v>39</v>
      </c>
      <c r="K858" s="33"/>
      <c r="L858" s="32" t="s">
        <v>40</v>
      </c>
      <c r="M858" s="32" t="s">
        <v>56</v>
      </c>
      <c r="N858">
        <v>1</v>
      </c>
      <c r="O858" s="32" t="s">
        <v>224</v>
      </c>
      <c r="P858">
        <v>0</v>
      </c>
      <c r="Q858" s="32" t="s">
        <v>56</v>
      </c>
      <c r="R858">
        <v>6246</v>
      </c>
      <c r="S858" s="32" t="s">
        <v>61</v>
      </c>
      <c r="T858" s="32" t="s">
        <v>62</v>
      </c>
      <c r="U858" s="32" t="s">
        <v>45</v>
      </c>
      <c r="V858" s="32" t="s">
        <v>3658</v>
      </c>
      <c r="W858" s="33">
        <v>44832.357187499998</v>
      </c>
      <c r="X858" s="32" t="s">
        <v>103</v>
      </c>
      <c r="Y858" s="32" t="s">
        <v>47</v>
      </c>
      <c r="Z858" s="32" t="s">
        <v>48</v>
      </c>
      <c r="AA858" s="32" t="s">
        <v>455</v>
      </c>
      <c r="AB858" s="32" t="s">
        <v>3659</v>
      </c>
      <c r="AC858" s="32" t="s">
        <v>619</v>
      </c>
      <c r="AD858" s="34"/>
      <c r="AE858" s="32" t="s">
        <v>39</v>
      </c>
      <c r="AF858" s="32" t="s">
        <v>50</v>
      </c>
      <c r="AG858" s="35">
        <v>0</v>
      </c>
      <c r="AH858" s="33">
        <v>44838.472222222219</v>
      </c>
      <c r="AI858" s="32" t="s">
        <v>56</v>
      </c>
    </row>
    <row r="859" spans="1:35">
      <c r="A859" s="32" t="s">
        <v>35</v>
      </c>
      <c r="B859" s="32" t="s">
        <v>36</v>
      </c>
      <c r="C859" s="33">
        <v>44826.623506944445</v>
      </c>
      <c r="D859" s="33">
        <v>44826.38175925926</v>
      </c>
      <c r="E859" s="32" t="s">
        <v>37</v>
      </c>
      <c r="F859" s="32" t="s">
        <v>3660</v>
      </c>
      <c r="G859">
        <v>11988</v>
      </c>
      <c r="H859" s="33">
        <v>44838.536064814813</v>
      </c>
      <c r="I859" s="32" t="s">
        <v>38</v>
      </c>
      <c r="J859" s="32" t="s">
        <v>39</v>
      </c>
      <c r="K859" s="33"/>
      <c r="L859" s="32" t="s">
        <v>40</v>
      </c>
      <c r="M859" s="32" t="s">
        <v>56</v>
      </c>
      <c r="N859">
        <v>1</v>
      </c>
      <c r="O859" s="32" t="s">
        <v>82</v>
      </c>
      <c r="P859">
        <v>0</v>
      </c>
      <c r="Q859" s="32" t="s">
        <v>56</v>
      </c>
      <c r="R859">
        <v>937932814</v>
      </c>
      <c r="S859" s="32" t="s">
        <v>129</v>
      </c>
      <c r="T859" s="32" t="s">
        <v>130</v>
      </c>
      <c r="U859" s="32" t="s">
        <v>45</v>
      </c>
      <c r="V859" s="32" t="s">
        <v>3661</v>
      </c>
      <c r="W859" s="33">
        <v>44826.469444444447</v>
      </c>
      <c r="X859" s="32" t="s">
        <v>81</v>
      </c>
      <c r="Y859" s="32" t="s">
        <v>47</v>
      </c>
      <c r="Z859" s="32" t="s">
        <v>48</v>
      </c>
      <c r="AA859" s="32" t="s">
        <v>298</v>
      </c>
      <c r="AB859" s="32" t="s">
        <v>3662</v>
      </c>
      <c r="AC859" s="32" t="s">
        <v>2269</v>
      </c>
      <c r="AD859" s="34"/>
      <c r="AE859" s="32" t="s">
        <v>39</v>
      </c>
      <c r="AF859" s="32" t="s">
        <v>50</v>
      </c>
      <c r="AG859" s="35">
        <v>0</v>
      </c>
      <c r="AH859" s="33">
        <v>44826.623564814814</v>
      </c>
      <c r="AI859" s="32" t="s">
        <v>56</v>
      </c>
    </row>
    <row r="860" spans="1:35">
      <c r="A860" s="32" t="s">
        <v>35</v>
      </c>
      <c r="B860" s="32" t="s">
        <v>73</v>
      </c>
      <c r="C860" s="33">
        <v>44826.623854166668</v>
      </c>
      <c r="D860" s="33">
        <v>44826.382222222222</v>
      </c>
      <c r="E860" s="32" t="s">
        <v>37</v>
      </c>
      <c r="F860" s="32" t="s">
        <v>3663</v>
      </c>
      <c r="G860">
        <v>11989</v>
      </c>
      <c r="H860" s="33">
        <v>44838.58079861111</v>
      </c>
      <c r="I860" s="32" t="s">
        <v>3664</v>
      </c>
      <c r="J860" s="32" t="s">
        <v>45</v>
      </c>
      <c r="K860" s="33">
        <v>44826.395405092589</v>
      </c>
      <c r="L860" s="32" t="s">
        <v>40</v>
      </c>
      <c r="M860" s="32" t="s">
        <v>56</v>
      </c>
      <c r="N860">
        <v>1</v>
      </c>
      <c r="O860" s="32" t="s">
        <v>42</v>
      </c>
      <c r="P860">
        <v>1</v>
      </c>
      <c r="Q860" s="32" t="s">
        <v>56</v>
      </c>
      <c r="R860">
        <v>6471</v>
      </c>
      <c r="S860" s="32" t="s">
        <v>412</v>
      </c>
      <c r="T860" s="32" t="s">
        <v>413</v>
      </c>
      <c r="U860" s="32" t="s">
        <v>45</v>
      </c>
      <c r="V860" s="32" t="s">
        <v>3665</v>
      </c>
      <c r="W860" s="33">
        <v>44826.425694444442</v>
      </c>
      <c r="X860" s="32" t="s">
        <v>94</v>
      </c>
      <c r="Y860" s="32" t="s">
        <v>47</v>
      </c>
      <c r="Z860" s="32" t="s">
        <v>48</v>
      </c>
      <c r="AA860" s="32" t="s">
        <v>77</v>
      </c>
      <c r="AB860" s="32" t="s">
        <v>3663</v>
      </c>
      <c r="AC860" s="32" t="s">
        <v>579</v>
      </c>
      <c r="AD860" s="34"/>
      <c r="AE860" s="32" t="s">
        <v>39</v>
      </c>
      <c r="AF860" s="32" t="s">
        <v>50</v>
      </c>
      <c r="AG860" s="35">
        <v>0</v>
      </c>
      <c r="AH860" s="33">
        <v>44826.623854166668</v>
      </c>
      <c r="AI860" s="32" t="s">
        <v>56</v>
      </c>
    </row>
    <row r="861" spans="1:35">
      <c r="A861" s="32" t="s">
        <v>35</v>
      </c>
      <c r="B861" s="32" t="s">
        <v>1527</v>
      </c>
      <c r="C861" s="33"/>
      <c r="D861" s="33">
        <v>44826.382743055554</v>
      </c>
      <c r="E861" s="32" t="s">
        <v>37</v>
      </c>
      <c r="F861" s="32" t="s">
        <v>3666</v>
      </c>
      <c r="G861">
        <v>11990</v>
      </c>
      <c r="H861" s="33">
        <v>44830.632951388892</v>
      </c>
      <c r="I861" s="32" t="s">
        <v>38</v>
      </c>
      <c r="J861" s="32" t="s">
        <v>39</v>
      </c>
      <c r="K861" s="33"/>
      <c r="L861" s="32" t="s">
        <v>40</v>
      </c>
      <c r="M861" s="32" t="s">
        <v>41</v>
      </c>
      <c r="N861">
        <v>1</v>
      </c>
      <c r="O861" s="32" t="s">
        <v>42</v>
      </c>
      <c r="P861">
        <v>0</v>
      </c>
      <c r="Q861" s="32" t="s">
        <v>41</v>
      </c>
      <c r="R861">
        <v>8744</v>
      </c>
      <c r="S861" s="32" t="s">
        <v>553</v>
      </c>
      <c r="T861" s="32" t="s">
        <v>554</v>
      </c>
      <c r="U861" s="32" t="s">
        <v>39</v>
      </c>
      <c r="V861" s="32" t="s">
        <v>39</v>
      </c>
      <c r="W861" s="33"/>
      <c r="X861" s="32" t="s">
        <v>594</v>
      </c>
      <c r="Y861" s="32" t="s">
        <v>47</v>
      </c>
      <c r="Z861" s="32" t="s">
        <v>160</v>
      </c>
      <c r="AA861" s="32" t="s">
        <v>107</v>
      </c>
      <c r="AB861" s="32" t="s">
        <v>3667</v>
      </c>
      <c r="AC861" s="32" t="s">
        <v>496</v>
      </c>
      <c r="AD861" s="34"/>
      <c r="AE861" s="32" t="s">
        <v>39</v>
      </c>
      <c r="AF861" s="32" t="s">
        <v>50</v>
      </c>
      <c r="AG861" s="35">
        <v>0</v>
      </c>
      <c r="AH861" s="33">
        <v>44834.522847222222</v>
      </c>
      <c r="AI861" s="32" t="s">
        <v>41</v>
      </c>
    </row>
    <row r="862" spans="1:35">
      <c r="A862" s="32" t="s">
        <v>35</v>
      </c>
      <c r="B862" s="32" t="s">
        <v>982</v>
      </c>
      <c r="C862" s="33"/>
      <c r="D862" s="33">
        <v>44826.390381944446</v>
      </c>
      <c r="E862" s="32" t="s">
        <v>39</v>
      </c>
      <c r="F862" s="32" t="s">
        <v>3668</v>
      </c>
      <c r="G862">
        <v>11991</v>
      </c>
      <c r="H862" s="33">
        <v>44838.39099537037</v>
      </c>
      <c r="I862" s="32" t="s">
        <v>38</v>
      </c>
      <c r="J862" s="32" t="s">
        <v>39</v>
      </c>
      <c r="K862" s="33"/>
      <c r="L862" s="32" t="s">
        <v>40</v>
      </c>
      <c r="M862" s="32" t="s">
        <v>56</v>
      </c>
      <c r="N862">
        <v>1</v>
      </c>
      <c r="O862" s="32" t="s">
        <v>39</v>
      </c>
      <c r="P862">
        <v>0</v>
      </c>
      <c r="Q862" s="32" t="s">
        <v>56</v>
      </c>
      <c r="R862">
        <v>8888</v>
      </c>
      <c r="S862" s="32" t="s">
        <v>175</v>
      </c>
      <c r="T862" s="32" t="s">
        <v>176</v>
      </c>
      <c r="U862" s="32" t="s">
        <v>39</v>
      </c>
      <c r="V862" s="32" t="s">
        <v>39</v>
      </c>
      <c r="W862" s="33"/>
      <c r="X862" s="32" t="s">
        <v>176</v>
      </c>
      <c r="Y862" s="32" t="s">
        <v>47</v>
      </c>
      <c r="Z862" s="32" t="s">
        <v>160</v>
      </c>
      <c r="AA862" s="32" t="s">
        <v>39</v>
      </c>
      <c r="AB862" s="32" t="s">
        <v>3669</v>
      </c>
      <c r="AC862" s="32" t="s">
        <v>1349</v>
      </c>
      <c r="AD862" s="34"/>
      <c r="AE862" s="32" t="s">
        <v>39</v>
      </c>
      <c r="AF862" s="32" t="s">
        <v>53</v>
      </c>
      <c r="AG862" s="35">
        <v>0</v>
      </c>
      <c r="AH862" s="33">
        <v>44826.39099537037</v>
      </c>
      <c r="AI862" s="32" t="s">
        <v>56</v>
      </c>
    </row>
    <row r="863" spans="1:35">
      <c r="A863" s="32" t="s">
        <v>35</v>
      </c>
      <c r="B863" s="32" t="s">
        <v>1527</v>
      </c>
      <c r="C863" s="33">
        <v>44826.396817129629</v>
      </c>
      <c r="D863" s="33">
        <v>44826.393912037034</v>
      </c>
      <c r="E863" s="32" t="s">
        <v>37</v>
      </c>
      <c r="F863" s="32" t="s">
        <v>3670</v>
      </c>
      <c r="G863">
        <v>11992</v>
      </c>
      <c r="H863" s="33">
        <v>44838.393912037034</v>
      </c>
      <c r="I863" s="32" t="s">
        <v>38</v>
      </c>
      <c r="J863" s="32" t="s">
        <v>39</v>
      </c>
      <c r="K863" s="33"/>
      <c r="L863" s="32" t="s">
        <v>40</v>
      </c>
      <c r="M863" s="32" t="s">
        <v>56</v>
      </c>
      <c r="N863">
        <v>1</v>
      </c>
      <c r="O863" s="32" t="s">
        <v>152</v>
      </c>
      <c r="P863">
        <v>0</v>
      </c>
      <c r="Q863" s="32" t="s">
        <v>56</v>
      </c>
      <c r="R863">
        <v>6145</v>
      </c>
      <c r="S863" s="32" t="s">
        <v>3646</v>
      </c>
      <c r="T863" s="32" t="s">
        <v>3647</v>
      </c>
      <c r="U863" s="32" t="s">
        <v>45</v>
      </c>
      <c r="V863" s="32" t="s">
        <v>1873</v>
      </c>
      <c r="W863" s="33">
        <v>44826.396817129629</v>
      </c>
      <c r="X863" s="32" t="s">
        <v>223</v>
      </c>
      <c r="Y863" s="32" t="s">
        <v>52</v>
      </c>
      <c r="Z863" s="32" t="s">
        <v>48</v>
      </c>
      <c r="AA863" s="32" t="s">
        <v>107</v>
      </c>
      <c r="AB863" s="32" t="s">
        <v>3670</v>
      </c>
      <c r="AC863" s="32" t="s">
        <v>527</v>
      </c>
      <c r="AD863" s="34"/>
      <c r="AE863" s="32" t="s">
        <v>39</v>
      </c>
      <c r="AF863" s="32" t="s">
        <v>50</v>
      </c>
      <c r="AG863" s="35">
        <v>0</v>
      </c>
      <c r="AH863" s="33">
        <v>44826.396817129629</v>
      </c>
      <c r="AI863" s="32" t="s">
        <v>56</v>
      </c>
    </row>
    <row r="864" spans="1:35">
      <c r="A864" s="32" t="s">
        <v>35</v>
      </c>
      <c r="B864" s="32" t="s">
        <v>982</v>
      </c>
      <c r="C864" s="33"/>
      <c r="D864" s="33">
        <v>44826.39571759259</v>
      </c>
      <c r="E864" s="32" t="s">
        <v>3610</v>
      </c>
      <c r="F864" s="32" t="s">
        <v>3671</v>
      </c>
      <c r="G864">
        <v>11993</v>
      </c>
      <c r="H864" s="33">
        <v>44838.395925925928</v>
      </c>
      <c r="I864" s="32" t="s">
        <v>38</v>
      </c>
      <c r="J864" s="32" t="s">
        <v>39</v>
      </c>
      <c r="K864" s="33"/>
      <c r="L864" s="32" t="s">
        <v>40</v>
      </c>
      <c r="M864" s="32" t="s">
        <v>56</v>
      </c>
      <c r="N864">
        <v>1</v>
      </c>
      <c r="O864" s="32" t="s">
        <v>39</v>
      </c>
      <c r="P864">
        <v>0</v>
      </c>
      <c r="Q864" s="32" t="s">
        <v>56</v>
      </c>
      <c r="R864">
        <v>8888</v>
      </c>
      <c r="S864" s="32" t="s">
        <v>968</v>
      </c>
      <c r="T864" s="32" t="s">
        <v>177</v>
      </c>
      <c r="U864" s="32" t="s">
        <v>39</v>
      </c>
      <c r="V864" s="32" t="s">
        <v>39</v>
      </c>
      <c r="W864" s="33"/>
      <c r="X864" s="32" t="s">
        <v>177</v>
      </c>
      <c r="Y864" s="32" t="s">
        <v>47</v>
      </c>
      <c r="Z864" s="32" t="s">
        <v>160</v>
      </c>
      <c r="AA864" s="32" t="s">
        <v>39</v>
      </c>
      <c r="AB864" s="32" t="s">
        <v>3672</v>
      </c>
      <c r="AC864" s="32" t="s">
        <v>1349</v>
      </c>
      <c r="AD864" s="34"/>
      <c r="AE864" s="32" t="s">
        <v>39</v>
      </c>
      <c r="AF864" s="32" t="s">
        <v>53</v>
      </c>
      <c r="AG864" s="35">
        <v>0</v>
      </c>
      <c r="AH864" s="33">
        <v>44826.395925925928</v>
      </c>
      <c r="AI864" s="32" t="s">
        <v>56</v>
      </c>
    </row>
    <row r="865" spans="1:35">
      <c r="A865" s="32" t="s">
        <v>35</v>
      </c>
      <c r="B865" s="32" t="s">
        <v>2348</v>
      </c>
      <c r="C865" s="33">
        <v>44826.624930555554</v>
      </c>
      <c r="D865" s="33">
        <v>44826.400972222225</v>
      </c>
      <c r="E865" s="32" t="s">
        <v>37</v>
      </c>
      <c r="F865" s="32" t="s">
        <v>3673</v>
      </c>
      <c r="G865">
        <v>11994</v>
      </c>
      <c r="H865" s="33">
        <v>44838.622152777774</v>
      </c>
      <c r="I865" s="32" t="s">
        <v>38</v>
      </c>
      <c r="J865" s="32" t="s">
        <v>39</v>
      </c>
      <c r="K865" s="33"/>
      <c r="L865" s="32" t="s">
        <v>40</v>
      </c>
      <c r="M865" s="32" t="s">
        <v>56</v>
      </c>
      <c r="N865">
        <v>1</v>
      </c>
      <c r="O865" s="32" t="s">
        <v>60</v>
      </c>
      <c r="P865">
        <v>0</v>
      </c>
      <c r="Q865" s="32" t="s">
        <v>56</v>
      </c>
      <c r="R865">
        <v>6418</v>
      </c>
      <c r="S865" s="32" t="s">
        <v>513</v>
      </c>
      <c r="T865" s="32" t="s">
        <v>514</v>
      </c>
      <c r="U865" s="32" t="s">
        <v>45</v>
      </c>
      <c r="V865" s="32" t="s">
        <v>3674</v>
      </c>
      <c r="W865" s="33">
        <v>44826.40415509259</v>
      </c>
      <c r="X865" s="32" t="s">
        <v>94</v>
      </c>
      <c r="Y865" s="32" t="s">
        <v>47</v>
      </c>
      <c r="Z865" s="32" t="s">
        <v>48</v>
      </c>
      <c r="AA865" s="32" t="s">
        <v>474</v>
      </c>
      <c r="AB865" s="32" t="s">
        <v>3675</v>
      </c>
      <c r="AC865" s="32" t="s">
        <v>515</v>
      </c>
      <c r="AD865" s="34"/>
      <c r="AE865" s="32" t="s">
        <v>39</v>
      </c>
      <c r="AF865" s="32" t="s">
        <v>50</v>
      </c>
      <c r="AG865" s="35">
        <v>0</v>
      </c>
      <c r="AH865" s="33">
        <v>44826.624930555554</v>
      </c>
      <c r="AI865" s="32" t="s">
        <v>56</v>
      </c>
    </row>
    <row r="866" spans="1:35">
      <c r="A866" s="32" t="s">
        <v>35</v>
      </c>
      <c r="B866" s="32" t="s">
        <v>178</v>
      </c>
      <c r="C866" s="33">
        <v>44826.6715625</v>
      </c>
      <c r="D866" s="33">
        <v>44826.401608796295</v>
      </c>
      <c r="E866" s="32" t="s">
        <v>37</v>
      </c>
      <c r="F866" s="32" t="s">
        <v>3676</v>
      </c>
      <c r="G866">
        <v>11995</v>
      </c>
      <c r="H866" s="33">
        <v>44838.402812499997</v>
      </c>
      <c r="I866" s="32" t="s">
        <v>38</v>
      </c>
      <c r="J866" s="32" t="s">
        <v>39</v>
      </c>
      <c r="K866" s="33"/>
      <c r="L866" s="32" t="s">
        <v>40</v>
      </c>
      <c r="M866" s="32" t="s">
        <v>56</v>
      </c>
      <c r="N866">
        <v>1</v>
      </c>
      <c r="O866" s="32" t="s">
        <v>311</v>
      </c>
      <c r="P866">
        <v>0</v>
      </c>
      <c r="Q866" s="32" t="s">
        <v>56</v>
      </c>
      <c r="R866">
        <v>8719</v>
      </c>
      <c r="S866" s="32" t="s">
        <v>185</v>
      </c>
      <c r="T866" s="32" t="s">
        <v>186</v>
      </c>
      <c r="U866" s="32" t="s">
        <v>45</v>
      </c>
      <c r="V866" s="32" t="s">
        <v>3677</v>
      </c>
      <c r="W866" s="33">
        <v>44826.670856481483</v>
      </c>
      <c r="X866" s="32" t="s">
        <v>58</v>
      </c>
      <c r="Y866" s="32" t="s">
        <v>47</v>
      </c>
      <c r="Z866" s="32" t="s">
        <v>48</v>
      </c>
      <c r="AA866" s="32" t="s">
        <v>182</v>
      </c>
      <c r="AB866" s="32" t="s">
        <v>3678</v>
      </c>
      <c r="AC866" s="32" t="s">
        <v>464</v>
      </c>
      <c r="AD866" s="34"/>
      <c r="AE866" s="32" t="s">
        <v>39</v>
      </c>
      <c r="AF866" s="32" t="s">
        <v>53</v>
      </c>
      <c r="AG866" s="35">
        <v>0</v>
      </c>
      <c r="AH866" s="33">
        <v>44826.6715625</v>
      </c>
      <c r="AI866" s="32" t="s">
        <v>56</v>
      </c>
    </row>
    <row r="867" spans="1:35">
      <c r="A867" s="32" t="s">
        <v>35</v>
      </c>
      <c r="B867" s="32" t="s">
        <v>982</v>
      </c>
      <c r="C867" s="33"/>
      <c r="D867" s="33">
        <v>44826.405428240738</v>
      </c>
      <c r="E867" s="32" t="s">
        <v>3610</v>
      </c>
      <c r="F867" s="32" t="s">
        <v>3679</v>
      </c>
      <c r="G867">
        <v>11996</v>
      </c>
      <c r="H867" s="33">
        <v>44838.405694444446</v>
      </c>
      <c r="I867" s="32" t="s">
        <v>38</v>
      </c>
      <c r="J867" s="32" t="s">
        <v>39</v>
      </c>
      <c r="K867" s="33"/>
      <c r="L867" s="32" t="s">
        <v>40</v>
      </c>
      <c r="M867" s="32" t="s">
        <v>56</v>
      </c>
      <c r="N867">
        <v>1</v>
      </c>
      <c r="O867" s="32" t="s">
        <v>39</v>
      </c>
      <c r="P867">
        <v>0</v>
      </c>
      <c r="Q867" s="32" t="s">
        <v>56</v>
      </c>
      <c r="R867">
        <v>8888</v>
      </c>
      <c r="S867" s="32" t="s">
        <v>986</v>
      </c>
      <c r="T867" s="32" t="s">
        <v>535</v>
      </c>
      <c r="U867" s="32" t="s">
        <v>39</v>
      </c>
      <c r="V867" s="32" t="s">
        <v>39</v>
      </c>
      <c r="W867" s="33"/>
      <c r="X867" s="32" t="s">
        <v>535</v>
      </c>
      <c r="Y867" s="32" t="s">
        <v>47</v>
      </c>
      <c r="Z867" s="32" t="s">
        <v>160</v>
      </c>
      <c r="AA867" s="32" t="s">
        <v>39</v>
      </c>
      <c r="AB867" s="32" t="s">
        <v>3680</v>
      </c>
      <c r="AC867" s="32" t="s">
        <v>1349</v>
      </c>
      <c r="AD867" s="34"/>
      <c r="AE867" s="32" t="s">
        <v>39</v>
      </c>
      <c r="AF867" s="32" t="s">
        <v>53</v>
      </c>
      <c r="AG867" s="35">
        <v>0</v>
      </c>
      <c r="AH867" s="33">
        <v>44826.405694444446</v>
      </c>
      <c r="AI867" s="32" t="s">
        <v>56</v>
      </c>
    </row>
    <row r="868" spans="1:35">
      <c r="A868" s="32" t="s">
        <v>35</v>
      </c>
      <c r="B868" s="32" t="s">
        <v>982</v>
      </c>
      <c r="C868" s="33"/>
      <c r="D868" s="33">
        <v>44826.406180555554</v>
      </c>
      <c r="E868" s="32" t="s">
        <v>3610</v>
      </c>
      <c r="F868" s="32" t="s">
        <v>3681</v>
      </c>
      <c r="G868">
        <v>11997</v>
      </c>
      <c r="H868" s="33">
        <v>44838.406354166669</v>
      </c>
      <c r="I868" s="32" t="s">
        <v>38</v>
      </c>
      <c r="J868" s="32" t="s">
        <v>39</v>
      </c>
      <c r="K868" s="33"/>
      <c r="L868" s="32" t="s">
        <v>40</v>
      </c>
      <c r="M868" s="32" t="s">
        <v>56</v>
      </c>
      <c r="N868">
        <v>1</v>
      </c>
      <c r="O868" s="32" t="s">
        <v>39</v>
      </c>
      <c r="P868">
        <v>0</v>
      </c>
      <c r="Q868" s="32" t="s">
        <v>56</v>
      </c>
      <c r="R868">
        <v>8888</v>
      </c>
      <c r="S868" s="32" t="s">
        <v>820</v>
      </c>
      <c r="T868" s="32" t="s">
        <v>494</v>
      </c>
      <c r="U868" s="32" t="s">
        <v>39</v>
      </c>
      <c r="V868" s="32" t="s">
        <v>39</v>
      </c>
      <c r="W868" s="33"/>
      <c r="X868" s="32" t="s">
        <v>494</v>
      </c>
      <c r="Y868" s="32" t="s">
        <v>47</v>
      </c>
      <c r="Z868" s="32" t="s">
        <v>160</v>
      </c>
      <c r="AA868" s="32" t="s">
        <v>39</v>
      </c>
      <c r="AB868" s="32" t="s">
        <v>3682</v>
      </c>
      <c r="AC868" s="32" t="s">
        <v>1349</v>
      </c>
      <c r="AD868" s="34"/>
      <c r="AE868" s="32" t="s">
        <v>39</v>
      </c>
      <c r="AF868" s="32" t="s">
        <v>53</v>
      </c>
      <c r="AG868" s="35">
        <v>0</v>
      </c>
      <c r="AH868" s="33">
        <v>44826.406354166669</v>
      </c>
      <c r="AI868" s="32" t="s">
        <v>56</v>
      </c>
    </row>
    <row r="869" spans="1:35">
      <c r="A869" s="32" t="s">
        <v>35</v>
      </c>
      <c r="B869" s="32" t="s">
        <v>982</v>
      </c>
      <c r="C869" s="33"/>
      <c r="D869" s="33">
        <v>44826.410763888889</v>
      </c>
      <c r="E869" s="32" t="s">
        <v>3610</v>
      </c>
      <c r="F869" s="32" t="s">
        <v>3683</v>
      </c>
      <c r="G869">
        <v>11998</v>
      </c>
      <c r="H869" s="33">
        <v>44838.410891203705</v>
      </c>
      <c r="I869" s="32" t="s">
        <v>38</v>
      </c>
      <c r="J869" s="32" t="s">
        <v>39</v>
      </c>
      <c r="K869" s="33"/>
      <c r="L869" s="32" t="s">
        <v>40</v>
      </c>
      <c r="M869" s="32" t="s">
        <v>56</v>
      </c>
      <c r="N869">
        <v>1</v>
      </c>
      <c r="O869" s="32" t="s">
        <v>39</v>
      </c>
      <c r="P869">
        <v>0</v>
      </c>
      <c r="Q869" s="32" t="s">
        <v>56</v>
      </c>
      <c r="R869">
        <v>8888</v>
      </c>
      <c r="S869" s="32" t="s">
        <v>3684</v>
      </c>
      <c r="T869" s="32" t="s">
        <v>433</v>
      </c>
      <c r="U869" s="32" t="s">
        <v>39</v>
      </c>
      <c r="V869" s="32" t="s">
        <v>39</v>
      </c>
      <c r="W869" s="33"/>
      <c r="X869" s="32" t="s">
        <v>433</v>
      </c>
      <c r="Y869" s="32" t="s">
        <v>47</v>
      </c>
      <c r="Z869" s="32" t="s">
        <v>160</v>
      </c>
      <c r="AA869" s="32" t="s">
        <v>39</v>
      </c>
      <c r="AB869" s="32" t="s">
        <v>3685</v>
      </c>
      <c r="AC869" s="32" t="s">
        <v>1349</v>
      </c>
      <c r="AD869" s="34"/>
      <c r="AE869" s="32" t="s">
        <v>39</v>
      </c>
      <c r="AF869" s="32" t="s">
        <v>53</v>
      </c>
      <c r="AG869" s="35">
        <v>0</v>
      </c>
      <c r="AH869" s="33">
        <v>44826.410891203705</v>
      </c>
      <c r="AI869" s="32" t="s">
        <v>56</v>
      </c>
    </row>
    <row r="870" spans="1:35">
      <c r="A870" s="32" t="s">
        <v>35</v>
      </c>
      <c r="B870" s="32" t="s">
        <v>982</v>
      </c>
      <c r="C870" s="33"/>
      <c r="D870" s="33">
        <v>44826.410787037035</v>
      </c>
      <c r="E870" s="32" t="s">
        <v>3610</v>
      </c>
      <c r="F870" s="32" t="s">
        <v>3686</v>
      </c>
      <c r="G870">
        <v>11999</v>
      </c>
      <c r="H870" s="33">
        <v>44838.410949074074</v>
      </c>
      <c r="I870" s="32" t="s">
        <v>38</v>
      </c>
      <c r="J870" s="32" t="s">
        <v>39</v>
      </c>
      <c r="K870" s="33"/>
      <c r="L870" s="32" t="s">
        <v>40</v>
      </c>
      <c r="M870" s="32" t="s">
        <v>56</v>
      </c>
      <c r="N870">
        <v>1</v>
      </c>
      <c r="O870" s="32" t="s">
        <v>39</v>
      </c>
      <c r="P870">
        <v>0</v>
      </c>
      <c r="Q870" s="32" t="s">
        <v>56</v>
      </c>
      <c r="R870">
        <v>8888</v>
      </c>
      <c r="S870" s="32" t="s">
        <v>984</v>
      </c>
      <c r="T870" s="32" t="s">
        <v>281</v>
      </c>
      <c r="U870" s="32" t="s">
        <v>39</v>
      </c>
      <c r="V870" s="32" t="s">
        <v>39</v>
      </c>
      <c r="W870" s="33"/>
      <c r="X870" s="32" t="s">
        <v>281</v>
      </c>
      <c r="Y870" s="32" t="s">
        <v>47</v>
      </c>
      <c r="Z870" s="32" t="s">
        <v>160</v>
      </c>
      <c r="AA870" s="32" t="s">
        <v>39</v>
      </c>
      <c r="AB870" s="32" t="s">
        <v>3687</v>
      </c>
      <c r="AC870" s="32" t="s">
        <v>1349</v>
      </c>
      <c r="AD870" s="34"/>
      <c r="AE870" s="32" t="s">
        <v>39</v>
      </c>
      <c r="AF870" s="32" t="s">
        <v>53</v>
      </c>
      <c r="AG870" s="35">
        <v>0</v>
      </c>
      <c r="AH870" s="33">
        <v>44826.410949074074</v>
      </c>
      <c r="AI870" s="32" t="s">
        <v>56</v>
      </c>
    </row>
    <row r="871" spans="1:35">
      <c r="A871" s="32" t="s">
        <v>35</v>
      </c>
      <c r="B871" s="32" t="s">
        <v>982</v>
      </c>
      <c r="C871" s="33"/>
      <c r="D871" s="33">
        <v>44826.413171296299</v>
      </c>
      <c r="E871" s="32" t="s">
        <v>3610</v>
      </c>
      <c r="F871" s="32" t="s">
        <v>3688</v>
      </c>
      <c r="G871">
        <v>12000</v>
      </c>
      <c r="H871" s="33">
        <v>44838.41333333333</v>
      </c>
      <c r="I871" s="32" t="s">
        <v>38</v>
      </c>
      <c r="J871" s="32" t="s">
        <v>39</v>
      </c>
      <c r="K871" s="33"/>
      <c r="L871" s="32" t="s">
        <v>40</v>
      </c>
      <c r="M871" s="32" t="s">
        <v>56</v>
      </c>
      <c r="N871">
        <v>1</v>
      </c>
      <c r="O871" s="32" t="s">
        <v>39</v>
      </c>
      <c r="P871">
        <v>0</v>
      </c>
      <c r="Q871" s="32" t="s">
        <v>56</v>
      </c>
      <c r="R871">
        <v>8888</v>
      </c>
      <c r="S871" s="32" t="s">
        <v>984</v>
      </c>
      <c r="T871" s="32" t="s">
        <v>281</v>
      </c>
      <c r="U871" s="32" t="s">
        <v>39</v>
      </c>
      <c r="V871" s="32" t="s">
        <v>39</v>
      </c>
      <c r="W871" s="33"/>
      <c r="X871" s="32" t="s">
        <v>281</v>
      </c>
      <c r="Y871" s="32" t="s">
        <v>47</v>
      </c>
      <c r="Z871" s="32" t="s">
        <v>160</v>
      </c>
      <c r="AA871" s="32" t="s">
        <v>39</v>
      </c>
      <c r="AB871" s="32" t="s">
        <v>3689</v>
      </c>
      <c r="AC871" s="32" t="s">
        <v>1349</v>
      </c>
      <c r="AD871" s="34"/>
      <c r="AE871" s="32" t="s">
        <v>39</v>
      </c>
      <c r="AF871" s="32" t="s">
        <v>53</v>
      </c>
      <c r="AG871" s="35">
        <v>0</v>
      </c>
      <c r="AH871" s="33">
        <v>44826.41333333333</v>
      </c>
      <c r="AI871" s="32" t="s">
        <v>56</v>
      </c>
    </row>
    <row r="872" spans="1:35">
      <c r="A872" s="32" t="s">
        <v>35</v>
      </c>
      <c r="B872" s="32" t="s">
        <v>982</v>
      </c>
      <c r="C872" s="33"/>
      <c r="D872" s="33">
        <v>44826.41443287037</v>
      </c>
      <c r="E872" s="32" t="s">
        <v>3610</v>
      </c>
      <c r="F872" s="32" t="s">
        <v>3690</v>
      </c>
      <c r="G872">
        <v>12001</v>
      </c>
      <c r="H872" s="33">
        <v>44838.414583333331</v>
      </c>
      <c r="I872" s="32" t="s">
        <v>38</v>
      </c>
      <c r="J872" s="32" t="s">
        <v>39</v>
      </c>
      <c r="K872" s="33"/>
      <c r="L872" s="32" t="s">
        <v>40</v>
      </c>
      <c r="M872" s="32" t="s">
        <v>56</v>
      </c>
      <c r="N872">
        <v>1</v>
      </c>
      <c r="O872" s="32" t="s">
        <v>39</v>
      </c>
      <c r="P872">
        <v>0</v>
      </c>
      <c r="Q872" s="32" t="s">
        <v>56</v>
      </c>
      <c r="R872">
        <v>8888</v>
      </c>
      <c r="S872" s="32" t="s">
        <v>986</v>
      </c>
      <c r="T872" s="32" t="s">
        <v>535</v>
      </c>
      <c r="U872" s="32" t="s">
        <v>39</v>
      </c>
      <c r="V872" s="32" t="s">
        <v>39</v>
      </c>
      <c r="W872" s="33"/>
      <c r="X872" s="32" t="s">
        <v>535</v>
      </c>
      <c r="Y872" s="32" t="s">
        <v>47</v>
      </c>
      <c r="Z872" s="32" t="s">
        <v>160</v>
      </c>
      <c r="AA872" s="32" t="s">
        <v>39</v>
      </c>
      <c r="AB872" s="32" t="s">
        <v>3691</v>
      </c>
      <c r="AC872" s="32" t="s">
        <v>1349</v>
      </c>
      <c r="AD872" s="34"/>
      <c r="AE872" s="32" t="s">
        <v>39</v>
      </c>
      <c r="AF872" s="32" t="s">
        <v>53</v>
      </c>
      <c r="AG872" s="35">
        <v>0</v>
      </c>
      <c r="AH872" s="33">
        <v>44826.414583333331</v>
      </c>
      <c r="AI872" s="32" t="s">
        <v>56</v>
      </c>
    </row>
    <row r="873" spans="1:35">
      <c r="A873" s="32" t="s">
        <v>35</v>
      </c>
      <c r="B873" s="32" t="s">
        <v>982</v>
      </c>
      <c r="C873" s="33"/>
      <c r="D873" s="33">
        <v>44826.41642361111</v>
      </c>
      <c r="E873" s="32" t="s">
        <v>3610</v>
      </c>
      <c r="F873" s="32" t="s">
        <v>3692</v>
      </c>
      <c r="G873">
        <v>12002</v>
      </c>
      <c r="H873" s="33">
        <v>44838.416504629633</v>
      </c>
      <c r="I873" s="32" t="s">
        <v>38</v>
      </c>
      <c r="J873" s="32" t="s">
        <v>39</v>
      </c>
      <c r="K873" s="33"/>
      <c r="L873" s="32" t="s">
        <v>40</v>
      </c>
      <c r="M873" s="32" t="s">
        <v>56</v>
      </c>
      <c r="N873">
        <v>1</v>
      </c>
      <c r="O873" s="32" t="s">
        <v>39</v>
      </c>
      <c r="P873">
        <v>0</v>
      </c>
      <c r="Q873" s="32" t="s">
        <v>56</v>
      </c>
      <c r="R873">
        <v>8888</v>
      </c>
      <c r="S873" s="32" t="s">
        <v>984</v>
      </c>
      <c r="T873" s="32" t="s">
        <v>281</v>
      </c>
      <c r="U873" s="32" t="s">
        <v>39</v>
      </c>
      <c r="V873" s="32" t="s">
        <v>39</v>
      </c>
      <c r="W873" s="33"/>
      <c r="X873" s="32" t="s">
        <v>281</v>
      </c>
      <c r="Y873" s="32" t="s">
        <v>47</v>
      </c>
      <c r="Z873" s="32" t="s">
        <v>160</v>
      </c>
      <c r="AA873" s="32" t="s">
        <v>39</v>
      </c>
      <c r="AB873" s="32" t="s">
        <v>3693</v>
      </c>
      <c r="AC873" s="32" t="s">
        <v>1349</v>
      </c>
      <c r="AD873" s="34"/>
      <c r="AE873" s="32" t="s">
        <v>39</v>
      </c>
      <c r="AF873" s="32" t="s">
        <v>53</v>
      </c>
      <c r="AG873" s="35">
        <v>0</v>
      </c>
      <c r="AH873" s="33">
        <v>44826.416504629633</v>
      </c>
      <c r="AI873" s="32" t="s">
        <v>56</v>
      </c>
    </row>
    <row r="874" spans="1:35">
      <c r="A874" s="32" t="s">
        <v>35</v>
      </c>
      <c r="B874" s="32" t="s">
        <v>982</v>
      </c>
      <c r="C874" s="33"/>
      <c r="D874" s="33">
        <v>44826.416527777779</v>
      </c>
      <c r="E874" s="32" t="s">
        <v>3610</v>
      </c>
      <c r="F874" s="32" t="s">
        <v>3694</v>
      </c>
      <c r="G874">
        <v>12003</v>
      </c>
      <c r="H874" s="33">
        <v>44838.416620370372</v>
      </c>
      <c r="I874" s="32" t="s">
        <v>38</v>
      </c>
      <c r="J874" s="32" t="s">
        <v>39</v>
      </c>
      <c r="K874" s="33"/>
      <c r="L874" s="32" t="s">
        <v>40</v>
      </c>
      <c r="M874" s="32" t="s">
        <v>56</v>
      </c>
      <c r="N874">
        <v>1</v>
      </c>
      <c r="O874" s="32" t="s">
        <v>39</v>
      </c>
      <c r="P874">
        <v>0</v>
      </c>
      <c r="Q874" s="32" t="s">
        <v>56</v>
      </c>
      <c r="R874">
        <v>8888</v>
      </c>
      <c r="S874" s="32" t="s">
        <v>986</v>
      </c>
      <c r="T874" s="32" t="s">
        <v>535</v>
      </c>
      <c r="U874" s="32" t="s">
        <v>39</v>
      </c>
      <c r="V874" s="32" t="s">
        <v>39</v>
      </c>
      <c r="W874" s="33"/>
      <c r="X874" s="32" t="s">
        <v>535</v>
      </c>
      <c r="Y874" s="32" t="s">
        <v>47</v>
      </c>
      <c r="Z874" s="32" t="s">
        <v>160</v>
      </c>
      <c r="AA874" s="32" t="s">
        <v>39</v>
      </c>
      <c r="AB874" s="32" t="s">
        <v>3695</v>
      </c>
      <c r="AC874" s="32" t="s">
        <v>2289</v>
      </c>
      <c r="AD874" s="34"/>
      <c r="AE874" s="32" t="s">
        <v>39</v>
      </c>
      <c r="AF874" s="32" t="s">
        <v>53</v>
      </c>
      <c r="AG874" s="35">
        <v>0</v>
      </c>
      <c r="AH874" s="33">
        <v>44826.416620370372</v>
      </c>
      <c r="AI874" s="32" t="s">
        <v>56</v>
      </c>
    </row>
    <row r="875" spans="1:35">
      <c r="A875" s="32" t="s">
        <v>35</v>
      </c>
      <c r="B875" s="32" t="s">
        <v>982</v>
      </c>
      <c r="C875" s="33"/>
      <c r="D875" s="33">
        <v>44826.420543981483</v>
      </c>
      <c r="E875" s="32" t="s">
        <v>3610</v>
      </c>
      <c r="F875" s="32" t="s">
        <v>3696</v>
      </c>
      <c r="G875">
        <v>12004</v>
      </c>
      <c r="H875" s="33">
        <v>44838.420624999999</v>
      </c>
      <c r="I875" s="32" t="s">
        <v>38</v>
      </c>
      <c r="J875" s="32" t="s">
        <v>39</v>
      </c>
      <c r="K875" s="33"/>
      <c r="L875" s="32" t="s">
        <v>40</v>
      </c>
      <c r="M875" s="32" t="s">
        <v>56</v>
      </c>
      <c r="N875">
        <v>1</v>
      </c>
      <c r="O875" s="32" t="s">
        <v>39</v>
      </c>
      <c r="P875">
        <v>0</v>
      </c>
      <c r="Q875" s="32" t="s">
        <v>56</v>
      </c>
      <c r="R875">
        <v>8888</v>
      </c>
      <c r="S875" s="32" t="s">
        <v>986</v>
      </c>
      <c r="T875" s="32" t="s">
        <v>535</v>
      </c>
      <c r="U875" s="32" t="s">
        <v>39</v>
      </c>
      <c r="V875" s="32" t="s">
        <v>39</v>
      </c>
      <c r="W875" s="33"/>
      <c r="X875" s="32" t="s">
        <v>535</v>
      </c>
      <c r="Y875" s="32" t="s">
        <v>47</v>
      </c>
      <c r="Z875" s="32" t="s">
        <v>160</v>
      </c>
      <c r="AA875" s="32" t="s">
        <v>39</v>
      </c>
      <c r="AB875" s="32" t="s">
        <v>3697</v>
      </c>
      <c r="AC875" s="32" t="s">
        <v>1349</v>
      </c>
      <c r="AD875" s="34"/>
      <c r="AE875" s="32" t="s">
        <v>39</v>
      </c>
      <c r="AF875" s="32" t="s">
        <v>53</v>
      </c>
      <c r="AG875" s="35">
        <v>0</v>
      </c>
      <c r="AH875" s="33">
        <v>44826.45684027778</v>
      </c>
      <c r="AI875" s="32" t="s">
        <v>56</v>
      </c>
    </row>
    <row r="876" spans="1:35">
      <c r="A876" s="32" t="s">
        <v>35</v>
      </c>
      <c r="B876" s="32" t="s">
        <v>982</v>
      </c>
      <c r="C876" s="33"/>
      <c r="D876" s="33">
        <v>44826.422152777777</v>
      </c>
      <c r="E876" s="32" t="s">
        <v>3610</v>
      </c>
      <c r="F876" s="32" t="s">
        <v>3698</v>
      </c>
      <c r="G876">
        <v>12005</v>
      </c>
      <c r="H876" s="33">
        <v>44838.422222222223</v>
      </c>
      <c r="I876" s="32" t="s">
        <v>38</v>
      </c>
      <c r="J876" s="32" t="s">
        <v>39</v>
      </c>
      <c r="K876" s="33"/>
      <c r="L876" s="32" t="s">
        <v>40</v>
      </c>
      <c r="M876" s="32" t="s">
        <v>56</v>
      </c>
      <c r="N876">
        <v>1</v>
      </c>
      <c r="O876" s="32" t="s">
        <v>39</v>
      </c>
      <c r="P876">
        <v>0</v>
      </c>
      <c r="Q876" s="32" t="s">
        <v>56</v>
      </c>
      <c r="R876">
        <v>8888</v>
      </c>
      <c r="S876" s="32" t="s">
        <v>279</v>
      </c>
      <c r="T876" s="32" t="s">
        <v>280</v>
      </c>
      <c r="U876" s="32" t="s">
        <v>39</v>
      </c>
      <c r="V876" s="32" t="s">
        <v>39</v>
      </c>
      <c r="W876" s="33"/>
      <c r="X876" s="32" t="s">
        <v>280</v>
      </c>
      <c r="Y876" s="32" t="s">
        <v>47</v>
      </c>
      <c r="Z876" s="32" t="s">
        <v>160</v>
      </c>
      <c r="AA876" s="32" t="s">
        <v>39</v>
      </c>
      <c r="AB876" s="32" t="s">
        <v>3699</v>
      </c>
      <c r="AC876" s="32" t="s">
        <v>1349</v>
      </c>
      <c r="AD876" s="34"/>
      <c r="AE876" s="32" t="s">
        <v>39</v>
      </c>
      <c r="AF876" s="32" t="s">
        <v>53</v>
      </c>
      <c r="AG876" s="35">
        <v>0</v>
      </c>
      <c r="AH876" s="33">
        <v>44833.711412037039</v>
      </c>
      <c r="AI876" s="32" t="s">
        <v>56</v>
      </c>
    </row>
    <row r="877" spans="1:35">
      <c r="A877" s="32" t="s">
        <v>35</v>
      </c>
      <c r="B877" s="32" t="s">
        <v>982</v>
      </c>
      <c r="C877" s="33"/>
      <c r="D877" s="33">
        <v>44826.422349537039</v>
      </c>
      <c r="E877" s="32" t="s">
        <v>3610</v>
      </c>
      <c r="F877" s="32" t="s">
        <v>3700</v>
      </c>
      <c r="G877">
        <v>12006</v>
      </c>
      <c r="H877" s="33">
        <v>44838.422442129631</v>
      </c>
      <c r="I877" s="32" t="s">
        <v>38</v>
      </c>
      <c r="J877" s="32" t="s">
        <v>39</v>
      </c>
      <c r="K877" s="33"/>
      <c r="L877" s="32" t="s">
        <v>40</v>
      </c>
      <c r="M877" s="32" t="s">
        <v>56</v>
      </c>
      <c r="N877">
        <v>1</v>
      </c>
      <c r="O877" s="32" t="s">
        <v>39</v>
      </c>
      <c r="P877">
        <v>0</v>
      </c>
      <c r="Q877" s="32" t="s">
        <v>56</v>
      </c>
      <c r="R877">
        <v>8888</v>
      </c>
      <c r="S877" s="32" t="s">
        <v>986</v>
      </c>
      <c r="T877" s="32" t="s">
        <v>535</v>
      </c>
      <c r="U877" s="32" t="s">
        <v>39</v>
      </c>
      <c r="V877" s="32" t="s">
        <v>39</v>
      </c>
      <c r="W877" s="33"/>
      <c r="X877" s="32" t="s">
        <v>535</v>
      </c>
      <c r="Y877" s="32" t="s">
        <v>47</v>
      </c>
      <c r="Z877" s="32" t="s">
        <v>160</v>
      </c>
      <c r="AA877" s="32" t="s">
        <v>39</v>
      </c>
      <c r="AB877" s="32" t="s">
        <v>3701</v>
      </c>
      <c r="AC877" s="32" t="s">
        <v>1349</v>
      </c>
      <c r="AD877" s="34"/>
      <c r="AE877" s="32" t="s">
        <v>39</v>
      </c>
      <c r="AF877" s="32" t="s">
        <v>53</v>
      </c>
      <c r="AG877" s="35">
        <v>0</v>
      </c>
      <c r="AH877" s="33">
        <v>44826.422442129631</v>
      </c>
      <c r="AI877" s="32" t="s">
        <v>56</v>
      </c>
    </row>
    <row r="878" spans="1:35">
      <c r="A878" s="32" t="s">
        <v>35</v>
      </c>
      <c r="B878" s="32" t="s">
        <v>982</v>
      </c>
      <c r="C878" s="33"/>
      <c r="D878" s="33">
        <v>44826.425057870372</v>
      </c>
      <c r="E878" s="32" t="s">
        <v>3610</v>
      </c>
      <c r="F878" s="32" t="s">
        <v>3702</v>
      </c>
      <c r="G878">
        <v>12007</v>
      </c>
      <c r="H878" s="33">
        <v>44838.425127314818</v>
      </c>
      <c r="I878" s="32" t="s">
        <v>38</v>
      </c>
      <c r="J878" s="32" t="s">
        <v>39</v>
      </c>
      <c r="K878" s="33"/>
      <c r="L878" s="32" t="s">
        <v>40</v>
      </c>
      <c r="M878" s="32" t="s">
        <v>56</v>
      </c>
      <c r="N878">
        <v>1</v>
      </c>
      <c r="O878" s="32" t="s">
        <v>39</v>
      </c>
      <c r="P878">
        <v>0</v>
      </c>
      <c r="Q878" s="32" t="s">
        <v>56</v>
      </c>
      <c r="R878">
        <v>8888</v>
      </c>
      <c r="S878" s="32" t="s">
        <v>3703</v>
      </c>
      <c r="T878" s="32" t="s">
        <v>3704</v>
      </c>
      <c r="U878" s="32" t="s">
        <v>39</v>
      </c>
      <c r="V878" s="32" t="s">
        <v>39</v>
      </c>
      <c r="W878" s="33"/>
      <c r="X878" s="32" t="s">
        <v>3704</v>
      </c>
      <c r="Y878" s="32" t="s">
        <v>47</v>
      </c>
      <c r="Z878" s="32" t="s">
        <v>160</v>
      </c>
      <c r="AA878" s="32" t="s">
        <v>39</v>
      </c>
      <c r="AB878" s="32" t="s">
        <v>3705</v>
      </c>
      <c r="AC878" s="32" t="s">
        <v>1349</v>
      </c>
      <c r="AD878" s="34"/>
      <c r="AE878" s="32" t="s">
        <v>39</v>
      </c>
      <c r="AF878" s="32" t="s">
        <v>53</v>
      </c>
      <c r="AG878" s="35">
        <v>0</v>
      </c>
      <c r="AH878" s="33">
        <v>44826.425127314818</v>
      </c>
      <c r="AI878" s="32" t="s">
        <v>56</v>
      </c>
    </row>
    <row r="879" spans="1:35">
      <c r="A879" s="32" t="s">
        <v>35</v>
      </c>
      <c r="B879" s="32" t="s">
        <v>982</v>
      </c>
      <c r="C879" s="33"/>
      <c r="D879" s="33">
        <v>44826.425254629627</v>
      </c>
      <c r="E879" s="32" t="s">
        <v>3610</v>
      </c>
      <c r="F879" s="32" t="s">
        <v>3706</v>
      </c>
      <c r="G879">
        <v>12008</v>
      </c>
      <c r="H879" s="33">
        <v>44838.425393518519</v>
      </c>
      <c r="I879" s="32" t="s">
        <v>38</v>
      </c>
      <c r="J879" s="32" t="s">
        <v>39</v>
      </c>
      <c r="K879" s="33"/>
      <c r="L879" s="32" t="s">
        <v>40</v>
      </c>
      <c r="M879" s="32" t="s">
        <v>56</v>
      </c>
      <c r="N879">
        <v>1</v>
      </c>
      <c r="O879" s="32" t="s">
        <v>39</v>
      </c>
      <c r="P879">
        <v>0</v>
      </c>
      <c r="Q879" s="32" t="s">
        <v>56</v>
      </c>
      <c r="R879">
        <v>8888</v>
      </c>
      <c r="S879" s="32" t="s">
        <v>984</v>
      </c>
      <c r="T879" s="32" t="s">
        <v>281</v>
      </c>
      <c r="U879" s="32" t="s">
        <v>39</v>
      </c>
      <c r="V879" s="32" t="s">
        <v>39</v>
      </c>
      <c r="W879" s="33"/>
      <c r="X879" s="32" t="s">
        <v>281</v>
      </c>
      <c r="Y879" s="32" t="s">
        <v>47</v>
      </c>
      <c r="Z879" s="32" t="s">
        <v>160</v>
      </c>
      <c r="AA879" s="32" t="s">
        <v>39</v>
      </c>
      <c r="AB879" s="32" t="s">
        <v>3707</v>
      </c>
      <c r="AC879" s="32" t="s">
        <v>1349</v>
      </c>
      <c r="AD879" s="34"/>
      <c r="AE879" s="32" t="s">
        <v>39</v>
      </c>
      <c r="AF879" s="32" t="s">
        <v>53</v>
      </c>
      <c r="AG879" s="35">
        <v>0</v>
      </c>
      <c r="AH879" s="33">
        <v>44826.425393518519</v>
      </c>
      <c r="AI879" s="32" t="s">
        <v>56</v>
      </c>
    </row>
    <row r="880" spans="1:35">
      <c r="A880" s="32" t="s">
        <v>35</v>
      </c>
      <c r="B880" s="32" t="s">
        <v>982</v>
      </c>
      <c r="C880" s="33"/>
      <c r="D880" s="33">
        <v>44826.428368055553</v>
      </c>
      <c r="E880" s="32" t="s">
        <v>3610</v>
      </c>
      <c r="F880" s="32" t="s">
        <v>3708</v>
      </c>
      <c r="G880">
        <v>12009</v>
      </c>
      <c r="H880" s="33">
        <v>44838.428472222222</v>
      </c>
      <c r="I880" s="32" t="s">
        <v>38</v>
      </c>
      <c r="J880" s="32" t="s">
        <v>39</v>
      </c>
      <c r="K880" s="33"/>
      <c r="L880" s="32" t="s">
        <v>40</v>
      </c>
      <c r="M880" s="32" t="s">
        <v>56</v>
      </c>
      <c r="N880">
        <v>1</v>
      </c>
      <c r="O880" s="32" t="s">
        <v>39</v>
      </c>
      <c r="P880">
        <v>0</v>
      </c>
      <c r="Q880" s="32" t="s">
        <v>56</v>
      </c>
      <c r="R880">
        <v>8888</v>
      </c>
      <c r="S880" s="32" t="s">
        <v>984</v>
      </c>
      <c r="T880" s="32" t="s">
        <v>281</v>
      </c>
      <c r="U880" s="32" t="s">
        <v>39</v>
      </c>
      <c r="V880" s="32" t="s">
        <v>39</v>
      </c>
      <c r="W880" s="33"/>
      <c r="X880" s="32" t="s">
        <v>281</v>
      </c>
      <c r="Y880" s="32" t="s">
        <v>47</v>
      </c>
      <c r="Z880" s="32" t="s">
        <v>160</v>
      </c>
      <c r="AA880" s="32" t="s">
        <v>39</v>
      </c>
      <c r="AB880" s="32" t="s">
        <v>3709</v>
      </c>
      <c r="AC880" s="32" t="s">
        <v>1349</v>
      </c>
      <c r="AD880" s="34"/>
      <c r="AE880" s="32" t="s">
        <v>39</v>
      </c>
      <c r="AF880" s="32" t="s">
        <v>53</v>
      </c>
      <c r="AG880" s="35">
        <v>0</v>
      </c>
      <c r="AH880" s="33">
        <v>44826.428472222222</v>
      </c>
      <c r="AI880" s="32" t="s">
        <v>56</v>
      </c>
    </row>
    <row r="881" spans="1:35">
      <c r="A881" s="32" t="s">
        <v>35</v>
      </c>
      <c r="B881" s="32" t="s">
        <v>982</v>
      </c>
      <c r="C881" s="33"/>
      <c r="D881" s="33">
        <v>44826.430347222224</v>
      </c>
      <c r="E881" s="32" t="s">
        <v>3610</v>
      </c>
      <c r="F881" s="32" t="s">
        <v>3710</v>
      </c>
      <c r="G881">
        <v>12010</v>
      </c>
      <c r="H881" s="33">
        <v>44838.430486111109</v>
      </c>
      <c r="I881" s="32" t="s">
        <v>38</v>
      </c>
      <c r="J881" s="32" t="s">
        <v>39</v>
      </c>
      <c r="K881" s="33"/>
      <c r="L881" s="32" t="s">
        <v>40</v>
      </c>
      <c r="M881" s="32" t="s">
        <v>56</v>
      </c>
      <c r="N881">
        <v>1</v>
      </c>
      <c r="O881" s="32" t="s">
        <v>39</v>
      </c>
      <c r="P881">
        <v>0</v>
      </c>
      <c r="Q881" s="32" t="s">
        <v>56</v>
      </c>
      <c r="R881">
        <v>8888</v>
      </c>
      <c r="S881" s="32" t="s">
        <v>3711</v>
      </c>
      <c r="T881" s="32" t="s">
        <v>3712</v>
      </c>
      <c r="U881" s="32" t="s">
        <v>39</v>
      </c>
      <c r="V881" s="32" t="s">
        <v>39</v>
      </c>
      <c r="W881" s="33"/>
      <c r="X881" s="32" t="s">
        <v>3712</v>
      </c>
      <c r="Y881" s="32" t="s">
        <v>47</v>
      </c>
      <c r="Z881" s="32" t="s">
        <v>160</v>
      </c>
      <c r="AA881" s="32" t="s">
        <v>39</v>
      </c>
      <c r="AB881" s="32" t="s">
        <v>3713</v>
      </c>
      <c r="AC881" s="32" t="s">
        <v>1349</v>
      </c>
      <c r="AD881" s="34"/>
      <c r="AE881" s="32" t="s">
        <v>39</v>
      </c>
      <c r="AF881" s="32" t="s">
        <v>53</v>
      </c>
      <c r="AG881" s="35">
        <v>0</v>
      </c>
      <c r="AH881" s="33">
        <v>44826.430486111109</v>
      </c>
      <c r="AI881" s="32" t="s">
        <v>56</v>
      </c>
    </row>
    <row r="882" spans="1:35">
      <c r="A882" s="32" t="s">
        <v>35</v>
      </c>
      <c r="B882" s="32" t="s">
        <v>36</v>
      </c>
      <c r="C882" s="33">
        <v>44826.694965277777</v>
      </c>
      <c r="D882" s="33">
        <v>44826.432303240741</v>
      </c>
      <c r="E882" s="32" t="s">
        <v>37</v>
      </c>
      <c r="F882" s="32" t="s">
        <v>3714</v>
      </c>
      <c r="G882">
        <v>12011</v>
      </c>
      <c r="H882" s="33">
        <v>44838.435243055559</v>
      </c>
      <c r="I882" s="32" t="s">
        <v>38</v>
      </c>
      <c r="J882" s="32" t="s">
        <v>39</v>
      </c>
      <c r="K882" s="33"/>
      <c r="L882" s="32" t="s">
        <v>40</v>
      </c>
      <c r="M882" s="32" t="s">
        <v>56</v>
      </c>
      <c r="N882">
        <v>1</v>
      </c>
      <c r="O882" s="32" t="s">
        <v>82</v>
      </c>
      <c r="P882">
        <v>0</v>
      </c>
      <c r="Q882" s="32" t="s">
        <v>56</v>
      </c>
      <c r="R882">
        <v>8138</v>
      </c>
      <c r="S882" s="32" t="s">
        <v>605</v>
      </c>
      <c r="T882" s="32" t="s">
        <v>606</v>
      </c>
      <c r="U882" s="32" t="s">
        <v>45</v>
      </c>
      <c r="V882" s="32" t="s">
        <v>3715</v>
      </c>
      <c r="W882" s="33">
        <v>44826.692488425928</v>
      </c>
      <c r="X882" s="32" t="s">
        <v>67</v>
      </c>
      <c r="Y882" s="32" t="s">
        <v>47</v>
      </c>
      <c r="Z882" s="32" t="s">
        <v>48</v>
      </c>
      <c r="AA882" s="32" t="s">
        <v>336</v>
      </c>
      <c r="AB882" s="32" t="s">
        <v>3716</v>
      </c>
      <c r="AC882" s="32" t="s">
        <v>480</v>
      </c>
      <c r="AD882" s="34">
        <v>44686</v>
      </c>
      <c r="AE882" s="32" t="s">
        <v>39</v>
      </c>
      <c r="AF882" s="32" t="s">
        <v>50</v>
      </c>
      <c r="AG882" s="35">
        <v>0</v>
      </c>
      <c r="AH882" s="33">
        <v>44827.409918981481</v>
      </c>
      <c r="AI882" s="32" t="s">
        <v>56</v>
      </c>
    </row>
    <row r="883" spans="1:35">
      <c r="A883" s="32" t="s">
        <v>35</v>
      </c>
      <c r="B883" s="32" t="s">
        <v>982</v>
      </c>
      <c r="C883" s="33"/>
      <c r="D883" s="33">
        <v>44826.432662037034</v>
      </c>
      <c r="E883" s="32" t="s">
        <v>3610</v>
      </c>
      <c r="F883" s="32" t="s">
        <v>3717</v>
      </c>
      <c r="G883">
        <v>12012</v>
      </c>
      <c r="H883" s="33">
        <v>44838.432719907411</v>
      </c>
      <c r="I883" s="32" t="s">
        <v>38</v>
      </c>
      <c r="J883" s="32" t="s">
        <v>39</v>
      </c>
      <c r="K883" s="33"/>
      <c r="L883" s="32" t="s">
        <v>40</v>
      </c>
      <c r="M883" s="32" t="s">
        <v>56</v>
      </c>
      <c r="N883">
        <v>1</v>
      </c>
      <c r="O883" s="32" t="s">
        <v>39</v>
      </c>
      <c r="P883">
        <v>0</v>
      </c>
      <c r="Q883" s="32" t="s">
        <v>56</v>
      </c>
      <c r="R883">
        <v>8888</v>
      </c>
      <c r="S883" s="32" t="s">
        <v>3711</v>
      </c>
      <c r="T883" s="32" t="s">
        <v>3712</v>
      </c>
      <c r="U883" s="32" t="s">
        <v>39</v>
      </c>
      <c r="V883" s="32" t="s">
        <v>39</v>
      </c>
      <c r="W883" s="33"/>
      <c r="X883" s="32" t="s">
        <v>3712</v>
      </c>
      <c r="Y883" s="32" t="s">
        <v>47</v>
      </c>
      <c r="Z883" s="32" t="s">
        <v>160</v>
      </c>
      <c r="AA883" s="32" t="s">
        <v>39</v>
      </c>
      <c r="AB883" s="32" t="s">
        <v>3718</v>
      </c>
      <c r="AC883" s="32" t="s">
        <v>1349</v>
      </c>
      <c r="AD883" s="34"/>
      <c r="AE883" s="32" t="s">
        <v>39</v>
      </c>
      <c r="AF883" s="32" t="s">
        <v>53</v>
      </c>
      <c r="AG883" s="35">
        <v>0</v>
      </c>
      <c r="AH883" s="33">
        <v>44826.432719907411</v>
      </c>
      <c r="AI883" s="32" t="s">
        <v>56</v>
      </c>
    </row>
    <row r="884" spans="1:35">
      <c r="A884" s="32" t="s">
        <v>35</v>
      </c>
      <c r="B884" s="32" t="s">
        <v>982</v>
      </c>
      <c r="C884" s="33"/>
      <c r="D884" s="33">
        <v>44826.433437500003</v>
      </c>
      <c r="E884" s="32" t="s">
        <v>3610</v>
      </c>
      <c r="F884" s="32" t="s">
        <v>3719</v>
      </c>
      <c r="G884">
        <v>12013</v>
      </c>
      <c r="H884" s="33">
        <v>44838.43372685185</v>
      </c>
      <c r="I884" s="32" t="s">
        <v>38</v>
      </c>
      <c r="J884" s="32" t="s">
        <v>39</v>
      </c>
      <c r="K884" s="33"/>
      <c r="L884" s="32" t="s">
        <v>40</v>
      </c>
      <c r="M884" s="32" t="s">
        <v>56</v>
      </c>
      <c r="N884">
        <v>1</v>
      </c>
      <c r="O884" s="32" t="s">
        <v>39</v>
      </c>
      <c r="P884">
        <v>0</v>
      </c>
      <c r="Q884" s="32" t="s">
        <v>56</v>
      </c>
      <c r="R884">
        <v>8888</v>
      </c>
      <c r="S884" s="32" t="s">
        <v>984</v>
      </c>
      <c r="T884" s="32" t="s">
        <v>281</v>
      </c>
      <c r="U884" s="32" t="s">
        <v>39</v>
      </c>
      <c r="V884" s="32" t="s">
        <v>39</v>
      </c>
      <c r="W884" s="33"/>
      <c r="X884" s="32" t="s">
        <v>281</v>
      </c>
      <c r="Y884" s="32" t="s">
        <v>47</v>
      </c>
      <c r="Z884" s="32" t="s">
        <v>160</v>
      </c>
      <c r="AA884" s="32" t="s">
        <v>39</v>
      </c>
      <c r="AB884" s="32" t="s">
        <v>3720</v>
      </c>
      <c r="AC884" s="32" t="s">
        <v>1349</v>
      </c>
      <c r="AD884" s="34"/>
      <c r="AE884" s="32" t="s">
        <v>39</v>
      </c>
      <c r="AF884" s="32" t="s">
        <v>53</v>
      </c>
      <c r="AG884" s="35">
        <v>0</v>
      </c>
      <c r="AH884" s="33">
        <v>44826.43372685185</v>
      </c>
      <c r="AI884" s="32" t="s">
        <v>56</v>
      </c>
    </row>
    <row r="885" spans="1:35">
      <c r="A885" s="32" t="s">
        <v>35</v>
      </c>
      <c r="B885" s="32" t="s">
        <v>982</v>
      </c>
      <c r="C885" s="33"/>
      <c r="D885" s="33">
        <v>44826.435567129629</v>
      </c>
      <c r="E885" s="32" t="s">
        <v>3610</v>
      </c>
      <c r="F885" s="32" t="s">
        <v>3721</v>
      </c>
      <c r="G885">
        <v>12014</v>
      </c>
      <c r="H885" s="33">
        <v>44838.436111111114</v>
      </c>
      <c r="I885" s="32" t="s">
        <v>38</v>
      </c>
      <c r="J885" s="32" t="s">
        <v>39</v>
      </c>
      <c r="K885" s="33"/>
      <c r="L885" s="32" t="s">
        <v>40</v>
      </c>
      <c r="M885" s="32" t="s">
        <v>56</v>
      </c>
      <c r="N885">
        <v>1</v>
      </c>
      <c r="O885" s="32" t="s">
        <v>39</v>
      </c>
      <c r="P885">
        <v>0</v>
      </c>
      <c r="Q885" s="32" t="s">
        <v>56</v>
      </c>
      <c r="R885">
        <v>8888</v>
      </c>
      <c r="S885" s="32" t="s">
        <v>279</v>
      </c>
      <c r="T885" s="32" t="s">
        <v>280</v>
      </c>
      <c r="U885" s="32" t="s">
        <v>39</v>
      </c>
      <c r="V885" s="32" t="s">
        <v>39</v>
      </c>
      <c r="W885" s="33"/>
      <c r="X885" s="32" t="s">
        <v>280</v>
      </c>
      <c r="Y885" s="32" t="s">
        <v>47</v>
      </c>
      <c r="Z885" s="32" t="s">
        <v>160</v>
      </c>
      <c r="AA885" s="32" t="s">
        <v>39</v>
      </c>
      <c r="AB885" s="32" t="s">
        <v>3722</v>
      </c>
      <c r="AC885" s="32" t="s">
        <v>1349</v>
      </c>
      <c r="AD885" s="34"/>
      <c r="AE885" s="32" t="s">
        <v>39</v>
      </c>
      <c r="AF885" s="32" t="s">
        <v>53</v>
      </c>
      <c r="AG885" s="35">
        <v>0</v>
      </c>
      <c r="AH885" s="33">
        <v>44833.711284722223</v>
      </c>
      <c r="AI885" s="32" t="s">
        <v>56</v>
      </c>
    </row>
    <row r="886" spans="1:35">
      <c r="A886" s="32" t="s">
        <v>35</v>
      </c>
      <c r="B886" s="32" t="s">
        <v>982</v>
      </c>
      <c r="C886" s="33"/>
      <c r="D886" s="33">
        <v>44826.436203703706</v>
      </c>
      <c r="E886" s="32" t="s">
        <v>3610</v>
      </c>
      <c r="F886" s="32" t="s">
        <v>3723</v>
      </c>
      <c r="G886">
        <v>12015</v>
      </c>
      <c r="H886" s="33">
        <v>44838.436273148145</v>
      </c>
      <c r="I886" s="32" t="s">
        <v>38</v>
      </c>
      <c r="J886" s="32" t="s">
        <v>39</v>
      </c>
      <c r="K886" s="33"/>
      <c r="L886" s="32" t="s">
        <v>40</v>
      </c>
      <c r="M886" s="32" t="s">
        <v>56</v>
      </c>
      <c r="N886">
        <v>1</v>
      </c>
      <c r="O886" s="32" t="s">
        <v>39</v>
      </c>
      <c r="P886">
        <v>0</v>
      </c>
      <c r="Q886" s="32" t="s">
        <v>56</v>
      </c>
      <c r="R886">
        <v>8888</v>
      </c>
      <c r="S886" s="32" t="s">
        <v>373</v>
      </c>
      <c r="T886" s="32" t="s">
        <v>196</v>
      </c>
      <c r="U886" s="32" t="s">
        <v>39</v>
      </c>
      <c r="V886" s="32" t="s">
        <v>39</v>
      </c>
      <c r="W886" s="33"/>
      <c r="X886" s="32" t="s">
        <v>196</v>
      </c>
      <c r="Y886" s="32" t="s">
        <v>47</v>
      </c>
      <c r="Z886" s="32" t="s">
        <v>160</v>
      </c>
      <c r="AA886" s="32" t="s">
        <v>39</v>
      </c>
      <c r="AB886" s="32" t="s">
        <v>3724</v>
      </c>
      <c r="AC886" s="32" t="s">
        <v>1349</v>
      </c>
      <c r="AD886" s="34"/>
      <c r="AE886" s="32" t="s">
        <v>39</v>
      </c>
      <c r="AF886" s="32" t="s">
        <v>53</v>
      </c>
      <c r="AG886" s="35">
        <v>0</v>
      </c>
      <c r="AH886" s="33">
        <v>44826.436273148145</v>
      </c>
      <c r="AI886" s="32" t="s">
        <v>56</v>
      </c>
    </row>
    <row r="887" spans="1:35">
      <c r="A887" s="32" t="s">
        <v>35</v>
      </c>
      <c r="B887" s="32" t="s">
        <v>982</v>
      </c>
      <c r="C887" s="33"/>
      <c r="D887" s="33">
        <v>44826.437245370369</v>
      </c>
      <c r="E887" s="32" t="s">
        <v>3610</v>
      </c>
      <c r="F887" s="32" t="s">
        <v>3725</v>
      </c>
      <c r="G887">
        <v>12016</v>
      </c>
      <c r="H887" s="33">
        <v>44838.4375</v>
      </c>
      <c r="I887" s="32" t="s">
        <v>38</v>
      </c>
      <c r="J887" s="32" t="s">
        <v>39</v>
      </c>
      <c r="K887" s="33"/>
      <c r="L887" s="32" t="s">
        <v>40</v>
      </c>
      <c r="M887" s="32" t="s">
        <v>56</v>
      </c>
      <c r="N887">
        <v>1</v>
      </c>
      <c r="O887" s="32" t="s">
        <v>39</v>
      </c>
      <c r="P887">
        <v>0</v>
      </c>
      <c r="Q887" s="32" t="s">
        <v>56</v>
      </c>
      <c r="R887">
        <v>8888</v>
      </c>
      <c r="S887" s="32" t="s">
        <v>279</v>
      </c>
      <c r="T887" s="32" t="s">
        <v>280</v>
      </c>
      <c r="U887" s="32" t="s">
        <v>39</v>
      </c>
      <c r="V887" s="32" t="s">
        <v>39</v>
      </c>
      <c r="W887" s="33"/>
      <c r="X887" s="32" t="s">
        <v>280</v>
      </c>
      <c r="Y887" s="32" t="s">
        <v>47</v>
      </c>
      <c r="Z887" s="32" t="s">
        <v>160</v>
      </c>
      <c r="AA887" s="32" t="s">
        <v>39</v>
      </c>
      <c r="AB887" s="32" t="s">
        <v>3726</v>
      </c>
      <c r="AC887" s="32" t="s">
        <v>1349</v>
      </c>
      <c r="AD887" s="34"/>
      <c r="AE887" s="32" t="s">
        <v>39</v>
      </c>
      <c r="AF887" s="32" t="s">
        <v>53</v>
      </c>
      <c r="AG887" s="35">
        <v>0</v>
      </c>
      <c r="AH887" s="33">
        <v>44833.711157407408</v>
      </c>
      <c r="AI887" s="32" t="s">
        <v>56</v>
      </c>
    </row>
    <row r="888" spans="1:35">
      <c r="A888" s="32" t="s">
        <v>35</v>
      </c>
      <c r="B888" s="32" t="s">
        <v>982</v>
      </c>
      <c r="C888" s="33"/>
      <c r="D888" s="33">
        <v>44826.438310185185</v>
      </c>
      <c r="E888" s="32" t="s">
        <v>3610</v>
      </c>
      <c r="F888" s="32" t="s">
        <v>3727</v>
      </c>
      <c r="G888">
        <v>12017</v>
      </c>
      <c r="H888" s="33">
        <v>44838.438368055555</v>
      </c>
      <c r="I888" s="32" t="s">
        <v>38</v>
      </c>
      <c r="J888" s="32" t="s">
        <v>39</v>
      </c>
      <c r="K888" s="33"/>
      <c r="L888" s="32" t="s">
        <v>40</v>
      </c>
      <c r="M888" s="32" t="s">
        <v>56</v>
      </c>
      <c r="N888">
        <v>1</v>
      </c>
      <c r="O888" s="32" t="s">
        <v>39</v>
      </c>
      <c r="P888">
        <v>0</v>
      </c>
      <c r="Q888" s="32" t="s">
        <v>56</v>
      </c>
      <c r="R888">
        <v>8888</v>
      </c>
      <c r="S888" s="32" t="s">
        <v>373</v>
      </c>
      <c r="T888" s="32" t="s">
        <v>196</v>
      </c>
      <c r="U888" s="32" t="s">
        <v>39</v>
      </c>
      <c r="V888" s="32" t="s">
        <v>39</v>
      </c>
      <c r="W888" s="33"/>
      <c r="X888" s="32" t="s">
        <v>196</v>
      </c>
      <c r="Y888" s="32" t="s">
        <v>47</v>
      </c>
      <c r="Z888" s="32" t="s">
        <v>160</v>
      </c>
      <c r="AA888" s="32" t="s">
        <v>39</v>
      </c>
      <c r="AB888" s="32" t="s">
        <v>3728</v>
      </c>
      <c r="AC888" s="32" t="s">
        <v>1349</v>
      </c>
      <c r="AD888" s="34"/>
      <c r="AE888" s="32" t="s">
        <v>39</v>
      </c>
      <c r="AF888" s="32" t="s">
        <v>53</v>
      </c>
      <c r="AG888" s="35">
        <v>0</v>
      </c>
      <c r="AH888" s="33">
        <v>44826.438368055555</v>
      </c>
      <c r="AI888" s="32" t="s">
        <v>56</v>
      </c>
    </row>
    <row r="889" spans="1:35">
      <c r="A889" s="32" t="s">
        <v>35</v>
      </c>
      <c r="B889" s="32" t="s">
        <v>982</v>
      </c>
      <c r="C889" s="33"/>
      <c r="D889" s="33">
        <v>44826.438958333332</v>
      </c>
      <c r="E889" s="32" t="s">
        <v>3610</v>
      </c>
      <c r="F889" s="32" t="s">
        <v>3729</v>
      </c>
      <c r="G889">
        <v>12018</v>
      </c>
      <c r="H889" s="33">
        <v>44838.439004629632</v>
      </c>
      <c r="I889" s="32" t="s">
        <v>38</v>
      </c>
      <c r="J889" s="32" t="s">
        <v>39</v>
      </c>
      <c r="K889" s="33"/>
      <c r="L889" s="32" t="s">
        <v>40</v>
      </c>
      <c r="M889" s="32" t="s">
        <v>56</v>
      </c>
      <c r="N889">
        <v>1</v>
      </c>
      <c r="O889" s="32" t="s">
        <v>39</v>
      </c>
      <c r="P889">
        <v>0</v>
      </c>
      <c r="Q889" s="32" t="s">
        <v>56</v>
      </c>
      <c r="R889">
        <v>8888</v>
      </c>
      <c r="S889" s="32" t="s">
        <v>3703</v>
      </c>
      <c r="T889" s="32" t="s">
        <v>3704</v>
      </c>
      <c r="U889" s="32" t="s">
        <v>39</v>
      </c>
      <c r="V889" s="32" t="s">
        <v>39</v>
      </c>
      <c r="W889" s="33"/>
      <c r="X889" s="32" t="s">
        <v>3704</v>
      </c>
      <c r="Y889" s="32" t="s">
        <v>47</v>
      </c>
      <c r="Z889" s="32" t="s">
        <v>160</v>
      </c>
      <c r="AA889" s="32" t="s">
        <v>39</v>
      </c>
      <c r="AB889" s="32" t="s">
        <v>3730</v>
      </c>
      <c r="AC889" s="32" t="s">
        <v>1349</v>
      </c>
      <c r="AD889" s="34"/>
      <c r="AE889" s="32" t="s">
        <v>39</v>
      </c>
      <c r="AF889" s="32" t="s">
        <v>53</v>
      </c>
      <c r="AG889" s="35">
        <v>0</v>
      </c>
      <c r="AH889" s="33">
        <v>44826.439004629632</v>
      </c>
      <c r="AI889" s="32" t="s">
        <v>56</v>
      </c>
    </row>
    <row r="890" spans="1:35">
      <c r="A890" s="32" t="s">
        <v>35</v>
      </c>
      <c r="B890" s="32" t="s">
        <v>1527</v>
      </c>
      <c r="C890" s="33">
        <v>44826.485277777778</v>
      </c>
      <c r="D890" s="33">
        <v>44826.438981481479</v>
      </c>
      <c r="E890" s="32" t="s">
        <v>37</v>
      </c>
      <c r="F890" s="32" t="s">
        <v>39</v>
      </c>
      <c r="G890">
        <v>12019</v>
      </c>
      <c r="H890" s="33">
        <v>44830.689085648148</v>
      </c>
      <c r="I890" s="32" t="s">
        <v>3731</v>
      </c>
      <c r="J890" s="32" t="s">
        <v>45</v>
      </c>
      <c r="K890" s="33">
        <v>44826.474386574075</v>
      </c>
      <c r="L890" s="32" t="s">
        <v>40</v>
      </c>
      <c r="M890" s="32" t="s">
        <v>56</v>
      </c>
      <c r="N890">
        <v>1</v>
      </c>
      <c r="O890" s="32" t="s">
        <v>119</v>
      </c>
      <c r="P890">
        <v>1</v>
      </c>
      <c r="Q890" s="32" t="s">
        <v>41</v>
      </c>
      <c r="R890">
        <v>8170</v>
      </c>
      <c r="S890" s="32" t="s">
        <v>169</v>
      </c>
      <c r="T890" s="32" t="s">
        <v>170</v>
      </c>
      <c r="U890" s="32" t="s">
        <v>45</v>
      </c>
      <c r="V890" s="32" t="s">
        <v>3732</v>
      </c>
      <c r="W890" s="33">
        <v>44826.485277777778</v>
      </c>
      <c r="X890" s="32" t="s">
        <v>96</v>
      </c>
      <c r="Y890" s="32" t="s">
        <v>47</v>
      </c>
      <c r="Z890" s="32" t="s">
        <v>48</v>
      </c>
      <c r="AA890" s="32" t="s">
        <v>97</v>
      </c>
      <c r="AB890" s="32" t="s">
        <v>1674</v>
      </c>
      <c r="AC890" s="32" t="s">
        <v>621</v>
      </c>
      <c r="AD890" s="34">
        <v>44686</v>
      </c>
      <c r="AE890" s="32" t="s">
        <v>39</v>
      </c>
      <c r="AF890" s="32" t="s">
        <v>53</v>
      </c>
      <c r="AG890" s="35">
        <v>0</v>
      </c>
      <c r="AH890" s="33">
        <v>44826.485729166663</v>
      </c>
      <c r="AI890" s="32" t="s">
        <v>56</v>
      </c>
    </row>
    <row r="891" spans="1:35">
      <c r="A891" s="32" t="s">
        <v>35</v>
      </c>
      <c r="B891" s="32" t="s">
        <v>73</v>
      </c>
      <c r="C891" s="33">
        <v>44826.696342592593</v>
      </c>
      <c r="D891" s="33">
        <v>44826.439166666663</v>
      </c>
      <c r="E891" s="32" t="s">
        <v>37</v>
      </c>
      <c r="F891" s="32" t="s">
        <v>3733</v>
      </c>
      <c r="G891">
        <v>12020</v>
      </c>
      <c r="H891" s="33">
        <v>44838.440081018518</v>
      </c>
      <c r="I891" s="32" t="s">
        <v>38</v>
      </c>
      <c r="J891" s="32" t="s">
        <v>39</v>
      </c>
      <c r="K891" s="33"/>
      <c r="L891" s="32" t="s">
        <v>40</v>
      </c>
      <c r="M891" s="32" t="s">
        <v>56</v>
      </c>
      <c r="N891">
        <v>1</v>
      </c>
      <c r="O891" s="32" t="s">
        <v>74</v>
      </c>
      <c r="P891">
        <v>0</v>
      </c>
      <c r="Q891" s="32" t="s">
        <v>56</v>
      </c>
      <c r="R891">
        <v>8762</v>
      </c>
      <c r="S891" s="32" t="s">
        <v>301</v>
      </c>
      <c r="T891" s="32" t="s">
        <v>302</v>
      </c>
      <c r="U891" s="32" t="s">
        <v>45</v>
      </c>
      <c r="V891" s="32" t="s">
        <v>3734</v>
      </c>
      <c r="W891" s="33">
        <v>44826.695972222224</v>
      </c>
      <c r="X891" s="32" t="s">
        <v>67</v>
      </c>
      <c r="Y891" s="32" t="s">
        <v>47</v>
      </c>
      <c r="Z891" s="32" t="s">
        <v>48</v>
      </c>
      <c r="AA891" s="32" t="s">
        <v>77</v>
      </c>
      <c r="AB891" s="32" t="s">
        <v>3735</v>
      </c>
      <c r="AC891" s="32" t="s">
        <v>1466</v>
      </c>
      <c r="AD891" s="34"/>
      <c r="AE891" s="32" t="s">
        <v>39</v>
      </c>
      <c r="AF891" s="32" t="s">
        <v>50</v>
      </c>
      <c r="AG891" s="35">
        <v>0</v>
      </c>
      <c r="AH891" s="33">
        <v>44826.696331018517</v>
      </c>
      <c r="AI891" s="32" t="s">
        <v>56</v>
      </c>
    </row>
    <row r="892" spans="1:35">
      <c r="A892" s="32" t="s">
        <v>35</v>
      </c>
      <c r="B892" s="32" t="s">
        <v>982</v>
      </c>
      <c r="C892" s="33"/>
      <c r="D892" s="33">
        <v>44826.441620370373</v>
      </c>
      <c r="E892" s="32" t="s">
        <v>3610</v>
      </c>
      <c r="F892" s="32" t="s">
        <v>3736</v>
      </c>
      <c r="G892">
        <v>12021</v>
      </c>
      <c r="H892" s="33">
        <v>44838.441759259258</v>
      </c>
      <c r="I892" s="32" t="s">
        <v>38</v>
      </c>
      <c r="J892" s="32" t="s">
        <v>39</v>
      </c>
      <c r="K892" s="33"/>
      <c r="L892" s="32" t="s">
        <v>40</v>
      </c>
      <c r="M892" s="32" t="s">
        <v>56</v>
      </c>
      <c r="N892">
        <v>1</v>
      </c>
      <c r="O892" s="32" t="s">
        <v>39</v>
      </c>
      <c r="P892">
        <v>0</v>
      </c>
      <c r="Q892" s="32" t="s">
        <v>56</v>
      </c>
      <c r="R892">
        <v>8888</v>
      </c>
      <c r="S892" s="32" t="s">
        <v>986</v>
      </c>
      <c r="T892" s="32" t="s">
        <v>535</v>
      </c>
      <c r="U892" s="32" t="s">
        <v>39</v>
      </c>
      <c r="V892" s="32" t="s">
        <v>39</v>
      </c>
      <c r="W892" s="33"/>
      <c r="X892" s="32" t="s">
        <v>535</v>
      </c>
      <c r="Y892" s="32" t="s">
        <v>47</v>
      </c>
      <c r="Z892" s="32" t="s">
        <v>160</v>
      </c>
      <c r="AA892" s="32" t="s">
        <v>39</v>
      </c>
      <c r="AB892" s="32" t="s">
        <v>3737</v>
      </c>
      <c r="AC892" s="32" t="s">
        <v>1349</v>
      </c>
      <c r="AD892" s="34"/>
      <c r="AE892" s="32" t="s">
        <v>39</v>
      </c>
      <c r="AF892" s="32" t="s">
        <v>53</v>
      </c>
      <c r="AG892" s="35">
        <v>0</v>
      </c>
      <c r="AH892" s="33">
        <v>44826.441759259258</v>
      </c>
      <c r="AI892" s="32" t="s">
        <v>56</v>
      </c>
    </row>
    <row r="893" spans="1:35">
      <c r="A893" s="32" t="s">
        <v>35</v>
      </c>
      <c r="B893" s="32" t="s">
        <v>982</v>
      </c>
      <c r="C893" s="33"/>
      <c r="D893" s="33">
        <v>44826.441805555558</v>
      </c>
      <c r="E893" s="32" t="s">
        <v>3610</v>
      </c>
      <c r="F893" s="32" t="s">
        <v>3738</v>
      </c>
      <c r="G893">
        <v>12022</v>
      </c>
      <c r="H893" s="33">
        <v>44838.441886574074</v>
      </c>
      <c r="I893" s="32" t="s">
        <v>38</v>
      </c>
      <c r="J893" s="32" t="s">
        <v>39</v>
      </c>
      <c r="K893" s="33"/>
      <c r="L893" s="32" t="s">
        <v>40</v>
      </c>
      <c r="M893" s="32" t="s">
        <v>56</v>
      </c>
      <c r="N893">
        <v>1</v>
      </c>
      <c r="O893" s="32" t="s">
        <v>39</v>
      </c>
      <c r="P893">
        <v>0</v>
      </c>
      <c r="Q893" s="32" t="s">
        <v>56</v>
      </c>
      <c r="R893">
        <v>8888</v>
      </c>
      <c r="S893" s="32" t="s">
        <v>968</v>
      </c>
      <c r="T893" s="32" t="s">
        <v>177</v>
      </c>
      <c r="U893" s="32" t="s">
        <v>39</v>
      </c>
      <c r="V893" s="32" t="s">
        <v>39</v>
      </c>
      <c r="W893" s="33"/>
      <c r="X893" s="32" t="s">
        <v>177</v>
      </c>
      <c r="Y893" s="32" t="s">
        <v>47</v>
      </c>
      <c r="Z893" s="32" t="s">
        <v>160</v>
      </c>
      <c r="AA893" s="32" t="s">
        <v>39</v>
      </c>
      <c r="AB893" s="32" t="s">
        <v>3739</v>
      </c>
      <c r="AC893" s="32" t="s">
        <v>1349</v>
      </c>
      <c r="AD893" s="34"/>
      <c r="AE893" s="32" t="s">
        <v>39</v>
      </c>
      <c r="AF893" s="32" t="s">
        <v>53</v>
      </c>
      <c r="AG893" s="35">
        <v>0</v>
      </c>
      <c r="AH893" s="33">
        <v>44826.441886574074</v>
      </c>
      <c r="AI893" s="32" t="s">
        <v>56</v>
      </c>
    </row>
    <row r="894" spans="1:35">
      <c r="A894" s="32" t="s">
        <v>35</v>
      </c>
      <c r="B894" s="32" t="s">
        <v>982</v>
      </c>
      <c r="C894" s="33"/>
      <c r="D894" s="33">
        <v>44826.443865740737</v>
      </c>
      <c r="E894" s="32" t="s">
        <v>3610</v>
      </c>
      <c r="F894" s="32" t="s">
        <v>3740</v>
      </c>
      <c r="G894">
        <v>12023</v>
      </c>
      <c r="H894" s="33">
        <v>44838.444444444445</v>
      </c>
      <c r="I894" s="32" t="s">
        <v>38</v>
      </c>
      <c r="J894" s="32" t="s">
        <v>39</v>
      </c>
      <c r="K894" s="33"/>
      <c r="L894" s="32" t="s">
        <v>40</v>
      </c>
      <c r="M894" s="32" t="s">
        <v>56</v>
      </c>
      <c r="N894">
        <v>1</v>
      </c>
      <c r="O894" s="32" t="s">
        <v>39</v>
      </c>
      <c r="P894">
        <v>0</v>
      </c>
      <c r="Q894" s="32" t="s">
        <v>56</v>
      </c>
      <c r="R894">
        <v>8888</v>
      </c>
      <c r="S894" s="32" t="s">
        <v>279</v>
      </c>
      <c r="T894" s="32" t="s">
        <v>280</v>
      </c>
      <c r="U894" s="32" t="s">
        <v>39</v>
      </c>
      <c r="V894" s="32" t="s">
        <v>39</v>
      </c>
      <c r="W894" s="33"/>
      <c r="X894" s="32" t="s">
        <v>280</v>
      </c>
      <c r="Y894" s="32" t="s">
        <v>47</v>
      </c>
      <c r="Z894" s="32" t="s">
        <v>160</v>
      </c>
      <c r="AA894" s="32" t="s">
        <v>39</v>
      </c>
      <c r="AB894" s="32" t="s">
        <v>3741</v>
      </c>
      <c r="AC894" s="32" t="s">
        <v>1349</v>
      </c>
      <c r="AD894" s="34"/>
      <c r="AE894" s="32" t="s">
        <v>39</v>
      </c>
      <c r="AF894" s="32" t="s">
        <v>53</v>
      </c>
      <c r="AG894" s="35">
        <v>0</v>
      </c>
      <c r="AH894" s="33">
        <v>44833.7109375</v>
      </c>
      <c r="AI894" s="32" t="s">
        <v>56</v>
      </c>
    </row>
    <row r="895" spans="1:35">
      <c r="A895" s="32" t="s">
        <v>35</v>
      </c>
      <c r="B895" s="32" t="s">
        <v>982</v>
      </c>
      <c r="C895" s="33"/>
      <c r="D895" s="33">
        <v>44826.44462962963</v>
      </c>
      <c r="E895" s="32" t="s">
        <v>3610</v>
      </c>
      <c r="F895" s="32" t="s">
        <v>3742</v>
      </c>
      <c r="G895">
        <v>12024</v>
      </c>
      <c r="H895" s="33">
        <v>44838.444699074076</v>
      </c>
      <c r="I895" s="32" t="s">
        <v>38</v>
      </c>
      <c r="J895" s="32" t="s">
        <v>39</v>
      </c>
      <c r="K895" s="33"/>
      <c r="L895" s="32" t="s">
        <v>40</v>
      </c>
      <c r="M895" s="32" t="s">
        <v>56</v>
      </c>
      <c r="N895">
        <v>1</v>
      </c>
      <c r="O895" s="32" t="s">
        <v>39</v>
      </c>
      <c r="P895">
        <v>0</v>
      </c>
      <c r="Q895" s="32" t="s">
        <v>56</v>
      </c>
      <c r="R895">
        <v>8888</v>
      </c>
      <c r="S895" s="32" t="s">
        <v>968</v>
      </c>
      <c r="T895" s="32" t="s">
        <v>177</v>
      </c>
      <c r="U895" s="32" t="s">
        <v>39</v>
      </c>
      <c r="V895" s="32" t="s">
        <v>39</v>
      </c>
      <c r="W895" s="33"/>
      <c r="X895" s="32" t="s">
        <v>177</v>
      </c>
      <c r="Y895" s="32" t="s">
        <v>47</v>
      </c>
      <c r="Z895" s="32" t="s">
        <v>160</v>
      </c>
      <c r="AA895" s="32" t="s">
        <v>39</v>
      </c>
      <c r="AB895" s="32" t="s">
        <v>3743</v>
      </c>
      <c r="AC895" s="32" t="s">
        <v>1349</v>
      </c>
      <c r="AD895" s="34"/>
      <c r="AE895" s="32" t="s">
        <v>39</v>
      </c>
      <c r="AF895" s="32" t="s">
        <v>53</v>
      </c>
      <c r="AG895" s="35">
        <v>0</v>
      </c>
      <c r="AH895" s="33">
        <v>44826.444699074076</v>
      </c>
      <c r="AI895" s="32" t="s">
        <v>56</v>
      </c>
    </row>
    <row r="896" spans="1:35">
      <c r="A896" s="32" t="s">
        <v>35</v>
      </c>
      <c r="B896" s="32" t="s">
        <v>982</v>
      </c>
      <c r="C896" s="33"/>
      <c r="D896" s="33">
        <v>44826.445960648147</v>
      </c>
      <c r="E896" s="32" t="s">
        <v>3610</v>
      </c>
      <c r="F896" s="32" t="s">
        <v>3744</v>
      </c>
      <c r="G896">
        <v>12025</v>
      </c>
      <c r="H896" s="33">
        <v>44838.446527777778</v>
      </c>
      <c r="I896" s="32" t="s">
        <v>38</v>
      </c>
      <c r="J896" s="32" t="s">
        <v>39</v>
      </c>
      <c r="K896" s="33"/>
      <c r="L896" s="32" t="s">
        <v>40</v>
      </c>
      <c r="M896" s="32" t="s">
        <v>56</v>
      </c>
      <c r="N896">
        <v>1</v>
      </c>
      <c r="O896" s="32" t="s">
        <v>39</v>
      </c>
      <c r="P896">
        <v>0</v>
      </c>
      <c r="Q896" s="32" t="s">
        <v>56</v>
      </c>
      <c r="R896">
        <v>8888</v>
      </c>
      <c r="S896" s="32" t="s">
        <v>279</v>
      </c>
      <c r="T896" s="32" t="s">
        <v>280</v>
      </c>
      <c r="U896" s="32" t="s">
        <v>39</v>
      </c>
      <c r="V896" s="32" t="s">
        <v>39</v>
      </c>
      <c r="W896" s="33"/>
      <c r="X896" s="32" t="s">
        <v>280</v>
      </c>
      <c r="Y896" s="32" t="s">
        <v>47</v>
      </c>
      <c r="Z896" s="32" t="s">
        <v>160</v>
      </c>
      <c r="AA896" s="32" t="s">
        <v>39</v>
      </c>
      <c r="AB896" s="32" t="s">
        <v>3745</v>
      </c>
      <c r="AC896" s="32" t="s">
        <v>1349</v>
      </c>
      <c r="AD896" s="34"/>
      <c r="AE896" s="32" t="s">
        <v>39</v>
      </c>
      <c r="AF896" s="32" t="s">
        <v>53</v>
      </c>
      <c r="AG896" s="35">
        <v>0</v>
      </c>
      <c r="AH896" s="33">
        <v>44833.712060185186</v>
      </c>
      <c r="AI896" s="32" t="s">
        <v>56</v>
      </c>
    </row>
    <row r="897" spans="1:35">
      <c r="A897" s="32" t="s">
        <v>35</v>
      </c>
      <c r="B897" s="32" t="s">
        <v>982</v>
      </c>
      <c r="C897" s="33"/>
      <c r="D897" s="33">
        <v>44826.447233796294</v>
      </c>
      <c r="E897" s="32" t="s">
        <v>3610</v>
      </c>
      <c r="F897" s="32" t="s">
        <v>3746</v>
      </c>
      <c r="G897">
        <v>12026</v>
      </c>
      <c r="H897" s="33">
        <v>44838.44730324074</v>
      </c>
      <c r="I897" s="32" t="s">
        <v>38</v>
      </c>
      <c r="J897" s="32" t="s">
        <v>39</v>
      </c>
      <c r="K897" s="33"/>
      <c r="L897" s="32" t="s">
        <v>40</v>
      </c>
      <c r="M897" s="32" t="s">
        <v>56</v>
      </c>
      <c r="N897">
        <v>1</v>
      </c>
      <c r="O897" s="32" t="s">
        <v>39</v>
      </c>
      <c r="P897">
        <v>0</v>
      </c>
      <c r="Q897" s="32" t="s">
        <v>56</v>
      </c>
      <c r="R897">
        <v>8888</v>
      </c>
      <c r="S897" s="32" t="s">
        <v>968</v>
      </c>
      <c r="T897" s="32" t="s">
        <v>177</v>
      </c>
      <c r="U897" s="32" t="s">
        <v>39</v>
      </c>
      <c r="V897" s="32" t="s">
        <v>39</v>
      </c>
      <c r="W897" s="33"/>
      <c r="X897" s="32" t="s">
        <v>177</v>
      </c>
      <c r="Y897" s="32" t="s">
        <v>47</v>
      </c>
      <c r="Z897" s="32" t="s">
        <v>160</v>
      </c>
      <c r="AA897" s="32" t="s">
        <v>39</v>
      </c>
      <c r="AB897" s="32" t="s">
        <v>3747</v>
      </c>
      <c r="AC897" s="32" t="s">
        <v>1349</v>
      </c>
      <c r="AD897" s="34"/>
      <c r="AE897" s="32" t="s">
        <v>39</v>
      </c>
      <c r="AF897" s="32" t="s">
        <v>53</v>
      </c>
      <c r="AG897" s="35">
        <v>0</v>
      </c>
      <c r="AH897" s="33">
        <v>44826.44730324074</v>
      </c>
      <c r="AI897" s="32" t="s">
        <v>56</v>
      </c>
    </row>
    <row r="898" spans="1:35">
      <c r="A898" s="32" t="s">
        <v>35</v>
      </c>
      <c r="B898" s="32" t="s">
        <v>73</v>
      </c>
      <c r="C898" s="33">
        <v>44826.62537037037</v>
      </c>
      <c r="D898" s="33">
        <v>44826.449432870373</v>
      </c>
      <c r="E898" s="32" t="s">
        <v>37</v>
      </c>
      <c r="F898" s="32" t="s">
        <v>3748</v>
      </c>
      <c r="G898">
        <v>12027</v>
      </c>
      <c r="H898" s="33">
        <v>44838.583703703705</v>
      </c>
      <c r="I898" s="32" t="s">
        <v>38</v>
      </c>
      <c r="J898" s="32" t="s">
        <v>39</v>
      </c>
      <c r="K898" s="33"/>
      <c r="L898" s="32" t="s">
        <v>40</v>
      </c>
      <c r="M898" s="32" t="s">
        <v>56</v>
      </c>
      <c r="N898">
        <v>1</v>
      </c>
      <c r="O898" s="32" t="s">
        <v>42</v>
      </c>
      <c r="P898">
        <v>0</v>
      </c>
      <c r="Q898" s="32" t="s">
        <v>56</v>
      </c>
      <c r="R898">
        <v>5762</v>
      </c>
      <c r="S898" s="32" t="s">
        <v>3749</v>
      </c>
      <c r="T898" s="32" t="s">
        <v>3750</v>
      </c>
      <c r="U898" s="32" t="s">
        <v>45</v>
      </c>
      <c r="V898" s="32" t="s">
        <v>3751</v>
      </c>
      <c r="W898" s="33">
        <v>44826.491562499999</v>
      </c>
      <c r="X898" s="32" t="s">
        <v>51</v>
      </c>
      <c r="Y898" s="32" t="s">
        <v>47</v>
      </c>
      <c r="Z898" s="32" t="s">
        <v>48</v>
      </c>
      <c r="AA898" s="32" t="s">
        <v>105</v>
      </c>
      <c r="AB898" s="32" t="s">
        <v>3748</v>
      </c>
      <c r="AC898" s="32" t="s">
        <v>2269</v>
      </c>
      <c r="AD898" s="34"/>
      <c r="AE898" s="32" t="s">
        <v>39</v>
      </c>
      <c r="AF898" s="32" t="s">
        <v>50</v>
      </c>
      <c r="AG898" s="35">
        <v>0</v>
      </c>
      <c r="AH898" s="33">
        <v>44826.62537037037</v>
      </c>
      <c r="AI898" s="32" t="s">
        <v>56</v>
      </c>
    </row>
    <row r="899" spans="1:35">
      <c r="A899" s="32" t="s">
        <v>35</v>
      </c>
      <c r="B899" s="32" t="s">
        <v>982</v>
      </c>
      <c r="C899" s="33"/>
      <c r="D899" s="33">
        <v>44826.449456018519</v>
      </c>
      <c r="E899" s="32" t="s">
        <v>3610</v>
      </c>
      <c r="F899" s="32" t="s">
        <v>3752</v>
      </c>
      <c r="G899">
        <v>12028</v>
      </c>
      <c r="H899" s="33">
        <v>44838.45</v>
      </c>
      <c r="I899" s="32" t="s">
        <v>38</v>
      </c>
      <c r="J899" s="32" t="s">
        <v>39</v>
      </c>
      <c r="K899" s="33"/>
      <c r="L899" s="32" t="s">
        <v>40</v>
      </c>
      <c r="M899" s="32" t="s">
        <v>56</v>
      </c>
      <c r="N899">
        <v>1</v>
      </c>
      <c r="O899" s="32" t="s">
        <v>39</v>
      </c>
      <c r="P899">
        <v>0</v>
      </c>
      <c r="Q899" s="32" t="s">
        <v>56</v>
      </c>
      <c r="R899">
        <v>8888</v>
      </c>
      <c r="S899" s="32" t="s">
        <v>3753</v>
      </c>
      <c r="T899" s="32" t="s">
        <v>3754</v>
      </c>
      <c r="U899" s="32" t="s">
        <v>39</v>
      </c>
      <c r="V899" s="32" t="s">
        <v>39</v>
      </c>
      <c r="W899" s="33"/>
      <c r="X899" s="32" t="s">
        <v>3754</v>
      </c>
      <c r="Y899" s="32" t="s">
        <v>47</v>
      </c>
      <c r="Z899" s="32" t="s">
        <v>160</v>
      </c>
      <c r="AA899" s="32" t="s">
        <v>39</v>
      </c>
      <c r="AB899" s="32" t="s">
        <v>3755</v>
      </c>
      <c r="AC899" s="32" t="s">
        <v>1349</v>
      </c>
      <c r="AD899" s="34"/>
      <c r="AE899" s="32" t="s">
        <v>39</v>
      </c>
      <c r="AF899" s="32" t="s">
        <v>53</v>
      </c>
      <c r="AG899" s="35">
        <v>0</v>
      </c>
      <c r="AH899" s="33">
        <v>44833.711678240739</v>
      </c>
      <c r="AI899" s="32" t="s">
        <v>56</v>
      </c>
    </row>
    <row r="900" spans="1:35">
      <c r="A900" s="32" t="s">
        <v>35</v>
      </c>
      <c r="B900" s="32" t="s">
        <v>982</v>
      </c>
      <c r="C900" s="33"/>
      <c r="D900" s="33">
        <v>44826.449479166666</v>
      </c>
      <c r="E900" s="32" t="s">
        <v>3610</v>
      </c>
      <c r="F900" s="32" t="s">
        <v>3756</v>
      </c>
      <c r="G900">
        <v>12029</v>
      </c>
      <c r="H900" s="33">
        <v>44838.449652777781</v>
      </c>
      <c r="I900" s="32" t="s">
        <v>38</v>
      </c>
      <c r="J900" s="32" t="s">
        <v>39</v>
      </c>
      <c r="K900" s="33"/>
      <c r="L900" s="32" t="s">
        <v>40</v>
      </c>
      <c r="M900" s="32" t="s">
        <v>56</v>
      </c>
      <c r="N900">
        <v>1</v>
      </c>
      <c r="O900" s="32" t="s">
        <v>39</v>
      </c>
      <c r="P900">
        <v>0</v>
      </c>
      <c r="Q900" s="32" t="s">
        <v>56</v>
      </c>
      <c r="R900">
        <v>8888</v>
      </c>
      <c r="S900" s="32" t="s">
        <v>3703</v>
      </c>
      <c r="T900" s="32" t="s">
        <v>3704</v>
      </c>
      <c r="U900" s="32" t="s">
        <v>39</v>
      </c>
      <c r="V900" s="32" t="s">
        <v>39</v>
      </c>
      <c r="W900" s="33"/>
      <c r="X900" s="32" t="s">
        <v>3704</v>
      </c>
      <c r="Y900" s="32" t="s">
        <v>47</v>
      </c>
      <c r="Z900" s="32" t="s">
        <v>160</v>
      </c>
      <c r="AA900" s="32" t="s">
        <v>39</v>
      </c>
      <c r="AB900" s="32" t="s">
        <v>3757</v>
      </c>
      <c r="AC900" s="32" t="s">
        <v>1349</v>
      </c>
      <c r="AD900" s="34"/>
      <c r="AE900" s="32" t="s">
        <v>39</v>
      </c>
      <c r="AF900" s="32" t="s">
        <v>53</v>
      </c>
      <c r="AG900" s="35">
        <v>0</v>
      </c>
      <c r="AH900" s="33">
        <v>44826.450092592589</v>
      </c>
      <c r="AI900" s="32" t="s">
        <v>56</v>
      </c>
    </row>
    <row r="901" spans="1:35">
      <c r="A901" s="32" t="s">
        <v>35</v>
      </c>
      <c r="B901" s="32" t="s">
        <v>982</v>
      </c>
      <c r="C901" s="33"/>
      <c r="D901" s="33">
        <v>44826.452141203707</v>
      </c>
      <c r="E901" s="32" t="s">
        <v>3610</v>
      </c>
      <c r="F901" s="32" t="s">
        <v>3758</v>
      </c>
      <c r="G901">
        <v>12030</v>
      </c>
      <c r="H901" s="33">
        <v>44838.45244212963</v>
      </c>
      <c r="I901" s="32" t="s">
        <v>38</v>
      </c>
      <c r="J901" s="32" t="s">
        <v>39</v>
      </c>
      <c r="K901" s="33"/>
      <c r="L901" s="32" t="s">
        <v>40</v>
      </c>
      <c r="M901" s="32" t="s">
        <v>56</v>
      </c>
      <c r="N901">
        <v>1</v>
      </c>
      <c r="O901" s="32" t="s">
        <v>39</v>
      </c>
      <c r="P901">
        <v>0</v>
      </c>
      <c r="Q901" s="32" t="s">
        <v>56</v>
      </c>
      <c r="R901">
        <v>8888</v>
      </c>
      <c r="S901" s="32" t="s">
        <v>175</v>
      </c>
      <c r="T901" s="32" t="s">
        <v>176</v>
      </c>
      <c r="U901" s="32" t="s">
        <v>39</v>
      </c>
      <c r="V901" s="32" t="s">
        <v>39</v>
      </c>
      <c r="W901" s="33"/>
      <c r="X901" s="32" t="s">
        <v>176</v>
      </c>
      <c r="Y901" s="32" t="s">
        <v>47</v>
      </c>
      <c r="Z901" s="32" t="s">
        <v>160</v>
      </c>
      <c r="AA901" s="32" t="s">
        <v>39</v>
      </c>
      <c r="AB901" s="32" t="s">
        <v>3759</v>
      </c>
      <c r="AC901" s="32" t="s">
        <v>1349</v>
      </c>
      <c r="AD901" s="34"/>
      <c r="AE901" s="32" t="s">
        <v>39</v>
      </c>
      <c r="AF901" s="32" t="s">
        <v>53</v>
      </c>
      <c r="AG901" s="35">
        <v>0</v>
      </c>
      <c r="AH901" s="33">
        <v>44826.45244212963</v>
      </c>
      <c r="AI901" s="32" t="s">
        <v>56</v>
      </c>
    </row>
    <row r="902" spans="1:35">
      <c r="A902" s="32" t="s">
        <v>35</v>
      </c>
      <c r="B902" s="32" t="s">
        <v>982</v>
      </c>
      <c r="C902" s="33"/>
      <c r="D902" s="33">
        <v>44826.452337962961</v>
      </c>
      <c r="E902" s="32" t="s">
        <v>3610</v>
      </c>
      <c r="F902" s="32" t="s">
        <v>3760</v>
      </c>
      <c r="G902">
        <v>12031</v>
      </c>
      <c r="H902" s="33">
        <v>44838.452523148146</v>
      </c>
      <c r="I902" s="32" t="s">
        <v>38</v>
      </c>
      <c r="J902" s="32" t="s">
        <v>39</v>
      </c>
      <c r="K902" s="33"/>
      <c r="L902" s="32" t="s">
        <v>40</v>
      </c>
      <c r="M902" s="32" t="s">
        <v>56</v>
      </c>
      <c r="N902">
        <v>1</v>
      </c>
      <c r="O902" s="32" t="s">
        <v>39</v>
      </c>
      <c r="P902">
        <v>0</v>
      </c>
      <c r="Q902" s="32" t="s">
        <v>56</v>
      </c>
      <c r="R902">
        <v>8888</v>
      </c>
      <c r="S902" s="32" t="s">
        <v>3761</v>
      </c>
      <c r="T902" s="32" t="s">
        <v>3762</v>
      </c>
      <c r="U902" s="32" t="s">
        <v>39</v>
      </c>
      <c r="V902" s="32" t="s">
        <v>39</v>
      </c>
      <c r="W902" s="33"/>
      <c r="X902" s="32" t="s">
        <v>3762</v>
      </c>
      <c r="Y902" s="32" t="s">
        <v>47</v>
      </c>
      <c r="Z902" s="32" t="s">
        <v>160</v>
      </c>
      <c r="AA902" s="32" t="s">
        <v>39</v>
      </c>
      <c r="AB902" s="32" t="s">
        <v>3763</v>
      </c>
      <c r="AC902" s="32" t="s">
        <v>1349</v>
      </c>
      <c r="AD902" s="34"/>
      <c r="AE902" s="32" t="s">
        <v>39</v>
      </c>
      <c r="AF902" s="32" t="s">
        <v>53</v>
      </c>
      <c r="AG902" s="35">
        <v>0</v>
      </c>
      <c r="AH902" s="33">
        <v>44826.452523148146</v>
      </c>
      <c r="AI902" s="32" t="s">
        <v>56</v>
      </c>
    </row>
    <row r="903" spans="1:35">
      <c r="A903" s="32" t="s">
        <v>35</v>
      </c>
      <c r="B903" s="32" t="s">
        <v>982</v>
      </c>
      <c r="C903" s="33"/>
      <c r="D903" s="33">
        <v>44826.454745370371</v>
      </c>
      <c r="E903" s="32" t="s">
        <v>3610</v>
      </c>
      <c r="F903" s="32" t="s">
        <v>3764</v>
      </c>
      <c r="G903">
        <v>12032</v>
      </c>
      <c r="H903" s="33">
        <v>44838.454814814817</v>
      </c>
      <c r="I903" s="32" t="s">
        <v>38</v>
      </c>
      <c r="J903" s="32" t="s">
        <v>39</v>
      </c>
      <c r="K903" s="33"/>
      <c r="L903" s="32" t="s">
        <v>40</v>
      </c>
      <c r="M903" s="32" t="s">
        <v>56</v>
      </c>
      <c r="N903">
        <v>1</v>
      </c>
      <c r="O903" s="32" t="s">
        <v>39</v>
      </c>
      <c r="P903">
        <v>0</v>
      </c>
      <c r="Q903" s="32" t="s">
        <v>56</v>
      </c>
      <c r="R903">
        <v>8888</v>
      </c>
      <c r="S903" s="32" t="s">
        <v>3684</v>
      </c>
      <c r="T903" s="32" t="s">
        <v>433</v>
      </c>
      <c r="U903" s="32" t="s">
        <v>39</v>
      </c>
      <c r="V903" s="32" t="s">
        <v>39</v>
      </c>
      <c r="W903" s="33"/>
      <c r="X903" s="32" t="s">
        <v>433</v>
      </c>
      <c r="Y903" s="32" t="s">
        <v>47</v>
      </c>
      <c r="Z903" s="32" t="s">
        <v>160</v>
      </c>
      <c r="AA903" s="32" t="s">
        <v>39</v>
      </c>
      <c r="AB903" s="32" t="s">
        <v>3765</v>
      </c>
      <c r="AC903" s="32" t="s">
        <v>1349</v>
      </c>
      <c r="AD903" s="34"/>
      <c r="AE903" s="32" t="s">
        <v>39</v>
      </c>
      <c r="AF903" s="32" t="s">
        <v>53</v>
      </c>
      <c r="AG903" s="35">
        <v>0</v>
      </c>
      <c r="AH903" s="33">
        <v>44826.454918981479</v>
      </c>
      <c r="AI903" s="32" t="s">
        <v>56</v>
      </c>
    </row>
    <row r="904" spans="1:35">
      <c r="A904" s="32" t="s">
        <v>35</v>
      </c>
      <c r="B904" s="32" t="s">
        <v>2343</v>
      </c>
      <c r="C904" s="33">
        <v>44826.456597222219</v>
      </c>
      <c r="D904" s="33">
        <v>44826.454837962963</v>
      </c>
      <c r="E904" s="32" t="s">
        <v>37</v>
      </c>
      <c r="F904" s="32" t="s">
        <v>3766</v>
      </c>
      <c r="G904">
        <v>12033</v>
      </c>
      <c r="H904" s="33">
        <v>44838.454837962963</v>
      </c>
      <c r="I904" s="32" t="s">
        <v>38</v>
      </c>
      <c r="J904" s="32" t="s">
        <v>39</v>
      </c>
      <c r="K904" s="33"/>
      <c r="L904" s="32" t="s">
        <v>40</v>
      </c>
      <c r="M904" s="32" t="s">
        <v>56</v>
      </c>
      <c r="N904">
        <v>1</v>
      </c>
      <c r="O904" s="32" t="s">
        <v>39</v>
      </c>
      <c r="P904">
        <v>0</v>
      </c>
      <c r="Q904" s="32" t="s">
        <v>56</v>
      </c>
      <c r="R904">
        <v>8680</v>
      </c>
      <c r="S904" s="32" t="s">
        <v>3767</v>
      </c>
      <c r="T904" s="32" t="s">
        <v>3768</v>
      </c>
      <c r="U904" s="32" t="s">
        <v>45</v>
      </c>
      <c r="V904" s="32" t="s">
        <v>3769</v>
      </c>
      <c r="W904" s="33">
        <v>44826.456597222219</v>
      </c>
      <c r="X904" s="32" t="s">
        <v>223</v>
      </c>
      <c r="Y904" s="32" t="s">
        <v>52</v>
      </c>
      <c r="Z904" s="32" t="s">
        <v>48</v>
      </c>
      <c r="AA904" s="32" t="s">
        <v>39</v>
      </c>
      <c r="AB904" s="32" t="s">
        <v>3766</v>
      </c>
      <c r="AC904" s="32" t="s">
        <v>328</v>
      </c>
      <c r="AD904" s="34"/>
      <c r="AE904" s="32" t="s">
        <v>39</v>
      </c>
      <c r="AF904" s="32" t="s">
        <v>50</v>
      </c>
      <c r="AG904" s="35">
        <v>0</v>
      </c>
      <c r="AH904" s="33">
        <v>44826.456597222219</v>
      </c>
      <c r="AI904" s="32" t="s">
        <v>56</v>
      </c>
    </row>
    <row r="905" spans="1:35">
      <c r="A905" s="32" t="s">
        <v>35</v>
      </c>
      <c r="B905" s="32" t="s">
        <v>982</v>
      </c>
      <c r="C905" s="33"/>
      <c r="D905" s="33">
        <v>44826.455370370371</v>
      </c>
      <c r="E905" s="32" t="s">
        <v>3610</v>
      </c>
      <c r="F905" s="32" t="s">
        <v>3770</v>
      </c>
      <c r="G905">
        <v>12034</v>
      </c>
      <c r="H905" s="33">
        <v>44838.455439814818</v>
      </c>
      <c r="I905" s="32" t="s">
        <v>38</v>
      </c>
      <c r="J905" s="32" t="s">
        <v>39</v>
      </c>
      <c r="K905" s="33"/>
      <c r="L905" s="32" t="s">
        <v>40</v>
      </c>
      <c r="M905" s="32" t="s">
        <v>56</v>
      </c>
      <c r="N905">
        <v>1</v>
      </c>
      <c r="O905" s="32" t="s">
        <v>39</v>
      </c>
      <c r="P905">
        <v>0</v>
      </c>
      <c r="Q905" s="32" t="s">
        <v>56</v>
      </c>
      <c r="R905">
        <v>8888</v>
      </c>
      <c r="S905" s="32" t="s">
        <v>875</v>
      </c>
      <c r="T905" s="32" t="s">
        <v>149</v>
      </c>
      <c r="U905" s="32" t="s">
        <v>39</v>
      </c>
      <c r="V905" s="32" t="s">
        <v>39</v>
      </c>
      <c r="W905" s="33"/>
      <c r="X905" s="32" t="s">
        <v>149</v>
      </c>
      <c r="Y905" s="32" t="s">
        <v>47</v>
      </c>
      <c r="Z905" s="32" t="s">
        <v>160</v>
      </c>
      <c r="AA905" s="32" t="s">
        <v>39</v>
      </c>
      <c r="AB905" s="32" t="s">
        <v>3771</v>
      </c>
      <c r="AC905" s="32" t="s">
        <v>1349</v>
      </c>
      <c r="AD905" s="34"/>
      <c r="AE905" s="32" t="s">
        <v>39</v>
      </c>
      <c r="AF905" s="32" t="s">
        <v>53</v>
      </c>
      <c r="AG905" s="35">
        <v>0</v>
      </c>
      <c r="AH905" s="33">
        <v>44826.455439814818</v>
      </c>
      <c r="AI905" s="32" t="s">
        <v>56</v>
      </c>
    </row>
    <row r="906" spans="1:35">
      <c r="A906" s="32" t="s">
        <v>35</v>
      </c>
      <c r="B906" s="32" t="s">
        <v>982</v>
      </c>
      <c r="C906" s="33"/>
      <c r="D906" s="33">
        <v>44826.45648148148</v>
      </c>
      <c r="E906" s="32" t="s">
        <v>3610</v>
      </c>
      <c r="F906" s="32" t="s">
        <v>3772</v>
      </c>
      <c r="G906">
        <v>12035</v>
      </c>
      <c r="H906" s="33">
        <v>44838.45653935185</v>
      </c>
      <c r="I906" s="32" t="s">
        <v>38</v>
      </c>
      <c r="J906" s="32" t="s">
        <v>39</v>
      </c>
      <c r="K906" s="33"/>
      <c r="L906" s="32" t="s">
        <v>40</v>
      </c>
      <c r="M906" s="32" t="s">
        <v>56</v>
      </c>
      <c r="N906">
        <v>1</v>
      </c>
      <c r="O906" s="32" t="s">
        <v>39</v>
      </c>
      <c r="P906">
        <v>0</v>
      </c>
      <c r="Q906" s="32" t="s">
        <v>56</v>
      </c>
      <c r="R906">
        <v>8888</v>
      </c>
      <c r="S906" s="32" t="s">
        <v>986</v>
      </c>
      <c r="T906" s="32" t="s">
        <v>535</v>
      </c>
      <c r="U906" s="32" t="s">
        <v>39</v>
      </c>
      <c r="V906" s="32" t="s">
        <v>39</v>
      </c>
      <c r="W906" s="33"/>
      <c r="X906" s="32" t="s">
        <v>535</v>
      </c>
      <c r="Y906" s="32" t="s">
        <v>47</v>
      </c>
      <c r="Z906" s="32" t="s">
        <v>160</v>
      </c>
      <c r="AA906" s="32" t="s">
        <v>39</v>
      </c>
      <c r="AB906" s="32" t="s">
        <v>3773</v>
      </c>
      <c r="AC906" s="32" t="s">
        <v>1349</v>
      </c>
      <c r="AD906" s="34"/>
      <c r="AE906" s="32" t="s">
        <v>39</v>
      </c>
      <c r="AF906" s="32" t="s">
        <v>53</v>
      </c>
      <c r="AG906" s="35">
        <v>0</v>
      </c>
      <c r="AH906" s="33">
        <v>44826.45653935185</v>
      </c>
      <c r="AI906" s="32" t="s">
        <v>56</v>
      </c>
    </row>
    <row r="907" spans="1:35">
      <c r="A907" s="32" t="s">
        <v>35</v>
      </c>
      <c r="B907" s="32" t="s">
        <v>982</v>
      </c>
      <c r="C907" s="33"/>
      <c r="D907" s="33">
        <v>44826.457546296297</v>
      </c>
      <c r="E907" s="32" t="s">
        <v>3610</v>
      </c>
      <c r="F907" s="32" t="s">
        <v>3774</v>
      </c>
      <c r="G907">
        <v>12036</v>
      </c>
      <c r="H907" s="33">
        <v>44838.457604166666</v>
      </c>
      <c r="I907" s="32" t="s">
        <v>38</v>
      </c>
      <c r="J907" s="32" t="s">
        <v>39</v>
      </c>
      <c r="K907" s="33"/>
      <c r="L907" s="32" t="s">
        <v>40</v>
      </c>
      <c r="M907" s="32" t="s">
        <v>56</v>
      </c>
      <c r="N907">
        <v>1</v>
      </c>
      <c r="O907" s="32" t="s">
        <v>39</v>
      </c>
      <c r="P907">
        <v>0</v>
      </c>
      <c r="Q907" s="32" t="s">
        <v>56</v>
      </c>
      <c r="R907">
        <v>8888</v>
      </c>
      <c r="S907" s="32" t="s">
        <v>875</v>
      </c>
      <c r="T907" s="32" t="s">
        <v>149</v>
      </c>
      <c r="U907" s="32" t="s">
        <v>39</v>
      </c>
      <c r="V907" s="32" t="s">
        <v>39</v>
      </c>
      <c r="W907" s="33"/>
      <c r="X907" s="32" t="s">
        <v>149</v>
      </c>
      <c r="Y907" s="32" t="s">
        <v>47</v>
      </c>
      <c r="Z907" s="32" t="s">
        <v>160</v>
      </c>
      <c r="AA907" s="32" t="s">
        <v>39</v>
      </c>
      <c r="AB907" s="32" t="s">
        <v>3775</v>
      </c>
      <c r="AC907" s="32" t="s">
        <v>1349</v>
      </c>
      <c r="AD907" s="34"/>
      <c r="AE907" s="32" t="s">
        <v>39</v>
      </c>
      <c r="AF907" s="32" t="s">
        <v>53</v>
      </c>
      <c r="AG907" s="35">
        <v>0</v>
      </c>
      <c r="AH907" s="33">
        <v>44826.457604166666</v>
      </c>
      <c r="AI907" s="32" t="s">
        <v>56</v>
      </c>
    </row>
    <row r="908" spans="1:35">
      <c r="A908" s="32" t="s">
        <v>35</v>
      </c>
      <c r="B908" s="32" t="s">
        <v>982</v>
      </c>
      <c r="C908" s="33"/>
      <c r="D908" s="33">
        <v>44826.459131944444</v>
      </c>
      <c r="E908" s="32" t="s">
        <v>3610</v>
      </c>
      <c r="F908" s="32" t="s">
        <v>3776</v>
      </c>
      <c r="G908">
        <v>12037</v>
      </c>
      <c r="H908" s="33">
        <v>44838.45921296296</v>
      </c>
      <c r="I908" s="32" t="s">
        <v>38</v>
      </c>
      <c r="J908" s="32" t="s">
        <v>39</v>
      </c>
      <c r="K908" s="33"/>
      <c r="L908" s="32" t="s">
        <v>40</v>
      </c>
      <c r="M908" s="32" t="s">
        <v>56</v>
      </c>
      <c r="N908">
        <v>1</v>
      </c>
      <c r="O908" s="32" t="s">
        <v>39</v>
      </c>
      <c r="P908">
        <v>0</v>
      </c>
      <c r="Q908" s="32" t="s">
        <v>56</v>
      </c>
      <c r="R908">
        <v>8888</v>
      </c>
      <c r="S908" s="32" t="s">
        <v>986</v>
      </c>
      <c r="T908" s="32" t="s">
        <v>535</v>
      </c>
      <c r="U908" s="32" t="s">
        <v>39</v>
      </c>
      <c r="V908" s="32" t="s">
        <v>39</v>
      </c>
      <c r="W908" s="33"/>
      <c r="X908" s="32" t="s">
        <v>535</v>
      </c>
      <c r="Y908" s="32" t="s">
        <v>47</v>
      </c>
      <c r="Z908" s="32" t="s">
        <v>160</v>
      </c>
      <c r="AA908" s="32" t="s">
        <v>39</v>
      </c>
      <c r="AB908" s="32" t="s">
        <v>3777</v>
      </c>
      <c r="AC908" s="32" t="s">
        <v>1349</v>
      </c>
      <c r="AD908" s="34"/>
      <c r="AE908" s="32" t="s">
        <v>39</v>
      </c>
      <c r="AF908" s="32" t="s">
        <v>53</v>
      </c>
      <c r="AG908" s="35">
        <v>0</v>
      </c>
      <c r="AH908" s="33">
        <v>44826.45921296296</v>
      </c>
      <c r="AI908" s="32" t="s">
        <v>56</v>
      </c>
    </row>
    <row r="909" spans="1:35">
      <c r="A909" s="32" t="s">
        <v>35</v>
      </c>
      <c r="B909" s="32" t="s">
        <v>982</v>
      </c>
      <c r="C909" s="33"/>
      <c r="D909" s="33">
        <v>44826.460115740738</v>
      </c>
      <c r="E909" s="32" t="s">
        <v>3610</v>
      </c>
      <c r="F909" s="32" t="s">
        <v>3778</v>
      </c>
      <c r="G909">
        <v>12038</v>
      </c>
      <c r="H909" s="33">
        <v>44838.460162037038</v>
      </c>
      <c r="I909" s="32" t="s">
        <v>38</v>
      </c>
      <c r="J909" s="32" t="s">
        <v>39</v>
      </c>
      <c r="K909" s="33"/>
      <c r="L909" s="32" t="s">
        <v>40</v>
      </c>
      <c r="M909" s="32" t="s">
        <v>56</v>
      </c>
      <c r="N909">
        <v>1</v>
      </c>
      <c r="O909" s="32" t="s">
        <v>39</v>
      </c>
      <c r="P909">
        <v>0</v>
      </c>
      <c r="Q909" s="32" t="s">
        <v>56</v>
      </c>
      <c r="R909">
        <v>8888</v>
      </c>
      <c r="S909" s="32" t="s">
        <v>3684</v>
      </c>
      <c r="T909" s="32" t="s">
        <v>433</v>
      </c>
      <c r="U909" s="32" t="s">
        <v>39</v>
      </c>
      <c r="V909" s="32" t="s">
        <v>39</v>
      </c>
      <c r="W909" s="33"/>
      <c r="X909" s="32" t="s">
        <v>433</v>
      </c>
      <c r="Y909" s="32" t="s">
        <v>47</v>
      </c>
      <c r="Z909" s="32" t="s">
        <v>160</v>
      </c>
      <c r="AA909" s="32" t="s">
        <v>39</v>
      </c>
      <c r="AB909" s="32" t="s">
        <v>3779</v>
      </c>
      <c r="AC909" s="32" t="s">
        <v>1349</v>
      </c>
      <c r="AD909" s="34"/>
      <c r="AE909" s="32" t="s">
        <v>39</v>
      </c>
      <c r="AF909" s="32" t="s">
        <v>53</v>
      </c>
      <c r="AG909" s="35">
        <v>0</v>
      </c>
      <c r="AH909" s="33">
        <v>44826.460162037038</v>
      </c>
      <c r="AI909" s="32" t="s">
        <v>56</v>
      </c>
    </row>
    <row r="910" spans="1:35">
      <c r="A910" s="32" t="s">
        <v>35</v>
      </c>
      <c r="B910" s="32" t="s">
        <v>982</v>
      </c>
      <c r="C910" s="33"/>
      <c r="D910" s="33">
        <v>44826.461828703701</v>
      </c>
      <c r="E910" s="32" t="s">
        <v>3610</v>
      </c>
      <c r="F910" s="32" t="s">
        <v>3780</v>
      </c>
      <c r="G910">
        <v>12039</v>
      </c>
      <c r="H910" s="33">
        <v>44838.461909722224</v>
      </c>
      <c r="I910" s="32" t="s">
        <v>38</v>
      </c>
      <c r="J910" s="32" t="s">
        <v>39</v>
      </c>
      <c r="K910" s="33"/>
      <c r="L910" s="32" t="s">
        <v>40</v>
      </c>
      <c r="M910" s="32" t="s">
        <v>56</v>
      </c>
      <c r="N910">
        <v>1</v>
      </c>
      <c r="O910" s="32" t="s">
        <v>39</v>
      </c>
      <c r="P910">
        <v>0</v>
      </c>
      <c r="Q910" s="32" t="s">
        <v>56</v>
      </c>
      <c r="R910">
        <v>8888</v>
      </c>
      <c r="S910" s="32" t="s">
        <v>968</v>
      </c>
      <c r="T910" s="32" t="s">
        <v>177</v>
      </c>
      <c r="U910" s="32" t="s">
        <v>39</v>
      </c>
      <c r="V910" s="32" t="s">
        <v>39</v>
      </c>
      <c r="W910" s="33"/>
      <c r="X910" s="32" t="s">
        <v>177</v>
      </c>
      <c r="Y910" s="32" t="s">
        <v>47</v>
      </c>
      <c r="Z910" s="32" t="s">
        <v>160</v>
      </c>
      <c r="AA910" s="32" t="s">
        <v>39</v>
      </c>
      <c r="AB910" s="32" t="s">
        <v>3781</v>
      </c>
      <c r="AC910" s="32" t="s">
        <v>1349</v>
      </c>
      <c r="AD910" s="34"/>
      <c r="AE910" s="32" t="s">
        <v>39</v>
      </c>
      <c r="AF910" s="32" t="s">
        <v>53</v>
      </c>
      <c r="AG910" s="35">
        <v>0</v>
      </c>
      <c r="AH910" s="33">
        <v>44826.461909722224</v>
      </c>
      <c r="AI910" s="32" t="s">
        <v>56</v>
      </c>
    </row>
    <row r="911" spans="1:35">
      <c r="A911" s="32" t="s">
        <v>35</v>
      </c>
      <c r="B911" s="32" t="s">
        <v>737</v>
      </c>
      <c r="C911" s="33"/>
      <c r="D911" s="33">
        <v>44826.467812499999</v>
      </c>
      <c r="E911" s="32" t="s">
        <v>37</v>
      </c>
      <c r="F911" s="32" t="s">
        <v>3782</v>
      </c>
      <c r="G911">
        <v>12040</v>
      </c>
      <c r="H911" s="33">
        <v>44838.468460648146</v>
      </c>
      <c r="I911" s="32" t="s">
        <v>38</v>
      </c>
      <c r="J911" s="32" t="s">
        <v>39</v>
      </c>
      <c r="K911" s="33"/>
      <c r="L911" s="32" t="s">
        <v>40</v>
      </c>
      <c r="M911" s="32" t="s">
        <v>56</v>
      </c>
      <c r="N911">
        <v>1</v>
      </c>
      <c r="O911" s="32" t="s">
        <v>948</v>
      </c>
      <c r="P911">
        <v>0</v>
      </c>
      <c r="Q911" s="32" t="s">
        <v>56</v>
      </c>
      <c r="R911">
        <v>8744</v>
      </c>
      <c r="S911" s="32" t="s">
        <v>553</v>
      </c>
      <c r="T911" s="32" t="s">
        <v>554</v>
      </c>
      <c r="U911" s="32" t="s">
        <v>39</v>
      </c>
      <c r="V911" s="32" t="s">
        <v>39</v>
      </c>
      <c r="W911" s="33"/>
      <c r="X911" s="32" t="s">
        <v>594</v>
      </c>
      <c r="Y911" s="32" t="s">
        <v>47</v>
      </c>
      <c r="Z911" s="32" t="s">
        <v>160</v>
      </c>
      <c r="AA911" s="32" t="s">
        <v>920</v>
      </c>
      <c r="AB911" s="32" t="s">
        <v>3783</v>
      </c>
      <c r="AC911" s="32" t="s">
        <v>496</v>
      </c>
      <c r="AD911" s="34"/>
      <c r="AE911" s="32" t="s">
        <v>39</v>
      </c>
      <c r="AF911" s="32" t="s">
        <v>53</v>
      </c>
      <c r="AG911" s="35">
        <v>0</v>
      </c>
      <c r="AH911" s="33">
        <v>44831.468460648146</v>
      </c>
      <c r="AI911" s="32" t="s">
        <v>56</v>
      </c>
    </row>
    <row r="912" spans="1:35">
      <c r="A912" s="32" t="s">
        <v>35</v>
      </c>
      <c r="B912" s="32" t="s">
        <v>178</v>
      </c>
      <c r="C912" s="33">
        <v>44829.691979166666</v>
      </c>
      <c r="D912" s="33">
        <v>44826.470358796294</v>
      </c>
      <c r="E912" s="32" t="s">
        <v>37</v>
      </c>
      <c r="F912" s="32" t="s">
        <v>3784</v>
      </c>
      <c r="G912">
        <v>12041</v>
      </c>
      <c r="H912" s="33">
        <v>44838.605474537035</v>
      </c>
      <c r="I912" s="32" t="s">
        <v>38</v>
      </c>
      <c r="J912" s="32" t="s">
        <v>39</v>
      </c>
      <c r="K912" s="33"/>
      <c r="L912" s="32" t="s">
        <v>40</v>
      </c>
      <c r="M912" s="32" t="s">
        <v>56</v>
      </c>
      <c r="N912">
        <v>1</v>
      </c>
      <c r="O912" s="32" t="s">
        <v>311</v>
      </c>
      <c r="P912">
        <v>0</v>
      </c>
      <c r="Q912" s="32" t="s">
        <v>56</v>
      </c>
      <c r="R912">
        <v>8132</v>
      </c>
      <c r="S912" s="32" t="s">
        <v>3785</v>
      </c>
      <c r="T912" s="32" t="s">
        <v>3786</v>
      </c>
      <c r="U912" s="32" t="s">
        <v>45</v>
      </c>
      <c r="V912" s="32" t="s">
        <v>3787</v>
      </c>
      <c r="W912" s="33">
        <v>44827.69023148148</v>
      </c>
      <c r="X912" s="32" t="s">
        <v>58</v>
      </c>
      <c r="Y912" s="32" t="s">
        <v>47</v>
      </c>
      <c r="Z912" s="32" t="s">
        <v>48</v>
      </c>
      <c r="AA912" s="32" t="s">
        <v>182</v>
      </c>
      <c r="AB912" s="32" t="s">
        <v>3788</v>
      </c>
      <c r="AC912" s="32" t="s">
        <v>480</v>
      </c>
      <c r="AD912" s="34"/>
      <c r="AE912" s="32" t="s">
        <v>39</v>
      </c>
      <c r="AF912" s="32" t="s">
        <v>53</v>
      </c>
      <c r="AG912" s="35">
        <v>0</v>
      </c>
      <c r="AH912" s="33">
        <v>44830.449918981481</v>
      </c>
      <c r="AI912" s="32" t="s">
        <v>56</v>
      </c>
    </row>
    <row r="913" spans="1:35">
      <c r="A913" s="32" t="s">
        <v>35</v>
      </c>
      <c r="B913" s="32" t="s">
        <v>737</v>
      </c>
      <c r="C913" s="33"/>
      <c r="D913" s="33">
        <v>44826.475775462961</v>
      </c>
      <c r="E913" s="32" t="s">
        <v>37</v>
      </c>
      <c r="F913" s="32" t="s">
        <v>39</v>
      </c>
      <c r="G913">
        <v>12042</v>
      </c>
      <c r="H913" s="33">
        <v>44841</v>
      </c>
      <c r="I913" s="32" t="s">
        <v>38</v>
      </c>
      <c r="J913" s="32" t="s">
        <v>39</v>
      </c>
      <c r="K913" s="33"/>
      <c r="L913" s="32" t="s">
        <v>40</v>
      </c>
      <c r="M913" s="32" t="s">
        <v>56</v>
      </c>
      <c r="N913">
        <v>2</v>
      </c>
      <c r="O913" s="32" t="s">
        <v>738</v>
      </c>
      <c r="P913">
        <v>0</v>
      </c>
      <c r="Q913" s="32" t="s">
        <v>41</v>
      </c>
      <c r="R913">
        <v>8404</v>
      </c>
      <c r="S913" s="32" t="s">
        <v>271</v>
      </c>
      <c r="T913" s="32" t="s">
        <v>272</v>
      </c>
      <c r="U913" s="32" t="s">
        <v>39</v>
      </c>
      <c r="V913" s="32" t="s">
        <v>39</v>
      </c>
      <c r="W913" s="33"/>
      <c r="X913" s="32" t="s">
        <v>159</v>
      </c>
      <c r="Y913" s="32" t="s">
        <v>47</v>
      </c>
      <c r="Z913" s="32" t="s">
        <v>160</v>
      </c>
      <c r="AA913" s="32" t="s">
        <v>739</v>
      </c>
      <c r="AB913" s="32" t="s">
        <v>273</v>
      </c>
      <c r="AC913" s="32" t="s">
        <v>1304</v>
      </c>
      <c r="AD913" s="34"/>
      <c r="AE913" s="32" t="s">
        <v>39</v>
      </c>
      <c r="AF913" s="32" t="s">
        <v>53</v>
      </c>
      <c r="AG913" s="35">
        <v>0</v>
      </c>
      <c r="AH913" s="33">
        <v>44833.669340277775</v>
      </c>
      <c r="AI913" s="32" t="s">
        <v>41</v>
      </c>
    </row>
    <row r="914" spans="1:35">
      <c r="A914" s="32" t="s">
        <v>35</v>
      </c>
      <c r="B914" s="32" t="s">
        <v>73</v>
      </c>
      <c r="C914" s="33">
        <v>44826.626608796294</v>
      </c>
      <c r="D914" s="33">
        <v>44826.494386574072</v>
      </c>
      <c r="E914" s="32" t="s">
        <v>37</v>
      </c>
      <c r="F914" s="32" t="s">
        <v>3789</v>
      </c>
      <c r="G914">
        <v>12043</v>
      </c>
      <c r="H914" s="33">
        <v>44838.498425925929</v>
      </c>
      <c r="I914" s="32" t="s">
        <v>38</v>
      </c>
      <c r="J914" s="32" t="s">
        <v>39</v>
      </c>
      <c r="K914" s="33"/>
      <c r="L914" s="32" t="s">
        <v>40</v>
      </c>
      <c r="M914" s="32" t="s">
        <v>56</v>
      </c>
      <c r="N914">
        <v>1</v>
      </c>
      <c r="O914" s="32" t="s">
        <v>42</v>
      </c>
      <c r="P914">
        <v>0</v>
      </c>
      <c r="Q914" s="32" t="s">
        <v>56</v>
      </c>
      <c r="R914">
        <v>937932814</v>
      </c>
      <c r="S914" s="32" t="s">
        <v>129</v>
      </c>
      <c r="T914" s="32" t="s">
        <v>130</v>
      </c>
      <c r="U914" s="32" t="s">
        <v>45</v>
      </c>
      <c r="V914" s="32" t="s">
        <v>3790</v>
      </c>
      <c r="W914" s="33">
        <v>44826.623171296298</v>
      </c>
      <c r="X914" s="32" t="s">
        <v>81</v>
      </c>
      <c r="Y914" s="32" t="s">
        <v>47</v>
      </c>
      <c r="Z914" s="32" t="s">
        <v>48</v>
      </c>
      <c r="AA914" s="32" t="s">
        <v>105</v>
      </c>
      <c r="AB914" s="32" t="s">
        <v>3791</v>
      </c>
      <c r="AC914" s="32" t="s">
        <v>2269</v>
      </c>
      <c r="AD914" s="34"/>
      <c r="AE914" s="32" t="s">
        <v>39</v>
      </c>
      <c r="AF914" s="32" t="s">
        <v>50</v>
      </c>
      <c r="AG914" s="35">
        <v>0</v>
      </c>
      <c r="AH914" s="33">
        <v>44826.626898148148</v>
      </c>
      <c r="AI914" s="32" t="s">
        <v>56</v>
      </c>
    </row>
    <row r="915" spans="1:35">
      <c r="A915" s="32" t="s">
        <v>35</v>
      </c>
      <c r="B915" s="32" t="s">
        <v>178</v>
      </c>
      <c r="C915" s="33">
        <v>44826.705185185187</v>
      </c>
      <c r="D915" s="33">
        <v>44826.5080787037</v>
      </c>
      <c r="E915" s="32" t="s">
        <v>37</v>
      </c>
      <c r="F915" s="32" t="s">
        <v>3792</v>
      </c>
      <c r="G915">
        <v>12044</v>
      </c>
      <c r="H915" s="33">
        <v>44838.510046296295</v>
      </c>
      <c r="I915" s="32" t="s">
        <v>776</v>
      </c>
      <c r="J915" s="32" t="s">
        <v>45</v>
      </c>
      <c r="K915" s="33">
        <v>44826.521307870367</v>
      </c>
      <c r="L915" s="32" t="s">
        <v>40</v>
      </c>
      <c r="M915" s="32" t="s">
        <v>56</v>
      </c>
      <c r="N915">
        <v>1</v>
      </c>
      <c r="O915" s="32" t="s">
        <v>54</v>
      </c>
      <c r="P915">
        <v>1</v>
      </c>
      <c r="Q915" s="32" t="s">
        <v>56</v>
      </c>
      <c r="R915">
        <v>834455529</v>
      </c>
      <c r="S915" s="32" t="s">
        <v>899</v>
      </c>
      <c r="T915" s="32" t="s">
        <v>900</v>
      </c>
      <c r="U915" s="32" t="s">
        <v>45</v>
      </c>
      <c r="V915" s="32" t="s">
        <v>3793</v>
      </c>
      <c r="W915" s="33">
        <v>44826.703379629631</v>
      </c>
      <c r="X915" s="32" t="s">
        <v>85</v>
      </c>
      <c r="Y915" s="32" t="s">
        <v>47</v>
      </c>
      <c r="Z915" s="32" t="s">
        <v>48</v>
      </c>
      <c r="AA915" s="32" t="s">
        <v>182</v>
      </c>
      <c r="AB915" s="32" t="s">
        <v>3794</v>
      </c>
      <c r="AC915" s="32" t="s">
        <v>2168</v>
      </c>
      <c r="AD915" s="34"/>
      <c r="AE915" s="32" t="s">
        <v>39</v>
      </c>
      <c r="AF915" s="32" t="s">
        <v>53</v>
      </c>
      <c r="AG915" s="35">
        <v>0</v>
      </c>
      <c r="AH915" s="33">
        <v>44826.705185185187</v>
      </c>
      <c r="AI915" s="32" t="s">
        <v>56</v>
      </c>
    </row>
    <row r="916" spans="1:35">
      <c r="A916" s="32" t="s">
        <v>35</v>
      </c>
      <c r="B916" s="32" t="s">
        <v>178</v>
      </c>
      <c r="C916" s="33">
        <v>44826.627129629633</v>
      </c>
      <c r="D916" s="33">
        <v>44826.554270833331</v>
      </c>
      <c r="E916" s="32" t="s">
        <v>37</v>
      </c>
      <c r="F916" s="32" t="s">
        <v>3795</v>
      </c>
      <c r="G916">
        <v>12045</v>
      </c>
      <c r="H916" s="33">
        <v>44838.56046296296</v>
      </c>
      <c r="I916" s="32" t="s">
        <v>38</v>
      </c>
      <c r="J916" s="32" t="s">
        <v>39</v>
      </c>
      <c r="K916" s="33"/>
      <c r="L916" s="32" t="s">
        <v>40</v>
      </c>
      <c r="M916" s="32" t="s">
        <v>56</v>
      </c>
      <c r="N916">
        <v>1</v>
      </c>
      <c r="O916" s="32" t="s">
        <v>73</v>
      </c>
      <c r="P916">
        <v>0</v>
      </c>
      <c r="Q916" s="32" t="s">
        <v>56</v>
      </c>
      <c r="R916">
        <v>645513391</v>
      </c>
      <c r="S916" s="32" t="s">
        <v>3223</v>
      </c>
      <c r="T916" s="32" t="s">
        <v>3224</v>
      </c>
      <c r="U916" s="32" t="s">
        <v>45</v>
      </c>
      <c r="V916" s="32" t="s">
        <v>3796</v>
      </c>
      <c r="W916" s="33">
        <v>44826.621041666665</v>
      </c>
      <c r="X916" s="32" t="s">
        <v>81</v>
      </c>
      <c r="Y916" s="32" t="s">
        <v>47</v>
      </c>
      <c r="Z916" s="32" t="s">
        <v>48</v>
      </c>
      <c r="AA916" s="32" t="s">
        <v>182</v>
      </c>
      <c r="AB916" s="32" t="s">
        <v>3795</v>
      </c>
      <c r="AC916" s="32" t="s">
        <v>174</v>
      </c>
      <c r="AD916" s="34">
        <v>44686</v>
      </c>
      <c r="AE916" s="32" t="s">
        <v>39</v>
      </c>
      <c r="AF916" s="32" t="s">
        <v>53</v>
      </c>
      <c r="AG916" s="35">
        <v>0</v>
      </c>
      <c r="AH916" s="33">
        <v>44826.627337962964</v>
      </c>
      <c r="AI916" s="32" t="s">
        <v>56</v>
      </c>
    </row>
    <row r="917" spans="1:35">
      <c r="A917" s="32" t="s">
        <v>35</v>
      </c>
      <c r="B917" s="32" t="s">
        <v>1527</v>
      </c>
      <c r="C917" s="33">
        <v>44826.562928240739</v>
      </c>
      <c r="D917" s="33">
        <v>44826.556041666663</v>
      </c>
      <c r="E917" s="32" t="s">
        <v>37</v>
      </c>
      <c r="F917" s="32" t="s">
        <v>39</v>
      </c>
      <c r="G917">
        <v>12046</v>
      </c>
      <c r="H917" s="33">
        <v>44831.431319444448</v>
      </c>
      <c r="I917" s="32" t="s">
        <v>38</v>
      </c>
      <c r="J917" s="32" t="s">
        <v>39</v>
      </c>
      <c r="K917" s="33"/>
      <c r="L917" s="32" t="s">
        <v>40</v>
      </c>
      <c r="M917" s="32" t="s">
        <v>56</v>
      </c>
      <c r="N917">
        <v>1</v>
      </c>
      <c r="O917" s="32" t="s">
        <v>135</v>
      </c>
      <c r="P917">
        <v>0</v>
      </c>
      <c r="Q917" s="32" t="s">
        <v>41</v>
      </c>
      <c r="R917">
        <v>8210</v>
      </c>
      <c r="S917" s="32" t="s">
        <v>639</v>
      </c>
      <c r="T917" s="32" t="s">
        <v>640</v>
      </c>
      <c r="U917" s="32" t="s">
        <v>45</v>
      </c>
      <c r="V917" s="32" t="s">
        <v>313</v>
      </c>
      <c r="W917" s="33">
        <v>44826.562928240739</v>
      </c>
      <c r="X917" s="32" t="s">
        <v>96</v>
      </c>
      <c r="Y917" s="32" t="s">
        <v>47</v>
      </c>
      <c r="Z917" s="32" t="s">
        <v>48</v>
      </c>
      <c r="AA917" s="32" t="s">
        <v>97</v>
      </c>
      <c r="AB917" s="32" t="s">
        <v>641</v>
      </c>
      <c r="AC917" s="32" t="s">
        <v>561</v>
      </c>
      <c r="AD917" s="34"/>
      <c r="AE917" s="32" t="s">
        <v>39</v>
      </c>
      <c r="AF917" s="32" t="s">
        <v>53</v>
      </c>
      <c r="AG917" s="35">
        <v>0</v>
      </c>
      <c r="AH917" s="33">
        <v>44826.562928240739</v>
      </c>
      <c r="AI917" s="32" t="s">
        <v>56</v>
      </c>
    </row>
    <row r="918" spans="1:35">
      <c r="A918" s="32" t="s">
        <v>35</v>
      </c>
      <c r="B918" s="32" t="s">
        <v>1527</v>
      </c>
      <c r="C918" s="33">
        <v>44826.612743055557</v>
      </c>
      <c r="D918" s="33">
        <v>44826.577361111114</v>
      </c>
      <c r="E918" s="32" t="s">
        <v>37</v>
      </c>
      <c r="F918" s="32" t="s">
        <v>39</v>
      </c>
      <c r="G918">
        <v>12047</v>
      </c>
      <c r="H918" s="33">
        <v>44831.466469907406</v>
      </c>
      <c r="I918" s="32" t="s">
        <v>958</v>
      </c>
      <c r="J918" s="32" t="s">
        <v>45</v>
      </c>
      <c r="K918" s="33">
        <v>44826.602534722224</v>
      </c>
      <c r="L918" s="32" t="s">
        <v>40</v>
      </c>
      <c r="M918" s="32" t="s">
        <v>56</v>
      </c>
      <c r="N918">
        <v>2</v>
      </c>
      <c r="O918" s="32" t="s">
        <v>135</v>
      </c>
      <c r="P918">
        <v>1</v>
      </c>
      <c r="Q918" s="32" t="s">
        <v>41</v>
      </c>
      <c r="R918">
        <v>8245</v>
      </c>
      <c r="S918" s="32" t="s">
        <v>3797</v>
      </c>
      <c r="T918" s="32" t="s">
        <v>3798</v>
      </c>
      <c r="U918" s="32" t="s">
        <v>45</v>
      </c>
      <c r="V918" s="32" t="s">
        <v>3799</v>
      </c>
      <c r="W918" s="33">
        <v>44826.612743055557</v>
      </c>
      <c r="X918" s="32" t="s">
        <v>96</v>
      </c>
      <c r="Y918" s="32" t="s">
        <v>47</v>
      </c>
      <c r="Z918" s="32" t="s">
        <v>48</v>
      </c>
      <c r="AA918" s="32" t="s">
        <v>97</v>
      </c>
      <c r="AB918" s="32" t="s">
        <v>3800</v>
      </c>
      <c r="AC918" s="32" t="s">
        <v>1227</v>
      </c>
      <c r="AD918" s="34"/>
      <c r="AE918" s="32" t="s">
        <v>39</v>
      </c>
      <c r="AF918" s="32" t="s">
        <v>53</v>
      </c>
      <c r="AG918" s="35">
        <v>0</v>
      </c>
      <c r="AH918" s="33">
        <v>44826.626192129632</v>
      </c>
      <c r="AI918" s="32" t="s">
        <v>56</v>
      </c>
    </row>
    <row r="919" spans="1:35">
      <c r="A919" s="32" t="s">
        <v>35</v>
      </c>
      <c r="B919" s="32" t="s">
        <v>737</v>
      </c>
      <c r="C919" s="33"/>
      <c r="D919" s="33">
        <v>44826.577511574076</v>
      </c>
      <c r="E919" s="32" t="s">
        <v>37</v>
      </c>
      <c r="F919" s="32" t="s">
        <v>3801</v>
      </c>
      <c r="G919">
        <v>12048</v>
      </c>
      <c r="H919" s="33">
        <v>44841.541666666664</v>
      </c>
      <c r="I919" s="32" t="s">
        <v>2328</v>
      </c>
      <c r="J919" s="32" t="s">
        <v>45</v>
      </c>
      <c r="K919" s="33">
        <v>44826.599722222221</v>
      </c>
      <c r="L919" s="32" t="s">
        <v>40</v>
      </c>
      <c r="M919" s="32" t="s">
        <v>56</v>
      </c>
      <c r="N919">
        <v>2</v>
      </c>
      <c r="O919" s="32" t="s">
        <v>738</v>
      </c>
      <c r="P919">
        <v>1</v>
      </c>
      <c r="Q919" s="32" t="s">
        <v>56</v>
      </c>
      <c r="R919">
        <v>909838512</v>
      </c>
      <c r="S919" s="32" t="s">
        <v>1737</v>
      </c>
      <c r="T919" s="32" t="s">
        <v>1738</v>
      </c>
      <c r="U919" s="32" t="s">
        <v>39</v>
      </c>
      <c r="V919" s="32" t="s">
        <v>39</v>
      </c>
      <c r="W919" s="33"/>
      <c r="X919" s="32" t="s">
        <v>227</v>
      </c>
      <c r="Y919" s="32" t="s">
        <v>47</v>
      </c>
      <c r="Z919" s="32" t="s">
        <v>160</v>
      </c>
      <c r="AA919" s="32" t="s">
        <v>739</v>
      </c>
      <c r="AB919" s="32" t="s">
        <v>3802</v>
      </c>
      <c r="AC919" s="32" t="s">
        <v>1297</v>
      </c>
      <c r="AD919" s="34"/>
      <c r="AE919" s="32" t="s">
        <v>39</v>
      </c>
      <c r="AF919" s="32" t="s">
        <v>53</v>
      </c>
      <c r="AG919" s="35">
        <v>0</v>
      </c>
      <c r="AH919" s="33">
        <v>44834.368136574078</v>
      </c>
      <c r="AI919" s="32" t="s">
        <v>56</v>
      </c>
    </row>
    <row r="920" spans="1:35">
      <c r="A920" s="32" t="s">
        <v>35</v>
      </c>
      <c r="B920" s="32" t="s">
        <v>178</v>
      </c>
      <c r="C920" s="33">
        <v>44826.698333333334</v>
      </c>
      <c r="D920" s="33">
        <v>44826.582858796297</v>
      </c>
      <c r="E920" s="32" t="s">
        <v>37</v>
      </c>
      <c r="F920" s="32" t="s">
        <v>3803</v>
      </c>
      <c r="G920">
        <v>12049</v>
      </c>
      <c r="H920" s="33">
        <v>44838.583749999998</v>
      </c>
      <c r="I920" s="32" t="s">
        <v>38</v>
      </c>
      <c r="J920" s="32" t="s">
        <v>39</v>
      </c>
      <c r="K920" s="33"/>
      <c r="L920" s="32" t="s">
        <v>40</v>
      </c>
      <c r="M920" s="32" t="s">
        <v>56</v>
      </c>
      <c r="N920">
        <v>1</v>
      </c>
      <c r="O920" s="32" t="s">
        <v>73</v>
      </c>
      <c r="P920">
        <v>0</v>
      </c>
      <c r="Q920" s="32" t="s">
        <v>56</v>
      </c>
      <c r="R920">
        <v>8825</v>
      </c>
      <c r="S920" s="32" t="s">
        <v>558</v>
      </c>
      <c r="T920" s="32" t="s">
        <v>559</v>
      </c>
      <c r="U920" s="32" t="s">
        <v>45</v>
      </c>
      <c r="V920" s="32" t="s">
        <v>3804</v>
      </c>
      <c r="W920" s="33">
        <v>44826.697951388887</v>
      </c>
      <c r="X920" s="32" t="s">
        <v>67</v>
      </c>
      <c r="Y920" s="32" t="s">
        <v>47</v>
      </c>
      <c r="Z920" s="32" t="s">
        <v>48</v>
      </c>
      <c r="AA920" s="32" t="s">
        <v>182</v>
      </c>
      <c r="AB920" s="32" t="s">
        <v>3803</v>
      </c>
      <c r="AC920" s="32" t="s">
        <v>561</v>
      </c>
      <c r="AD920" s="34"/>
      <c r="AE920" s="32" t="s">
        <v>39</v>
      </c>
      <c r="AF920" s="32" t="s">
        <v>53</v>
      </c>
      <c r="AG920" s="35">
        <v>0</v>
      </c>
      <c r="AH920" s="33">
        <v>44826.698333333334</v>
      </c>
      <c r="AI920" s="32" t="s">
        <v>56</v>
      </c>
    </row>
    <row r="921" spans="1:35">
      <c r="A921" s="32" t="s">
        <v>35</v>
      </c>
      <c r="B921" s="32" t="s">
        <v>1527</v>
      </c>
      <c r="C921" s="33">
        <v>44826.636342592596</v>
      </c>
      <c r="D921" s="33">
        <v>44826.593263888892</v>
      </c>
      <c r="E921" s="32" t="s">
        <v>37</v>
      </c>
      <c r="F921" s="32" t="s">
        <v>39</v>
      </c>
      <c r="G921">
        <v>12050</v>
      </c>
      <c r="H921" s="33">
        <v>44831.468784722223</v>
      </c>
      <c r="I921" s="32" t="s">
        <v>38</v>
      </c>
      <c r="J921" s="32" t="s">
        <v>39</v>
      </c>
      <c r="K921" s="33"/>
      <c r="L921" s="32" t="s">
        <v>40</v>
      </c>
      <c r="M921" s="32" t="s">
        <v>56</v>
      </c>
      <c r="N921">
        <v>1</v>
      </c>
      <c r="O921" s="32" t="s">
        <v>42</v>
      </c>
      <c r="P921">
        <v>0</v>
      </c>
      <c r="Q921" s="32" t="s">
        <v>41</v>
      </c>
      <c r="R921">
        <v>6401</v>
      </c>
      <c r="S921" s="32" t="s">
        <v>458</v>
      </c>
      <c r="T921" s="32" t="s">
        <v>459</v>
      </c>
      <c r="U921" s="32" t="s">
        <v>45</v>
      </c>
      <c r="V921" s="32" t="s">
        <v>1790</v>
      </c>
      <c r="W921" s="33">
        <v>44826.636342592596</v>
      </c>
      <c r="X921" s="32" t="s">
        <v>96</v>
      </c>
      <c r="Y921" s="32" t="s">
        <v>47</v>
      </c>
      <c r="Z921" s="32" t="s">
        <v>48</v>
      </c>
      <c r="AA921" s="32" t="s">
        <v>97</v>
      </c>
      <c r="AB921" s="32" t="s">
        <v>1718</v>
      </c>
      <c r="AC921" s="32" t="s">
        <v>1304</v>
      </c>
      <c r="AD921" s="34"/>
      <c r="AE921" s="32" t="s">
        <v>39</v>
      </c>
      <c r="AF921" s="32" t="s">
        <v>53</v>
      </c>
      <c r="AG921" s="35">
        <v>0</v>
      </c>
      <c r="AH921" s="33">
        <v>44827.365706018521</v>
      </c>
      <c r="AI921" s="32" t="s">
        <v>41</v>
      </c>
    </row>
    <row r="922" spans="1:35">
      <c r="A922" s="32" t="s">
        <v>35</v>
      </c>
      <c r="B922" s="32" t="s">
        <v>178</v>
      </c>
      <c r="C922" s="33"/>
      <c r="D922" s="33">
        <v>44826.59920138889</v>
      </c>
      <c r="E922" s="32" t="s">
        <v>37</v>
      </c>
      <c r="F922" s="32" t="s">
        <v>3805</v>
      </c>
      <c r="G922">
        <v>12051</v>
      </c>
      <c r="H922" s="33">
        <v>44831.474490740744</v>
      </c>
      <c r="I922" s="32" t="s">
        <v>252</v>
      </c>
      <c r="J922" s="32" t="s">
        <v>45</v>
      </c>
      <c r="K922" s="33">
        <v>44826.605509259258</v>
      </c>
      <c r="L922" s="32" t="s">
        <v>40</v>
      </c>
      <c r="M922" s="32" t="s">
        <v>56</v>
      </c>
      <c r="N922">
        <v>2</v>
      </c>
      <c r="O922" s="32" t="s">
        <v>179</v>
      </c>
      <c r="P922">
        <v>1</v>
      </c>
      <c r="Q922" s="32" t="s">
        <v>41</v>
      </c>
      <c r="R922">
        <v>5783</v>
      </c>
      <c r="S922" s="32" t="s">
        <v>821</v>
      </c>
      <c r="T922" s="32" t="s">
        <v>822</v>
      </c>
      <c r="U922" s="32" t="s">
        <v>39</v>
      </c>
      <c r="V922" s="32" t="s">
        <v>39</v>
      </c>
      <c r="W922" s="33"/>
      <c r="X922" s="32" t="s">
        <v>215</v>
      </c>
      <c r="Y922" s="32" t="s">
        <v>47</v>
      </c>
      <c r="Z922" s="32" t="s">
        <v>216</v>
      </c>
      <c r="AA922" s="32" t="s">
        <v>182</v>
      </c>
      <c r="AB922" s="32" t="s">
        <v>823</v>
      </c>
      <c r="AC922" s="32" t="s">
        <v>537</v>
      </c>
      <c r="AD922" s="34"/>
      <c r="AE922" s="32" t="s">
        <v>39</v>
      </c>
      <c r="AF922" s="32" t="s">
        <v>53</v>
      </c>
      <c r="AG922" s="35">
        <v>0</v>
      </c>
      <c r="AH922" s="33">
        <v>44832.445104166669</v>
      </c>
      <c r="AI922" s="32" t="s">
        <v>56</v>
      </c>
    </row>
    <row r="923" spans="1:35">
      <c r="A923" s="32" t="s">
        <v>35</v>
      </c>
      <c r="B923" s="32" t="s">
        <v>1527</v>
      </c>
      <c r="C923" s="33">
        <v>44826.619930555556</v>
      </c>
      <c r="D923" s="33">
        <v>44826.599606481483</v>
      </c>
      <c r="E923" s="32" t="s">
        <v>37</v>
      </c>
      <c r="F923" s="32" t="s">
        <v>3806</v>
      </c>
      <c r="G923">
        <v>12052</v>
      </c>
      <c r="H923" s="33">
        <v>44838.600034722222</v>
      </c>
      <c r="I923" s="32" t="s">
        <v>3807</v>
      </c>
      <c r="J923" s="32" t="s">
        <v>45</v>
      </c>
      <c r="K923" s="33">
        <v>44826.60565972222</v>
      </c>
      <c r="L923" s="32" t="s">
        <v>40</v>
      </c>
      <c r="M923" s="32" t="s">
        <v>56</v>
      </c>
      <c r="N923">
        <v>1</v>
      </c>
      <c r="O923" s="32" t="s">
        <v>135</v>
      </c>
      <c r="P923">
        <v>1</v>
      </c>
      <c r="Q923" s="32" t="s">
        <v>56</v>
      </c>
      <c r="R923">
        <v>642171908</v>
      </c>
      <c r="S923" s="32" t="s">
        <v>2933</v>
      </c>
      <c r="T923" s="32" t="s">
        <v>2934</v>
      </c>
      <c r="U923" s="32" t="s">
        <v>45</v>
      </c>
      <c r="V923" s="32" t="s">
        <v>3808</v>
      </c>
      <c r="W923" s="33">
        <v>44826.619930555556</v>
      </c>
      <c r="X923" s="32" t="s">
        <v>96</v>
      </c>
      <c r="Y923" s="32" t="s">
        <v>282</v>
      </c>
      <c r="Z923" s="32" t="s">
        <v>48</v>
      </c>
      <c r="AA923" s="32" t="s">
        <v>97</v>
      </c>
      <c r="AB923" s="32" t="s">
        <v>3457</v>
      </c>
      <c r="AC923" s="32" t="s">
        <v>174</v>
      </c>
      <c r="AD923" s="34"/>
      <c r="AE923" s="32" t="s">
        <v>39</v>
      </c>
      <c r="AF923" s="32" t="s">
        <v>50</v>
      </c>
      <c r="AG923" s="35">
        <v>0</v>
      </c>
      <c r="AH923" s="33">
        <v>44826.619930555556</v>
      </c>
      <c r="AI923" s="32" t="s">
        <v>56</v>
      </c>
    </row>
    <row r="924" spans="1:35">
      <c r="A924" s="32" t="s">
        <v>35</v>
      </c>
      <c r="B924" s="32" t="s">
        <v>178</v>
      </c>
      <c r="C924" s="33">
        <v>44826.671064814815</v>
      </c>
      <c r="D924" s="33">
        <v>44826.61209490741</v>
      </c>
      <c r="E924" s="32" t="s">
        <v>3610</v>
      </c>
      <c r="F924" s="32" t="s">
        <v>3809</v>
      </c>
      <c r="G924">
        <v>12053</v>
      </c>
      <c r="H924" s="33">
        <v>44838.642592592594</v>
      </c>
      <c r="I924" s="32" t="s">
        <v>38</v>
      </c>
      <c r="J924" s="32" t="s">
        <v>39</v>
      </c>
      <c r="K924" s="33"/>
      <c r="L924" s="32" t="s">
        <v>40</v>
      </c>
      <c r="M924" s="32" t="s">
        <v>56</v>
      </c>
      <c r="N924">
        <v>1</v>
      </c>
      <c r="O924" s="32" t="s">
        <v>54</v>
      </c>
      <c r="P924">
        <v>0</v>
      </c>
      <c r="Q924" s="32" t="s">
        <v>56</v>
      </c>
      <c r="R924">
        <v>8888</v>
      </c>
      <c r="S924" s="32" t="s">
        <v>968</v>
      </c>
      <c r="T924" s="32" t="s">
        <v>177</v>
      </c>
      <c r="U924" s="32" t="s">
        <v>45</v>
      </c>
      <c r="V924" s="32" t="s">
        <v>3810</v>
      </c>
      <c r="W924" s="33">
        <v>44826.641157407408</v>
      </c>
      <c r="X924" s="32" t="s">
        <v>89</v>
      </c>
      <c r="Y924" s="32" t="s">
        <v>52</v>
      </c>
      <c r="Z924" s="32" t="s">
        <v>48</v>
      </c>
      <c r="AA924" s="32" t="s">
        <v>182</v>
      </c>
      <c r="AB924" s="32" t="s">
        <v>3507</v>
      </c>
      <c r="AC924" s="32" t="s">
        <v>538</v>
      </c>
      <c r="AD924" s="34"/>
      <c r="AE924" s="32" t="s">
        <v>39</v>
      </c>
      <c r="AF924" s="32" t="s">
        <v>53</v>
      </c>
      <c r="AG924" s="35">
        <v>0</v>
      </c>
      <c r="AH924" s="33">
        <v>44826.671064814815</v>
      </c>
      <c r="AI924" s="32" t="s">
        <v>56</v>
      </c>
    </row>
    <row r="925" spans="1:35">
      <c r="A925" s="32" t="s">
        <v>35</v>
      </c>
      <c r="B925" s="32" t="s">
        <v>178</v>
      </c>
      <c r="C925" s="33">
        <v>44826.671215277776</v>
      </c>
      <c r="D925" s="33">
        <v>44826.613182870373</v>
      </c>
      <c r="E925" s="32" t="s">
        <v>37</v>
      </c>
      <c r="F925" s="32" t="s">
        <v>3811</v>
      </c>
      <c r="G925">
        <v>12054</v>
      </c>
      <c r="H925" s="33">
        <v>44838.643437500003</v>
      </c>
      <c r="I925" s="32" t="s">
        <v>38</v>
      </c>
      <c r="J925" s="32" t="s">
        <v>39</v>
      </c>
      <c r="K925" s="33"/>
      <c r="L925" s="32" t="s">
        <v>40</v>
      </c>
      <c r="M925" s="32" t="s">
        <v>56</v>
      </c>
      <c r="N925">
        <v>1</v>
      </c>
      <c r="O925" s="32" t="s">
        <v>54</v>
      </c>
      <c r="P925">
        <v>0</v>
      </c>
      <c r="Q925" s="32" t="s">
        <v>56</v>
      </c>
      <c r="R925">
        <v>8888</v>
      </c>
      <c r="S925" s="32" t="s">
        <v>968</v>
      </c>
      <c r="T925" s="32" t="s">
        <v>177</v>
      </c>
      <c r="U925" s="32" t="s">
        <v>45</v>
      </c>
      <c r="V925" s="32" t="s">
        <v>3812</v>
      </c>
      <c r="W925" s="33">
        <v>44826.641365740739</v>
      </c>
      <c r="X925" s="32" t="s">
        <v>89</v>
      </c>
      <c r="Y925" s="32" t="s">
        <v>52</v>
      </c>
      <c r="Z925" s="32" t="s">
        <v>48</v>
      </c>
      <c r="AA925" s="32" t="s">
        <v>182</v>
      </c>
      <c r="AB925" s="32" t="s">
        <v>3507</v>
      </c>
      <c r="AC925" s="32" t="s">
        <v>538</v>
      </c>
      <c r="AD925" s="34"/>
      <c r="AE925" s="32" t="s">
        <v>39</v>
      </c>
      <c r="AF925" s="32" t="s">
        <v>53</v>
      </c>
      <c r="AG925" s="35">
        <v>0</v>
      </c>
      <c r="AH925" s="33">
        <v>44826.671215277776</v>
      </c>
      <c r="AI925" s="32" t="s">
        <v>56</v>
      </c>
    </row>
    <row r="926" spans="1:35">
      <c r="A926" s="32" t="s">
        <v>35</v>
      </c>
      <c r="B926" s="32" t="s">
        <v>178</v>
      </c>
      <c r="C926" s="33">
        <v>44826.671354166669</v>
      </c>
      <c r="D926" s="33">
        <v>44826.614155092589</v>
      </c>
      <c r="E926" s="32" t="s">
        <v>37</v>
      </c>
      <c r="F926" s="32" t="s">
        <v>3813</v>
      </c>
      <c r="G926">
        <v>12055</v>
      </c>
      <c r="H926" s="33">
        <v>44838.644259259258</v>
      </c>
      <c r="I926" s="32" t="s">
        <v>38</v>
      </c>
      <c r="J926" s="32" t="s">
        <v>39</v>
      </c>
      <c r="K926" s="33"/>
      <c r="L926" s="32" t="s">
        <v>40</v>
      </c>
      <c r="M926" s="32" t="s">
        <v>56</v>
      </c>
      <c r="N926">
        <v>1</v>
      </c>
      <c r="O926" s="32" t="s">
        <v>54</v>
      </c>
      <c r="P926">
        <v>0</v>
      </c>
      <c r="Q926" s="32" t="s">
        <v>56</v>
      </c>
      <c r="R926">
        <v>8888</v>
      </c>
      <c r="S926" s="32" t="s">
        <v>968</v>
      </c>
      <c r="T926" s="32" t="s">
        <v>177</v>
      </c>
      <c r="U926" s="32" t="s">
        <v>45</v>
      </c>
      <c r="V926" s="32" t="s">
        <v>3814</v>
      </c>
      <c r="W926" s="33">
        <v>44826.641805555555</v>
      </c>
      <c r="X926" s="32" t="s">
        <v>89</v>
      </c>
      <c r="Y926" s="32" t="s">
        <v>52</v>
      </c>
      <c r="Z926" s="32" t="s">
        <v>48</v>
      </c>
      <c r="AA926" s="32" t="s">
        <v>182</v>
      </c>
      <c r="AB926" s="32" t="s">
        <v>3507</v>
      </c>
      <c r="AC926" s="32" t="s">
        <v>538</v>
      </c>
      <c r="AD926" s="34"/>
      <c r="AE926" s="32" t="s">
        <v>39</v>
      </c>
      <c r="AF926" s="32" t="s">
        <v>53</v>
      </c>
      <c r="AG926" s="35">
        <v>0</v>
      </c>
      <c r="AH926" s="33">
        <v>44826.671342592592</v>
      </c>
      <c r="AI926" s="32" t="s">
        <v>56</v>
      </c>
    </row>
    <row r="927" spans="1:35">
      <c r="A927" s="32" t="s">
        <v>35</v>
      </c>
      <c r="B927" s="32" t="s">
        <v>178</v>
      </c>
      <c r="C927" s="33">
        <v>44826.627905092595</v>
      </c>
      <c r="D927" s="33">
        <v>44826.6174537037</v>
      </c>
      <c r="E927" s="32" t="s">
        <v>37</v>
      </c>
      <c r="F927" s="32" t="s">
        <v>39</v>
      </c>
      <c r="G927">
        <v>12056</v>
      </c>
      <c r="H927" s="33">
        <v>44831.497349537036</v>
      </c>
      <c r="I927" s="32" t="s">
        <v>38</v>
      </c>
      <c r="J927" s="32" t="s">
        <v>39</v>
      </c>
      <c r="K927" s="33"/>
      <c r="L927" s="32" t="s">
        <v>40</v>
      </c>
      <c r="M927" s="32" t="s">
        <v>56</v>
      </c>
      <c r="N927">
        <v>1</v>
      </c>
      <c r="O927" s="32" t="s">
        <v>490</v>
      </c>
      <c r="P927">
        <v>0</v>
      </c>
      <c r="Q927" s="32" t="s">
        <v>41</v>
      </c>
      <c r="R927">
        <v>1211</v>
      </c>
      <c r="S927" s="32" t="s">
        <v>1039</v>
      </c>
      <c r="T927" s="32" t="s">
        <v>1040</v>
      </c>
      <c r="U927" s="32" t="s">
        <v>45</v>
      </c>
      <c r="V927" s="32" t="s">
        <v>3815</v>
      </c>
      <c r="W927" s="33">
        <v>44826.623576388891</v>
      </c>
      <c r="X927" s="32" t="s">
        <v>149</v>
      </c>
      <c r="Y927" s="32" t="s">
        <v>47</v>
      </c>
      <c r="Z927" s="32" t="s">
        <v>48</v>
      </c>
      <c r="AA927" s="32" t="s">
        <v>182</v>
      </c>
      <c r="AB927" s="32" t="s">
        <v>3816</v>
      </c>
      <c r="AC927" s="32" t="s">
        <v>3098</v>
      </c>
      <c r="AD927" s="34"/>
      <c r="AE927" s="32" t="s">
        <v>39</v>
      </c>
      <c r="AF927" s="32" t="s">
        <v>53</v>
      </c>
      <c r="AG927" s="35">
        <v>0</v>
      </c>
      <c r="AH927" s="33">
        <v>44826.627905092595</v>
      </c>
      <c r="AI927" s="32" t="s">
        <v>56</v>
      </c>
    </row>
    <row r="928" spans="1:35">
      <c r="A928" s="32" t="s">
        <v>35</v>
      </c>
      <c r="B928" s="32" t="s">
        <v>178</v>
      </c>
      <c r="C928" s="33">
        <v>44826.628182870372</v>
      </c>
      <c r="D928" s="33">
        <v>44826.618958333333</v>
      </c>
      <c r="E928" s="32" t="s">
        <v>37</v>
      </c>
      <c r="F928" s="32" t="s">
        <v>3817</v>
      </c>
      <c r="G928">
        <v>12057</v>
      </c>
      <c r="H928" s="33">
        <v>44838.624710648146</v>
      </c>
      <c r="I928" s="32" t="s">
        <v>38</v>
      </c>
      <c r="J928" s="32" t="s">
        <v>39</v>
      </c>
      <c r="K928" s="33"/>
      <c r="L928" s="32" t="s">
        <v>40</v>
      </c>
      <c r="M928" s="32" t="s">
        <v>56</v>
      </c>
      <c r="N928">
        <v>1</v>
      </c>
      <c r="O928" s="32" t="s">
        <v>490</v>
      </c>
      <c r="P928">
        <v>0</v>
      </c>
      <c r="Q928" s="32" t="s">
        <v>56</v>
      </c>
      <c r="R928">
        <v>5742</v>
      </c>
      <c r="S928" s="32" t="s">
        <v>465</v>
      </c>
      <c r="T928" s="32" t="s">
        <v>466</v>
      </c>
      <c r="U928" s="32" t="s">
        <v>45</v>
      </c>
      <c r="V928" s="32" t="s">
        <v>3818</v>
      </c>
      <c r="W928" s="33">
        <v>44826.622569444444</v>
      </c>
      <c r="X928" s="32" t="s">
        <v>149</v>
      </c>
      <c r="Y928" s="32" t="s">
        <v>52</v>
      </c>
      <c r="Z928" s="32" t="s">
        <v>48</v>
      </c>
      <c r="AA928" s="32" t="s">
        <v>254</v>
      </c>
      <c r="AB928" s="32" t="s">
        <v>3817</v>
      </c>
      <c r="AC928" s="32" t="s">
        <v>451</v>
      </c>
      <c r="AD928" s="34"/>
      <c r="AE928" s="32" t="s">
        <v>39</v>
      </c>
      <c r="AF928" s="32" t="s">
        <v>53</v>
      </c>
      <c r="AG928" s="35">
        <v>0</v>
      </c>
      <c r="AH928" s="33">
        <v>44826.628182870372</v>
      </c>
      <c r="AI928" s="32" t="s">
        <v>56</v>
      </c>
    </row>
    <row r="929" spans="1:35">
      <c r="A929" s="32" t="s">
        <v>35</v>
      </c>
      <c r="B929" s="32" t="s">
        <v>1527</v>
      </c>
      <c r="C929" s="33">
        <v>44826.627175925925</v>
      </c>
      <c r="D929" s="33">
        <v>44826.626631944448</v>
      </c>
      <c r="E929" s="32" t="s">
        <v>37</v>
      </c>
      <c r="F929" s="32" t="s">
        <v>3819</v>
      </c>
      <c r="G929">
        <v>12058</v>
      </c>
      <c r="H929" s="33">
        <v>44831.50271990741</v>
      </c>
      <c r="I929" s="32" t="s">
        <v>38</v>
      </c>
      <c r="J929" s="32" t="s">
        <v>39</v>
      </c>
      <c r="K929" s="33"/>
      <c r="L929" s="32" t="s">
        <v>40</v>
      </c>
      <c r="M929" s="32" t="s">
        <v>41</v>
      </c>
      <c r="N929">
        <v>1</v>
      </c>
      <c r="O929" s="32" t="s">
        <v>42</v>
      </c>
      <c r="P929">
        <v>0</v>
      </c>
      <c r="Q929" s="32" t="s">
        <v>41</v>
      </c>
      <c r="R929">
        <v>642175520</v>
      </c>
      <c r="S929" s="32" t="s">
        <v>194</v>
      </c>
      <c r="T929" s="32" t="s">
        <v>195</v>
      </c>
      <c r="U929" s="32" t="s">
        <v>45</v>
      </c>
      <c r="V929" s="32" t="s">
        <v>836</v>
      </c>
      <c r="W929" s="33">
        <v>44826.627175925925</v>
      </c>
      <c r="X929" s="32" t="s">
        <v>196</v>
      </c>
      <c r="Y929" s="32" t="s">
        <v>235</v>
      </c>
      <c r="Z929" s="32" t="s">
        <v>48</v>
      </c>
      <c r="AA929" s="32" t="s">
        <v>197</v>
      </c>
      <c r="AB929" s="32" t="s">
        <v>1924</v>
      </c>
      <c r="AC929" s="32" t="s">
        <v>538</v>
      </c>
      <c r="AD929" s="34"/>
      <c r="AE929" s="32" t="s">
        <v>39</v>
      </c>
      <c r="AF929" s="32" t="s">
        <v>50</v>
      </c>
      <c r="AG929" s="35">
        <v>0</v>
      </c>
      <c r="AH929" s="33">
        <v>44826.62771990741</v>
      </c>
      <c r="AI929" s="32" t="s">
        <v>41</v>
      </c>
    </row>
    <row r="930" spans="1:35">
      <c r="A930" s="32" t="s">
        <v>35</v>
      </c>
      <c r="B930" s="32" t="s">
        <v>737</v>
      </c>
      <c r="C930" s="33">
        <v>44834.650659722225</v>
      </c>
      <c r="D930" s="33">
        <v>44826.628449074073</v>
      </c>
      <c r="E930" s="32" t="s">
        <v>37</v>
      </c>
      <c r="F930" s="32" t="s">
        <v>3820</v>
      </c>
      <c r="G930">
        <v>12059</v>
      </c>
      <c r="H930" s="33">
        <v>44840.633993055555</v>
      </c>
      <c r="I930" s="32" t="s">
        <v>3821</v>
      </c>
      <c r="J930" s="32" t="s">
        <v>45</v>
      </c>
      <c r="K930" s="33">
        <v>44826.629861111112</v>
      </c>
      <c r="L930" s="32" t="s">
        <v>40</v>
      </c>
      <c r="M930" s="32" t="s">
        <v>56</v>
      </c>
      <c r="N930">
        <v>1</v>
      </c>
      <c r="O930" s="32" t="s">
        <v>738</v>
      </c>
      <c r="P930">
        <v>1</v>
      </c>
      <c r="Q930" s="32" t="s">
        <v>56</v>
      </c>
      <c r="R930">
        <v>856825525</v>
      </c>
      <c r="S930" s="32" t="s">
        <v>525</v>
      </c>
      <c r="T930" s="32" t="s">
        <v>526</v>
      </c>
      <c r="U930" s="32" t="s">
        <v>45</v>
      </c>
      <c r="V930" s="32" t="s">
        <v>3822</v>
      </c>
      <c r="W930" s="33">
        <v>44832.645439814813</v>
      </c>
      <c r="X930" s="32" t="s">
        <v>103</v>
      </c>
      <c r="Y930" s="32" t="s">
        <v>47</v>
      </c>
      <c r="Z930" s="32" t="s">
        <v>48</v>
      </c>
      <c r="AA930" s="32" t="s">
        <v>739</v>
      </c>
      <c r="AB930" s="32" t="s">
        <v>3823</v>
      </c>
      <c r="AC930" s="32" t="s">
        <v>527</v>
      </c>
      <c r="AD930" s="34"/>
      <c r="AE930" s="32" t="s">
        <v>39</v>
      </c>
      <c r="AF930" s="32" t="s">
        <v>53</v>
      </c>
      <c r="AG930" s="35">
        <v>0</v>
      </c>
      <c r="AH930" s="33">
        <v>44834.650659722225</v>
      </c>
      <c r="AI930" s="32" t="s">
        <v>56</v>
      </c>
    </row>
    <row r="931" spans="1:35">
      <c r="A931" s="32" t="s">
        <v>35</v>
      </c>
      <c r="B931" s="32" t="s">
        <v>1527</v>
      </c>
      <c r="C931" s="33">
        <v>44826.629560185182</v>
      </c>
      <c r="D931" s="33">
        <v>44826.629189814812</v>
      </c>
      <c r="E931" s="32" t="s">
        <v>37</v>
      </c>
      <c r="F931" s="32" t="s">
        <v>3824</v>
      </c>
      <c r="G931">
        <v>12060</v>
      </c>
      <c r="H931" s="33">
        <v>44840.699884259258</v>
      </c>
      <c r="I931" s="32" t="s">
        <v>38</v>
      </c>
      <c r="J931" s="32" t="s">
        <v>39</v>
      </c>
      <c r="K931" s="33"/>
      <c r="L931" s="32" t="s">
        <v>40</v>
      </c>
      <c r="M931" s="32" t="s">
        <v>41</v>
      </c>
      <c r="N931">
        <v>1</v>
      </c>
      <c r="O931" s="32" t="s">
        <v>42</v>
      </c>
      <c r="P931">
        <v>0</v>
      </c>
      <c r="Q931" s="32" t="s">
        <v>41</v>
      </c>
      <c r="R931">
        <v>642175520</v>
      </c>
      <c r="S931" s="32" t="s">
        <v>194</v>
      </c>
      <c r="T931" s="32" t="s">
        <v>195</v>
      </c>
      <c r="U931" s="32" t="s">
        <v>45</v>
      </c>
      <c r="V931" s="32" t="s">
        <v>2090</v>
      </c>
      <c r="W931" s="33">
        <v>44826.629560185182</v>
      </c>
      <c r="X931" s="32" t="s">
        <v>196</v>
      </c>
      <c r="Y931" s="32" t="s">
        <v>282</v>
      </c>
      <c r="Z931" s="32" t="s">
        <v>48</v>
      </c>
      <c r="AA931" s="32" t="s">
        <v>197</v>
      </c>
      <c r="AB931" s="32" t="s">
        <v>3825</v>
      </c>
      <c r="AC931" s="32" t="s">
        <v>538</v>
      </c>
      <c r="AD931" s="34"/>
      <c r="AE931" s="32" t="s">
        <v>39</v>
      </c>
      <c r="AF931" s="32" t="s">
        <v>50</v>
      </c>
      <c r="AG931" s="35">
        <v>0</v>
      </c>
      <c r="AH931" s="33">
        <v>44838.449884259258</v>
      </c>
      <c r="AI931" s="32" t="s">
        <v>41</v>
      </c>
    </row>
    <row r="932" spans="1:35">
      <c r="A932" s="32" t="s">
        <v>35</v>
      </c>
      <c r="B932" s="32" t="s">
        <v>1527</v>
      </c>
      <c r="C932" s="33">
        <v>44826.63082175926</v>
      </c>
      <c r="D932" s="33">
        <v>44826.630416666667</v>
      </c>
      <c r="E932" s="32" t="s">
        <v>37</v>
      </c>
      <c r="F932" s="32" t="s">
        <v>3826</v>
      </c>
      <c r="G932">
        <v>12061</v>
      </c>
      <c r="H932" s="33">
        <v>44840.699837962966</v>
      </c>
      <c r="I932" s="32" t="s">
        <v>38</v>
      </c>
      <c r="J932" s="32" t="s">
        <v>39</v>
      </c>
      <c r="K932" s="33"/>
      <c r="L932" s="32" t="s">
        <v>40</v>
      </c>
      <c r="M932" s="32" t="s">
        <v>41</v>
      </c>
      <c r="N932">
        <v>1</v>
      </c>
      <c r="O932" s="32" t="s">
        <v>42</v>
      </c>
      <c r="P932">
        <v>0</v>
      </c>
      <c r="Q932" s="32" t="s">
        <v>41</v>
      </c>
      <c r="R932">
        <v>642175520</v>
      </c>
      <c r="S932" s="32" t="s">
        <v>194</v>
      </c>
      <c r="T932" s="32" t="s">
        <v>195</v>
      </c>
      <c r="U932" s="32" t="s">
        <v>45</v>
      </c>
      <c r="V932" s="32" t="s">
        <v>359</v>
      </c>
      <c r="W932" s="33">
        <v>44826.63082175926</v>
      </c>
      <c r="X932" s="32" t="s">
        <v>196</v>
      </c>
      <c r="Y932" s="32" t="s">
        <v>52</v>
      </c>
      <c r="Z932" s="32" t="s">
        <v>48</v>
      </c>
      <c r="AA932" s="32" t="s">
        <v>197</v>
      </c>
      <c r="AB932" s="32" t="s">
        <v>3827</v>
      </c>
      <c r="AC932" s="32" t="s">
        <v>538</v>
      </c>
      <c r="AD932" s="34"/>
      <c r="AE932" s="32" t="s">
        <v>39</v>
      </c>
      <c r="AF932" s="32" t="s">
        <v>50</v>
      </c>
      <c r="AG932" s="35">
        <v>0</v>
      </c>
      <c r="AH932" s="33">
        <v>44838.449837962966</v>
      </c>
      <c r="AI932" s="32" t="s">
        <v>41</v>
      </c>
    </row>
    <row r="933" spans="1:35">
      <c r="A933" s="32" t="s">
        <v>35</v>
      </c>
      <c r="B933" s="32" t="s">
        <v>1527</v>
      </c>
      <c r="C933" s="33">
        <v>44826.632303240738</v>
      </c>
      <c r="D933" s="33">
        <v>44826.632002314815</v>
      </c>
      <c r="E933" s="32" t="s">
        <v>37</v>
      </c>
      <c r="F933" s="32" t="s">
        <v>3828</v>
      </c>
      <c r="G933">
        <v>12062</v>
      </c>
      <c r="H933" s="33">
        <v>44840.699803240743</v>
      </c>
      <c r="I933" s="32" t="s">
        <v>38</v>
      </c>
      <c r="J933" s="32" t="s">
        <v>39</v>
      </c>
      <c r="K933" s="33"/>
      <c r="L933" s="32" t="s">
        <v>40</v>
      </c>
      <c r="M933" s="32" t="s">
        <v>41</v>
      </c>
      <c r="N933">
        <v>1</v>
      </c>
      <c r="O933" s="32" t="s">
        <v>42</v>
      </c>
      <c r="P933">
        <v>0</v>
      </c>
      <c r="Q933" s="32" t="s">
        <v>41</v>
      </c>
      <c r="R933">
        <v>642175520</v>
      </c>
      <c r="S933" s="32" t="s">
        <v>194</v>
      </c>
      <c r="T933" s="32" t="s">
        <v>195</v>
      </c>
      <c r="U933" s="32" t="s">
        <v>45</v>
      </c>
      <c r="V933" s="32" t="s">
        <v>835</v>
      </c>
      <c r="W933" s="33">
        <v>44826.632303240738</v>
      </c>
      <c r="X933" s="32" t="s">
        <v>196</v>
      </c>
      <c r="Y933" s="32" t="s">
        <v>52</v>
      </c>
      <c r="Z933" s="32" t="s">
        <v>48</v>
      </c>
      <c r="AA933" s="32" t="s">
        <v>197</v>
      </c>
      <c r="AB933" s="32" t="s">
        <v>2085</v>
      </c>
      <c r="AC933" s="32" t="s">
        <v>538</v>
      </c>
      <c r="AD933" s="34"/>
      <c r="AE933" s="32" t="s">
        <v>39</v>
      </c>
      <c r="AF933" s="32" t="s">
        <v>50</v>
      </c>
      <c r="AG933" s="35">
        <v>0</v>
      </c>
      <c r="AH933" s="33">
        <v>44838.449803240743</v>
      </c>
      <c r="AI933" s="32" t="s">
        <v>41</v>
      </c>
    </row>
    <row r="934" spans="1:35">
      <c r="A934" s="32" t="s">
        <v>35</v>
      </c>
      <c r="B934" s="32" t="s">
        <v>1527</v>
      </c>
      <c r="C934" s="33">
        <v>44826.633310185185</v>
      </c>
      <c r="D934" s="33">
        <v>44826.6330787037</v>
      </c>
      <c r="E934" s="32" t="s">
        <v>37</v>
      </c>
      <c r="F934" s="32" t="s">
        <v>3829</v>
      </c>
      <c r="G934">
        <v>12063</v>
      </c>
      <c r="H934" s="33">
        <v>44831.510520833333</v>
      </c>
      <c r="I934" s="32" t="s">
        <v>38</v>
      </c>
      <c r="J934" s="32" t="s">
        <v>39</v>
      </c>
      <c r="K934" s="33"/>
      <c r="L934" s="32" t="s">
        <v>40</v>
      </c>
      <c r="M934" s="32" t="s">
        <v>41</v>
      </c>
      <c r="N934">
        <v>1</v>
      </c>
      <c r="O934" s="32" t="s">
        <v>42</v>
      </c>
      <c r="P934">
        <v>0</v>
      </c>
      <c r="Q934" s="32" t="s">
        <v>41</v>
      </c>
      <c r="R934">
        <v>642175520</v>
      </c>
      <c r="S934" s="32" t="s">
        <v>194</v>
      </c>
      <c r="T934" s="32" t="s">
        <v>195</v>
      </c>
      <c r="U934" s="32" t="s">
        <v>45</v>
      </c>
      <c r="V934" s="32" t="s">
        <v>801</v>
      </c>
      <c r="W934" s="33">
        <v>44826.633310185185</v>
      </c>
      <c r="X934" s="32" t="s">
        <v>196</v>
      </c>
      <c r="Y934" s="32" t="s">
        <v>52</v>
      </c>
      <c r="Z934" s="32" t="s">
        <v>48</v>
      </c>
      <c r="AA934" s="32" t="s">
        <v>197</v>
      </c>
      <c r="AB934" s="32" t="s">
        <v>3830</v>
      </c>
      <c r="AC934" s="32" t="s">
        <v>538</v>
      </c>
      <c r="AD934" s="34"/>
      <c r="AE934" s="32" t="s">
        <v>39</v>
      </c>
      <c r="AF934" s="32" t="s">
        <v>50</v>
      </c>
      <c r="AG934" s="35">
        <v>0</v>
      </c>
      <c r="AH934" s="33">
        <v>44826.635520833333</v>
      </c>
      <c r="AI934" s="32" t="s">
        <v>41</v>
      </c>
    </row>
    <row r="935" spans="1:35">
      <c r="A935" s="32" t="s">
        <v>35</v>
      </c>
      <c r="B935" s="32" t="s">
        <v>1527</v>
      </c>
      <c r="C935" s="33">
        <v>44826.634918981479</v>
      </c>
      <c r="D935" s="33">
        <v>44826.634259259263</v>
      </c>
      <c r="E935" s="32" t="s">
        <v>37</v>
      </c>
      <c r="F935" s="32" t="s">
        <v>3831</v>
      </c>
      <c r="G935">
        <v>12064</v>
      </c>
      <c r="H935" s="33">
        <v>44831.510949074072</v>
      </c>
      <c r="I935" s="32" t="s">
        <v>38</v>
      </c>
      <c r="J935" s="32" t="s">
        <v>39</v>
      </c>
      <c r="K935" s="33"/>
      <c r="L935" s="32" t="s">
        <v>40</v>
      </c>
      <c r="M935" s="32" t="s">
        <v>41</v>
      </c>
      <c r="N935">
        <v>1</v>
      </c>
      <c r="O935" s="32" t="s">
        <v>42</v>
      </c>
      <c r="P935">
        <v>0</v>
      </c>
      <c r="Q935" s="32" t="s">
        <v>41</v>
      </c>
      <c r="R935">
        <v>642175520</v>
      </c>
      <c r="S935" s="32" t="s">
        <v>194</v>
      </c>
      <c r="T935" s="32" t="s">
        <v>195</v>
      </c>
      <c r="U935" s="32" t="s">
        <v>45</v>
      </c>
      <c r="V935" s="32" t="s">
        <v>3832</v>
      </c>
      <c r="W935" s="33">
        <v>44826.634918981479</v>
      </c>
      <c r="X935" s="32" t="s">
        <v>196</v>
      </c>
      <c r="Y935" s="32" t="s">
        <v>52</v>
      </c>
      <c r="Z935" s="32" t="s">
        <v>48</v>
      </c>
      <c r="AA935" s="32" t="s">
        <v>197</v>
      </c>
      <c r="AB935" s="32" t="s">
        <v>3833</v>
      </c>
      <c r="AC935" s="32" t="s">
        <v>538</v>
      </c>
      <c r="AD935" s="34"/>
      <c r="AE935" s="32" t="s">
        <v>39</v>
      </c>
      <c r="AF935" s="32" t="s">
        <v>50</v>
      </c>
      <c r="AG935" s="35">
        <v>0</v>
      </c>
      <c r="AH935" s="33">
        <v>44826.635949074072</v>
      </c>
      <c r="AI935" s="32" t="s">
        <v>41</v>
      </c>
    </row>
    <row r="936" spans="1:35">
      <c r="A936" s="32" t="s">
        <v>35</v>
      </c>
      <c r="B936" s="32" t="s">
        <v>1527</v>
      </c>
      <c r="C936" s="33">
        <v>44826.653749999998</v>
      </c>
      <c r="D936" s="33">
        <v>44826.634953703702</v>
      </c>
      <c r="E936" s="32" t="s">
        <v>37</v>
      </c>
      <c r="F936" s="32" t="s">
        <v>39</v>
      </c>
      <c r="G936">
        <v>12065</v>
      </c>
      <c r="H936" s="33">
        <v>44831.510324074072</v>
      </c>
      <c r="I936" s="32" t="s">
        <v>3834</v>
      </c>
      <c r="J936" s="32" t="s">
        <v>45</v>
      </c>
      <c r="K936" s="33">
        <v>44826.653182870374</v>
      </c>
      <c r="L936" s="32" t="s">
        <v>40</v>
      </c>
      <c r="M936" s="32" t="s">
        <v>56</v>
      </c>
      <c r="N936">
        <v>1</v>
      </c>
      <c r="O936" s="32" t="s">
        <v>135</v>
      </c>
      <c r="P936">
        <v>1</v>
      </c>
      <c r="Q936" s="32" t="s">
        <v>41</v>
      </c>
      <c r="R936">
        <v>5706</v>
      </c>
      <c r="S936" s="32" t="s">
        <v>653</v>
      </c>
      <c r="T936" s="32" t="s">
        <v>3835</v>
      </c>
      <c r="U936" s="32" t="s">
        <v>45</v>
      </c>
      <c r="V936" s="32" t="s">
        <v>3836</v>
      </c>
      <c r="W936" s="33">
        <v>44826.653749999998</v>
      </c>
      <c r="X936" s="32" t="s">
        <v>110</v>
      </c>
      <c r="Y936" s="32" t="s">
        <v>47</v>
      </c>
      <c r="Z936" s="32" t="s">
        <v>48</v>
      </c>
      <c r="AA936" s="32" t="s">
        <v>97</v>
      </c>
      <c r="AB936" s="32" t="s">
        <v>655</v>
      </c>
      <c r="AC936" s="32" t="s">
        <v>537</v>
      </c>
      <c r="AD936" s="34"/>
      <c r="AE936" s="32" t="s">
        <v>39</v>
      </c>
      <c r="AF936" s="32" t="s">
        <v>53</v>
      </c>
      <c r="AG936" s="35">
        <v>0</v>
      </c>
      <c r="AH936" s="33">
        <v>44826.653749999998</v>
      </c>
      <c r="AI936" s="32" t="s">
        <v>56</v>
      </c>
    </row>
    <row r="937" spans="1:35">
      <c r="A937" s="32" t="s">
        <v>35</v>
      </c>
      <c r="B937" s="32" t="s">
        <v>178</v>
      </c>
      <c r="C937" s="33">
        <v>44829.691990740743</v>
      </c>
      <c r="D937" s="33">
        <v>44826.646932870368</v>
      </c>
      <c r="E937" s="32" t="s">
        <v>37</v>
      </c>
      <c r="F937" s="32" t="s">
        <v>39</v>
      </c>
      <c r="G937">
        <v>12066</v>
      </c>
      <c r="H937" s="33">
        <v>44831.541666666664</v>
      </c>
      <c r="I937" s="32" t="s">
        <v>3837</v>
      </c>
      <c r="J937" s="32" t="s">
        <v>45</v>
      </c>
      <c r="K937" s="33">
        <v>44826.652025462965</v>
      </c>
      <c r="L937" s="32" t="s">
        <v>40</v>
      </c>
      <c r="M937" s="32" t="s">
        <v>56</v>
      </c>
      <c r="N937">
        <v>1</v>
      </c>
      <c r="O937" s="32" t="s">
        <v>179</v>
      </c>
      <c r="P937">
        <v>1</v>
      </c>
      <c r="Q937" s="32" t="s">
        <v>41</v>
      </c>
      <c r="R937">
        <v>6753</v>
      </c>
      <c r="S937" s="32" t="s">
        <v>319</v>
      </c>
      <c r="T937" s="32" t="s">
        <v>320</v>
      </c>
      <c r="U937" s="32" t="s">
        <v>45</v>
      </c>
      <c r="V937" s="32" t="s">
        <v>3838</v>
      </c>
      <c r="W937" s="33">
        <v>44827.688784722224</v>
      </c>
      <c r="X937" s="32" t="s">
        <v>51</v>
      </c>
      <c r="Y937" s="32" t="s">
        <v>47</v>
      </c>
      <c r="Z937" s="32" t="s">
        <v>48</v>
      </c>
      <c r="AA937" s="32" t="s">
        <v>230</v>
      </c>
      <c r="AB937" s="32" t="s">
        <v>1053</v>
      </c>
      <c r="AC937" s="32" t="s">
        <v>1746</v>
      </c>
      <c r="AD937" s="34"/>
      <c r="AE937" s="32" t="s">
        <v>39</v>
      </c>
      <c r="AF937" s="32" t="s">
        <v>53</v>
      </c>
      <c r="AG937" s="35">
        <v>0</v>
      </c>
      <c r="AH937" s="33">
        <v>44829.691990740743</v>
      </c>
      <c r="AI937" s="32" t="s">
        <v>56</v>
      </c>
    </row>
    <row r="938" spans="1:35">
      <c r="A938" s="32" t="s">
        <v>35</v>
      </c>
      <c r="B938" s="32" t="s">
        <v>178</v>
      </c>
      <c r="C938" s="33">
        <v>44836.608159722222</v>
      </c>
      <c r="D938" s="33">
        <v>44826.653483796297</v>
      </c>
      <c r="E938" s="32" t="s">
        <v>37</v>
      </c>
      <c r="F938" s="32" t="s">
        <v>3839</v>
      </c>
      <c r="G938">
        <v>12067</v>
      </c>
      <c r="H938" s="33">
        <v>44846.445138888892</v>
      </c>
      <c r="I938" s="32" t="s">
        <v>3840</v>
      </c>
      <c r="J938" s="32" t="s">
        <v>45</v>
      </c>
      <c r="K938" s="33">
        <v>44826.669039351851</v>
      </c>
      <c r="L938" s="32" t="s">
        <v>40</v>
      </c>
      <c r="M938" s="32" t="s">
        <v>56</v>
      </c>
      <c r="N938">
        <v>2</v>
      </c>
      <c r="O938" s="32" t="s">
        <v>253</v>
      </c>
      <c r="P938">
        <v>1</v>
      </c>
      <c r="Q938" s="32" t="s">
        <v>56</v>
      </c>
      <c r="R938">
        <v>5708</v>
      </c>
      <c r="S938" s="32" t="s">
        <v>243</v>
      </c>
      <c r="T938" s="32" t="s">
        <v>244</v>
      </c>
      <c r="U938" s="32" t="s">
        <v>45</v>
      </c>
      <c r="V938" s="32" t="s">
        <v>3841</v>
      </c>
      <c r="W938" s="33">
        <v>44834.579247685186</v>
      </c>
      <c r="X938" s="32" t="s">
        <v>46</v>
      </c>
      <c r="Y938" s="32" t="s">
        <v>47</v>
      </c>
      <c r="Z938" s="32" t="s">
        <v>48</v>
      </c>
      <c r="AA938" s="32" t="s">
        <v>182</v>
      </c>
      <c r="AB938" s="32" t="s">
        <v>3839</v>
      </c>
      <c r="AC938" s="32" t="s">
        <v>841</v>
      </c>
      <c r="AD938" s="34"/>
      <c r="AE938" s="32" t="s">
        <v>39</v>
      </c>
      <c r="AF938" s="32" t="s">
        <v>53</v>
      </c>
      <c r="AG938" s="35">
        <v>0</v>
      </c>
      <c r="AH938" s="33">
        <v>44836.608148148145</v>
      </c>
      <c r="AI938" s="32" t="s">
        <v>56</v>
      </c>
    </row>
    <row r="939" spans="1:35">
      <c r="A939" s="32" t="s">
        <v>35</v>
      </c>
      <c r="B939" s="32" t="s">
        <v>2348</v>
      </c>
      <c r="C939" s="33">
        <v>44827.695196759261</v>
      </c>
      <c r="D939" s="33">
        <v>44827.302997685183</v>
      </c>
      <c r="E939" s="32" t="s">
        <v>37</v>
      </c>
      <c r="F939" s="32" t="s">
        <v>3842</v>
      </c>
      <c r="G939">
        <v>12068</v>
      </c>
      <c r="H939" s="33">
        <v>44839.338946759257</v>
      </c>
      <c r="I939" s="32" t="s">
        <v>38</v>
      </c>
      <c r="J939" s="32" t="s">
        <v>45</v>
      </c>
      <c r="K939" s="33">
        <v>44827.305243055554</v>
      </c>
      <c r="L939" s="32" t="s">
        <v>40</v>
      </c>
      <c r="M939" s="32" t="s">
        <v>56</v>
      </c>
      <c r="N939">
        <v>1</v>
      </c>
      <c r="O939" s="32" t="s">
        <v>60</v>
      </c>
      <c r="P939">
        <v>1</v>
      </c>
      <c r="Q939" s="32" t="s">
        <v>56</v>
      </c>
      <c r="R939">
        <v>6683</v>
      </c>
      <c r="S939" s="32" t="s">
        <v>3843</v>
      </c>
      <c r="T939" s="32" t="s">
        <v>3844</v>
      </c>
      <c r="U939" s="32" t="s">
        <v>45</v>
      </c>
      <c r="V939" s="32" t="s">
        <v>3845</v>
      </c>
      <c r="W939" s="33">
        <v>44827.689849537041</v>
      </c>
      <c r="X939" s="32" t="s">
        <v>51</v>
      </c>
      <c r="Y939" s="32" t="s">
        <v>47</v>
      </c>
      <c r="Z939" s="32" t="s">
        <v>48</v>
      </c>
      <c r="AA939" s="32" t="s">
        <v>314</v>
      </c>
      <c r="AB939" s="32" t="s">
        <v>3846</v>
      </c>
      <c r="AC939" s="32" t="s">
        <v>328</v>
      </c>
      <c r="AD939" s="34"/>
      <c r="AE939" s="32" t="s">
        <v>39</v>
      </c>
      <c r="AF939" s="32" t="s">
        <v>50</v>
      </c>
      <c r="AG939" s="35">
        <v>0</v>
      </c>
      <c r="AH939" s="33">
        <v>44827.695196759261</v>
      </c>
      <c r="AI939" s="32" t="s">
        <v>56</v>
      </c>
    </row>
    <row r="940" spans="1:35">
      <c r="A940" s="32" t="s">
        <v>35</v>
      </c>
      <c r="B940" s="32" t="s">
        <v>36</v>
      </c>
      <c r="C940" s="33">
        <v>44827.601261574076</v>
      </c>
      <c r="D940" s="33">
        <v>44827.34207175926</v>
      </c>
      <c r="E940" s="32" t="s">
        <v>37</v>
      </c>
      <c r="F940" s="32" t="s">
        <v>3847</v>
      </c>
      <c r="G940">
        <v>12069</v>
      </c>
      <c r="H940" s="33">
        <v>44839.545011574075</v>
      </c>
      <c r="I940" s="32" t="s">
        <v>38</v>
      </c>
      <c r="J940" s="32" t="s">
        <v>39</v>
      </c>
      <c r="K940" s="33"/>
      <c r="L940" s="32" t="s">
        <v>40</v>
      </c>
      <c r="M940" s="32" t="s">
        <v>56</v>
      </c>
      <c r="N940">
        <v>1</v>
      </c>
      <c r="O940" s="32" t="s">
        <v>127</v>
      </c>
      <c r="P940">
        <v>0</v>
      </c>
      <c r="Q940" s="32" t="s">
        <v>56</v>
      </c>
      <c r="R940">
        <v>6258</v>
      </c>
      <c r="S940" s="32" t="s">
        <v>2321</v>
      </c>
      <c r="T940" s="32" t="s">
        <v>2322</v>
      </c>
      <c r="U940" s="32" t="s">
        <v>45</v>
      </c>
      <c r="V940" s="32" t="s">
        <v>3848</v>
      </c>
      <c r="W940" s="33">
        <v>44827.3983912037</v>
      </c>
      <c r="X940" s="32" t="s">
        <v>94</v>
      </c>
      <c r="Y940" s="32" t="s">
        <v>52</v>
      </c>
      <c r="Z940" s="32" t="s">
        <v>48</v>
      </c>
      <c r="AA940" s="32" t="s">
        <v>179</v>
      </c>
      <c r="AB940" s="32" t="s">
        <v>584</v>
      </c>
      <c r="AC940" s="32" t="s">
        <v>461</v>
      </c>
      <c r="AD940" s="34"/>
      <c r="AE940" s="32" t="s">
        <v>39</v>
      </c>
      <c r="AF940" s="32" t="s">
        <v>50</v>
      </c>
      <c r="AG940" s="35">
        <v>0</v>
      </c>
      <c r="AH940" s="33">
        <v>44827.601261574076</v>
      </c>
      <c r="AI940" s="32" t="s">
        <v>56</v>
      </c>
    </row>
    <row r="941" spans="1:35">
      <c r="A941" s="32" t="s">
        <v>35</v>
      </c>
      <c r="B941" s="32" t="s">
        <v>1527</v>
      </c>
      <c r="C941" s="33">
        <v>44827.354560185187</v>
      </c>
      <c r="D941" s="33">
        <v>44827.345289351855</v>
      </c>
      <c r="E941" s="32" t="s">
        <v>37</v>
      </c>
      <c r="F941" s="32" t="s">
        <v>3849</v>
      </c>
      <c r="G941">
        <v>12070</v>
      </c>
      <c r="H941" s="33">
        <v>44839.345567129632</v>
      </c>
      <c r="I941" s="32" t="s">
        <v>3850</v>
      </c>
      <c r="J941" s="32" t="s">
        <v>45</v>
      </c>
      <c r="K941" s="33">
        <v>44827.350370370368</v>
      </c>
      <c r="L941" s="32" t="s">
        <v>40</v>
      </c>
      <c r="M941" s="32" t="s">
        <v>56</v>
      </c>
      <c r="N941">
        <v>1</v>
      </c>
      <c r="O941" s="32" t="s">
        <v>429</v>
      </c>
      <c r="P941">
        <v>1</v>
      </c>
      <c r="Q941" s="32" t="s">
        <v>56</v>
      </c>
      <c r="R941">
        <v>5734</v>
      </c>
      <c r="S941" s="32" t="s">
        <v>3410</v>
      </c>
      <c r="T941" s="32" t="s">
        <v>3411</v>
      </c>
      <c r="U941" s="32" t="s">
        <v>45</v>
      </c>
      <c r="V941" s="32" t="s">
        <v>3851</v>
      </c>
      <c r="W941" s="33">
        <v>44827.354560185187</v>
      </c>
      <c r="X941" s="32" t="s">
        <v>223</v>
      </c>
      <c r="Y941" s="32" t="s">
        <v>47</v>
      </c>
      <c r="Z941" s="32" t="s">
        <v>48</v>
      </c>
      <c r="AA941" s="32" t="s">
        <v>455</v>
      </c>
      <c r="AB941" s="32" t="s">
        <v>3852</v>
      </c>
      <c r="AC941" s="32" t="s">
        <v>527</v>
      </c>
      <c r="AD941" s="34"/>
      <c r="AE941" s="32" t="s">
        <v>39</v>
      </c>
      <c r="AF941" s="32" t="s">
        <v>50</v>
      </c>
      <c r="AG941" s="35">
        <v>0</v>
      </c>
      <c r="AH941" s="33">
        <v>44827.354560185187</v>
      </c>
      <c r="AI941" s="32" t="s">
        <v>56</v>
      </c>
    </row>
    <row r="942" spans="1:35">
      <c r="A942" s="32" t="s">
        <v>35</v>
      </c>
      <c r="B942" s="32" t="s">
        <v>178</v>
      </c>
      <c r="C942" s="33">
        <v>44827.602037037039</v>
      </c>
      <c r="D942" s="33">
        <v>44827.346435185187</v>
      </c>
      <c r="E942" s="32" t="s">
        <v>37</v>
      </c>
      <c r="F942" s="32" t="s">
        <v>3853</v>
      </c>
      <c r="G942">
        <v>12071</v>
      </c>
      <c r="H942" s="33">
        <v>44839.562442129631</v>
      </c>
      <c r="I942" s="32" t="s">
        <v>38</v>
      </c>
      <c r="J942" s="32" t="s">
        <v>39</v>
      </c>
      <c r="K942" s="33"/>
      <c r="L942" s="32" t="s">
        <v>40</v>
      </c>
      <c r="M942" s="32" t="s">
        <v>56</v>
      </c>
      <c r="N942">
        <v>1</v>
      </c>
      <c r="O942" s="32" t="s">
        <v>54</v>
      </c>
      <c r="P942">
        <v>0</v>
      </c>
      <c r="Q942" s="32" t="s">
        <v>56</v>
      </c>
      <c r="R942">
        <v>3201</v>
      </c>
      <c r="S942" s="32" t="s">
        <v>324</v>
      </c>
      <c r="T942" s="32" t="s">
        <v>325</v>
      </c>
      <c r="U942" s="32" t="s">
        <v>45</v>
      </c>
      <c r="V942" s="32" t="s">
        <v>3854</v>
      </c>
      <c r="W942" s="33">
        <v>44827.386342592596</v>
      </c>
      <c r="X942" s="32" t="s">
        <v>94</v>
      </c>
      <c r="Y942" s="32" t="s">
        <v>47</v>
      </c>
      <c r="Z942" s="32" t="s">
        <v>48</v>
      </c>
      <c r="AA942" s="32" t="s">
        <v>182</v>
      </c>
      <c r="AB942" s="32" t="s">
        <v>3855</v>
      </c>
      <c r="AC942" s="32" t="s">
        <v>1746</v>
      </c>
      <c r="AD942" s="34"/>
      <c r="AE942" s="32" t="s">
        <v>39</v>
      </c>
      <c r="AF942" s="32" t="s">
        <v>53</v>
      </c>
      <c r="AG942" s="35">
        <v>0</v>
      </c>
      <c r="AH942" s="33">
        <v>44827.602025462962</v>
      </c>
      <c r="AI942" s="32" t="s">
        <v>56</v>
      </c>
    </row>
    <row r="943" spans="1:35">
      <c r="A943" s="32" t="s">
        <v>35</v>
      </c>
      <c r="B943" s="32" t="s">
        <v>73</v>
      </c>
      <c r="C943" s="33">
        <v>44827.644976851851</v>
      </c>
      <c r="D943" s="33">
        <v>44827.354398148149</v>
      </c>
      <c r="E943" s="32" t="s">
        <v>37</v>
      </c>
      <c r="F943" s="32" t="s">
        <v>3856</v>
      </c>
      <c r="G943">
        <v>12072</v>
      </c>
      <c r="H943" s="33">
        <v>44839.385254629633</v>
      </c>
      <c r="I943" s="32" t="s">
        <v>38</v>
      </c>
      <c r="J943" s="32" t="s">
        <v>39</v>
      </c>
      <c r="K943" s="33"/>
      <c r="L943" s="32" t="s">
        <v>40</v>
      </c>
      <c r="M943" s="32" t="s">
        <v>56</v>
      </c>
      <c r="N943">
        <v>1</v>
      </c>
      <c r="O943" s="32" t="s">
        <v>82</v>
      </c>
      <c r="P943">
        <v>0</v>
      </c>
      <c r="Q943" s="32" t="s">
        <v>56</v>
      </c>
      <c r="R943">
        <v>6133</v>
      </c>
      <c r="S943" s="32" t="s">
        <v>426</v>
      </c>
      <c r="T943" s="32" t="s">
        <v>3322</v>
      </c>
      <c r="U943" s="32" t="s">
        <v>45</v>
      </c>
      <c r="V943" s="32" t="s">
        <v>3857</v>
      </c>
      <c r="W943" s="33">
        <v>44827.614351851851</v>
      </c>
      <c r="X943" s="32" t="s">
        <v>59</v>
      </c>
      <c r="Y943" s="32" t="s">
        <v>47</v>
      </c>
      <c r="Z943" s="32" t="s">
        <v>48</v>
      </c>
      <c r="AA943" s="32" t="s">
        <v>77</v>
      </c>
      <c r="AB943" s="32" t="s">
        <v>3858</v>
      </c>
      <c r="AC943" s="32" t="s">
        <v>3859</v>
      </c>
      <c r="AD943" s="34"/>
      <c r="AE943" s="32" t="s">
        <v>39</v>
      </c>
      <c r="AF943" s="32" t="s">
        <v>50</v>
      </c>
      <c r="AG943" s="35">
        <v>0</v>
      </c>
      <c r="AH943" s="33">
        <v>44827.644965277781</v>
      </c>
      <c r="AI943" s="32" t="s">
        <v>56</v>
      </c>
    </row>
    <row r="944" spans="1:35">
      <c r="A944" s="32" t="s">
        <v>35</v>
      </c>
      <c r="B944" s="32" t="s">
        <v>73</v>
      </c>
      <c r="C944" s="33">
        <v>44831.470185185186</v>
      </c>
      <c r="D944" s="33">
        <v>44827.376504629632</v>
      </c>
      <c r="E944" s="32" t="s">
        <v>37</v>
      </c>
      <c r="F944" s="32" t="s">
        <v>3860</v>
      </c>
      <c r="G944">
        <v>12073</v>
      </c>
      <c r="H944" s="33">
        <v>44840.600046296298</v>
      </c>
      <c r="I944" s="32" t="s">
        <v>38</v>
      </c>
      <c r="J944" s="32" t="s">
        <v>39</v>
      </c>
      <c r="K944" s="33"/>
      <c r="L944" s="32" t="s">
        <v>40</v>
      </c>
      <c r="M944" s="32" t="s">
        <v>56</v>
      </c>
      <c r="N944">
        <v>2</v>
      </c>
      <c r="O944" s="32" t="s">
        <v>42</v>
      </c>
      <c r="P944">
        <v>0</v>
      </c>
      <c r="Q944" s="32" t="s">
        <v>56</v>
      </c>
      <c r="R944">
        <v>6732</v>
      </c>
      <c r="S944" s="32" t="s">
        <v>322</v>
      </c>
      <c r="T944" s="32" t="s">
        <v>323</v>
      </c>
      <c r="U944" s="32" t="s">
        <v>45</v>
      </c>
      <c r="V944" s="32" t="s">
        <v>3861</v>
      </c>
      <c r="W944" s="33">
        <v>44830.679074074076</v>
      </c>
      <c r="X944" s="32" t="s">
        <v>59</v>
      </c>
      <c r="Y944" s="32" t="s">
        <v>47</v>
      </c>
      <c r="Z944" s="32" t="s">
        <v>48</v>
      </c>
      <c r="AA944" s="32" t="s">
        <v>105</v>
      </c>
      <c r="AB944" s="32" t="s">
        <v>3860</v>
      </c>
      <c r="AC944" s="32" t="s">
        <v>485</v>
      </c>
      <c r="AD944" s="34"/>
      <c r="AE944" s="32" t="s">
        <v>39</v>
      </c>
      <c r="AF944" s="32" t="s">
        <v>50</v>
      </c>
      <c r="AG944" s="35">
        <v>0</v>
      </c>
      <c r="AH944" s="33">
        <v>44831.470185185186</v>
      </c>
      <c r="AI944" s="32" t="s">
        <v>56</v>
      </c>
    </row>
    <row r="945" spans="1:35">
      <c r="A945" s="32" t="s">
        <v>35</v>
      </c>
      <c r="B945" s="32" t="s">
        <v>178</v>
      </c>
      <c r="C945" s="33">
        <v>44830.401805555557</v>
      </c>
      <c r="D945" s="33">
        <v>44827.37909722222</v>
      </c>
      <c r="E945" s="32" t="s">
        <v>37</v>
      </c>
      <c r="F945" s="32" t="s">
        <v>39</v>
      </c>
      <c r="G945">
        <v>12074</v>
      </c>
      <c r="H945" s="33">
        <v>44832.596944444442</v>
      </c>
      <c r="I945" s="32" t="s">
        <v>3862</v>
      </c>
      <c r="J945" s="32" t="s">
        <v>45</v>
      </c>
      <c r="K945" s="33">
        <v>44827.446481481478</v>
      </c>
      <c r="L945" s="32" t="s">
        <v>40</v>
      </c>
      <c r="M945" s="32" t="s">
        <v>56</v>
      </c>
      <c r="N945">
        <v>1</v>
      </c>
      <c r="O945" s="32" t="s">
        <v>179</v>
      </c>
      <c r="P945">
        <v>1</v>
      </c>
      <c r="Q945" s="32" t="s">
        <v>41</v>
      </c>
      <c r="R945">
        <v>8546</v>
      </c>
      <c r="S945" s="32" t="s">
        <v>2300</v>
      </c>
      <c r="T945" s="32" t="s">
        <v>2301</v>
      </c>
      <c r="U945" s="32" t="s">
        <v>45</v>
      </c>
      <c r="V945" s="32" t="s">
        <v>3863</v>
      </c>
      <c r="W945" s="33">
        <v>44828.378321759257</v>
      </c>
      <c r="X945" s="32" t="s">
        <v>85</v>
      </c>
      <c r="Y945" s="32" t="s">
        <v>47</v>
      </c>
      <c r="Z945" s="32" t="s">
        <v>48</v>
      </c>
      <c r="AA945" s="32" t="s">
        <v>182</v>
      </c>
      <c r="AB945" s="32" t="s">
        <v>3864</v>
      </c>
      <c r="AC945" s="32" t="s">
        <v>485</v>
      </c>
      <c r="AD945" s="34"/>
      <c r="AE945" s="32" t="s">
        <v>39</v>
      </c>
      <c r="AF945" s="32" t="s">
        <v>53</v>
      </c>
      <c r="AG945" s="35">
        <v>0</v>
      </c>
      <c r="AH945" s="33">
        <v>44830.401805555557</v>
      </c>
      <c r="AI945" s="32" t="s">
        <v>41</v>
      </c>
    </row>
    <row r="946" spans="1:35">
      <c r="A946" s="32" t="s">
        <v>35</v>
      </c>
      <c r="B946" s="32" t="s">
        <v>737</v>
      </c>
      <c r="C946" s="33"/>
      <c r="D946" s="33">
        <v>44827.380543981482</v>
      </c>
      <c r="E946" s="32" t="s">
        <v>37</v>
      </c>
      <c r="F946" s="32" t="s">
        <v>39</v>
      </c>
      <c r="G946">
        <v>12075</v>
      </c>
      <c r="H946" s="33">
        <v>44831.630543981482</v>
      </c>
      <c r="I946" s="32" t="s">
        <v>38</v>
      </c>
      <c r="J946" s="32" t="s">
        <v>39</v>
      </c>
      <c r="K946" s="33"/>
      <c r="L946" s="32" t="s">
        <v>40</v>
      </c>
      <c r="M946" s="32" t="s">
        <v>56</v>
      </c>
      <c r="N946">
        <v>1</v>
      </c>
      <c r="O946" s="32" t="s">
        <v>948</v>
      </c>
      <c r="P946">
        <v>0</v>
      </c>
      <c r="Q946" s="32" t="s">
        <v>41</v>
      </c>
      <c r="R946">
        <v>8135</v>
      </c>
      <c r="S946" s="32" t="s">
        <v>334</v>
      </c>
      <c r="T946" s="32" t="s">
        <v>335</v>
      </c>
      <c r="U946" s="32" t="s">
        <v>39</v>
      </c>
      <c r="V946" s="32" t="s">
        <v>39</v>
      </c>
      <c r="W946" s="33"/>
      <c r="X946" s="32" t="s">
        <v>594</v>
      </c>
      <c r="Y946" s="32" t="s">
        <v>47</v>
      </c>
      <c r="Z946" s="32" t="s">
        <v>160</v>
      </c>
      <c r="AA946" s="32" t="s">
        <v>920</v>
      </c>
      <c r="AB946" s="32" t="s">
        <v>671</v>
      </c>
      <c r="AC946" s="32" t="s">
        <v>496</v>
      </c>
      <c r="AD946" s="34"/>
      <c r="AE946" s="32" t="s">
        <v>39</v>
      </c>
      <c r="AF946" s="32" t="s">
        <v>53</v>
      </c>
      <c r="AG946" s="35">
        <v>0</v>
      </c>
      <c r="AH946" s="33">
        <v>44832.634386574071</v>
      </c>
      <c r="AI946" s="32" t="s">
        <v>56</v>
      </c>
    </row>
    <row r="947" spans="1:35">
      <c r="A947" s="32" t="s">
        <v>35</v>
      </c>
      <c r="B947" s="32" t="s">
        <v>171</v>
      </c>
      <c r="C947" s="33">
        <v>44827.645497685182</v>
      </c>
      <c r="D947" s="33">
        <v>44827.38082175926</v>
      </c>
      <c r="E947" s="32" t="s">
        <v>37</v>
      </c>
      <c r="F947" s="32" t="s">
        <v>3865</v>
      </c>
      <c r="G947">
        <v>12076</v>
      </c>
      <c r="H947" s="33">
        <v>44839.40452546296</v>
      </c>
      <c r="I947" s="32" t="s">
        <v>38</v>
      </c>
      <c r="J947" s="32" t="s">
        <v>39</v>
      </c>
      <c r="K947" s="33"/>
      <c r="L947" s="32" t="s">
        <v>40</v>
      </c>
      <c r="M947" s="32" t="s">
        <v>56</v>
      </c>
      <c r="N947">
        <v>1</v>
      </c>
      <c r="O947" s="32" t="s">
        <v>42</v>
      </c>
      <c r="P947">
        <v>0</v>
      </c>
      <c r="Q947" s="32" t="s">
        <v>56</v>
      </c>
      <c r="R947">
        <v>6420</v>
      </c>
      <c r="S947" s="32" t="s">
        <v>723</v>
      </c>
      <c r="T947" s="32" t="s">
        <v>724</v>
      </c>
      <c r="U947" s="32" t="s">
        <v>45</v>
      </c>
      <c r="V947" s="32" t="s">
        <v>3866</v>
      </c>
      <c r="W947" s="33">
        <v>44827.621828703705</v>
      </c>
      <c r="X947" s="32" t="s">
        <v>59</v>
      </c>
      <c r="Y947" s="32" t="s">
        <v>47</v>
      </c>
      <c r="Z947" s="32" t="s">
        <v>48</v>
      </c>
      <c r="AA947" s="32" t="s">
        <v>220</v>
      </c>
      <c r="AB947" s="32" t="s">
        <v>3867</v>
      </c>
      <c r="AC947" s="32" t="s">
        <v>725</v>
      </c>
      <c r="AD947" s="34"/>
      <c r="AE947" s="32" t="s">
        <v>39</v>
      </c>
      <c r="AF947" s="32" t="s">
        <v>50</v>
      </c>
      <c r="AG947" s="35">
        <v>0</v>
      </c>
      <c r="AH947" s="33">
        <v>44827.645497685182</v>
      </c>
      <c r="AI947" s="32" t="s">
        <v>56</v>
      </c>
    </row>
    <row r="948" spans="1:35">
      <c r="A948" s="32" t="s">
        <v>35</v>
      </c>
      <c r="B948" s="32" t="s">
        <v>737</v>
      </c>
      <c r="C948" s="33"/>
      <c r="D948" s="33">
        <v>44827.385729166665</v>
      </c>
      <c r="E948" s="32" t="s">
        <v>37</v>
      </c>
      <c r="F948" s="32" t="s">
        <v>39</v>
      </c>
      <c r="G948">
        <v>12077</v>
      </c>
      <c r="H948" s="33">
        <v>44835.635416666664</v>
      </c>
      <c r="I948" s="32" t="s">
        <v>38</v>
      </c>
      <c r="J948" s="32" t="s">
        <v>39</v>
      </c>
      <c r="K948" s="33"/>
      <c r="L948" s="32" t="s">
        <v>40</v>
      </c>
      <c r="M948" s="32" t="s">
        <v>56</v>
      </c>
      <c r="N948">
        <v>1</v>
      </c>
      <c r="O948" s="32" t="s">
        <v>948</v>
      </c>
      <c r="P948">
        <v>0</v>
      </c>
      <c r="Q948" s="32" t="s">
        <v>41</v>
      </c>
      <c r="R948">
        <v>8135</v>
      </c>
      <c r="S948" s="32" t="s">
        <v>334</v>
      </c>
      <c r="T948" s="32" t="s">
        <v>335</v>
      </c>
      <c r="U948" s="32" t="s">
        <v>39</v>
      </c>
      <c r="V948" s="32" t="s">
        <v>39</v>
      </c>
      <c r="W948" s="33"/>
      <c r="X948" s="32" t="s">
        <v>594</v>
      </c>
      <c r="Y948" s="32" t="s">
        <v>47</v>
      </c>
      <c r="Z948" s="32" t="s">
        <v>160</v>
      </c>
      <c r="AA948" s="32" t="s">
        <v>920</v>
      </c>
      <c r="AB948" s="32" t="s">
        <v>671</v>
      </c>
      <c r="AC948" s="32" t="s">
        <v>496</v>
      </c>
      <c r="AD948" s="34"/>
      <c r="AE948" s="32" t="s">
        <v>39</v>
      </c>
      <c r="AF948" s="32" t="s">
        <v>53</v>
      </c>
      <c r="AG948" s="35">
        <v>0</v>
      </c>
      <c r="AH948" s="33">
        <v>44832.639502314814</v>
      </c>
      <c r="AI948" s="32" t="s">
        <v>56</v>
      </c>
    </row>
    <row r="949" spans="1:35">
      <c r="A949" s="32" t="s">
        <v>35</v>
      </c>
      <c r="B949" s="32" t="s">
        <v>737</v>
      </c>
      <c r="C949" s="33"/>
      <c r="D949" s="33">
        <v>44827.386550925927</v>
      </c>
      <c r="E949" s="32" t="s">
        <v>37</v>
      </c>
      <c r="F949" s="32" t="s">
        <v>39</v>
      </c>
      <c r="G949">
        <v>12078</v>
      </c>
      <c r="H949" s="33">
        <v>44835.625</v>
      </c>
      <c r="I949" s="32" t="s">
        <v>38</v>
      </c>
      <c r="J949" s="32" t="s">
        <v>39</v>
      </c>
      <c r="K949" s="33"/>
      <c r="L949" s="32" t="s">
        <v>40</v>
      </c>
      <c r="M949" s="32" t="s">
        <v>56</v>
      </c>
      <c r="N949">
        <v>1</v>
      </c>
      <c r="O949" s="32" t="s">
        <v>948</v>
      </c>
      <c r="P949">
        <v>0</v>
      </c>
      <c r="Q949" s="32" t="s">
        <v>41</v>
      </c>
      <c r="R949">
        <v>8135</v>
      </c>
      <c r="S949" s="32" t="s">
        <v>334</v>
      </c>
      <c r="T949" s="32" t="s">
        <v>335</v>
      </c>
      <c r="U949" s="32" t="s">
        <v>39</v>
      </c>
      <c r="V949" s="32" t="s">
        <v>39</v>
      </c>
      <c r="W949" s="33"/>
      <c r="X949" s="32" t="s">
        <v>594</v>
      </c>
      <c r="Y949" s="32" t="s">
        <v>47</v>
      </c>
      <c r="Z949" s="32" t="s">
        <v>160</v>
      </c>
      <c r="AA949" s="32" t="s">
        <v>920</v>
      </c>
      <c r="AB949" s="32" t="s">
        <v>671</v>
      </c>
      <c r="AC949" s="32" t="s">
        <v>496</v>
      </c>
      <c r="AD949" s="34"/>
      <c r="AE949" s="32" t="s">
        <v>39</v>
      </c>
      <c r="AF949" s="32" t="s">
        <v>53</v>
      </c>
      <c r="AG949" s="35">
        <v>0</v>
      </c>
      <c r="AH949" s="33">
        <v>44832.659432870372</v>
      </c>
      <c r="AI949" s="32" t="s">
        <v>56</v>
      </c>
    </row>
    <row r="950" spans="1:35">
      <c r="A950" s="32" t="s">
        <v>35</v>
      </c>
      <c r="B950" s="32" t="s">
        <v>737</v>
      </c>
      <c r="C950" s="33"/>
      <c r="D950" s="33">
        <v>44827.387384259258</v>
      </c>
      <c r="E950" s="32" t="s">
        <v>37</v>
      </c>
      <c r="F950" s="32" t="s">
        <v>39</v>
      </c>
      <c r="G950">
        <v>12079</v>
      </c>
      <c r="H950" s="33">
        <v>44835.625</v>
      </c>
      <c r="I950" s="32" t="s">
        <v>38</v>
      </c>
      <c r="J950" s="32" t="s">
        <v>39</v>
      </c>
      <c r="K950" s="33"/>
      <c r="L950" s="32" t="s">
        <v>40</v>
      </c>
      <c r="M950" s="32" t="s">
        <v>56</v>
      </c>
      <c r="N950">
        <v>1</v>
      </c>
      <c r="O950" s="32" t="s">
        <v>948</v>
      </c>
      <c r="P950">
        <v>0</v>
      </c>
      <c r="Q950" s="32" t="s">
        <v>41</v>
      </c>
      <c r="R950">
        <v>8135</v>
      </c>
      <c r="S950" s="32" t="s">
        <v>334</v>
      </c>
      <c r="T950" s="32" t="s">
        <v>335</v>
      </c>
      <c r="U950" s="32" t="s">
        <v>39</v>
      </c>
      <c r="V950" s="32" t="s">
        <v>39</v>
      </c>
      <c r="W950" s="33"/>
      <c r="X950" s="32" t="s">
        <v>594</v>
      </c>
      <c r="Y950" s="32" t="s">
        <v>47</v>
      </c>
      <c r="Z950" s="32" t="s">
        <v>160</v>
      </c>
      <c r="AA950" s="32" t="s">
        <v>920</v>
      </c>
      <c r="AB950" s="32" t="s">
        <v>671</v>
      </c>
      <c r="AC950" s="32" t="s">
        <v>496</v>
      </c>
      <c r="AD950" s="34"/>
      <c r="AE950" s="32" t="s">
        <v>39</v>
      </c>
      <c r="AF950" s="32" t="s">
        <v>53</v>
      </c>
      <c r="AG950" s="35">
        <v>0</v>
      </c>
      <c r="AH950" s="33">
        <v>44832.640694444446</v>
      </c>
      <c r="AI950" s="32" t="s">
        <v>56</v>
      </c>
    </row>
    <row r="951" spans="1:35">
      <c r="A951" s="32" t="s">
        <v>35</v>
      </c>
      <c r="B951" s="32" t="s">
        <v>36</v>
      </c>
      <c r="C951" s="33">
        <v>44827.695381944446</v>
      </c>
      <c r="D951" s="33">
        <v>44827.401759259257</v>
      </c>
      <c r="E951" s="32" t="s">
        <v>37</v>
      </c>
      <c r="F951" s="32" t="s">
        <v>3868</v>
      </c>
      <c r="G951">
        <v>12080</v>
      </c>
      <c r="H951" s="33">
        <v>44831.659270833334</v>
      </c>
      <c r="I951" s="32" t="s">
        <v>38</v>
      </c>
      <c r="J951" s="32" t="s">
        <v>39</v>
      </c>
      <c r="K951" s="33"/>
      <c r="L951" s="32" t="s">
        <v>40</v>
      </c>
      <c r="M951" s="32" t="s">
        <v>56</v>
      </c>
      <c r="N951">
        <v>1</v>
      </c>
      <c r="O951" s="32" t="s">
        <v>42</v>
      </c>
      <c r="P951">
        <v>0</v>
      </c>
      <c r="Q951" s="32" t="s">
        <v>41</v>
      </c>
      <c r="R951">
        <v>8427</v>
      </c>
      <c r="S951" s="32" t="s">
        <v>486</v>
      </c>
      <c r="T951" s="32" t="s">
        <v>487</v>
      </c>
      <c r="U951" s="32" t="s">
        <v>45</v>
      </c>
      <c r="V951" s="32" t="s">
        <v>3869</v>
      </c>
      <c r="W951" s="33">
        <v>44827.688159722224</v>
      </c>
      <c r="X951" s="32" t="s">
        <v>58</v>
      </c>
      <c r="Y951" s="32" t="s">
        <v>47</v>
      </c>
      <c r="Z951" s="32" t="s">
        <v>48</v>
      </c>
      <c r="AA951" s="32" t="s">
        <v>118</v>
      </c>
      <c r="AB951" s="32" t="s">
        <v>3870</v>
      </c>
      <c r="AC951" s="32" t="s">
        <v>1304</v>
      </c>
      <c r="AD951" s="34"/>
      <c r="AE951" s="32" t="s">
        <v>39</v>
      </c>
      <c r="AF951" s="32" t="s">
        <v>50</v>
      </c>
      <c r="AG951" s="35">
        <v>0</v>
      </c>
      <c r="AH951" s="33">
        <v>44827.695381944446</v>
      </c>
      <c r="AI951" s="32" t="s">
        <v>56</v>
      </c>
    </row>
    <row r="952" spans="1:35">
      <c r="A952" s="32" t="s">
        <v>35</v>
      </c>
      <c r="B952" s="32" t="s">
        <v>36</v>
      </c>
      <c r="C952" s="33">
        <v>44827.602511574078</v>
      </c>
      <c r="D952" s="33">
        <v>44827.402708333335</v>
      </c>
      <c r="E952" s="32" t="s">
        <v>37</v>
      </c>
      <c r="F952" s="32" t="s">
        <v>3871</v>
      </c>
      <c r="G952">
        <v>12081</v>
      </c>
      <c r="H952" s="33">
        <v>44839.571539351855</v>
      </c>
      <c r="I952" s="32" t="s">
        <v>38</v>
      </c>
      <c r="J952" s="32" t="s">
        <v>39</v>
      </c>
      <c r="K952" s="33"/>
      <c r="L952" s="32" t="s">
        <v>40</v>
      </c>
      <c r="M952" s="32" t="s">
        <v>56</v>
      </c>
      <c r="N952">
        <v>1</v>
      </c>
      <c r="O952" s="32" t="s">
        <v>42</v>
      </c>
      <c r="P952">
        <v>0</v>
      </c>
      <c r="Q952" s="32" t="s">
        <v>56</v>
      </c>
      <c r="R952">
        <v>865681263</v>
      </c>
      <c r="S952" s="32" t="s">
        <v>3872</v>
      </c>
      <c r="T952" s="32" t="s">
        <v>3873</v>
      </c>
      <c r="U952" s="32" t="s">
        <v>45</v>
      </c>
      <c r="V952" s="32" t="s">
        <v>1966</v>
      </c>
      <c r="W952" s="33">
        <v>44827.43645833333</v>
      </c>
      <c r="X952" s="32" t="s">
        <v>72</v>
      </c>
      <c r="Y952" s="32" t="s">
        <v>47</v>
      </c>
      <c r="Z952" s="32" t="s">
        <v>48</v>
      </c>
      <c r="AA952" s="32" t="s">
        <v>674</v>
      </c>
      <c r="AB952" s="32" t="s">
        <v>3874</v>
      </c>
      <c r="AC952" s="32" t="s">
        <v>685</v>
      </c>
      <c r="AD952" s="34"/>
      <c r="AE952" s="32" t="s">
        <v>39</v>
      </c>
      <c r="AF952" s="32" t="s">
        <v>50</v>
      </c>
      <c r="AG952" s="35">
        <v>0</v>
      </c>
      <c r="AH952" s="33">
        <v>44827.604872685188</v>
      </c>
      <c r="AI952" s="32" t="s">
        <v>56</v>
      </c>
    </row>
    <row r="953" spans="1:35">
      <c r="A953" s="32" t="s">
        <v>35</v>
      </c>
      <c r="B953" s="32" t="s">
        <v>73</v>
      </c>
      <c r="C953" s="33">
        <v>44827.6955787037</v>
      </c>
      <c r="D953" s="33">
        <v>44827.409074074072</v>
      </c>
      <c r="E953" s="32" t="s">
        <v>37</v>
      </c>
      <c r="F953" s="32" t="s">
        <v>3875</v>
      </c>
      <c r="G953">
        <v>12082</v>
      </c>
      <c r="H953" s="33">
        <v>44839.417800925927</v>
      </c>
      <c r="I953" s="32" t="s">
        <v>38</v>
      </c>
      <c r="J953" s="32" t="s">
        <v>39</v>
      </c>
      <c r="K953" s="33"/>
      <c r="L953" s="32" t="s">
        <v>40</v>
      </c>
      <c r="M953" s="32" t="s">
        <v>56</v>
      </c>
      <c r="N953">
        <v>1</v>
      </c>
      <c r="O953" s="32" t="s">
        <v>127</v>
      </c>
      <c r="P953">
        <v>0</v>
      </c>
      <c r="Q953" s="32" t="s">
        <v>56</v>
      </c>
      <c r="R953">
        <v>8812</v>
      </c>
      <c r="S953" s="32" t="s">
        <v>251</v>
      </c>
      <c r="T953" s="32" t="s">
        <v>1399</v>
      </c>
      <c r="U953" s="32" t="s">
        <v>45</v>
      </c>
      <c r="V953" s="32" t="s">
        <v>3876</v>
      </c>
      <c r="W953" s="33">
        <v>44827.687071759261</v>
      </c>
      <c r="X953" s="32" t="s">
        <v>58</v>
      </c>
      <c r="Y953" s="32" t="s">
        <v>47</v>
      </c>
      <c r="Z953" s="32" t="s">
        <v>48</v>
      </c>
      <c r="AA953" s="32" t="s">
        <v>77</v>
      </c>
      <c r="AB953" s="32" t="s">
        <v>3877</v>
      </c>
      <c r="AC953" s="32" t="s">
        <v>561</v>
      </c>
      <c r="AD953" s="34"/>
      <c r="AE953" s="32" t="s">
        <v>39</v>
      </c>
      <c r="AF953" s="32" t="s">
        <v>50</v>
      </c>
      <c r="AG953" s="35">
        <v>0</v>
      </c>
      <c r="AH953" s="33">
        <v>44827.6955787037</v>
      </c>
      <c r="AI953" s="32" t="s">
        <v>56</v>
      </c>
    </row>
    <row r="954" spans="1:35">
      <c r="A954" s="32" t="s">
        <v>35</v>
      </c>
      <c r="B954" s="32" t="s">
        <v>1527</v>
      </c>
      <c r="C954" s="33">
        <v>44827.434340277781</v>
      </c>
      <c r="D954" s="33">
        <v>44827.410532407404</v>
      </c>
      <c r="E954" s="32" t="s">
        <v>37</v>
      </c>
      <c r="F954" s="32" t="s">
        <v>39</v>
      </c>
      <c r="G954">
        <v>12083</v>
      </c>
      <c r="H954" s="33">
        <v>44831.660671296297</v>
      </c>
      <c r="I954" s="32" t="s">
        <v>3878</v>
      </c>
      <c r="J954" s="32" t="s">
        <v>45</v>
      </c>
      <c r="K954" s="33">
        <v>44827.43072916667</v>
      </c>
      <c r="L954" s="32" t="s">
        <v>40</v>
      </c>
      <c r="M954" s="32" t="s">
        <v>56</v>
      </c>
      <c r="N954">
        <v>1</v>
      </c>
      <c r="O954" s="32" t="s">
        <v>135</v>
      </c>
      <c r="P954">
        <v>1</v>
      </c>
      <c r="Q954" s="32" t="s">
        <v>41</v>
      </c>
      <c r="R954">
        <v>8812</v>
      </c>
      <c r="S954" s="32" t="s">
        <v>251</v>
      </c>
      <c r="T954" s="32" t="s">
        <v>1399</v>
      </c>
      <c r="U954" s="32" t="s">
        <v>45</v>
      </c>
      <c r="V954" s="32" t="s">
        <v>3879</v>
      </c>
      <c r="W954" s="33">
        <v>44827.434340277781</v>
      </c>
      <c r="X954" s="32" t="s">
        <v>110</v>
      </c>
      <c r="Y954" s="32" t="s">
        <v>47</v>
      </c>
      <c r="Z954" s="32" t="s">
        <v>48</v>
      </c>
      <c r="AA954" s="32" t="s">
        <v>97</v>
      </c>
      <c r="AB954" s="32" t="s">
        <v>1401</v>
      </c>
      <c r="AC954" s="32" t="s">
        <v>561</v>
      </c>
      <c r="AD954" s="34"/>
      <c r="AE954" s="32" t="s">
        <v>39</v>
      </c>
      <c r="AF954" s="32" t="s">
        <v>53</v>
      </c>
      <c r="AG954" s="35">
        <v>0</v>
      </c>
      <c r="AH954" s="33">
        <v>44827.434340277781</v>
      </c>
      <c r="AI954" s="32" t="s">
        <v>56</v>
      </c>
    </row>
    <row r="955" spans="1:35">
      <c r="A955" s="32" t="s">
        <v>35</v>
      </c>
      <c r="B955" s="32" t="s">
        <v>2348</v>
      </c>
      <c r="C955" s="33">
        <v>44827.695798611108</v>
      </c>
      <c r="D955" s="33">
        <v>44827.414814814816</v>
      </c>
      <c r="E955" s="32" t="s">
        <v>37</v>
      </c>
      <c r="F955" s="32" t="s">
        <v>39</v>
      </c>
      <c r="G955">
        <v>12084</v>
      </c>
      <c r="H955" s="33">
        <v>44839.418715277781</v>
      </c>
      <c r="I955" s="32" t="s">
        <v>38</v>
      </c>
      <c r="J955" s="32" t="s">
        <v>39</v>
      </c>
      <c r="K955" s="33"/>
      <c r="L955" s="32" t="s">
        <v>40</v>
      </c>
      <c r="M955" s="32" t="s">
        <v>56</v>
      </c>
      <c r="N955">
        <v>1</v>
      </c>
      <c r="O955" s="32" t="s">
        <v>60</v>
      </c>
      <c r="P955">
        <v>0</v>
      </c>
      <c r="Q955" s="32" t="s">
        <v>56</v>
      </c>
      <c r="R955">
        <v>6400</v>
      </c>
      <c r="S955" s="32" t="s">
        <v>917</v>
      </c>
      <c r="T955" s="32" t="s">
        <v>918</v>
      </c>
      <c r="U955" s="32" t="s">
        <v>45</v>
      </c>
      <c r="V955" s="32" t="s">
        <v>3880</v>
      </c>
      <c r="W955" s="33">
        <v>44827.692199074074</v>
      </c>
      <c r="X955" s="32" t="s">
        <v>51</v>
      </c>
      <c r="Y955" s="32" t="s">
        <v>47</v>
      </c>
      <c r="Z955" s="32" t="s">
        <v>48</v>
      </c>
      <c r="AA955" s="32" t="s">
        <v>314</v>
      </c>
      <c r="AB955" s="32" t="s">
        <v>3881</v>
      </c>
      <c r="AC955" s="32" t="s">
        <v>1304</v>
      </c>
      <c r="AD955" s="34"/>
      <c r="AE955" s="32" t="s">
        <v>39</v>
      </c>
      <c r="AF955" s="32" t="s">
        <v>50</v>
      </c>
      <c r="AG955" s="35">
        <v>0</v>
      </c>
      <c r="AH955" s="33">
        <v>44827.695798611108</v>
      </c>
      <c r="AI955" s="32" t="s">
        <v>56</v>
      </c>
    </row>
    <row r="956" spans="1:35">
      <c r="A956" s="32" t="s">
        <v>35</v>
      </c>
      <c r="B956" s="32" t="s">
        <v>178</v>
      </c>
      <c r="C956" s="33">
        <v>44830.513425925928</v>
      </c>
      <c r="D956" s="33">
        <v>44827.42255787037</v>
      </c>
      <c r="E956" s="32" t="s">
        <v>37</v>
      </c>
      <c r="F956" s="32" t="s">
        <v>3882</v>
      </c>
      <c r="G956">
        <v>12085</v>
      </c>
      <c r="H956" s="33">
        <v>44831.673101851855</v>
      </c>
      <c r="I956" s="32" t="s">
        <v>3883</v>
      </c>
      <c r="J956" s="32" t="s">
        <v>66</v>
      </c>
      <c r="K956" s="33">
        <v>44830.513020833336</v>
      </c>
      <c r="L956" s="32" t="s">
        <v>40</v>
      </c>
      <c r="M956" s="32" t="s">
        <v>56</v>
      </c>
      <c r="N956">
        <v>2</v>
      </c>
      <c r="O956" s="32" t="s">
        <v>54</v>
      </c>
      <c r="P956">
        <v>1</v>
      </c>
      <c r="Q956" s="32" t="s">
        <v>41</v>
      </c>
      <c r="R956">
        <v>8101</v>
      </c>
      <c r="S956" s="32" t="s">
        <v>795</v>
      </c>
      <c r="T956" s="32" t="s">
        <v>796</v>
      </c>
      <c r="U956" s="32" t="s">
        <v>45</v>
      </c>
      <c r="V956" s="32" t="s">
        <v>3884</v>
      </c>
      <c r="W956" s="33">
        <v>44830.513425925928</v>
      </c>
      <c r="X956" s="32" t="s">
        <v>223</v>
      </c>
      <c r="Y956" s="32" t="s">
        <v>47</v>
      </c>
      <c r="Z956" s="32" t="s">
        <v>48</v>
      </c>
      <c r="AA956" s="32" t="s">
        <v>182</v>
      </c>
      <c r="AB956" s="32" t="s">
        <v>3882</v>
      </c>
      <c r="AC956" s="32" t="s">
        <v>1288</v>
      </c>
      <c r="AD956" s="34">
        <v>44566</v>
      </c>
      <c r="AE956" s="32" t="s">
        <v>39</v>
      </c>
      <c r="AF956" s="32" t="s">
        <v>53</v>
      </c>
      <c r="AG956" s="35">
        <v>0</v>
      </c>
      <c r="AH956" s="33">
        <v>44830.786203703705</v>
      </c>
      <c r="AI956" s="32" t="s">
        <v>56</v>
      </c>
    </row>
    <row r="957" spans="1:35">
      <c r="A957" s="32" t="s">
        <v>35</v>
      </c>
      <c r="B957" s="32" t="s">
        <v>737</v>
      </c>
      <c r="C957" s="33"/>
      <c r="D957" s="33">
        <v>44827.42287037037</v>
      </c>
      <c r="E957" s="32" t="s">
        <v>37</v>
      </c>
      <c r="F957" s="32" t="s">
        <v>3885</v>
      </c>
      <c r="G957">
        <v>12086</v>
      </c>
      <c r="H957" s="33">
        <v>44839.423090277778</v>
      </c>
      <c r="I957" s="32" t="s">
        <v>3886</v>
      </c>
      <c r="J957" s="32" t="s">
        <v>66</v>
      </c>
      <c r="K957" s="33">
        <v>44833.691979166666</v>
      </c>
      <c r="L957" s="32" t="s">
        <v>40</v>
      </c>
      <c r="M957" s="32" t="s">
        <v>56</v>
      </c>
      <c r="N957">
        <v>2</v>
      </c>
      <c r="O957" s="32" t="s">
        <v>738</v>
      </c>
      <c r="P957">
        <v>1</v>
      </c>
      <c r="Q957" s="32" t="s">
        <v>56</v>
      </c>
      <c r="R957">
        <v>6760</v>
      </c>
      <c r="S957" s="32" t="s">
        <v>231</v>
      </c>
      <c r="T957" s="32" t="s">
        <v>232</v>
      </c>
      <c r="U957" s="32" t="s">
        <v>39</v>
      </c>
      <c r="V957" s="32" t="s">
        <v>39</v>
      </c>
      <c r="W957" s="33"/>
      <c r="X957" s="32" t="s">
        <v>614</v>
      </c>
      <c r="Y957" s="32" t="s">
        <v>47</v>
      </c>
      <c r="Z957" s="32" t="s">
        <v>160</v>
      </c>
      <c r="AA957" s="32" t="s">
        <v>739</v>
      </c>
      <c r="AB957" s="32" t="s">
        <v>3887</v>
      </c>
      <c r="AC957" s="32" t="s">
        <v>775</v>
      </c>
      <c r="AD957" s="34"/>
      <c r="AE957" s="32" t="s">
        <v>39</v>
      </c>
      <c r="AF957" s="32" t="s">
        <v>53</v>
      </c>
      <c r="AG957" s="35">
        <v>0</v>
      </c>
      <c r="AH957" s="33">
        <v>44837.425740740742</v>
      </c>
      <c r="AI957" s="32" t="s">
        <v>56</v>
      </c>
    </row>
    <row r="958" spans="1:35">
      <c r="A958" s="32" t="s">
        <v>35</v>
      </c>
      <c r="B958" s="32" t="s">
        <v>178</v>
      </c>
      <c r="C958" s="33"/>
      <c r="D958" s="33">
        <v>44827.437280092592</v>
      </c>
      <c r="E958" s="32" t="s">
        <v>37</v>
      </c>
      <c r="F958" s="32" t="s">
        <v>3888</v>
      </c>
      <c r="G958">
        <v>12087</v>
      </c>
      <c r="H958" s="33">
        <v>44839.437523148146</v>
      </c>
      <c r="I958" s="32" t="s">
        <v>38</v>
      </c>
      <c r="J958" s="32" t="s">
        <v>39</v>
      </c>
      <c r="K958" s="33"/>
      <c r="L958" s="32" t="s">
        <v>40</v>
      </c>
      <c r="M958" s="32" t="s">
        <v>56</v>
      </c>
      <c r="N958">
        <v>1</v>
      </c>
      <c r="O958" s="32" t="s">
        <v>73</v>
      </c>
      <c r="P958">
        <v>0</v>
      </c>
      <c r="Q958" s="32" t="s">
        <v>56</v>
      </c>
      <c r="R958">
        <v>955966551</v>
      </c>
      <c r="S958" s="32" t="s">
        <v>348</v>
      </c>
      <c r="T958" s="32" t="s">
        <v>349</v>
      </c>
      <c r="U958" s="32" t="s">
        <v>39</v>
      </c>
      <c r="V958" s="32" t="s">
        <v>39</v>
      </c>
      <c r="W958" s="33"/>
      <c r="X958" s="32" t="s">
        <v>433</v>
      </c>
      <c r="Y958" s="32" t="s">
        <v>47</v>
      </c>
      <c r="Z958" s="32" t="s">
        <v>160</v>
      </c>
      <c r="AA958" s="32" t="s">
        <v>182</v>
      </c>
      <c r="AB958" s="32" t="s">
        <v>3889</v>
      </c>
      <c r="AC958" s="32" t="s">
        <v>1237</v>
      </c>
      <c r="AD958" s="34"/>
      <c r="AE958" s="32" t="s">
        <v>39</v>
      </c>
      <c r="AF958" s="32" t="s">
        <v>53</v>
      </c>
      <c r="AG958" s="35">
        <v>0</v>
      </c>
      <c r="AH958" s="33">
        <v>44827.441689814812</v>
      </c>
      <c r="AI958" s="32" t="s">
        <v>56</v>
      </c>
    </row>
    <row r="959" spans="1:35">
      <c r="A959" s="32" t="s">
        <v>35</v>
      </c>
      <c r="B959" s="32" t="s">
        <v>178</v>
      </c>
      <c r="C959" s="33">
        <v>44831.671342592592</v>
      </c>
      <c r="D959" s="33">
        <v>44827.441504629627</v>
      </c>
      <c r="E959" s="32" t="s">
        <v>37</v>
      </c>
      <c r="F959" s="32" t="s">
        <v>3890</v>
      </c>
      <c r="G959">
        <v>12088</v>
      </c>
      <c r="H959" s="33">
        <v>44841.420648148145</v>
      </c>
      <c r="I959" s="32" t="s">
        <v>3891</v>
      </c>
      <c r="J959" s="32" t="s">
        <v>45</v>
      </c>
      <c r="K959" s="33">
        <v>44827.444537037038</v>
      </c>
      <c r="L959" s="32" t="s">
        <v>40</v>
      </c>
      <c r="M959" s="32" t="s">
        <v>56</v>
      </c>
      <c r="N959">
        <v>3</v>
      </c>
      <c r="O959" s="32" t="s">
        <v>311</v>
      </c>
      <c r="P959">
        <v>2</v>
      </c>
      <c r="Q959" s="32" t="s">
        <v>56</v>
      </c>
      <c r="R959">
        <v>8405</v>
      </c>
      <c r="S959" s="32" t="s">
        <v>180</v>
      </c>
      <c r="T959" s="32" t="s">
        <v>181</v>
      </c>
      <c r="U959" s="32" t="s">
        <v>45</v>
      </c>
      <c r="V959" s="32" t="s">
        <v>3892</v>
      </c>
      <c r="W959" s="33">
        <v>44830.603946759256</v>
      </c>
      <c r="X959" s="32" t="s">
        <v>51</v>
      </c>
      <c r="Y959" s="32" t="s">
        <v>47</v>
      </c>
      <c r="Z959" s="32" t="s">
        <v>48</v>
      </c>
      <c r="AA959" s="32" t="s">
        <v>182</v>
      </c>
      <c r="AB959" s="32" t="s">
        <v>3893</v>
      </c>
      <c r="AC959" s="32" t="s">
        <v>1304</v>
      </c>
      <c r="AD959" s="34"/>
      <c r="AE959" s="32" t="s">
        <v>39</v>
      </c>
      <c r="AF959" s="32" t="s">
        <v>53</v>
      </c>
      <c r="AG959" s="35">
        <v>0</v>
      </c>
      <c r="AH959" s="33">
        <v>44831.671342592592</v>
      </c>
      <c r="AI959" s="32" t="s">
        <v>56</v>
      </c>
    </row>
    <row r="960" spans="1:35">
      <c r="A960" s="32" t="s">
        <v>35</v>
      </c>
      <c r="B960" s="32" t="s">
        <v>178</v>
      </c>
      <c r="C960" s="33">
        <v>44827.696423611109</v>
      </c>
      <c r="D960" s="33">
        <v>44827.443611111114</v>
      </c>
      <c r="E960" s="32" t="s">
        <v>37</v>
      </c>
      <c r="F960" s="32" t="s">
        <v>3894</v>
      </c>
      <c r="G960">
        <v>12089</v>
      </c>
      <c r="H960" s="33">
        <v>44839.445729166669</v>
      </c>
      <c r="I960" s="32" t="s">
        <v>38</v>
      </c>
      <c r="J960" s="32" t="s">
        <v>39</v>
      </c>
      <c r="K960" s="33"/>
      <c r="L960" s="32" t="s">
        <v>40</v>
      </c>
      <c r="M960" s="32" t="s">
        <v>56</v>
      </c>
      <c r="N960">
        <v>1</v>
      </c>
      <c r="O960" s="32" t="s">
        <v>54</v>
      </c>
      <c r="P960">
        <v>0</v>
      </c>
      <c r="Q960" s="32" t="s">
        <v>56</v>
      </c>
      <c r="R960">
        <v>6828</v>
      </c>
      <c r="S960" s="32" t="s">
        <v>2381</v>
      </c>
      <c r="T960" s="32" t="s">
        <v>2382</v>
      </c>
      <c r="U960" s="32" t="s">
        <v>45</v>
      </c>
      <c r="V960" s="32" t="s">
        <v>3895</v>
      </c>
      <c r="W960" s="33">
        <v>44827.694791666669</v>
      </c>
      <c r="X960" s="32" t="s">
        <v>51</v>
      </c>
      <c r="Y960" s="32" t="s">
        <v>47</v>
      </c>
      <c r="Z960" s="32" t="s">
        <v>48</v>
      </c>
      <c r="AA960" s="32" t="s">
        <v>182</v>
      </c>
      <c r="AB960" s="32" t="s">
        <v>3896</v>
      </c>
      <c r="AC960" s="32" t="s">
        <v>328</v>
      </c>
      <c r="AD960" s="34"/>
      <c r="AE960" s="32" t="s">
        <v>39</v>
      </c>
      <c r="AF960" s="32" t="s">
        <v>53</v>
      </c>
      <c r="AG960" s="35">
        <v>0</v>
      </c>
      <c r="AH960" s="33">
        <v>44827.696423611109</v>
      </c>
      <c r="AI960" s="32" t="s">
        <v>56</v>
      </c>
    </row>
    <row r="961" spans="1:35">
      <c r="A961" s="32" t="s">
        <v>35</v>
      </c>
      <c r="B961" s="32" t="s">
        <v>1527</v>
      </c>
      <c r="C961" s="33">
        <v>44827.626296296294</v>
      </c>
      <c r="D961" s="33">
        <v>44827.448611111111</v>
      </c>
      <c r="E961" s="32" t="s">
        <v>37</v>
      </c>
      <c r="F961" s="32" t="s">
        <v>39</v>
      </c>
      <c r="G961">
        <v>12090</v>
      </c>
      <c r="H961" s="33">
        <v>44831.698981481481</v>
      </c>
      <c r="I961" s="32" t="s">
        <v>892</v>
      </c>
      <c r="J961" s="32" t="s">
        <v>45</v>
      </c>
      <c r="K961" s="33">
        <v>44827.464594907404</v>
      </c>
      <c r="L961" s="32" t="s">
        <v>40</v>
      </c>
      <c r="M961" s="32" t="s">
        <v>56</v>
      </c>
      <c r="N961">
        <v>2</v>
      </c>
      <c r="O961" s="32" t="s">
        <v>135</v>
      </c>
      <c r="P961">
        <v>1</v>
      </c>
      <c r="Q961" s="32" t="s">
        <v>41</v>
      </c>
      <c r="R961">
        <v>917974442</v>
      </c>
      <c r="S961" s="32" t="s">
        <v>352</v>
      </c>
      <c r="T961" s="32" t="s">
        <v>353</v>
      </c>
      <c r="U961" s="32" t="s">
        <v>45</v>
      </c>
      <c r="V961" s="32" t="s">
        <v>3897</v>
      </c>
      <c r="W961" s="33">
        <v>44827.626296296294</v>
      </c>
      <c r="X961" s="32" t="s">
        <v>96</v>
      </c>
      <c r="Y961" s="32" t="s">
        <v>47</v>
      </c>
      <c r="Z961" s="32" t="s">
        <v>48</v>
      </c>
      <c r="AA961" s="32" t="s">
        <v>97</v>
      </c>
      <c r="AB961" s="32" t="s">
        <v>1101</v>
      </c>
      <c r="AC961" s="32" t="s">
        <v>1535</v>
      </c>
      <c r="AD961" s="34"/>
      <c r="AE961" s="32" t="s">
        <v>39</v>
      </c>
      <c r="AF961" s="32" t="s">
        <v>53</v>
      </c>
      <c r="AG961" s="35">
        <v>0</v>
      </c>
      <c r="AH961" s="33">
        <v>44827.626296296294</v>
      </c>
      <c r="AI961" s="32" t="s">
        <v>56</v>
      </c>
    </row>
    <row r="962" spans="1:35">
      <c r="A962" s="32" t="s">
        <v>35</v>
      </c>
      <c r="B962" s="32" t="s">
        <v>329</v>
      </c>
      <c r="C962" s="33">
        <v>44827.497025462966</v>
      </c>
      <c r="D962" s="33">
        <v>44827.449849537035</v>
      </c>
      <c r="E962" s="32" t="s">
        <v>37</v>
      </c>
      <c r="F962" s="32" t="s">
        <v>39</v>
      </c>
      <c r="G962">
        <v>12091</v>
      </c>
      <c r="H962" s="33">
        <v>44840.675208333334</v>
      </c>
      <c r="I962" s="32" t="s">
        <v>38</v>
      </c>
      <c r="J962" s="32" t="s">
        <v>39</v>
      </c>
      <c r="K962" s="33"/>
      <c r="L962" s="32" t="s">
        <v>40</v>
      </c>
      <c r="M962" s="32" t="s">
        <v>56</v>
      </c>
      <c r="N962">
        <v>1</v>
      </c>
      <c r="O962" s="32" t="s">
        <v>39</v>
      </c>
      <c r="P962">
        <v>0</v>
      </c>
      <c r="Q962" s="32" t="s">
        <v>41</v>
      </c>
      <c r="R962">
        <v>6092</v>
      </c>
      <c r="S962" s="32" t="s">
        <v>188</v>
      </c>
      <c r="T962" s="32" t="s">
        <v>3898</v>
      </c>
      <c r="U962" s="32" t="s">
        <v>45</v>
      </c>
      <c r="V962" s="32" t="s">
        <v>3899</v>
      </c>
      <c r="W962" s="33">
        <v>44827.497025462966</v>
      </c>
      <c r="X962" s="32" t="s">
        <v>259</v>
      </c>
      <c r="Y962" s="32" t="s">
        <v>47</v>
      </c>
      <c r="Z962" s="32" t="s">
        <v>48</v>
      </c>
      <c r="AA962" s="32" t="s">
        <v>330</v>
      </c>
      <c r="AB962" s="32" t="s">
        <v>191</v>
      </c>
      <c r="AC962" s="32" t="s">
        <v>613</v>
      </c>
      <c r="AD962" s="34"/>
      <c r="AE962" s="32" t="s">
        <v>39</v>
      </c>
      <c r="AF962" s="32" t="s">
        <v>53</v>
      </c>
      <c r="AG962" s="35">
        <v>0</v>
      </c>
      <c r="AH962" s="33">
        <v>44838.471736111111</v>
      </c>
      <c r="AI962" s="32" t="s">
        <v>56</v>
      </c>
    </row>
    <row r="963" spans="1:35">
      <c r="A963" s="32" t="s">
        <v>35</v>
      </c>
      <c r="B963" s="32" t="s">
        <v>36</v>
      </c>
      <c r="C963" s="33">
        <v>44838.467731481483</v>
      </c>
      <c r="D963" s="33">
        <v>44827.459988425922</v>
      </c>
      <c r="E963" s="32" t="s">
        <v>37</v>
      </c>
      <c r="F963" s="32" t="s">
        <v>3900</v>
      </c>
      <c r="G963">
        <v>12092</v>
      </c>
      <c r="H963" s="33">
        <v>44839.460393518515</v>
      </c>
      <c r="I963" s="32" t="s">
        <v>38</v>
      </c>
      <c r="J963" s="32" t="s">
        <v>39</v>
      </c>
      <c r="K963" s="33"/>
      <c r="L963" s="32" t="s">
        <v>40</v>
      </c>
      <c r="M963" s="32" t="s">
        <v>56</v>
      </c>
      <c r="N963">
        <v>1</v>
      </c>
      <c r="O963" s="32" t="s">
        <v>82</v>
      </c>
      <c r="P963">
        <v>0</v>
      </c>
      <c r="Q963" s="32" t="s">
        <v>56</v>
      </c>
      <c r="R963">
        <v>904246164</v>
      </c>
      <c r="S963" s="32" t="s">
        <v>229</v>
      </c>
      <c r="T963" s="32" t="s">
        <v>3901</v>
      </c>
      <c r="U963" s="32" t="s">
        <v>45</v>
      </c>
      <c r="V963" s="32" t="s">
        <v>3902</v>
      </c>
      <c r="W963" s="33">
        <v>44838.467731481483</v>
      </c>
      <c r="X963" s="32" t="s">
        <v>815</v>
      </c>
      <c r="Y963" s="32" t="s">
        <v>47</v>
      </c>
      <c r="Z963" s="32" t="s">
        <v>48</v>
      </c>
      <c r="AA963" s="32" t="s">
        <v>179</v>
      </c>
      <c r="AB963" s="32" t="s">
        <v>3903</v>
      </c>
      <c r="AC963" s="32" t="s">
        <v>1304</v>
      </c>
      <c r="AD963" s="34"/>
      <c r="AE963" s="32" t="s">
        <v>39</v>
      </c>
      <c r="AF963" s="32" t="s">
        <v>50</v>
      </c>
      <c r="AG963" s="35">
        <v>0</v>
      </c>
      <c r="AH963" s="33">
        <v>44838.467731481483</v>
      </c>
      <c r="AI963" s="32" t="s">
        <v>56</v>
      </c>
    </row>
    <row r="964" spans="1:35">
      <c r="A964" s="32" t="s">
        <v>35</v>
      </c>
      <c r="B964" s="32" t="s">
        <v>73</v>
      </c>
      <c r="C964" s="33">
        <v>44831.470532407409</v>
      </c>
      <c r="D964" s="33">
        <v>44827.463726851849</v>
      </c>
      <c r="E964" s="32" t="s">
        <v>37</v>
      </c>
      <c r="F964" s="32" t="s">
        <v>3904</v>
      </c>
      <c r="G964">
        <v>12093</v>
      </c>
      <c r="H964" s="33">
        <v>44840.687199074076</v>
      </c>
      <c r="I964" s="32" t="s">
        <v>1059</v>
      </c>
      <c r="J964" s="32" t="s">
        <v>45</v>
      </c>
      <c r="K964" s="33">
        <v>44827.468356481484</v>
      </c>
      <c r="L964" s="32" t="s">
        <v>40</v>
      </c>
      <c r="M964" s="32" t="s">
        <v>56</v>
      </c>
      <c r="N964">
        <v>1</v>
      </c>
      <c r="O964" s="32" t="s">
        <v>82</v>
      </c>
      <c r="P964">
        <v>1</v>
      </c>
      <c r="Q964" s="32" t="s">
        <v>56</v>
      </c>
      <c r="R964">
        <v>6732</v>
      </c>
      <c r="S964" s="32" t="s">
        <v>322</v>
      </c>
      <c r="T964" s="32" t="s">
        <v>323</v>
      </c>
      <c r="U964" s="32" t="s">
        <v>45</v>
      </c>
      <c r="V964" s="32" t="s">
        <v>3905</v>
      </c>
      <c r="W964" s="33">
        <v>44830.679027777776</v>
      </c>
      <c r="X964" s="32" t="s">
        <v>59</v>
      </c>
      <c r="Y964" s="32" t="s">
        <v>47</v>
      </c>
      <c r="Z964" s="32" t="s">
        <v>48</v>
      </c>
      <c r="AA964" s="32" t="s">
        <v>105</v>
      </c>
      <c r="AB964" s="32" t="s">
        <v>3906</v>
      </c>
      <c r="AC964" s="32" t="s">
        <v>485</v>
      </c>
      <c r="AD964" s="34"/>
      <c r="AE964" s="32" t="s">
        <v>39</v>
      </c>
      <c r="AF964" s="32" t="s">
        <v>50</v>
      </c>
      <c r="AG964" s="35">
        <v>0</v>
      </c>
      <c r="AH964" s="33">
        <v>44831.470532407409</v>
      </c>
      <c r="AI964" s="32" t="s">
        <v>56</v>
      </c>
    </row>
    <row r="965" spans="1:35">
      <c r="A965" s="32" t="s">
        <v>35</v>
      </c>
      <c r="B965" s="32" t="s">
        <v>178</v>
      </c>
      <c r="C965" s="33">
        <v>44827.697245370371</v>
      </c>
      <c r="D965" s="33">
        <v>44827.48846064815</v>
      </c>
      <c r="E965" s="32" t="s">
        <v>37</v>
      </c>
      <c r="F965" s="32" t="s">
        <v>3907</v>
      </c>
      <c r="G965">
        <v>12094</v>
      </c>
      <c r="H965" s="33">
        <v>44839.490983796299</v>
      </c>
      <c r="I965" s="32" t="s">
        <v>38</v>
      </c>
      <c r="J965" s="32" t="s">
        <v>39</v>
      </c>
      <c r="K965" s="33"/>
      <c r="L965" s="32" t="s">
        <v>40</v>
      </c>
      <c r="M965" s="32" t="s">
        <v>56</v>
      </c>
      <c r="N965">
        <v>1</v>
      </c>
      <c r="O965" s="32" t="s">
        <v>73</v>
      </c>
      <c r="P965">
        <v>0</v>
      </c>
      <c r="Q965" s="32" t="s">
        <v>56</v>
      </c>
      <c r="R965">
        <v>8719</v>
      </c>
      <c r="S965" s="32" t="s">
        <v>185</v>
      </c>
      <c r="T965" s="32" t="s">
        <v>186</v>
      </c>
      <c r="U965" s="32" t="s">
        <v>45</v>
      </c>
      <c r="V965" s="32" t="s">
        <v>3908</v>
      </c>
      <c r="W965" s="33">
        <v>44827.695138888892</v>
      </c>
      <c r="X965" s="32" t="s">
        <v>51</v>
      </c>
      <c r="Y965" s="32" t="s">
        <v>47</v>
      </c>
      <c r="Z965" s="32" t="s">
        <v>48</v>
      </c>
      <c r="AA965" s="32" t="s">
        <v>182</v>
      </c>
      <c r="AB965" s="32" t="s">
        <v>3909</v>
      </c>
      <c r="AC965" s="32" t="s">
        <v>464</v>
      </c>
      <c r="AD965" s="34"/>
      <c r="AE965" s="32" t="s">
        <v>39</v>
      </c>
      <c r="AF965" s="32" t="s">
        <v>53</v>
      </c>
      <c r="AG965" s="35">
        <v>0</v>
      </c>
      <c r="AH965" s="33">
        <v>44827.697233796294</v>
      </c>
      <c r="AI965" s="32" t="s">
        <v>56</v>
      </c>
    </row>
    <row r="966" spans="1:35">
      <c r="A966" s="32" t="s">
        <v>35</v>
      </c>
      <c r="B966" s="32" t="s">
        <v>73</v>
      </c>
      <c r="C966" s="33">
        <v>44827.696689814817</v>
      </c>
      <c r="D966" s="33">
        <v>44827.525370370371</v>
      </c>
      <c r="E966" s="32" t="s">
        <v>37</v>
      </c>
      <c r="F966" s="32" t="s">
        <v>3910</v>
      </c>
      <c r="G966">
        <v>12095</v>
      </c>
      <c r="H966" s="33">
        <v>44832.434189814812</v>
      </c>
      <c r="I966" s="32" t="s">
        <v>38</v>
      </c>
      <c r="J966" s="32" t="s">
        <v>39</v>
      </c>
      <c r="K966" s="33"/>
      <c r="L966" s="32" t="s">
        <v>40</v>
      </c>
      <c r="M966" s="32" t="s">
        <v>56</v>
      </c>
      <c r="N966">
        <v>1</v>
      </c>
      <c r="O966" s="32" t="s">
        <v>82</v>
      </c>
      <c r="P966">
        <v>0</v>
      </c>
      <c r="Q966" s="32" t="s">
        <v>41</v>
      </c>
      <c r="R966">
        <v>6236</v>
      </c>
      <c r="S966" s="32" t="s">
        <v>952</v>
      </c>
      <c r="T966" s="32" t="s">
        <v>953</v>
      </c>
      <c r="U966" s="32" t="s">
        <v>45</v>
      </c>
      <c r="V966" s="32" t="s">
        <v>3911</v>
      </c>
      <c r="W966" s="33">
        <v>44827.662974537037</v>
      </c>
      <c r="X966" s="32" t="s">
        <v>85</v>
      </c>
      <c r="Y966" s="32" t="s">
        <v>47</v>
      </c>
      <c r="Z966" s="32" t="s">
        <v>48</v>
      </c>
      <c r="AA966" s="32" t="s">
        <v>206</v>
      </c>
      <c r="AB966" s="32" t="s">
        <v>3912</v>
      </c>
      <c r="AC966" s="32" t="s">
        <v>613</v>
      </c>
      <c r="AD966" s="34"/>
      <c r="AE966" s="32" t="s">
        <v>39</v>
      </c>
      <c r="AF966" s="32" t="s">
        <v>50</v>
      </c>
      <c r="AG966" s="35">
        <v>0</v>
      </c>
      <c r="AH966" s="33">
        <v>44827.696689814817</v>
      </c>
      <c r="AI966" s="32" t="s">
        <v>41</v>
      </c>
    </row>
    <row r="967" spans="1:35">
      <c r="A967" s="32" t="s">
        <v>35</v>
      </c>
      <c r="B967" s="32" t="s">
        <v>171</v>
      </c>
      <c r="C967" s="33">
        <v>44827.608148148145</v>
      </c>
      <c r="D967" s="33">
        <v>44827.526863425926</v>
      </c>
      <c r="E967" s="32" t="s">
        <v>37</v>
      </c>
      <c r="F967" s="32" t="s">
        <v>3913</v>
      </c>
      <c r="G967">
        <v>12096</v>
      </c>
      <c r="H967" s="33">
        <v>44839.542175925926</v>
      </c>
      <c r="I967" s="32" t="s">
        <v>38</v>
      </c>
      <c r="J967" s="32" t="s">
        <v>39</v>
      </c>
      <c r="K967" s="33"/>
      <c r="L967" s="32" t="s">
        <v>40</v>
      </c>
      <c r="M967" s="32" t="s">
        <v>56</v>
      </c>
      <c r="N967">
        <v>1</v>
      </c>
      <c r="O967" s="32" t="s">
        <v>42</v>
      </c>
      <c r="P967">
        <v>0</v>
      </c>
      <c r="Q967" s="32" t="s">
        <v>56</v>
      </c>
      <c r="R967">
        <v>843575874</v>
      </c>
      <c r="S967" s="32" t="s">
        <v>218</v>
      </c>
      <c r="T967" s="32" t="s">
        <v>219</v>
      </c>
      <c r="U967" s="32" t="s">
        <v>45</v>
      </c>
      <c r="V967" s="32" t="s">
        <v>3914</v>
      </c>
      <c r="W967" s="33">
        <v>44827.593344907407</v>
      </c>
      <c r="X967" s="32" t="s">
        <v>149</v>
      </c>
      <c r="Y967" s="32" t="s">
        <v>52</v>
      </c>
      <c r="Z967" s="32" t="s">
        <v>48</v>
      </c>
      <c r="AA967" s="32" t="s">
        <v>220</v>
      </c>
      <c r="AB967" s="32" t="s">
        <v>308</v>
      </c>
      <c r="AC967" s="32" t="s">
        <v>595</v>
      </c>
      <c r="AD967" s="34"/>
      <c r="AE967" s="32" t="s">
        <v>39</v>
      </c>
      <c r="AF967" s="32" t="s">
        <v>50</v>
      </c>
      <c r="AG967" s="35">
        <v>0</v>
      </c>
      <c r="AH967" s="33">
        <v>44827.608148148145</v>
      </c>
      <c r="AI967" s="32" t="s">
        <v>56</v>
      </c>
    </row>
    <row r="968" spans="1:35">
      <c r="A968" s="32" t="s">
        <v>35</v>
      </c>
      <c r="B968" s="32" t="s">
        <v>36</v>
      </c>
      <c r="C968" s="33">
        <v>44827.696967592594</v>
      </c>
      <c r="D968" s="33">
        <v>44827.530127314814</v>
      </c>
      <c r="E968" s="32" t="s">
        <v>37</v>
      </c>
      <c r="F968" s="32" t="s">
        <v>3915</v>
      </c>
      <c r="G968">
        <v>12097</v>
      </c>
      <c r="H968" s="33">
        <v>44839.541412037041</v>
      </c>
      <c r="I968" s="32" t="s">
        <v>38</v>
      </c>
      <c r="J968" s="32" t="s">
        <v>39</v>
      </c>
      <c r="K968" s="33"/>
      <c r="L968" s="32" t="s">
        <v>40</v>
      </c>
      <c r="M968" s="32" t="s">
        <v>56</v>
      </c>
      <c r="N968">
        <v>1</v>
      </c>
      <c r="O968" s="32" t="s">
        <v>42</v>
      </c>
      <c r="P968">
        <v>0</v>
      </c>
      <c r="Q968" s="32" t="s">
        <v>56</v>
      </c>
      <c r="R968">
        <v>8653</v>
      </c>
      <c r="S968" s="32" t="s">
        <v>350</v>
      </c>
      <c r="T968" s="32" t="s">
        <v>351</v>
      </c>
      <c r="U968" s="32" t="s">
        <v>45</v>
      </c>
      <c r="V968" s="32" t="s">
        <v>3916</v>
      </c>
      <c r="W968" s="33">
        <v>44827.686273148145</v>
      </c>
      <c r="X968" s="32" t="s">
        <v>58</v>
      </c>
      <c r="Y968" s="32" t="s">
        <v>52</v>
      </c>
      <c r="Z968" s="32" t="s">
        <v>48</v>
      </c>
      <c r="AA968" s="32" t="s">
        <v>179</v>
      </c>
      <c r="AB968" s="32" t="s">
        <v>3915</v>
      </c>
      <c r="AC968" s="32" t="s">
        <v>328</v>
      </c>
      <c r="AD968" s="34"/>
      <c r="AE968" s="32" t="s">
        <v>39</v>
      </c>
      <c r="AF968" s="32" t="s">
        <v>50</v>
      </c>
      <c r="AG968" s="35">
        <v>0</v>
      </c>
      <c r="AH968" s="33">
        <v>44827.696967592594</v>
      </c>
      <c r="AI968" s="32" t="s">
        <v>56</v>
      </c>
    </row>
    <row r="969" spans="1:35">
      <c r="A969" s="32" t="s">
        <v>35</v>
      </c>
      <c r="B969" s="32" t="s">
        <v>36</v>
      </c>
      <c r="C969" s="33">
        <v>44827.608391203707</v>
      </c>
      <c r="D969" s="33">
        <v>44827.543333333335</v>
      </c>
      <c r="E969" s="32" t="s">
        <v>37</v>
      </c>
      <c r="F969" s="32" t="s">
        <v>3917</v>
      </c>
      <c r="G969">
        <v>12098</v>
      </c>
      <c r="H969" s="33">
        <v>44839.593113425923</v>
      </c>
      <c r="I969" s="32" t="s">
        <v>38</v>
      </c>
      <c r="J969" s="32" t="s">
        <v>39</v>
      </c>
      <c r="K969" s="33"/>
      <c r="L969" s="32" t="s">
        <v>40</v>
      </c>
      <c r="M969" s="32" t="s">
        <v>56</v>
      </c>
      <c r="N969">
        <v>1</v>
      </c>
      <c r="O969" s="32" t="s">
        <v>127</v>
      </c>
      <c r="P969">
        <v>0</v>
      </c>
      <c r="Q969" s="32" t="s">
        <v>56</v>
      </c>
      <c r="R969">
        <v>5751</v>
      </c>
      <c r="S969" s="32" t="s">
        <v>3918</v>
      </c>
      <c r="T969" s="32" t="s">
        <v>3919</v>
      </c>
      <c r="U969" s="32" t="s">
        <v>45</v>
      </c>
      <c r="V969" s="32" t="s">
        <v>3920</v>
      </c>
      <c r="W969" s="33">
        <v>44827.559062499997</v>
      </c>
      <c r="X969" s="32" t="s">
        <v>72</v>
      </c>
      <c r="Y969" s="32" t="s">
        <v>52</v>
      </c>
      <c r="Z969" s="32" t="s">
        <v>48</v>
      </c>
      <c r="AA969" s="32" t="s">
        <v>179</v>
      </c>
      <c r="AB969" s="32" t="s">
        <v>584</v>
      </c>
      <c r="AC969" s="32" t="s">
        <v>451</v>
      </c>
      <c r="AD969" s="34"/>
      <c r="AE969" s="32" t="s">
        <v>39</v>
      </c>
      <c r="AF969" s="32" t="s">
        <v>50</v>
      </c>
      <c r="AG969" s="35">
        <v>0</v>
      </c>
      <c r="AH969" s="33">
        <v>44827.608391203707</v>
      </c>
      <c r="AI969" s="32" t="s">
        <v>56</v>
      </c>
    </row>
    <row r="970" spans="1:35">
      <c r="A970" s="32" t="s">
        <v>35</v>
      </c>
      <c r="B970" s="32" t="s">
        <v>36</v>
      </c>
      <c r="C970" s="33">
        <v>44827.609502314815</v>
      </c>
      <c r="D970" s="33">
        <v>44827.550798611112</v>
      </c>
      <c r="E970" s="32" t="s">
        <v>37</v>
      </c>
      <c r="F970" s="32" t="s">
        <v>3921</v>
      </c>
      <c r="G970">
        <v>12099</v>
      </c>
      <c r="H970" s="33">
        <v>44839.602627314816</v>
      </c>
      <c r="I970" s="32" t="s">
        <v>38</v>
      </c>
      <c r="J970" s="32" t="s">
        <v>39</v>
      </c>
      <c r="K970" s="33"/>
      <c r="L970" s="32" t="s">
        <v>40</v>
      </c>
      <c r="M970" s="32" t="s">
        <v>56</v>
      </c>
      <c r="N970">
        <v>1</v>
      </c>
      <c r="O970" s="32" t="s">
        <v>42</v>
      </c>
      <c r="P970">
        <v>0</v>
      </c>
      <c r="Q970" s="32" t="s">
        <v>56</v>
      </c>
      <c r="R970">
        <v>5626</v>
      </c>
      <c r="S970" s="32" t="s">
        <v>3266</v>
      </c>
      <c r="T970" s="32" t="s">
        <v>3267</v>
      </c>
      <c r="U970" s="32" t="s">
        <v>45</v>
      </c>
      <c r="V970" s="32" t="s">
        <v>3922</v>
      </c>
      <c r="W970" s="33">
        <v>44827.55809027778</v>
      </c>
      <c r="X970" s="32" t="s">
        <v>72</v>
      </c>
      <c r="Y970" s="32" t="s">
        <v>52</v>
      </c>
      <c r="Z970" s="32" t="s">
        <v>48</v>
      </c>
      <c r="AA970" s="32" t="s">
        <v>179</v>
      </c>
      <c r="AB970" s="32" t="s">
        <v>269</v>
      </c>
      <c r="AC970" s="32" t="s">
        <v>451</v>
      </c>
      <c r="AD970" s="34"/>
      <c r="AE970" s="32" t="s">
        <v>39</v>
      </c>
      <c r="AF970" s="32" t="s">
        <v>50</v>
      </c>
      <c r="AG970" s="35">
        <v>0</v>
      </c>
      <c r="AH970" s="33">
        <v>44827.609571759262</v>
      </c>
      <c r="AI970" s="32" t="s">
        <v>41</v>
      </c>
    </row>
    <row r="971" spans="1:35">
      <c r="A971" s="32" t="s">
        <v>35</v>
      </c>
      <c r="B971" s="32" t="s">
        <v>1527</v>
      </c>
      <c r="C971" s="33">
        <v>44827.568611111114</v>
      </c>
      <c r="D971" s="33">
        <v>44827.558009259257</v>
      </c>
      <c r="E971" s="32" t="s">
        <v>37</v>
      </c>
      <c r="F971" s="32" t="s">
        <v>3923</v>
      </c>
      <c r="G971">
        <v>12100</v>
      </c>
      <c r="H971" s="33">
        <v>44839.558576388888</v>
      </c>
      <c r="I971" s="32" t="s">
        <v>1736</v>
      </c>
      <c r="J971" s="32" t="s">
        <v>45</v>
      </c>
      <c r="K971" s="33">
        <v>44827.567430555559</v>
      </c>
      <c r="L971" s="32" t="s">
        <v>40</v>
      </c>
      <c r="M971" s="32" t="s">
        <v>56</v>
      </c>
      <c r="N971">
        <v>1</v>
      </c>
      <c r="O971" s="32" t="s">
        <v>42</v>
      </c>
      <c r="P971">
        <v>1</v>
      </c>
      <c r="Q971" s="32" t="s">
        <v>56</v>
      </c>
      <c r="R971">
        <v>6143</v>
      </c>
      <c r="S971" s="32" t="s">
        <v>710</v>
      </c>
      <c r="T971" s="32" t="s">
        <v>3121</v>
      </c>
      <c r="U971" s="32" t="s">
        <v>45</v>
      </c>
      <c r="V971" s="32" t="s">
        <v>3924</v>
      </c>
      <c r="W971" s="33">
        <v>44827.568611111114</v>
      </c>
      <c r="X971" s="32" t="s">
        <v>223</v>
      </c>
      <c r="Y971" s="32" t="s">
        <v>47</v>
      </c>
      <c r="Z971" s="32" t="s">
        <v>48</v>
      </c>
      <c r="AA971" s="32" t="s">
        <v>531</v>
      </c>
      <c r="AB971" s="32" t="s">
        <v>3925</v>
      </c>
      <c r="AC971" s="32" t="s">
        <v>711</v>
      </c>
      <c r="AD971" s="34"/>
      <c r="AE971" s="32" t="s">
        <v>39</v>
      </c>
      <c r="AF971" s="32" t="s">
        <v>50</v>
      </c>
      <c r="AG971" s="35">
        <v>0</v>
      </c>
      <c r="AH971" s="33">
        <v>44827.568611111114</v>
      </c>
      <c r="AI971" s="32" t="s">
        <v>56</v>
      </c>
    </row>
    <row r="972" spans="1:35">
      <c r="A972" s="32" t="s">
        <v>35</v>
      </c>
      <c r="B972" s="32" t="s">
        <v>329</v>
      </c>
      <c r="C972" s="33">
        <v>44833.468530092592</v>
      </c>
      <c r="D972" s="33">
        <v>44827.55809027778</v>
      </c>
      <c r="E972" s="32" t="s">
        <v>37</v>
      </c>
      <c r="F972" s="32" t="s">
        <v>39</v>
      </c>
      <c r="G972">
        <v>12101</v>
      </c>
      <c r="H972" s="33">
        <v>44832.433553240742</v>
      </c>
      <c r="I972" s="32" t="s">
        <v>38</v>
      </c>
      <c r="J972" s="32" t="s">
        <v>39</v>
      </c>
      <c r="K972" s="33"/>
      <c r="L972" s="32" t="s">
        <v>40</v>
      </c>
      <c r="M972" s="32" t="s">
        <v>56</v>
      </c>
      <c r="N972">
        <v>1</v>
      </c>
      <c r="O972" s="32" t="s">
        <v>92</v>
      </c>
      <c r="P972">
        <v>0</v>
      </c>
      <c r="Q972" s="32" t="s">
        <v>41</v>
      </c>
      <c r="R972">
        <v>6409</v>
      </c>
      <c r="S972" s="32" t="s">
        <v>360</v>
      </c>
      <c r="T972" s="32" t="s">
        <v>361</v>
      </c>
      <c r="U972" s="32" t="s">
        <v>66</v>
      </c>
      <c r="V972" s="32" t="s">
        <v>3926</v>
      </c>
      <c r="W972" s="33">
        <v>44833.468530092592</v>
      </c>
      <c r="X972" s="32" t="s">
        <v>106</v>
      </c>
      <c r="Y972" s="32" t="s">
        <v>47</v>
      </c>
      <c r="Z972" s="32" t="s">
        <v>48</v>
      </c>
      <c r="AA972" s="32" t="s">
        <v>425</v>
      </c>
      <c r="AB972" s="32" t="s">
        <v>3927</v>
      </c>
      <c r="AC972" s="32" t="s">
        <v>1304</v>
      </c>
      <c r="AD972" s="34"/>
      <c r="AE972" s="32" t="s">
        <v>39</v>
      </c>
      <c r="AF972" s="32" t="s">
        <v>53</v>
      </c>
      <c r="AG972" s="35">
        <v>0</v>
      </c>
      <c r="AH972" s="33">
        <v>44833.468530092592</v>
      </c>
      <c r="AI972" s="32" t="s">
        <v>56</v>
      </c>
    </row>
    <row r="973" spans="1:35">
      <c r="A973" s="32" t="s">
        <v>35</v>
      </c>
      <c r="B973" s="32" t="s">
        <v>982</v>
      </c>
      <c r="C973" s="33"/>
      <c r="D973" s="33">
        <v>44827.578414351854</v>
      </c>
      <c r="E973" s="32" t="s">
        <v>37</v>
      </c>
      <c r="F973" s="32" t="s">
        <v>39</v>
      </c>
      <c r="G973">
        <v>12102</v>
      </c>
      <c r="H973" s="33">
        <v>44841.416666666664</v>
      </c>
      <c r="I973" s="32" t="s">
        <v>38</v>
      </c>
      <c r="J973" s="32" t="s">
        <v>39</v>
      </c>
      <c r="K973" s="33"/>
      <c r="L973" s="32" t="s">
        <v>40</v>
      </c>
      <c r="M973" s="32" t="s">
        <v>56</v>
      </c>
      <c r="N973">
        <v>1</v>
      </c>
      <c r="O973" s="32" t="s">
        <v>39</v>
      </c>
      <c r="P973">
        <v>0</v>
      </c>
      <c r="Q973" s="32" t="s">
        <v>41</v>
      </c>
      <c r="R973">
        <v>945494944</v>
      </c>
      <c r="S973" s="32" t="s">
        <v>555</v>
      </c>
      <c r="T973" s="32" t="s">
        <v>556</v>
      </c>
      <c r="U973" s="32" t="s">
        <v>39</v>
      </c>
      <c r="V973" s="32" t="s">
        <v>39</v>
      </c>
      <c r="W973" s="33"/>
      <c r="X973" s="32" t="s">
        <v>227</v>
      </c>
      <c r="Y973" s="32" t="s">
        <v>47</v>
      </c>
      <c r="Z973" s="32" t="s">
        <v>160</v>
      </c>
      <c r="AA973" s="32" t="s">
        <v>983</v>
      </c>
      <c r="AB973" s="32" t="s">
        <v>3928</v>
      </c>
      <c r="AC973" s="32" t="s">
        <v>786</v>
      </c>
      <c r="AD973" s="34"/>
      <c r="AE973" s="32" t="s">
        <v>39</v>
      </c>
      <c r="AF973" s="32" t="s">
        <v>53</v>
      </c>
      <c r="AG973" s="35">
        <v>0</v>
      </c>
      <c r="AH973" s="33">
        <v>44833.697268518517</v>
      </c>
      <c r="AI973" s="32" t="s">
        <v>56</v>
      </c>
    </row>
    <row r="974" spans="1:35">
      <c r="A974" s="32" t="s">
        <v>35</v>
      </c>
      <c r="B974" s="32" t="s">
        <v>178</v>
      </c>
      <c r="C974" s="33">
        <v>44827.645694444444</v>
      </c>
      <c r="D974" s="33">
        <v>44827.579861111109</v>
      </c>
      <c r="E974" s="32" t="s">
        <v>37</v>
      </c>
      <c r="F974" s="32" t="s">
        <v>3929</v>
      </c>
      <c r="G974">
        <v>12103</v>
      </c>
      <c r="H974" s="33">
        <v>44839.611666666664</v>
      </c>
      <c r="I974" s="32" t="s">
        <v>38</v>
      </c>
      <c r="J974" s="32" t="s">
        <v>39</v>
      </c>
      <c r="K974" s="33"/>
      <c r="L974" s="32" t="s">
        <v>40</v>
      </c>
      <c r="M974" s="32" t="s">
        <v>56</v>
      </c>
      <c r="N974">
        <v>1</v>
      </c>
      <c r="O974" s="32" t="s">
        <v>73</v>
      </c>
      <c r="P974">
        <v>0</v>
      </c>
      <c r="Q974" s="32" t="s">
        <v>56</v>
      </c>
      <c r="R974">
        <v>5782</v>
      </c>
      <c r="S974" s="32" t="s">
        <v>3930</v>
      </c>
      <c r="T974" s="32" t="s">
        <v>3931</v>
      </c>
      <c r="U974" s="32" t="s">
        <v>45</v>
      </c>
      <c r="V974" s="32" t="s">
        <v>3932</v>
      </c>
      <c r="W974" s="33">
        <v>44827.614259259259</v>
      </c>
      <c r="X974" s="32" t="s">
        <v>72</v>
      </c>
      <c r="Y974" s="32" t="s">
        <v>47</v>
      </c>
      <c r="Z974" s="32" t="s">
        <v>48</v>
      </c>
      <c r="AA974" s="32" t="s">
        <v>182</v>
      </c>
      <c r="AB974" s="32" t="s">
        <v>3933</v>
      </c>
      <c r="AC974" s="32" t="s">
        <v>457</v>
      </c>
      <c r="AD974" s="34"/>
      <c r="AE974" s="32" t="s">
        <v>39</v>
      </c>
      <c r="AF974" s="32" t="s">
        <v>53</v>
      </c>
      <c r="AG974" s="35">
        <v>0</v>
      </c>
      <c r="AH974" s="33">
        <v>44827.645694444444</v>
      </c>
      <c r="AI974" s="32" t="s">
        <v>56</v>
      </c>
    </row>
    <row r="975" spans="1:35">
      <c r="A975" s="32" t="s">
        <v>35</v>
      </c>
      <c r="B975" s="32" t="s">
        <v>329</v>
      </c>
      <c r="C975" s="33">
        <v>44836.441307870373</v>
      </c>
      <c r="D975" s="33">
        <v>44827.586446759262</v>
      </c>
      <c r="E975" s="32" t="s">
        <v>37</v>
      </c>
      <c r="F975" s="32" t="s">
        <v>39</v>
      </c>
      <c r="G975">
        <v>12104</v>
      </c>
      <c r="H975" s="33">
        <v>44834.458333333336</v>
      </c>
      <c r="I975" s="32" t="s">
        <v>38</v>
      </c>
      <c r="J975" s="32" t="s">
        <v>39</v>
      </c>
      <c r="K975" s="33"/>
      <c r="L975" s="32" t="s">
        <v>40</v>
      </c>
      <c r="M975" s="32" t="s">
        <v>56</v>
      </c>
      <c r="N975">
        <v>1</v>
      </c>
      <c r="O975" s="32" t="s">
        <v>518</v>
      </c>
      <c r="P975">
        <v>0</v>
      </c>
      <c r="Q975" s="32" t="s">
        <v>41</v>
      </c>
      <c r="R975">
        <v>8188</v>
      </c>
      <c r="S975" s="32" t="s">
        <v>331</v>
      </c>
      <c r="T975" s="32" t="s">
        <v>332</v>
      </c>
      <c r="U975" s="32" t="s">
        <v>45</v>
      </c>
      <c r="V975" s="32" t="s">
        <v>3934</v>
      </c>
      <c r="W975" s="33">
        <v>44834.436192129629</v>
      </c>
      <c r="X975" s="32" t="s">
        <v>215</v>
      </c>
      <c r="Y975" s="32" t="s">
        <v>47</v>
      </c>
      <c r="Z975" s="32" t="s">
        <v>48</v>
      </c>
      <c r="AA975" s="32" t="s">
        <v>330</v>
      </c>
      <c r="AB975" s="32" t="s">
        <v>333</v>
      </c>
      <c r="AC975" s="32" t="s">
        <v>1437</v>
      </c>
      <c r="AD975" s="34"/>
      <c r="AE975" s="32" t="s">
        <v>39</v>
      </c>
      <c r="AF975" s="32" t="s">
        <v>53</v>
      </c>
      <c r="AG975" s="35">
        <v>0</v>
      </c>
      <c r="AH975" s="33">
        <v>44836.441307870373</v>
      </c>
      <c r="AI975" s="32" t="s">
        <v>56</v>
      </c>
    </row>
    <row r="976" spans="1:35">
      <c r="A976" s="32" t="s">
        <v>35</v>
      </c>
      <c r="B976" s="32" t="s">
        <v>178</v>
      </c>
      <c r="C976" s="33">
        <v>44827.609884259262</v>
      </c>
      <c r="D976" s="33">
        <v>44827.589641203704</v>
      </c>
      <c r="E976" s="32" t="s">
        <v>37</v>
      </c>
      <c r="F976" s="32" t="s">
        <v>3935</v>
      </c>
      <c r="G976">
        <v>12105</v>
      </c>
      <c r="H976" s="33">
        <v>44839.603634259256</v>
      </c>
      <c r="I976" s="32" t="s">
        <v>38</v>
      </c>
      <c r="J976" s="32" t="s">
        <v>39</v>
      </c>
      <c r="K976" s="33"/>
      <c r="L976" s="32" t="s">
        <v>40</v>
      </c>
      <c r="M976" s="32" t="s">
        <v>56</v>
      </c>
      <c r="N976">
        <v>1</v>
      </c>
      <c r="O976" s="32" t="s">
        <v>54</v>
      </c>
      <c r="P976">
        <v>0</v>
      </c>
      <c r="Q976" s="32" t="s">
        <v>56</v>
      </c>
      <c r="R976">
        <v>951540493</v>
      </c>
      <c r="S976" s="32" t="s">
        <v>3599</v>
      </c>
      <c r="T976" s="32" t="s">
        <v>3600</v>
      </c>
      <c r="U976" s="32" t="s">
        <v>45</v>
      </c>
      <c r="V976" s="32" t="s">
        <v>3936</v>
      </c>
      <c r="W976" s="33">
        <v>44827.596493055556</v>
      </c>
      <c r="X976" s="32" t="s">
        <v>103</v>
      </c>
      <c r="Y976" s="32" t="s">
        <v>47</v>
      </c>
      <c r="Z976" s="32" t="s">
        <v>48</v>
      </c>
      <c r="AA976" s="32" t="s">
        <v>182</v>
      </c>
      <c r="AB976" s="32" t="s">
        <v>3935</v>
      </c>
      <c r="AC976" s="32" t="s">
        <v>517</v>
      </c>
      <c r="AD976" s="34"/>
      <c r="AE976" s="32" t="s">
        <v>39</v>
      </c>
      <c r="AF976" s="32" t="s">
        <v>53</v>
      </c>
      <c r="AG976" s="35">
        <v>0</v>
      </c>
      <c r="AH976" s="33">
        <v>44827.609884259262</v>
      </c>
      <c r="AI976" s="32" t="s">
        <v>56</v>
      </c>
    </row>
    <row r="977" spans="1:35">
      <c r="A977" s="32" t="s">
        <v>35</v>
      </c>
      <c r="B977" s="32" t="s">
        <v>171</v>
      </c>
      <c r="C977" s="33">
        <v>44827.610381944447</v>
      </c>
      <c r="D977" s="33">
        <v>44827.59306712963</v>
      </c>
      <c r="E977" s="32" t="s">
        <v>37</v>
      </c>
      <c r="F977" s="32" t="s">
        <v>3937</v>
      </c>
      <c r="G977">
        <v>12106</v>
      </c>
      <c r="H977" s="33">
        <v>44839.603437500002</v>
      </c>
      <c r="I977" s="32" t="s">
        <v>38</v>
      </c>
      <c r="J977" s="32" t="s">
        <v>39</v>
      </c>
      <c r="K977" s="33"/>
      <c r="L977" s="32" t="s">
        <v>40</v>
      </c>
      <c r="M977" s="32" t="s">
        <v>56</v>
      </c>
      <c r="N977">
        <v>1</v>
      </c>
      <c r="O977" s="32" t="s">
        <v>42</v>
      </c>
      <c r="P977">
        <v>0</v>
      </c>
      <c r="Q977" s="32" t="s">
        <v>56</v>
      </c>
      <c r="R977">
        <v>818108684</v>
      </c>
      <c r="S977" s="32" t="s">
        <v>645</v>
      </c>
      <c r="T977" s="32" t="s">
        <v>646</v>
      </c>
      <c r="U977" s="32" t="s">
        <v>45</v>
      </c>
      <c r="V977" s="32" t="s">
        <v>3938</v>
      </c>
      <c r="W977" s="33">
        <v>44827.600034722222</v>
      </c>
      <c r="X977" s="32" t="s">
        <v>94</v>
      </c>
      <c r="Y977" s="32" t="s">
        <v>47</v>
      </c>
      <c r="Z977" s="32" t="s">
        <v>48</v>
      </c>
      <c r="AA977" s="32" t="s">
        <v>210</v>
      </c>
      <c r="AB977" s="32" t="s">
        <v>3939</v>
      </c>
      <c r="AC977" s="32" t="s">
        <v>1805</v>
      </c>
      <c r="AD977" s="34"/>
      <c r="AE977" s="32" t="s">
        <v>39</v>
      </c>
      <c r="AF977" s="32" t="s">
        <v>50</v>
      </c>
      <c r="AG977" s="35">
        <v>0</v>
      </c>
      <c r="AH977" s="33">
        <v>44827.610381944447</v>
      </c>
      <c r="AI977" s="32" t="s">
        <v>56</v>
      </c>
    </row>
    <row r="978" spans="1:35">
      <c r="A978" s="32" t="s">
        <v>35</v>
      </c>
      <c r="B978" s="32" t="s">
        <v>329</v>
      </c>
      <c r="C978" s="33">
        <v>44833.418067129627</v>
      </c>
      <c r="D978" s="33">
        <v>44827.595578703702</v>
      </c>
      <c r="E978" s="32" t="s">
        <v>37</v>
      </c>
      <c r="F978" s="32" t="s">
        <v>3940</v>
      </c>
      <c r="G978">
        <v>12107</v>
      </c>
      <c r="H978" s="33">
        <v>44839.596145833333</v>
      </c>
      <c r="I978" s="32" t="s">
        <v>38</v>
      </c>
      <c r="J978" s="32" t="s">
        <v>39</v>
      </c>
      <c r="K978" s="33"/>
      <c r="L978" s="32" t="s">
        <v>40</v>
      </c>
      <c r="M978" s="32" t="s">
        <v>56</v>
      </c>
      <c r="N978">
        <v>1</v>
      </c>
      <c r="O978" s="32" t="s">
        <v>92</v>
      </c>
      <c r="P978">
        <v>0</v>
      </c>
      <c r="Q978" s="32" t="s">
        <v>56</v>
      </c>
      <c r="R978">
        <v>6122</v>
      </c>
      <c r="S978" s="32" t="s">
        <v>470</v>
      </c>
      <c r="T978" s="32" t="s">
        <v>471</v>
      </c>
      <c r="U978" s="32" t="s">
        <v>45</v>
      </c>
      <c r="V978" s="32" t="s">
        <v>3941</v>
      </c>
      <c r="W978" s="33">
        <v>44833.418067129627</v>
      </c>
      <c r="X978" s="32" t="s">
        <v>106</v>
      </c>
      <c r="Y978" s="32" t="s">
        <v>47</v>
      </c>
      <c r="Z978" s="32" t="s">
        <v>48</v>
      </c>
      <c r="AA978" s="32" t="s">
        <v>330</v>
      </c>
      <c r="AB978" s="32" t="s">
        <v>3942</v>
      </c>
      <c r="AC978" s="32" t="s">
        <v>472</v>
      </c>
      <c r="AD978" s="34">
        <v>44686</v>
      </c>
      <c r="AE978" s="32" t="s">
        <v>39</v>
      </c>
      <c r="AF978" s="32" t="s">
        <v>53</v>
      </c>
      <c r="AG978" s="35">
        <v>0</v>
      </c>
      <c r="AH978" s="33">
        <v>44833.448344907411</v>
      </c>
      <c r="AI978" s="32" t="s">
        <v>56</v>
      </c>
    </row>
    <row r="979" spans="1:35">
      <c r="A979" s="32" t="s">
        <v>35</v>
      </c>
      <c r="B979" s="32" t="s">
        <v>178</v>
      </c>
      <c r="C979" s="33">
        <v>44831.671550925923</v>
      </c>
      <c r="D979" s="33">
        <v>44827.621932870374</v>
      </c>
      <c r="E979" s="32" t="s">
        <v>37</v>
      </c>
      <c r="F979" s="32" t="s">
        <v>3943</v>
      </c>
      <c r="G979">
        <v>12108</v>
      </c>
      <c r="H979" s="33">
        <v>44840.645856481482</v>
      </c>
      <c r="I979" s="32" t="s">
        <v>3944</v>
      </c>
      <c r="J979" s="32" t="s">
        <v>45</v>
      </c>
      <c r="K979" s="33">
        <v>44827.625150462962</v>
      </c>
      <c r="L979" s="32" t="s">
        <v>40</v>
      </c>
      <c r="M979" s="32" t="s">
        <v>56</v>
      </c>
      <c r="N979">
        <v>2</v>
      </c>
      <c r="O979" s="32" t="s">
        <v>54</v>
      </c>
      <c r="P979">
        <v>1</v>
      </c>
      <c r="Q979" s="32" t="s">
        <v>56</v>
      </c>
      <c r="R979">
        <v>8524</v>
      </c>
      <c r="S979" s="32" t="s">
        <v>116</v>
      </c>
      <c r="T979" s="32" t="s">
        <v>117</v>
      </c>
      <c r="U979" s="32" t="s">
        <v>45</v>
      </c>
      <c r="V979" s="32" t="s">
        <v>3945</v>
      </c>
      <c r="W979" s="33">
        <v>44831.643645833334</v>
      </c>
      <c r="X979" s="32" t="s">
        <v>67</v>
      </c>
      <c r="Y979" s="32" t="s">
        <v>47</v>
      </c>
      <c r="Z979" s="32" t="s">
        <v>48</v>
      </c>
      <c r="AA979" s="32" t="s">
        <v>182</v>
      </c>
      <c r="AB979" s="32" t="s">
        <v>3946</v>
      </c>
      <c r="AC979" s="32" t="s">
        <v>517</v>
      </c>
      <c r="AD979" s="34"/>
      <c r="AE979" s="32" t="s">
        <v>39</v>
      </c>
      <c r="AF979" s="32" t="s">
        <v>53</v>
      </c>
      <c r="AG979" s="35">
        <v>0</v>
      </c>
      <c r="AH979" s="33">
        <v>44831.671550925923</v>
      </c>
      <c r="AI979" s="32" t="s">
        <v>56</v>
      </c>
    </row>
    <row r="980" spans="1:35">
      <c r="A980" s="32" t="s">
        <v>35</v>
      </c>
      <c r="B980" s="32" t="s">
        <v>737</v>
      </c>
      <c r="C980" s="33"/>
      <c r="D980" s="33">
        <v>44827.627685185187</v>
      </c>
      <c r="E980" s="32" t="s">
        <v>37</v>
      </c>
      <c r="F980" s="32" t="s">
        <v>39</v>
      </c>
      <c r="G980">
        <v>12109</v>
      </c>
      <c r="H980" s="33">
        <v>44837.5</v>
      </c>
      <c r="I980" s="32" t="s">
        <v>38</v>
      </c>
      <c r="J980" s="32" t="s">
        <v>39</v>
      </c>
      <c r="K980" s="33"/>
      <c r="L980" s="32" t="s">
        <v>40</v>
      </c>
      <c r="M980" s="32" t="s">
        <v>56</v>
      </c>
      <c r="N980">
        <v>1</v>
      </c>
      <c r="O980" s="32" t="s">
        <v>738</v>
      </c>
      <c r="P980">
        <v>0</v>
      </c>
      <c r="Q980" s="32" t="s">
        <v>41</v>
      </c>
      <c r="R980">
        <v>916976128</v>
      </c>
      <c r="S980" s="32" t="s">
        <v>141</v>
      </c>
      <c r="T980" s="32" t="s">
        <v>142</v>
      </c>
      <c r="U980" s="32" t="s">
        <v>39</v>
      </c>
      <c r="V980" s="32" t="s">
        <v>39</v>
      </c>
      <c r="W980" s="33"/>
      <c r="X980" s="32" t="s">
        <v>227</v>
      </c>
      <c r="Y980" s="32" t="s">
        <v>47</v>
      </c>
      <c r="Z980" s="32" t="s">
        <v>160</v>
      </c>
      <c r="AA980" s="32" t="s">
        <v>739</v>
      </c>
      <c r="AB980" s="32" t="s">
        <v>144</v>
      </c>
      <c r="AC980" s="32" t="s">
        <v>527</v>
      </c>
      <c r="AD980" s="34"/>
      <c r="AE980" s="32" t="s">
        <v>39</v>
      </c>
      <c r="AF980" s="32" t="s">
        <v>53</v>
      </c>
      <c r="AG980" s="35">
        <v>0</v>
      </c>
      <c r="AH980" s="33">
        <v>44833.700752314813</v>
      </c>
      <c r="AI980" s="32" t="s">
        <v>56</v>
      </c>
    </row>
    <row r="981" spans="1:35">
      <c r="A981" s="32" t="s">
        <v>35</v>
      </c>
      <c r="B981" s="32" t="s">
        <v>178</v>
      </c>
      <c r="C981" s="33">
        <v>44827.645879629628</v>
      </c>
      <c r="D981" s="33">
        <v>44827.634872685187</v>
      </c>
      <c r="E981" s="32" t="s">
        <v>37</v>
      </c>
      <c r="F981" s="32" t="s">
        <v>3947</v>
      </c>
      <c r="G981">
        <v>12110</v>
      </c>
      <c r="H981" s="33">
        <v>44839.637546296297</v>
      </c>
      <c r="I981" s="32" t="s">
        <v>38</v>
      </c>
      <c r="J981" s="32" t="s">
        <v>39</v>
      </c>
      <c r="K981" s="33"/>
      <c r="L981" s="32" t="s">
        <v>40</v>
      </c>
      <c r="M981" s="32" t="s">
        <v>56</v>
      </c>
      <c r="N981">
        <v>1</v>
      </c>
      <c r="O981" s="32" t="s">
        <v>54</v>
      </c>
      <c r="P981">
        <v>0</v>
      </c>
      <c r="Q981" s="32" t="s">
        <v>56</v>
      </c>
      <c r="R981">
        <v>8888</v>
      </c>
      <c r="S981" s="32" t="s">
        <v>968</v>
      </c>
      <c r="T981" s="32" t="s">
        <v>177</v>
      </c>
      <c r="U981" s="32" t="s">
        <v>45</v>
      </c>
      <c r="V981" s="32" t="s">
        <v>3948</v>
      </c>
      <c r="W981" s="33">
        <v>44827.643483796295</v>
      </c>
      <c r="X981" s="32" t="s">
        <v>89</v>
      </c>
      <c r="Y981" s="32" t="s">
        <v>52</v>
      </c>
      <c r="Z981" s="32" t="s">
        <v>48</v>
      </c>
      <c r="AA981" s="32" t="s">
        <v>182</v>
      </c>
      <c r="AB981" s="32" t="s">
        <v>3507</v>
      </c>
      <c r="AC981" s="32" t="s">
        <v>538</v>
      </c>
      <c r="AD981" s="34"/>
      <c r="AE981" s="32" t="s">
        <v>39</v>
      </c>
      <c r="AF981" s="32" t="s">
        <v>53</v>
      </c>
      <c r="AG981" s="35">
        <v>0</v>
      </c>
      <c r="AH981" s="33">
        <v>44827.645879629628</v>
      </c>
      <c r="AI981" s="32" t="s">
        <v>56</v>
      </c>
    </row>
    <row r="982" spans="1:35">
      <c r="A982" s="32" t="s">
        <v>35</v>
      </c>
      <c r="B982" s="32" t="s">
        <v>178</v>
      </c>
      <c r="C982" s="33">
        <v>44827.646006944444</v>
      </c>
      <c r="D982" s="33">
        <v>44827.635821759257</v>
      </c>
      <c r="E982" s="32" t="s">
        <v>37</v>
      </c>
      <c r="F982" s="32" t="s">
        <v>3949</v>
      </c>
      <c r="G982">
        <v>12111</v>
      </c>
      <c r="H982" s="33">
        <v>44839.638368055559</v>
      </c>
      <c r="I982" s="32" t="s">
        <v>38</v>
      </c>
      <c r="J982" s="32" t="s">
        <v>39</v>
      </c>
      <c r="K982" s="33"/>
      <c r="L982" s="32" t="s">
        <v>40</v>
      </c>
      <c r="M982" s="32" t="s">
        <v>56</v>
      </c>
      <c r="N982">
        <v>1</v>
      </c>
      <c r="O982" s="32" t="s">
        <v>54</v>
      </c>
      <c r="P982">
        <v>0</v>
      </c>
      <c r="Q982" s="32" t="s">
        <v>56</v>
      </c>
      <c r="R982">
        <v>8888</v>
      </c>
      <c r="S982" s="32" t="s">
        <v>968</v>
      </c>
      <c r="T982" s="32" t="s">
        <v>177</v>
      </c>
      <c r="U982" s="32" t="s">
        <v>45</v>
      </c>
      <c r="V982" s="32" t="s">
        <v>132</v>
      </c>
      <c r="W982" s="33">
        <v>44827.64366898148</v>
      </c>
      <c r="X982" s="32" t="s">
        <v>89</v>
      </c>
      <c r="Y982" s="32" t="s">
        <v>52</v>
      </c>
      <c r="Z982" s="32" t="s">
        <v>48</v>
      </c>
      <c r="AA982" s="32" t="s">
        <v>182</v>
      </c>
      <c r="AB982" s="32" t="s">
        <v>3507</v>
      </c>
      <c r="AC982" s="32" t="s">
        <v>538</v>
      </c>
      <c r="AD982" s="34"/>
      <c r="AE982" s="32" t="s">
        <v>39</v>
      </c>
      <c r="AF982" s="32" t="s">
        <v>53</v>
      </c>
      <c r="AG982" s="35">
        <v>0</v>
      </c>
      <c r="AH982" s="33">
        <v>44827.646006944444</v>
      </c>
      <c r="AI982" s="32" t="s">
        <v>56</v>
      </c>
    </row>
    <row r="983" spans="1:35">
      <c r="A983" s="32" t="s">
        <v>35</v>
      </c>
      <c r="B983" s="32" t="s">
        <v>178</v>
      </c>
      <c r="C983" s="33">
        <v>44827.646168981482</v>
      </c>
      <c r="D983" s="33">
        <v>44827.636689814812</v>
      </c>
      <c r="E983" s="32" t="s">
        <v>37</v>
      </c>
      <c r="F983" s="32" t="s">
        <v>3950</v>
      </c>
      <c r="G983">
        <v>12112</v>
      </c>
      <c r="H983" s="33">
        <v>44839.639224537037</v>
      </c>
      <c r="I983" s="32" t="s">
        <v>38</v>
      </c>
      <c r="J983" s="32" t="s">
        <v>39</v>
      </c>
      <c r="K983" s="33"/>
      <c r="L983" s="32" t="s">
        <v>40</v>
      </c>
      <c r="M983" s="32" t="s">
        <v>56</v>
      </c>
      <c r="N983">
        <v>1</v>
      </c>
      <c r="O983" s="32" t="s">
        <v>54</v>
      </c>
      <c r="P983">
        <v>0</v>
      </c>
      <c r="Q983" s="32" t="s">
        <v>56</v>
      </c>
      <c r="R983">
        <v>8888</v>
      </c>
      <c r="S983" s="32" t="s">
        <v>968</v>
      </c>
      <c r="T983" s="32" t="s">
        <v>177</v>
      </c>
      <c r="U983" s="32" t="s">
        <v>45</v>
      </c>
      <c r="V983" s="32" t="s">
        <v>3951</v>
      </c>
      <c r="W983" s="33">
        <v>44827.643831018519</v>
      </c>
      <c r="X983" s="32" t="s">
        <v>89</v>
      </c>
      <c r="Y983" s="32" t="s">
        <v>52</v>
      </c>
      <c r="Z983" s="32" t="s">
        <v>48</v>
      </c>
      <c r="AA983" s="32" t="s">
        <v>182</v>
      </c>
      <c r="AB983" s="32" t="s">
        <v>3507</v>
      </c>
      <c r="AC983" s="32" t="s">
        <v>538</v>
      </c>
      <c r="AD983" s="34"/>
      <c r="AE983" s="32" t="s">
        <v>39</v>
      </c>
      <c r="AF983" s="32" t="s">
        <v>53</v>
      </c>
      <c r="AG983" s="35">
        <v>0</v>
      </c>
      <c r="AH983" s="33">
        <v>44827.646168981482</v>
      </c>
      <c r="AI983" s="32" t="s">
        <v>56</v>
      </c>
    </row>
    <row r="984" spans="1:35">
      <c r="A984" s="32" t="s">
        <v>35</v>
      </c>
      <c r="B984" s="32" t="s">
        <v>329</v>
      </c>
      <c r="C984" s="33">
        <v>44836.650173611109</v>
      </c>
      <c r="D984" s="33">
        <v>44827.638368055559</v>
      </c>
      <c r="E984" s="32" t="s">
        <v>37</v>
      </c>
      <c r="F984" s="32" t="s">
        <v>3952</v>
      </c>
      <c r="G984">
        <v>12113</v>
      </c>
      <c r="H984" s="33">
        <v>44840.351388888892</v>
      </c>
      <c r="I984" s="32" t="s">
        <v>3953</v>
      </c>
      <c r="J984" s="32" t="s">
        <v>45</v>
      </c>
      <c r="K984" s="33">
        <v>44827.645636574074</v>
      </c>
      <c r="L984" s="32" t="s">
        <v>40</v>
      </c>
      <c r="M984" s="32" t="s">
        <v>56</v>
      </c>
      <c r="N984">
        <v>1</v>
      </c>
      <c r="O984" s="32" t="s">
        <v>732</v>
      </c>
      <c r="P984">
        <v>1</v>
      </c>
      <c r="Q984" s="32" t="s">
        <v>56</v>
      </c>
      <c r="R984">
        <v>5735</v>
      </c>
      <c r="S984" s="32" t="s">
        <v>873</v>
      </c>
      <c r="T984" s="32" t="s">
        <v>874</v>
      </c>
      <c r="U984" s="32" t="s">
        <v>45</v>
      </c>
      <c r="V984" s="32" t="s">
        <v>3954</v>
      </c>
      <c r="W984" s="33">
        <v>44834.620833333334</v>
      </c>
      <c r="X984" s="32" t="s">
        <v>103</v>
      </c>
      <c r="Y984" s="32" t="s">
        <v>47</v>
      </c>
      <c r="Z984" s="32" t="s">
        <v>48</v>
      </c>
      <c r="AA984" s="32" t="s">
        <v>330</v>
      </c>
      <c r="AB984" s="32" t="s">
        <v>3955</v>
      </c>
      <c r="AC984" s="32" t="s">
        <v>467</v>
      </c>
      <c r="AD984" s="34"/>
      <c r="AE984" s="32" t="s">
        <v>39</v>
      </c>
      <c r="AF984" s="32" t="s">
        <v>53</v>
      </c>
      <c r="AG984" s="35">
        <v>0</v>
      </c>
      <c r="AH984" s="33">
        <v>44836.650173611109</v>
      </c>
      <c r="AI984" s="32" t="s">
        <v>56</v>
      </c>
    </row>
    <row r="985" spans="1:35">
      <c r="A985" s="32" t="s">
        <v>35</v>
      </c>
      <c r="B985" s="32" t="s">
        <v>329</v>
      </c>
      <c r="C985" s="33"/>
      <c r="D985" s="33">
        <v>44827.646874999999</v>
      </c>
      <c r="E985" s="32" t="s">
        <v>37</v>
      </c>
      <c r="F985" s="32" t="s">
        <v>3956</v>
      </c>
      <c r="G985">
        <v>12114</v>
      </c>
      <c r="H985" s="33">
        <v>44839.646898148145</v>
      </c>
      <c r="I985" s="32" t="s">
        <v>1421</v>
      </c>
      <c r="J985" s="32" t="s">
        <v>45</v>
      </c>
      <c r="K985" s="33">
        <v>44827.652256944442</v>
      </c>
      <c r="L985" s="32" t="s">
        <v>40</v>
      </c>
      <c r="M985" s="32" t="s">
        <v>56</v>
      </c>
      <c r="N985">
        <v>2</v>
      </c>
      <c r="O985" s="32" t="s">
        <v>210</v>
      </c>
      <c r="P985">
        <v>1</v>
      </c>
      <c r="Q985" s="32" t="s">
        <v>56</v>
      </c>
      <c r="R985">
        <v>850558519</v>
      </c>
      <c r="S985" s="32" t="s">
        <v>702</v>
      </c>
      <c r="T985" s="32" t="s">
        <v>703</v>
      </c>
      <c r="U985" s="32" t="s">
        <v>39</v>
      </c>
      <c r="V985" s="32" t="s">
        <v>39</v>
      </c>
      <c r="W985" s="33"/>
      <c r="X985" s="32" t="s">
        <v>614</v>
      </c>
      <c r="Y985" s="32" t="s">
        <v>47</v>
      </c>
      <c r="Z985" s="32" t="s">
        <v>160</v>
      </c>
      <c r="AA985" s="32" t="s">
        <v>330</v>
      </c>
      <c r="AB985" s="32" t="s">
        <v>3957</v>
      </c>
      <c r="AC985" s="32" t="s">
        <v>704</v>
      </c>
      <c r="AD985" s="34"/>
      <c r="AE985" s="32" t="s">
        <v>39</v>
      </c>
      <c r="AF985" s="32" t="s">
        <v>53</v>
      </c>
      <c r="AG985" s="35">
        <v>0</v>
      </c>
      <c r="AH985" s="33">
        <v>44834.397592592592</v>
      </c>
      <c r="AI985" s="32" t="s">
        <v>56</v>
      </c>
    </row>
    <row r="986" spans="1:35">
      <c r="A986" s="32" t="s">
        <v>35</v>
      </c>
      <c r="B986" s="32" t="s">
        <v>178</v>
      </c>
      <c r="C986" s="33"/>
      <c r="D986" s="33">
        <v>44827.665532407409</v>
      </c>
      <c r="E986" s="32" t="s">
        <v>37</v>
      </c>
      <c r="F986" s="32" t="s">
        <v>3958</v>
      </c>
      <c r="G986">
        <v>12115</v>
      </c>
      <c r="H986" s="33">
        <v>44839.665798611109</v>
      </c>
      <c r="I986" s="32" t="s">
        <v>38</v>
      </c>
      <c r="J986" s="32" t="s">
        <v>39</v>
      </c>
      <c r="K986" s="33"/>
      <c r="L986" s="32" t="s">
        <v>40</v>
      </c>
      <c r="M986" s="32" t="s">
        <v>56</v>
      </c>
      <c r="N986">
        <v>1</v>
      </c>
      <c r="O986" s="32" t="s">
        <v>490</v>
      </c>
      <c r="P986">
        <v>0</v>
      </c>
      <c r="Q986" s="32" t="s">
        <v>56</v>
      </c>
      <c r="R986">
        <v>6941</v>
      </c>
      <c r="S986" s="32" t="s">
        <v>366</v>
      </c>
      <c r="T986" s="32" t="s">
        <v>367</v>
      </c>
      <c r="U986" s="32" t="s">
        <v>39</v>
      </c>
      <c r="V986" s="32" t="s">
        <v>39</v>
      </c>
      <c r="W986" s="33"/>
      <c r="X986" s="32" t="s">
        <v>281</v>
      </c>
      <c r="Y986" s="32" t="s">
        <v>47</v>
      </c>
      <c r="Z986" s="32" t="s">
        <v>160</v>
      </c>
      <c r="AA986" s="32" t="s">
        <v>283</v>
      </c>
      <c r="AB986" s="32" t="s">
        <v>3959</v>
      </c>
      <c r="AC986" s="32" t="s">
        <v>497</v>
      </c>
      <c r="AD986" s="34"/>
      <c r="AE986" s="32" t="s">
        <v>39</v>
      </c>
      <c r="AF986" s="32" t="s">
        <v>53</v>
      </c>
      <c r="AG986" s="35">
        <v>0</v>
      </c>
      <c r="AH986" s="33">
        <v>44827.669270833336</v>
      </c>
      <c r="AI986" s="32" t="s">
        <v>56</v>
      </c>
    </row>
    <row r="987" spans="1:35">
      <c r="A987" s="32" t="s">
        <v>35</v>
      </c>
      <c r="B987" s="32" t="s">
        <v>178</v>
      </c>
      <c r="C987" s="33">
        <v>44836.650185185186</v>
      </c>
      <c r="D987" s="33">
        <v>44827.670775462961</v>
      </c>
      <c r="E987" s="32" t="s">
        <v>37</v>
      </c>
      <c r="F987" s="32" t="s">
        <v>3960</v>
      </c>
      <c r="G987">
        <v>12116</v>
      </c>
      <c r="H987" s="33">
        <v>44840.379166666666</v>
      </c>
      <c r="I987" s="32" t="s">
        <v>3961</v>
      </c>
      <c r="J987" s="32" t="s">
        <v>45</v>
      </c>
      <c r="K987" s="33">
        <v>44827.674340277779</v>
      </c>
      <c r="L987" s="32" t="s">
        <v>40</v>
      </c>
      <c r="M987" s="32" t="s">
        <v>56</v>
      </c>
      <c r="N987">
        <v>1</v>
      </c>
      <c r="O987" s="32" t="s">
        <v>253</v>
      </c>
      <c r="P987">
        <v>1</v>
      </c>
      <c r="Q987" s="32" t="s">
        <v>56</v>
      </c>
      <c r="R987">
        <v>6941</v>
      </c>
      <c r="S987" s="32" t="s">
        <v>366</v>
      </c>
      <c r="T987" s="32" t="s">
        <v>367</v>
      </c>
      <c r="U987" s="32" t="s">
        <v>45</v>
      </c>
      <c r="V987" s="32" t="s">
        <v>3962</v>
      </c>
      <c r="W987" s="33">
        <v>44834.625428240739</v>
      </c>
      <c r="X987" s="32" t="s">
        <v>103</v>
      </c>
      <c r="Y987" s="32" t="s">
        <v>47</v>
      </c>
      <c r="Z987" s="32" t="s">
        <v>48</v>
      </c>
      <c r="AA987" s="32" t="s">
        <v>182</v>
      </c>
      <c r="AB987" s="32" t="s">
        <v>3963</v>
      </c>
      <c r="AC987" s="32" t="s">
        <v>497</v>
      </c>
      <c r="AD987" s="34">
        <v>44686</v>
      </c>
      <c r="AE987" s="32" t="s">
        <v>39</v>
      </c>
      <c r="AF987" s="32" t="s">
        <v>53</v>
      </c>
      <c r="AG987" s="35">
        <v>0</v>
      </c>
      <c r="AH987" s="33">
        <v>44836.788275462961</v>
      </c>
      <c r="AI987" s="32" t="s">
        <v>56</v>
      </c>
    </row>
    <row r="988" spans="1:35">
      <c r="A988" s="32" t="s">
        <v>35</v>
      </c>
      <c r="B988" s="32" t="s">
        <v>178</v>
      </c>
      <c r="C988" s="33"/>
      <c r="D988" s="33">
        <v>44827.672754629632</v>
      </c>
      <c r="E988" s="32" t="s">
        <v>37</v>
      </c>
      <c r="F988" s="32" t="s">
        <v>39</v>
      </c>
      <c r="G988">
        <v>12117</v>
      </c>
      <c r="H988" s="33">
        <v>44832.548009259262</v>
      </c>
      <c r="I988" s="32" t="s">
        <v>38</v>
      </c>
      <c r="J988" s="32" t="s">
        <v>39</v>
      </c>
      <c r="K988" s="33"/>
      <c r="L988" s="32" t="s">
        <v>40</v>
      </c>
      <c r="M988" s="32" t="s">
        <v>56</v>
      </c>
      <c r="N988">
        <v>1</v>
      </c>
      <c r="O988" s="32" t="s">
        <v>311</v>
      </c>
      <c r="P988">
        <v>0</v>
      </c>
      <c r="Q988" s="32" t="s">
        <v>41</v>
      </c>
      <c r="R988">
        <v>6385</v>
      </c>
      <c r="S988" s="32" t="s">
        <v>1031</v>
      </c>
      <c r="T988" s="32" t="s">
        <v>3964</v>
      </c>
      <c r="U988" s="32" t="s">
        <v>39</v>
      </c>
      <c r="V988" s="32" t="s">
        <v>39</v>
      </c>
      <c r="W988" s="33"/>
      <c r="X988" s="32" t="s">
        <v>149</v>
      </c>
      <c r="Y988" s="32" t="s">
        <v>47</v>
      </c>
      <c r="Z988" s="32" t="s">
        <v>216</v>
      </c>
      <c r="AA988" s="32" t="s">
        <v>182</v>
      </c>
      <c r="AB988" s="32" t="s">
        <v>3965</v>
      </c>
      <c r="AC988" s="32" t="s">
        <v>740</v>
      </c>
      <c r="AD988" s="34"/>
      <c r="AE988" s="32" t="s">
        <v>39</v>
      </c>
      <c r="AF988" s="32" t="s">
        <v>53</v>
      </c>
      <c r="AG988" s="35">
        <v>0</v>
      </c>
      <c r="AH988" s="33">
        <v>44837.557650462964</v>
      </c>
      <c r="AI988" s="32" t="s">
        <v>56</v>
      </c>
    </row>
    <row r="989" spans="1:35">
      <c r="A989" s="32" t="s">
        <v>35</v>
      </c>
      <c r="B989" s="32" t="s">
        <v>178</v>
      </c>
      <c r="C989" s="33"/>
      <c r="D989" s="33">
        <v>44827.678946759261</v>
      </c>
      <c r="E989" s="32" t="s">
        <v>37</v>
      </c>
      <c r="F989" s="32" t="s">
        <v>3966</v>
      </c>
      <c r="G989">
        <v>12118</v>
      </c>
      <c r="H989" s="33">
        <v>44839.67900462963</v>
      </c>
      <c r="I989" s="32" t="s">
        <v>3503</v>
      </c>
      <c r="J989" s="32" t="s">
        <v>45</v>
      </c>
      <c r="K989" s="33">
        <v>44827.681539351855</v>
      </c>
      <c r="L989" s="32" t="s">
        <v>40</v>
      </c>
      <c r="M989" s="32" t="s">
        <v>56</v>
      </c>
      <c r="N989">
        <v>2</v>
      </c>
      <c r="O989" s="32" t="s">
        <v>179</v>
      </c>
      <c r="P989">
        <v>1</v>
      </c>
      <c r="Q989" s="32" t="s">
        <v>56</v>
      </c>
      <c r="R989">
        <v>8613</v>
      </c>
      <c r="S989" s="32" t="s">
        <v>2188</v>
      </c>
      <c r="T989" s="32" t="s">
        <v>2189</v>
      </c>
      <c r="U989" s="32" t="s">
        <v>39</v>
      </c>
      <c r="V989" s="32" t="s">
        <v>39</v>
      </c>
      <c r="W989" s="33"/>
      <c r="X989" s="32" t="s">
        <v>85</v>
      </c>
      <c r="Y989" s="32" t="s">
        <v>47</v>
      </c>
      <c r="Z989" s="32" t="s">
        <v>216</v>
      </c>
      <c r="AA989" s="32" t="s">
        <v>230</v>
      </c>
      <c r="AB989" s="32" t="s">
        <v>693</v>
      </c>
      <c r="AC989" s="32" t="s">
        <v>756</v>
      </c>
      <c r="AD989" s="34"/>
      <c r="AE989" s="32" t="s">
        <v>39</v>
      </c>
      <c r="AF989" s="32" t="s">
        <v>53</v>
      </c>
      <c r="AG989" s="35">
        <v>0</v>
      </c>
      <c r="AH989" s="33">
        <v>44833.63113425926</v>
      </c>
      <c r="AI989" s="32" t="s">
        <v>56</v>
      </c>
    </row>
    <row r="990" spans="1:35">
      <c r="A990" s="32" t="s">
        <v>35</v>
      </c>
      <c r="B990" s="32" t="s">
        <v>1527</v>
      </c>
      <c r="C990" s="33"/>
      <c r="D990" s="33">
        <v>44827.692499999997</v>
      </c>
      <c r="E990" s="32" t="s">
        <v>37</v>
      </c>
      <c r="F990" s="32" t="s">
        <v>39</v>
      </c>
      <c r="G990">
        <v>12119</v>
      </c>
      <c r="H990" s="33">
        <v>44832.567499999997</v>
      </c>
      <c r="I990" s="32" t="s">
        <v>38</v>
      </c>
      <c r="J990" s="32" t="s">
        <v>39</v>
      </c>
      <c r="K990" s="33"/>
      <c r="L990" s="32" t="s">
        <v>40</v>
      </c>
      <c r="M990" s="32" t="s">
        <v>41</v>
      </c>
      <c r="N990">
        <v>1</v>
      </c>
      <c r="O990" s="32" t="s">
        <v>119</v>
      </c>
      <c r="P990">
        <v>0</v>
      </c>
      <c r="Q990" s="32" t="s">
        <v>41</v>
      </c>
      <c r="R990">
        <v>6682</v>
      </c>
      <c r="S990" s="32" t="s">
        <v>826</v>
      </c>
      <c r="T990" s="32" t="s">
        <v>2442</v>
      </c>
      <c r="U990" s="32" t="s">
        <v>39</v>
      </c>
      <c r="V990" s="32" t="s">
        <v>39</v>
      </c>
      <c r="W990" s="33"/>
      <c r="X990" s="32" t="s">
        <v>337</v>
      </c>
      <c r="Y990" s="32" t="s">
        <v>47</v>
      </c>
      <c r="Z990" s="32" t="s">
        <v>160</v>
      </c>
      <c r="AA990" s="32" t="s">
        <v>656</v>
      </c>
      <c r="AB990" s="32" t="s">
        <v>827</v>
      </c>
      <c r="AC990" s="32" t="s">
        <v>328</v>
      </c>
      <c r="AD990" s="34"/>
      <c r="AE990" s="32" t="s">
        <v>39</v>
      </c>
      <c r="AF990" s="32" t="s">
        <v>53</v>
      </c>
      <c r="AG990" s="35">
        <v>0</v>
      </c>
      <c r="AH990" s="33">
        <v>44837.35392361111</v>
      </c>
      <c r="AI990" s="32" t="s">
        <v>41</v>
      </c>
    </row>
    <row r="991" spans="1:35">
      <c r="A991" s="32" t="s">
        <v>35</v>
      </c>
      <c r="B991" s="32" t="s">
        <v>737</v>
      </c>
      <c r="C991" s="33"/>
      <c r="D991" s="33">
        <v>44827.704548611109</v>
      </c>
      <c r="E991" s="32" t="s">
        <v>37</v>
      </c>
      <c r="F991" s="32" t="s">
        <v>3967</v>
      </c>
      <c r="G991">
        <v>12120</v>
      </c>
      <c r="H991" s="33">
        <v>44839.704606481479</v>
      </c>
      <c r="I991" s="32" t="s">
        <v>3968</v>
      </c>
      <c r="J991" s="32" t="s">
        <v>45</v>
      </c>
      <c r="K991" s="33">
        <v>44830.558206018519</v>
      </c>
      <c r="L991" s="32" t="s">
        <v>40</v>
      </c>
      <c r="M991" s="32" t="s">
        <v>56</v>
      </c>
      <c r="N991">
        <v>2</v>
      </c>
      <c r="O991" s="32" t="s">
        <v>738</v>
      </c>
      <c r="P991">
        <v>2</v>
      </c>
      <c r="Q991" s="32" t="s">
        <v>56</v>
      </c>
      <c r="R991">
        <v>6684</v>
      </c>
      <c r="S991" s="32" t="s">
        <v>547</v>
      </c>
      <c r="T991" s="32" t="s">
        <v>548</v>
      </c>
      <c r="U991" s="32" t="s">
        <v>39</v>
      </c>
      <c r="V991" s="32" t="s">
        <v>39</v>
      </c>
      <c r="W991" s="33"/>
      <c r="X991" s="32" t="s">
        <v>614</v>
      </c>
      <c r="Y991" s="32" t="s">
        <v>47</v>
      </c>
      <c r="Z991" s="32" t="s">
        <v>160</v>
      </c>
      <c r="AA991" s="32" t="s">
        <v>739</v>
      </c>
      <c r="AB991" s="32" t="s">
        <v>3969</v>
      </c>
      <c r="AC991" s="32" t="s">
        <v>328</v>
      </c>
      <c r="AD991" s="34"/>
      <c r="AE991" s="32" t="s">
        <v>39</v>
      </c>
      <c r="AF991" s="32" t="s">
        <v>53</v>
      </c>
      <c r="AG991" s="35">
        <v>0</v>
      </c>
      <c r="AH991" s="33">
        <v>44838.469189814816</v>
      </c>
      <c r="AI991" s="32" t="s">
        <v>41</v>
      </c>
    </row>
    <row r="992" spans="1:35">
      <c r="A992" s="32" t="s">
        <v>35</v>
      </c>
      <c r="B992" s="32" t="s">
        <v>1527</v>
      </c>
      <c r="C992" s="33">
        <v>44830.444965277777</v>
      </c>
      <c r="D992" s="33">
        <v>44827.710740740738</v>
      </c>
      <c r="E992" s="32" t="s">
        <v>37</v>
      </c>
      <c r="F992" s="32" t="s">
        <v>3970</v>
      </c>
      <c r="G992">
        <v>12121</v>
      </c>
      <c r="H992" s="33">
        <v>44832.694965277777</v>
      </c>
      <c r="I992" s="32" t="s">
        <v>38</v>
      </c>
      <c r="J992" s="32" t="s">
        <v>39</v>
      </c>
      <c r="K992" s="33"/>
      <c r="L992" s="32" t="s">
        <v>40</v>
      </c>
      <c r="M992" s="32" t="s">
        <v>56</v>
      </c>
      <c r="N992">
        <v>1</v>
      </c>
      <c r="O992" s="32" t="s">
        <v>224</v>
      </c>
      <c r="P992">
        <v>0</v>
      </c>
      <c r="Q992" s="32" t="s">
        <v>41</v>
      </c>
      <c r="R992">
        <v>6082</v>
      </c>
      <c r="S992" s="32" t="s">
        <v>816</v>
      </c>
      <c r="T992" s="32" t="s">
        <v>817</v>
      </c>
      <c r="U992" s="32" t="s">
        <v>45</v>
      </c>
      <c r="V992" s="32" t="s">
        <v>38</v>
      </c>
      <c r="W992" s="33">
        <v>44828.465833333335</v>
      </c>
      <c r="X992" s="32" t="s">
        <v>85</v>
      </c>
      <c r="Y992" s="32" t="s">
        <v>47</v>
      </c>
      <c r="Z992" s="32" t="s">
        <v>48</v>
      </c>
      <c r="AA992" s="32" t="s">
        <v>455</v>
      </c>
      <c r="AB992" s="32" t="s">
        <v>3971</v>
      </c>
      <c r="AC992" s="32" t="s">
        <v>557</v>
      </c>
      <c r="AD992" s="34"/>
      <c r="AE992" s="32" t="s">
        <v>39</v>
      </c>
      <c r="AF992" s="32" t="s">
        <v>50</v>
      </c>
      <c r="AG992" s="35">
        <v>0</v>
      </c>
      <c r="AH992" s="33">
        <v>44830.444965277777</v>
      </c>
      <c r="AI992" s="32" t="s">
        <v>41</v>
      </c>
    </row>
    <row r="993" spans="1:35">
      <c r="A993" s="32" t="s">
        <v>35</v>
      </c>
      <c r="B993" s="32" t="s">
        <v>1527</v>
      </c>
      <c r="C993" s="33">
        <v>44832.663668981484</v>
      </c>
      <c r="D993" s="33">
        <v>44827.712685185186</v>
      </c>
      <c r="E993" s="32" t="s">
        <v>37</v>
      </c>
      <c r="F993" s="32" t="s">
        <v>3972</v>
      </c>
      <c r="G993">
        <v>12122</v>
      </c>
      <c r="H993" s="33">
        <v>44832.999988425923</v>
      </c>
      <c r="I993" s="32" t="s">
        <v>3973</v>
      </c>
      <c r="J993" s="32" t="s">
        <v>45</v>
      </c>
      <c r="K993" s="33">
        <v>44830.389398148145</v>
      </c>
      <c r="L993" s="32" t="s">
        <v>40</v>
      </c>
      <c r="M993" s="32" t="s">
        <v>56</v>
      </c>
      <c r="N993">
        <v>1</v>
      </c>
      <c r="O993" s="32" t="s">
        <v>135</v>
      </c>
      <c r="P993">
        <v>1</v>
      </c>
      <c r="Q993" s="32" t="s">
        <v>56</v>
      </c>
      <c r="R993">
        <v>905145453</v>
      </c>
      <c r="S993" s="32" t="s">
        <v>3436</v>
      </c>
      <c r="T993" s="32" t="s">
        <v>3437</v>
      </c>
      <c r="U993" s="32" t="s">
        <v>45</v>
      </c>
      <c r="V993" s="32" t="s">
        <v>3974</v>
      </c>
      <c r="W993" s="33">
        <v>44832.663668981484</v>
      </c>
      <c r="X993" s="32" t="s">
        <v>110</v>
      </c>
      <c r="Y993" s="32" t="s">
        <v>47</v>
      </c>
      <c r="Z993" s="32" t="s">
        <v>48</v>
      </c>
      <c r="AA993" s="32" t="s">
        <v>97</v>
      </c>
      <c r="AB993" s="32" t="s">
        <v>3975</v>
      </c>
      <c r="AC993" s="32" t="s">
        <v>517</v>
      </c>
      <c r="AD993" s="34"/>
      <c r="AE993" s="32" t="s">
        <v>39</v>
      </c>
      <c r="AF993" s="32" t="s">
        <v>50</v>
      </c>
      <c r="AG993" s="35">
        <v>0</v>
      </c>
      <c r="AH993" s="33">
        <v>44832.663668981484</v>
      </c>
      <c r="AI993" s="32" t="s">
        <v>41</v>
      </c>
    </row>
    <row r="994" spans="1:35">
      <c r="A994" s="32" t="s">
        <v>35</v>
      </c>
      <c r="B994" s="32" t="s">
        <v>1527</v>
      </c>
      <c r="C994" s="33">
        <v>44830.394988425927</v>
      </c>
      <c r="D994" s="33">
        <v>44827.886180555557</v>
      </c>
      <c r="E994" s="32" t="s">
        <v>37</v>
      </c>
      <c r="F994" s="32" t="s">
        <v>39</v>
      </c>
      <c r="G994">
        <v>12123</v>
      </c>
      <c r="H994" s="33">
        <v>44832.583854166667</v>
      </c>
      <c r="I994" s="32" t="s">
        <v>38</v>
      </c>
      <c r="J994" s="32" t="s">
        <v>39</v>
      </c>
      <c r="K994" s="33"/>
      <c r="L994" s="32" t="s">
        <v>40</v>
      </c>
      <c r="M994" s="32" t="s">
        <v>56</v>
      </c>
      <c r="N994">
        <v>1</v>
      </c>
      <c r="O994" s="32" t="s">
        <v>135</v>
      </c>
      <c r="P994">
        <v>0</v>
      </c>
      <c r="Q994" s="32" t="s">
        <v>41</v>
      </c>
      <c r="R994">
        <v>645855254</v>
      </c>
      <c r="S994" s="32" t="s">
        <v>247</v>
      </c>
      <c r="T994" s="32" t="s">
        <v>189</v>
      </c>
      <c r="U994" s="32" t="s">
        <v>45</v>
      </c>
      <c r="V994" s="32" t="s">
        <v>3976</v>
      </c>
      <c r="W994" s="33">
        <v>44830.394988425927</v>
      </c>
      <c r="X994" s="32" t="s">
        <v>110</v>
      </c>
      <c r="Y994" s="32" t="s">
        <v>47</v>
      </c>
      <c r="Z994" s="32" t="s">
        <v>48</v>
      </c>
      <c r="AA994" s="32" t="s">
        <v>97</v>
      </c>
      <c r="AB994" s="32" t="s">
        <v>544</v>
      </c>
      <c r="AC994" s="32" t="s">
        <v>1349</v>
      </c>
      <c r="AD994" s="34"/>
      <c r="AE994" s="32" t="s">
        <v>39</v>
      </c>
      <c r="AF994" s="32" t="s">
        <v>53</v>
      </c>
      <c r="AG994" s="35">
        <v>0</v>
      </c>
      <c r="AH994" s="33">
        <v>44830.394988425927</v>
      </c>
      <c r="AI994" s="32" t="s">
        <v>41</v>
      </c>
    </row>
    <row r="995" spans="1:35">
      <c r="A995" s="32" t="s">
        <v>35</v>
      </c>
      <c r="B995" s="32" t="s">
        <v>36</v>
      </c>
      <c r="C995" s="33">
        <v>44828.525243055556</v>
      </c>
      <c r="D995" s="33">
        <v>44828.485069444447</v>
      </c>
      <c r="E995" s="32" t="s">
        <v>37</v>
      </c>
      <c r="F995" s="32" t="s">
        <v>3977</v>
      </c>
      <c r="G995">
        <v>12124</v>
      </c>
      <c r="H995" s="33">
        <v>44839.708333333336</v>
      </c>
      <c r="I995" s="32" t="s">
        <v>38</v>
      </c>
      <c r="J995" s="32" t="s">
        <v>39</v>
      </c>
      <c r="K995" s="33"/>
      <c r="L995" s="32" t="s">
        <v>40</v>
      </c>
      <c r="M995" s="32" t="s">
        <v>56</v>
      </c>
      <c r="N995">
        <v>1</v>
      </c>
      <c r="O995" s="32" t="s">
        <v>42</v>
      </c>
      <c r="P995">
        <v>0</v>
      </c>
      <c r="Q995" s="32" t="s">
        <v>56</v>
      </c>
      <c r="R995">
        <v>6360</v>
      </c>
      <c r="S995" s="32" t="s">
        <v>3978</v>
      </c>
      <c r="T995" s="32" t="s">
        <v>3979</v>
      </c>
      <c r="U995" s="32" t="s">
        <v>45</v>
      </c>
      <c r="V995" s="32" t="s">
        <v>38</v>
      </c>
      <c r="W995" s="33">
        <v>44828.490081018521</v>
      </c>
      <c r="X995" s="32" t="s">
        <v>85</v>
      </c>
      <c r="Y995" s="32" t="s">
        <v>52</v>
      </c>
      <c r="Z995" s="32" t="s">
        <v>48</v>
      </c>
      <c r="AA995" s="32" t="s">
        <v>95</v>
      </c>
      <c r="AB995" s="32" t="s">
        <v>3977</v>
      </c>
      <c r="AC995" s="32" t="s">
        <v>521</v>
      </c>
      <c r="AD995" s="34"/>
      <c r="AE995" s="32" t="s">
        <v>39</v>
      </c>
      <c r="AF995" s="32" t="s">
        <v>50</v>
      </c>
      <c r="AG995" s="35">
        <v>0</v>
      </c>
      <c r="AH995" s="33">
        <v>44828.525243055556</v>
      </c>
      <c r="AI995" s="32" t="s">
        <v>41</v>
      </c>
    </row>
    <row r="996" spans="1:35">
      <c r="A996" s="32" t="s">
        <v>35</v>
      </c>
      <c r="B996" s="32" t="s">
        <v>36</v>
      </c>
      <c r="C996" s="33">
        <v>44828.525219907409</v>
      </c>
      <c r="D996" s="33">
        <v>44828.489675925928</v>
      </c>
      <c r="E996" s="32" t="s">
        <v>37</v>
      </c>
      <c r="F996" s="32" t="s">
        <v>3980</v>
      </c>
      <c r="G996">
        <v>12125</v>
      </c>
      <c r="H996" s="33">
        <v>44832.583333333336</v>
      </c>
      <c r="I996" s="32" t="s">
        <v>38</v>
      </c>
      <c r="J996" s="32" t="s">
        <v>39</v>
      </c>
      <c r="K996" s="33"/>
      <c r="L996" s="32" t="s">
        <v>40</v>
      </c>
      <c r="M996" s="32" t="s">
        <v>41</v>
      </c>
      <c r="N996">
        <v>1</v>
      </c>
      <c r="O996" s="32" t="s">
        <v>42</v>
      </c>
      <c r="P996">
        <v>0</v>
      </c>
      <c r="Q996" s="32" t="s">
        <v>41</v>
      </c>
      <c r="R996">
        <v>8888</v>
      </c>
      <c r="S996" s="32" t="s">
        <v>247</v>
      </c>
      <c r="T996" s="32" t="s">
        <v>189</v>
      </c>
      <c r="U996" s="32" t="s">
        <v>45</v>
      </c>
      <c r="V996" s="32" t="s">
        <v>38</v>
      </c>
      <c r="W996" s="33">
        <v>44828.493773148148</v>
      </c>
      <c r="X996" s="32" t="s">
        <v>85</v>
      </c>
      <c r="Y996" s="32" t="s">
        <v>52</v>
      </c>
      <c r="Z996" s="32" t="s">
        <v>48</v>
      </c>
      <c r="AA996" s="32" t="s">
        <v>179</v>
      </c>
      <c r="AB996" s="32" t="s">
        <v>269</v>
      </c>
      <c r="AC996" s="32" t="s">
        <v>688</v>
      </c>
      <c r="AD996" s="34"/>
      <c r="AE996" s="32" t="s">
        <v>39</v>
      </c>
      <c r="AF996" s="32" t="s">
        <v>50</v>
      </c>
      <c r="AG996" s="35">
        <v>0</v>
      </c>
      <c r="AH996" s="33">
        <v>44828.525219907409</v>
      </c>
      <c r="AI996" s="32" t="s">
        <v>41</v>
      </c>
    </row>
    <row r="997" spans="1:35">
      <c r="A997" s="32" t="s">
        <v>35</v>
      </c>
      <c r="B997" s="32" t="s">
        <v>171</v>
      </c>
      <c r="C997" s="33">
        <v>44828.525196759256</v>
      </c>
      <c r="D997" s="33">
        <v>44828.491249999999</v>
      </c>
      <c r="E997" s="32" t="s">
        <v>37</v>
      </c>
      <c r="F997" s="32" t="s">
        <v>3981</v>
      </c>
      <c r="G997">
        <v>12126</v>
      </c>
      <c r="H997" s="33">
        <v>44832.583333333336</v>
      </c>
      <c r="I997" s="32" t="s">
        <v>38</v>
      </c>
      <c r="J997" s="32" t="s">
        <v>39</v>
      </c>
      <c r="K997" s="33"/>
      <c r="L997" s="32" t="s">
        <v>40</v>
      </c>
      <c r="M997" s="32" t="s">
        <v>41</v>
      </c>
      <c r="N997">
        <v>1</v>
      </c>
      <c r="O997" s="32" t="s">
        <v>119</v>
      </c>
      <c r="P997">
        <v>0</v>
      </c>
      <c r="Q997" s="32" t="s">
        <v>41</v>
      </c>
      <c r="R997">
        <v>6588</v>
      </c>
      <c r="S997" s="32" t="s">
        <v>263</v>
      </c>
      <c r="T997" s="32" t="s">
        <v>264</v>
      </c>
      <c r="U997" s="32" t="s">
        <v>45</v>
      </c>
      <c r="V997" s="32" t="s">
        <v>38</v>
      </c>
      <c r="W997" s="33">
        <v>44828.495810185188</v>
      </c>
      <c r="X997" s="32" t="s">
        <v>85</v>
      </c>
      <c r="Y997" s="32" t="s">
        <v>52</v>
      </c>
      <c r="Z997" s="32" t="s">
        <v>48</v>
      </c>
      <c r="AA997" s="32" t="s">
        <v>284</v>
      </c>
      <c r="AB997" s="32" t="s">
        <v>3982</v>
      </c>
      <c r="AC997" s="32" t="s">
        <v>630</v>
      </c>
      <c r="AD997" s="34"/>
      <c r="AE997" s="32" t="s">
        <v>39</v>
      </c>
      <c r="AF997" s="32" t="s">
        <v>50</v>
      </c>
      <c r="AG997" s="35">
        <v>0</v>
      </c>
      <c r="AH997" s="33">
        <v>44828.525196759256</v>
      </c>
      <c r="AI997" s="32" t="s">
        <v>41</v>
      </c>
    </row>
    <row r="998" spans="1:35">
      <c r="A998" s="32" t="s">
        <v>35</v>
      </c>
      <c r="B998" s="32" t="s">
        <v>36</v>
      </c>
      <c r="C998" s="33">
        <v>44828.525173611109</v>
      </c>
      <c r="D998" s="33">
        <v>44828.494502314818</v>
      </c>
      <c r="E998" s="32" t="s">
        <v>37</v>
      </c>
      <c r="F998" s="32" t="s">
        <v>3983</v>
      </c>
      <c r="G998">
        <v>12127</v>
      </c>
      <c r="H998" s="33">
        <v>44832.583333333336</v>
      </c>
      <c r="I998" s="32" t="s">
        <v>38</v>
      </c>
      <c r="J998" s="32" t="s">
        <v>39</v>
      </c>
      <c r="K998" s="33"/>
      <c r="L998" s="32" t="s">
        <v>40</v>
      </c>
      <c r="M998" s="32" t="s">
        <v>41</v>
      </c>
      <c r="N998">
        <v>1</v>
      </c>
      <c r="O998" s="32" t="s">
        <v>42</v>
      </c>
      <c r="P998">
        <v>0</v>
      </c>
      <c r="Q998" s="32" t="s">
        <v>41</v>
      </c>
      <c r="R998">
        <v>6081</v>
      </c>
      <c r="S998" s="32" t="s">
        <v>1242</v>
      </c>
      <c r="T998" s="32" t="s">
        <v>1243</v>
      </c>
      <c r="U998" s="32" t="s">
        <v>45</v>
      </c>
      <c r="V998" s="32" t="s">
        <v>38</v>
      </c>
      <c r="W998" s="33">
        <v>44828.497523148151</v>
      </c>
      <c r="X998" s="32" t="s">
        <v>85</v>
      </c>
      <c r="Y998" s="32" t="s">
        <v>52</v>
      </c>
      <c r="Z998" s="32" t="s">
        <v>48</v>
      </c>
      <c r="AA998" s="32" t="s">
        <v>674</v>
      </c>
      <c r="AB998" s="32" t="s">
        <v>3984</v>
      </c>
      <c r="AC998" s="32" t="s">
        <v>557</v>
      </c>
      <c r="AD998" s="34"/>
      <c r="AE998" s="32" t="s">
        <v>39</v>
      </c>
      <c r="AF998" s="32" t="s">
        <v>50</v>
      </c>
      <c r="AG998" s="35">
        <v>0</v>
      </c>
      <c r="AH998" s="33">
        <v>44828.525173611109</v>
      </c>
      <c r="AI998" s="32" t="s">
        <v>41</v>
      </c>
    </row>
    <row r="999" spans="1:35">
      <c r="A999" s="32" t="s">
        <v>35</v>
      </c>
      <c r="B999" s="32" t="s">
        <v>329</v>
      </c>
      <c r="C999" s="33">
        <v>44831.389780092592</v>
      </c>
      <c r="D999" s="33">
        <v>44829.499502314815</v>
      </c>
      <c r="E999" s="32" t="s">
        <v>37</v>
      </c>
      <c r="F999" s="32" t="s">
        <v>3985</v>
      </c>
      <c r="G999">
        <v>12128</v>
      </c>
      <c r="H999" s="33">
        <v>44840.33353009259</v>
      </c>
      <c r="I999" s="32" t="s">
        <v>3986</v>
      </c>
      <c r="J999" s="32" t="s">
        <v>45</v>
      </c>
      <c r="K999" s="33">
        <v>44831.389722222222</v>
      </c>
      <c r="L999" s="32" t="s">
        <v>40</v>
      </c>
      <c r="M999" s="32" t="s">
        <v>56</v>
      </c>
      <c r="N999">
        <v>1</v>
      </c>
      <c r="O999" s="32" t="s">
        <v>102</v>
      </c>
      <c r="P999">
        <v>1</v>
      </c>
      <c r="Q999" s="32" t="s">
        <v>56</v>
      </c>
      <c r="R999">
        <v>5630</v>
      </c>
      <c r="S999" s="32" t="s">
        <v>1910</v>
      </c>
      <c r="T999" s="32" t="s">
        <v>1911</v>
      </c>
      <c r="U999" s="32" t="s">
        <v>45</v>
      </c>
      <c r="V999" s="32" t="s">
        <v>3987</v>
      </c>
      <c r="W999" s="33">
        <v>44831.389780092592</v>
      </c>
      <c r="X999" s="32" t="s">
        <v>189</v>
      </c>
      <c r="Y999" s="32" t="s">
        <v>47</v>
      </c>
      <c r="Z999" s="32" t="s">
        <v>48</v>
      </c>
      <c r="AA999" s="32" t="s">
        <v>330</v>
      </c>
      <c r="AB999" s="32" t="s">
        <v>3988</v>
      </c>
      <c r="AC999" s="32" t="s">
        <v>616</v>
      </c>
      <c r="AD999" s="34"/>
      <c r="AE999" s="32" t="s">
        <v>39</v>
      </c>
      <c r="AF999" s="32" t="s">
        <v>53</v>
      </c>
      <c r="AG999" s="35">
        <v>0</v>
      </c>
      <c r="AH999" s="33">
        <v>44831.389780092592</v>
      </c>
      <c r="AI999" s="32" t="s">
        <v>56</v>
      </c>
    </row>
    <row r="1000" spans="1:35">
      <c r="A1000" s="32" t="s">
        <v>35</v>
      </c>
      <c r="B1000" s="32" t="s">
        <v>2343</v>
      </c>
      <c r="C1000" s="33"/>
      <c r="D1000" s="33">
        <v>44829.580706018518</v>
      </c>
      <c r="E1000" s="32" t="s">
        <v>37</v>
      </c>
      <c r="F1000" s="32" t="s">
        <v>3989</v>
      </c>
      <c r="G1000">
        <v>12129</v>
      </c>
      <c r="H1000" s="33">
        <v>44839.708333333336</v>
      </c>
      <c r="I1000" s="32" t="s">
        <v>38</v>
      </c>
      <c r="J1000" s="32" t="s">
        <v>39</v>
      </c>
      <c r="K1000" s="33"/>
      <c r="L1000" s="32" t="s">
        <v>40</v>
      </c>
      <c r="M1000" s="32" t="s">
        <v>56</v>
      </c>
      <c r="N1000">
        <v>1</v>
      </c>
      <c r="O1000" s="32" t="s">
        <v>39</v>
      </c>
      <c r="P1000">
        <v>0</v>
      </c>
      <c r="Q1000" s="32" t="s">
        <v>56</v>
      </c>
      <c r="R1000">
        <v>6420</v>
      </c>
      <c r="S1000" s="32" t="s">
        <v>3990</v>
      </c>
      <c r="T1000" s="32" t="s">
        <v>3991</v>
      </c>
      <c r="U1000" s="32" t="s">
        <v>39</v>
      </c>
      <c r="V1000" s="32" t="s">
        <v>39</v>
      </c>
      <c r="W1000" s="33"/>
      <c r="X1000" s="32" t="s">
        <v>89</v>
      </c>
      <c r="Y1000" s="32" t="s">
        <v>47</v>
      </c>
      <c r="Z1000" s="32" t="s">
        <v>160</v>
      </c>
      <c r="AA1000" s="32" t="s">
        <v>39</v>
      </c>
      <c r="AB1000" s="32" t="s">
        <v>3992</v>
      </c>
      <c r="AC1000" s="32" t="s">
        <v>725</v>
      </c>
      <c r="AD1000" s="34"/>
      <c r="AE1000" s="32" t="s">
        <v>39</v>
      </c>
      <c r="AF1000" s="32" t="s">
        <v>50</v>
      </c>
      <c r="AG1000" s="35">
        <v>0</v>
      </c>
      <c r="AH1000" s="33">
        <v>44830.326481481483</v>
      </c>
      <c r="AI1000" s="32" t="s">
        <v>56</v>
      </c>
    </row>
    <row r="1001" spans="1:35">
      <c r="A1001" s="32" t="s">
        <v>35</v>
      </c>
      <c r="B1001" s="32" t="s">
        <v>1527</v>
      </c>
      <c r="C1001" s="33">
        <v>44830.466539351852</v>
      </c>
      <c r="D1001" s="33">
        <v>44830.307164351849</v>
      </c>
      <c r="E1001" s="32" t="s">
        <v>37</v>
      </c>
      <c r="F1001" s="32" t="s">
        <v>3993</v>
      </c>
      <c r="G1001">
        <v>12130</v>
      </c>
      <c r="H1001" s="33">
        <v>44840.33390046296</v>
      </c>
      <c r="I1001" s="32" t="s">
        <v>38</v>
      </c>
      <c r="J1001" s="32" t="s">
        <v>39</v>
      </c>
      <c r="K1001" s="33"/>
      <c r="L1001" s="32" t="s">
        <v>40</v>
      </c>
      <c r="M1001" s="32" t="s">
        <v>56</v>
      </c>
      <c r="N1001">
        <v>1</v>
      </c>
      <c r="O1001" s="32" t="s">
        <v>369</v>
      </c>
      <c r="P1001">
        <v>0</v>
      </c>
      <c r="Q1001" s="32" t="s">
        <v>56</v>
      </c>
      <c r="R1001">
        <v>6241</v>
      </c>
      <c r="S1001" s="32" t="s">
        <v>410</v>
      </c>
      <c r="T1001" s="32" t="s">
        <v>411</v>
      </c>
      <c r="U1001" s="32" t="s">
        <v>45</v>
      </c>
      <c r="V1001" s="32" t="s">
        <v>3994</v>
      </c>
      <c r="W1001" s="33">
        <v>44830.466539351852</v>
      </c>
      <c r="X1001" s="32" t="s">
        <v>337</v>
      </c>
      <c r="Y1001" s="32" t="s">
        <v>47</v>
      </c>
      <c r="Z1001" s="32" t="s">
        <v>48</v>
      </c>
      <c r="AA1001" s="32" t="s">
        <v>3995</v>
      </c>
      <c r="AB1001" s="32" t="s">
        <v>3996</v>
      </c>
      <c r="AC1001" s="32" t="s">
        <v>686</v>
      </c>
      <c r="AD1001" s="34"/>
      <c r="AE1001" s="32" t="s">
        <v>39</v>
      </c>
      <c r="AF1001" s="32" t="s">
        <v>50</v>
      </c>
      <c r="AG1001" s="35">
        <v>0</v>
      </c>
      <c r="AH1001" s="33">
        <v>44830.639525462961</v>
      </c>
      <c r="AI1001" s="32" t="s">
        <v>56</v>
      </c>
    </row>
    <row r="1002" spans="1:35">
      <c r="A1002" s="32" t="s">
        <v>35</v>
      </c>
      <c r="B1002" s="32" t="s">
        <v>36</v>
      </c>
      <c r="C1002" s="33">
        <v>44830.609375</v>
      </c>
      <c r="D1002" s="33">
        <v>44830.321875000001</v>
      </c>
      <c r="E1002" s="32" t="s">
        <v>37</v>
      </c>
      <c r="F1002" s="32" t="s">
        <v>3997</v>
      </c>
      <c r="G1002">
        <v>12131</v>
      </c>
      <c r="H1002" s="33">
        <v>44840.386458333334</v>
      </c>
      <c r="I1002" s="32" t="s">
        <v>38</v>
      </c>
      <c r="J1002" s="32" t="s">
        <v>39</v>
      </c>
      <c r="K1002" s="33"/>
      <c r="L1002" s="32" t="s">
        <v>40</v>
      </c>
      <c r="M1002" s="32" t="s">
        <v>56</v>
      </c>
      <c r="N1002">
        <v>1</v>
      </c>
      <c r="O1002" s="32" t="s">
        <v>42</v>
      </c>
      <c r="P1002">
        <v>0</v>
      </c>
      <c r="Q1002" s="32" t="s">
        <v>56</v>
      </c>
      <c r="R1002">
        <v>6168</v>
      </c>
      <c r="S1002" s="32" t="s">
        <v>3998</v>
      </c>
      <c r="T1002" s="32" t="s">
        <v>3999</v>
      </c>
      <c r="U1002" s="32" t="s">
        <v>45</v>
      </c>
      <c r="V1002" s="32" t="s">
        <v>4000</v>
      </c>
      <c r="W1002" s="33">
        <v>44830.556689814817</v>
      </c>
      <c r="X1002" s="32" t="s">
        <v>59</v>
      </c>
      <c r="Y1002" s="32" t="s">
        <v>52</v>
      </c>
      <c r="Z1002" s="32" t="s">
        <v>48</v>
      </c>
      <c r="AA1002" s="32" t="s">
        <v>179</v>
      </c>
      <c r="AB1002" s="32" t="s">
        <v>4001</v>
      </c>
      <c r="AC1002" s="32" t="s">
        <v>4002</v>
      </c>
      <c r="AD1002" s="34"/>
      <c r="AE1002" s="32" t="s">
        <v>39</v>
      </c>
      <c r="AF1002" s="32" t="s">
        <v>50</v>
      </c>
      <c r="AG1002" s="35">
        <v>0</v>
      </c>
      <c r="AH1002" s="33">
        <v>44830.609375</v>
      </c>
      <c r="AI1002" s="32" t="s">
        <v>56</v>
      </c>
    </row>
    <row r="1003" spans="1:35">
      <c r="A1003" s="32" t="s">
        <v>35</v>
      </c>
      <c r="B1003" s="32" t="s">
        <v>1527</v>
      </c>
      <c r="C1003" s="33">
        <v>44830.417488425926</v>
      </c>
      <c r="D1003" s="33">
        <v>44830.334861111114</v>
      </c>
      <c r="E1003" s="32" t="s">
        <v>37</v>
      </c>
      <c r="F1003" s="32" t="s">
        <v>39</v>
      </c>
      <c r="G1003">
        <v>12132</v>
      </c>
      <c r="H1003" s="33">
        <v>44832.585520833331</v>
      </c>
      <c r="I1003" s="32" t="s">
        <v>38</v>
      </c>
      <c r="J1003" s="32" t="s">
        <v>39</v>
      </c>
      <c r="K1003" s="33"/>
      <c r="L1003" s="32" t="s">
        <v>40</v>
      </c>
      <c r="M1003" s="32" t="s">
        <v>56</v>
      </c>
      <c r="N1003">
        <v>1</v>
      </c>
      <c r="O1003" s="32" t="s">
        <v>135</v>
      </c>
      <c r="P1003">
        <v>0</v>
      </c>
      <c r="Q1003" s="32" t="s">
        <v>41</v>
      </c>
      <c r="R1003">
        <v>6797</v>
      </c>
      <c r="S1003" s="32" t="s">
        <v>1094</v>
      </c>
      <c r="T1003" s="32" t="s">
        <v>1095</v>
      </c>
      <c r="U1003" s="32" t="s">
        <v>45</v>
      </c>
      <c r="V1003" s="32" t="s">
        <v>651</v>
      </c>
      <c r="W1003" s="33">
        <v>44830.417488425926</v>
      </c>
      <c r="X1003" s="32" t="s">
        <v>110</v>
      </c>
      <c r="Y1003" s="32" t="s">
        <v>47</v>
      </c>
      <c r="Z1003" s="32" t="s">
        <v>48</v>
      </c>
      <c r="AA1003" s="32" t="s">
        <v>97</v>
      </c>
      <c r="AB1003" s="32" t="s">
        <v>3562</v>
      </c>
      <c r="AC1003" s="32" t="s">
        <v>3563</v>
      </c>
      <c r="AD1003" s="34"/>
      <c r="AE1003" s="32" t="s">
        <v>39</v>
      </c>
      <c r="AF1003" s="32" t="s">
        <v>53</v>
      </c>
      <c r="AG1003" s="35">
        <v>0</v>
      </c>
      <c r="AH1003" s="33">
        <v>44830.417488425926</v>
      </c>
      <c r="AI1003" s="32" t="s">
        <v>56</v>
      </c>
    </row>
    <row r="1004" spans="1:35">
      <c r="A1004" s="32" t="s">
        <v>35</v>
      </c>
      <c r="B1004" s="32" t="s">
        <v>36</v>
      </c>
      <c r="C1004" s="33">
        <v>44830.609699074077</v>
      </c>
      <c r="D1004" s="33">
        <v>44830.344293981485</v>
      </c>
      <c r="E1004" s="32" t="s">
        <v>37</v>
      </c>
      <c r="F1004" s="32" t="s">
        <v>4003</v>
      </c>
      <c r="G1004">
        <v>12133</v>
      </c>
      <c r="H1004" s="33">
        <v>44840.397893518515</v>
      </c>
      <c r="I1004" s="32" t="s">
        <v>38</v>
      </c>
      <c r="J1004" s="32" t="s">
        <v>39</v>
      </c>
      <c r="K1004" s="33"/>
      <c r="L1004" s="32" t="s">
        <v>40</v>
      </c>
      <c r="M1004" s="32" t="s">
        <v>56</v>
      </c>
      <c r="N1004">
        <v>1</v>
      </c>
      <c r="O1004" s="32" t="s">
        <v>42</v>
      </c>
      <c r="P1004">
        <v>0</v>
      </c>
      <c r="Q1004" s="32" t="s">
        <v>56</v>
      </c>
      <c r="R1004">
        <v>6803</v>
      </c>
      <c r="S1004" s="32" t="s">
        <v>4004</v>
      </c>
      <c r="T1004" s="32" t="s">
        <v>4005</v>
      </c>
      <c r="U1004" s="32" t="s">
        <v>45</v>
      </c>
      <c r="V1004" s="32" t="s">
        <v>4006</v>
      </c>
      <c r="W1004" s="33">
        <v>44830.556527777779</v>
      </c>
      <c r="X1004" s="32" t="s">
        <v>59</v>
      </c>
      <c r="Y1004" s="32" t="s">
        <v>47</v>
      </c>
      <c r="Z1004" s="32" t="s">
        <v>48</v>
      </c>
      <c r="AA1004" s="32" t="s">
        <v>118</v>
      </c>
      <c r="AB1004" s="32" t="s">
        <v>4007</v>
      </c>
      <c r="AC1004" s="32" t="s">
        <v>813</v>
      </c>
      <c r="AD1004" s="34"/>
      <c r="AE1004" s="32" t="s">
        <v>39</v>
      </c>
      <c r="AF1004" s="32" t="s">
        <v>50</v>
      </c>
      <c r="AG1004" s="35">
        <v>0</v>
      </c>
      <c r="AH1004" s="33">
        <v>44830.609699074077</v>
      </c>
      <c r="AI1004" s="32" t="s">
        <v>56</v>
      </c>
    </row>
    <row r="1005" spans="1:35">
      <c r="A1005" s="32" t="s">
        <v>35</v>
      </c>
      <c r="B1005" s="32" t="s">
        <v>36</v>
      </c>
      <c r="C1005" s="33"/>
      <c r="D1005" s="33">
        <v>44830.359652777777</v>
      </c>
      <c r="E1005" s="32" t="s">
        <v>37</v>
      </c>
      <c r="F1005" s="32" t="s">
        <v>4008</v>
      </c>
      <c r="G1005">
        <v>12134</v>
      </c>
      <c r="H1005" s="33">
        <v>44840.360231481478</v>
      </c>
      <c r="I1005" s="32" t="s">
        <v>1781</v>
      </c>
      <c r="J1005" s="32" t="s">
        <v>45</v>
      </c>
      <c r="K1005" s="33">
        <v>44830.360960648148</v>
      </c>
      <c r="L1005" s="32" t="s">
        <v>40</v>
      </c>
      <c r="M1005" s="32" t="s">
        <v>56</v>
      </c>
      <c r="N1005">
        <v>1</v>
      </c>
      <c r="O1005" s="32" t="s">
        <v>82</v>
      </c>
      <c r="P1005">
        <v>1</v>
      </c>
      <c r="Q1005" s="32" t="s">
        <v>56</v>
      </c>
      <c r="R1005">
        <v>8608</v>
      </c>
      <c r="S1005" s="32" t="s">
        <v>43</v>
      </c>
      <c r="T1005" s="32" t="s">
        <v>44</v>
      </c>
      <c r="U1005" s="32" t="s">
        <v>39</v>
      </c>
      <c r="V1005" s="32" t="s">
        <v>39</v>
      </c>
      <c r="W1005" s="33"/>
      <c r="X1005" s="32" t="s">
        <v>151</v>
      </c>
      <c r="Y1005" s="32" t="s">
        <v>47</v>
      </c>
      <c r="Z1005" s="32" t="s">
        <v>160</v>
      </c>
      <c r="AA1005" s="32" t="s">
        <v>49</v>
      </c>
      <c r="AB1005" s="32" t="s">
        <v>4009</v>
      </c>
      <c r="AC1005" s="32" t="s">
        <v>1256</v>
      </c>
      <c r="AD1005" s="34"/>
      <c r="AE1005" s="32" t="s">
        <v>39</v>
      </c>
      <c r="AF1005" s="32" t="s">
        <v>50</v>
      </c>
      <c r="AG1005" s="35">
        <v>0</v>
      </c>
      <c r="AH1005" s="33">
        <v>44830.361620370371</v>
      </c>
      <c r="AI1005" s="32" t="s">
        <v>56</v>
      </c>
    </row>
    <row r="1006" spans="1:35">
      <c r="A1006" s="32" t="s">
        <v>35</v>
      </c>
      <c r="B1006" s="32" t="s">
        <v>178</v>
      </c>
      <c r="C1006" s="33">
        <v>44830.609953703701</v>
      </c>
      <c r="D1006" s="33">
        <v>44830.36451388889</v>
      </c>
      <c r="E1006" s="32" t="s">
        <v>37</v>
      </c>
      <c r="F1006" s="32" t="s">
        <v>4010</v>
      </c>
      <c r="G1006">
        <v>12135</v>
      </c>
      <c r="H1006" s="33">
        <v>44840.565509259257</v>
      </c>
      <c r="I1006" s="32" t="s">
        <v>38</v>
      </c>
      <c r="J1006" s="32" t="s">
        <v>39</v>
      </c>
      <c r="K1006" s="33"/>
      <c r="L1006" s="32" t="s">
        <v>40</v>
      </c>
      <c r="M1006" s="32" t="s">
        <v>56</v>
      </c>
      <c r="N1006">
        <v>1</v>
      </c>
      <c r="O1006" s="32" t="s">
        <v>179</v>
      </c>
      <c r="P1006">
        <v>0</v>
      </c>
      <c r="Q1006" s="32" t="s">
        <v>56</v>
      </c>
      <c r="R1006">
        <v>6019</v>
      </c>
      <c r="S1006" s="32" t="s">
        <v>238</v>
      </c>
      <c r="T1006" s="32" t="s">
        <v>239</v>
      </c>
      <c r="U1006" s="32" t="s">
        <v>45</v>
      </c>
      <c r="V1006" s="32" t="s">
        <v>4011</v>
      </c>
      <c r="W1006" s="33">
        <v>44830.409247685187</v>
      </c>
      <c r="X1006" s="32" t="s">
        <v>94</v>
      </c>
      <c r="Y1006" s="32" t="s">
        <v>47</v>
      </c>
      <c r="Z1006" s="32" t="s">
        <v>48</v>
      </c>
      <c r="AA1006" s="32" t="s">
        <v>230</v>
      </c>
      <c r="AB1006" s="32" t="s">
        <v>4012</v>
      </c>
      <c r="AC1006" s="32" t="s">
        <v>712</v>
      </c>
      <c r="AD1006" s="34"/>
      <c r="AE1006" s="32" t="s">
        <v>39</v>
      </c>
      <c r="AF1006" s="32" t="s">
        <v>53</v>
      </c>
      <c r="AG1006" s="35">
        <v>0</v>
      </c>
      <c r="AH1006" s="33">
        <v>44830.609953703701</v>
      </c>
      <c r="AI1006" s="32" t="s">
        <v>56</v>
      </c>
    </row>
    <row r="1007" spans="1:35">
      <c r="A1007" s="32" t="s">
        <v>35</v>
      </c>
      <c r="B1007" s="32" t="s">
        <v>1527</v>
      </c>
      <c r="C1007" s="33">
        <v>44830.61173611111</v>
      </c>
      <c r="D1007" s="33">
        <v>44830.368796296294</v>
      </c>
      <c r="E1007" s="32" t="s">
        <v>37</v>
      </c>
      <c r="F1007" s="32" t="s">
        <v>4013</v>
      </c>
      <c r="G1007">
        <v>12136</v>
      </c>
      <c r="H1007" s="33">
        <v>44840.493680555555</v>
      </c>
      <c r="I1007" s="32" t="s">
        <v>38</v>
      </c>
      <c r="J1007" s="32" t="s">
        <v>39</v>
      </c>
      <c r="K1007" s="33"/>
      <c r="L1007" s="32" t="s">
        <v>40</v>
      </c>
      <c r="M1007" s="32" t="s">
        <v>56</v>
      </c>
      <c r="N1007">
        <v>1</v>
      </c>
      <c r="O1007" s="32" t="s">
        <v>152</v>
      </c>
      <c r="P1007">
        <v>0</v>
      </c>
      <c r="Q1007" s="32" t="s">
        <v>56</v>
      </c>
      <c r="R1007">
        <v>6363</v>
      </c>
      <c r="S1007" s="32" t="s">
        <v>689</v>
      </c>
      <c r="T1007" s="32" t="s">
        <v>3428</v>
      </c>
      <c r="U1007" s="32" t="s">
        <v>45</v>
      </c>
      <c r="V1007" s="32" t="s">
        <v>4014</v>
      </c>
      <c r="W1007" s="33">
        <v>44830.486909722225</v>
      </c>
      <c r="X1007" s="32" t="s">
        <v>215</v>
      </c>
      <c r="Y1007" s="32" t="s">
        <v>47</v>
      </c>
      <c r="Z1007" s="32" t="s">
        <v>48</v>
      </c>
      <c r="AA1007" s="32" t="s">
        <v>478</v>
      </c>
      <c r="AB1007" s="32" t="s">
        <v>4015</v>
      </c>
      <c r="AC1007" s="32" t="s">
        <v>521</v>
      </c>
      <c r="AD1007" s="34"/>
      <c r="AE1007" s="32" t="s">
        <v>39</v>
      </c>
      <c r="AF1007" s="32" t="s">
        <v>50</v>
      </c>
      <c r="AG1007" s="35">
        <v>0</v>
      </c>
      <c r="AH1007" s="33">
        <v>44830.61173611111</v>
      </c>
      <c r="AI1007" s="32" t="s">
        <v>56</v>
      </c>
    </row>
    <row r="1008" spans="1:35">
      <c r="A1008" s="32" t="s">
        <v>35</v>
      </c>
      <c r="B1008" s="32" t="s">
        <v>178</v>
      </c>
      <c r="C1008" s="33">
        <v>44830.461064814815</v>
      </c>
      <c r="D1008" s="33">
        <v>44830.372442129628</v>
      </c>
      <c r="E1008" s="32" t="s">
        <v>37</v>
      </c>
      <c r="F1008" s="32" t="s">
        <v>4016</v>
      </c>
      <c r="G1008">
        <v>12137</v>
      </c>
      <c r="H1008" s="33">
        <v>44840.372870370367</v>
      </c>
      <c r="I1008" s="32" t="s">
        <v>38</v>
      </c>
      <c r="J1008" s="32" t="s">
        <v>39</v>
      </c>
      <c r="K1008" s="33"/>
      <c r="L1008" s="32" t="s">
        <v>40</v>
      </c>
      <c r="M1008" s="32" t="s">
        <v>56</v>
      </c>
      <c r="N1008">
        <v>1</v>
      </c>
      <c r="O1008" s="32" t="s">
        <v>54</v>
      </c>
      <c r="P1008">
        <v>0</v>
      </c>
      <c r="Q1008" s="32" t="s">
        <v>56</v>
      </c>
      <c r="R1008">
        <v>851810515</v>
      </c>
      <c r="S1008" s="32" t="s">
        <v>1270</v>
      </c>
      <c r="T1008" s="32" t="s">
        <v>1271</v>
      </c>
      <c r="U1008" s="32" t="s">
        <v>45</v>
      </c>
      <c r="V1008" s="32" t="s">
        <v>580</v>
      </c>
      <c r="W1008" s="33">
        <v>44830.461064814815</v>
      </c>
      <c r="X1008" s="32" t="s">
        <v>223</v>
      </c>
      <c r="Y1008" s="32" t="s">
        <v>47</v>
      </c>
      <c r="Z1008" s="32" t="s">
        <v>48</v>
      </c>
      <c r="AA1008" s="32" t="s">
        <v>182</v>
      </c>
      <c r="AB1008" s="32" t="s">
        <v>4017</v>
      </c>
      <c r="AC1008" s="32" t="s">
        <v>712</v>
      </c>
      <c r="AD1008" s="34">
        <v>44686</v>
      </c>
      <c r="AE1008" s="32" t="s">
        <v>39</v>
      </c>
      <c r="AF1008" s="32" t="s">
        <v>53</v>
      </c>
      <c r="AG1008" s="35">
        <v>0</v>
      </c>
      <c r="AH1008" s="33">
        <v>44830.707870370374</v>
      </c>
      <c r="AI1008" s="32" t="s">
        <v>56</v>
      </c>
    </row>
    <row r="1009" spans="1:35">
      <c r="A1009" s="32" t="s">
        <v>35</v>
      </c>
      <c r="B1009" s="32" t="s">
        <v>36</v>
      </c>
      <c r="C1009" s="33">
        <v>44836.733518518522</v>
      </c>
      <c r="D1009" s="33">
        <v>44830.373645833337</v>
      </c>
      <c r="E1009" s="32" t="s">
        <v>37</v>
      </c>
      <c r="F1009" s="32" t="s">
        <v>4018</v>
      </c>
      <c r="G1009">
        <v>12138</v>
      </c>
      <c r="H1009" s="33">
        <v>44846.431944444441</v>
      </c>
      <c r="I1009" s="32" t="s">
        <v>38</v>
      </c>
      <c r="J1009" s="32" t="s">
        <v>39</v>
      </c>
      <c r="K1009" s="33"/>
      <c r="L1009" s="32" t="s">
        <v>40</v>
      </c>
      <c r="M1009" s="32" t="s">
        <v>56</v>
      </c>
      <c r="N1009">
        <v>1</v>
      </c>
      <c r="O1009" s="32" t="s">
        <v>82</v>
      </c>
      <c r="P1009">
        <v>0</v>
      </c>
      <c r="Q1009" s="32" t="s">
        <v>56</v>
      </c>
      <c r="R1009">
        <v>877990683</v>
      </c>
      <c r="S1009" s="32" t="s">
        <v>162</v>
      </c>
      <c r="T1009" s="32" t="s">
        <v>163</v>
      </c>
      <c r="U1009" s="32" t="s">
        <v>45</v>
      </c>
      <c r="V1009" s="32" t="s">
        <v>4019</v>
      </c>
      <c r="W1009" s="33">
        <v>44834.692511574074</v>
      </c>
      <c r="X1009" s="32" t="s">
        <v>67</v>
      </c>
      <c r="Y1009" s="32" t="s">
        <v>47</v>
      </c>
      <c r="Z1009" s="32" t="s">
        <v>48</v>
      </c>
      <c r="AA1009" s="32" t="s">
        <v>372</v>
      </c>
      <c r="AB1009" s="32" t="s">
        <v>4020</v>
      </c>
      <c r="AC1009" s="32" t="s">
        <v>539</v>
      </c>
      <c r="AD1009" s="34"/>
      <c r="AE1009" s="32" t="s">
        <v>39</v>
      </c>
      <c r="AF1009" s="32" t="s">
        <v>50</v>
      </c>
      <c r="AG1009" s="35">
        <v>0</v>
      </c>
      <c r="AH1009" s="33">
        <v>44836.733506944445</v>
      </c>
      <c r="AI1009" s="32" t="s">
        <v>56</v>
      </c>
    </row>
    <row r="1010" spans="1:35">
      <c r="A1010" s="32" t="s">
        <v>35</v>
      </c>
      <c r="B1010" s="32" t="s">
        <v>1527</v>
      </c>
      <c r="C1010" s="33">
        <v>44830.376527777778</v>
      </c>
      <c r="D1010" s="33">
        <v>44830.376192129632</v>
      </c>
      <c r="E1010" s="32" t="s">
        <v>37</v>
      </c>
      <c r="F1010" s="32" t="s">
        <v>4021</v>
      </c>
      <c r="G1010">
        <v>12139</v>
      </c>
      <c r="H1010" s="33">
        <v>44840.69976851852</v>
      </c>
      <c r="I1010" s="32" t="s">
        <v>38</v>
      </c>
      <c r="J1010" s="32" t="s">
        <v>39</v>
      </c>
      <c r="K1010" s="33"/>
      <c r="L1010" s="32" t="s">
        <v>40</v>
      </c>
      <c r="M1010" s="32" t="s">
        <v>41</v>
      </c>
      <c r="N1010">
        <v>1</v>
      </c>
      <c r="O1010" s="32" t="s">
        <v>42</v>
      </c>
      <c r="P1010">
        <v>0</v>
      </c>
      <c r="Q1010" s="32" t="s">
        <v>41</v>
      </c>
      <c r="R1010">
        <v>642175520</v>
      </c>
      <c r="S1010" s="32" t="s">
        <v>194</v>
      </c>
      <c r="T1010" s="32" t="s">
        <v>195</v>
      </c>
      <c r="U1010" s="32" t="s">
        <v>45</v>
      </c>
      <c r="V1010" s="32" t="s">
        <v>1091</v>
      </c>
      <c r="W1010" s="33">
        <v>44830.376527777778</v>
      </c>
      <c r="X1010" s="32" t="s">
        <v>196</v>
      </c>
      <c r="Y1010" s="32" t="s">
        <v>282</v>
      </c>
      <c r="Z1010" s="32" t="s">
        <v>48</v>
      </c>
      <c r="AA1010" s="32" t="s">
        <v>197</v>
      </c>
      <c r="AB1010" s="32" t="s">
        <v>4022</v>
      </c>
      <c r="AC1010" s="32" t="s">
        <v>538</v>
      </c>
      <c r="AD1010" s="34"/>
      <c r="AE1010" s="32" t="s">
        <v>39</v>
      </c>
      <c r="AF1010" s="32" t="s">
        <v>50</v>
      </c>
      <c r="AG1010" s="35">
        <v>0</v>
      </c>
      <c r="AH1010" s="33">
        <v>44838.44976851852</v>
      </c>
      <c r="AI1010" s="32" t="s">
        <v>41</v>
      </c>
    </row>
    <row r="1011" spans="1:35">
      <c r="A1011" s="32" t="s">
        <v>35</v>
      </c>
      <c r="B1011" s="32" t="s">
        <v>1527</v>
      </c>
      <c r="C1011" s="33">
        <v>44830.379930555559</v>
      </c>
      <c r="D1011" s="33">
        <v>44830.377638888887</v>
      </c>
      <c r="E1011" s="32" t="s">
        <v>37</v>
      </c>
      <c r="F1011" s="32" t="s">
        <v>4023</v>
      </c>
      <c r="G1011">
        <v>12140</v>
      </c>
      <c r="H1011" s="33">
        <v>44840.697650462964</v>
      </c>
      <c r="I1011" s="32" t="s">
        <v>38</v>
      </c>
      <c r="J1011" s="32" t="s">
        <v>39</v>
      </c>
      <c r="K1011" s="33"/>
      <c r="L1011" s="32" t="s">
        <v>40</v>
      </c>
      <c r="M1011" s="32" t="s">
        <v>41</v>
      </c>
      <c r="N1011">
        <v>1</v>
      </c>
      <c r="O1011" s="32" t="s">
        <v>42</v>
      </c>
      <c r="P1011">
        <v>0</v>
      </c>
      <c r="Q1011" s="32" t="s">
        <v>41</v>
      </c>
      <c r="R1011">
        <v>642175520</v>
      </c>
      <c r="S1011" s="32" t="s">
        <v>194</v>
      </c>
      <c r="T1011" s="32" t="s">
        <v>195</v>
      </c>
      <c r="U1011" s="32" t="s">
        <v>45</v>
      </c>
      <c r="V1011" s="32" t="s">
        <v>4024</v>
      </c>
      <c r="W1011" s="33">
        <v>44830.379930555559</v>
      </c>
      <c r="X1011" s="32" t="s">
        <v>196</v>
      </c>
      <c r="Y1011" s="32" t="s">
        <v>52</v>
      </c>
      <c r="Z1011" s="32" t="s">
        <v>48</v>
      </c>
      <c r="AA1011" s="32" t="s">
        <v>197</v>
      </c>
      <c r="AB1011" s="32" t="s">
        <v>4025</v>
      </c>
      <c r="AC1011" s="32" t="s">
        <v>538</v>
      </c>
      <c r="AD1011" s="34"/>
      <c r="AE1011" s="32" t="s">
        <v>39</v>
      </c>
      <c r="AF1011" s="32" t="s">
        <v>50</v>
      </c>
      <c r="AG1011" s="35">
        <v>0</v>
      </c>
      <c r="AH1011" s="33">
        <v>44838.449733796297</v>
      </c>
      <c r="AI1011" s="32" t="s">
        <v>41</v>
      </c>
    </row>
    <row r="1012" spans="1:35">
      <c r="A1012" s="32" t="s">
        <v>35</v>
      </c>
      <c r="B1012" s="32" t="s">
        <v>1527</v>
      </c>
      <c r="C1012" s="33">
        <v>44830.382488425923</v>
      </c>
      <c r="D1012" s="33">
        <v>44830.382210648146</v>
      </c>
      <c r="E1012" s="32" t="s">
        <v>37</v>
      </c>
      <c r="F1012" s="32" t="s">
        <v>4026</v>
      </c>
      <c r="G1012">
        <v>12141</v>
      </c>
      <c r="H1012" s="33">
        <v>44840.699699074074</v>
      </c>
      <c r="I1012" s="32" t="s">
        <v>38</v>
      </c>
      <c r="J1012" s="32" t="s">
        <v>39</v>
      </c>
      <c r="K1012" s="33"/>
      <c r="L1012" s="32" t="s">
        <v>40</v>
      </c>
      <c r="M1012" s="32" t="s">
        <v>41</v>
      </c>
      <c r="N1012">
        <v>1</v>
      </c>
      <c r="O1012" s="32" t="s">
        <v>42</v>
      </c>
      <c r="P1012">
        <v>0</v>
      </c>
      <c r="Q1012" s="32" t="s">
        <v>41</v>
      </c>
      <c r="R1012">
        <v>642175520</v>
      </c>
      <c r="S1012" s="32" t="s">
        <v>194</v>
      </c>
      <c r="T1012" s="32" t="s">
        <v>195</v>
      </c>
      <c r="U1012" s="32" t="s">
        <v>45</v>
      </c>
      <c r="V1012" s="32" t="s">
        <v>891</v>
      </c>
      <c r="W1012" s="33">
        <v>44830.382488425923</v>
      </c>
      <c r="X1012" s="32" t="s">
        <v>196</v>
      </c>
      <c r="Y1012" s="32" t="s">
        <v>282</v>
      </c>
      <c r="Z1012" s="32" t="s">
        <v>48</v>
      </c>
      <c r="AA1012" s="32" t="s">
        <v>197</v>
      </c>
      <c r="AB1012" s="32" t="s">
        <v>1104</v>
      </c>
      <c r="AC1012" s="32" t="s">
        <v>538</v>
      </c>
      <c r="AD1012" s="34"/>
      <c r="AE1012" s="32" t="s">
        <v>39</v>
      </c>
      <c r="AF1012" s="32" t="s">
        <v>50</v>
      </c>
      <c r="AG1012" s="35">
        <v>0</v>
      </c>
      <c r="AH1012" s="33">
        <v>44838.449699074074</v>
      </c>
      <c r="AI1012" s="32" t="s">
        <v>41</v>
      </c>
    </row>
    <row r="1013" spans="1:35">
      <c r="A1013" s="32" t="s">
        <v>35</v>
      </c>
      <c r="B1013" s="32" t="s">
        <v>1527</v>
      </c>
      <c r="C1013" s="33">
        <v>44830.384375000001</v>
      </c>
      <c r="D1013" s="33">
        <v>44830.384062500001</v>
      </c>
      <c r="E1013" s="32" t="s">
        <v>37</v>
      </c>
      <c r="F1013" s="32" t="s">
        <v>4027</v>
      </c>
      <c r="G1013">
        <v>12142</v>
      </c>
      <c r="H1013" s="33">
        <v>44840.699652777781</v>
      </c>
      <c r="I1013" s="32" t="s">
        <v>38</v>
      </c>
      <c r="J1013" s="32" t="s">
        <v>39</v>
      </c>
      <c r="K1013" s="33"/>
      <c r="L1013" s="32" t="s">
        <v>40</v>
      </c>
      <c r="M1013" s="32" t="s">
        <v>41</v>
      </c>
      <c r="N1013">
        <v>1</v>
      </c>
      <c r="O1013" s="32" t="s">
        <v>42</v>
      </c>
      <c r="P1013">
        <v>0</v>
      </c>
      <c r="Q1013" s="32" t="s">
        <v>41</v>
      </c>
      <c r="R1013">
        <v>642175520</v>
      </c>
      <c r="S1013" s="32" t="s">
        <v>194</v>
      </c>
      <c r="T1013" s="32" t="s">
        <v>195</v>
      </c>
      <c r="U1013" s="32" t="s">
        <v>45</v>
      </c>
      <c r="V1013" s="32" t="s">
        <v>2093</v>
      </c>
      <c r="W1013" s="33">
        <v>44830.384375000001</v>
      </c>
      <c r="X1013" s="32" t="s">
        <v>196</v>
      </c>
      <c r="Y1013" s="32" t="s">
        <v>235</v>
      </c>
      <c r="Z1013" s="32" t="s">
        <v>48</v>
      </c>
      <c r="AA1013" s="32" t="s">
        <v>197</v>
      </c>
      <c r="AB1013" s="32" t="s">
        <v>4028</v>
      </c>
      <c r="AC1013" s="32" t="s">
        <v>538</v>
      </c>
      <c r="AD1013" s="34"/>
      <c r="AE1013" s="32" t="s">
        <v>39</v>
      </c>
      <c r="AF1013" s="32" t="s">
        <v>50</v>
      </c>
      <c r="AG1013" s="35">
        <v>0</v>
      </c>
      <c r="AH1013" s="33">
        <v>44838.449652777781</v>
      </c>
      <c r="AI1013" s="32" t="s">
        <v>41</v>
      </c>
    </row>
    <row r="1014" spans="1:35">
      <c r="A1014" s="32" t="s">
        <v>35</v>
      </c>
      <c r="B1014" s="32" t="s">
        <v>36</v>
      </c>
      <c r="C1014" s="33">
        <v>44831.671886574077</v>
      </c>
      <c r="D1014" s="33">
        <v>44830.384502314817</v>
      </c>
      <c r="E1014" s="32" t="s">
        <v>37</v>
      </c>
      <c r="F1014" s="32" t="s">
        <v>4029</v>
      </c>
      <c r="G1014">
        <v>12143</v>
      </c>
      <c r="H1014" s="33">
        <v>44840.655914351853</v>
      </c>
      <c r="I1014" s="32" t="s">
        <v>38</v>
      </c>
      <c r="J1014" s="32" t="s">
        <v>39</v>
      </c>
      <c r="K1014" s="33"/>
      <c r="L1014" s="32" t="s">
        <v>40</v>
      </c>
      <c r="M1014" s="32" t="s">
        <v>56</v>
      </c>
      <c r="N1014">
        <v>1</v>
      </c>
      <c r="O1014" s="32" t="s">
        <v>42</v>
      </c>
      <c r="P1014">
        <v>0</v>
      </c>
      <c r="Q1014" s="32" t="s">
        <v>56</v>
      </c>
      <c r="R1014">
        <v>618623338</v>
      </c>
      <c r="S1014" s="32" t="s">
        <v>967</v>
      </c>
      <c r="T1014" s="32" t="s">
        <v>4030</v>
      </c>
      <c r="U1014" s="32" t="s">
        <v>45</v>
      </c>
      <c r="V1014" s="32" t="s">
        <v>4031</v>
      </c>
      <c r="W1014" s="33">
        <v>44831.400625000002</v>
      </c>
      <c r="X1014" s="32" t="s">
        <v>72</v>
      </c>
      <c r="Y1014" s="32" t="s">
        <v>47</v>
      </c>
      <c r="Z1014" s="32" t="s">
        <v>48</v>
      </c>
      <c r="AA1014" s="32" t="s">
        <v>86</v>
      </c>
      <c r="AB1014" s="32" t="s">
        <v>4032</v>
      </c>
      <c r="AC1014" s="32" t="s">
        <v>168</v>
      </c>
      <c r="AD1014" s="34"/>
      <c r="AE1014" s="32" t="s">
        <v>39</v>
      </c>
      <c r="AF1014" s="32" t="s">
        <v>50</v>
      </c>
      <c r="AG1014" s="35">
        <v>0</v>
      </c>
      <c r="AH1014" s="33">
        <v>44831.671886574077</v>
      </c>
      <c r="AI1014" s="32" t="s">
        <v>56</v>
      </c>
    </row>
    <row r="1015" spans="1:35">
      <c r="A1015" s="32" t="s">
        <v>35</v>
      </c>
      <c r="B1015" s="32" t="s">
        <v>1527</v>
      </c>
      <c r="C1015" s="33">
        <v>44830.385729166665</v>
      </c>
      <c r="D1015" s="33">
        <v>44830.385474537034</v>
      </c>
      <c r="E1015" s="32" t="s">
        <v>37</v>
      </c>
      <c r="F1015" s="32" t="s">
        <v>4033</v>
      </c>
      <c r="G1015">
        <v>12144</v>
      </c>
      <c r="H1015" s="33">
        <v>44832.64298611111</v>
      </c>
      <c r="I1015" s="32" t="s">
        <v>38</v>
      </c>
      <c r="J1015" s="32" t="s">
        <v>39</v>
      </c>
      <c r="K1015" s="33"/>
      <c r="L1015" s="32" t="s">
        <v>40</v>
      </c>
      <c r="M1015" s="32" t="s">
        <v>41</v>
      </c>
      <c r="N1015">
        <v>1</v>
      </c>
      <c r="O1015" s="32" t="s">
        <v>42</v>
      </c>
      <c r="P1015">
        <v>0</v>
      </c>
      <c r="Q1015" s="32" t="s">
        <v>41</v>
      </c>
      <c r="R1015">
        <v>642175520</v>
      </c>
      <c r="S1015" s="32" t="s">
        <v>194</v>
      </c>
      <c r="T1015" s="32" t="s">
        <v>195</v>
      </c>
      <c r="U1015" s="32" t="s">
        <v>45</v>
      </c>
      <c r="V1015" s="32" t="s">
        <v>752</v>
      </c>
      <c r="W1015" s="33">
        <v>44830.385729166665</v>
      </c>
      <c r="X1015" s="32" t="s">
        <v>196</v>
      </c>
      <c r="Y1015" s="32" t="s">
        <v>52</v>
      </c>
      <c r="Z1015" s="32" t="s">
        <v>48</v>
      </c>
      <c r="AA1015" s="32" t="s">
        <v>197</v>
      </c>
      <c r="AB1015" s="32" t="s">
        <v>2473</v>
      </c>
      <c r="AC1015" s="32" t="s">
        <v>538</v>
      </c>
      <c r="AD1015" s="34"/>
      <c r="AE1015" s="32" t="s">
        <v>39</v>
      </c>
      <c r="AF1015" s="32" t="s">
        <v>50</v>
      </c>
      <c r="AG1015" s="35">
        <v>0</v>
      </c>
      <c r="AH1015" s="33">
        <v>44830.39298611111</v>
      </c>
      <c r="AI1015" s="32" t="s">
        <v>41</v>
      </c>
    </row>
    <row r="1016" spans="1:35">
      <c r="A1016" s="32" t="s">
        <v>35</v>
      </c>
      <c r="B1016" s="32" t="s">
        <v>73</v>
      </c>
      <c r="C1016" s="33">
        <v>44830.655219907407</v>
      </c>
      <c r="D1016" s="33">
        <v>44830.38554398148</v>
      </c>
      <c r="E1016" s="32" t="s">
        <v>37</v>
      </c>
      <c r="F1016" s="32" t="s">
        <v>4034</v>
      </c>
      <c r="G1016">
        <v>12145</v>
      </c>
      <c r="H1016" s="33">
        <v>44840.412164351852</v>
      </c>
      <c r="I1016" s="32" t="s">
        <v>38</v>
      </c>
      <c r="J1016" s="32" t="s">
        <v>39</v>
      </c>
      <c r="K1016" s="33"/>
      <c r="L1016" s="32" t="s">
        <v>40</v>
      </c>
      <c r="M1016" s="32" t="s">
        <v>56</v>
      </c>
      <c r="N1016">
        <v>1</v>
      </c>
      <c r="O1016" s="32" t="s">
        <v>42</v>
      </c>
      <c r="P1016">
        <v>0</v>
      </c>
      <c r="Q1016" s="32" t="s">
        <v>56</v>
      </c>
      <c r="R1016">
        <v>8177</v>
      </c>
      <c r="S1016" s="32" t="s">
        <v>745</v>
      </c>
      <c r="T1016" s="32" t="s">
        <v>746</v>
      </c>
      <c r="U1016" s="32" t="s">
        <v>45</v>
      </c>
      <c r="V1016" s="32" t="s">
        <v>4035</v>
      </c>
      <c r="W1016" s="33">
        <v>44830.628645833334</v>
      </c>
      <c r="X1016" s="32" t="s">
        <v>72</v>
      </c>
      <c r="Y1016" s="32" t="s">
        <v>47</v>
      </c>
      <c r="Z1016" s="32" t="s">
        <v>48</v>
      </c>
      <c r="AA1016" s="32" t="s">
        <v>105</v>
      </c>
      <c r="AB1016" s="32" t="s">
        <v>4036</v>
      </c>
      <c r="AC1016" s="32" t="s">
        <v>2253</v>
      </c>
      <c r="AD1016" s="34"/>
      <c r="AE1016" s="32" t="s">
        <v>39</v>
      </c>
      <c r="AF1016" s="32" t="s">
        <v>50</v>
      </c>
      <c r="AG1016" s="35">
        <v>0</v>
      </c>
      <c r="AH1016" s="33">
        <v>44830.655219907407</v>
      </c>
      <c r="AI1016" s="32" t="s">
        <v>56</v>
      </c>
    </row>
    <row r="1017" spans="1:35">
      <c r="A1017" s="32" t="s">
        <v>35</v>
      </c>
      <c r="B1017" s="32" t="s">
        <v>36</v>
      </c>
      <c r="C1017" s="33"/>
      <c r="D1017" s="33">
        <v>44830.38559027778</v>
      </c>
      <c r="E1017" s="32" t="s">
        <v>37</v>
      </c>
      <c r="F1017" s="32" t="s">
        <v>4037</v>
      </c>
      <c r="G1017">
        <v>12146</v>
      </c>
      <c r="H1017" s="33">
        <v>44840.385995370372</v>
      </c>
      <c r="I1017" s="32" t="s">
        <v>38</v>
      </c>
      <c r="J1017" s="32" t="s">
        <v>39</v>
      </c>
      <c r="K1017" s="33"/>
      <c r="L1017" s="32" t="s">
        <v>40</v>
      </c>
      <c r="M1017" s="32" t="s">
        <v>56</v>
      </c>
      <c r="N1017">
        <v>1</v>
      </c>
      <c r="O1017" s="32" t="s">
        <v>42</v>
      </c>
      <c r="P1017">
        <v>0</v>
      </c>
      <c r="Q1017" s="32" t="s">
        <v>56</v>
      </c>
      <c r="R1017">
        <v>6168</v>
      </c>
      <c r="S1017" s="32" t="s">
        <v>4038</v>
      </c>
      <c r="T1017" s="32" t="s">
        <v>4039</v>
      </c>
      <c r="U1017" s="32" t="s">
        <v>39</v>
      </c>
      <c r="V1017" s="32" t="s">
        <v>39</v>
      </c>
      <c r="W1017" s="33"/>
      <c r="X1017" s="32" t="s">
        <v>219</v>
      </c>
      <c r="Y1017" s="32" t="s">
        <v>47</v>
      </c>
      <c r="Z1017" s="32" t="s">
        <v>160</v>
      </c>
      <c r="AA1017" s="32" t="s">
        <v>118</v>
      </c>
      <c r="AB1017" s="32" t="s">
        <v>4040</v>
      </c>
      <c r="AC1017" s="32" t="s">
        <v>4002</v>
      </c>
      <c r="AD1017" s="34"/>
      <c r="AE1017" s="32" t="s">
        <v>39</v>
      </c>
      <c r="AF1017" s="32" t="s">
        <v>50</v>
      </c>
      <c r="AG1017" s="35">
        <v>0</v>
      </c>
      <c r="AH1017" s="33">
        <v>44830.393634259257</v>
      </c>
      <c r="AI1017" s="32" t="s">
        <v>56</v>
      </c>
    </row>
    <row r="1018" spans="1:35">
      <c r="A1018" s="32" t="s">
        <v>35</v>
      </c>
      <c r="B1018" s="32" t="s">
        <v>73</v>
      </c>
      <c r="C1018" s="33">
        <v>44830.658715277779</v>
      </c>
      <c r="D1018" s="33">
        <v>44830.386412037034</v>
      </c>
      <c r="E1018" s="32" t="s">
        <v>37</v>
      </c>
      <c r="F1018" s="32" t="s">
        <v>39</v>
      </c>
      <c r="G1018">
        <v>12147</v>
      </c>
      <c r="H1018" s="33">
        <v>44832.637881944444</v>
      </c>
      <c r="I1018" s="32" t="s">
        <v>38</v>
      </c>
      <c r="J1018" s="32" t="s">
        <v>39</v>
      </c>
      <c r="K1018" s="33"/>
      <c r="L1018" s="32" t="s">
        <v>40</v>
      </c>
      <c r="M1018" s="32" t="s">
        <v>56</v>
      </c>
      <c r="N1018">
        <v>2</v>
      </c>
      <c r="O1018" s="32" t="s">
        <v>488</v>
      </c>
      <c r="P1018">
        <v>0</v>
      </c>
      <c r="Q1018" s="32" t="s">
        <v>41</v>
      </c>
      <c r="R1018">
        <v>6355</v>
      </c>
      <c r="S1018" s="32" t="s">
        <v>1054</v>
      </c>
      <c r="T1018" s="32" t="s">
        <v>1055</v>
      </c>
      <c r="U1018" s="32" t="s">
        <v>45</v>
      </c>
      <c r="V1018" s="32" t="s">
        <v>4041</v>
      </c>
      <c r="W1018" s="33">
        <v>44830.657523148147</v>
      </c>
      <c r="X1018" s="32" t="s">
        <v>67</v>
      </c>
      <c r="Y1018" s="32" t="s">
        <v>47</v>
      </c>
      <c r="Z1018" s="32" t="s">
        <v>48</v>
      </c>
      <c r="AA1018" s="32" t="s">
        <v>77</v>
      </c>
      <c r="AB1018" s="32" t="s">
        <v>1056</v>
      </c>
      <c r="AC1018" s="32" t="s">
        <v>521</v>
      </c>
      <c r="AD1018" s="34"/>
      <c r="AE1018" s="32" t="s">
        <v>39</v>
      </c>
      <c r="AF1018" s="32" t="s">
        <v>50</v>
      </c>
      <c r="AG1018" s="35">
        <v>0</v>
      </c>
      <c r="AH1018" s="33">
        <v>44830.658715277779</v>
      </c>
      <c r="AI1018" s="32" t="s">
        <v>56</v>
      </c>
    </row>
    <row r="1019" spans="1:35">
      <c r="A1019" s="32" t="s">
        <v>35</v>
      </c>
      <c r="B1019" s="32" t="s">
        <v>1527</v>
      </c>
      <c r="C1019" s="33">
        <v>44830.612233796295</v>
      </c>
      <c r="D1019" s="33">
        <v>44830.386562500003</v>
      </c>
      <c r="E1019" s="32" t="s">
        <v>37</v>
      </c>
      <c r="F1019" s="32" t="s">
        <v>4042</v>
      </c>
      <c r="G1019">
        <v>12148</v>
      </c>
      <c r="H1019" s="33">
        <v>44840.521956018521</v>
      </c>
      <c r="I1019" s="32" t="s">
        <v>38</v>
      </c>
      <c r="J1019" s="32" t="s">
        <v>39</v>
      </c>
      <c r="K1019" s="33"/>
      <c r="L1019" s="32" t="s">
        <v>40</v>
      </c>
      <c r="M1019" s="32" t="s">
        <v>56</v>
      </c>
      <c r="N1019">
        <v>1</v>
      </c>
      <c r="O1019" s="32" t="s">
        <v>453</v>
      </c>
      <c r="P1019">
        <v>0</v>
      </c>
      <c r="Q1019" s="32" t="s">
        <v>56</v>
      </c>
      <c r="R1019">
        <v>5742</v>
      </c>
      <c r="S1019" s="32" t="s">
        <v>218</v>
      </c>
      <c r="T1019" s="32" t="s">
        <v>219</v>
      </c>
      <c r="U1019" s="32" t="s">
        <v>45</v>
      </c>
      <c r="V1019" s="32" t="s">
        <v>4043</v>
      </c>
      <c r="W1019" s="33">
        <v>44830.477222222224</v>
      </c>
      <c r="X1019" s="32" t="s">
        <v>58</v>
      </c>
      <c r="Y1019" s="32" t="s">
        <v>52</v>
      </c>
      <c r="Z1019" s="32" t="s">
        <v>48</v>
      </c>
      <c r="AA1019" s="32" t="s">
        <v>455</v>
      </c>
      <c r="AB1019" s="32" t="s">
        <v>4044</v>
      </c>
      <c r="AC1019" s="32" t="s">
        <v>467</v>
      </c>
      <c r="AD1019" s="34"/>
      <c r="AE1019" s="32" t="s">
        <v>39</v>
      </c>
      <c r="AF1019" s="32" t="s">
        <v>50</v>
      </c>
      <c r="AG1019" s="35">
        <v>0</v>
      </c>
      <c r="AH1019" s="33">
        <v>44830.612233796295</v>
      </c>
      <c r="AI1019" s="32" t="s">
        <v>56</v>
      </c>
    </row>
    <row r="1020" spans="1:35">
      <c r="A1020" s="32" t="s">
        <v>35</v>
      </c>
      <c r="B1020" s="32" t="s">
        <v>1527</v>
      </c>
      <c r="C1020" s="33">
        <v>44830.387430555558</v>
      </c>
      <c r="D1020" s="33">
        <v>44830.386562500003</v>
      </c>
      <c r="E1020" s="32" t="s">
        <v>37</v>
      </c>
      <c r="F1020" s="32" t="s">
        <v>4045</v>
      </c>
      <c r="G1020">
        <v>12149</v>
      </c>
      <c r="H1020" s="33">
        <v>44840.698912037034</v>
      </c>
      <c r="I1020" s="32" t="s">
        <v>38</v>
      </c>
      <c r="J1020" s="32" t="s">
        <v>39</v>
      </c>
      <c r="K1020" s="33"/>
      <c r="L1020" s="32" t="s">
        <v>40</v>
      </c>
      <c r="M1020" s="32" t="s">
        <v>41</v>
      </c>
      <c r="N1020">
        <v>1</v>
      </c>
      <c r="O1020" s="32" t="s">
        <v>42</v>
      </c>
      <c r="P1020">
        <v>0</v>
      </c>
      <c r="Q1020" s="32" t="s">
        <v>41</v>
      </c>
      <c r="R1020">
        <v>642175520</v>
      </c>
      <c r="S1020" s="32" t="s">
        <v>194</v>
      </c>
      <c r="T1020" s="32" t="s">
        <v>195</v>
      </c>
      <c r="U1020" s="32" t="s">
        <v>45</v>
      </c>
      <c r="V1020" s="32" t="s">
        <v>4046</v>
      </c>
      <c r="W1020" s="33">
        <v>44830.387430555558</v>
      </c>
      <c r="X1020" s="32" t="s">
        <v>196</v>
      </c>
      <c r="Y1020" s="32" t="s">
        <v>52</v>
      </c>
      <c r="Z1020" s="32" t="s">
        <v>48</v>
      </c>
      <c r="AA1020" s="32" t="s">
        <v>197</v>
      </c>
      <c r="AB1020" s="32" t="s">
        <v>2085</v>
      </c>
      <c r="AC1020" s="32" t="s">
        <v>538</v>
      </c>
      <c r="AD1020" s="34"/>
      <c r="AE1020" s="32" t="s">
        <v>39</v>
      </c>
      <c r="AF1020" s="32" t="s">
        <v>50</v>
      </c>
      <c r="AG1020" s="35">
        <v>0</v>
      </c>
      <c r="AH1020" s="33">
        <v>44838.449606481481</v>
      </c>
      <c r="AI1020" s="32" t="s">
        <v>41</v>
      </c>
    </row>
    <row r="1021" spans="1:35">
      <c r="A1021" s="32" t="s">
        <v>35</v>
      </c>
      <c r="B1021" s="32" t="s">
        <v>1527</v>
      </c>
      <c r="C1021" s="33">
        <v>44830.389282407406</v>
      </c>
      <c r="D1021" s="33">
        <v>44830.388993055552</v>
      </c>
      <c r="E1021" s="32" t="s">
        <v>37</v>
      </c>
      <c r="F1021" s="32" t="s">
        <v>4047</v>
      </c>
      <c r="G1021">
        <v>12150</v>
      </c>
      <c r="H1021" s="33">
        <v>44840.699571759258</v>
      </c>
      <c r="I1021" s="32" t="s">
        <v>38</v>
      </c>
      <c r="J1021" s="32" t="s">
        <v>39</v>
      </c>
      <c r="K1021" s="33"/>
      <c r="L1021" s="32" t="s">
        <v>40</v>
      </c>
      <c r="M1021" s="32" t="s">
        <v>41</v>
      </c>
      <c r="N1021">
        <v>1</v>
      </c>
      <c r="O1021" s="32" t="s">
        <v>42</v>
      </c>
      <c r="P1021">
        <v>0</v>
      </c>
      <c r="Q1021" s="32" t="s">
        <v>41</v>
      </c>
      <c r="R1021">
        <v>642175520</v>
      </c>
      <c r="S1021" s="32" t="s">
        <v>194</v>
      </c>
      <c r="T1021" s="32" t="s">
        <v>195</v>
      </c>
      <c r="U1021" s="32" t="s">
        <v>45</v>
      </c>
      <c r="V1021" s="32" t="s">
        <v>835</v>
      </c>
      <c r="W1021" s="33">
        <v>44830.389282407406</v>
      </c>
      <c r="X1021" s="32" t="s">
        <v>196</v>
      </c>
      <c r="Y1021" s="32" t="s">
        <v>235</v>
      </c>
      <c r="Z1021" s="32" t="s">
        <v>48</v>
      </c>
      <c r="AA1021" s="32" t="s">
        <v>197</v>
      </c>
      <c r="AB1021" s="32" t="s">
        <v>193</v>
      </c>
      <c r="AC1021" s="32" t="s">
        <v>538</v>
      </c>
      <c r="AD1021" s="34"/>
      <c r="AE1021" s="32" t="s">
        <v>39</v>
      </c>
      <c r="AF1021" s="32" t="s">
        <v>50</v>
      </c>
      <c r="AG1021" s="35">
        <v>0</v>
      </c>
      <c r="AH1021" s="33">
        <v>44838.449571759258</v>
      </c>
      <c r="AI1021" s="32" t="s">
        <v>41</v>
      </c>
    </row>
    <row r="1022" spans="1:35">
      <c r="A1022" s="32" t="s">
        <v>35</v>
      </c>
      <c r="B1022" s="32" t="s">
        <v>1527</v>
      </c>
      <c r="C1022" s="33">
        <v>44830.392754629633</v>
      </c>
      <c r="D1022" s="33">
        <v>44830.392395833333</v>
      </c>
      <c r="E1022" s="32" t="s">
        <v>37</v>
      </c>
      <c r="F1022" s="32" t="s">
        <v>4048</v>
      </c>
      <c r="G1022">
        <v>12151</v>
      </c>
      <c r="H1022" s="33">
        <v>44840.699513888889</v>
      </c>
      <c r="I1022" s="32" t="s">
        <v>38</v>
      </c>
      <c r="J1022" s="32" t="s">
        <v>39</v>
      </c>
      <c r="K1022" s="33"/>
      <c r="L1022" s="32" t="s">
        <v>40</v>
      </c>
      <c r="M1022" s="32" t="s">
        <v>41</v>
      </c>
      <c r="N1022">
        <v>1</v>
      </c>
      <c r="O1022" s="32" t="s">
        <v>42</v>
      </c>
      <c r="P1022">
        <v>0</v>
      </c>
      <c r="Q1022" s="32" t="s">
        <v>41</v>
      </c>
      <c r="R1022">
        <v>642175520</v>
      </c>
      <c r="S1022" s="32" t="s">
        <v>194</v>
      </c>
      <c r="T1022" s="32" t="s">
        <v>195</v>
      </c>
      <c r="U1022" s="32" t="s">
        <v>45</v>
      </c>
      <c r="V1022" s="32" t="s">
        <v>750</v>
      </c>
      <c r="W1022" s="33">
        <v>44830.392754629633</v>
      </c>
      <c r="X1022" s="32" t="s">
        <v>196</v>
      </c>
      <c r="Y1022" s="32" t="s">
        <v>282</v>
      </c>
      <c r="Z1022" s="32" t="s">
        <v>48</v>
      </c>
      <c r="AA1022" s="32" t="s">
        <v>197</v>
      </c>
      <c r="AB1022" s="32" t="s">
        <v>4049</v>
      </c>
      <c r="AC1022" s="32" t="s">
        <v>538</v>
      </c>
      <c r="AD1022" s="34"/>
      <c r="AE1022" s="32" t="s">
        <v>39</v>
      </c>
      <c r="AF1022" s="32" t="s">
        <v>50</v>
      </c>
      <c r="AG1022" s="35">
        <v>0</v>
      </c>
      <c r="AH1022" s="33">
        <v>44838.449513888889</v>
      </c>
      <c r="AI1022" s="32" t="s">
        <v>41</v>
      </c>
    </row>
    <row r="1023" spans="1:35">
      <c r="A1023" s="32" t="s">
        <v>35</v>
      </c>
      <c r="B1023" s="32" t="s">
        <v>1527</v>
      </c>
      <c r="C1023" s="33">
        <v>44830.394409722219</v>
      </c>
      <c r="D1023" s="33">
        <v>44830.394131944442</v>
      </c>
      <c r="E1023" s="32" t="s">
        <v>37</v>
      </c>
      <c r="F1023" s="32" t="s">
        <v>4050</v>
      </c>
      <c r="G1023">
        <v>12152</v>
      </c>
      <c r="H1023" s="33">
        <v>44840.699479166666</v>
      </c>
      <c r="I1023" s="32" t="s">
        <v>38</v>
      </c>
      <c r="J1023" s="32" t="s">
        <v>39</v>
      </c>
      <c r="K1023" s="33"/>
      <c r="L1023" s="32" t="s">
        <v>40</v>
      </c>
      <c r="M1023" s="32" t="s">
        <v>41</v>
      </c>
      <c r="N1023">
        <v>1</v>
      </c>
      <c r="O1023" s="32" t="s">
        <v>42</v>
      </c>
      <c r="P1023">
        <v>0</v>
      </c>
      <c r="Q1023" s="32" t="s">
        <v>41</v>
      </c>
      <c r="R1023">
        <v>642175520</v>
      </c>
      <c r="S1023" s="32" t="s">
        <v>194</v>
      </c>
      <c r="T1023" s="32" t="s">
        <v>195</v>
      </c>
      <c r="U1023" s="32" t="s">
        <v>45</v>
      </c>
      <c r="V1023" s="32" t="s">
        <v>891</v>
      </c>
      <c r="W1023" s="33">
        <v>44830.394409722219</v>
      </c>
      <c r="X1023" s="32" t="s">
        <v>196</v>
      </c>
      <c r="Y1023" s="32" t="s">
        <v>282</v>
      </c>
      <c r="Z1023" s="32" t="s">
        <v>48</v>
      </c>
      <c r="AA1023" s="32" t="s">
        <v>197</v>
      </c>
      <c r="AB1023" s="32" t="s">
        <v>4051</v>
      </c>
      <c r="AC1023" s="32" t="s">
        <v>538</v>
      </c>
      <c r="AD1023" s="34"/>
      <c r="AE1023" s="32" t="s">
        <v>39</v>
      </c>
      <c r="AF1023" s="32" t="s">
        <v>50</v>
      </c>
      <c r="AG1023" s="35">
        <v>0</v>
      </c>
      <c r="AH1023" s="33">
        <v>44838.449479166666</v>
      </c>
      <c r="AI1023" s="32" t="s">
        <v>41</v>
      </c>
    </row>
    <row r="1024" spans="1:35">
      <c r="A1024" s="32" t="s">
        <v>35</v>
      </c>
      <c r="B1024" s="32" t="s">
        <v>178</v>
      </c>
      <c r="C1024" s="33">
        <v>44834.402083333334</v>
      </c>
      <c r="D1024" s="33">
        <v>44830.394606481481</v>
      </c>
      <c r="E1024" s="32" t="s">
        <v>37</v>
      </c>
      <c r="F1024" s="32" t="s">
        <v>39</v>
      </c>
      <c r="G1024">
        <v>12153</v>
      </c>
      <c r="H1024" s="33">
        <v>44838.438194444447</v>
      </c>
      <c r="I1024" s="32" t="s">
        <v>38</v>
      </c>
      <c r="J1024" s="32" t="s">
        <v>39</v>
      </c>
      <c r="K1024" s="33"/>
      <c r="L1024" s="32" t="s">
        <v>40</v>
      </c>
      <c r="M1024" s="32" t="s">
        <v>56</v>
      </c>
      <c r="N1024">
        <v>1</v>
      </c>
      <c r="O1024" s="32" t="s">
        <v>311</v>
      </c>
      <c r="P1024">
        <v>0</v>
      </c>
      <c r="Q1024" s="32" t="s">
        <v>41</v>
      </c>
      <c r="R1024">
        <v>6682</v>
      </c>
      <c r="S1024" s="32" t="s">
        <v>826</v>
      </c>
      <c r="T1024" s="32" t="s">
        <v>2442</v>
      </c>
      <c r="U1024" s="32" t="s">
        <v>45</v>
      </c>
      <c r="V1024" s="32" t="s">
        <v>4052</v>
      </c>
      <c r="W1024" s="33">
        <v>44833.36204861111</v>
      </c>
      <c r="X1024" s="32" t="s">
        <v>72</v>
      </c>
      <c r="Y1024" s="32" t="s">
        <v>47</v>
      </c>
      <c r="Z1024" s="32" t="s">
        <v>48</v>
      </c>
      <c r="AA1024" s="32" t="s">
        <v>182</v>
      </c>
      <c r="AB1024" s="32" t="s">
        <v>827</v>
      </c>
      <c r="AC1024" s="32" t="s">
        <v>328</v>
      </c>
      <c r="AD1024" s="34"/>
      <c r="AE1024" s="32" t="s">
        <v>39</v>
      </c>
      <c r="AF1024" s="32" t="s">
        <v>53</v>
      </c>
      <c r="AG1024" s="35">
        <v>0</v>
      </c>
      <c r="AH1024" s="33">
        <v>44834.402083333334</v>
      </c>
      <c r="AI1024" s="32" t="s">
        <v>56</v>
      </c>
    </row>
    <row r="1025" spans="1:35">
      <c r="A1025" s="32" t="s">
        <v>35</v>
      </c>
      <c r="B1025" s="32" t="s">
        <v>1527</v>
      </c>
      <c r="C1025" s="33">
        <v>44830.395405092589</v>
      </c>
      <c r="D1025" s="33">
        <v>44830.395104166666</v>
      </c>
      <c r="E1025" s="32" t="s">
        <v>37</v>
      </c>
      <c r="F1025" s="32" t="s">
        <v>4053</v>
      </c>
      <c r="G1025">
        <v>12154</v>
      </c>
      <c r="H1025" s="33">
        <v>44840.698773148149</v>
      </c>
      <c r="I1025" s="32" t="s">
        <v>38</v>
      </c>
      <c r="J1025" s="32" t="s">
        <v>39</v>
      </c>
      <c r="K1025" s="33"/>
      <c r="L1025" s="32" t="s">
        <v>40</v>
      </c>
      <c r="M1025" s="32" t="s">
        <v>41</v>
      </c>
      <c r="N1025">
        <v>1</v>
      </c>
      <c r="O1025" s="32" t="s">
        <v>42</v>
      </c>
      <c r="P1025">
        <v>0</v>
      </c>
      <c r="Q1025" s="32" t="s">
        <v>41</v>
      </c>
      <c r="R1025">
        <v>642175520</v>
      </c>
      <c r="S1025" s="32" t="s">
        <v>194</v>
      </c>
      <c r="T1025" s="32" t="s">
        <v>195</v>
      </c>
      <c r="U1025" s="32" t="s">
        <v>45</v>
      </c>
      <c r="V1025" s="32" t="s">
        <v>1008</v>
      </c>
      <c r="W1025" s="33">
        <v>44830.395405092589</v>
      </c>
      <c r="X1025" s="32" t="s">
        <v>196</v>
      </c>
      <c r="Y1025" s="32" t="s">
        <v>282</v>
      </c>
      <c r="Z1025" s="32" t="s">
        <v>48</v>
      </c>
      <c r="AA1025" s="32" t="s">
        <v>197</v>
      </c>
      <c r="AB1025" s="32" t="s">
        <v>4054</v>
      </c>
      <c r="AC1025" s="32" t="s">
        <v>538</v>
      </c>
      <c r="AD1025" s="34"/>
      <c r="AE1025" s="32" t="s">
        <v>39</v>
      </c>
      <c r="AF1025" s="32" t="s">
        <v>50</v>
      </c>
      <c r="AG1025" s="35">
        <v>0</v>
      </c>
      <c r="AH1025" s="33">
        <v>44838.448773148149</v>
      </c>
      <c r="AI1025" s="32" t="s">
        <v>41</v>
      </c>
    </row>
    <row r="1026" spans="1:35">
      <c r="A1026" s="32" t="s">
        <v>35</v>
      </c>
      <c r="B1026" s="32" t="s">
        <v>1527</v>
      </c>
      <c r="C1026" s="33">
        <v>44830.39675925926</v>
      </c>
      <c r="D1026" s="33">
        <v>44830.396469907406</v>
      </c>
      <c r="E1026" s="32" t="s">
        <v>37</v>
      </c>
      <c r="F1026" s="32" t="s">
        <v>4055</v>
      </c>
      <c r="G1026">
        <v>12155</v>
      </c>
      <c r="H1026" s="33">
        <v>44840.698692129627</v>
      </c>
      <c r="I1026" s="32" t="s">
        <v>38</v>
      </c>
      <c r="J1026" s="32" t="s">
        <v>39</v>
      </c>
      <c r="K1026" s="33"/>
      <c r="L1026" s="32" t="s">
        <v>40</v>
      </c>
      <c r="M1026" s="32" t="s">
        <v>41</v>
      </c>
      <c r="N1026">
        <v>1</v>
      </c>
      <c r="O1026" s="32" t="s">
        <v>42</v>
      </c>
      <c r="P1026">
        <v>0</v>
      </c>
      <c r="Q1026" s="32" t="s">
        <v>41</v>
      </c>
      <c r="R1026">
        <v>642175520</v>
      </c>
      <c r="S1026" s="32" t="s">
        <v>194</v>
      </c>
      <c r="T1026" s="32" t="s">
        <v>195</v>
      </c>
      <c r="U1026" s="32" t="s">
        <v>45</v>
      </c>
      <c r="V1026" s="32" t="s">
        <v>835</v>
      </c>
      <c r="W1026" s="33">
        <v>44830.39675925926</v>
      </c>
      <c r="X1026" s="32" t="s">
        <v>196</v>
      </c>
      <c r="Y1026" s="32" t="s">
        <v>52</v>
      </c>
      <c r="Z1026" s="32" t="s">
        <v>48</v>
      </c>
      <c r="AA1026" s="32" t="s">
        <v>197</v>
      </c>
      <c r="AB1026" s="32" t="s">
        <v>4056</v>
      </c>
      <c r="AC1026" s="32" t="s">
        <v>538</v>
      </c>
      <c r="AD1026" s="34"/>
      <c r="AE1026" s="32" t="s">
        <v>39</v>
      </c>
      <c r="AF1026" s="32" t="s">
        <v>50</v>
      </c>
      <c r="AG1026" s="35">
        <v>0</v>
      </c>
      <c r="AH1026" s="33">
        <v>44838.448692129627</v>
      </c>
      <c r="AI1026" s="32" t="s">
        <v>41</v>
      </c>
    </row>
    <row r="1027" spans="1:35">
      <c r="A1027" s="32" t="s">
        <v>35</v>
      </c>
      <c r="B1027" s="32" t="s">
        <v>1527</v>
      </c>
      <c r="C1027" s="33">
        <v>44830.61246527778</v>
      </c>
      <c r="D1027" s="33">
        <v>44830.411122685182</v>
      </c>
      <c r="E1027" s="32" t="s">
        <v>37</v>
      </c>
      <c r="F1027" s="32" t="s">
        <v>4057</v>
      </c>
      <c r="G1027">
        <v>12156</v>
      </c>
      <c r="H1027" s="33">
        <v>44840.589548611111</v>
      </c>
      <c r="I1027" s="32" t="s">
        <v>38</v>
      </c>
      <c r="J1027" s="32" t="s">
        <v>39</v>
      </c>
      <c r="K1027" s="33"/>
      <c r="L1027" s="32" t="s">
        <v>40</v>
      </c>
      <c r="M1027" s="32" t="s">
        <v>56</v>
      </c>
      <c r="N1027">
        <v>1</v>
      </c>
      <c r="O1027" s="32" t="s">
        <v>224</v>
      </c>
      <c r="P1027">
        <v>0</v>
      </c>
      <c r="Q1027" s="32" t="s">
        <v>56</v>
      </c>
      <c r="R1027">
        <v>5744</v>
      </c>
      <c r="S1027" s="32" t="s">
        <v>937</v>
      </c>
      <c r="T1027" s="32" t="s">
        <v>938</v>
      </c>
      <c r="U1027" s="32" t="s">
        <v>45</v>
      </c>
      <c r="V1027" s="32" t="s">
        <v>4058</v>
      </c>
      <c r="W1027" s="33">
        <v>44830.434421296297</v>
      </c>
      <c r="X1027" s="32" t="s">
        <v>94</v>
      </c>
      <c r="Y1027" s="32" t="s">
        <v>47</v>
      </c>
      <c r="Z1027" s="32" t="s">
        <v>48</v>
      </c>
      <c r="AA1027" s="32" t="s">
        <v>455</v>
      </c>
      <c r="AB1027" s="32" t="s">
        <v>4059</v>
      </c>
      <c r="AC1027" s="32" t="s">
        <v>467</v>
      </c>
      <c r="AD1027" s="34"/>
      <c r="AE1027" s="32" t="s">
        <v>39</v>
      </c>
      <c r="AF1027" s="32" t="s">
        <v>50</v>
      </c>
      <c r="AG1027" s="35">
        <v>0</v>
      </c>
      <c r="AH1027" s="33">
        <v>44830.61246527778</v>
      </c>
      <c r="AI1027" s="32" t="s">
        <v>56</v>
      </c>
    </row>
    <row r="1028" spans="1:35">
      <c r="A1028" s="32" t="s">
        <v>35</v>
      </c>
      <c r="B1028" s="32" t="s">
        <v>1527</v>
      </c>
      <c r="C1028" s="33">
        <v>44834.441921296297</v>
      </c>
      <c r="D1028" s="33">
        <v>44830.41615740741</v>
      </c>
      <c r="E1028" s="32" t="s">
        <v>37</v>
      </c>
      <c r="F1028" s="32" t="s">
        <v>39</v>
      </c>
      <c r="G1028">
        <v>12157</v>
      </c>
      <c r="H1028" s="33">
        <v>44838.672303240739</v>
      </c>
      <c r="I1028" s="32" t="s">
        <v>38</v>
      </c>
      <c r="J1028" s="32" t="s">
        <v>39</v>
      </c>
      <c r="K1028" s="33"/>
      <c r="L1028" s="32" t="s">
        <v>40</v>
      </c>
      <c r="M1028" s="32" t="s">
        <v>56</v>
      </c>
      <c r="N1028">
        <v>2</v>
      </c>
      <c r="O1028" s="32" t="s">
        <v>42</v>
      </c>
      <c r="P1028">
        <v>0</v>
      </c>
      <c r="Q1028" s="32" t="s">
        <v>41</v>
      </c>
      <c r="R1028">
        <v>8187</v>
      </c>
      <c r="S1028" s="32" t="s">
        <v>784</v>
      </c>
      <c r="T1028" s="32" t="s">
        <v>1616</v>
      </c>
      <c r="U1028" s="32" t="s">
        <v>45</v>
      </c>
      <c r="V1028" s="32" t="s">
        <v>4060</v>
      </c>
      <c r="W1028" s="33">
        <v>44832.438425925924</v>
      </c>
      <c r="X1028" s="32" t="s">
        <v>215</v>
      </c>
      <c r="Y1028" s="32" t="s">
        <v>47</v>
      </c>
      <c r="Z1028" s="32" t="s">
        <v>48</v>
      </c>
      <c r="AA1028" s="32" t="s">
        <v>792</v>
      </c>
      <c r="AB1028" s="32" t="s">
        <v>785</v>
      </c>
      <c r="AC1028" s="32" t="s">
        <v>670</v>
      </c>
      <c r="AD1028" s="34"/>
      <c r="AE1028" s="32" t="s">
        <v>39</v>
      </c>
      <c r="AF1028" s="32" t="s">
        <v>50</v>
      </c>
      <c r="AG1028" s="35">
        <v>0</v>
      </c>
      <c r="AH1028" s="33">
        <v>44838.444525462961</v>
      </c>
      <c r="AI1028" s="32" t="s">
        <v>41</v>
      </c>
    </row>
    <row r="1029" spans="1:35">
      <c r="A1029" s="32" t="s">
        <v>35</v>
      </c>
      <c r="B1029" s="32" t="s">
        <v>1527</v>
      </c>
      <c r="C1029" s="33">
        <v>44831.6721875</v>
      </c>
      <c r="D1029" s="33">
        <v>44830.416851851849</v>
      </c>
      <c r="E1029" s="32" t="s">
        <v>37</v>
      </c>
      <c r="F1029" s="32" t="s">
        <v>4061</v>
      </c>
      <c r="G1029">
        <v>12158</v>
      </c>
      <c r="H1029" s="33">
        <v>44841.368020833332</v>
      </c>
      <c r="I1029" s="32" t="s">
        <v>4062</v>
      </c>
      <c r="J1029" s="32" t="s">
        <v>45</v>
      </c>
      <c r="K1029" s="33">
        <v>44830.440717592595</v>
      </c>
      <c r="L1029" s="32" t="s">
        <v>40</v>
      </c>
      <c r="M1029" s="32" t="s">
        <v>56</v>
      </c>
      <c r="N1029">
        <v>1</v>
      </c>
      <c r="O1029" s="32" t="s">
        <v>42</v>
      </c>
      <c r="P1029">
        <v>1</v>
      </c>
      <c r="Q1029" s="32" t="s">
        <v>56</v>
      </c>
      <c r="R1029">
        <v>6683</v>
      </c>
      <c r="S1029" s="32" t="s">
        <v>4063</v>
      </c>
      <c r="T1029" s="32" t="s">
        <v>4064</v>
      </c>
      <c r="U1029" s="32" t="s">
        <v>45</v>
      </c>
      <c r="V1029" s="32" t="s">
        <v>4065</v>
      </c>
      <c r="W1029" s="33">
        <v>44831.346331018518</v>
      </c>
      <c r="X1029" s="32" t="s">
        <v>51</v>
      </c>
      <c r="Y1029" s="32" t="s">
        <v>47</v>
      </c>
      <c r="Z1029" s="32" t="s">
        <v>48</v>
      </c>
      <c r="AA1029" s="32" t="s">
        <v>656</v>
      </c>
      <c r="AB1029" s="32" t="s">
        <v>4066</v>
      </c>
      <c r="AC1029" s="32" t="s">
        <v>328</v>
      </c>
      <c r="AD1029" s="34"/>
      <c r="AE1029" s="32" t="s">
        <v>39</v>
      </c>
      <c r="AF1029" s="32" t="s">
        <v>50</v>
      </c>
      <c r="AG1029" s="35">
        <v>0</v>
      </c>
      <c r="AH1029" s="33">
        <v>44831.6721875</v>
      </c>
      <c r="AI1029" s="32" t="s">
        <v>56</v>
      </c>
    </row>
    <row r="1030" spans="1:35">
      <c r="A1030" s="32" t="s">
        <v>35</v>
      </c>
      <c r="B1030" s="32" t="s">
        <v>73</v>
      </c>
      <c r="C1030" s="33">
        <v>44830.612685185188</v>
      </c>
      <c r="D1030" s="33">
        <v>44830.430347222224</v>
      </c>
      <c r="E1030" s="32" t="s">
        <v>37</v>
      </c>
      <c r="F1030" s="32" t="s">
        <v>4067</v>
      </c>
      <c r="G1030">
        <v>12159</v>
      </c>
      <c r="H1030" s="33">
        <v>44840.564074074071</v>
      </c>
      <c r="I1030" s="32" t="s">
        <v>38</v>
      </c>
      <c r="J1030" s="32" t="s">
        <v>39</v>
      </c>
      <c r="K1030" s="33"/>
      <c r="L1030" s="32" t="s">
        <v>40</v>
      </c>
      <c r="M1030" s="32" t="s">
        <v>56</v>
      </c>
      <c r="N1030">
        <v>1</v>
      </c>
      <c r="O1030" s="32" t="s">
        <v>42</v>
      </c>
      <c r="P1030">
        <v>0</v>
      </c>
      <c r="Q1030" s="32" t="s">
        <v>56</v>
      </c>
      <c r="R1030">
        <v>5811</v>
      </c>
      <c r="S1030" s="32" t="s">
        <v>694</v>
      </c>
      <c r="T1030" s="32" t="s">
        <v>695</v>
      </c>
      <c r="U1030" s="32" t="s">
        <v>45</v>
      </c>
      <c r="V1030" s="32" t="s">
        <v>4068</v>
      </c>
      <c r="W1030" s="33">
        <v>44830.479513888888</v>
      </c>
      <c r="X1030" s="32" t="s">
        <v>58</v>
      </c>
      <c r="Y1030" s="32" t="s">
        <v>47</v>
      </c>
      <c r="Z1030" s="32" t="s">
        <v>48</v>
      </c>
      <c r="AA1030" s="32" t="s">
        <v>206</v>
      </c>
      <c r="AB1030" s="32" t="s">
        <v>4069</v>
      </c>
      <c r="AC1030" s="32" t="s">
        <v>451</v>
      </c>
      <c r="AD1030" s="34"/>
      <c r="AE1030" s="32" t="s">
        <v>39</v>
      </c>
      <c r="AF1030" s="32" t="s">
        <v>50</v>
      </c>
      <c r="AG1030" s="35">
        <v>0</v>
      </c>
      <c r="AH1030" s="33">
        <v>44830.612685185188</v>
      </c>
      <c r="AI1030" s="32" t="s">
        <v>56</v>
      </c>
    </row>
    <row r="1031" spans="1:35">
      <c r="A1031" s="32" t="s">
        <v>35</v>
      </c>
      <c r="B1031" s="32" t="s">
        <v>73</v>
      </c>
      <c r="C1031" s="33">
        <v>44830.509074074071</v>
      </c>
      <c r="D1031" s="33">
        <v>44830.431655092594</v>
      </c>
      <c r="E1031" s="32" t="s">
        <v>37</v>
      </c>
      <c r="F1031" s="32" t="s">
        <v>4070</v>
      </c>
      <c r="G1031">
        <v>12160</v>
      </c>
      <c r="H1031" s="33">
        <v>44840.49796296296</v>
      </c>
      <c r="I1031" s="32" t="s">
        <v>38</v>
      </c>
      <c r="J1031" s="32" t="s">
        <v>39</v>
      </c>
      <c r="K1031" s="33"/>
      <c r="L1031" s="32" t="s">
        <v>40</v>
      </c>
      <c r="M1031" s="32" t="s">
        <v>56</v>
      </c>
      <c r="N1031">
        <v>1</v>
      </c>
      <c r="O1031" s="32" t="s">
        <v>42</v>
      </c>
      <c r="P1031">
        <v>0</v>
      </c>
      <c r="Q1031" s="32" t="s">
        <v>56</v>
      </c>
      <c r="R1031">
        <v>6500</v>
      </c>
      <c r="S1031" s="32" t="s">
        <v>2290</v>
      </c>
      <c r="T1031" s="32" t="s">
        <v>2291</v>
      </c>
      <c r="U1031" s="32" t="s">
        <v>45</v>
      </c>
      <c r="V1031" s="32" t="s">
        <v>2928</v>
      </c>
      <c r="W1031" s="33">
        <v>44830.442928240744</v>
      </c>
      <c r="X1031" s="32" t="s">
        <v>219</v>
      </c>
      <c r="Y1031" s="32" t="s">
        <v>47</v>
      </c>
      <c r="Z1031" s="32" t="s">
        <v>48</v>
      </c>
      <c r="AA1031" s="32" t="s">
        <v>77</v>
      </c>
      <c r="AB1031" s="32" t="s">
        <v>4070</v>
      </c>
      <c r="AC1031" s="32" t="s">
        <v>481</v>
      </c>
      <c r="AD1031" s="34"/>
      <c r="AE1031" s="32" t="s">
        <v>39</v>
      </c>
      <c r="AF1031" s="32" t="s">
        <v>50</v>
      </c>
      <c r="AG1031" s="35">
        <v>0</v>
      </c>
      <c r="AH1031" s="33">
        <v>44830.509074074071</v>
      </c>
      <c r="AI1031" s="32" t="s">
        <v>56</v>
      </c>
    </row>
    <row r="1032" spans="1:35">
      <c r="A1032" s="32" t="s">
        <v>35</v>
      </c>
      <c r="B1032" s="32" t="s">
        <v>1527</v>
      </c>
      <c r="C1032" s="33">
        <v>44830.449108796296</v>
      </c>
      <c r="D1032" s="33">
        <v>44830.448807870373</v>
      </c>
      <c r="E1032" s="32" t="s">
        <v>37</v>
      </c>
      <c r="F1032" s="32" t="s">
        <v>4071</v>
      </c>
      <c r="G1032">
        <v>12161</v>
      </c>
      <c r="H1032" s="33">
        <v>44840.698622685188</v>
      </c>
      <c r="I1032" s="32" t="s">
        <v>38</v>
      </c>
      <c r="J1032" s="32" t="s">
        <v>39</v>
      </c>
      <c r="K1032" s="33"/>
      <c r="L1032" s="32" t="s">
        <v>40</v>
      </c>
      <c r="M1032" s="32" t="s">
        <v>41</v>
      </c>
      <c r="N1032">
        <v>1</v>
      </c>
      <c r="O1032" s="32" t="s">
        <v>42</v>
      </c>
      <c r="P1032">
        <v>0</v>
      </c>
      <c r="Q1032" s="32" t="s">
        <v>41</v>
      </c>
      <c r="R1032">
        <v>642175520</v>
      </c>
      <c r="S1032" s="32" t="s">
        <v>194</v>
      </c>
      <c r="T1032" s="32" t="s">
        <v>195</v>
      </c>
      <c r="U1032" s="32" t="s">
        <v>45</v>
      </c>
      <c r="V1032" s="32" t="s">
        <v>1008</v>
      </c>
      <c r="W1032" s="33">
        <v>44830.449108796296</v>
      </c>
      <c r="X1032" s="32" t="s">
        <v>196</v>
      </c>
      <c r="Y1032" s="32" t="s">
        <v>52</v>
      </c>
      <c r="Z1032" s="32" t="s">
        <v>48</v>
      </c>
      <c r="AA1032" s="32" t="s">
        <v>197</v>
      </c>
      <c r="AB1032" s="32" t="s">
        <v>4072</v>
      </c>
      <c r="AC1032" s="32" t="s">
        <v>538</v>
      </c>
      <c r="AD1032" s="34"/>
      <c r="AE1032" s="32" t="s">
        <v>39</v>
      </c>
      <c r="AF1032" s="32" t="s">
        <v>50</v>
      </c>
      <c r="AG1032" s="35">
        <v>0</v>
      </c>
      <c r="AH1032" s="33">
        <v>44838.448622685188</v>
      </c>
      <c r="AI1032" s="32" t="s">
        <v>41</v>
      </c>
    </row>
    <row r="1033" spans="1:35">
      <c r="A1033" s="32" t="s">
        <v>35</v>
      </c>
      <c r="B1033" s="32" t="s">
        <v>36</v>
      </c>
      <c r="C1033" s="33">
        <v>44830.613055555557</v>
      </c>
      <c r="D1033" s="33">
        <v>44830.452048611114</v>
      </c>
      <c r="E1033" s="32" t="s">
        <v>37</v>
      </c>
      <c r="F1033" s="32" t="s">
        <v>4073</v>
      </c>
      <c r="G1033">
        <v>12162</v>
      </c>
      <c r="H1033" s="33">
        <v>44840.508888888886</v>
      </c>
      <c r="I1033" s="32" t="s">
        <v>2432</v>
      </c>
      <c r="J1033" s="32" t="s">
        <v>45</v>
      </c>
      <c r="K1033" s="33">
        <v>44830.455462962964</v>
      </c>
      <c r="L1033" s="32" t="s">
        <v>40</v>
      </c>
      <c r="M1033" s="32" t="s">
        <v>56</v>
      </c>
      <c r="N1033">
        <v>1</v>
      </c>
      <c r="O1033" s="32" t="s">
        <v>42</v>
      </c>
      <c r="P1033">
        <v>1</v>
      </c>
      <c r="Q1033" s="32" t="s">
        <v>56</v>
      </c>
      <c r="R1033">
        <v>6456</v>
      </c>
      <c r="S1033" s="32" t="s">
        <v>296</v>
      </c>
      <c r="T1033" s="32" t="s">
        <v>297</v>
      </c>
      <c r="U1033" s="32" t="s">
        <v>45</v>
      </c>
      <c r="V1033" s="32" t="s">
        <v>4074</v>
      </c>
      <c r="W1033" s="33">
        <v>44830.556423611109</v>
      </c>
      <c r="X1033" s="32" t="s">
        <v>59</v>
      </c>
      <c r="Y1033" s="32" t="s">
        <v>47</v>
      </c>
      <c r="Z1033" s="32" t="s">
        <v>48</v>
      </c>
      <c r="AA1033" s="32" t="s">
        <v>179</v>
      </c>
      <c r="AB1033" s="32" t="s">
        <v>447</v>
      </c>
      <c r="AC1033" s="32" t="s">
        <v>587</v>
      </c>
      <c r="AD1033" s="34"/>
      <c r="AE1033" s="32" t="s">
        <v>39</v>
      </c>
      <c r="AF1033" s="32" t="s">
        <v>50</v>
      </c>
      <c r="AG1033" s="35">
        <v>0</v>
      </c>
      <c r="AH1033" s="33">
        <v>44830.613055555557</v>
      </c>
      <c r="AI1033" s="32" t="s">
        <v>56</v>
      </c>
    </row>
    <row r="1034" spans="1:35">
      <c r="A1034" s="32" t="s">
        <v>35</v>
      </c>
      <c r="B1034" s="32" t="s">
        <v>178</v>
      </c>
      <c r="C1034" s="33">
        <v>44831.672442129631</v>
      </c>
      <c r="D1034" s="33">
        <v>44830.453043981484</v>
      </c>
      <c r="E1034" s="32" t="s">
        <v>37</v>
      </c>
      <c r="F1034" s="32" t="s">
        <v>4075</v>
      </c>
      <c r="G1034">
        <v>12163</v>
      </c>
      <c r="H1034" s="33">
        <v>44841.386331018519</v>
      </c>
      <c r="I1034" s="32" t="s">
        <v>38</v>
      </c>
      <c r="J1034" s="32" t="s">
        <v>39</v>
      </c>
      <c r="K1034" s="33"/>
      <c r="L1034" s="32" t="s">
        <v>40</v>
      </c>
      <c r="M1034" s="32" t="s">
        <v>56</v>
      </c>
      <c r="N1034">
        <v>2</v>
      </c>
      <c r="O1034" s="32" t="s">
        <v>253</v>
      </c>
      <c r="P1034">
        <v>0</v>
      </c>
      <c r="Q1034" s="32" t="s">
        <v>56</v>
      </c>
      <c r="R1034">
        <v>8405</v>
      </c>
      <c r="S1034" s="32" t="s">
        <v>180</v>
      </c>
      <c r="T1034" s="32" t="s">
        <v>181</v>
      </c>
      <c r="U1034" s="32" t="s">
        <v>45</v>
      </c>
      <c r="V1034" s="32" t="s">
        <v>4076</v>
      </c>
      <c r="W1034" s="33">
        <v>44831.402696759258</v>
      </c>
      <c r="X1034" s="32" t="s">
        <v>72</v>
      </c>
      <c r="Y1034" s="32" t="s">
        <v>47</v>
      </c>
      <c r="Z1034" s="32" t="s">
        <v>48</v>
      </c>
      <c r="AA1034" s="32" t="s">
        <v>182</v>
      </c>
      <c r="AB1034" s="32" t="s">
        <v>4077</v>
      </c>
      <c r="AC1034" s="32" t="s">
        <v>1304</v>
      </c>
      <c r="AD1034" s="34"/>
      <c r="AE1034" s="32" t="s">
        <v>39</v>
      </c>
      <c r="AF1034" s="32" t="s">
        <v>53</v>
      </c>
      <c r="AG1034" s="35">
        <v>0</v>
      </c>
      <c r="AH1034" s="33">
        <v>44831.672442129631</v>
      </c>
      <c r="AI1034" s="32" t="s">
        <v>56</v>
      </c>
    </row>
    <row r="1035" spans="1:35">
      <c r="A1035" s="32" t="s">
        <v>35</v>
      </c>
      <c r="B1035" s="32" t="s">
        <v>73</v>
      </c>
      <c r="C1035" s="33">
        <v>44830.456631944442</v>
      </c>
      <c r="D1035" s="33">
        <v>44830.455127314817</v>
      </c>
      <c r="E1035" s="32" t="s">
        <v>37</v>
      </c>
      <c r="F1035" s="32" t="s">
        <v>4078</v>
      </c>
      <c r="G1035">
        <v>12164</v>
      </c>
      <c r="H1035" s="33">
        <v>44840.455243055556</v>
      </c>
      <c r="I1035" s="32" t="s">
        <v>38</v>
      </c>
      <c r="J1035" s="32" t="s">
        <v>39</v>
      </c>
      <c r="K1035" s="33"/>
      <c r="L1035" s="32" t="s">
        <v>40</v>
      </c>
      <c r="M1035" s="32" t="s">
        <v>56</v>
      </c>
      <c r="N1035">
        <v>1</v>
      </c>
      <c r="O1035" s="32" t="s">
        <v>42</v>
      </c>
      <c r="P1035">
        <v>0</v>
      </c>
      <c r="Q1035" s="32" t="s">
        <v>56</v>
      </c>
      <c r="R1035">
        <v>5631</v>
      </c>
      <c r="S1035" s="32" t="s">
        <v>4079</v>
      </c>
      <c r="T1035" s="32" t="s">
        <v>4080</v>
      </c>
      <c r="U1035" s="32" t="s">
        <v>45</v>
      </c>
      <c r="V1035" s="32" t="s">
        <v>4081</v>
      </c>
      <c r="W1035" s="33">
        <v>44830.456631944442</v>
      </c>
      <c r="X1035" s="32" t="s">
        <v>223</v>
      </c>
      <c r="Y1035" s="32" t="s">
        <v>52</v>
      </c>
      <c r="Z1035" s="32" t="s">
        <v>48</v>
      </c>
      <c r="AA1035" s="32" t="s">
        <v>161</v>
      </c>
      <c r="AB1035" s="32" t="s">
        <v>4078</v>
      </c>
      <c r="AC1035" s="32" t="s">
        <v>595</v>
      </c>
      <c r="AD1035" s="34"/>
      <c r="AE1035" s="32" t="s">
        <v>39</v>
      </c>
      <c r="AF1035" s="32" t="s">
        <v>50</v>
      </c>
      <c r="AG1035" s="35">
        <v>0</v>
      </c>
      <c r="AH1035" s="33">
        <v>44830.456631944442</v>
      </c>
      <c r="AI1035" s="32" t="s">
        <v>56</v>
      </c>
    </row>
    <row r="1036" spans="1:35">
      <c r="A1036" s="32" t="s">
        <v>35</v>
      </c>
      <c r="B1036" s="32" t="s">
        <v>73</v>
      </c>
      <c r="C1036" s="33">
        <v>44830.459120370368</v>
      </c>
      <c r="D1036" s="33">
        <v>44830.457187499997</v>
      </c>
      <c r="E1036" s="32" t="s">
        <v>37</v>
      </c>
      <c r="F1036" s="32" t="s">
        <v>4082</v>
      </c>
      <c r="G1036">
        <v>12165</v>
      </c>
      <c r="H1036" s="33">
        <v>44840.457326388889</v>
      </c>
      <c r="I1036" s="32" t="s">
        <v>38</v>
      </c>
      <c r="J1036" s="32" t="s">
        <v>39</v>
      </c>
      <c r="K1036" s="33"/>
      <c r="L1036" s="32" t="s">
        <v>40</v>
      </c>
      <c r="M1036" s="32" t="s">
        <v>56</v>
      </c>
      <c r="N1036">
        <v>1</v>
      </c>
      <c r="O1036" s="32" t="s">
        <v>127</v>
      </c>
      <c r="P1036">
        <v>0</v>
      </c>
      <c r="Q1036" s="32" t="s">
        <v>56</v>
      </c>
      <c r="R1036">
        <v>6167</v>
      </c>
      <c r="S1036" s="32" t="s">
        <v>100</v>
      </c>
      <c r="T1036" s="32" t="s">
        <v>101</v>
      </c>
      <c r="U1036" s="32" t="s">
        <v>45</v>
      </c>
      <c r="V1036" s="32" t="s">
        <v>885</v>
      </c>
      <c r="W1036" s="33">
        <v>44830.459120370368</v>
      </c>
      <c r="X1036" s="32" t="s">
        <v>223</v>
      </c>
      <c r="Y1036" s="32" t="s">
        <v>47</v>
      </c>
      <c r="Z1036" s="32" t="s">
        <v>48</v>
      </c>
      <c r="AA1036" s="32" t="s">
        <v>77</v>
      </c>
      <c r="AB1036" s="32" t="s">
        <v>4082</v>
      </c>
      <c r="AC1036" s="32" t="s">
        <v>688</v>
      </c>
      <c r="AD1036" s="34"/>
      <c r="AE1036" s="32" t="s">
        <v>39</v>
      </c>
      <c r="AF1036" s="32" t="s">
        <v>50</v>
      </c>
      <c r="AG1036" s="35">
        <v>0</v>
      </c>
      <c r="AH1036" s="33">
        <v>44830.459120370368</v>
      </c>
      <c r="AI1036" s="32" t="s">
        <v>56</v>
      </c>
    </row>
    <row r="1037" spans="1:35">
      <c r="A1037" s="32" t="s">
        <v>35</v>
      </c>
      <c r="B1037" s="32" t="s">
        <v>178</v>
      </c>
      <c r="C1037" s="33"/>
      <c r="D1037" s="33">
        <v>44830.457638888889</v>
      </c>
      <c r="E1037" s="32" t="s">
        <v>37</v>
      </c>
      <c r="F1037" s="32" t="s">
        <v>39</v>
      </c>
      <c r="G1037">
        <v>12166</v>
      </c>
      <c r="H1037" s="33">
        <v>44832.708321759259</v>
      </c>
      <c r="I1037" s="32" t="s">
        <v>38</v>
      </c>
      <c r="J1037" s="32" t="s">
        <v>39</v>
      </c>
      <c r="K1037" s="33"/>
      <c r="L1037" s="32" t="s">
        <v>40</v>
      </c>
      <c r="M1037" s="32" t="s">
        <v>56</v>
      </c>
      <c r="N1037">
        <v>1</v>
      </c>
      <c r="O1037" s="32" t="s">
        <v>179</v>
      </c>
      <c r="P1037">
        <v>0</v>
      </c>
      <c r="Q1037" s="32" t="s">
        <v>41</v>
      </c>
      <c r="R1037">
        <v>1326</v>
      </c>
      <c r="S1037" s="32" t="s">
        <v>4083</v>
      </c>
      <c r="T1037" s="32" t="s">
        <v>4084</v>
      </c>
      <c r="U1037" s="32" t="s">
        <v>39</v>
      </c>
      <c r="V1037" s="32" t="s">
        <v>39</v>
      </c>
      <c r="W1037" s="33"/>
      <c r="X1037" s="32" t="s">
        <v>215</v>
      </c>
      <c r="Y1037" s="32" t="s">
        <v>47</v>
      </c>
      <c r="Z1037" s="32" t="s">
        <v>216</v>
      </c>
      <c r="AA1037" s="32" t="s">
        <v>182</v>
      </c>
      <c r="AB1037" s="32" t="s">
        <v>4085</v>
      </c>
      <c r="AC1037" s="32" t="s">
        <v>570</v>
      </c>
      <c r="AD1037" s="34"/>
      <c r="AE1037" s="32" t="s">
        <v>39</v>
      </c>
      <c r="AF1037" s="32" t="s">
        <v>53</v>
      </c>
      <c r="AG1037" s="35">
        <v>0</v>
      </c>
      <c r="AH1037" s="33">
        <v>44831.387488425928</v>
      </c>
      <c r="AI1037" s="32" t="s">
        <v>56</v>
      </c>
    </row>
    <row r="1038" spans="1:35">
      <c r="A1038" s="32" t="s">
        <v>35</v>
      </c>
      <c r="B1038" s="32" t="s">
        <v>171</v>
      </c>
      <c r="C1038" s="33">
        <v>44830.658182870371</v>
      </c>
      <c r="D1038" s="33">
        <v>44830.464432870373</v>
      </c>
      <c r="E1038" s="32" t="s">
        <v>37</v>
      </c>
      <c r="F1038" s="32" t="s">
        <v>4086</v>
      </c>
      <c r="G1038">
        <v>12167</v>
      </c>
      <c r="H1038" s="33">
        <v>44840.485960648148</v>
      </c>
      <c r="I1038" s="32" t="s">
        <v>38</v>
      </c>
      <c r="J1038" s="32" t="s">
        <v>39</v>
      </c>
      <c r="K1038" s="33"/>
      <c r="L1038" s="32" t="s">
        <v>40</v>
      </c>
      <c r="M1038" s="32" t="s">
        <v>56</v>
      </c>
      <c r="N1038">
        <v>1</v>
      </c>
      <c r="O1038" s="32" t="s">
        <v>42</v>
      </c>
      <c r="P1038">
        <v>0</v>
      </c>
      <c r="Q1038" s="32" t="s">
        <v>56</v>
      </c>
      <c r="R1038">
        <v>642171908</v>
      </c>
      <c r="S1038" s="32" t="s">
        <v>172</v>
      </c>
      <c r="T1038" s="32" t="s">
        <v>2065</v>
      </c>
      <c r="U1038" s="32" t="s">
        <v>45</v>
      </c>
      <c r="V1038" s="32" t="s">
        <v>4087</v>
      </c>
      <c r="W1038" s="33">
        <v>44830.636840277781</v>
      </c>
      <c r="X1038" s="32" t="s">
        <v>103</v>
      </c>
      <c r="Y1038" s="32" t="s">
        <v>47</v>
      </c>
      <c r="Z1038" s="32" t="s">
        <v>48</v>
      </c>
      <c r="AA1038" s="32" t="s">
        <v>173</v>
      </c>
      <c r="AB1038" s="32" t="s">
        <v>4088</v>
      </c>
      <c r="AC1038" s="32" t="s">
        <v>174</v>
      </c>
      <c r="AD1038" s="34"/>
      <c r="AE1038" s="32" t="s">
        <v>39</v>
      </c>
      <c r="AF1038" s="32" t="s">
        <v>50</v>
      </c>
      <c r="AG1038" s="35">
        <v>0</v>
      </c>
      <c r="AH1038" s="33">
        <v>44830.658182870371</v>
      </c>
      <c r="AI1038" s="32" t="s">
        <v>56</v>
      </c>
    </row>
    <row r="1039" spans="1:35">
      <c r="A1039" s="32" t="s">
        <v>35</v>
      </c>
      <c r="B1039" s="32" t="s">
        <v>1527</v>
      </c>
      <c r="C1039" s="33"/>
      <c r="D1039" s="33">
        <v>44830.46565972222</v>
      </c>
      <c r="E1039" s="32" t="s">
        <v>37</v>
      </c>
      <c r="F1039" s="32" t="s">
        <v>4089</v>
      </c>
      <c r="G1039">
        <v>12168</v>
      </c>
      <c r="H1039" s="33">
        <v>44840.465729166666</v>
      </c>
      <c r="I1039" s="32" t="s">
        <v>4090</v>
      </c>
      <c r="J1039" s="32" t="s">
        <v>66</v>
      </c>
      <c r="K1039" s="33">
        <v>44833.367951388886</v>
      </c>
      <c r="L1039" s="32" t="s">
        <v>40</v>
      </c>
      <c r="M1039" s="32" t="s">
        <v>56</v>
      </c>
      <c r="N1039">
        <v>1</v>
      </c>
      <c r="O1039" s="32" t="s">
        <v>187</v>
      </c>
      <c r="P1039">
        <v>1</v>
      </c>
      <c r="Q1039" s="32" t="s">
        <v>56</v>
      </c>
      <c r="R1039">
        <v>8231</v>
      </c>
      <c r="S1039" s="32" t="s">
        <v>2285</v>
      </c>
      <c r="T1039" s="32" t="s">
        <v>2286</v>
      </c>
      <c r="U1039" s="32" t="s">
        <v>39</v>
      </c>
      <c r="V1039" s="32" t="s">
        <v>39</v>
      </c>
      <c r="W1039" s="33"/>
      <c r="X1039" s="32" t="s">
        <v>672</v>
      </c>
      <c r="Y1039" s="32" t="s">
        <v>47</v>
      </c>
      <c r="Z1039" s="32" t="s">
        <v>160</v>
      </c>
      <c r="AA1039" s="32" t="s">
        <v>456</v>
      </c>
      <c r="AB1039" s="32" t="s">
        <v>4091</v>
      </c>
      <c r="AC1039" s="32" t="s">
        <v>3016</v>
      </c>
      <c r="AD1039" s="34"/>
      <c r="AE1039" s="32" t="s">
        <v>39</v>
      </c>
      <c r="AF1039" s="32" t="s">
        <v>50</v>
      </c>
      <c r="AG1039" s="35">
        <v>0</v>
      </c>
      <c r="AH1039" s="33">
        <v>44838.438645833332</v>
      </c>
      <c r="AI1039" s="32" t="s">
        <v>56</v>
      </c>
    </row>
    <row r="1040" spans="1:35">
      <c r="A1040" s="32" t="s">
        <v>35</v>
      </c>
      <c r="B1040" s="32" t="s">
        <v>1527</v>
      </c>
      <c r="C1040" s="33">
        <v>44830.470219907409</v>
      </c>
      <c r="D1040" s="33">
        <v>44830.469872685186</v>
      </c>
      <c r="E1040" s="32" t="s">
        <v>37</v>
      </c>
      <c r="F1040" s="32" t="s">
        <v>4092</v>
      </c>
      <c r="G1040">
        <v>12169</v>
      </c>
      <c r="H1040" s="33">
        <v>44840.698518518519</v>
      </c>
      <c r="I1040" s="32" t="s">
        <v>38</v>
      </c>
      <c r="J1040" s="32" t="s">
        <v>39</v>
      </c>
      <c r="K1040" s="33"/>
      <c r="L1040" s="32" t="s">
        <v>40</v>
      </c>
      <c r="M1040" s="32" t="s">
        <v>41</v>
      </c>
      <c r="N1040">
        <v>1</v>
      </c>
      <c r="O1040" s="32" t="s">
        <v>42</v>
      </c>
      <c r="P1040">
        <v>0</v>
      </c>
      <c r="Q1040" s="32" t="s">
        <v>41</v>
      </c>
      <c r="R1040">
        <v>642175520</v>
      </c>
      <c r="S1040" s="32" t="s">
        <v>194</v>
      </c>
      <c r="T1040" s="32" t="s">
        <v>195</v>
      </c>
      <c r="U1040" s="32" t="s">
        <v>45</v>
      </c>
      <c r="V1040" s="32" t="s">
        <v>750</v>
      </c>
      <c r="W1040" s="33">
        <v>44830.470219907409</v>
      </c>
      <c r="X1040" s="32" t="s">
        <v>196</v>
      </c>
      <c r="Y1040" s="32" t="s">
        <v>52</v>
      </c>
      <c r="Z1040" s="32" t="s">
        <v>48</v>
      </c>
      <c r="AA1040" s="32" t="s">
        <v>197</v>
      </c>
      <c r="AB1040" s="32" t="s">
        <v>4093</v>
      </c>
      <c r="AC1040" s="32" t="s">
        <v>538</v>
      </c>
      <c r="AD1040" s="34"/>
      <c r="AE1040" s="32" t="s">
        <v>39</v>
      </c>
      <c r="AF1040" s="32" t="s">
        <v>50</v>
      </c>
      <c r="AG1040" s="35">
        <v>0</v>
      </c>
      <c r="AH1040" s="33">
        <v>44838.448518518519</v>
      </c>
      <c r="AI1040" s="32" t="s">
        <v>41</v>
      </c>
    </row>
    <row r="1041" spans="1:35">
      <c r="A1041" s="32" t="s">
        <v>35</v>
      </c>
      <c r="B1041" s="32" t="s">
        <v>1527</v>
      </c>
      <c r="C1041" s="33">
        <v>44830.47146990741</v>
      </c>
      <c r="D1041" s="33">
        <v>44830.471192129633</v>
      </c>
      <c r="E1041" s="32" t="s">
        <v>37</v>
      </c>
      <c r="F1041" s="32" t="s">
        <v>4094</v>
      </c>
      <c r="G1041">
        <v>12170</v>
      </c>
      <c r="H1041" s="33">
        <v>44840.698391203703</v>
      </c>
      <c r="I1041" s="32" t="s">
        <v>38</v>
      </c>
      <c r="J1041" s="32" t="s">
        <v>39</v>
      </c>
      <c r="K1041" s="33"/>
      <c r="L1041" s="32" t="s">
        <v>40</v>
      </c>
      <c r="M1041" s="32" t="s">
        <v>41</v>
      </c>
      <c r="N1041">
        <v>1</v>
      </c>
      <c r="O1041" s="32" t="s">
        <v>42</v>
      </c>
      <c r="P1041">
        <v>0</v>
      </c>
      <c r="Q1041" s="32" t="s">
        <v>41</v>
      </c>
      <c r="R1041">
        <v>642175520</v>
      </c>
      <c r="S1041" s="32" t="s">
        <v>194</v>
      </c>
      <c r="T1041" s="32" t="s">
        <v>195</v>
      </c>
      <c r="U1041" s="32" t="s">
        <v>45</v>
      </c>
      <c r="V1041" s="32" t="s">
        <v>891</v>
      </c>
      <c r="W1041" s="33">
        <v>44830.47146990741</v>
      </c>
      <c r="X1041" s="32" t="s">
        <v>196</v>
      </c>
      <c r="Y1041" s="32" t="s">
        <v>52</v>
      </c>
      <c r="Z1041" s="32" t="s">
        <v>48</v>
      </c>
      <c r="AA1041" s="32" t="s">
        <v>197</v>
      </c>
      <c r="AB1041" s="32" t="s">
        <v>4095</v>
      </c>
      <c r="AC1041" s="32" t="s">
        <v>538</v>
      </c>
      <c r="AD1041" s="34"/>
      <c r="AE1041" s="32" t="s">
        <v>39</v>
      </c>
      <c r="AF1041" s="32" t="s">
        <v>50</v>
      </c>
      <c r="AG1041" s="35">
        <v>0</v>
      </c>
      <c r="AH1041" s="33">
        <v>44838.448391203703</v>
      </c>
      <c r="AI1041" s="32" t="s">
        <v>41</v>
      </c>
    </row>
    <row r="1042" spans="1:35">
      <c r="A1042" s="32" t="s">
        <v>35</v>
      </c>
      <c r="B1042" s="32" t="s">
        <v>178</v>
      </c>
      <c r="C1042" s="33">
        <v>44831.672662037039</v>
      </c>
      <c r="D1042" s="33">
        <v>44830.475775462961</v>
      </c>
      <c r="E1042" s="32" t="s">
        <v>37</v>
      </c>
      <c r="F1042" s="32" t="s">
        <v>4096</v>
      </c>
      <c r="G1042">
        <v>12171</v>
      </c>
      <c r="H1042" s="33">
        <v>44840.678217592591</v>
      </c>
      <c r="I1042" s="32" t="s">
        <v>38</v>
      </c>
      <c r="J1042" s="32" t="s">
        <v>39</v>
      </c>
      <c r="K1042" s="33"/>
      <c r="L1042" s="32" t="s">
        <v>40</v>
      </c>
      <c r="M1042" s="32" t="s">
        <v>56</v>
      </c>
      <c r="N1042">
        <v>1</v>
      </c>
      <c r="O1042" s="32" t="s">
        <v>73</v>
      </c>
      <c r="P1042">
        <v>0</v>
      </c>
      <c r="Q1042" s="32" t="s">
        <v>56</v>
      </c>
      <c r="R1042">
        <v>6167</v>
      </c>
      <c r="S1042" s="32" t="s">
        <v>100</v>
      </c>
      <c r="T1042" s="32" t="s">
        <v>101</v>
      </c>
      <c r="U1042" s="32" t="s">
        <v>45</v>
      </c>
      <c r="V1042" s="32" t="s">
        <v>4097</v>
      </c>
      <c r="W1042" s="33">
        <v>44831.470289351855</v>
      </c>
      <c r="X1042" s="32" t="s">
        <v>94</v>
      </c>
      <c r="Y1042" s="32" t="s">
        <v>47</v>
      </c>
      <c r="Z1042" s="32" t="s">
        <v>48</v>
      </c>
      <c r="AA1042" s="32" t="s">
        <v>182</v>
      </c>
      <c r="AB1042" s="32" t="s">
        <v>4096</v>
      </c>
      <c r="AC1042" s="32" t="s">
        <v>1547</v>
      </c>
      <c r="AD1042" s="34"/>
      <c r="AE1042" s="32" t="s">
        <v>39</v>
      </c>
      <c r="AF1042" s="32" t="s">
        <v>53</v>
      </c>
      <c r="AG1042" s="35">
        <v>0</v>
      </c>
      <c r="AH1042" s="33">
        <v>44831.672662037039</v>
      </c>
      <c r="AI1042" s="32" t="s">
        <v>56</v>
      </c>
    </row>
    <row r="1043" spans="1:35">
      <c r="A1043" s="32" t="s">
        <v>35</v>
      </c>
      <c r="B1043" s="32" t="s">
        <v>1527</v>
      </c>
      <c r="C1043" s="33">
        <v>44830.561076388891</v>
      </c>
      <c r="D1043" s="33">
        <v>44830.478993055556</v>
      </c>
      <c r="E1043" s="32" t="s">
        <v>37</v>
      </c>
      <c r="F1043" s="32" t="s">
        <v>4098</v>
      </c>
      <c r="G1043">
        <v>12172</v>
      </c>
      <c r="H1043" s="33">
        <v>44833.354675925926</v>
      </c>
      <c r="I1043" s="32" t="s">
        <v>38</v>
      </c>
      <c r="J1043" s="32" t="s">
        <v>39</v>
      </c>
      <c r="K1043" s="33"/>
      <c r="L1043" s="32" t="s">
        <v>40</v>
      </c>
      <c r="M1043" s="32" t="s">
        <v>56</v>
      </c>
      <c r="N1043">
        <v>1</v>
      </c>
      <c r="O1043" s="32" t="s">
        <v>135</v>
      </c>
      <c r="P1043">
        <v>0</v>
      </c>
      <c r="Q1043" s="32" t="s">
        <v>41</v>
      </c>
      <c r="R1043">
        <v>8581</v>
      </c>
      <c r="S1043" s="32" t="s">
        <v>901</v>
      </c>
      <c r="T1043" s="32" t="s">
        <v>902</v>
      </c>
      <c r="U1043" s="32" t="s">
        <v>45</v>
      </c>
      <c r="V1043" s="32" t="s">
        <v>4099</v>
      </c>
      <c r="W1043" s="33">
        <v>44830.561076388891</v>
      </c>
      <c r="X1043" s="32" t="s">
        <v>96</v>
      </c>
      <c r="Y1043" s="32" t="s">
        <v>47</v>
      </c>
      <c r="Z1043" s="32" t="s">
        <v>48</v>
      </c>
      <c r="AA1043" s="32" t="s">
        <v>97</v>
      </c>
      <c r="AB1043" s="32" t="s">
        <v>4100</v>
      </c>
      <c r="AC1043" s="32" t="s">
        <v>1776</v>
      </c>
      <c r="AD1043" s="34">
        <v>44686</v>
      </c>
      <c r="AE1043" s="32" t="s">
        <v>39</v>
      </c>
      <c r="AF1043" s="32" t="s">
        <v>50</v>
      </c>
      <c r="AG1043" s="35">
        <v>0</v>
      </c>
      <c r="AH1043" s="33">
        <v>44830.571493055555</v>
      </c>
      <c r="AI1043" s="32" t="s">
        <v>41</v>
      </c>
    </row>
    <row r="1044" spans="1:35">
      <c r="A1044" s="32" t="s">
        <v>35</v>
      </c>
      <c r="B1044" s="32" t="s">
        <v>178</v>
      </c>
      <c r="C1044" s="33">
        <v>44830.496863425928</v>
      </c>
      <c r="D1044" s="33">
        <v>44830.482546296298</v>
      </c>
      <c r="E1044" s="32" t="s">
        <v>37</v>
      </c>
      <c r="F1044" s="32" t="s">
        <v>39</v>
      </c>
      <c r="G1044">
        <v>12173</v>
      </c>
      <c r="H1044" s="33">
        <v>44833.357974537037</v>
      </c>
      <c r="I1044" s="32" t="s">
        <v>1081</v>
      </c>
      <c r="J1044" s="32" t="s">
        <v>45</v>
      </c>
      <c r="K1044" s="33">
        <v>44830.496481481481</v>
      </c>
      <c r="L1044" s="32" t="s">
        <v>40</v>
      </c>
      <c r="M1044" s="32" t="s">
        <v>56</v>
      </c>
      <c r="N1044">
        <v>1</v>
      </c>
      <c r="O1044" s="32" t="s">
        <v>54</v>
      </c>
      <c r="P1044">
        <v>1</v>
      </c>
      <c r="Q1044" s="32" t="s">
        <v>41</v>
      </c>
      <c r="R1044">
        <v>5757</v>
      </c>
      <c r="S1044" s="32" t="s">
        <v>1000</v>
      </c>
      <c r="T1044" s="32" t="s">
        <v>4101</v>
      </c>
      <c r="U1044" s="32" t="s">
        <v>45</v>
      </c>
      <c r="V1044" s="32" t="s">
        <v>4102</v>
      </c>
      <c r="W1044" s="33">
        <v>44830.496863425928</v>
      </c>
      <c r="X1044" s="32" t="s">
        <v>223</v>
      </c>
      <c r="Y1044" s="32" t="s">
        <v>47</v>
      </c>
      <c r="Z1044" s="32" t="s">
        <v>48</v>
      </c>
      <c r="AA1044" s="32" t="s">
        <v>182</v>
      </c>
      <c r="AB1044" s="32" t="s">
        <v>1001</v>
      </c>
      <c r="AC1044" s="32" t="s">
        <v>997</v>
      </c>
      <c r="AD1044" s="34"/>
      <c r="AE1044" s="32" t="s">
        <v>39</v>
      </c>
      <c r="AF1044" s="32" t="s">
        <v>53</v>
      </c>
      <c r="AG1044" s="35">
        <v>0</v>
      </c>
      <c r="AH1044" s="33">
        <v>44830.496863425928</v>
      </c>
      <c r="AI1044" s="32" t="s">
        <v>56</v>
      </c>
    </row>
    <row r="1045" spans="1:35">
      <c r="A1045" s="32" t="s">
        <v>35</v>
      </c>
      <c r="B1045" s="32" t="s">
        <v>1527</v>
      </c>
      <c r="C1045" s="33">
        <v>44833.41777777778</v>
      </c>
      <c r="D1045" s="33">
        <v>44830.483680555553</v>
      </c>
      <c r="E1045" s="32" t="s">
        <v>37</v>
      </c>
      <c r="F1045" s="32" t="s">
        <v>39</v>
      </c>
      <c r="G1045">
        <v>12174</v>
      </c>
      <c r="H1045" s="33">
        <v>44833.358738425923</v>
      </c>
      <c r="I1045" s="32" t="s">
        <v>38</v>
      </c>
      <c r="J1045" s="32" t="s">
        <v>39</v>
      </c>
      <c r="K1045" s="33"/>
      <c r="L1045" s="32" t="s">
        <v>40</v>
      </c>
      <c r="M1045" s="32" t="s">
        <v>56</v>
      </c>
      <c r="N1045">
        <v>1</v>
      </c>
      <c r="O1045" s="32" t="s">
        <v>42</v>
      </c>
      <c r="P1045">
        <v>0</v>
      </c>
      <c r="Q1045" s="32" t="s">
        <v>41</v>
      </c>
      <c r="R1045">
        <v>6122</v>
      </c>
      <c r="S1045" s="32" t="s">
        <v>470</v>
      </c>
      <c r="T1045" s="32" t="s">
        <v>471</v>
      </c>
      <c r="U1045" s="32" t="s">
        <v>66</v>
      </c>
      <c r="V1045" s="32" t="s">
        <v>4103</v>
      </c>
      <c r="W1045" s="33">
        <v>44833.41777777778</v>
      </c>
      <c r="X1045" s="32" t="s">
        <v>106</v>
      </c>
      <c r="Y1045" s="32" t="s">
        <v>47</v>
      </c>
      <c r="Z1045" s="32" t="s">
        <v>48</v>
      </c>
      <c r="AA1045" s="32" t="s">
        <v>456</v>
      </c>
      <c r="AB1045" s="32" t="s">
        <v>4104</v>
      </c>
      <c r="AC1045" s="32" t="s">
        <v>472</v>
      </c>
      <c r="AD1045" s="34"/>
      <c r="AE1045" s="32" t="s">
        <v>39</v>
      </c>
      <c r="AF1045" s="32" t="s">
        <v>53</v>
      </c>
      <c r="AG1045" s="35">
        <v>0</v>
      </c>
      <c r="AH1045" s="33">
        <v>44833.41777777778</v>
      </c>
      <c r="AI1045" s="32" t="s">
        <v>41</v>
      </c>
    </row>
    <row r="1046" spans="1:35">
      <c r="A1046" s="32" t="s">
        <v>35</v>
      </c>
      <c r="B1046" s="32" t="s">
        <v>178</v>
      </c>
      <c r="C1046" s="33"/>
      <c r="D1046" s="33">
        <v>44830.489178240743</v>
      </c>
      <c r="E1046" s="32" t="s">
        <v>37</v>
      </c>
      <c r="F1046" s="32" t="s">
        <v>4105</v>
      </c>
      <c r="G1046">
        <v>12175</v>
      </c>
      <c r="H1046" s="33">
        <v>44840.489386574074</v>
      </c>
      <c r="I1046" s="32" t="s">
        <v>4106</v>
      </c>
      <c r="J1046" s="32" t="s">
        <v>45</v>
      </c>
      <c r="K1046" s="33">
        <v>44830.499525462961</v>
      </c>
      <c r="L1046" s="32" t="s">
        <v>40</v>
      </c>
      <c r="M1046" s="32" t="s">
        <v>56</v>
      </c>
      <c r="N1046">
        <v>2</v>
      </c>
      <c r="O1046" s="32" t="s">
        <v>179</v>
      </c>
      <c r="P1046">
        <v>1</v>
      </c>
      <c r="Q1046" s="32" t="s">
        <v>56</v>
      </c>
      <c r="R1046">
        <v>6586</v>
      </c>
      <c r="S1046" s="32" t="s">
        <v>806</v>
      </c>
      <c r="T1046" s="32" t="s">
        <v>807</v>
      </c>
      <c r="U1046" s="32" t="s">
        <v>45</v>
      </c>
      <c r="V1046" s="32" t="s">
        <v>4107</v>
      </c>
      <c r="W1046" s="33">
        <v>44837.697592592594</v>
      </c>
      <c r="X1046" s="32" t="s">
        <v>67</v>
      </c>
      <c r="Y1046" s="32" t="s">
        <v>47</v>
      </c>
      <c r="Z1046" s="32" t="s">
        <v>777</v>
      </c>
      <c r="AA1046" s="32" t="s">
        <v>254</v>
      </c>
      <c r="AB1046" s="32" t="s">
        <v>4108</v>
      </c>
      <c r="AC1046" s="32" t="s">
        <v>1256</v>
      </c>
      <c r="AD1046" s="34"/>
      <c r="AE1046" s="32" t="s">
        <v>39</v>
      </c>
      <c r="AF1046" s="32" t="s">
        <v>53</v>
      </c>
      <c r="AG1046" s="35">
        <v>0</v>
      </c>
      <c r="AH1046" s="33">
        <v>44837.697592592594</v>
      </c>
      <c r="AI1046" s="32" t="s">
        <v>56</v>
      </c>
    </row>
    <row r="1047" spans="1:35">
      <c r="A1047" s="32" t="s">
        <v>35</v>
      </c>
      <c r="B1047" s="32" t="s">
        <v>2348</v>
      </c>
      <c r="C1047" s="33">
        <v>44830.614074074074</v>
      </c>
      <c r="D1047" s="33">
        <v>44830.494201388887</v>
      </c>
      <c r="E1047" s="32" t="s">
        <v>37</v>
      </c>
      <c r="F1047" s="32" t="s">
        <v>4109</v>
      </c>
      <c r="G1047">
        <v>12176</v>
      </c>
      <c r="H1047" s="33">
        <v>44833.471018518518</v>
      </c>
      <c r="I1047" s="32" t="s">
        <v>38</v>
      </c>
      <c r="J1047" s="32" t="s">
        <v>39</v>
      </c>
      <c r="K1047" s="33"/>
      <c r="L1047" s="32" t="s">
        <v>40</v>
      </c>
      <c r="M1047" s="32" t="s">
        <v>41</v>
      </c>
      <c r="N1047">
        <v>1</v>
      </c>
      <c r="O1047" s="32" t="s">
        <v>60</v>
      </c>
      <c r="P1047">
        <v>0</v>
      </c>
      <c r="Q1047" s="32" t="s">
        <v>41</v>
      </c>
      <c r="R1047">
        <v>8370</v>
      </c>
      <c r="S1047" s="32" t="s">
        <v>175</v>
      </c>
      <c r="T1047" s="32" t="s">
        <v>176</v>
      </c>
      <c r="U1047" s="32" t="s">
        <v>45</v>
      </c>
      <c r="V1047" s="32" t="s">
        <v>4110</v>
      </c>
      <c r="W1047" s="33">
        <v>44830.512604166666</v>
      </c>
      <c r="X1047" s="32" t="s">
        <v>85</v>
      </c>
      <c r="Y1047" s="32" t="s">
        <v>47</v>
      </c>
      <c r="Z1047" s="32" t="s">
        <v>48</v>
      </c>
      <c r="AA1047" s="32" t="s">
        <v>314</v>
      </c>
      <c r="AB1047" s="32" t="s">
        <v>4109</v>
      </c>
      <c r="AC1047" s="32" t="s">
        <v>1349</v>
      </c>
      <c r="AD1047" s="34"/>
      <c r="AE1047" s="32" t="s">
        <v>39</v>
      </c>
      <c r="AF1047" s="32" t="s">
        <v>50</v>
      </c>
      <c r="AG1047" s="35">
        <v>0</v>
      </c>
      <c r="AH1047" s="33">
        <v>44830.614074074074</v>
      </c>
      <c r="AI1047" s="32" t="s">
        <v>41</v>
      </c>
    </row>
    <row r="1048" spans="1:35">
      <c r="A1048" s="32" t="s">
        <v>35</v>
      </c>
      <c r="B1048" s="32" t="s">
        <v>36</v>
      </c>
      <c r="C1048" s="33">
        <v>44830.687592592592</v>
      </c>
      <c r="D1048" s="33">
        <v>44830.502442129633</v>
      </c>
      <c r="E1048" s="32" t="s">
        <v>37</v>
      </c>
      <c r="F1048" s="32" t="s">
        <v>4111</v>
      </c>
      <c r="G1048">
        <v>12177</v>
      </c>
      <c r="H1048" s="33">
        <v>44840.502870370372</v>
      </c>
      <c r="I1048" s="32" t="s">
        <v>38</v>
      </c>
      <c r="J1048" s="32" t="s">
        <v>39</v>
      </c>
      <c r="K1048" s="33"/>
      <c r="L1048" s="32" t="s">
        <v>40</v>
      </c>
      <c r="M1048" s="32" t="s">
        <v>56</v>
      </c>
      <c r="N1048">
        <v>1</v>
      </c>
      <c r="O1048" s="32" t="s">
        <v>82</v>
      </c>
      <c r="P1048">
        <v>0</v>
      </c>
      <c r="Q1048" s="32" t="s">
        <v>56</v>
      </c>
      <c r="R1048">
        <v>851810515</v>
      </c>
      <c r="S1048" s="32" t="s">
        <v>1270</v>
      </c>
      <c r="T1048" s="32" t="s">
        <v>1271</v>
      </c>
      <c r="U1048" s="32" t="s">
        <v>45</v>
      </c>
      <c r="V1048" s="32" t="s">
        <v>4112</v>
      </c>
      <c r="W1048" s="33">
        <v>44830.687164351853</v>
      </c>
      <c r="X1048" s="32" t="s">
        <v>89</v>
      </c>
      <c r="Y1048" s="32" t="s">
        <v>47</v>
      </c>
      <c r="Z1048" s="32" t="s">
        <v>48</v>
      </c>
      <c r="AA1048" s="32" t="s">
        <v>234</v>
      </c>
      <c r="AB1048" s="32" t="s">
        <v>4113</v>
      </c>
      <c r="AC1048" s="32" t="s">
        <v>712</v>
      </c>
      <c r="AD1048" s="34"/>
      <c r="AE1048" s="32" t="s">
        <v>39</v>
      </c>
      <c r="AF1048" s="32" t="s">
        <v>50</v>
      </c>
      <c r="AG1048" s="35">
        <v>0</v>
      </c>
      <c r="AH1048" s="33">
        <v>44830.687592592592</v>
      </c>
      <c r="AI1048" s="32" t="s">
        <v>56</v>
      </c>
    </row>
    <row r="1049" spans="1:35">
      <c r="A1049" s="32" t="s">
        <v>35</v>
      </c>
      <c r="B1049" s="32" t="s">
        <v>1527</v>
      </c>
      <c r="C1049" s="33"/>
      <c r="D1049" s="33">
        <v>44830.522488425922</v>
      </c>
      <c r="E1049" s="32" t="s">
        <v>37</v>
      </c>
      <c r="F1049" s="32" t="s">
        <v>1103</v>
      </c>
      <c r="G1049">
        <v>12178</v>
      </c>
      <c r="H1049" s="33">
        <v>44840.522650462961</v>
      </c>
      <c r="I1049" s="32" t="s">
        <v>38</v>
      </c>
      <c r="J1049" s="32" t="s">
        <v>39</v>
      </c>
      <c r="K1049" s="33"/>
      <c r="L1049" s="32" t="s">
        <v>40</v>
      </c>
      <c r="M1049" s="32" t="s">
        <v>56</v>
      </c>
      <c r="N1049">
        <v>1</v>
      </c>
      <c r="O1049" s="32" t="s">
        <v>453</v>
      </c>
      <c r="P1049">
        <v>0</v>
      </c>
      <c r="Q1049" s="32" t="s">
        <v>56</v>
      </c>
      <c r="R1049">
        <v>6355</v>
      </c>
      <c r="S1049" s="32" t="s">
        <v>398</v>
      </c>
      <c r="T1049" s="32" t="s">
        <v>399</v>
      </c>
      <c r="U1049" s="32" t="s">
        <v>39</v>
      </c>
      <c r="V1049" s="32" t="s">
        <v>39</v>
      </c>
      <c r="W1049" s="33"/>
      <c r="X1049" s="32" t="s">
        <v>189</v>
      </c>
      <c r="Y1049" s="32" t="s">
        <v>47</v>
      </c>
      <c r="Z1049" s="32" t="s">
        <v>160</v>
      </c>
      <c r="AA1049" s="32" t="s">
        <v>455</v>
      </c>
      <c r="AB1049" s="32" t="s">
        <v>1103</v>
      </c>
      <c r="AC1049" s="32" t="s">
        <v>521</v>
      </c>
      <c r="AD1049" s="34"/>
      <c r="AE1049" s="32" t="s">
        <v>39</v>
      </c>
      <c r="AF1049" s="32" t="s">
        <v>50</v>
      </c>
      <c r="AG1049" s="35">
        <v>0</v>
      </c>
      <c r="AH1049" s="33">
        <v>44830.529594907406</v>
      </c>
      <c r="AI1049" s="32" t="s">
        <v>56</v>
      </c>
    </row>
    <row r="1050" spans="1:35">
      <c r="A1050" s="32" t="s">
        <v>35</v>
      </c>
      <c r="B1050" s="32" t="s">
        <v>36</v>
      </c>
      <c r="C1050" s="33"/>
      <c r="D1050" s="33">
        <v>44830.52584490741</v>
      </c>
      <c r="E1050" s="32" t="s">
        <v>37</v>
      </c>
      <c r="F1050" s="32" t="s">
        <v>4114</v>
      </c>
      <c r="G1050">
        <v>12179</v>
      </c>
      <c r="H1050" s="33">
        <v>44840.526145833333</v>
      </c>
      <c r="I1050" s="32" t="s">
        <v>38</v>
      </c>
      <c r="J1050" s="32" t="s">
        <v>39</v>
      </c>
      <c r="K1050" s="33"/>
      <c r="L1050" s="32" t="s">
        <v>40</v>
      </c>
      <c r="M1050" s="32" t="s">
        <v>56</v>
      </c>
      <c r="N1050">
        <v>1</v>
      </c>
      <c r="O1050" s="32" t="s">
        <v>82</v>
      </c>
      <c r="P1050">
        <v>0</v>
      </c>
      <c r="Q1050" s="32" t="s">
        <v>56</v>
      </c>
      <c r="R1050">
        <v>0</v>
      </c>
      <c r="S1050" s="32" t="s">
        <v>851</v>
      </c>
      <c r="T1050" s="32" t="s">
        <v>852</v>
      </c>
      <c r="U1050" s="32" t="s">
        <v>39</v>
      </c>
      <c r="V1050" s="32" t="s">
        <v>39</v>
      </c>
      <c r="W1050" s="33"/>
      <c r="X1050" s="32" t="s">
        <v>219</v>
      </c>
      <c r="Y1050" s="32" t="s">
        <v>47</v>
      </c>
      <c r="Z1050" s="32" t="s">
        <v>160</v>
      </c>
      <c r="AA1050" s="32" t="s">
        <v>118</v>
      </c>
      <c r="AB1050" s="32" t="s">
        <v>4115</v>
      </c>
      <c r="AC1050" s="32" t="s">
        <v>538</v>
      </c>
      <c r="AD1050" s="34"/>
      <c r="AE1050" s="32" t="s">
        <v>39</v>
      </c>
      <c r="AF1050" s="32" t="s">
        <v>50</v>
      </c>
      <c r="AG1050" s="35">
        <v>0</v>
      </c>
      <c r="AH1050" s="33">
        <v>44830.547673611109</v>
      </c>
      <c r="AI1050" s="32" t="s">
        <v>56</v>
      </c>
    </row>
    <row r="1051" spans="1:35">
      <c r="A1051" s="32" t="s">
        <v>35</v>
      </c>
      <c r="B1051" s="32" t="s">
        <v>178</v>
      </c>
      <c r="C1051" s="33">
        <v>44834.441944444443</v>
      </c>
      <c r="D1051" s="33">
        <v>44830.541122685187</v>
      </c>
      <c r="E1051" s="32" t="s">
        <v>37</v>
      </c>
      <c r="F1051" s="32" t="s">
        <v>4116</v>
      </c>
      <c r="G1051">
        <v>12180</v>
      </c>
      <c r="H1051" s="33">
        <v>44844.578055555554</v>
      </c>
      <c r="I1051" s="32" t="s">
        <v>4117</v>
      </c>
      <c r="J1051" s="32" t="s">
        <v>45</v>
      </c>
      <c r="K1051" s="33">
        <v>44830.54179398148</v>
      </c>
      <c r="L1051" s="32" t="s">
        <v>40</v>
      </c>
      <c r="M1051" s="32" t="s">
        <v>56</v>
      </c>
      <c r="N1051">
        <v>2</v>
      </c>
      <c r="O1051" s="32" t="s">
        <v>179</v>
      </c>
      <c r="P1051">
        <v>1</v>
      </c>
      <c r="Q1051" s="32" t="s">
        <v>56</v>
      </c>
      <c r="R1051">
        <v>8188</v>
      </c>
      <c r="S1051" s="32" t="s">
        <v>331</v>
      </c>
      <c r="T1051" s="32" t="s">
        <v>332</v>
      </c>
      <c r="U1051" s="32" t="s">
        <v>45</v>
      </c>
      <c r="V1051" s="32" t="s">
        <v>4118</v>
      </c>
      <c r="W1051" s="33">
        <v>44832.405289351853</v>
      </c>
      <c r="X1051" s="32" t="s">
        <v>215</v>
      </c>
      <c r="Y1051" s="32" t="s">
        <v>47</v>
      </c>
      <c r="Z1051" s="32" t="s">
        <v>48</v>
      </c>
      <c r="AA1051" s="32" t="s">
        <v>182</v>
      </c>
      <c r="AB1051" s="32" t="s">
        <v>4119</v>
      </c>
      <c r="AC1051" s="32" t="s">
        <v>1437</v>
      </c>
      <c r="AD1051" s="34"/>
      <c r="AE1051" s="32" t="s">
        <v>39</v>
      </c>
      <c r="AF1051" s="32" t="s">
        <v>53</v>
      </c>
      <c r="AG1051" s="35">
        <v>0</v>
      </c>
      <c r="AH1051" s="33">
        <v>44834.441944444443</v>
      </c>
      <c r="AI1051" s="32" t="s">
        <v>56</v>
      </c>
    </row>
    <row r="1052" spans="1:35">
      <c r="A1052" s="32" t="s">
        <v>35</v>
      </c>
      <c r="B1052" s="32" t="s">
        <v>178</v>
      </c>
      <c r="C1052" s="33">
        <v>44831.67292824074</v>
      </c>
      <c r="D1052" s="33">
        <v>44830.548298611109</v>
      </c>
      <c r="E1052" s="32" t="s">
        <v>37</v>
      </c>
      <c r="F1052" s="32" t="s">
        <v>4120</v>
      </c>
      <c r="G1052">
        <v>12181</v>
      </c>
      <c r="H1052" s="33">
        <v>44841.365289351852</v>
      </c>
      <c r="I1052" s="32" t="s">
        <v>4121</v>
      </c>
      <c r="J1052" s="32" t="s">
        <v>45</v>
      </c>
      <c r="K1052" s="33">
        <v>44830.697731481479</v>
      </c>
      <c r="L1052" s="32" t="s">
        <v>40</v>
      </c>
      <c r="M1052" s="32" t="s">
        <v>56</v>
      </c>
      <c r="N1052">
        <v>3</v>
      </c>
      <c r="O1052" s="32" t="s">
        <v>54</v>
      </c>
      <c r="P1052">
        <v>1</v>
      </c>
      <c r="Q1052" s="32" t="s">
        <v>56</v>
      </c>
      <c r="R1052">
        <v>8076</v>
      </c>
      <c r="S1052" s="32" t="s">
        <v>3204</v>
      </c>
      <c r="T1052" s="32" t="s">
        <v>3205</v>
      </c>
      <c r="U1052" s="32" t="s">
        <v>45</v>
      </c>
      <c r="V1052" s="32" t="s">
        <v>4122</v>
      </c>
      <c r="W1052" s="33">
        <v>44831.481365740743</v>
      </c>
      <c r="X1052" s="32" t="s">
        <v>103</v>
      </c>
      <c r="Y1052" s="32" t="s">
        <v>47</v>
      </c>
      <c r="Z1052" s="32" t="s">
        <v>48</v>
      </c>
      <c r="AA1052" s="32" t="s">
        <v>182</v>
      </c>
      <c r="AB1052" s="32" t="s">
        <v>4123</v>
      </c>
      <c r="AC1052" s="32" t="s">
        <v>1256</v>
      </c>
      <c r="AD1052" s="34"/>
      <c r="AE1052" s="32" t="s">
        <v>39</v>
      </c>
      <c r="AF1052" s="32" t="s">
        <v>53</v>
      </c>
      <c r="AG1052" s="35">
        <v>0</v>
      </c>
      <c r="AH1052" s="33">
        <v>44831.67292824074</v>
      </c>
      <c r="AI1052" s="32" t="s">
        <v>56</v>
      </c>
    </row>
    <row r="1053" spans="1:35">
      <c r="A1053" s="32" t="s">
        <v>35</v>
      </c>
      <c r="B1053" s="32" t="s">
        <v>178</v>
      </c>
      <c r="C1053" s="33">
        <v>44831.673576388886</v>
      </c>
      <c r="D1053" s="33">
        <v>44830.55908564815</v>
      </c>
      <c r="E1053" s="32" t="s">
        <v>37</v>
      </c>
      <c r="F1053" s="32" t="s">
        <v>4124</v>
      </c>
      <c r="G1053">
        <v>12182</v>
      </c>
      <c r="H1053" s="33">
        <v>44841.497881944444</v>
      </c>
      <c r="I1053" s="32" t="s">
        <v>38</v>
      </c>
      <c r="J1053" s="32" t="s">
        <v>39</v>
      </c>
      <c r="K1053" s="33"/>
      <c r="L1053" s="32" t="s">
        <v>40</v>
      </c>
      <c r="M1053" s="32" t="s">
        <v>56</v>
      </c>
      <c r="N1053">
        <v>2</v>
      </c>
      <c r="O1053" s="32" t="s">
        <v>490</v>
      </c>
      <c r="P1053">
        <v>0</v>
      </c>
      <c r="Q1053" s="32" t="s">
        <v>56</v>
      </c>
      <c r="R1053">
        <v>8607</v>
      </c>
      <c r="S1053" s="32" t="s">
        <v>3204</v>
      </c>
      <c r="T1053" s="32" t="s">
        <v>3205</v>
      </c>
      <c r="U1053" s="32" t="s">
        <v>45</v>
      </c>
      <c r="V1053" s="32" t="s">
        <v>4125</v>
      </c>
      <c r="W1053" s="33">
        <v>44831.38181712963</v>
      </c>
      <c r="X1053" s="32" t="s">
        <v>149</v>
      </c>
      <c r="Y1053" s="32" t="s">
        <v>47</v>
      </c>
      <c r="Z1053" s="32" t="s">
        <v>48</v>
      </c>
      <c r="AA1053" s="32" t="s">
        <v>182</v>
      </c>
      <c r="AB1053" s="32" t="s">
        <v>4126</v>
      </c>
      <c r="AC1053" s="32" t="s">
        <v>1256</v>
      </c>
      <c r="AD1053" s="34"/>
      <c r="AE1053" s="32" t="s">
        <v>39</v>
      </c>
      <c r="AF1053" s="32" t="s">
        <v>53</v>
      </c>
      <c r="AG1053" s="35">
        <v>0</v>
      </c>
      <c r="AH1053" s="33">
        <v>44831.673576388886</v>
      </c>
      <c r="AI1053" s="32" t="s">
        <v>56</v>
      </c>
    </row>
    <row r="1054" spans="1:35">
      <c r="A1054" s="32" t="s">
        <v>35</v>
      </c>
      <c r="B1054" s="32" t="s">
        <v>1527</v>
      </c>
      <c r="C1054" s="33">
        <v>44830.591331018521</v>
      </c>
      <c r="D1054" s="33">
        <v>44830.571203703701</v>
      </c>
      <c r="E1054" s="32" t="s">
        <v>37</v>
      </c>
      <c r="F1054" s="32" t="s">
        <v>4127</v>
      </c>
      <c r="G1054">
        <v>12183</v>
      </c>
      <c r="H1054" s="33">
        <v>44840.571493055555</v>
      </c>
      <c r="I1054" s="32" t="s">
        <v>4128</v>
      </c>
      <c r="J1054" s="32" t="s">
        <v>45</v>
      </c>
      <c r="K1054" s="33">
        <v>44830.579953703702</v>
      </c>
      <c r="L1054" s="32" t="s">
        <v>40</v>
      </c>
      <c r="M1054" s="32" t="s">
        <v>56</v>
      </c>
      <c r="N1054">
        <v>3</v>
      </c>
      <c r="O1054" s="32" t="s">
        <v>135</v>
      </c>
      <c r="P1054">
        <v>1</v>
      </c>
      <c r="Q1054" s="32" t="s">
        <v>56</v>
      </c>
      <c r="R1054">
        <v>8103</v>
      </c>
      <c r="S1054" s="32" t="s">
        <v>4129</v>
      </c>
      <c r="T1054" s="32" t="s">
        <v>4130</v>
      </c>
      <c r="U1054" s="32" t="s">
        <v>45</v>
      </c>
      <c r="V1054" s="32" t="s">
        <v>4131</v>
      </c>
      <c r="W1054" s="33">
        <v>44830.591331018521</v>
      </c>
      <c r="X1054" s="32" t="s">
        <v>96</v>
      </c>
      <c r="Y1054" s="32" t="s">
        <v>47</v>
      </c>
      <c r="Z1054" s="32" t="s">
        <v>48</v>
      </c>
      <c r="AA1054" s="32" t="s">
        <v>505</v>
      </c>
      <c r="AB1054" s="32" t="s">
        <v>4127</v>
      </c>
      <c r="AC1054" s="32" t="s">
        <v>1338</v>
      </c>
      <c r="AD1054" s="34"/>
      <c r="AE1054" s="32" t="s">
        <v>39</v>
      </c>
      <c r="AF1054" s="32" t="s">
        <v>53</v>
      </c>
      <c r="AG1054" s="35">
        <v>0</v>
      </c>
      <c r="AH1054" s="33">
        <v>44830.591331018521</v>
      </c>
      <c r="AI1054" s="32" t="s">
        <v>56</v>
      </c>
    </row>
    <row r="1055" spans="1:35">
      <c r="A1055" s="32" t="s">
        <v>35</v>
      </c>
      <c r="B1055" s="32" t="s">
        <v>178</v>
      </c>
      <c r="C1055" s="33"/>
      <c r="D1055" s="33">
        <v>44830.573194444441</v>
      </c>
      <c r="E1055" s="32" t="s">
        <v>37</v>
      </c>
      <c r="F1055" s="32" t="s">
        <v>39</v>
      </c>
      <c r="G1055">
        <v>12184</v>
      </c>
      <c r="H1055" s="33">
        <v>44833.448703703703</v>
      </c>
      <c r="I1055" s="32" t="s">
        <v>38</v>
      </c>
      <c r="J1055" s="32" t="s">
        <v>39</v>
      </c>
      <c r="K1055" s="33"/>
      <c r="L1055" s="32" t="s">
        <v>40</v>
      </c>
      <c r="M1055" s="32" t="s">
        <v>56</v>
      </c>
      <c r="N1055">
        <v>1</v>
      </c>
      <c r="O1055" s="32" t="s">
        <v>179</v>
      </c>
      <c r="P1055">
        <v>0</v>
      </c>
      <c r="Q1055" s="32" t="s">
        <v>41</v>
      </c>
      <c r="R1055">
        <v>6797</v>
      </c>
      <c r="S1055" s="32" t="s">
        <v>4132</v>
      </c>
      <c r="T1055" s="32" t="s">
        <v>4133</v>
      </c>
      <c r="U1055" s="32" t="s">
        <v>39</v>
      </c>
      <c r="V1055" s="32" t="s">
        <v>39</v>
      </c>
      <c r="W1055" s="33"/>
      <c r="X1055" s="32" t="s">
        <v>215</v>
      </c>
      <c r="Y1055" s="32" t="s">
        <v>47</v>
      </c>
      <c r="Z1055" s="32" t="s">
        <v>216</v>
      </c>
      <c r="AA1055" s="32" t="s">
        <v>182</v>
      </c>
      <c r="AB1055" s="32" t="s">
        <v>4134</v>
      </c>
      <c r="AC1055" s="32" t="s">
        <v>688</v>
      </c>
      <c r="AD1055" s="34"/>
      <c r="AE1055" s="32" t="s">
        <v>39</v>
      </c>
      <c r="AF1055" s="32" t="s">
        <v>53</v>
      </c>
      <c r="AG1055" s="35">
        <v>0</v>
      </c>
      <c r="AH1055" s="33">
        <v>44832.444861111115</v>
      </c>
      <c r="AI1055" s="32" t="s">
        <v>56</v>
      </c>
    </row>
    <row r="1056" spans="1:35">
      <c r="A1056" s="32" t="s">
        <v>35</v>
      </c>
      <c r="B1056" s="32" t="s">
        <v>499</v>
      </c>
      <c r="C1056" s="33"/>
      <c r="D1056" s="33">
        <v>44830.574837962966</v>
      </c>
      <c r="E1056" s="32" t="s">
        <v>37</v>
      </c>
      <c r="F1056" s="32" t="s">
        <v>4135</v>
      </c>
      <c r="G1056">
        <v>12185</v>
      </c>
      <c r="H1056" s="33">
        <v>44841.541666666664</v>
      </c>
      <c r="I1056" s="32" t="s">
        <v>4136</v>
      </c>
      <c r="J1056" s="32" t="s">
        <v>45</v>
      </c>
      <c r="K1056" s="33">
        <v>44832.715856481482</v>
      </c>
      <c r="L1056" s="32" t="s">
        <v>40</v>
      </c>
      <c r="M1056" s="32" t="s">
        <v>56</v>
      </c>
      <c r="N1056">
        <v>1</v>
      </c>
      <c r="O1056" s="32" t="s">
        <v>39</v>
      </c>
      <c r="P1056">
        <v>1</v>
      </c>
      <c r="Q1056" s="32" t="s">
        <v>56</v>
      </c>
      <c r="R1056">
        <v>6683</v>
      </c>
      <c r="S1056" s="32" t="s">
        <v>3843</v>
      </c>
      <c r="T1056" s="32" t="s">
        <v>3844</v>
      </c>
      <c r="U1056" s="32" t="s">
        <v>39</v>
      </c>
      <c r="V1056" s="32" t="s">
        <v>39</v>
      </c>
      <c r="W1056" s="33"/>
      <c r="X1056" s="32" t="s">
        <v>321</v>
      </c>
      <c r="Y1056" s="32" t="s">
        <v>47</v>
      </c>
      <c r="Z1056" s="32" t="s">
        <v>160</v>
      </c>
      <c r="AA1056" s="32" t="s">
        <v>502</v>
      </c>
      <c r="AB1056" s="32" t="s">
        <v>4137</v>
      </c>
      <c r="AC1056" s="32" t="s">
        <v>328</v>
      </c>
      <c r="AD1056" s="34"/>
      <c r="AE1056" s="32" t="s">
        <v>39</v>
      </c>
      <c r="AF1056" s="32" t="s">
        <v>50</v>
      </c>
      <c r="AG1056" s="35">
        <v>0</v>
      </c>
      <c r="AH1056" s="33">
        <v>44837.437141203707</v>
      </c>
      <c r="AI1056" s="32" t="s">
        <v>56</v>
      </c>
    </row>
    <row r="1057" spans="1:35">
      <c r="A1057" s="32" t="s">
        <v>35</v>
      </c>
      <c r="B1057" s="32" t="s">
        <v>178</v>
      </c>
      <c r="C1057" s="33"/>
      <c r="D1057" s="33">
        <v>44830.575567129628</v>
      </c>
      <c r="E1057" s="32" t="s">
        <v>37</v>
      </c>
      <c r="F1057" s="32" t="s">
        <v>39</v>
      </c>
      <c r="G1057">
        <v>12186</v>
      </c>
      <c r="H1057" s="33">
        <v>44833.451018518521</v>
      </c>
      <c r="I1057" s="32" t="s">
        <v>4138</v>
      </c>
      <c r="J1057" s="32" t="s">
        <v>45</v>
      </c>
      <c r="K1057" s="33">
        <v>44830.617106481484</v>
      </c>
      <c r="L1057" s="32" t="s">
        <v>40</v>
      </c>
      <c r="M1057" s="32" t="s">
        <v>56</v>
      </c>
      <c r="N1057">
        <v>2</v>
      </c>
      <c r="O1057" s="32" t="s">
        <v>179</v>
      </c>
      <c r="P1057">
        <v>2</v>
      </c>
      <c r="Q1057" s="32" t="s">
        <v>41</v>
      </c>
      <c r="R1057">
        <v>8232</v>
      </c>
      <c r="S1057" s="32" t="s">
        <v>2740</v>
      </c>
      <c r="T1057" s="32" t="s">
        <v>2741</v>
      </c>
      <c r="U1057" s="32" t="s">
        <v>39</v>
      </c>
      <c r="V1057" s="32" t="s">
        <v>39</v>
      </c>
      <c r="W1057" s="33"/>
      <c r="X1057" s="32" t="s">
        <v>85</v>
      </c>
      <c r="Y1057" s="32" t="s">
        <v>47</v>
      </c>
      <c r="Z1057" s="32" t="s">
        <v>216</v>
      </c>
      <c r="AA1057" s="32" t="s">
        <v>182</v>
      </c>
      <c r="AB1057" s="32" t="s">
        <v>4139</v>
      </c>
      <c r="AC1057" s="32" t="s">
        <v>736</v>
      </c>
      <c r="AD1057" s="34"/>
      <c r="AE1057" s="32" t="s">
        <v>39</v>
      </c>
      <c r="AF1057" s="32" t="s">
        <v>53</v>
      </c>
      <c r="AG1057" s="35">
        <v>0</v>
      </c>
      <c r="AH1057" s="33">
        <v>44832.307488425926</v>
      </c>
      <c r="AI1057" s="32" t="s">
        <v>56</v>
      </c>
    </row>
    <row r="1058" spans="1:35">
      <c r="A1058" s="32" t="s">
        <v>35</v>
      </c>
      <c r="B1058" s="32" t="s">
        <v>329</v>
      </c>
      <c r="C1058" s="33"/>
      <c r="D1058" s="33">
        <v>44830.590671296297</v>
      </c>
      <c r="E1058" s="32" t="s">
        <v>37</v>
      </c>
      <c r="F1058" s="32" t="s">
        <v>4140</v>
      </c>
      <c r="G1058">
        <v>12187</v>
      </c>
      <c r="H1058" s="33">
        <v>44840.59097222222</v>
      </c>
      <c r="I1058" s="32" t="s">
        <v>38</v>
      </c>
      <c r="J1058" s="32" t="s">
        <v>39</v>
      </c>
      <c r="K1058" s="33"/>
      <c r="L1058" s="32" t="s">
        <v>40</v>
      </c>
      <c r="M1058" s="32" t="s">
        <v>56</v>
      </c>
      <c r="N1058">
        <v>1</v>
      </c>
      <c r="O1058" s="32" t="s">
        <v>518</v>
      </c>
      <c r="P1058">
        <v>0</v>
      </c>
      <c r="Q1058" s="32" t="s">
        <v>56</v>
      </c>
      <c r="R1058">
        <v>8689</v>
      </c>
      <c r="S1058" s="32" t="s">
        <v>1021</v>
      </c>
      <c r="T1058" s="32" t="s">
        <v>4141</v>
      </c>
      <c r="U1058" s="32" t="s">
        <v>39</v>
      </c>
      <c r="V1058" s="32" t="s">
        <v>39</v>
      </c>
      <c r="W1058" s="33"/>
      <c r="X1058" s="32" t="s">
        <v>215</v>
      </c>
      <c r="Y1058" s="32" t="s">
        <v>47</v>
      </c>
      <c r="Z1058" s="32" t="s">
        <v>160</v>
      </c>
      <c r="AA1058" s="32" t="s">
        <v>425</v>
      </c>
      <c r="AB1058" s="32" t="s">
        <v>4142</v>
      </c>
      <c r="AC1058" s="32" t="s">
        <v>4143</v>
      </c>
      <c r="AD1058" s="34"/>
      <c r="AE1058" s="32" t="s">
        <v>39</v>
      </c>
      <c r="AF1058" s="32" t="s">
        <v>53</v>
      </c>
      <c r="AG1058" s="35">
        <v>0</v>
      </c>
      <c r="AH1058" s="33">
        <v>44830.591666666667</v>
      </c>
      <c r="AI1058" s="32" t="s">
        <v>56</v>
      </c>
    </row>
    <row r="1059" spans="1:35">
      <c r="A1059" s="32" t="s">
        <v>35</v>
      </c>
      <c r="B1059" s="32" t="s">
        <v>499</v>
      </c>
      <c r="C1059" s="33"/>
      <c r="D1059" s="33">
        <v>44830.593344907407</v>
      </c>
      <c r="E1059" s="32" t="s">
        <v>37</v>
      </c>
      <c r="F1059" s="32" t="s">
        <v>4144</v>
      </c>
      <c r="G1059">
        <v>12188</v>
      </c>
      <c r="H1059" s="33">
        <v>44841.46875</v>
      </c>
      <c r="I1059" s="32" t="s">
        <v>4145</v>
      </c>
      <c r="J1059" s="32" t="s">
        <v>66</v>
      </c>
      <c r="K1059" s="33">
        <v>44832.717187499999</v>
      </c>
      <c r="L1059" s="32" t="s">
        <v>40</v>
      </c>
      <c r="M1059" s="32" t="s">
        <v>56</v>
      </c>
      <c r="N1059">
        <v>1</v>
      </c>
      <c r="O1059" s="32" t="s">
        <v>39</v>
      </c>
      <c r="P1059">
        <v>1</v>
      </c>
      <c r="Q1059" s="32" t="s">
        <v>41</v>
      </c>
      <c r="R1059">
        <v>6682</v>
      </c>
      <c r="S1059" s="32" t="s">
        <v>826</v>
      </c>
      <c r="T1059" s="32" t="s">
        <v>2442</v>
      </c>
      <c r="U1059" s="32" t="s">
        <v>39</v>
      </c>
      <c r="V1059" s="32" t="s">
        <v>39</v>
      </c>
      <c r="W1059" s="33"/>
      <c r="X1059" s="32" t="s">
        <v>321</v>
      </c>
      <c r="Y1059" s="32" t="s">
        <v>47</v>
      </c>
      <c r="Z1059" s="32" t="s">
        <v>160</v>
      </c>
      <c r="AA1059" s="32" t="s">
        <v>502</v>
      </c>
      <c r="AB1059" s="32" t="s">
        <v>827</v>
      </c>
      <c r="AC1059" s="32" t="s">
        <v>328</v>
      </c>
      <c r="AD1059" s="34"/>
      <c r="AE1059" s="32" t="s">
        <v>39</v>
      </c>
      <c r="AF1059" s="32" t="s">
        <v>50</v>
      </c>
      <c r="AG1059" s="35">
        <v>0</v>
      </c>
      <c r="AH1059" s="33">
        <v>44837.43822916667</v>
      </c>
      <c r="AI1059" s="32" t="s">
        <v>56</v>
      </c>
    </row>
    <row r="1060" spans="1:35">
      <c r="A1060" s="32" t="s">
        <v>35</v>
      </c>
      <c r="B1060" s="32" t="s">
        <v>171</v>
      </c>
      <c r="C1060" s="33">
        <v>44830.614733796298</v>
      </c>
      <c r="D1060" s="33">
        <v>44830.593680555554</v>
      </c>
      <c r="E1060" s="32" t="s">
        <v>37</v>
      </c>
      <c r="F1060" s="32" t="s">
        <v>4146</v>
      </c>
      <c r="G1060">
        <v>12189</v>
      </c>
      <c r="H1060" s="33">
        <v>44840.595289351855</v>
      </c>
      <c r="I1060" s="32" t="s">
        <v>38</v>
      </c>
      <c r="J1060" s="32" t="s">
        <v>39</v>
      </c>
      <c r="K1060" s="33"/>
      <c r="L1060" s="32" t="s">
        <v>40</v>
      </c>
      <c r="M1060" s="32" t="s">
        <v>56</v>
      </c>
      <c r="N1060">
        <v>1</v>
      </c>
      <c r="O1060" s="32" t="s">
        <v>42</v>
      </c>
      <c r="P1060">
        <v>0</v>
      </c>
      <c r="Q1060" s="32" t="s">
        <v>56</v>
      </c>
      <c r="R1060">
        <v>896809554</v>
      </c>
      <c r="S1060" s="32" t="s">
        <v>83</v>
      </c>
      <c r="T1060" s="32" t="s">
        <v>84</v>
      </c>
      <c r="U1060" s="32" t="s">
        <v>45</v>
      </c>
      <c r="V1060" s="32" t="s">
        <v>4147</v>
      </c>
      <c r="W1060" s="33">
        <v>44830.613275462965</v>
      </c>
      <c r="X1060" s="32" t="s">
        <v>59</v>
      </c>
      <c r="Y1060" s="32" t="s">
        <v>47</v>
      </c>
      <c r="Z1060" s="32" t="s">
        <v>48</v>
      </c>
      <c r="AA1060" s="32" t="s">
        <v>190</v>
      </c>
      <c r="AB1060" s="32" t="s">
        <v>4148</v>
      </c>
      <c r="AC1060" s="32" t="s">
        <v>521</v>
      </c>
      <c r="AD1060" s="34"/>
      <c r="AE1060" s="32" t="s">
        <v>39</v>
      </c>
      <c r="AF1060" s="32" t="s">
        <v>50</v>
      </c>
      <c r="AG1060" s="35">
        <v>0</v>
      </c>
      <c r="AH1060" s="33">
        <v>44830.614733796298</v>
      </c>
      <c r="AI1060" s="32" t="s">
        <v>56</v>
      </c>
    </row>
    <row r="1061" spans="1:35">
      <c r="A1061" s="32" t="s">
        <v>35</v>
      </c>
      <c r="B1061" s="32" t="s">
        <v>1527</v>
      </c>
      <c r="C1061" s="33">
        <v>44833.358275462961</v>
      </c>
      <c r="D1061" s="33">
        <v>44830.598923611113</v>
      </c>
      <c r="E1061" s="32" t="s">
        <v>37</v>
      </c>
      <c r="F1061" s="32" t="s">
        <v>39</v>
      </c>
      <c r="G1061">
        <v>12190</v>
      </c>
      <c r="H1061" s="33">
        <v>44833.999988425923</v>
      </c>
      <c r="I1061" s="32" t="s">
        <v>38</v>
      </c>
      <c r="J1061" s="32" t="s">
        <v>39</v>
      </c>
      <c r="K1061" s="33"/>
      <c r="L1061" s="32" t="s">
        <v>40</v>
      </c>
      <c r="M1061" s="32" t="s">
        <v>56</v>
      </c>
      <c r="N1061">
        <v>2</v>
      </c>
      <c r="O1061" s="32" t="s">
        <v>119</v>
      </c>
      <c r="P1061">
        <v>0</v>
      </c>
      <c r="Q1061" s="32" t="s">
        <v>41</v>
      </c>
      <c r="R1061">
        <v>6733</v>
      </c>
      <c r="S1061" s="32" t="s">
        <v>307</v>
      </c>
      <c r="T1061" s="32" t="s">
        <v>4149</v>
      </c>
      <c r="U1061" s="32" t="s">
        <v>45</v>
      </c>
      <c r="V1061" s="32" t="s">
        <v>4150</v>
      </c>
      <c r="W1061" s="33">
        <v>44833.358275462961</v>
      </c>
      <c r="X1061" s="32" t="s">
        <v>96</v>
      </c>
      <c r="Y1061" s="32" t="s">
        <v>47</v>
      </c>
      <c r="Z1061" s="32" t="s">
        <v>48</v>
      </c>
      <c r="AA1061" s="32" t="s">
        <v>97</v>
      </c>
      <c r="AB1061" s="32" t="s">
        <v>4151</v>
      </c>
      <c r="AC1061" s="32" t="s">
        <v>123</v>
      </c>
      <c r="AD1061" s="34"/>
      <c r="AE1061" s="32" t="s">
        <v>39</v>
      </c>
      <c r="AF1061" s="32" t="s">
        <v>53</v>
      </c>
      <c r="AG1061" s="35">
        <v>0</v>
      </c>
      <c r="AH1061" s="33">
        <v>44833.358275462961</v>
      </c>
      <c r="AI1061" s="32" t="s">
        <v>56</v>
      </c>
    </row>
    <row r="1062" spans="1:35">
      <c r="A1062" s="32" t="s">
        <v>35</v>
      </c>
      <c r="B1062" s="32" t="s">
        <v>73</v>
      </c>
      <c r="C1062" s="33">
        <v>44830.682384259257</v>
      </c>
      <c r="D1062" s="33">
        <v>44830.611967592595</v>
      </c>
      <c r="E1062" s="32" t="s">
        <v>37</v>
      </c>
      <c r="F1062" s="32" t="s">
        <v>4152</v>
      </c>
      <c r="G1062">
        <v>12191</v>
      </c>
      <c r="H1062" s="33">
        <v>44833.499745370369</v>
      </c>
      <c r="I1062" s="32" t="s">
        <v>38</v>
      </c>
      <c r="J1062" s="32" t="s">
        <v>39</v>
      </c>
      <c r="K1062" s="33"/>
      <c r="L1062" s="32" t="s">
        <v>40</v>
      </c>
      <c r="M1062" s="32" t="s">
        <v>56</v>
      </c>
      <c r="N1062">
        <v>1</v>
      </c>
      <c r="O1062" s="32" t="s">
        <v>42</v>
      </c>
      <c r="P1062">
        <v>0</v>
      </c>
      <c r="Q1062" s="32" t="s">
        <v>41</v>
      </c>
      <c r="R1062">
        <v>8668</v>
      </c>
      <c r="S1062" s="32" t="s">
        <v>225</v>
      </c>
      <c r="T1062" s="32" t="s">
        <v>226</v>
      </c>
      <c r="U1062" s="32" t="s">
        <v>45</v>
      </c>
      <c r="V1062" s="32" t="s">
        <v>4153</v>
      </c>
      <c r="W1062" s="33">
        <v>44830.669606481482</v>
      </c>
      <c r="X1062" s="32" t="s">
        <v>67</v>
      </c>
      <c r="Y1062" s="32" t="s">
        <v>47</v>
      </c>
      <c r="Z1062" s="32" t="s">
        <v>48</v>
      </c>
      <c r="AA1062" s="32" t="s">
        <v>77</v>
      </c>
      <c r="AB1062" s="32" t="s">
        <v>228</v>
      </c>
      <c r="AC1062" s="32" t="s">
        <v>561</v>
      </c>
      <c r="AD1062" s="34">
        <v>44686</v>
      </c>
      <c r="AE1062" s="32" t="s">
        <v>39</v>
      </c>
      <c r="AF1062" s="32" t="s">
        <v>50</v>
      </c>
      <c r="AG1062" s="35">
        <v>0</v>
      </c>
      <c r="AH1062" s="33">
        <v>44832.385914351849</v>
      </c>
      <c r="AI1062" s="32" t="s">
        <v>56</v>
      </c>
    </row>
    <row r="1063" spans="1:35">
      <c r="A1063" s="32" t="s">
        <v>35</v>
      </c>
      <c r="B1063" s="32" t="s">
        <v>982</v>
      </c>
      <c r="C1063" s="33"/>
      <c r="D1063" s="33">
        <v>44830.612291666665</v>
      </c>
      <c r="E1063" s="32" t="s">
        <v>37</v>
      </c>
      <c r="F1063" s="32" t="s">
        <v>39</v>
      </c>
      <c r="G1063">
        <v>12192</v>
      </c>
      <c r="H1063" s="33">
        <v>44841.458333333336</v>
      </c>
      <c r="I1063" s="32" t="s">
        <v>38</v>
      </c>
      <c r="J1063" s="32" t="s">
        <v>39</v>
      </c>
      <c r="K1063" s="33"/>
      <c r="L1063" s="32" t="s">
        <v>40</v>
      </c>
      <c r="M1063" s="32" t="s">
        <v>56</v>
      </c>
      <c r="N1063">
        <v>1</v>
      </c>
      <c r="O1063" s="32" t="s">
        <v>39</v>
      </c>
      <c r="P1063">
        <v>0</v>
      </c>
      <c r="Q1063" s="32" t="s">
        <v>41</v>
      </c>
      <c r="R1063">
        <v>6405</v>
      </c>
      <c r="S1063" s="32" t="s">
        <v>382</v>
      </c>
      <c r="T1063" s="32" t="s">
        <v>383</v>
      </c>
      <c r="U1063" s="32" t="s">
        <v>39</v>
      </c>
      <c r="V1063" s="32" t="s">
        <v>39</v>
      </c>
      <c r="W1063" s="33"/>
      <c r="X1063" s="32" t="s">
        <v>159</v>
      </c>
      <c r="Y1063" s="32" t="s">
        <v>47</v>
      </c>
      <c r="Z1063" s="32" t="s">
        <v>160</v>
      </c>
      <c r="AA1063" s="32" t="s">
        <v>39</v>
      </c>
      <c r="AB1063" s="32" t="s">
        <v>4154</v>
      </c>
      <c r="AC1063" s="32" t="s">
        <v>1304</v>
      </c>
      <c r="AD1063" s="34"/>
      <c r="AE1063" s="32" t="s">
        <v>39</v>
      </c>
      <c r="AF1063" s="32" t="s">
        <v>53</v>
      </c>
      <c r="AG1063" s="35">
        <v>0</v>
      </c>
      <c r="AH1063" s="33">
        <v>44838.44494212963</v>
      </c>
      <c r="AI1063" s="32" t="s">
        <v>56</v>
      </c>
    </row>
    <row r="1064" spans="1:35">
      <c r="A1064" s="32" t="s">
        <v>35</v>
      </c>
      <c r="B1064" s="32" t="s">
        <v>329</v>
      </c>
      <c r="C1064" s="33"/>
      <c r="D1064" s="33">
        <v>44830.61513888889</v>
      </c>
      <c r="E1064" s="32" t="s">
        <v>37</v>
      </c>
      <c r="F1064" s="32" t="s">
        <v>4155</v>
      </c>
      <c r="G1064">
        <v>12193</v>
      </c>
      <c r="H1064" s="33">
        <v>44840.615636574075</v>
      </c>
      <c r="I1064" s="32" t="s">
        <v>38</v>
      </c>
      <c r="J1064" s="32" t="s">
        <v>39</v>
      </c>
      <c r="K1064" s="33"/>
      <c r="L1064" s="32" t="s">
        <v>40</v>
      </c>
      <c r="M1064" s="32" t="s">
        <v>56</v>
      </c>
      <c r="N1064">
        <v>1</v>
      </c>
      <c r="O1064" s="32" t="s">
        <v>102</v>
      </c>
      <c r="P1064">
        <v>0</v>
      </c>
      <c r="Q1064" s="32" t="s">
        <v>56</v>
      </c>
      <c r="R1064">
        <v>6416</v>
      </c>
      <c r="S1064" s="32" t="s">
        <v>513</v>
      </c>
      <c r="T1064" s="32" t="s">
        <v>514</v>
      </c>
      <c r="U1064" s="32" t="s">
        <v>39</v>
      </c>
      <c r="V1064" s="32" t="s">
        <v>39</v>
      </c>
      <c r="W1064" s="33"/>
      <c r="X1064" s="32" t="s">
        <v>321</v>
      </c>
      <c r="Y1064" s="32" t="s">
        <v>47</v>
      </c>
      <c r="Z1064" s="32" t="s">
        <v>160</v>
      </c>
      <c r="AA1064" s="32" t="s">
        <v>330</v>
      </c>
      <c r="AB1064" s="32" t="s">
        <v>4156</v>
      </c>
      <c r="AC1064" s="32" t="s">
        <v>515</v>
      </c>
      <c r="AD1064" s="34"/>
      <c r="AE1064" s="32" t="s">
        <v>39</v>
      </c>
      <c r="AF1064" s="32" t="s">
        <v>53</v>
      </c>
      <c r="AG1064" s="35">
        <v>0</v>
      </c>
      <c r="AH1064" s="33">
        <v>44838.445497685185</v>
      </c>
      <c r="AI1064" s="32" t="s">
        <v>56</v>
      </c>
    </row>
    <row r="1065" spans="1:35">
      <c r="A1065" s="32" t="s">
        <v>35</v>
      </c>
      <c r="B1065" s="32" t="s">
        <v>36</v>
      </c>
      <c r="C1065" s="33">
        <v>44830.700567129628</v>
      </c>
      <c r="D1065" s="33">
        <v>44830.623877314814</v>
      </c>
      <c r="E1065" s="32" t="s">
        <v>37</v>
      </c>
      <c r="F1065" s="32" t="s">
        <v>4157</v>
      </c>
      <c r="G1065">
        <v>12194</v>
      </c>
      <c r="H1065" s="33">
        <v>44840.631122685183</v>
      </c>
      <c r="I1065" s="32" t="s">
        <v>38</v>
      </c>
      <c r="J1065" s="32" t="s">
        <v>39</v>
      </c>
      <c r="K1065" s="33"/>
      <c r="L1065" s="32" t="s">
        <v>40</v>
      </c>
      <c r="M1065" s="32" t="s">
        <v>56</v>
      </c>
      <c r="N1065">
        <v>1</v>
      </c>
      <c r="O1065" s="32" t="s">
        <v>42</v>
      </c>
      <c r="P1065">
        <v>0</v>
      </c>
      <c r="Q1065" s="32" t="s">
        <v>56</v>
      </c>
      <c r="R1065">
        <v>6569</v>
      </c>
      <c r="S1065" s="32" t="s">
        <v>201</v>
      </c>
      <c r="T1065" s="32" t="s">
        <v>1250</v>
      </c>
      <c r="U1065" s="32" t="s">
        <v>45</v>
      </c>
      <c r="V1065" s="32" t="s">
        <v>4158</v>
      </c>
      <c r="W1065" s="33">
        <v>44830.693425925929</v>
      </c>
      <c r="X1065" s="32" t="s">
        <v>85</v>
      </c>
      <c r="Y1065" s="32" t="s">
        <v>47</v>
      </c>
      <c r="Z1065" s="32" t="s">
        <v>48</v>
      </c>
      <c r="AA1065" s="32" t="s">
        <v>86</v>
      </c>
      <c r="AB1065" s="32" t="s">
        <v>4159</v>
      </c>
      <c r="AC1065" s="32" t="s">
        <v>630</v>
      </c>
      <c r="AD1065" s="34"/>
      <c r="AE1065" s="32" t="s">
        <v>39</v>
      </c>
      <c r="AF1065" s="32" t="s">
        <v>50</v>
      </c>
      <c r="AG1065" s="35">
        <v>0</v>
      </c>
      <c r="AH1065" s="33">
        <v>44830.700567129628</v>
      </c>
      <c r="AI1065" s="32" t="s">
        <v>56</v>
      </c>
    </row>
    <row r="1066" spans="1:35">
      <c r="A1066" s="32" t="s">
        <v>35</v>
      </c>
      <c r="B1066" s="32" t="s">
        <v>178</v>
      </c>
      <c r="C1066" s="33">
        <v>44831.673773148148</v>
      </c>
      <c r="D1066" s="33">
        <v>44830.627534722225</v>
      </c>
      <c r="E1066" s="32" t="s">
        <v>37</v>
      </c>
      <c r="F1066" s="32" t="s">
        <v>39</v>
      </c>
      <c r="G1066">
        <v>12195</v>
      </c>
      <c r="H1066" s="33">
        <v>44834.441828703704</v>
      </c>
      <c r="I1066" s="32" t="s">
        <v>38</v>
      </c>
      <c r="J1066" s="32" t="s">
        <v>39</v>
      </c>
      <c r="K1066" s="33"/>
      <c r="L1066" s="32" t="s">
        <v>40</v>
      </c>
      <c r="M1066" s="32" t="s">
        <v>56</v>
      </c>
      <c r="N1066">
        <v>1</v>
      </c>
      <c r="O1066" s="32" t="s">
        <v>490</v>
      </c>
      <c r="P1066">
        <v>0</v>
      </c>
      <c r="Q1066" s="32" t="s">
        <v>41</v>
      </c>
      <c r="R1066">
        <v>8652</v>
      </c>
      <c r="S1066" s="32" t="s">
        <v>211</v>
      </c>
      <c r="T1066" s="32" t="s">
        <v>2041</v>
      </c>
      <c r="U1066" s="32" t="s">
        <v>45</v>
      </c>
      <c r="V1066" s="32" t="s">
        <v>4160</v>
      </c>
      <c r="W1066" s="33">
        <v>44831.374641203707</v>
      </c>
      <c r="X1066" s="32" t="s">
        <v>149</v>
      </c>
      <c r="Y1066" s="32" t="s">
        <v>47</v>
      </c>
      <c r="Z1066" s="32" t="s">
        <v>48</v>
      </c>
      <c r="AA1066" s="32" t="s">
        <v>182</v>
      </c>
      <c r="AB1066" s="32" t="s">
        <v>2304</v>
      </c>
      <c r="AC1066" s="32" t="s">
        <v>1256</v>
      </c>
      <c r="AD1066" s="34"/>
      <c r="AE1066" s="32" t="s">
        <v>39</v>
      </c>
      <c r="AF1066" s="32" t="s">
        <v>53</v>
      </c>
      <c r="AG1066" s="35">
        <v>0</v>
      </c>
      <c r="AH1066" s="33">
        <v>44831.673773148148</v>
      </c>
      <c r="AI1066" s="32" t="s">
        <v>56</v>
      </c>
    </row>
    <row r="1067" spans="1:35">
      <c r="A1067" s="32" t="s">
        <v>35</v>
      </c>
      <c r="B1067" s="32" t="s">
        <v>1527</v>
      </c>
      <c r="C1067" s="33">
        <v>44830.629537037035</v>
      </c>
      <c r="D1067" s="33">
        <v>44830.62909722222</v>
      </c>
      <c r="E1067" s="32" t="s">
        <v>37</v>
      </c>
      <c r="F1067" s="32" t="s">
        <v>4161</v>
      </c>
      <c r="G1067">
        <v>12196</v>
      </c>
      <c r="H1067" s="33">
        <v>44840.698344907411</v>
      </c>
      <c r="I1067" s="32" t="s">
        <v>38</v>
      </c>
      <c r="J1067" s="32" t="s">
        <v>39</v>
      </c>
      <c r="K1067" s="33"/>
      <c r="L1067" s="32" t="s">
        <v>40</v>
      </c>
      <c r="M1067" s="32" t="s">
        <v>41</v>
      </c>
      <c r="N1067">
        <v>1</v>
      </c>
      <c r="O1067" s="32" t="s">
        <v>42</v>
      </c>
      <c r="P1067">
        <v>0</v>
      </c>
      <c r="Q1067" s="32" t="s">
        <v>41</v>
      </c>
      <c r="R1067">
        <v>642175520</v>
      </c>
      <c r="S1067" s="32" t="s">
        <v>194</v>
      </c>
      <c r="T1067" s="32" t="s">
        <v>195</v>
      </c>
      <c r="U1067" s="32" t="s">
        <v>45</v>
      </c>
      <c r="V1067" s="32" t="s">
        <v>4162</v>
      </c>
      <c r="W1067" s="33">
        <v>44830.629537037035</v>
      </c>
      <c r="X1067" s="32" t="s">
        <v>196</v>
      </c>
      <c r="Y1067" s="32" t="s">
        <v>52</v>
      </c>
      <c r="Z1067" s="32" t="s">
        <v>48</v>
      </c>
      <c r="AA1067" s="32" t="s">
        <v>39</v>
      </c>
      <c r="AB1067" s="32" t="s">
        <v>4093</v>
      </c>
      <c r="AC1067" s="32" t="s">
        <v>538</v>
      </c>
      <c r="AD1067" s="34"/>
      <c r="AE1067" s="32" t="s">
        <v>39</v>
      </c>
      <c r="AF1067" s="32" t="s">
        <v>50</v>
      </c>
      <c r="AG1067" s="35">
        <v>0</v>
      </c>
      <c r="AH1067" s="33">
        <v>44838.448344907411</v>
      </c>
      <c r="AI1067" s="32" t="s">
        <v>41</v>
      </c>
    </row>
    <row r="1068" spans="1:35">
      <c r="A1068" s="32" t="s">
        <v>35</v>
      </c>
      <c r="B1068" s="32" t="s">
        <v>1527</v>
      </c>
      <c r="C1068" s="33">
        <v>44830.631145833337</v>
      </c>
      <c r="D1068" s="33">
        <v>44830.630868055552</v>
      </c>
      <c r="E1068" s="32" t="s">
        <v>37</v>
      </c>
      <c r="F1068" s="32" t="s">
        <v>4163</v>
      </c>
      <c r="G1068">
        <v>12197</v>
      </c>
      <c r="H1068" s="33">
        <v>44833.512291666666</v>
      </c>
      <c r="I1068" s="32" t="s">
        <v>38</v>
      </c>
      <c r="J1068" s="32" t="s">
        <v>39</v>
      </c>
      <c r="K1068" s="33"/>
      <c r="L1068" s="32" t="s">
        <v>40</v>
      </c>
      <c r="M1068" s="32" t="s">
        <v>41</v>
      </c>
      <c r="N1068">
        <v>1</v>
      </c>
      <c r="O1068" s="32" t="s">
        <v>42</v>
      </c>
      <c r="P1068">
        <v>0</v>
      </c>
      <c r="Q1068" s="32" t="s">
        <v>41</v>
      </c>
      <c r="R1068">
        <v>642175520</v>
      </c>
      <c r="S1068" s="32" t="s">
        <v>194</v>
      </c>
      <c r="T1068" s="32" t="s">
        <v>195</v>
      </c>
      <c r="U1068" s="32" t="s">
        <v>45</v>
      </c>
      <c r="V1068" s="32" t="s">
        <v>891</v>
      </c>
      <c r="W1068" s="33">
        <v>44830.631145833337</v>
      </c>
      <c r="X1068" s="32" t="s">
        <v>196</v>
      </c>
      <c r="Y1068" s="32" t="s">
        <v>282</v>
      </c>
      <c r="Z1068" s="32" t="s">
        <v>48</v>
      </c>
      <c r="AA1068" s="32" t="s">
        <v>197</v>
      </c>
      <c r="AB1068" s="32" t="s">
        <v>4164</v>
      </c>
      <c r="AC1068" s="32" t="s">
        <v>538</v>
      </c>
      <c r="AD1068" s="34"/>
      <c r="AE1068" s="32" t="s">
        <v>39</v>
      </c>
      <c r="AF1068" s="32" t="s">
        <v>50</v>
      </c>
      <c r="AG1068" s="35">
        <v>0</v>
      </c>
      <c r="AH1068" s="33">
        <v>44830.637291666666</v>
      </c>
      <c r="AI1068" s="32" t="s">
        <v>41</v>
      </c>
    </row>
    <row r="1069" spans="1:35">
      <c r="A1069" s="32" t="s">
        <v>35</v>
      </c>
      <c r="B1069" s="32" t="s">
        <v>1527</v>
      </c>
      <c r="C1069" s="33">
        <v>44830.636273148149</v>
      </c>
      <c r="D1069" s="33">
        <v>44830.635983796295</v>
      </c>
      <c r="E1069" s="32" t="s">
        <v>37</v>
      </c>
      <c r="F1069" s="32" t="s">
        <v>4165</v>
      </c>
      <c r="G1069">
        <v>12198</v>
      </c>
      <c r="H1069" s="33">
        <v>44840.698298611111</v>
      </c>
      <c r="I1069" s="32" t="s">
        <v>38</v>
      </c>
      <c r="J1069" s="32" t="s">
        <v>39</v>
      </c>
      <c r="K1069" s="33"/>
      <c r="L1069" s="32" t="s">
        <v>40</v>
      </c>
      <c r="M1069" s="32" t="s">
        <v>41</v>
      </c>
      <c r="N1069">
        <v>1</v>
      </c>
      <c r="O1069" s="32" t="s">
        <v>42</v>
      </c>
      <c r="P1069">
        <v>0</v>
      </c>
      <c r="Q1069" s="32" t="s">
        <v>41</v>
      </c>
      <c r="R1069">
        <v>642175520</v>
      </c>
      <c r="S1069" s="32" t="s">
        <v>194</v>
      </c>
      <c r="T1069" s="32" t="s">
        <v>195</v>
      </c>
      <c r="U1069" s="32" t="s">
        <v>45</v>
      </c>
      <c r="V1069" s="32" t="s">
        <v>835</v>
      </c>
      <c r="W1069" s="33">
        <v>44830.636273148149</v>
      </c>
      <c r="X1069" s="32" t="s">
        <v>196</v>
      </c>
      <c r="Y1069" s="32" t="s">
        <v>52</v>
      </c>
      <c r="Z1069" s="32" t="s">
        <v>48</v>
      </c>
      <c r="AA1069" s="32" t="s">
        <v>197</v>
      </c>
      <c r="AB1069" s="32" t="s">
        <v>3041</v>
      </c>
      <c r="AC1069" s="32" t="s">
        <v>538</v>
      </c>
      <c r="AD1069" s="34"/>
      <c r="AE1069" s="32" t="s">
        <v>39</v>
      </c>
      <c r="AF1069" s="32" t="s">
        <v>50</v>
      </c>
      <c r="AG1069" s="35">
        <v>0</v>
      </c>
      <c r="AH1069" s="33">
        <v>44838.448298611111</v>
      </c>
      <c r="AI1069" s="32" t="s">
        <v>41</v>
      </c>
    </row>
    <row r="1070" spans="1:35">
      <c r="A1070" s="32" t="s">
        <v>35</v>
      </c>
      <c r="B1070" s="32" t="s">
        <v>36</v>
      </c>
      <c r="C1070" s="33">
        <v>44830.658368055556</v>
      </c>
      <c r="D1070" s="33">
        <v>44830.638738425929</v>
      </c>
      <c r="E1070" s="32" t="s">
        <v>37</v>
      </c>
      <c r="F1070" s="32" t="s">
        <v>4166</v>
      </c>
      <c r="G1070">
        <v>12199</v>
      </c>
      <c r="H1070" s="33">
        <v>44840.643784722219</v>
      </c>
      <c r="I1070" s="32" t="s">
        <v>38</v>
      </c>
      <c r="J1070" s="32" t="s">
        <v>39</v>
      </c>
      <c r="K1070" s="33"/>
      <c r="L1070" s="32" t="s">
        <v>40</v>
      </c>
      <c r="M1070" s="32" t="s">
        <v>56</v>
      </c>
      <c r="N1070">
        <v>1</v>
      </c>
      <c r="O1070" s="32" t="s">
        <v>82</v>
      </c>
      <c r="P1070">
        <v>0</v>
      </c>
      <c r="Q1070" s="32" t="s">
        <v>56</v>
      </c>
      <c r="R1070">
        <v>6241</v>
      </c>
      <c r="S1070" s="32" t="s">
        <v>410</v>
      </c>
      <c r="T1070" s="32" t="s">
        <v>411</v>
      </c>
      <c r="U1070" s="32" t="s">
        <v>45</v>
      </c>
      <c r="V1070" s="32" t="s">
        <v>4167</v>
      </c>
      <c r="W1070" s="33">
        <v>44830.653657407405</v>
      </c>
      <c r="X1070" s="32" t="s">
        <v>59</v>
      </c>
      <c r="Y1070" s="32" t="s">
        <v>52</v>
      </c>
      <c r="Z1070" s="32" t="s">
        <v>48</v>
      </c>
      <c r="AA1070" s="32" t="s">
        <v>298</v>
      </c>
      <c r="AB1070" s="32" t="s">
        <v>4168</v>
      </c>
      <c r="AC1070" s="32" t="s">
        <v>599</v>
      </c>
      <c r="AD1070" s="34"/>
      <c r="AE1070" s="32" t="s">
        <v>39</v>
      </c>
      <c r="AF1070" s="32" t="s">
        <v>50</v>
      </c>
      <c r="AG1070" s="35">
        <v>0</v>
      </c>
      <c r="AH1070" s="33">
        <v>44830.658368055556</v>
      </c>
      <c r="AI1070" s="32" t="s">
        <v>56</v>
      </c>
    </row>
    <row r="1071" spans="1:35">
      <c r="A1071" s="32" t="s">
        <v>35</v>
      </c>
      <c r="B1071" s="32" t="s">
        <v>1527</v>
      </c>
      <c r="C1071" s="33">
        <v>44830.663888888892</v>
      </c>
      <c r="D1071" s="33">
        <v>44830.643495370372</v>
      </c>
      <c r="E1071" s="32" t="s">
        <v>37</v>
      </c>
      <c r="F1071" s="32" t="s">
        <v>4169</v>
      </c>
      <c r="G1071">
        <v>12200</v>
      </c>
      <c r="H1071" s="33">
        <v>44840.644166666665</v>
      </c>
      <c r="I1071" s="32" t="s">
        <v>38</v>
      </c>
      <c r="J1071" s="32" t="s">
        <v>39</v>
      </c>
      <c r="K1071" s="33"/>
      <c r="L1071" s="32" t="s">
        <v>40</v>
      </c>
      <c r="M1071" s="32" t="s">
        <v>56</v>
      </c>
      <c r="N1071">
        <v>1</v>
      </c>
      <c r="O1071" s="32" t="s">
        <v>453</v>
      </c>
      <c r="P1071">
        <v>0</v>
      </c>
      <c r="Q1071" s="32" t="s">
        <v>56</v>
      </c>
      <c r="R1071">
        <v>6109</v>
      </c>
      <c r="S1071" s="32" t="s">
        <v>1110</v>
      </c>
      <c r="T1071" s="32" t="s">
        <v>2749</v>
      </c>
      <c r="U1071" s="32" t="s">
        <v>45</v>
      </c>
      <c r="V1071" s="32" t="s">
        <v>4170</v>
      </c>
      <c r="W1071" s="33">
        <v>44830.663888888892</v>
      </c>
      <c r="X1071" s="32" t="s">
        <v>321</v>
      </c>
      <c r="Y1071" s="32" t="s">
        <v>47</v>
      </c>
      <c r="Z1071" s="32" t="s">
        <v>48</v>
      </c>
      <c r="AA1071" s="32" t="s">
        <v>455</v>
      </c>
      <c r="AB1071" s="32" t="s">
        <v>4171</v>
      </c>
      <c r="AC1071" s="32" t="s">
        <v>1111</v>
      </c>
      <c r="AD1071" s="34"/>
      <c r="AE1071" s="32" t="s">
        <v>39</v>
      </c>
      <c r="AF1071" s="32" t="s">
        <v>50</v>
      </c>
      <c r="AG1071" s="35">
        <v>0</v>
      </c>
      <c r="AH1071" s="33">
        <v>44830.663888888892</v>
      </c>
      <c r="AI1071" s="32" t="s">
        <v>56</v>
      </c>
    </row>
    <row r="1072" spans="1:35">
      <c r="A1072" s="32" t="s">
        <v>35</v>
      </c>
      <c r="B1072" s="32" t="s">
        <v>1527</v>
      </c>
      <c r="C1072" s="33">
        <v>44830.685104166667</v>
      </c>
      <c r="D1072" s="33">
        <v>44830.645335648151</v>
      </c>
      <c r="E1072" s="32" t="s">
        <v>37</v>
      </c>
      <c r="F1072" s="32" t="s">
        <v>4172</v>
      </c>
      <c r="G1072">
        <v>12201</v>
      </c>
      <c r="H1072" s="33">
        <v>44833.523298611108</v>
      </c>
      <c r="I1072" s="32" t="s">
        <v>38</v>
      </c>
      <c r="J1072" s="32" t="s">
        <v>39</v>
      </c>
      <c r="K1072" s="33"/>
      <c r="L1072" s="32" t="s">
        <v>40</v>
      </c>
      <c r="M1072" s="32" t="s">
        <v>56</v>
      </c>
      <c r="N1072">
        <v>2</v>
      </c>
      <c r="O1072" s="32" t="s">
        <v>42</v>
      </c>
      <c r="P1072">
        <v>0</v>
      </c>
      <c r="Q1072" s="32" t="s">
        <v>41</v>
      </c>
      <c r="R1072">
        <v>6023</v>
      </c>
      <c r="S1072" s="32" t="s">
        <v>438</v>
      </c>
      <c r="T1072" s="32" t="s">
        <v>439</v>
      </c>
      <c r="U1072" s="32" t="s">
        <v>45</v>
      </c>
      <c r="V1072" s="32" t="s">
        <v>2712</v>
      </c>
      <c r="W1072" s="33">
        <v>44830.682511574072</v>
      </c>
      <c r="X1072" s="32" t="s">
        <v>67</v>
      </c>
      <c r="Y1072" s="32" t="s">
        <v>47</v>
      </c>
      <c r="Z1072" s="32" t="s">
        <v>48</v>
      </c>
      <c r="AA1072" s="32" t="s">
        <v>107</v>
      </c>
      <c r="AB1072" s="32" t="s">
        <v>4172</v>
      </c>
      <c r="AC1072" s="32" t="s">
        <v>712</v>
      </c>
      <c r="AD1072" s="34"/>
      <c r="AE1072" s="32" t="s">
        <v>39</v>
      </c>
      <c r="AF1072" s="32" t="s">
        <v>50</v>
      </c>
      <c r="AG1072" s="35">
        <v>0</v>
      </c>
      <c r="AH1072" s="33">
        <v>44830.685104166667</v>
      </c>
      <c r="AI1072" s="32" t="s">
        <v>56</v>
      </c>
    </row>
    <row r="1073" spans="1:35">
      <c r="A1073" s="32" t="s">
        <v>35</v>
      </c>
      <c r="B1073" s="32" t="s">
        <v>178</v>
      </c>
      <c r="C1073" s="33">
        <v>44831.674305555556</v>
      </c>
      <c r="D1073" s="33">
        <v>44830.655659722222</v>
      </c>
      <c r="E1073" s="32" t="s">
        <v>37</v>
      </c>
      <c r="F1073" s="32" t="s">
        <v>4173</v>
      </c>
      <c r="G1073">
        <v>12202</v>
      </c>
      <c r="H1073" s="33">
        <v>44841.360405092593</v>
      </c>
      <c r="I1073" s="32" t="s">
        <v>38</v>
      </c>
      <c r="J1073" s="32" t="s">
        <v>39</v>
      </c>
      <c r="K1073" s="33"/>
      <c r="L1073" s="32" t="s">
        <v>40</v>
      </c>
      <c r="M1073" s="32" t="s">
        <v>56</v>
      </c>
      <c r="N1073">
        <v>1</v>
      </c>
      <c r="O1073" s="32" t="s">
        <v>73</v>
      </c>
      <c r="P1073">
        <v>0</v>
      </c>
      <c r="Q1073" s="32" t="s">
        <v>56</v>
      </c>
      <c r="R1073">
        <v>8733</v>
      </c>
      <c r="S1073" s="32" t="s">
        <v>1083</v>
      </c>
      <c r="T1073" s="32" t="s">
        <v>1084</v>
      </c>
      <c r="U1073" s="32" t="s">
        <v>45</v>
      </c>
      <c r="V1073" s="32" t="s">
        <v>4174</v>
      </c>
      <c r="W1073" s="33">
        <v>44831.594826388886</v>
      </c>
      <c r="X1073" s="32" t="s">
        <v>72</v>
      </c>
      <c r="Y1073" s="32" t="s">
        <v>47</v>
      </c>
      <c r="Z1073" s="32" t="s">
        <v>48</v>
      </c>
      <c r="AA1073" s="32" t="s">
        <v>182</v>
      </c>
      <c r="AB1073" s="32" t="s">
        <v>4175</v>
      </c>
      <c r="AC1073" s="32" t="s">
        <v>1304</v>
      </c>
      <c r="AD1073" s="34"/>
      <c r="AE1073" s="32" t="s">
        <v>39</v>
      </c>
      <c r="AF1073" s="32" t="s">
        <v>53</v>
      </c>
      <c r="AG1073" s="35">
        <v>0</v>
      </c>
      <c r="AH1073" s="33">
        <v>44831.674293981479</v>
      </c>
      <c r="AI1073" s="32" t="s">
        <v>56</v>
      </c>
    </row>
    <row r="1074" spans="1:35">
      <c r="A1074" s="32" t="s">
        <v>35</v>
      </c>
      <c r="B1074" s="32" t="s">
        <v>499</v>
      </c>
      <c r="C1074" s="33"/>
      <c r="D1074" s="33">
        <v>44830.671990740739</v>
      </c>
      <c r="E1074" s="32" t="s">
        <v>37</v>
      </c>
      <c r="F1074" s="32" t="s">
        <v>39</v>
      </c>
      <c r="G1074">
        <v>12203</v>
      </c>
      <c r="H1074" s="33">
        <v>44839.541666666664</v>
      </c>
      <c r="I1074" s="32" t="s">
        <v>38</v>
      </c>
      <c r="J1074" s="32" t="s">
        <v>39</v>
      </c>
      <c r="K1074" s="33"/>
      <c r="L1074" s="32" t="s">
        <v>40</v>
      </c>
      <c r="M1074" s="32" t="s">
        <v>56</v>
      </c>
      <c r="N1074">
        <v>1</v>
      </c>
      <c r="O1074" s="32" t="s">
        <v>452</v>
      </c>
      <c r="P1074">
        <v>0</v>
      </c>
      <c r="Q1074" s="32" t="s">
        <v>41</v>
      </c>
      <c r="R1074">
        <v>819072726</v>
      </c>
      <c r="S1074" s="32" t="s">
        <v>100</v>
      </c>
      <c r="T1074" s="32" t="s">
        <v>101</v>
      </c>
      <c r="U1074" s="32" t="s">
        <v>39</v>
      </c>
      <c r="V1074" s="32" t="s">
        <v>39</v>
      </c>
      <c r="W1074" s="33"/>
      <c r="X1074" s="32" t="s">
        <v>227</v>
      </c>
      <c r="Y1074" s="32" t="s">
        <v>47</v>
      </c>
      <c r="Z1074" s="32" t="s">
        <v>160</v>
      </c>
      <c r="AA1074" s="32" t="s">
        <v>502</v>
      </c>
      <c r="AB1074" s="32" t="s">
        <v>4176</v>
      </c>
      <c r="AC1074" s="32" t="s">
        <v>896</v>
      </c>
      <c r="AD1074" s="34"/>
      <c r="AE1074" s="32" t="s">
        <v>39</v>
      </c>
      <c r="AF1074" s="32" t="s">
        <v>53</v>
      </c>
      <c r="AG1074" s="35">
        <v>0</v>
      </c>
      <c r="AH1074" s="33">
        <v>44833.706076388888</v>
      </c>
      <c r="AI1074" s="32" t="s">
        <v>56</v>
      </c>
    </row>
    <row r="1075" spans="1:35">
      <c r="A1075" s="32" t="s">
        <v>35</v>
      </c>
      <c r="B1075" s="32" t="s">
        <v>178</v>
      </c>
      <c r="C1075" s="33">
        <v>44830.706550925926</v>
      </c>
      <c r="D1075" s="33">
        <v>44830.703287037039</v>
      </c>
      <c r="E1075" s="32" t="s">
        <v>37</v>
      </c>
      <c r="F1075" s="32" t="s">
        <v>4177</v>
      </c>
      <c r="G1075">
        <v>12204</v>
      </c>
      <c r="H1075" s="33">
        <v>44840.703773148147</v>
      </c>
      <c r="I1075" s="32" t="s">
        <v>38</v>
      </c>
      <c r="J1075" s="32" t="s">
        <v>39</v>
      </c>
      <c r="K1075" s="33"/>
      <c r="L1075" s="32" t="s">
        <v>40</v>
      </c>
      <c r="M1075" s="32" t="s">
        <v>56</v>
      </c>
      <c r="N1075">
        <v>1</v>
      </c>
      <c r="O1075" s="32" t="s">
        <v>54</v>
      </c>
      <c r="P1075">
        <v>0</v>
      </c>
      <c r="Q1075" s="32" t="s">
        <v>56</v>
      </c>
      <c r="R1075">
        <v>8888</v>
      </c>
      <c r="S1075" s="32" t="s">
        <v>968</v>
      </c>
      <c r="T1075" s="32" t="s">
        <v>177</v>
      </c>
      <c r="U1075" s="32" t="s">
        <v>45</v>
      </c>
      <c r="V1075" s="32" t="s">
        <v>80</v>
      </c>
      <c r="W1075" s="33">
        <v>44830.706261574072</v>
      </c>
      <c r="X1075" s="32" t="s">
        <v>89</v>
      </c>
      <c r="Y1075" s="32" t="s">
        <v>235</v>
      </c>
      <c r="Z1075" s="32" t="s">
        <v>48</v>
      </c>
      <c r="AA1075" s="32" t="s">
        <v>182</v>
      </c>
      <c r="AB1075" s="32" t="s">
        <v>3505</v>
      </c>
      <c r="AC1075" s="32" t="s">
        <v>538</v>
      </c>
      <c r="AD1075" s="34"/>
      <c r="AE1075" s="32" t="s">
        <v>39</v>
      </c>
      <c r="AF1075" s="32" t="s">
        <v>53</v>
      </c>
      <c r="AG1075" s="35">
        <v>0</v>
      </c>
      <c r="AH1075" s="33">
        <v>44830.706550925926</v>
      </c>
      <c r="AI1075" s="32" t="s">
        <v>56</v>
      </c>
    </row>
    <row r="1076" spans="1:35">
      <c r="A1076" s="32" t="s">
        <v>35</v>
      </c>
      <c r="B1076" s="32" t="s">
        <v>178</v>
      </c>
      <c r="C1076" s="33">
        <v>44830.706770833334</v>
      </c>
      <c r="D1076" s="33">
        <v>44830.704189814816</v>
      </c>
      <c r="E1076" s="32" t="s">
        <v>37</v>
      </c>
      <c r="F1076" s="32" t="s">
        <v>4178</v>
      </c>
      <c r="G1076">
        <v>12205</v>
      </c>
      <c r="H1076" s="33">
        <v>44840.704687500001</v>
      </c>
      <c r="I1076" s="32" t="s">
        <v>38</v>
      </c>
      <c r="J1076" s="32" t="s">
        <v>39</v>
      </c>
      <c r="K1076" s="33"/>
      <c r="L1076" s="32" t="s">
        <v>40</v>
      </c>
      <c r="M1076" s="32" t="s">
        <v>56</v>
      </c>
      <c r="N1076">
        <v>1</v>
      </c>
      <c r="O1076" s="32" t="s">
        <v>54</v>
      </c>
      <c r="P1076">
        <v>0</v>
      </c>
      <c r="Q1076" s="32" t="s">
        <v>56</v>
      </c>
      <c r="R1076">
        <v>8888</v>
      </c>
      <c r="S1076" s="32" t="s">
        <v>968</v>
      </c>
      <c r="T1076" s="32" t="s">
        <v>177</v>
      </c>
      <c r="U1076" s="32" t="s">
        <v>45</v>
      </c>
      <c r="V1076" s="32" t="s">
        <v>4024</v>
      </c>
      <c r="W1076" s="33">
        <v>44830.70648148148</v>
      </c>
      <c r="X1076" s="32" t="s">
        <v>89</v>
      </c>
      <c r="Y1076" s="32" t="s">
        <v>235</v>
      </c>
      <c r="Z1076" s="32" t="s">
        <v>48</v>
      </c>
      <c r="AA1076" s="32" t="s">
        <v>182</v>
      </c>
      <c r="AB1076" s="32" t="s">
        <v>3505</v>
      </c>
      <c r="AC1076" s="32" t="s">
        <v>538</v>
      </c>
      <c r="AD1076" s="34"/>
      <c r="AE1076" s="32" t="s">
        <v>39</v>
      </c>
      <c r="AF1076" s="32" t="s">
        <v>53</v>
      </c>
      <c r="AG1076" s="35">
        <v>0</v>
      </c>
      <c r="AH1076" s="33">
        <v>44830.706770833334</v>
      </c>
      <c r="AI1076" s="32" t="s">
        <v>56</v>
      </c>
    </row>
    <row r="1077" spans="1:35">
      <c r="A1077" s="32" t="s">
        <v>35</v>
      </c>
      <c r="B1077" s="32" t="s">
        <v>178</v>
      </c>
      <c r="C1077" s="33">
        <v>44830.707094907404</v>
      </c>
      <c r="D1077" s="33">
        <v>44830.704918981479</v>
      </c>
      <c r="E1077" s="32" t="s">
        <v>37</v>
      </c>
      <c r="F1077" s="32" t="s">
        <v>4179</v>
      </c>
      <c r="G1077">
        <v>12206</v>
      </c>
      <c r="H1077" s="33">
        <v>44840.705706018518</v>
      </c>
      <c r="I1077" s="32" t="s">
        <v>38</v>
      </c>
      <c r="J1077" s="32" t="s">
        <v>39</v>
      </c>
      <c r="K1077" s="33"/>
      <c r="L1077" s="32" t="s">
        <v>40</v>
      </c>
      <c r="M1077" s="32" t="s">
        <v>56</v>
      </c>
      <c r="N1077">
        <v>1</v>
      </c>
      <c r="O1077" s="32" t="s">
        <v>54</v>
      </c>
      <c r="P1077">
        <v>0</v>
      </c>
      <c r="Q1077" s="32" t="s">
        <v>56</v>
      </c>
      <c r="R1077">
        <v>8888</v>
      </c>
      <c r="S1077" s="32" t="s">
        <v>968</v>
      </c>
      <c r="T1077" s="32" t="s">
        <v>177</v>
      </c>
      <c r="U1077" s="32" t="s">
        <v>45</v>
      </c>
      <c r="V1077" s="32" t="s">
        <v>3769</v>
      </c>
      <c r="W1077" s="33">
        <v>44830.706678240742</v>
      </c>
      <c r="X1077" s="32" t="s">
        <v>89</v>
      </c>
      <c r="Y1077" s="32" t="s">
        <v>235</v>
      </c>
      <c r="Z1077" s="32" t="s">
        <v>48</v>
      </c>
      <c r="AA1077" s="32" t="s">
        <v>182</v>
      </c>
      <c r="AB1077" s="32" t="s">
        <v>3505</v>
      </c>
      <c r="AC1077" s="32" t="s">
        <v>538</v>
      </c>
      <c r="AD1077" s="34"/>
      <c r="AE1077" s="32" t="s">
        <v>39</v>
      </c>
      <c r="AF1077" s="32" t="s">
        <v>53</v>
      </c>
      <c r="AG1077" s="35">
        <v>0</v>
      </c>
      <c r="AH1077" s="33">
        <v>44830.707094907404</v>
      </c>
      <c r="AI1077" s="32" t="s">
        <v>56</v>
      </c>
    </row>
    <row r="1078" spans="1:35">
      <c r="A1078" s="32" t="s">
        <v>35</v>
      </c>
      <c r="B1078" s="32" t="s">
        <v>178</v>
      </c>
      <c r="C1078" s="33">
        <v>44830.70722222222</v>
      </c>
      <c r="D1078" s="33">
        <v>44830.705729166664</v>
      </c>
      <c r="E1078" s="32" t="s">
        <v>37</v>
      </c>
      <c r="F1078" s="32" t="s">
        <v>4180</v>
      </c>
      <c r="G1078">
        <v>12207</v>
      </c>
      <c r="H1078" s="33">
        <v>44840.70652777778</v>
      </c>
      <c r="I1078" s="32" t="s">
        <v>38</v>
      </c>
      <c r="J1078" s="32" t="s">
        <v>39</v>
      </c>
      <c r="K1078" s="33"/>
      <c r="L1078" s="32" t="s">
        <v>40</v>
      </c>
      <c r="M1078" s="32" t="s">
        <v>56</v>
      </c>
      <c r="N1078">
        <v>1</v>
      </c>
      <c r="O1078" s="32" t="s">
        <v>54</v>
      </c>
      <c r="P1078">
        <v>0</v>
      </c>
      <c r="Q1078" s="32" t="s">
        <v>56</v>
      </c>
      <c r="R1078">
        <v>8888</v>
      </c>
      <c r="S1078" s="32" t="s">
        <v>968</v>
      </c>
      <c r="T1078" s="32" t="s">
        <v>177</v>
      </c>
      <c r="U1078" s="32" t="s">
        <v>45</v>
      </c>
      <c r="V1078" s="32" t="s">
        <v>2186</v>
      </c>
      <c r="W1078" s="33">
        <v>44830.70689814815</v>
      </c>
      <c r="X1078" s="32" t="s">
        <v>89</v>
      </c>
      <c r="Y1078" s="32" t="s">
        <v>52</v>
      </c>
      <c r="Z1078" s="32" t="s">
        <v>48</v>
      </c>
      <c r="AA1078" s="32" t="s">
        <v>182</v>
      </c>
      <c r="AB1078" s="32" t="s">
        <v>3505</v>
      </c>
      <c r="AC1078" s="32" t="s">
        <v>538</v>
      </c>
      <c r="AD1078" s="34"/>
      <c r="AE1078" s="32" t="s">
        <v>39</v>
      </c>
      <c r="AF1078" s="32" t="s">
        <v>53</v>
      </c>
      <c r="AG1078" s="35">
        <v>0</v>
      </c>
      <c r="AH1078" s="33">
        <v>44830.70722222222</v>
      </c>
      <c r="AI1078" s="32" t="s">
        <v>56</v>
      </c>
    </row>
    <row r="1079" spans="1:35">
      <c r="A1079" s="32" t="s">
        <v>35</v>
      </c>
      <c r="B1079" s="32" t="s">
        <v>1527</v>
      </c>
      <c r="C1079" s="33">
        <v>44831.388958333337</v>
      </c>
      <c r="D1079" s="33">
        <v>44830.739004629628</v>
      </c>
      <c r="E1079" s="32" t="s">
        <v>37</v>
      </c>
      <c r="F1079" s="32" t="s">
        <v>39</v>
      </c>
      <c r="G1079">
        <v>12208</v>
      </c>
      <c r="H1079" s="33">
        <v>44833.583819444444</v>
      </c>
      <c r="I1079" s="32" t="s">
        <v>4181</v>
      </c>
      <c r="J1079" s="32" t="s">
        <v>45</v>
      </c>
      <c r="K1079" s="33">
        <v>44831.388645833336</v>
      </c>
      <c r="L1079" s="32" t="s">
        <v>40</v>
      </c>
      <c r="M1079" s="32" t="s">
        <v>56</v>
      </c>
      <c r="N1079">
        <v>1</v>
      </c>
      <c r="O1079" s="32" t="s">
        <v>119</v>
      </c>
      <c r="P1079">
        <v>1</v>
      </c>
      <c r="Q1079" s="32" t="s">
        <v>41</v>
      </c>
      <c r="R1079">
        <v>8759</v>
      </c>
      <c r="S1079" s="32" t="s">
        <v>443</v>
      </c>
      <c r="T1079" s="32" t="s">
        <v>444</v>
      </c>
      <c r="U1079" s="32" t="s">
        <v>45</v>
      </c>
      <c r="V1079" s="32" t="s">
        <v>4182</v>
      </c>
      <c r="W1079" s="33">
        <v>44831.388958333337</v>
      </c>
      <c r="X1079" s="32" t="s">
        <v>110</v>
      </c>
      <c r="Y1079" s="32" t="s">
        <v>47</v>
      </c>
      <c r="Z1079" s="32" t="s">
        <v>48</v>
      </c>
      <c r="AA1079" s="32" t="s">
        <v>97</v>
      </c>
      <c r="AB1079" s="32" t="s">
        <v>1277</v>
      </c>
      <c r="AC1079" s="32" t="s">
        <v>328</v>
      </c>
      <c r="AD1079" s="34"/>
      <c r="AE1079" s="32" t="s">
        <v>39</v>
      </c>
      <c r="AF1079" s="32" t="s">
        <v>53</v>
      </c>
      <c r="AG1079" s="35">
        <v>0</v>
      </c>
      <c r="AH1079" s="33">
        <v>44831.388958333337</v>
      </c>
      <c r="AI1079" s="32" t="s">
        <v>41</v>
      </c>
    </row>
    <row r="1080" spans="1:35">
      <c r="A1080" s="32" t="s">
        <v>35</v>
      </c>
      <c r="B1080" s="32" t="s">
        <v>1527</v>
      </c>
      <c r="C1080" s="33">
        <v>44834.358831018515</v>
      </c>
      <c r="D1080" s="33">
        <v>44830.780578703707</v>
      </c>
      <c r="E1080" s="32" t="s">
        <v>37</v>
      </c>
      <c r="F1080" s="32" t="s">
        <v>4183</v>
      </c>
      <c r="G1080">
        <v>12209</v>
      </c>
      <c r="H1080" s="33">
        <v>44838.608831018515</v>
      </c>
      <c r="I1080" s="32" t="s">
        <v>38</v>
      </c>
      <c r="J1080" s="32" t="s">
        <v>45</v>
      </c>
      <c r="K1080" s="33">
        <v>44831.331562500003</v>
      </c>
      <c r="L1080" s="32" t="s">
        <v>40</v>
      </c>
      <c r="M1080" s="32" t="s">
        <v>41</v>
      </c>
      <c r="N1080">
        <v>1</v>
      </c>
      <c r="O1080" s="32" t="s">
        <v>453</v>
      </c>
      <c r="P1080">
        <v>1</v>
      </c>
      <c r="Q1080" s="32" t="s">
        <v>41</v>
      </c>
      <c r="R1080">
        <v>6219</v>
      </c>
      <c r="S1080" s="32" t="s">
        <v>1065</v>
      </c>
      <c r="T1080" s="32" t="s">
        <v>1066</v>
      </c>
      <c r="U1080" s="32" t="s">
        <v>45</v>
      </c>
      <c r="V1080" s="32" t="s">
        <v>38</v>
      </c>
      <c r="W1080" s="33">
        <v>44832.333171296297</v>
      </c>
      <c r="X1080" s="32" t="s">
        <v>85</v>
      </c>
      <c r="Y1080" s="32" t="s">
        <v>47</v>
      </c>
      <c r="Z1080" s="32" t="s">
        <v>48</v>
      </c>
      <c r="AA1080" s="32" t="s">
        <v>455</v>
      </c>
      <c r="AB1080" s="32" t="s">
        <v>4184</v>
      </c>
      <c r="AC1080" s="32" t="s">
        <v>2168</v>
      </c>
      <c r="AD1080" s="34"/>
      <c r="AE1080" s="32" t="s">
        <v>39</v>
      </c>
      <c r="AF1080" s="32" t="s">
        <v>50</v>
      </c>
      <c r="AG1080" s="35">
        <v>0</v>
      </c>
      <c r="AH1080" s="33">
        <v>44834.358819444446</v>
      </c>
      <c r="AI1080" s="32" t="s">
        <v>41</v>
      </c>
    </row>
    <row r="1081" spans="1:35">
      <c r="A1081" s="32" t="s">
        <v>35</v>
      </c>
      <c r="B1081" s="32" t="s">
        <v>73</v>
      </c>
      <c r="C1081" s="33"/>
      <c r="D1081" s="33">
        <v>44831.302245370367</v>
      </c>
      <c r="E1081" s="32" t="s">
        <v>37</v>
      </c>
      <c r="F1081" s="32" t="s">
        <v>4185</v>
      </c>
      <c r="G1081">
        <v>12210</v>
      </c>
      <c r="H1081" s="33">
        <v>44833.583333333336</v>
      </c>
      <c r="I1081" s="32" t="s">
        <v>38</v>
      </c>
      <c r="J1081" s="32" t="s">
        <v>39</v>
      </c>
      <c r="K1081" s="33"/>
      <c r="L1081" s="32" t="s">
        <v>40</v>
      </c>
      <c r="M1081" s="32" t="s">
        <v>41</v>
      </c>
      <c r="N1081">
        <v>1</v>
      </c>
      <c r="O1081" s="32" t="s">
        <v>42</v>
      </c>
      <c r="P1081">
        <v>0</v>
      </c>
      <c r="Q1081" s="32" t="s">
        <v>41</v>
      </c>
      <c r="R1081">
        <v>5732</v>
      </c>
      <c r="S1081" s="32" t="s">
        <v>3872</v>
      </c>
      <c r="T1081" s="32" t="s">
        <v>3873</v>
      </c>
      <c r="U1081" s="32" t="s">
        <v>39</v>
      </c>
      <c r="V1081" s="32" t="s">
        <v>39</v>
      </c>
      <c r="W1081" s="33"/>
      <c r="X1081" s="32" t="s">
        <v>72</v>
      </c>
      <c r="Y1081" s="32" t="s">
        <v>47</v>
      </c>
      <c r="Z1081" s="32" t="s">
        <v>216</v>
      </c>
      <c r="AA1081" s="32" t="s">
        <v>4186</v>
      </c>
      <c r="AB1081" s="32" t="s">
        <v>4187</v>
      </c>
      <c r="AC1081" s="32" t="s">
        <v>685</v>
      </c>
      <c r="AD1081" s="34"/>
      <c r="AE1081" s="32" t="s">
        <v>39</v>
      </c>
      <c r="AF1081" s="32" t="s">
        <v>50</v>
      </c>
      <c r="AG1081" s="35">
        <v>0</v>
      </c>
      <c r="AH1081" s="33">
        <v>44831.631145833337</v>
      </c>
      <c r="AI1081" s="32" t="s">
        <v>41</v>
      </c>
    </row>
    <row r="1082" spans="1:35">
      <c r="A1082" s="32" t="s">
        <v>35</v>
      </c>
      <c r="B1082" s="32" t="s">
        <v>329</v>
      </c>
      <c r="C1082" s="33"/>
      <c r="D1082" s="33">
        <v>44831.335509259261</v>
      </c>
      <c r="E1082" s="32" t="s">
        <v>37</v>
      </c>
      <c r="F1082" s="32" t="s">
        <v>39</v>
      </c>
      <c r="G1082">
        <v>12211</v>
      </c>
      <c r="H1082" s="33">
        <v>44833.586006944446</v>
      </c>
      <c r="I1082" s="32" t="s">
        <v>4188</v>
      </c>
      <c r="J1082" s="32" t="s">
        <v>66</v>
      </c>
      <c r="K1082" s="33">
        <v>44832.444108796299</v>
      </c>
      <c r="L1082" s="32" t="s">
        <v>40</v>
      </c>
      <c r="M1082" s="32" t="s">
        <v>56</v>
      </c>
      <c r="N1082">
        <v>1</v>
      </c>
      <c r="O1082" s="32" t="s">
        <v>92</v>
      </c>
      <c r="P1082">
        <v>1</v>
      </c>
      <c r="Q1082" s="32" t="s">
        <v>41</v>
      </c>
      <c r="R1082">
        <v>8185</v>
      </c>
      <c r="S1082" s="32" t="s">
        <v>1462</v>
      </c>
      <c r="T1082" s="32" t="s">
        <v>1463</v>
      </c>
      <c r="U1082" s="32" t="s">
        <v>39</v>
      </c>
      <c r="V1082" s="32" t="s">
        <v>39</v>
      </c>
      <c r="W1082" s="33"/>
      <c r="X1082" s="32" t="s">
        <v>106</v>
      </c>
      <c r="Y1082" s="32" t="s">
        <v>47</v>
      </c>
      <c r="Z1082" s="32" t="s">
        <v>160</v>
      </c>
      <c r="AA1082" s="32" t="s">
        <v>330</v>
      </c>
      <c r="AB1082" s="32" t="s">
        <v>1465</v>
      </c>
      <c r="AC1082" s="32" t="s">
        <v>1466</v>
      </c>
      <c r="AD1082" s="34"/>
      <c r="AE1082" s="32" t="s">
        <v>39</v>
      </c>
      <c r="AF1082" s="32" t="s">
        <v>53</v>
      </c>
      <c r="AG1082" s="35">
        <v>0</v>
      </c>
      <c r="AH1082" s="33">
        <v>44832.444108796299</v>
      </c>
      <c r="AI1082" s="32" t="s">
        <v>56</v>
      </c>
    </row>
    <row r="1083" spans="1:35">
      <c r="A1083" s="32" t="s">
        <v>35</v>
      </c>
      <c r="B1083" s="32" t="s">
        <v>1527</v>
      </c>
      <c r="C1083" s="33"/>
      <c r="D1083" s="33">
        <v>44831.362071759257</v>
      </c>
      <c r="E1083" s="32" t="s">
        <v>37</v>
      </c>
      <c r="F1083" s="32" t="s">
        <v>4189</v>
      </c>
      <c r="G1083">
        <v>12212</v>
      </c>
      <c r="H1083" s="33">
        <v>44848.393599537034</v>
      </c>
      <c r="I1083" s="32" t="s">
        <v>38</v>
      </c>
      <c r="J1083" s="32" t="s">
        <v>39</v>
      </c>
      <c r="K1083" s="33"/>
      <c r="L1083" s="32" t="s">
        <v>40</v>
      </c>
      <c r="M1083" s="32" t="s">
        <v>56</v>
      </c>
      <c r="N1083">
        <v>1</v>
      </c>
      <c r="O1083" s="32" t="s">
        <v>135</v>
      </c>
      <c r="P1083">
        <v>0</v>
      </c>
      <c r="Q1083" s="32" t="s">
        <v>56</v>
      </c>
      <c r="R1083">
        <v>6941</v>
      </c>
      <c r="S1083" s="32" t="s">
        <v>4190</v>
      </c>
      <c r="T1083" s="32" t="s">
        <v>4191</v>
      </c>
      <c r="U1083" s="32" t="s">
        <v>39</v>
      </c>
      <c r="V1083" s="32" t="s">
        <v>39</v>
      </c>
      <c r="W1083" s="33"/>
      <c r="X1083" s="32" t="s">
        <v>259</v>
      </c>
      <c r="Y1083" s="32" t="s">
        <v>282</v>
      </c>
      <c r="Z1083" s="32" t="s">
        <v>216</v>
      </c>
      <c r="AA1083" s="32" t="s">
        <v>505</v>
      </c>
      <c r="AB1083" s="32" t="s">
        <v>4192</v>
      </c>
      <c r="AC1083" s="32" t="s">
        <v>497</v>
      </c>
      <c r="AD1083" s="34"/>
      <c r="AE1083" s="32" t="s">
        <v>39</v>
      </c>
      <c r="AF1083" s="32" t="s">
        <v>50</v>
      </c>
      <c r="AG1083" s="35">
        <v>0</v>
      </c>
      <c r="AH1083" s="33">
        <v>44838.446377314816</v>
      </c>
      <c r="AI1083" s="32" t="s">
        <v>56</v>
      </c>
    </row>
    <row r="1084" spans="1:35">
      <c r="A1084" s="32" t="s">
        <v>35</v>
      </c>
      <c r="B1084" s="32" t="s">
        <v>1527</v>
      </c>
      <c r="C1084" s="33">
        <v>44831.611342592594</v>
      </c>
      <c r="D1084" s="33">
        <v>44831.362974537034</v>
      </c>
      <c r="E1084" s="32" t="s">
        <v>37</v>
      </c>
      <c r="F1084" s="32" t="s">
        <v>4193</v>
      </c>
      <c r="G1084">
        <v>12213</v>
      </c>
      <c r="H1084" s="33">
        <v>44841.603009259263</v>
      </c>
      <c r="I1084" s="32" t="s">
        <v>38</v>
      </c>
      <c r="J1084" s="32" t="s">
        <v>39</v>
      </c>
      <c r="K1084" s="33"/>
      <c r="L1084" s="32" t="s">
        <v>40</v>
      </c>
      <c r="M1084" s="32" t="s">
        <v>56</v>
      </c>
      <c r="N1084">
        <v>1</v>
      </c>
      <c r="O1084" s="32" t="s">
        <v>42</v>
      </c>
      <c r="P1084">
        <v>0</v>
      </c>
      <c r="Q1084" s="32" t="s">
        <v>56</v>
      </c>
      <c r="R1084">
        <v>6938</v>
      </c>
      <c r="S1084" s="32" t="s">
        <v>4194</v>
      </c>
      <c r="T1084" s="32" t="s">
        <v>4195</v>
      </c>
      <c r="U1084" s="32" t="s">
        <v>45</v>
      </c>
      <c r="V1084" s="32" t="s">
        <v>4196</v>
      </c>
      <c r="W1084" s="33">
        <v>44831.371550925927</v>
      </c>
      <c r="X1084" s="32" t="s">
        <v>219</v>
      </c>
      <c r="Y1084" s="32" t="s">
        <v>47</v>
      </c>
      <c r="Z1084" s="32" t="s">
        <v>48</v>
      </c>
      <c r="AA1084" s="32" t="s">
        <v>4197</v>
      </c>
      <c r="AB1084" s="32" t="s">
        <v>4198</v>
      </c>
      <c r="AC1084" s="32" t="s">
        <v>497</v>
      </c>
      <c r="AD1084" s="34"/>
      <c r="AE1084" s="32" t="s">
        <v>39</v>
      </c>
      <c r="AF1084" s="32" t="s">
        <v>50</v>
      </c>
      <c r="AG1084" s="35">
        <v>0</v>
      </c>
      <c r="AH1084" s="33">
        <v>44831.611342592594</v>
      </c>
      <c r="AI1084" s="32" t="s">
        <v>56</v>
      </c>
    </row>
    <row r="1085" spans="1:35">
      <c r="A1085" s="32" t="s">
        <v>35</v>
      </c>
      <c r="B1085" s="32" t="s">
        <v>73</v>
      </c>
      <c r="C1085" s="33">
        <v>44831.611620370371</v>
      </c>
      <c r="D1085" s="33">
        <v>44831.388738425929</v>
      </c>
      <c r="E1085" s="32" t="s">
        <v>37</v>
      </c>
      <c r="F1085" s="32" t="s">
        <v>2111</v>
      </c>
      <c r="G1085">
        <v>12214</v>
      </c>
      <c r="H1085" s="33">
        <v>44841.594942129632</v>
      </c>
      <c r="I1085" s="32" t="s">
        <v>38</v>
      </c>
      <c r="J1085" s="32" t="s">
        <v>39</v>
      </c>
      <c r="K1085" s="33"/>
      <c r="L1085" s="32" t="s">
        <v>40</v>
      </c>
      <c r="M1085" s="32" t="s">
        <v>56</v>
      </c>
      <c r="N1085">
        <v>1</v>
      </c>
      <c r="O1085" s="32" t="s">
        <v>127</v>
      </c>
      <c r="P1085">
        <v>0</v>
      </c>
      <c r="Q1085" s="32" t="s">
        <v>56</v>
      </c>
      <c r="R1085">
        <v>5762</v>
      </c>
      <c r="S1085" s="32" t="s">
        <v>3749</v>
      </c>
      <c r="T1085" s="32" t="s">
        <v>3750</v>
      </c>
      <c r="U1085" s="32" t="s">
        <v>45</v>
      </c>
      <c r="V1085" s="32" t="s">
        <v>4199</v>
      </c>
      <c r="W1085" s="33">
        <v>44831.405717592592</v>
      </c>
      <c r="X1085" s="32" t="s">
        <v>58</v>
      </c>
      <c r="Y1085" s="32" t="s">
        <v>47</v>
      </c>
      <c r="Z1085" s="32" t="s">
        <v>48</v>
      </c>
      <c r="AA1085" s="32" t="s">
        <v>161</v>
      </c>
      <c r="AB1085" s="32" t="s">
        <v>2111</v>
      </c>
      <c r="AC1085" s="32" t="s">
        <v>2269</v>
      </c>
      <c r="AD1085" s="34"/>
      <c r="AE1085" s="32" t="s">
        <v>39</v>
      </c>
      <c r="AF1085" s="32" t="s">
        <v>50</v>
      </c>
      <c r="AG1085" s="35">
        <v>0</v>
      </c>
      <c r="AH1085" s="33">
        <v>44831.611608796295</v>
      </c>
      <c r="AI1085" s="32" t="s">
        <v>56</v>
      </c>
    </row>
    <row r="1086" spans="1:35">
      <c r="A1086" s="32" t="s">
        <v>35</v>
      </c>
      <c r="B1086" s="32" t="s">
        <v>1527</v>
      </c>
      <c r="C1086" s="33">
        <v>44831.611932870372</v>
      </c>
      <c r="D1086" s="33">
        <v>44831.389062499999</v>
      </c>
      <c r="E1086" s="32" t="s">
        <v>37</v>
      </c>
      <c r="F1086" s="32" t="s">
        <v>4200</v>
      </c>
      <c r="G1086">
        <v>12215</v>
      </c>
      <c r="H1086" s="33">
        <v>44841.575127314813</v>
      </c>
      <c r="I1086" s="32" t="s">
        <v>38</v>
      </c>
      <c r="J1086" s="32" t="s">
        <v>39</v>
      </c>
      <c r="K1086" s="33"/>
      <c r="L1086" s="32" t="s">
        <v>40</v>
      </c>
      <c r="M1086" s="32" t="s">
        <v>56</v>
      </c>
      <c r="N1086">
        <v>1</v>
      </c>
      <c r="O1086" s="32" t="s">
        <v>42</v>
      </c>
      <c r="P1086">
        <v>0</v>
      </c>
      <c r="Q1086" s="32" t="s">
        <v>56</v>
      </c>
      <c r="R1086">
        <v>6081</v>
      </c>
      <c r="S1086" s="32" t="s">
        <v>1242</v>
      </c>
      <c r="T1086" s="32" t="s">
        <v>1243</v>
      </c>
      <c r="U1086" s="32" t="s">
        <v>45</v>
      </c>
      <c r="V1086" s="32" t="s">
        <v>516</v>
      </c>
      <c r="W1086" s="33">
        <v>44831.426261574074</v>
      </c>
      <c r="X1086" s="32" t="s">
        <v>58</v>
      </c>
      <c r="Y1086" s="32" t="s">
        <v>47</v>
      </c>
      <c r="Z1086" s="32" t="s">
        <v>48</v>
      </c>
      <c r="AA1086" s="32" t="s">
        <v>475</v>
      </c>
      <c r="AB1086" s="32" t="s">
        <v>4201</v>
      </c>
      <c r="AC1086" s="32" t="s">
        <v>557</v>
      </c>
      <c r="AD1086" s="34"/>
      <c r="AE1086" s="32" t="s">
        <v>39</v>
      </c>
      <c r="AF1086" s="32" t="s">
        <v>50</v>
      </c>
      <c r="AG1086" s="35">
        <v>0</v>
      </c>
      <c r="AH1086" s="33">
        <v>44831.611932870372</v>
      </c>
      <c r="AI1086" s="32" t="s">
        <v>56</v>
      </c>
    </row>
    <row r="1087" spans="1:35">
      <c r="A1087" s="32" t="s">
        <v>35</v>
      </c>
      <c r="B1087" s="32" t="s">
        <v>36</v>
      </c>
      <c r="C1087" s="33"/>
      <c r="D1087" s="33">
        <v>44831.392129629632</v>
      </c>
      <c r="E1087" s="32" t="s">
        <v>37</v>
      </c>
      <c r="F1087" s="32" t="s">
        <v>4202</v>
      </c>
      <c r="G1087">
        <v>12216</v>
      </c>
      <c r="H1087" s="33">
        <v>44841.392256944448</v>
      </c>
      <c r="I1087" s="32" t="s">
        <v>38</v>
      </c>
      <c r="J1087" s="32" t="s">
        <v>39</v>
      </c>
      <c r="K1087" s="33"/>
      <c r="L1087" s="32" t="s">
        <v>40</v>
      </c>
      <c r="M1087" s="32" t="s">
        <v>56</v>
      </c>
      <c r="N1087">
        <v>1</v>
      </c>
      <c r="O1087" s="32" t="s">
        <v>42</v>
      </c>
      <c r="P1087">
        <v>0</v>
      </c>
      <c r="Q1087" s="32" t="s">
        <v>56</v>
      </c>
      <c r="R1087">
        <v>8370</v>
      </c>
      <c r="S1087" s="32" t="s">
        <v>175</v>
      </c>
      <c r="T1087" s="32" t="s">
        <v>176</v>
      </c>
      <c r="U1087" s="32" t="s">
        <v>39</v>
      </c>
      <c r="V1087" s="32" t="s">
        <v>39</v>
      </c>
      <c r="W1087" s="33"/>
      <c r="X1087" s="32" t="s">
        <v>151</v>
      </c>
      <c r="Y1087" s="32" t="s">
        <v>47</v>
      </c>
      <c r="Z1087" s="32" t="s">
        <v>160</v>
      </c>
      <c r="AA1087" s="32" t="s">
        <v>49</v>
      </c>
      <c r="AB1087" s="32" t="s">
        <v>4203</v>
      </c>
      <c r="AC1087" s="32" t="s">
        <v>1349</v>
      </c>
      <c r="AD1087" s="34"/>
      <c r="AE1087" s="32" t="s">
        <v>39</v>
      </c>
      <c r="AF1087" s="32" t="s">
        <v>50</v>
      </c>
      <c r="AG1087" s="35">
        <v>0</v>
      </c>
      <c r="AH1087" s="33">
        <v>44831.600474537037</v>
      </c>
      <c r="AI1087" s="32" t="s">
        <v>56</v>
      </c>
    </row>
    <row r="1088" spans="1:35">
      <c r="A1088" s="32" t="s">
        <v>35</v>
      </c>
      <c r="B1088" s="32" t="s">
        <v>2343</v>
      </c>
      <c r="C1088" s="33">
        <v>44831.666932870372</v>
      </c>
      <c r="D1088" s="33">
        <v>44831.397407407407</v>
      </c>
      <c r="E1088" s="32" t="s">
        <v>37</v>
      </c>
      <c r="F1088" s="32" t="s">
        <v>39</v>
      </c>
      <c r="G1088">
        <v>12217</v>
      </c>
      <c r="H1088" s="33">
        <v>44841.422488425924</v>
      </c>
      <c r="I1088" s="32" t="s">
        <v>38</v>
      </c>
      <c r="J1088" s="32" t="s">
        <v>39</v>
      </c>
      <c r="K1088" s="33"/>
      <c r="L1088" s="32" t="s">
        <v>40</v>
      </c>
      <c r="M1088" s="32" t="s">
        <v>56</v>
      </c>
      <c r="N1088">
        <v>1</v>
      </c>
      <c r="O1088" s="32" t="s">
        <v>39</v>
      </c>
      <c r="P1088">
        <v>0</v>
      </c>
      <c r="Q1088" s="32" t="s">
        <v>56</v>
      </c>
      <c r="R1088">
        <v>6400</v>
      </c>
      <c r="S1088" s="32" t="s">
        <v>917</v>
      </c>
      <c r="T1088" s="32" t="s">
        <v>918</v>
      </c>
      <c r="U1088" s="32" t="s">
        <v>45</v>
      </c>
      <c r="V1088" s="32" t="s">
        <v>4204</v>
      </c>
      <c r="W1088" s="33">
        <v>44831.641944444447</v>
      </c>
      <c r="X1088" s="32" t="s">
        <v>67</v>
      </c>
      <c r="Y1088" s="32" t="s">
        <v>47</v>
      </c>
      <c r="Z1088" s="32" t="s">
        <v>48</v>
      </c>
      <c r="AA1088" s="32" t="s">
        <v>39</v>
      </c>
      <c r="AB1088" s="32" t="s">
        <v>4205</v>
      </c>
      <c r="AC1088" s="32" t="s">
        <v>1304</v>
      </c>
      <c r="AD1088" s="34"/>
      <c r="AE1088" s="32" t="s">
        <v>39</v>
      </c>
      <c r="AF1088" s="32" t="s">
        <v>50</v>
      </c>
      <c r="AG1088" s="35">
        <v>0</v>
      </c>
      <c r="AH1088" s="33">
        <v>44831.666932870372</v>
      </c>
      <c r="AI1088" s="32" t="s">
        <v>56</v>
      </c>
    </row>
    <row r="1089" spans="1:35">
      <c r="A1089" s="32" t="s">
        <v>35</v>
      </c>
      <c r="B1089" s="32" t="s">
        <v>1527</v>
      </c>
      <c r="C1089" s="33">
        <v>44831.41815972222</v>
      </c>
      <c r="D1089" s="33">
        <v>44831.39984953704</v>
      </c>
      <c r="E1089" s="32" t="s">
        <v>37</v>
      </c>
      <c r="F1089" s="32" t="s">
        <v>4206</v>
      </c>
      <c r="G1089">
        <v>12218</v>
      </c>
      <c r="H1089" s="33">
        <v>44841.400104166663</v>
      </c>
      <c r="I1089" s="32" t="s">
        <v>38</v>
      </c>
      <c r="J1089" s="32" t="s">
        <v>39</v>
      </c>
      <c r="K1089" s="33"/>
      <c r="L1089" s="32" t="s">
        <v>40</v>
      </c>
      <c r="M1089" s="32" t="s">
        <v>56</v>
      </c>
      <c r="N1089">
        <v>2</v>
      </c>
      <c r="O1089" s="32" t="s">
        <v>135</v>
      </c>
      <c r="P1089">
        <v>0</v>
      </c>
      <c r="Q1089" s="32" t="s">
        <v>56</v>
      </c>
      <c r="R1089">
        <v>6363</v>
      </c>
      <c r="S1089" s="32" t="s">
        <v>689</v>
      </c>
      <c r="T1089" s="32" t="s">
        <v>3428</v>
      </c>
      <c r="U1089" s="32" t="s">
        <v>45</v>
      </c>
      <c r="V1089" s="32" t="s">
        <v>624</v>
      </c>
      <c r="W1089" s="33">
        <v>44831.41815972222</v>
      </c>
      <c r="X1089" s="32" t="s">
        <v>96</v>
      </c>
      <c r="Y1089" s="32" t="s">
        <v>47</v>
      </c>
      <c r="Z1089" s="32" t="s">
        <v>48</v>
      </c>
      <c r="AA1089" s="32" t="s">
        <v>97</v>
      </c>
      <c r="AB1089" s="32" t="s">
        <v>4207</v>
      </c>
      <c r="AC1089" s="32" t="s">
        <v>521</v>
      </c>
      <c r="AD1089" s="34"/>
      <c r="AE1089" s="32" t="s">
        <v>39</v>
      </c>
      <c r="AF1089" s="32" t="s">
        <v>53</v>
      </c>
      <c r="AG1089" s="35">
        <v>0</v>
      </c>
      <c r="AH1089" s="33">
        <v>44831.41815972222</v>
      </c>
      <c r="AI1089" s="32" t="s">
        <v>56</v>
      </c>
    </row>
    <row r="1090" spans="1:35">
      <c r="A1090" s="32" t="s">
        <v>35</v>
      </c>
      <c r="B1090" s="32" t="s">
        <v>499</v>
      </c>
      <c r="C1090" s="33">
        <v>44831.410949074074</v>
      </c>
      <c r="D1090" s="33">
        <v>44831.405381944445</v>
      </c>
      <c r="E1090" s="32" t="s">
        <v>39</v>
      </c>
      <c r="F1090" s="32" t="s">
        <v>4208</v>
      </c>
      <c r="G1090">
        <v>12219</v>
      </c>
      <c r="H1090" s="33">
        <v>44831.572060185186</v>
      </c>
      <c r="I1090" s="32" t="s">
        <v>38</v>
      </c>
      <c r="J1090" s="32" t="s">
        <v>39</v>
      </c>
      <c r="K1090" s="33"/>
      <c r="L1090" s="32" t="s">
        <v>40</v>
      </c>
      <c r="M1090" s="32" t="s">
        <v>41</v>
      </c>
      <c r="N1090">
        <v>1</v>
      </c>
      <c r="O1090" s="32" t="s">
        <v>452</v>
      </c>
      <c r="P1090">
        <v>0</v>
      </c>
      <c r="Q1090" s="32" t="s">
        <v>205</v>
      </c>
      <c r="R1090">
        <v>6399</v>
      </c>
      <c r="S1090" s="32" t="s">
        <v>4209</v>
      </c>
      <c r="T1090" s="32" t="s">
        <v>4210</v>
      </c>
      <c r="U1090" s="32" t="s">
        <v>45</v>
      </c>
      <c r="V1090" s="32" t="s">
        <v>4211</v>
      </c>
      <c r="W1090" s="33">
        <v>44831.410949074074</v>
      </c>
      <c r="X1090" s="32" t="s">
        <v>227</v>
      </c>
      <c r="Y1090" s="32" t="s">
        <v>479</v>
      </c>
      <c r="Z1090" s="32" t="s">
        <v>48</v>
      </c>
      <c r="AA1090" s="32" t="s">
        <v>502</v>
      </c>
      <c r="AB1090" s="32" t="s">
        <v>4212</v>
      </c>
      <c r="AC1090" s="32" t="s">
        <v>923</v>
      </c>
      <c r="AD1090" s="34">
        <v>44686</v>
      </c>
      <c r="AE1090" s="32" t="s">
        <v>39</v>
      </c>
      <c r="AF1090" s="32" t="s">
        <v>53</v>
      </c>
      <c r="AG1090" s="35">
        <v>0</v>
      </c>
      <c r="AH1090" s="33">
        <v>44831.543599537035</v>
      </c>
      <c r="AI1090" s="32" t="s">
        <v>41</v>
      </c>
    </row>
    <row r="1091" spans="1:35">
      <c r="A1091" s="32" t="s">
        <v>35</v>
      </c>
      <c r="B1091" s="32" t="s">
        <v>1527</v>
      </c>
      <c r="C1091" s="33">
        <v>44831.421030092592</v>
      </c>
      <c r="D1091" s="33">
        <v>44831.408043981479</v>
      </c>
      <c r="E1091" s="32" t="s">
        <v>37</v>
      </c>
      <c r="F1091" s="32" t="s">
        <v>39</v>
      </c>
      <c r="G1091">
        <v>12220</v>
      </c>
      <c r="H1091" s="33">
        <v>44833.658078703702</v>
      </c>
      <c r="I1091" s="32" t="s">
        <v>38</v>
      </c>
      <c r="J1091" s="32" t="s">
        <v>39</v>
      </c>
      <c r="K1091" s="33"/>
      <c r="L1091" s="32" t="s">
        <v>40</v>
      </c>
      <c r="M1091" s="32" t="s">
        <v>56</v>
      </c>
      <c r="N1091">
        <v>1</v>
      </c>
      <c r="O1091" s="32" t="s">
        <v>202</v>
      </c>
      <c r="P1091">
        <v>0</v>
      </c>
      <c r="Q1091" s="32" t="s">
        <v>41</v>
      </c>
      <c r="R1091">
        <v>8719</v>
      </c>
      <c r="S1091" s="32" t="s">
        <v>185</v>
      </c>
      <c r="T1091" s="32" t="s">
        <v>186</v>
      </c>
      <c r="U1091" s="32" t="s">
        <v>45</v>
      </c>
      <c r="V1091" s="32" t="s">
        <v>4213</v>
      </c>
      <c r="W1091" s="33">
        <v>44831.421030092592</v>
      </c>
      <c r="X1091" s="32" t="s">
        <v>110</v>
      </c>
      <c r="Y1091" s="32" t="s">
        <v>47</v>
      </c>
      <c r="Z1091" s="32" t="s">
        <v>48</v>
      </c>
      <c r="AA1091" s="32" t="s">
        <v>97</v>
      </c>
      <c r="AB1091" s="32" t="s">
        <v>2912</v>
      </c>
      <c r="AC1091" s="32" t="s">
        <v>464</v>
      </c>
      <c r="AD1091" s="34"/>
      <c r="AE1091" s="32" t="s">
        <v>39</v>
      </c>
      <c r="AF1091" s="32" t="s">
        <v>53</v>
      </c>
      <c r="AG1091" s="35">
        <v>0</v>
      </c>
      <c r="AH1091" s="33">
        <v>44831.421018518522</v>
      </c>
      <c r="AI1091" s="32" t="s">
        <v>56</v>
      </c>
    </row>
    <row r="1092" spans="1:35">
      <c r="A1092" s="32" t="s">
        <v>35</v>
      </c>
      <c r="B1092" s="32" t="s">
        <v>178</v>
      </c>
      <c r="C1092" s="33">
        <v>44831.667650462965</v>
      </c>
      <c r="D1092" s="33">
        <v>44831.409166666665</v>
      </c>
      <c r="E1092" s="32" t="s">
        <v>37</v>
      </c>
      <c r="F1092" s="32" t="s">
        <v>4214</v>
      </c>
      <c r="G1092">
        <v>12221</v>
      </c>
      <c r="H1092" s="33">
        <v>44841.421817129631</v>
      </c>
      <c r="I1092" s="32" t="s">
        <v>38</v>
      </c>
      <c r="J1092" s="32" t="s">
        <v>39</v>
      </c>
      <c r="K1092" s="33"/>
      <c r="L1092" s="32" t="s">
        <v>40</v>
      </c>
      <c r="M1092" s="32" t="s">
        <v>56</v>
      </c>
      <c r="N1092">
        <v>1</v>
      </c>
      <c r="O1092" s="32" t="s">
        <v>54</v>
      </c>
      <c r="P1092">
        <v>0</v>
      </c>
      <c r="Q1092" s="32" t="s">
        <v>56</v>
      </c>
      <c r="R1092">
        <v>8684</v>
      </c>
      <c r="S1092" s="32" t="s">
        <v>2020</v>
      </c>
      <c r="T1092" s="32" t="s">
        <v>2021</v>
      </c>
      <c r="U1092" s="32" t="s">
        <v>45</v>
      </c>
      <c r="V1092" s="32" t="s">
        <v>4215</v>
      </c>
      <c r="W1092" s="33">
        <v>44831.655150462961</v>
      </c>
      <c r="X1092" s="32" t="s">
        <v>81</v>
      </c>
      <c r="Y1092" s="32" t="s">
        <v>52</v>
      </c>
      <c r="Z1092" s="32" t="s">
        <v>48</v>
      </c>
      <c r="AA1092" s="32" t="s">
        <v>182</v>
      </c>
      <c r="AB1092" s="32" t="s">
        <v>4216</v>
      </c>
      <c r="AC1092" s="32" t="s">
        <v>328</v>
      </c>
      <c r="AD1092" s="34"/>
      <c r="AE1092" s="32" t="s">
        <v>39</v>
      </c>
      <c r="AF1092" s="32" t="s">
        <v>53</v>
      </c>
      <c r="AG1092" s="35">
        <v>0</v>
      </c>
      <c r="AH1092" s="33">
        <v>44831.667650462965</v>
      </c>
      <c r="AI1092" s="32" t="s">
        <v>56</v>
      </c>
    </row>
    <row r="1093" spans="1:35">
      <c r="A1093" s="32" t="s">
        <v>35</v>
      </c>
      <c r="B1093" s="32" t="s">
        <v>1527</v>
      </c>
      <c r="C1093" s="33">
        <v>44831.439791666664</v>
      </c>
      <c r="D1093" s="33">
        <v>44831.424259259256</v>
      </c>
      <c r="E1093" s="32" t="s">
        <v>37</v>
      </c>
      <c r="F1093" s="32" t="s">
        <v>39</v>
      </c>
      <c r="G1093">
        <v>12222</v>
      </c>
      <c r="H1093" s="33">
        <v>44833.674872685187</v>
      </c>
      <c r="I1093" s="32" t="s">
        <v>38</v>
      </c>
      <c r="J1093" s="32" t="s">
        <v>39</v>
      </c>
      <c r="K1093" s="33"/>
      <c r="L1093" s="32" t="s">
        <v>40</v>
      </c>
      <c r="M1093" s="32" t="s">
        <v>56</v>
      </c>
      <c r="N1093">
        <v>1</v>
      </c>
      <c r="O1093" s="32" t="s">
        <v>135</v>
      </c>
      <c r="P1093">
        <v>0</v>
      </c>
      <c r="Q1093" s="32" t="s">
        <v>41</v>
      </c>
      <c r="R1093">
        <v>8715</v>
      </c>
      <c r="S1093" s="32" t="s">
        <v>1645</v>
      </c>
      <c r="T1093" s="32" t="s">
        <v>1646</v>
      </c>
      <c r="U1093" s="32" t="s">
        <v>45</v>
      </c>
      <c r="V1093" s="32" t="s">
        <v>4217</v>
      </c>
      <c r="W1093" s="33">
        <v>44831.439791666664</v>
      </c>
      <c r="X1093" s="32" t="s">
        <v>96</v>
      </c>
      <c r="Y1093" s="32" t="s">
        <v>47</v>
      </c>
      <c r="Z1093" s="32" t="s">
        <v>48</v>
      </c>
      <c r="AA1093" s="32" t="s">
        <v>97</v>
      </c>
      <c r="AB1093" s="32" t="s">
        <v>4218</v>
      </c>
      <c r="AC1093" s="32" t="s">
        <v>464</v>
      </c>
      <c r="AD1093" s="34">
        <v>44686</v>
      </c>
      <c r="AE1093" s="32" t="s">
        <v>39</v>
      </c>
      <c r="AF1093" s="32" t="s">
        <v>53</v>
      </c>
      <c r="AG1093" s="35">
        <v>0</v>
      </c>
      <c r="AH1093" s="33">
        <v>44831.440439814818</v>
      </c>
      <c r="AI1093" s="32" t="s">
        <v>56</v>
      </c>
    </row>
    <row r="1094" spans="1:35">
      <c r="A1094" s="32" t="s">
        <v>35</v>
      </c>
      <c r="B1094" s="32" t="s">
        <v>1527</v>
      </c>
      <c r="C1094" s="33">
        <v>44831.445057870369</v>
      </c>
      <c r="D1094" s="33">
        <v>44831.436724537038</v>
      </c>
      <c r="E1094" s="32" t="s">
        <v>37</v>
      </c>
      <c r="F1094" s="32" t="s">
        <v>39</v>
      </c>
      <c r="G1094">
        <v>12223</v>
      </c>
      <c r="H1094" s="33">
        <v>44834.482025462959</v>
      </c>
      <c r="I1094" s="32" t="s">
        <v>38</v>
      </c>
      <c r="J1094" s="32" t="s">
        <v>39</v>
      </c>
      <c r="K1094" s="33"/>
      <c r="L1094" s="32" t="s">
        <v>40</v>
      </c>
      <c r="M1094" s="32" t="s">
        <v>56</v>
      </c>
      <c r="N1094">
        <v>1</v>
      </c>
      <c r="O1094" s="32" t="s">
        <v>135</v>
      </c>
      <c r="P1094">
        <v>0</v>
      </c>
      <c r="Q1094" s="32" t="s">
        <v>41</v>
      </c>
      <c r="R1094">
        <v>6711</v>
      </c>
      <c r="S1094" s="32" t="s">
        <v>910</v>
      </c>
      <c r="T1094" s="32" t="s">
        <v>911</v>
      </c>
      <c r="U1094" s="32" t="s">
        <v>45</v>
      </c>
      <c r="V1094" s="32" t="s">
        <v>270</v>
      </c>
      <c r="W1094" s="33">
        <v>44831.445057870369</v>
      </c>
      <c r="X1094" s="32" t="s">
        <v>96</v>
      </c>
      <c r="Y1094" s="32" t="s">
        <v>47</v>
      </c>
      <c r="Z1094" s="32" t="s">
        <v>48</v>
      </c>
      <c r="AA1094" s="32" t="s">
        <v>97</v>
      </c>
      <c r="AB1094" s="32" t="s">
        <v>913</v>
      </c>
      <c r="AC1094" s="32" t="s">
        <v>561</v>
      </c>
      <c r="AD1094" s="34"/>
      <c r="AE1094" s="32" t="s">
        <v>39</v>
      </c>
      <c r="AF1094" s="32" t="s">
        <v>53</v>
      </c>
      <c r="AG1094" s="35">
        <v>0</v>
      </c>
      <c r="AH1094" s="33">
        <v>44831.615358796298</v>
      </c>
      <c r="AI1094" s="32" t="s">
        <v>56</v>
      </c>
    </row>
    <row r="1095" spans="1:35">
      <c r="A1095" s="32" t="s">
        <v>35</v>
      </c>
      <c r="B1095" s="32" t="s">
        <v>1527</v>
      </c>
      <c r="C1095" s="33">
        <v>44831.470729166664</v>
      </c>
      <c r="D1095" s="33">
        <v>44831.440972222219</v>
      </c>
      <c r="E1095" s="32" t="s">
        <v>37</v>
      </c>
      <c r="F1095" s="32" t="s">
        <v>4219</v>
      </c>
      <c r="G1095">
        <v>12224</v>
      </c>
      <c r="H1095" s="33">
        <v>44841.441250000003</v>
      </c>
      <c r="I1095" s="32" t="s">
        <v>38</v>
      </c>
      <c r="J1095" s="32" t="s">
        <v>39</v>
      </c>
      <c r="K1095" s="33"/>
      <c r="L1095" s="32" t="s">
        <v>40</v>
      </c>
      <c r="M1095" s="32" t="s">
        <v>56</v>
      </c>
      <c r="N1095">
        <v>1</v>
      </c>
      <c r="O1095" s="32" t="s">
        <v>135</v>
      </c>
      <c r="P1095">
        <v>0</v>
      </c>
      <c r="Q1095" s="32" t="s">
        <v>56</v>
      </c>
      <c r="R1095">
        <v>8521</v>
      </c>
      <c r="S1095" s="32" t="s">
        <v>787</v>
      </c>
      <c r="T1095" s="32" t="s">
        <v>788</v>
      </c>
      <c r="U1095" s="32" t="s">
        <v>45</v>
      </c>
      <c r="V1095" s="32" t="s">
        <v>4220</v>
      </c>
      <c r="W1095" s="33">
        <v>44831.470729166664</v>
      </c>
      <c r="X1095" s="32" t="s">
        <v>96</v>
      </c>
      <c r="Y1095" s="32" t="s">
        <v>47</v>
      </c>
      <c r="Z1095" s="32" t="s">
        <v>48</v>
      </c>
      <c r="AA1095" s="32" t="s">
        <v>97</v>
      </c>
      <c r="AB1095" s="32" t="s">
        <v>4221</v>
      </c>
      <c r="AC1095" s="32" t="s">
        <v>517</v>
      </c>
      <c r="AD1095" s="34">
        <v>44686</v>
      </c>
      <c r="AE1095" s="32" t="s">
        <v>39</v>
      </c>
      <c r="AF1095" s="32" t="s">
        <v>53</v>
      </c>
      <c r="AG1095" s="35">
        <v>0</v>
      </c>
      <c r="AH1095" s="33">
        <v>44831.477638888886</v>
      </c>
      <c r="AI1095" s="32" t="s">
        <v>56</v>
      </c>
    </row>
    <row r="1096" spans="1:35">
      <c r="A1096" s="32" t="s">
        <v>35</v>
      </c>
      <c r="B1096" s="32" t="s">
        <v>2348</v>
      </c>
      <c r="C1096" s="33">
        <v>44831.61215277778</v>
      </c>
      <c r="D1096" s="33">
        <v>44831.444074074076</v>
      </c>
      <c r="E1096" s="32" t="s">
        <v>37</v>
      </c>
      <c r="F1096" s="32" t="s">
        <v>4222</v>
      </c>
      <c r="G1096">
        <v>12225</v>
      </c>
      <c r="H1096" s="33">
        <v>44841.59270833333</v>
      </c>
      <c r="I1096" s="32" t="s">
        <v>38</v>
      </c>
      <c r="J1096" s="32" t="s">
        <v>39</v>
      </c>
      <c r="K1096" s="33"/>
      <c r="L1096" s="32" t="s">
        <v>40</v>
      </c>
      <c r="M1096" s="32" t="s">
        <v>56</v>
      </c>
      <c r="N1096">
        <v>1</v>
      </c>
      <c r="O1096" s="32" t="s">
        <v>60</v>
      </c>
      <c r="P1096">
        <v>0</v>
      </c>
      <c r="Q1096" s="32" t="s">
        <v>56</v>
      </c>
      <c r="R1096">
        <v>863368521</v>
      </c>
      <c r="S1096" s="32" t="s">
        <v>4223</v>
      </c>
      <c r="T1096" s="32" t="s">
        <v>4224</v>
      </c>
      <c r="U1096" s="32" t="s">
        <v>45</v>
      </c>
      <c r="V1096" s="32" t="s">
        <v>4225</v>
      </c>
      <c r="W1096" s="33">
        <v>44831.46365740741</v>
      </c>
      <c r="X1096" s="32" t="s">
        <v>51</v>
      </c>
      <c r="Y1096" s="32" t="s">
        <v>47</v>
      </c>
      <c r="Z1096" s="32" t="s">
        <v>48</v>
      </c>
      <c r="AA1096" s="32" t="s">
        <v>314</v>
      </c>
      <c r="AB1096" s="32" t="s">
        <v>4226</v>
      </c>
      <c r="AC1096" s="32" t="s">
        <v>4143</v>
      </c>
      <c r="AD1096" s="34"/>
      <c r="AE1096" s="32" t="s">
        <v>39</v>
      </c>
      <c r="AF1096" s="32" t="s">
        <v>50</v>
      </c>
      <c r="AG1096" s="35">
        <v>0</v>
      </c>
      <c r="AH1096" s="33">
        <v>44831.61215277778</v>
      </c>
      <c r="AI1096" s="32" t="s">
        <v>56</v>
      </c>
    </row>
    <row r="1097" spans="1:35">
      <c r="A1097" s="32" t="s">
        <v>35</v>
      </c>
      <c r="B1097" s="32" t="s">
        <v>178</v>
      </c>
      <c r="C1097" s="33">
        <v>44831.669027777774</v>
      </c>
      <c r="D1097" s="33">
        <v>44831.45076388889</v>
      </c>
      <c r="E1097" s="32" t="s">
        <v>37</v>
      </c>
      <c r="F1097" s="32" t="s">
        <v>4227</v>
      </c>
      <c r="G1097">
        <v>12226</v>
      </c>
      <c r="H1097" s="33">
        <v>44841.452361111114</v>
      </c>
      <c r="I1097" s="32" t="s">
        <v>38</v>
      </c>
      <c r="J1097" s="32" t="s">
        <v>39</v>
      </c>
      <c r="K1097" s="33"/>
      <c r="L1097" s="32" t="s">
        <v>40</v>
      </c>
      <c r="M1097" s="32" t="s">
        <v>56</v>
      </c>
      <c r="N1097">
        <v>1</v>
      </c>
      <c r="O1097" s="32" t="s">
        <v>311</v>
      </c>
      <c r="P1097">
        <v>0</v>
      </c>
      <c r="Q1097" s="32" t="s">
        <v>56</v>
      </c>
      <c r="R1097">
        <v>8245</v>
      </c>
      <c r="S1097" s="32" t="s">
        <v>1306</v>
      </c>
      <c r="T1097" s="32" t="s">
        <v>1307</v>
      </c>
      <c r="U1097" s="32" t="s">
        <v>45</v>
      </c>
      <c r="V1097" s="32" t="s">
        <v>4228</v>
      </c>
      <c r="W1097" s="33">
        <v>44831.667592592596</v>
      </c>
      <c r="X1097" s="32" t="s">
        <v>46</v>
      </c>
      <c r="Y1097" s="32" t="s">
        <v>52</v>
      </c>
      <c r="Z1097" s="32" t="s">
        <v>48</v>
      </c>
      <c r="AA1097" s="32" t="s">
        <v>182</v>
      </c>
      <c r="AB1097" s="32" t="s">
        <v>4229</v>
      </c>
      <c r="AC1097" s="32" t="s">
        <v>1227</v>
      </c>
      <c r="AD1097" s="34"/>
      <c r="AE1097" s="32" t="s">
        <v>39</v>
      </c>
      <c r="AF1097" s="32" t="s">
        <v>53</v>
      </c>
      <c r="AG1097" s="35">
        <v>0</v>
      </c>
      <c r="AH1097" s="33">
        <v>44831.669027777774</v>
      </c>
      <c r="AI1097" s="32" t="s">
        <v>56</v>
      </c>
    </row>
    <row r="1098" spans="1:35">
      <c r="A1098" s="32" t="s">
        <v>35</v>
      </c>
      <c r="B1098" s="32" t="s">
        <v>329</v>
      </c>
      <c r="C1098" s="33">
        <v>44831.459490740737</v>
      </c>
      <c r="D1098" s="33">
        <v>44831.452280092592</v>
      </c>
      <c r="E1098" s="32" t="s">
        <v>37</v>
      </c>
      <c r="F1098" s="32" t="s">
        <v>4230</v>
      </c>
      <c r="G1098">
        <v>12227</v>
      </c>
      <c r="H1098" s="33">
        <v>44841.452546296299</v>
      </c>
      <c r="I1098" s="32" t="s">
        <v>38</v>
      </c>
      <c r="J1098" s="32" t="s">
        <v>39</v>
      </c>
      <c r="K1098" s="33"/>
      <c r="L1098" s="32" t="s">
        <v>40</v>
      </c>
      <c r="M1098" s="32" t="s">
        <v>56</v>
      </c>
      <c r="N1098">
        <v>1</v>
      </c>
      <c r="O1098" s="32" t="s">
        <v>518</v>
      </c>
      <c r="P1098">
        <v>0</v>
      </c>
      <c r="Q1098" s="32" t="s">
        <v>56</v>
      </c>
      <c r="R1098">
        <v>639579251</v>
      </c>
      <c r="S1098" s="32" t="s">
        <v>4231</v>
      </c>
      <c r="T1098" s="32" t="s">
        <v>4232</v>
      </c>
      <c r="U1098" s="32" t="s">
        <v>45</v>
      </c>
      <c r="V1098" s="32" t="s">
        <v>1009</v>
      </c>
      <c r="W1098" s="33">
        <v>44831.459490740737</v>
      </c>
      <c r="X1098" s="32" t="s">
        <v>94</v>
      </c>
      <c r="Y1098" s="32" t="s">
        <v>47</v>
      </c>
      <c r="Z1098" s="32" t="s">
        <v>48</v>
      </c>
      <c r="AA1098" s="32" t="s">
        <v>425</v>
      </c>
      <c r="AB1098" s="32" t="s">
        <v>4233</v>
      </c>
      <c r="AC1098" s="32" t="s">
        <v>3098</v>
      </c>
      <c r="AD1098" s="34"/>
      <c r="AE1098" s="32" t="s">
        <v>39</v>
      </c>
      <c r="AF1098" s="32" t="s">
        <v>53</v>
      </c>
      <c r="AG1098" s="35">
        <v>0</v>
      </c>
      <c r="AH1098" s="33">
        <v>44831.459490740737</v>
      </c>
      <c r="AI1098" s="32" t="s">
        <v>56</v>
      </c>
    </row>
    <row r="1099" spans="1:35">
      <c r="A1099" s="32" t="s">
        <v>35</v>
      </c>
      <c r="B1099" s="32" t="s">
        <v>1527</v>
      </c>
      <c r="C1099" s="33">
        <v>44831.575011574074</v>
      </c>
      <c r="D1099" s="33">
        <v>44831.45789351852</v>
      </c>
      <c r="E1099" s="32" t="s">
        <v>37</v>
      </c>
      <c r="F1099" s="32" t="s">
        <v>39</v>
      </c>
      <c r="G1099">
        <v>12228</v>
      </c>
      <c r="H1099" s="33">
        <v>44833.708287037036</v>
      </c>
      <c r="I1099" s="32" t="s">
        <v>38</v>
      </c>
      <c r="J1099" s="32" t="s">
        <v>39</v>
      </c>
      <c r="K1099" s="33"/>
      <c r="L1099" s="32" t="s">
        <v>40</v>
      </c>
      <c r="M1099" s="32" t="s">
        <v>56</v>
      </c>
      <c r="N1099">
        <v>2</v>
      </c>
      <c r="O1099" s="32" t="s">
        <v>135</v>
      </c>
      <c r="P1099">
        <v>0</v>
      </c>
      <c r="Q1099" s="32" t="s">
        <v>41</v>
      </c>
      <c r="R1099">
        <v>818108684</v>
      </c>
      <c r="S1099" s="32" t="s">
        <v>645</v>
      </c>
      <c r="T1099" s="32" t="s">
        <v>646</v>
      </c>
      <c r="U1099" s="32" t="s">
        <v>45</v>
      </c>
      <c r="V1099" s="32" t="s">
        <v>4234</v>
      </c>
      <c r="W1099" s="33">
        <v>44831.575011574074</v>
      </c>
      <c r="X1099" s="32" t="s">
        <v>96</v>
      </c>
      <c r="Y1099" s="32" t="s">
        <v>47</v>
      </c>
      <c r="Z1099" s="32" t="s">
        <v>48</v>
      </c>
      <c r="AA1099" s="32" t="s">
        <v>97</v>
      </c>
      <c r="AB1099" s="32" t="s">
        <v>4235</v>
      </c>
      <c r="AC1099" s="32" t="s">
        <v>1256</v>
      </c>
      <c r="AD1099" s="34"/>
      <c r="AE1099" s="32" t="s">
        <v>39</v>
      </c>
      <c r="AF1099" s="32" t="s">
        <v>53</v>
      </c>
      <c r="AG1099" s="35">
        <v>0</v>
      </c>
      <c r="AH1099" s="33">
        <v>44831.575011574074</v>
      </c>
      <c r="AI1099" s="32" t="s">
        <v>41</v>
      </c>
    </row>
    <row r="1100" spans="1:35">
      <c r="A1100" s="32" t="s">
        <v>35</v>
      </c>
      <c r="B1100" s="32" t="s">
        <v>178</v>
      </c>
      <c r="C1100" s="33"/>
      <c r="D1100" s="33">
        <v>44831.464120370372</v>
      </c>
      <c r="E1100" s="32" t="s">
        <v>37</v>
      </c>
      <c r="F1100" s="32" t="s">
        <v>4236</v>
      </c>
      <c r="G1100">
        <v>12229</v>
      </c>
      <c r="H1100" s="33">
        <v>44848.414548611108</v>
      </c>
      <c r="I1100" s="32" t="s">
        <v>38</v>
      </c>
      <c r="J1100" s="32" t="s">
        <v>39</v>
      </c>
      <c r="K1100" s="33"/>
      <c r="L1100" s="32" t="s">
        <v>40</v>
      </c>
      <c r="M1100" s="32" t="s">
        <v>56</v>
      </c>
      <c r="N1100">
        <v>1</v>
      </c>
      <c r="O1100" s="32" t="s">
        <v>311</v>
      </c>
      <c r="P1100">
        <v>0</v>
      </c>
      <c r="Q1100" s="32" t="s">
        <v>56</v>
      </c>
      <c r="R1100">
        <v>922266496</v>
      </c>
      <c r="S1100" s="32" t="s">
        <v>850</v>
      </c>
      <c r="T1100" s="32" t="s">
        <v>4237</v>
      </c>
      <c r="U1100" s="32" t="s">
        <v>45</v>
      </c>
      <c r="V1100" s="32" t="s">
        <v>4238</v>
      </c>
      <c r="W1100" s="33">
        <v>44838.426354166666</v>
      </c>
      <c r="X1100" s="32" t="s">
        <v>149</v>
      </c>
      <c r="Y1100" s="32" t="s">
        <v>47</v>
      </c>
      <c r="Z1100" s="32" t="s">
        <v>777</v>
      </c>
      <c r="AA1100" s="32" t="s">
        <v>182</v>
      </c>
      <c r="AB1100" s="32" t="s">
        <v>4239</v>
      </c>
      <c r="AC1100" s="32" t="s">
        <v>39</v>
      </c>
      <c r="AD1100" s="34"/>
      <c r="AE1100" s="32" t="s">
        <v>39</v>
      </c>
      <c r="AF1100" s="32" t="s">
        <v>53</v>
      </c>
      <c r="AG1100" s="35">
        <v>0</v>
      </c>
      <c r="AH1100" s="33">
        <v>44838.426354166666</v>
      </c>
      <c r="AI1100" s="32" t="s">
        <v>56</v>
      </c>
    </row>
    <row r="1101" spans="1:35">
      <c r="A1101" s="32" t="s">
        <v>35</v>
      </c>
      <c r="B1101" s="32" t="s">
        <v>178</v>
      </c>
      <c r="C1101" s="33"/>
      <c r="D1101" s="33">
        <v>44831.466157407405</v>
      </c>
      <c r="E1101" s="32" t="s">
        <v>37</v>
      </c>
      <c r="F1101" s="32" t="s">
        <v>4240</v>
      </c>
      <c r="G1101">
        <v>12230</v>
      </c>
      <c r="H1101" s="33">
        <v>44834.34175925926</v>
      </c>
      <c r="I1101" s="32" t="s">
        <v>38</v>
      </c>
      <c r="J1101" s="32" t="s">
        <v>39</v>
      </c>
      <c r="K1101" s="33"/>
      <c r="L1101" s="32" t="s">
        <v>40</v>
      </c>
      <c r="M1101" s="32" t="s">
        <v>41</v>
      </c>
      <c r="N1101">
        <v>1</v>
      </c>
      <c r="O1101" s="32" t="s">
        <v>490</v>
      </c>
      <c r="P1101">
        <v>0</v>
      </c>
      <c r="Q1101" s="32" t="s">
        <v>41</v>
      </c>
      <c r="R1101">
        <v>5783</v>
      </c>
      <c r="S1101" s="32" t="s">
        <v>821</v>
      </c>
      <c r="T1101" s="32" t="s">
        <v>822</v>
      </c>
      <c r="U1101" s="32" t="s">
        <v>39</v>
      </c>
      <c r="V1101" s="32" t="s">
        <v>39</v>
      </c>
      <c r="W1101" s="33"/>
      <c r="X1101" s="32" t="s">
        <v>215</v>
      </c>
      <c r="Y1101" s="32" t="s">
        <v>479</v>
      </c>
      <c r="Z1101" s="32" t="s">
        <v>216</v>
      </c>
      <c r="AA1101" s="32" t="s">
        <v>283</v>
      </c>
      <c r="AB1101" s="32" t="s">
        <v>4241</v>
      </c>
      <c r="AC1101" s="32" t="s">
        <v>537</v>
      </c>
      <c r="AD1101" s="34"/>
      <c r="AE1101" s="32" t="s">
        <v>39</v>
      </c>
      <c r="AF1101" s="32" t="s">
        <v>53</v>
      </c>
      <c r="AG1101" s="35">
        <v>0</v>
      </c>
      <c r="AH1101" s="33">
        <v>44838.425312500003</v>
      </c>
      <c r="AI1101" s="32" t="s">
        <v>41</v>
      </c>
    </row>
    <row r="1102" spans="1:35">
      <c r="A1102" s="32" t="s">
        <v>35</v>
      </c>
      <c r="B1102" s="32" t="s">
        <v>178</v>
      </c>
      <c r="C1102" s="33">
        <v>44831.612488425926</v>
      </c>
      <c r="D1102" s="33">
        <v>44831.468043981484</v>
      </c>
      <c r="E1102" s="32" t="s">
        <v>37</v>
      </c>
      <c r="F1102" s="32" t="s">
        <v>4242</v>
      </c>
      <c r="G1102">
        <v>12231</v>
      </c>
      <c r="H1102" s="33">
        <v>44841.584710648145</v>
      </c>
      <c r="I1102" s="32" t="s">
        <v>38</v>
      </c>
      <c r="J1102" s="32" t="s">
        <v>39</v>
      </c>
      <c r="K1102" s="33"/>
      <c r="L1102" s="32" t="s">
        <v>40</v>
      </c>
      <c r="M1102" s="32" t="s">
        <v>56</v>
      </c>
      <c r="N1102">
        <v>1</v>
      </c>
      <c r="O1102" s="32" t="s">
        <v>54</v>
      </c>
      <c r="P1102">
        <v>0</v>
      </c>
      <c r="Q1102" s="32" t="s">
        <v>56</v>
      </c>
      <c r="R1102">
        <v>8650</v>
      </c>
      <c r="S1102" s="32" t="s">
        <v>647</v>
      </c>
      <c r="T1102" s="32" t="s">
        <v>648</v>
      </c>
      <c r="U1102" s="32" t="s">
        <v>45</v>
      </c>
      <c r="V1102" s="32" t="s">
        <v>4243</v>
      </c>
      <c r="W1102" s="33">
        <v>44831.496307870373</v>
      </c>
      <c r="X1102" s="32" t="s">
        <v>58</v>
      </c>
      <c r="Y1102" s="32" t="s">
        <v>47</v>
      </c>
      <c r="Z1102" s="32" t="s">
        <v>48</v>
      </c>
      <c r="AA1102" s="32" t="s">
        <v>182</v>
      </c>
      <c r="AB1102" s="32" t="s">
        <v>4244</v>
      </c>
      <c r="AC1102" s="32" t="s">
        <v>328</v>
      </c>
      <c r="AD1102" s="34">
        <v>44686</v>
      </c>
      <c r="AE1102" s="32" t="s">
        <v>39</v>
      </c>
      <c r="AF1102" s="32" t="s">
        <v>53</v>
      </c>
      <c r="AG1102" s="35">
        <v>0</v>
      </c>
      <c r="AH1102" s="33">
        <v>44832.560868055552</v>
      </c>
      <c r="AI1102" s="32" t="s">
        <v>56</v>
      </c>
    </row>
    <row r="1103" spans="1:35">
      <c r="A1103" s="32" t="s">
        <v>35</v>
      </c>
      <c r="B1103" s="32" t="s">
        <v>1527</v>
      </c>
      <c r="C1103" s="33"/>
      <c r="D1103" s="33">
        <v>44831.470138888886</v>
      </c>
      <c r="E1103" s="32" t="s">
        <v>37</v>
      </c>
      <c r="F1103" s="32" t="s">
        <v>4245</v>
      </c>
      <c r="G1103">
        <v>12232</v>
      </c>
      <c r="H1103" s="33">
        <v>44841.470138888886</v>
      </c>
      <c r="I1103" s="32" t="s">
        <v>38</v>
      </c>
      <c r="J1103" s="32" t="s">
        <v>39</v>
      </c>
      <c r="K1103" s="33"/>
      <c r="L1103" s="32" t="s">
        <v>40</v>
      </c>
      <c r="M1103" s="32" t="s">
        <v>56</v>
      </c>
      <c r="N1103">
        <v>1</v>
      </c>
      <c r="O1103" s="32" t="s">
        <v>152</v>
      </c>
      <c r="P1103">
        <v>0</v>
      </c>
      <c r="Q1103" s="32" t="s">
        <v>56</v>
      </c>
      <c r="R1103">
        <v>6334</v>
      </c>
      <c r="S1103" s="32" t="s">
        <v>87</v>
      </c>
      <c r="T1103" s="32" t="s">
        <v>88</v>
      </c>
      <c r="U1103" s="32" t="s">
        <v>39</v>
      </c>
      <c r="V1103" s="32" t="s">
        <v>39</v>
      </c>
      <c r="W1103" s="33"/>
      <c r="X1103" s="32" t="s">
        <v>106</v>
      </c>
      <c r="Y1103" s="32" t="s">
        <v>47</v>
      </c>
      <c r="Z1103" s="32" t="s">
        <v>160</v>
      </c>
      <c r="AA1103" s="32" t="s">
        <v>107</v>
      </c>
      <c r="AB1103" s="32" t="s">
        <v>4246</v>
      </c>
      <c r="AC1103" s="32" t="s">
        <v>570</v>
      </c>
      <c r="AD1103" s="34"/>
      <c r="AE1103" s="32" t="s">
        <v>39</v>
      </c>
      <c r="AF1103" s="32" t="s">
        <v>50</v>
      </c>
      <c r="AG1103" s="35">
        <v>0</v>
      </c>
      <c r="AH1103" s="33">
        <v>44831.491666666669</v>
      </c>
      <c r="AI1103" s="32" t="s">
        <v>56</v>
      </c>
    </row>
    <row r="1104" spans="1:35">
      <c r="A1104" s="32" t="s">
        <v>35</v>
      </c>
      <c r="B1104" s="32" t="s">
        <v>1527</v>
      </c>
      <c r="C1104" s="33">
        <v>44831.612905092596</v>
      </c>
      <c r="D1104" s="33">
        <v>44831.470555555556</v>
      </c>
      <c r="E1104" s="32" t="s">
        <v>37</v>
      </c>
      <c r="F1104" s="32" t="s">
        <v>4247</v>
      </c>
      <c r="G1104">
        <v>12233</v>
      </c>
      <c r="H1104" s="33">
        <v>44841.518460648149</v>
      </c>
      <c r="I1104" s="32" t="s">
        <v>38</v>
      </c>
      <c r="J1104" s="32" t="s">
        <v>39</v>
      </c>
      <c r="K1104" s="33"/>
      <c r="L1104" s="32" t="s">
        <v>40</v>
      </c>
      <c r="M1104" s="32" t="s">
        <v>56</v>
      </c>
      <c r="N1104">
        <v>1</v>
      </c>
      <c r="O1104" s="32" t="s">
        <v>541</v>
      </c>
      <c r="P1104">
        <v>0</v>
      </c>
      <c r="Q1104" s="32" t="s">
        <v>56</v>
      </c>
      <c r="R1104">
        <v>6219</v>
      </c>
      <c r="S1104" s="32" t="s">
        <v>1065</v>
      </c>
      <c r="T1104" s="32" t="s">
        <v>1066</v>
      </c>
      <c r="U1104" s="32" t="s">
        <v>45</v>
      </c>
      <c r="V1104" s="32" t="s">
        <v>4248</v>
      </c>
      <c r="W1104" s="33">
        <v>44831.56521990741</v>
      </c>
      <c r="X1104" s="32" t="s">
        <v>94</v>
      </c>
      <c r="Y1104" s="32" t="s">
        <v>47</v>
      </c>
      <c r="Z1104" s="32" t="s">
        <v>48</v>
      </c>
      <c r="AA1104" s="32" t="s">
        <v>455</v>
      </c>
      <c r="AB1104" s="32" t="s">
        <v>4249</v>
      </c>
      <c r="AC1104" s="32" t="s">
        <v>2168</v>
      </c>
      <c r="AD1104" s="34"/>
      <c r="AE1104" s="32" t="s">
        <v>39</v>
      </c>
      <c r="AF1104" s="32" t="s">
        <v>50</v>
      </c>
      <c r="AG1104" s="35">
        <v>0</v>
      </c>
      <c r="AH1104" s="33">
        <v>44831.612905092596</v>
      </c>
      <c r="AI1104" s="32" t="s">
        <v>56</v>
      </c>
    </row>
    <row r="1105" spans="1:35">
      <c r="A1105" s="32" t="s">
        <v>35</v>
      </c>
      <c r="B1105" s="32" t="s">
        <v>36</v>
      </c>
      <c r="C1105" s="33">
        <v>44831.613692129627</v>
      </c>
      <c r="D1105" s="33">
        <v>44831.489479166667</v>
      </c>
      <c r="E1105" s="32" t="s">
        <v>37</v>
      </c>
      <c r="F1105" s="32" t="s">
        <v>4250</v>
      </c>
      <c r="G1105">
        <v>12234</v>
      </c>
      <c r="H1105" s="33">
        <v>44841.506736111114</v>
      </c>
      <c r="I1105" s="32" t="s">
        <v>38</v>
      </c>
      <c r="J1105" s="32" t="s">
        <v>39</v>
      </c>
      <c r="K1105" s="33"/>
      <c r="L1105" s="32" t="s">
        <v>40</v>
      </c>
      <c r="M1105" s="32" t="s">
        <v>56</v>
      </c>
      <c r="N1105">
        <v>1</v>
      </c>
      <c r="O1105" s="32" t="s">
        <v>42</v>
      </c>
      <c r="P1105">
        <v>0</v>
      </c>
      <c r="Q1105" s="32" t="s">
        <v>56</v>
      </c>
      <c r="R1105">
        <v>5766</v>
      </c>
      <c r="S1105" s="32" t="s">
        <v>549</v>
      </c>
      <c r="T1105" s="32" t="s">
        <v>550</v>
      </c>
      <c r="U1105" s="32" t="s">
        <v>45</v>
      </c>
      <c r="V1105" s="32" t="s">
        <v>4251</v>
      </c>
      <c r="W1105" s="33">
        <v>44831.596898148149</v>
      </c>
      <c r="X1105" s="32" t="s">
        <v>72</v>
      </c>
      <c r="Y1105" s="32" t="s">
        <v>47</v>
      </c>
      <c r="Z1105" s="32" t="s">
        <v>48</v>
      </c>
      <c r="AA1105" s="32" t="s">
        <v>179</v>
      </c>
      <c r="AB1105" s="32" t="s">
        <v>4252</v>
      </c>
      <c r="AC1105" s="32" t="s">
        <v>511</v>
      </c>
      <c r="AD1105" s="34"/>
      <c r="AE1105" s="32" t="s">
        <v>39</v>
      </c>
      <c r="AF1105" s="32" t="s">
        <v>50</v>
      </c>
      <c r="AG1105" s="35">
        <v>0</v>
      </c>
      <c r="AH1105" s="33">
        <v>44831.613680555558</v>
      </c>
      <c r="AI1105" s="32" t="s">
        <v>56</v>
      </c>
    </row>
    <row r="1106" spans="1:35">
      <c r="A1106" s="32" t="s">
        <v>35</v>
      </c>
      <c r="B1106" s="32" t="s">
        <v>1527</v>
      </c>
      <c r="C1106" s="33">
        <v>44831.613935185182</v>
      </c>
      <c r="D1106" s="33">
        <v>44831.506377314814</v>
      </c>
      <c r="E1106" s="32" t="s">
        <v>37</v>
      </c>
      <c r="F1106" s="32" t="s">
        <v>4253</v>
      </c>
      <c r="G1106">
        <v>12235</v>
      </c>
      <c r="H1106" s="33">
        <v>44834.444490740738</v>
      </c>
      <c r="I1106" s="32" t="s">
        <v>38</v>
      </c>
      <c r="J1106" s="32" t="s">
        <v>39</v>
      </c>
      <c r="K1106" s="33"/>
      <c r="L1106" s="32" t="s">
        <v>40</v>
      </c>
      <c r="M1106" s="32" t="s">
        <v>41</v>
      </c>
      <c r="N1106">
        <v>1</v>
      </c>
      <c r="O1106" s="32" t="s">
        <v>202</v>
      </c>
      <c r="P1106">
        <v>0</v>
      </c>
      <c r="Q1106" s="32" t="s">
        <v>41</v>
      </c>
      <c r="R1106">
        <v>6938</v>
      </c>
      <c r="S1106" s="32" t="s">
        <v>4194</v>
      </c>
      <c r="T1106" s="32" t="s">
        <v>4195</v>
      </c>
      <c r="U1106" s="32" t="s">
        <v>45</v>
      </c>
      <c r="V1106" s="32" t="s">
        <v>4254</v>
      </c>
      <c r="W1106" s="33">
        <v>44831.551030092596</v>
      </c>
      <c r="X1106" s="32" t="s">
        <v>85</v>
      </c>
      <c r="Y1106" s="32" t="s">
        <v>47</v>
      </c>
      <c r="Z1106" s="32" t="s">
        <v>48</v>
      </c>
      <c r="AA1106" s="32" t="s">
        <v>1538</v>
      </c>
      <c r="AB1106" s="32" t="s">
        <v>4255</v>
      </c>
      <c r="AC1106" s="32" t="s">
        <v>497</v>
      </c>
      <c r="AD1106" s="34"/>
      <c r="AE1106" s="32" t="s">
        <v>39</v>
      </c>
      <c r="AF1106" s="32" t="s">
        <v>50</v>
      </c>
      <c r="AG1106" s="35">
        <v>0</v>
      </c>
      <c r="AH1106" s="33">
        <v>44831.613935185182</v>
      </c>
      <c r="AI1106" s="32" t="s">
        <v>41</v>
      </c>
    </row>
    <row r="1107" spans="1:35">
      <c r="A1107" s="32" t="s">
        <v>35</v>
      </c>
      <c r="B1107" s="32" t="s">
        <v>1527</v>
      </c>
      <c r="C1107" s="33">
        <v>44831.61414351852</v>
      </c>
      <c r="D1107" s="33">
        <v>44831.538668981484</v>
      </c>
      <c r="E1107" s="32" t="s">
        <v>37</v>
      </c>
      <c r="F1107" s="32" t="s">
        <v>4256</v>
      </c>
      <c r="G1107">
        <v>12236</v>
      </c>
      <c r="H1107" s="33">
        <v>44841.56622685185</v>
      </c>
      <c r="I1107" s="32" t="s">
        <v>38</v>
      </c>
      <c r="J1107" s="32" t="s">
        <v>39</v>
      </c>
      <c r="K1107" s="33"/>
      <c r="L1107" s="32" t="s">
        <v>40</v>
      </c>
      <c r="M1107" s="32" t="s">
        <v>56</v>
      </c>
      <c r="N1107">
        <v>1</v>
      </c>
      <c r="O1107" s="32" t="s">
        <v>224</v>
      </c>
      <c r="P1107">
        <v>0</v>
      </c>
      <c r="Q1107" s="32" t="s">
        <v>56</v>
      </c>
      <c r="R1107">
        <v>850559408</v>
      </c>
      <c r="S1107" s="32" t="s">
        <v>529</v>
      </c>
      <c r="T1107" s="32" t="s">
        <v>1810</v>
      </c>
      <c r="U1107" s="32" t="s">
        <v>45</v>
      </c>
      <c r="V1107" s="32" t="s">
        <v>512</v>
      </c>
      <c r="W1107" s="33">
        <v>44831.587152777778</v>
      </c>
      <c r="X1107" s="32" t="s">
        <v>58</v>
      </c>
      <c r="Y1107" s="32" t="s">
        <v>47</v>
      </c>
      <c r="Z1107" s="32" t="s">
        <v>48</v>
      </c>
      <c r="AA1107" s="32" t="s">
        <v>455</v>
      </c>
      <c r="AB1107" s="32" t="s">
        <v>4257</v>
      </c>
      <c r="AC1107" s="32" t="s">
        <v>532</v>
      </c>
      <c r="AD1107" s="34"/>
      <c r="AE1107" s="32" t="s">
        <v>39</v>
      </c>
      <c r="AF1107" s="32" t="s">
        <v>50</v>
      </c>
      <c r="AG1107" s="35">
        <v>0</v>
      </c>
      <c r="AH1107" s="33">
        <v>44831.61414351852</v>
      </c>
      <c r="AI1107" s="32" t="s">
        <v>56</v>
      </c>
    </row>
    <row r="1108" spans="1:35">
      <c r="A1108" s="32" t="s">
        <v>35</v>
      </c>
      <c r="B1108" s="32" t="s">
        <v>178</v>
      </c>
      <c r="C1108" s="33">
        <v>44831.614340277774</v>
      </c>
      <c r="D1108" s="33">
        <v>44831.546331018515</v>
      </c>
      <c r="E1108" s="32" t="s">
        <v>37</v>
      </c>
      <c r="F1108" s="32" t="s">
        <v>4258</v>
      </c>
      <c r="G1108">
        <v>12237</v>
      </c>
      <c r="H1108" s="33">
        <v>44841.57267361111</v>
      </c>
      <c r="I1108" s="32" t="s">
        <v>38</v>
      </c>
      <c r="J1108" s="32" t="s">
        <v>39</v>
      </c>
      <c r="K1108" s="33"/>
      <c r="L1108" s="32" t="s">
        <v>40</v>
      </c>
      <c r="M1108" s="32" t="s">
        <v>56</v>
      </c>
      <c r="N1108">
        <v>1</v>
      </c>
      <c r="O1108" s="32" t="s">
        <v>73</v>
      </c>
      <c r="P1108">
        <v>0</v>
      </c>
      <c r="Q1108" s="32" t="s">
        <v>56</v>
      </c>
      <c r="R1108">
        <v>818108684</v>
      </c>
      <c r="S1108" s="32" t="s">
        <v>645</v>
      </c>
      <c r="T1108" s="32" t="s">
        <v>646</v>
      </c>
      <c r="U1108" s="32" t="s">
        <v>45</v>
      </c>
      <c r="V1108" s="32" t="s">
        <v>4259</v>
      </c>
      <c r="W1108" s="33">
        <v>44831.588206018518</v>
      </c>
      <c r="X1108" s="32" t="s">
        <v>58</v>
      </c>
      <c r="Y1108" s="32" t="s">
        <v>47</v>
      </c>
      <c r="Z1108" s="32" t="s">
        <v>48</v>
      </c>
      <c r="AA1108" s="32" t="s">
        <v>182</v>
      </c>
      <c r="AB1108" s="32" t="s">
        <v>4260</v>
      </c>
      <c r="AC1108" s="32" t="s">
        <v>1805</v>
      </c>
      <c r="AD1108" s="34"/>
      <c r="AE1108" s="32" t="s">
        <v>39</v>
      </c>
      <c r="AF1108" s="32" t="s">
        <v>53</v>
      </c>
      <c r="AG1108" s="35">
        <v>0</v>
      </c>
      <c r="AH1108" s="33">
        <v>44831.614340277774</v>
      </c>
      <c r="AI1108" s="32" t="s">
        <v>56</v>
      </c>
    </row>
    <row r="1109" spans="1:35">
      <c r="A1109" s="32" t="s">
        <v>35</v>
      </c>
      <c r="B1109" s="32" t="s">
        <v>1527</v>
      </c>
      <c r="C1109" s="33"/>
      <c r="D1109" s="33">
        <v>44831.565578703703</v>
      </c>
      <c r="E1109" s="32" t="s">
        <v>37</v>
      </c>
      <c r="F1109" s="32" t="s">
        <v>39</v>
      </c>
      <c r="G1109">
        <v>12238</v>
      </c>
      <c r="H1109" s="33">
        <v>44834.440798611111</v>
      </c>
      <c r="I1109" s="32" t="s">
        <v>38</v>
      </c>
      <c r="J1109" s="32" t="s">
        <v>39</v>
      </c>
      <c r="K1109" s="33"/>
      <c r="L1109" s="32" t="s">
        <v>40</v>
      </c>
      <c r="M1109" s="32" t="s">
        <v>56</v>
      </c>
      <c r="N1109">
        <v>1</v>
      </c>
      <c r="O1109" s="32" t="s">
        <v>135</v>
      </c>
      <c r="P1109">
        <v>0</v>
      </c>
      <c r="Q1109" s="32" t="s">
        <v>41</v>
      </c>
      <c r="R1109">
        <v>6706</v>
      </c>
      <c r="S1109" s="32" t="s">
        <v>400</v>
      </c>
      <c r="T1109" s="32" t="s">
        <v>401</v>
      </c>
      <c r="U1109" s="32" t="s">
        <v>39</v>
      </c>
      <c r="V1109" s="32" t="s">
        <v>39</v>
      </c>
      <c r="W1109" s="33"/>
      <c r="X1109" s="32" t="s">
        <v>259</v>
      </c>
      <c r="Y1109" s="32" t="s">
        <v>47</v>
      </c>
      <c r="Z1109" s="32" t="s">
        <v>160</v>
      </c>
      <c r="AA1109" s="32" t="s">
        <v>505</v>
      </c>
      <c r="AB1109" s="32" t="s">
        <v>533</v>
      </c>
      <c r="AC1109" s="32" t="s">
        <v>534</v>
      </c>
      <c r="AD1109" s="34"/>
      <c r="AE1109" s="32" t="s">
        <v>39</v>
      </c>
      <c r="AF1109" s="32" t="s">
        <v>53</v>
      </c>
      <c r="AG1109" s="35">
        <v>0</v>
      </c>
      <c r="AH1109" s="33">
        <v>44831.56927083333</v>
      </c>
      <c r="AI1109" s="32" t="s">
        <v>56</v>
      </c>
    </row>
    <row r="1110" spans="1:35">
      <c r="A1110" s="32" t="s">
        <v>35</v>
      </c>
      <c r="B1110" s="32" t="s">
        <v>1527</v>
      </c>
      <c r="C1110" s="33"/>
      <c r="D1110" s="33">
        <v>44831.567499999997</v>
      </c>
      <c r="E1110" s="32" t="s">
        <v>37</v>
      </c>
      <c r="F1110" s="32" t="s">
        <v>39</v>
      </c>
      <c r="G1110">
        <v>12239</v>
      </c>
      <c r="H1110" s="33">
        <v>44834.442499999997</v>
      </c>
      <c r="I1110" s="32" t="s">
        <v>38</v>
      </c>
      <c r="J1110" s="32" t="s">
        <v>39</v>
      </c>
      <c r="K1110" s="33"/>
      <c r="L1110" s="32" t="s">
        <v>40</v>
      </c>
      <c r="M1110" s="32" t="s">
        <v>56</v>
      </c>
      <c r="N1110">
        <v>1</v>
      </c>
      <c r="O1110" s="32" t="s">
        <v>135</v>
      </c>
      <c r="P1110">
        <v>0</v>
      </c>
      <c r="Q1110" s="32" t="s">
        <v>41</v>
      </c>
      <c r="R1110">
        <v>6706</v>
      </c>
      <c r="S1110" s="32" t="s">
        <v>400</v>
      </c>
      <c r="T1110" s="32" t="s">
        <v>401</v>
      </c>
      <c r="U1110" s="32" t="s">
        <v>39</v>
      </c>
      <c r="V1110" s="32" t="s">
        <v>39</v>
      </c>
      <c r="W1110" s="33"/>
      <c r="X1110" s="32" t="s">
        <v>259</v>
      </c>
      <c r="Y1110" s="32" t="s">
        <v>47</v>
      </c>
      <c r="Z1110" s="32" t="s">
        <v>160</v>
      </c>
      <c r="AA1110" s="32" t="s">
        <v>505</v>
      </c>
      <c r="AB1110" s="32" t="s">
        <v>533</v>
      </c>
      <c r="AC1110" s="32" t="s">
        <v>534</v>
      </c>
      <c r="AD1110" s="34"/>
      <c r="AE1110" s="32" t="s">
        <v>39</v>
      </c>
      <c r="AF1110" s="32" t="s">
        <v>50</v>
      </c>
      <c r="AG1110" s="35">
        <v>0</v>
      </c>
      <c r="AH1110" s="33">
        <v>44838.447094907409</v>
      </c>
      <c r="AI1110" s="32" t="s">
        <v>56</v>
      </c>
    </row>
    <row r="1111" spans="1:35">
      <c r="A1111" s="32" t="s">
        <v>35</v>
      </c>
      <c r="B1111" s="32" t="s">
        <v>73</v>
      </c>
      <c r="C1111" s="33">
        <v>44831.614583333336</v>
      </c>
      <c r="D1111" s="33">
        <v>44831.578449074077</v>
      </c>
      <c r="E1111" s="32" t="s">
        <v>37</v>
      </c>
      <c r="F1111" s="32" t="s">
        <v>4261</v>
      </c>
      <c r="G1111">
        <v>12240</v>
      </c>
      <c r="H1111" s="33">
        <v>44841.595138888886</v>
      </c>
      <c r="I1111" s="32" t="s">
        <v>38</v>
      </c>
      <c r="J1111" s="32" t="s">
        <v>39</v>
      </c>
      <c r="K1111" s="33"/>
      <c r="L1111" s="32" t="s">
        <v>40</v>
      </c>
      <c r="M1111" s="32" t="s">
        <v>56</v>
      </c>
      <c r="N1111">
        <v>1</v>
      </c>
      <c r="O1111" s="32" t="s">
        <v>74</v>
      </c>
      <c r="P1111">
        <v>0</v>
      </c>
      <c r="Q1111" s="32" t="s">
        <v>56</v>
      </c>
      <c r="R1111">
        <v>5748</v>
      </c>
      <c r="S1111" s="32" t="s">
        <v>877</v>
      </c>
      <c r="T1111" s="32" t="s">
        <v>878</v>
      </c>
      <c r="U1111" s="32" t="s">
        <v>45</v>
      </c>
      <c r="V1111" s="32" t="s">
        <v>4225</v>
      </c>
      <c r="W1111" s="33">
        <v>44831.598032407404</v>
      </c>
      <c r="X1111" s="32" t="s">
        <v>72</v>
      </c>
      <c r="Y1111" s="32" t="s">
        <v>47</v>
      </c>
      <c r="Z1111" s="32" t="s">
        <v>48</v>
      </c>
      <c r="AA1111" s="32" t="s">
        <v>77</v>
      </c>
      <c r="AB1111" s="32" t="s">
        <v>4262</v>
      </c>
      <c r="AC1111" s="32" t="s">
        <v>451</v>
      </c>
      <c r="AD1111" s="34"/>
      <c r="AE1111" s="32" t="s">
        <v>39</v>
      </c>
      <c r="AF1111" s="32" t="s">
        <v>50</v>
      </c>
      <c r="AG1111" s="35">
        <v>0</v>
      </c>
      <c r="AH1111" s="33">
        <v>44831.614583333336</v>
      </c>
      <c r="AI1111" s="32" t="s">
        <v>56</v>
      </c>
    </row>
    <row r="1112" spans="1:35">
      <c r="A1112" s="32" t="s">
        <v>35</v>
      </c>
      <c r="B1112" s="32" t="s">
        <v>1527</v>
      </c>
      <c r="C1112" s="33">
        <v>44831.614791666667</v>
      </c>
      <c r="D1112" s="33">
        <v>44831.582152777781</v>
      </c>
      <c r="E1112" s="32" t="s">
        <v>37</v>
      </c>
      <c r="F1112" s="32" t="s">
        <v>4263</v>
      </c>
      <c r="G1112">
        <v>12241</v>
      </c>
      <c r="H1112" s="33">
        <v>44841.587013888886</v>
      </c>
      <c r="I1112" s="32" t="s">
        <v>38</v>
      </c>
      <c r="J1112" s="32" t="s">
        <v>39</v>
      </c>
      <c r="K1112" s="33"/>
      <c r="L1112" s="32" t="s">
        <v>40</v>
      </c>
      <c r="M1112" s="32" t="s">
        <v>56</v>
      </c>
      <c r="N1112">
        <v>1</v>
      </c>
      <c r="O1112" s="32" t="s">
        <v>104</v>
      </c>
      <c r="P1112">
        <v>0</v>
      </c>
      <c r="Q1112" s="32" t="s">
        <v>56</v>
      </c>
      <c r="R1112">
        <v>6241</v>
      </c>
      <c r="S1112" s="32" t="s">
        <v>4264</v>
      </c>
      <c r="T1112" s="32" t="s">
        <v>649</v>
      </c>
      <c r="U1112" s="32" t="s">
        <v>45</v>
      </c>
      <c r="V1112" s="32" t="s">
        <v>4265</v>
      </c>
      <c r="W1112" s="33">
        <v>44831.610358796293</v>
      </c>
      <c r="X1112" s="32" t="s">
        <v>51</v>
      </c>
      <c r="Y1112" s="32" t="s">
        <v>47</v>
      </c>
      <c r="Z1112" s="32" t="s">
        <v>48</v>
      </c>
      <c r="AA1112" s="32" t="s">
        <v>455</v>
      </c>
      <c r="AB1112" s="32" t="s">
        <v>4266</v>
      </c>
      <c r="AC1112" s="32" t="s">
        <v>599</v>
      </c>
      <c r="AD1112" s="34"/>
      <c r="AE1112" s="32" t="s">
        <v>39</v>
      </c>
      <c r="AF1112" s="32" t="s">
        <v>50</v>
      </c>
      <c r="AG1112" s="35">
        <v>0</v>
      </c>
      <c r="AH1112" s="33">
        <v>44831.614791666667</v>
      </c>
      <c r="AI1112" s="32" t="s">
        <v>56</v>
      </c>
    </row>
    <row r="1113" spans="1:35">
      <c r="A1113" s="32" t="s">
        <v>35</v>
      </c>
      <c r="B1113" s="32" t="s">
        <v>2343</v>
      </c>
      <c r="C1113" s="33"/>
      <c r="D1113" s="33">
        <v>44831.590613425928</v>
      </c>
      <c r="E1113" s="32" t="s">
        <v>37</v>
      </c>
      <c r="F1113" s="32" t="s">
        <v>4267</v>
      </c>
      <c r="G1113">
        <v>12242</v>
      </c>
      <c r="H1113" s="33">
        <v>44846.651319444441</v>
      </c>
      <c r="I1113" s="32" t="s">
        <v>38</v>
      </c>
      <c r="J1113" s="32" t="s">
        <v>39</v>
      </c>
      <c r="K1113" s="33"/>
      <c r="L1113" s="32" t="s">
        <v>40</v>
      </c>
      <c r="M1113" s="32" t="s">
        <v>56</v>
      </c>
      <c r="N1113">
        <v>1</v>
      </c>
      <c r="O1113" s="32" t="s">
        <v>39</v>
      </c>
      <c r="P1113">
        <v>0</v>
      </c>
      <c r="Q1113" s="32" t="s">
        <v>56</v>
      </c>
      <c r="R1113">
        <v>8888</v>
      </c>
      <c r="S1113" s="32" t="s">
        <v>968</v>
      </c>
      <c r="T1113" s="32" t="s">
        <v>177</v>
      </c>
      <c r="U1113" s="32" t="s">
        <v>39</v>
      </c>
      <c r="V1113" s="32" t="s">
        <v>39</v>
      </c>
      <c r="W1113" s="33"/>
      <c r="X1113" s="32" t="s">
        <v>85</v>
      </c>
      <c r="Y1113" s="32" t="s">
        <v>52</v>
      </c>
      <c r="Z1113" s="32" t="s">
        <v>216</v>
      </c>
      <c r="AA1113" s="32" t="s">
        <v>39</v>
      </c>
      <c r="AB1113" s="32" t="s">
        <v>4268</v>
      </c>
      <c r="AC1113" s="32" t="s">
        <v>538</v>
      </c>
      <c r="AD1113" s="34"/>
      <c r="AE1113" s="32" t="s">
        <v>39</v>
      </c>
      <c r="AF1113" s="32" t="s">
        <v>50</v>
      </c>
      <c r="AG1113" s="35">
        <v>0</v>
      </c>
      <c r="AH1113" s="33">
        <v>44837.348541666666</v>
      </c>
      <c r="AI1113" s="32" t="s">
        <v>56</v>
      </c>
    </row>
    <row r="1114" spans="1:35">
      <c r="A1114" s="32" t="s">
        <v>35</v>
      </c>
      <c r="B1114" s="32" t="s">
        <v>178</v>
      </c>
      <c r="C1114" s="33"/>
      <c r="D1114" s="33">
        <v>44831.593842592592</v>
      </c>
      <c r="E1114" s="32" t="s">
        <v>37</v>
      </c>
      <c r="F1114" s="32" t="s">
        <v>4269</v>
      </c>
      <c r="G1114">
        <v>12243</v>
      </c>
      <c r="H1114" s="33">
        <v>44845.601319444446</v>
      </c>
      <c r="I1114" s="32" t="s">
        <v>38</v>
      </c>
      <c r="J1114" s="32" t="s">
        <v>39</v>
      </c>
      <c r="K1114" s="33"/>
      <c r="L1114" s="32" t="s">
        <v>40</v>
      </c>
      <c r="M1114" s="32" t="s">
        <v>56</v>
      </c>
      <c r="N1114">
        <v>1</v>
      </c>
      <c r="O1114" s="32" t="s">
        <v>311</v>
      </c>
      <c r="P1114">
        <v>0</v>
      </c>
      <c r="Q1114" s="32" t="s">
        <v>56</v>
      </c>
      <c r="R1114">
        <v>8888</v>
      </c>
      <c r="S1114" s="32" t="s">
        <v>968</v>
      </c>
      <c r="T1114" s="32" t="s">
        <v>177</v>
      </c>
      <c r="U1114" s="32" t="s">
        <v>39</v>
      </c>
      <c r="V1114" s="32" t="s">
        <v>39</v>
      </c>
      <c r="W1114" s="33"/>
      <c r="X1114" s="32" t="s">
        <v>85</v>
      </c>
      <c r="Y1114" s="32" t="s">
        <v>52</v>
      </c>
      <c r="Z1114" s="32" t="s">
        <v>216</v>
      </c>
      <c r="AA1114" s="32" t="s">
        <v>182</v>
      </c>
      <c r="AB1114" s="32" t="s">
        <v>969</v>
      </c>
      <c r="AC1114" s="32" t="s">
        <v>538</v>
      </c>
      <c r="AD1114" s="34"/>
      <c r="AE1114" s="32" t="s">
        <v>39</v>
      </c>
      <c r="AF1114" s="32" t="s">
        <v>53</v>
      </c>
      <c r="AG1114" s="35">
        <v>0</v>
      </c>
      <c r="AH1114" s="33">
        <v>44837.341597222221</v>
      </c>
      <c r="AI1114" s="32" t="s">
        <v>56</v>
      </c>
    </row>
    <row r="1115" spans="1:35">
      <c r="A1115" s="32" t="s">
        <v>35</v>
      </c>
      <c r="B1115" s="32" t="s">
        <v>1527</v>
      </c>
      <c r="C1115" s="33">
        <v>44834.358842592592</v>
      </c>
      <c r="D1115" s="33">
        <v>44831.60423611111</v>
      </c>
      <c r="E1115" s="32" t="s">
        <v>442</v>
      </c>
      <c r="F1115" s="32" t="s">
        <v>4270</v>
      </c>
      <c r="G1115">
        <v>12244</v>
      </c>
      <c r="H1115" s="33">
        <v>44838.550509259258</v>
      </c>
      <c r="I1115" s="32" t="s">
        <v>38</v>
      </c>
      <c r="J1115" s="32" t="s">
        <v>39</v>
      </c>
      <c r="K1115" s="33"/>
      <c r="L1115" s="32" t="s">
        <v>40</v>
      </c>
      <c r="M1115" s="32" t="s">
        <v>41</v>
      </c>
      <c r="N1115">
        <v>1</v>
      </c>
      <c r="O1115" s="32" t="s">
        <v>104</v>
      </c>
      <c r="P1115">
        <v>0</v>
      </c>
      <c r="Q1115" s="32" t="s">
        <v>41</v>
      </c>
      <c r="R1115">
        <v>7020</v>
      </c>
      <c r="S1115" s="32" t="s">
        <v>3214</v>
      </c>
      <c r="T1115" s="32" t="s">
        <v>3215</v>
      </c>
      <c r="U1115" s="32" t="s">
        <v>45</v>
      </c>
      <c r="V1115" s="32" t="s">
        <v>4271</v>
      </c>
      <c r="W1115" s="33">
        <v>44832.335023148145</v>
      </c>
      <c r="X1115" s="32" t="s">
        <v>85</v>
      </c>
      <c r="Y1115" s="32" t="s">
        <v>47</v>
      </c>
      <c r="Z1115" s="32" t="s">
        <v>48</v>
      </c>
      <c r="AA1115" s="32" t="s">
        <v>455</v>
      </c>
      <c r="AB1115" s="32" t="s">
        <v>4272</v>
      </c>
      <c r="AC1115" s="32" t="s">
        <v>686</v>
      </c>
      <c r="AD1115" s="34"/>
      <c r="AE1115" s="32" t="s">
        <v>39</v>
      </c>
      <c r="AF1115" s="32" t="s">
        <v>50</v>
      </c>
      <c r="AG1115" s="35">
        <v>0</v>
      </c>
      <c r="AH1115" s="33">
        <v>44834.358842592592</v>
      </c>
      <c r="AI1115" s="32" t="s">
        <v>41</v>
      </c>
    </row>
    <row r="1116" spans="1:35">
      <c r="A1116" s="32" t="s">
        <v>35</v>
      </c>
      <c r="B1116" s="32" t="s">
        <v>1527</v>
      </c>
      <c r="C1116" s="33">
        <v>44831.647407407407</v>
      </c>
      <c r="D1116" s="33">
        <v>44831.613993055558</v>
      </c>
      <c r="E1116" s="32" t="s">
        <v>37</v>
      </c>
      <c r="F1116" s="32" t="s">
        <v>39</v>
      </c>
      <c r="G1116">
        <v>12245</v>
      </c>
      <c r="H1116" s="33">
        <v>44834.489502314813</v>
      </c>
      <c r="I1116" s="32" t="s">
        <v>38</v>
      </c>
      <c r="J1116" s="32" t="s">
        <v>39</v>
      </c>
      <c r="K1116" s="33"/>
      <c r="L1116" s="32" t="s">
        <v>40</v>
      </c>
      <c r="M1116" s="32" t="s">
        <v>56</v>
      </c>
      <c r="N1116">
        <v>1</v>
      </c>
      <c r="O1116" s="32" t="s">
        <v>202</v>
      </c>
      <c r="P1116">
        <v>0</v>
      </c>
      <c r="Q1116" s="32" t="s">
        <v>41</v>
      </c>
      <c r="R1116">
        <v>894087904</v>
      </c>
      <c r="S1116" s="32" t="s">
        <v>3055</v>
      </c>
      <c r="T1116" s="32" t="s">
        <v>3056</v>
      </c>
      <c r="U1116" s="32" t="s">
        <v>45</v>
      </c>
      <c r="V1116" s="32" t="s">
        <v>4273</v>
      </c>
      <c r="W1116" s="33">
        <v>44831.647407407407</v>
      </c>
      <c r="X1116" s="32" t="s">
        <v>96</v>
      </c>
      <c r="Y1116" s="32" t="s">
        <v>47</v>
      </c>
      <c r="Z1116" s="32" t="s">
        <v>48</v>
      </c>
      <c r="AA1116" s="32" t="s">
        <v>97</v>
      </c>
      <c r="AB1116" s="32" t="s">
        <v>4274</v>
      </c>
      <c r="AC1116" s="32" t="s">
        <v>570</v>
      </c>
      <c r="AD1116" s="34"/>
      <c r="AE1116" s="32" t="s">
        <v>39</v>
      </c>
      <c r="AF1116" s="32" t="s">
        <v>53</v>
      </c>
      <c r="AG1116" s="35">
        <v>0</v>
      </c>
      <c r="AH1116" s="33">
        <v>44831.647407407407</v>
      </c>
      <c r="AI1116" s="32" t="s">
        <v>56</v>
      </c>
    </row>
    <row r="1117" spans="1:35">
      <c r="A1117" s="32" t="s">
        <v>35</v>
      </c>
      <c r="B1117" s="32" t="s">
        <v>1527</v>
      </c>
      <c r="C1117" s="33">
        <v>44831.645636574074</v>
      </c>
      <c r="D1117" s="33">
        <v>44831.64466435185</v>
      </c>
      <c r="E1117" s="32" t="s">
        <v>37</v>
      </c>
      <c r="F1117" s="32" t="s">
        <v>4275</v>
      </c>
      <c r="G1117">
        <v>12246</v>
      </c>
      <c r="H1117" s="33">
        <v>44840.697557870371</v>
      </c>
      <c r="I1117" s="32" t="s">
        <v>38</v>
      </c>
      <c r="J1117" s="32" t="s">
        <v>39</v>
      </c>
      <c r="K1117" s="33"/>
      <c r="L1117" s="32" t="s">
        <v>40</v>
      </c>
      <c r="M1117" s="32" t="s">
        <v>41</v>
      </c>
      <c r="N1117">
        <v>1</v>
      </c>
      <c r="O1117" s="32" t="s">
        <v>42</v>
      </c>
      <c r="P1117">
        <v>0</v>
      </c>
      <c r="Q1117" s="32" t="s">
        <v>41</v>
      </c>
      <c r="R1117">
        <v>642175520</v>
      </c>
      <c r="S1117" s="32" t="s">
        <v>194</v>
      </c>
      <c r="T1117" s="32" t="s">
        <v>195</v>
      </c>
      <c r="U1117" s="32" t="s">
        <v>45</v>
      </c>
      <c r="V1117" s="32" t="s">
        <v>922</v>
      </c>
      <c r="W1117" s="33">
        <v>44831.645636574074</v>
      </c>
      <c r="X1117" s="32" t="s">
        <v>196</v>
      </c>
      <c r="Y1117" s="32" t="s">
        <v>52</v>
      </c>
      <c r="Z1117" s="32" t="s">
        <v>48</v>
      </c>
      <c r="AA1117" s="32" t="s">
        <v>197</v>
      </c>
      <c r="AB1117" s="32" t="s">
        <v>4276</v>
      </c>
      <c r="AC1117" s="32" t="s">
        <v>538</v>
      </c>
      <c r="AD1117" s="34"/>
      <c r="AE1117" s="32" t="s">
        <v>39</v>
      </c>
      <c r="AF1117" s="32" t="s">
        <v>50</v>
      </c>
      <c r="AG1117" s="35">
        <v>0</v>
      </c>
      <c r="AH1117" s="33">
        <v>44838.448252314818</v>
      </c>
      <c r="AI1117" s="32" t="s">
        <v>41</v>
      </c>
    </row>
    <row r="1118" spans="1:35">
      <c r="A1118" s="32" t="s">
        <v>35</v>
      </c>
      <c r="B1118" s="32" t="s">
        <v>171</v>
      </c>
      <c r="C1118" s="33">
        <v>44831.67454861111</v>
      </c>
      <c r="D1118" s="33">
        <v>44831.646365740744</v>
      </c>
      <c r="E1118" s="32" t="s">
        <v>37</v>
      </c>
      <c r="F1118" s="32" t="s">
        <v>4277</v>
      </c>
      <c r="G1118">
        <v>12247</v>
      </c>
      <c r="H1118" s="33">
        <v>44841.651631944442</v>
      </c>
      <c r="I1118" s="32" t="s">
        <v>38</v>
      </c>
      <c r="J1118" s="32" t="s">
        <v>39</v>
      </c>
      <c r="K1118" s="33"/>
      <c r="L1118" s="32" t="s">
        <v>40</v>
      </c>
      <c r="M1118" s="32" t="s">
        <v>56</v>
      </c>
      <c r="N1118">
        <v>1</v>
      </c>
      <c r="O1118" s="32" t="s">
        <v>42</v>
      </c>
      <c r="P1118">
        <v>0</v>
      </c>
      <c r="Q1118" s="32" t="s">
        <v>56</v>
      </c>
      <c r="R1118">
        <v>984354746</v>
      </c>
      <c r="S1118" s="32" t="s">
        <v>949</v>
      </c>
      <c r="T1118" s="32" t="s">
        <v>594</v>
      </c>
      <c r="U1118" s="32" t="s">
        <v>45</v>
      </c>
      <c r="V1118" s="32" t="s">
        <v>4278</v>
      </c>
      <c r="W1118" s="33">
        <v>44831.669930555552</v>
      </c>
      <c r="X1118" s="32" t="s">
        <v>46</v>
      </c>
      <c r="Y1118" s="32" t="s">
        <v>52</v>
      </c>
      <c r="Z1118" s="32" t="s">
        <v>48</v>
      </c>
      <c r="AA1118" s="32" t="s">
        <v>190</v>
      </c>
      <c r="AB1118" s="32" t="s">
        <v>4279</v>
      </c>
      <c r="AC1118" s="32" t="s">
        <v>1349</v>
      </c>
      <c r="AD1118" s="34"/>
      <c r="AE1118" s="32" t="s">
        <v>39</v>
      </c>
      <c r="AF1118" s="32" t="s">
        <v>50</v>
      </c>
      <c r="AG1118" s="35">
        <v>0</v>
      </c>
      <c r="AH1118" s="33">
        <v>44831.67454861111</v>
      </c>
      <c r="AI1118" s="32" t="s">
        <v>56</v>
      </c>
    </row>
    <row r="1119" spans="1:35">
      <c r="A1119" s="32" t="s">
        <v>35</v>
      </c>
      <c r="B1119" s="32" t="s">
        <v>1527</v>
      </c>
      <c r="C1119" s="33">
        <v>44831.647141203706</v>
      </c>
      <c r="D1119" s="33">
        <v>44831.646770833337</v>
      </c>
      <c r="E1119" s="32" t="s">
        <v>37</v>
      </c>
      <c r="F1119" s="32" t="s">
        <v>4280</v>
      </c>
      <c r="G1119">
        <v>12248</v>
      </c>
      <c r="H1119" s="33">
        <v>44840.698182870372</v>
      </c>
      <c r="I1119" s="32" t="s">
        <v>38</v>
      </c>
      <c r="J1119" s="32" t="s">
        <v>39</v>
      </c>
      <c r="K1119" s="33"/>
      <c r="L1119" s="32" t="s">
        <v>40</v>
      </c>
      <c r="M1119" s="32" t="s">
        <v>41</v>
      </c>
      <c r="N1119">
        <v>1</v>
      </c>
      <c r="O1119" s="32" t="s">
        <v>42</v>
      </c>
      <c r="P1119">
        <v>0</v>
      </c>
      <c r="Q1119" s="32" t="s">
        <v>41</v>
      </c>
      <c r="R1119">
        <v>642175520</v>
      </c>
      <c r="S1119" s="32" t="s">
        <v>194</v>
      </c>
      <c r="T1119" s="32" t="s">
        <v>195</v>
      </c>
      <c r="U1119" s="32" t="s">
        <v>45</v>
      </c>
      <c r="V1119" s="32" t="s">
        <v>2090</v>
      </c>
      <c r="W1119" s="33">
        <v>44831.647141203706</v>
      </c>
      <c r="X1119" s="32" t="s">
        <v>196</v>
      </c>
      <c r="Y1119" s="32" t="s">
        <v>52</v>
      </c>
      <c r="Z1119" s="32" t="s">
        <v>48</v>
      </c>
      <c r="AA1119" s="32" t="s">
        <v>197</v>
      </c>
      <c r="AB1119" s="32" t="s">
        <v>4281</v>
      </c>
      <c r="AC1119" s="32" t="s">
        <v>538</v>
      </c>
      <c r="AD1119" s="34"/>
      <c r="AE1119" s="32" t="s">
        <v>39</v>
      </c>
      <c r="AF1119" s="32" t="s">
        <v>50</v>
      </c>
      <c r="AG1119" s="35">
        <v>0</v>
      </c>
      <c r="AH1119" s="33">
        <v>44838.448182870372</v>
      </c>
      <c r="AI1119" s="32" t="s">
        <v>41</v>
      </c>
    </row>
    <row r="1120" spans="1:35">
      <c r="A1120" s="32" t="s">
        <v>35</v>
      </c>
      <c r="B1120" s="32" t="s">
        <v>1527</v>
      </c>
      <c r="C1120" s="33">
        <v>44831.648668981485</v>
      </c>
      <c r="D1120" s="33">
        <v>44831.648310185185</v>
      </c>
      <c r="E1120" s="32" t="s">
        <v>37</v>
      </c>
      <c r="F1120" s="32" t="s">
        <v>4282</v>
      </c>
      <c r="G1120">
        <v>12249</v>
      </c>
      <c r="H1120" s="33">
        <v>44840.697465277779</v>
      </c>
      <c r="I1120" s="32" t="s">
        <v>38</v>
      </c>
      <c r="J1120" s="32" t="s">
        <v>39</v>
      </c>
      <c r="K1120" s="33"/>
      <c r="L1120" s="32" t="s">
        <v>40</v>
      </c>
      <c r="M1120" s="32" t="s">
        <v>41</v>
      </c>
      <c r="N1120">
        <v>1</v>
      </c>
      <c r="O1120" s="32" t="s">
        <v>42</v>
      </c>
      <c r="P1120">
        <v>0</v>
      </c>
      <c r="Q1120" s="32" t="s">
        <v>41</v>
      </c>
      <c r="R1120">
        <v>642175520</v>
      </c>
      <c r="S1120" s="32" t="s">
        <v>194</v>
      </c>
      <c r="T1120" s="32" t="s">
        <v>195</v>
      </c>
      <c r="U1120" s="32" t="s">
        <v>45</v>
      </c>
      <c r="V1120" s="32" t="s">
        <v>1923</v>
      </c>
      <c r="W1120" s="33">
        <v>44831.648668981485</v>
      </c>
      <c r="X1120" s="32" t="s">
        <v>196</v>
      </c>
      <c r="Y1120" s="32" t="s">
        <v>235</v>
      </c>
      <c r="Z1120" s="32" t="s">
        <v>48</v>
      </c>
      <c r="AA1120" s="32" t="s">
        <v>197</v>
      </c>
      <c r="AB1120" s="32" t="s">
        <v>4281</v>
      </c>
      <c r="AC1120" s="32" t="s">
        <v>538</v>
      </c>
      <c r="AD1120" s="34"/>
      <c r="AE1120" s="32" t="s">
        <v>39</v>
      </c>
      <c r="AF1120" s="32" t="s">
        <v>50</v>
      </c>
      <c r="AG1120" s="35">
        <v>0</v>
      </c>
      <c r="AH1120" s="33">
        <v>44838.447465277779</v>
      </c>
      <c r="AI1120" s="32" t="s">
        <v>41</v>
      </c>
    </row>
    <row r="1121" spans="1:35">
      <c r="A1121" s="32" t="s">
        <v>35</v>
      </c>
      <c r="B1121" s="32" t="s">
        <v>1527</v>
      </c>
      <c r="C1121" s="33">
        <v>44831.652754629627</v>
      </c>
      <c r="D1121" s="33">
        <v>44831.652488425927</v>
      </c>
      <c r="E1121" s="32" t="s">
        <v>37</v>
      </c>
      <c r="F1121" s="32" t="s">
        <v>4283</v>
      </c>
      <c r="G1121">
        <v>12250</v>
      </c>
      <c r="H1121" s="33">
        <v>44840.69740740741</v>
      </c>
      <c r="I1121" s="32" t="s">
        <v>38</v>
      </c>
      <c r="J1121" s="32" t="s">
        <v>39</v>
      </c>
      <c r="K1121" s="33"/>
      <c r="L1121" s="32" t="s">
        <v>40</v>
      </c>
      <c r="M1121" s="32" t="s">
        <v>41</v>
      </c>
      <c r="N1121">
        <v>1</v>
      </c>
      <c r="O1121" s="32" t="s">
        <v>42</v>
      </c>
      <c r="P1121">
        <v>0</v>
      </c>
      <c r="Q1121" s="32" t="s">
        <v>41</v>
      </c>
      <c r="R1121">
        <v>642175520</v>
      </c>
      <c r="S1121" s="32" t="s">
        <v>194</v>
      </c>
      <c r="T1121" s="32" t="s">
        <v>195</v>
      </c>
      <c r="U1121" s="32" t="s">
        <v>45</v>
      </c>
      <c r="V1121" s="32" t="s">
        <v>747</v>
      </c>
      <c r="W1121" s="33">
        <v>44831.652754629627</v>
      </c>
      <c r="X1121" s="32" t="s">
        <v>196</v>
      </c>
      <c r="Y1121" s="32" t="s">
        <v>235</v>
      </c>
      <c r="Z1121" s="32" t="s">
        <v>48</v>
      </c>
      <c r="AA1121" s="32" t="s">
        <v>197</v>
      </c>
      <c r="AB1121" s="32" t="s">
        <v>4281</v>
      </c>
      <c r="AC1121" s="32" t="s">
        <v>538</v>
      </c>
      <c r="AD1121" s="34"/>
      <c r="AE1121" s="32" t="s">
        <v>39</v>
      </c>
      <c r="AF1121" s="32" t="s">
        <v>50</v>
      </c>
      <c r="AG1121" s="35">
        <v>0</v>
      </c>
      <c r="AH1121" s="33">
        <v>44838.44740740741</v>
      </c>
      <c r="AI1121" s="32" t="s">
        <v>41</v>
      </c>
    </row>
    <row r="1122" spans="1:35">
      <c r="A1122" s="32" t="s">
        <v>35</v>
      </c>
      <c r="B1122" s="32" t="s">
        <v>1527</v>
      </c>
      <c r="C1122" s="33">
        <v>44831.654050925928</v>
      </c>
      <c r="D1122" s="33">
        <v>44831.653738425928</v>
      </c>
      <c r="E1122" s="32" t="s">
        <v>37</v>
      </c>
      <c r="F1122" s="32" t="s">
        <v>4284</v>
      </c>
      <c r="G1122">
        <v>12251</v>
      </c>
      <c r="H1122" s="33">
        <v>44840.69734953704</v>
      </c>
      <c r="I1122" s="32" t="s">
        <v>38</v>
      </c>
      <c r="J1122" s="32" t="s">
        <v>39</v>
      </c>
      <c r="K1122" s="33"/>
      <c r="L1122" s="32" t="s">
        <v>40</v>
      </c>
      <c r="M1122" s="32" t="s">
        <v>41</v>
      </c>
      <c r="N1122">
        <v>1</v>
      </c>
      <c r="O1122" s="32" t="s">
        <v>42</v>
      </c>
      <c r="P1122">
        <v>0</v>
      </c>
      <c r="Q1122" s="32" t="s">
        <v>41</v>
      </c>
      <c r="R1122">
        <v>642175520</v>
      </c>
      <c r="S1122" s="32" t="s">
        <v>194</v>
      </c>
      <c r="T1122" s="32" t="s">
        <v>195</v>
      </c>
      <c r="U1122" s="32" t="s">
        <v>45</v>
      </c>
      <c r="V1122" s="32" t="s">
        <v>2093</v>
      </c>
      <c r="W1122" s="33">
        <v>44831.654050925928</v>
      </c>
      <c r="X1122" s="32" t="s">
        <v>196</v>
      </c>
      <c r="Y1122" s="32" t="s">
        <v>235</v>
      </c>
      <c r="Z1122" s="32" t="s">
        <v>48</v>
      </c>
      <c r="AA1122" s="32" t="s">
        <v>197</v>
      </c>
      <c r="AB1122" s="32" t="s">
        <v>4285</v>
      </c>
      <c r="AC1122" s="32" t="s">
        <v>538</v>
      </c>
      <c r="AD1122" s="34"/>
      <c r="AE1122" s="32" t="s">
        <v>39</v>
      </c>
      <c r="AF1122" s="32" t="s">
        <v>50</v>
      </c>
      <c r="AG1122" s="35">
        <v>0</v>
      </c>
      <c r="AH1122" s="33">
        <v>44838.44734953704</v>
      </c>
      <c r="AI1122" s="32" t="s">
        <v>41</v>
      </c>
    </row>
    <row r="1123" spans="1:35">
      <c r="A1123" s="32" t="s">
        <v>35</v>
      </c>
      <c r="B1123" s="32" t="s">
        <v>1527</v>
      </c>
      <c r="C1123" s="33">
        <v>44831.6559375</v>
      </c>
      <c r="D1123" s="33">
        <v>44831.65552083333</v>
      </c>
      <c r="E1123" s="32" t="s">
        <v>37</v>
      </c>
      <c r="F1123" s="32" t="s">
        <v>4286</v>
      </c>
      <c r="G1123">
        <v>12252</v>
      </c>
      <c r="H1123" s="33">
        <v>44840.697291666664</v>
      </c>
      <c r="I1123" s="32" t="s">
        <v>38</v>
      </c>
      <c r="J1123" s="32" t="s">
        <v>39</v>
      </c>
      <c r="K1123" s="33"/>
      <c r="L1123" s="32" t="s">
        <v>40</v>
      </c>
      <c r="M1123" s="32" t="s">
        <v>41</v>
      </c>
      <c r="N1123">
        <v>1</v>
      </c>
      <c r="O1123" s="32" t="s">
        <v>119</v>
      </c>
      <c r="P1123">
        <v>0</v>
      </c>
      <c r="Q1123" s="32" t="s">
        <v>41</v>
      </c>
      <c r="R1123">
        <v>642175520</v>
      </c>
      <c r="S1123" s="32" t="s">
        <v>194</v>
      </c>
      <c r="T1123" s="32" t="s">
        <v>195</v>
      </c>
      <c r="U1123" s="32" t="s">
        <v>45</v>
      </c>
      <c r="V1123" s="32" t="s">
        <v>2194</v>
      </c>
      <c r="W1123" s="33">
        <v>44831.6559375</v>
      </c>
      <c r="X1123" s="32" t="s">
        <v>196</v>
      </c>
      <c r="Y1123" s="32" t="s">
        <v>235</v>
      </c>
      <c r="Z1123" s="32" t="s">
        <v>48</v>
      </c>
      <c r="AA1123" s="32" t="s">
        <v>197</v>
      </c>
      <c r="AB1123" s="32" t="s">
        <v>4281</v>
      </c>
      <c r="AC1123" s="32" t="s">
        <v>538</v>
      </c>
      <c r="AD1123" s="34"/>
      <c r="AE1123" s="32" t="s">
        <v>39</v>
      </c>
      <c r="AF1123" s="32" t="s">
        <v>50</v>
      </c>
      <c r="AG1123" s="35">
        <v>0</v>
      </c>
      <c r="AH1123" s="33">
        <v>44838.447291666664</v>
      </c>
      <c r="AI1123" s="32" t="s">
        <v>41</v>
      </c>
    </row>
    <row r="1124" spans="1:35">
      <c r="A1124" s="32" t="s">
        <v>35</v>
      </c>
      <c r="B1124" s="32" t="s">
        <v>36</v>
      </c>
      <c r="C1124" s="33">
        <v>44831.704502314817</v>
      </c>
      <c r="D1124" s="33">
        <v>44831.655555555553</v>
      </c>
      <c r="E1124" s="32" t="s">
        <v>37</v>
      </c>
      <c r="F1124" s="32" t="s">
        <v>4287</v>
      </c>
      <c r="G1124">
        <v>12253</v>
      </c>
      <c r="H1124" s="33">
        <v>44841.669085648151</v>
      </c>
      <c r="I1124" s="32" t="s">
        <v>38</v>
      </c>
      <c r="J1124" s="32" t="s">
        <v>39</v>
      </c>
      <c r="K1124" s="33"/>
      <c r="L1124" s="32" t="s">
        <v>40</v>
      </c>
      <c r="M1124" s="32" t="s">
        <v>56</v>
      </c>
      <c r="N1124">
        <v>1</v>
      </c>
      <c r="O1124" s="32" t="s">
        <v>42</v>
      </c>
      <c r="P1124">
        <v>0</v>
      </c>
      <c r="Q1124" s="32" t="s">
        <v>56</v>
      </c>
      <c r="R1124">
        <v>612965964</v>
      </c>
      <c r="S1124" s="32" t="s">
        <v>4288</v>
      </c>
      <c r="T1124" s="32" t="s">
        <v>4289</v>
      </c>
      <c r="U1124" s="32" t="s">
        <v>45</v>
      </c>
      <c r="V1124" s="32" t="s">
        <v>2527</v>
      </c>
      <c r="W1124" s="33">
        <v>44831.691354166665</v>
      </c>
      <c r="X1124" s="32" t="s">
        <v>72</v>
      </c>
      <c r="Y1124" s="32" t="s">
        <v>47</v>
      </c>
      <c r="Z1124" s="32" t="s">
        <v>48</v>
      </c>
      <c r="AA1124" s="32" t="s">
        <v>336</v>
      </c>
      <c r="AB1124" s="32" t="s">
        <v>4290</v>
      </c>
      <c r="AC1124" s="32" t="s">
        <v>841</v>
      </c>
      <c r="AD1124" s="34"/>
      <c r="AE1124" s="32" t="s">
        <v>39</v>
      </c>
      <c r="AF1124" s="32" t="s">
        <v>50</v>
      </c>
      <c r="AG1124" s="35">
        <v>0</v>
      </c>
      <c r="AH1124" s="33">
        <v>44831.704502314817</v>
      </c>
      <c r="AI1124" s="32" t="s">
        <v>56</v>
      </c>
    </row>
    <row r="1125" spans="1:35">
      <c r="A1125" s="32" t="s">
        <v>35</v>
      </c>
      <c r="B1125" s="32" t="s">
        <v>329</v>
      </c>
      <c r="C1125" s="33"/>
      <c r="D1125" s="33">
        <v>44831.656597222223</v>
      </c>
      <c r="E1125" s="32" t="s">
        <v>39</v>
      </c>
      <c r="F1125" s="32" t="s">
        <v>4291</v>
      </c>
      <c r="G1125">
        <v>12254</v>
      </c>
      <c r="H1125" s="33">
        <v>44834.532199074078</v>
      </c>
      <c r="I1125" s="32" t="s">
        <v>38</v>
      </c>
      <c r="J1125" s="32" t="s">
        <v>39</v>
      </c>
      <c r="K1125" s="33"/>
      <c r="L1125" s="32" t="s">
        <v>40</v>
      </c>
      <c r="M1125" s="32" t="s">
        <v>41</v>
      </c>
      <c r="N1125">
        <v>1</v>
      </c>
      <c r="O1125" s="32" t="s">
        <v>102</v>
      </c>
      <c r="P1125">
        <v>0</v>
      </c>
      <c r="Q1125" s="32" t="s">
        <v>41</v>
      </c>
      <c r="R1125">
        <v>6815</v>
      </c>
      <c r="S1125" s="32" t="s">
        <v>928</v>
      </c>
      <c r="T1125" s="32" t="s">
        <v>4292</v>
      </c>
      <c r="U1125" s="32" t="s">
        <v>39</v>
      </c>
      <c r="V1125" s="32" t="s">
        <v>39</v>
      </c>
      <c r="W1125" s="33"/>
      <c r="X1125" s="32" t="s">
        <v>159</v>
      </c>
      <c r="Y1125" s="32" t="s">
        <v>479</v>
      </c>
      <c r="Z1125" s="32" t="s">
        <v>160</v>
      </c>
      <c r="AA1125" s="32" t="s">
        <v>330</v>
      </c>
      <c r="AB1125" s="32" t="s">
        <v>929</v>
      </c>
      <c r="AC1125" s="32" t="s">
        <v>931</v>
      </c>
      <c r="AD1125" s="34"/>
      <c r="AE1125" s="32" t="s">
        <v>39</v>
      </c>
      <c r="AF1125" s="32" t="s">
        <v>53</v>
      </c>
      <c r="AG1125" s="35">
        <v>0</v>
      </c>
      <c r="AH1125" s="33">
        <v>44831.658587962964</v>
      </c>
      <c r="AI1125" s="32" t="s">
        <v>41</v>
      </c>
    </row>
    <row r="1126" spans="1:35">
      <c r="A1126" s="32" t="s">
        <v>35</v>
      </c>
      <c r="B1126" s="32" t="s">
        <v>178</v>
      </c>
      <c r="C1126" s="33">
        <v>44831.667939814812</v>
      </c>
      <c r="D1126" s="33">
        <v>44831.659143518518</v>
      </c>
      <c r="E1126" s="32" t="s">
        <v>37</v>
      </c>
      <c r="F1126" s="32" t="s">
        <v>4293</v>
      </c>
      <c r="G1126">
        <v>12255</v>
      </c>
      <c r="H1126" s="33">
        <v>44841.663078703707</v>
      </c>
      <c r="I1126" s="32" t="s">
        <v>38</v>
      </c>
      <c r="J1126" s="32" t="s">
        <v>39</v>
      </c>
      <c r="K1126" s="33"/>
      <c r="L1126" s="32" t="s">
        <v>40</v>
      </c>
      <c r="M1126" s="32" t="s">
        <v>56</v>
      </c>
      <c r="N1126">
        <v>1</v>
      </c>
      <c r="O1126" s="32" t="s">
        <v>54</v>
      </c>
      <c r="P1126">
        <v>0</v>
      </c>
      <c r="Q1126" s="32" t="s">
        <v>56</v>
      </c>
      <c r="R1126">
        <v>8888</v>
      </c>
      <c r="S1126" s="32" t="s">
        <v>968</v>
      </c>
      <c r="T1126" s="32" t="s">
        <v>177</v>
      </c>
      <c r="U1126" s="32" t="s">
        <v>45</v>
      </c>
      <c r="V1126" s="32" t="s">
        <v>4294</v>
      </c>
      <c r="W1126" s="33">
        <v>44831.6641087963</v>
      </c>
      <c r="X1126" s="32" t="s">
        <v>89</v>
      </c>
      <c r="Y1126" s="32" t="s">
        <v>52</v>
      </c>
      <c r="Z1126" s="32" t="s">
        <v>48</v>
      </c>
      <c r="AA1126" s="32" t="s">
        <v>182</v>
      </c>
      <c r="AB1126" s="32" t="s">
        <v>4295</v>
      </c>
      <c r="AC1126" s="32" t="s">
        <v>538</v>
      </c>
      <c r="AD1126" s="34"/>
      <c r="AE1126" s="32" t="s">
        <v>39</v>
      </c>
      <c r="AF1126" s="32" t="s">
        <v>53</v>
      </c>
      <c r="AG1126" s="35">
        <v>0</v>
      </c>
      <c r="AH1126" s="33">
        <v>44831.667939814812</v>
      </c>
      <c r="AI1126" s="32" t="s">
        <v>56</v>
      </c>
    </row>
    <row r="1127" spans="1:35">
      <c r="A1127" s="32" t="s">
        <v>35</v>
      </c>
      <c r="B1127" s="32" t="s">
        <v>178</v>
      </c>
      <c r="C1127" s="33">
        <v>44831.668067129627</v>
      </c>
      <c r="D1127" s="33">
        <v>44831.659236111111</v>
      </c>
      <c r="E1127" s="32" t="s">
        <v>37</v>
      </c>
      <c r="F1127" s="32" t="s">
        <v>4296</v>
      </c>
      <c r="G1127">
        <v>12256</v>
      </c>
      <c r="H1127" s="33">
        <v>44841.663206018522</v>
      </c>
      <c r="I1127" s="32" t="s">
        <v>38</v>
      </c>
      <c r="J1127" s="32" t="s">
        <v>39</v>
      </c>
      <c r="K1127" s="33"/>
      <c r="L1127" s="32" t="s">
        <v>40</v>
      </c>
      <c r="M1127" s="32" t="s">
        <v>56</v>
      </c>
      <c r="N1127">
        <v>1</v>
      </c>
      <c r="O1127" s="32" t="s">
        <v>54</v>
      </c>
      <c r="P1127">
        <v>0</v>
      </c>
      <c r="Q1127" s="32" t="s">
        <v>56</v>
      </c>
      <c r="R1127">
        <v>8888</v>
      </c>
      <c r="S1127" s="32" t="s">
        <v>968</v>
      </c>
      <c r="T1127" s="32" t="s">
        <v>177</v>
      </c>
      <c r="U1127" s="32" t="s">
        <v>45</v>
      </c>
      <c r="V1127" s="32" t="s">
        <v>720</v>
      </c>
      <c r="W1127" s="33">
        <v>44831.664340277777</v>
      </c>
      <c r="X1127" s="32" t="s">
        <v>89</v>
      </c>
      <c r="Y1127" s="32" t="s">
        <v>52</v>
      </c>
      <c r="Z1127" s="32" t="s">
        <v>48</v>
      </c>
      <c r="AA1127" s="32" t="s">
        <v>182</v>
      </c>
      <c r="AB1127" s="32" t="s">
        <v>3505</v>
      </c>
      <c r="AC1127" s="32" t="s">
        <v>538</v>
      </c>
      <c r="AD1127" s="34"/>
      <c r="AE1127" s="32" t="s">
        <v>39</v>
      </c>
      <c r="AF1127" s="32" t="s">
        <v>53</v>
      </c>
      <c r="AG1127" s="35">
        <v>0</v>
      </c>
      <c r="AH1127" s="33">
        <v>44831.668067129627</v>
      </c>
      <c r="AI1127" s="32" t="s">
        <v>56</v>
      </c>
    </row>
    <row r="1128" spans="1:35">
      <c r="A1128" s="32" t="s">
        <v>35</v>
      </c>
      <c r="B1128" s="32" t="s">
        <v>178</v>
      </c>
      <c r="C1128" s="33">
        <v>44831.668182870373</v>
      </c>
      <c r="D1128" s="33">
        <v>44831.660243055558</v>
      </c>
      <c r="E1128" s="32" t="s">
        <v>37</v>
      </c>
      <c r="F1128" s="32" t="s">
        <v>4297</v>
      </c>
      <c r="G1128">
        <v>12257</v>
      </c>
      <c r="H1128" s="33">
        <v>44841.6640162037</v>
      </c>
      <c r="I1128" s="32" t="s">
        <v>38</v>
      </c>
      <c r="J1128" s="32" t="s">
        <v>39</v>
      </c>
      <c r="K1128" s="33"/>
      <c r="L1128" s="32" t="s">
        <v>40</v>
      </c>
      <c r="M1128" s="32" t="s">
        <v>56</v>
      </c>
      <c r="N1128">
        <v>1</v>
      </c>
      <c r="O1128" s="32" t="s">
        <v>54</v>
      </c>
      <c r="P1128">
        <v>0</v>
      </c>
      <c r="Q1128" s="32" t="s">
        <v>56</v>
      </c>
      <c r="R1128">
        <v>8888</v>
      </c>
      <c r="S1128" s="32" t="s">
        <v>968</v>
      </c>
      <c r="T1128" s="32" t="s">
        <v>177</v>
      </c>
      <c r="U1128" s="32" t="s">
        <v>45</v>
      </c>
      <c r="V1128" s="32" t="s">
        <v>4298</v>
      </c>
      <c r="W1128" s="33">
        <v>44831.664814814816</v>
      </c>
      <c r="X1128" s="32" t="s">
        <v>89</v>
      </c>
      <c r="Y1128" s="32" t="s">
        <v>52</v>
      </c>
      <c r="Z1128" s="32" t="s">
        <v>48</v>
      </c>
      <c r="AA1128" s="32" t="s">
        <v>182</v>
      </c>
      <c r="AB1128" s="32" t="s">
        <v>3505</v>
      </c>
      <c r="AC1128" s="32" t="s">
        <v>538</v>
      </c>
      <c r="AD1128" s="34"/>
      <c r="AE1128" s="32" t="s">
        <v>39</v>
      </c>
      <c r="AF1128" s="32" t="s">
        <v>53</v>
      </c>
      <c r="AG1128" s="35">
        <v>0</v>
      </c>
      <c r="AH1128" s="33">
        <v>44831.668182870373</v>
      </c>
      <c r="AI1128" s="32" t="s">
        <v>56</v>
      </c>
    </row>
    <row r="1129" spans="1:35">
      <c r="A1129" s="32" t="s">
        <v>35</v>
      </c>
      <c r="B1129" s="32" t="s">
        <v>178</v>
      </c>
      <c r="C1129" s="33">
        <v>44831.668321759258</v>
      </c>
      <c r="D1129" s="33">
        <v>44831.66070601852</v>
      </c>
      <c r="E1129" s="32" t="s">
        <v>37</v>
      </c>
      <c r="F1129" s="32" t="s">
        <v>4299</v>
      </c>
      <c r="G1129">
        <v>12258</v>
      </c>
      <c r="H1129" s="33">
        <v>44841.664155092592</v>
      </c>
      <c r="I1129" s="32" t="s">
        <v>38</v>
      </c>
      <c r="J1129" s="32" t="s">
        <v>39</v>
      </c>
      <c r="K1129" s="33"/>
      <c r="L1129" s="32" t="s">
        <v>40</v>
      </c>
      <c r="M1129" s="32" t="s">
        <v>56</v>
      </c>
      <c r="N1129">
        <v>1</v>
      </c>
      <c r="O1129" s="32" t="s">
        <v>54</v>
      </c>
      <c r="P1129">
        <v>0</v>
      </c>
      <c r="Q1129" s="32" t="s">
        <v>56</v>
      </c>
      <c r="R1129">
        <v>8888</v>
      </c>
      <c r="S1129" s="32" t="s">
        <v>968</v>
      </c>
      <c r="T1129" s="32" t="s">
        <v>177</v>
      </c>
      <c r="U1129" s="32" t="s">
        <v>45</v>
      </c>
      <c r="V1129" s="32" t="s">
        <v>4300</v>
      </c>
      <c r="W1129" s="33">
        <v>44831.665034722224</v>
      </c>
      <c r="X1129" s="32" t="s">
        <v>89</v>
      </c>
      <c r="Y1129" s="32" t="s">
        <v>52</v>
      </c>
      <c r="Z1129" s="32" t="s">
        <v>48</v>
      </c>
      <c r="AA1129" s="32" t="s">
        <v>182</v>
      </c>
      <c r="AB1129" s="32" t="s">
        <v>3505</v>
      </c>
      <c r="AC1129" s="32" t="s">
        <v>538</v>
      </c>
      <c r="AD1129" s="34"/>
      <c r="AE1129" s="32" t="s">
        <v>39</v>
      </c>
      <c r="AF1129" s="32" t="s">
        <v>53</v>
      </c>
      <c r="AG1129" s="35">
        <v>0</v>
      </c>
      <c r="AH1129" s="33">
        <v>44831.668321759258</v>
      </c>
      <c r="AI1129" s="32" t="s">
        <v>56</v>
      </c>
    </row>
    <row r="1130" spans="1:35">
      <c r="A1130" s="32" t="s">
        <v>35</v>
      </c>
      <c r="B1130" s="32" t="s">
        <v>1527</v>
      </c>
      <c r="C1130" s="33"/>
      <c r="D1130" s="33">
        <v>44831.660763888889</v>
      </c>
      <c r="E1130" s="32" t="s">
        <v>37</v>
      </c>
      <c r="F1130" s="32" t="s">
        <v>4301</v>
      </c>
      <c r="G1130">
        <v>12259</v>
      </c>
      <c r="H1130" s="33">
        <v>44834.536145833335</v>
      </c>
      <c r="I1130" s="32" t="s">
        <v>38</v>
      </c>
      <c r="J1130" s="32" t="s">
        <v>39</v>
      </c>
      <c r="K1130" s="33"/>
      <c r="L1130" s="32" t="s">
        <v>40</v>
      </c>
      <c r="M1130" s="32" t="s">
        <v>56</v>
      </c>
      <c r="N1130">
        <v>1</v>
      </c>
      <c r="O1130" s="32" t="s">
        <v>42</v>
      </c>
      <c r="P1130">
        <v>0</v>
      </c>
      <c r="Q1130" s="32" t="s">
        <v>41</v>
      </c>
      <c r="R1130">
        <v>8185</v>
      </c>
      <c r="S1130" s="32" t="s">
        <v>1087</v>
      </c>
      <c r="T1130" s="32" t="s">
        <v>1088</v>
      </c>
      <c r="U1130" s="32" t="s">
        <v>39</v>
      </c>
      <c r="V1130" s="32" t="s">
        <v>39</v>
      </c>
      <c r="W1130" s="33"/>
      <c r="X1130" s="32" t="s">
        <v>560</v>
      </c>
      <c r="Y1130" s="32" t="s">
        <v>47</v>
      </c>
      <c r="Z1130" s="32" t="s">
        <v>160</v>
      </c>
      <c r="AA1130" s="32" t="s">
        <v>733</v>
      </c>
      <c r="AB1130" s="32" t="s">
        <v>1089</v>
      </c>
      <c r="AC1130" s="32" t="s">
        <v>1466</v>
      </c>
      <c r="AD1130" s="34"/>
      <c r="AE1130" s="32" t="s">
        <v>39</v>
      </c>
      <c r="AF1130" s="32" t="s">
        <v>50</v>
      </c>
      <c r="AG1130" s="35">
        <v>0</v>
      </c>
      <c r="AH1130" s="33">
        <v>44831.663229166668</v>
      </c>
      <c r="AI1130" s="32" t="s">
        <v>56</v>
      </c>
    </row>
    <row r="1131" spans="1:35">
      <c r="A1131" s="32" t="s">
        <v>35</v>
      </c>
      <c r="B1131" s="32" t="s">
        <v>178</v>
      </c>
      <c r="C1131" s="33">
        <v>44831.668576388889</v>
      </c>
      <c r="D1131" s="33">
        <v>44831.661296296297</v>
      </c>
      <c r="E1131" s="32" t="s">
        <v>37</v>
      </c>
      <c r="F1131" s="32" t="s">
        <v>4302</v>
      </c>
      <c r="G1131">
        <v>12260</v>
      </c>
      <c r="H1131" s="33">
        <v>44841.66510416667</v>
      </c>
      <c r="I1131" s="32" t="s">
        <v>38</v>
      </c>
      <c r="J1131" s="32" t="s">
        <v>39</v>
      </c>
      <c r="K1131" s="33"/>
      <c r="L1131" s="32" t="s">
        <v>40</v>
      </c>
      <c r="M1131" s="32" t="s">
        <v>56</v>
      </c>
      <c r="N1131">
        <v>1</v>
      </c>
      <c r="O1131" s="32" t="s">
        <v>54</v>
      </c>
      <c r="P1131">
        <v>0</v>
      </c>
      <c r="Q1131" s="32" t="s">
        <v>56</v>
      </c>
      <c r="R1131">
        <v>8888</v>
      </c>
      <c r="S1131" s="32" t="s">
        <v>968</v>
      </c>
      <c r="T1131" s="32" t="s">
        <v>177</v>
      </c>
      <c r="U1131" s="32" t="s">
        <v>45</v>
      </c>
      <c r="V1131" s="32" t="s">
        <v>1067</v>
      </c>
      <c r="W1131" s="33">
        <v>44831.665266203701</v>
      </c>
      <c r="X1131" s="32" t="s">
        <v>89</v>
      </c>
      <c r="Y1131" s="32" t="s">
        <v>52</v>
      </c>
      <c r="Z1131" s="32" t="s">
        <v>48</v>
      </c>
      <c r="AA1131" s="32" t="s">
        <v>182</v>
      </c>
      <c r="AB1131" s="32" t="s">
        <v>3505</v>
      </c>
      <c r="AC1131" s="32" t="s">
        <v>538</v>
      </c>
      <c r="AD1131" s="34"/>
      <c r="AE1131" s="32" t="s">
        <v>39</v>
      </c>
      <c r="AF1131" s="32" t="s">
        <v>53</v>
      </c>
      <c r="AG1131" s="35">
        <v>0</v>
      </c>
      <c r="AH1131" s="33">
        <v>44831.668576388889</v>
      </c>
      <c r="AI1131" s="32" t="s">
        <v>56</v>
      </c>
    </row>
    <row r="1132" spans="1:35">
      <c r="A1132" s="32" t="s">
        <v>35</v>
      </c>
      <c r="B1132" s="32" t="s">
        <v>1527</v>
      </c>
      <c r="C1132" s="33">
        <v>44831.661921296298</v>
      </c>
      <c r="D1132" s="33">
        <v>44831.661585648151</v>
      </c>
      <c r="E1132" s="32" t="s">
        <v>37</v>
      </c>
      <c r="F1132" s="32" t="s">
        <v>4303</v>
      </c>
      <c r="G1132">
        <v>12261</v>
      </c>
      <c r="H1132" s="33">
        <v>44840.695879629631</v>
      </c>
      <c r="I1132" s="32" t="s">
        <v>38</v>
      </c>
      <c r="J1132" s="32" t="s">
        <v>39</v>
      </c>
      <c r="K1132" s="33"/>
      <c r="L1132" s="32" t="s">
        <v>40</v>
      </c>
      <c r="M1132" s="32" t="s">
        <v>41</v>
      </c>
      <c r="N1132">
        <v>1</v>
      </c>
      <c r="O1132" s="32" t="s">
        <v>119</v>
      </c>
      <c r="P1132">
        <v>0</v>
      </c>
      <c r="Q1132" s="32" t="s">
        <v>41</v>
      </c>
      <c r="R1132">
        <v>642175520</v>
      </c>
      <c r="S1132" s="32" t="s">
        <v>194</v>
      </c>
      <c r="T1132" s="32" t="s">
        <v>195</v>
      </c>
      <c r="U1132" s="32" t="s">
        <v>45</v>
      </c>
      <c r="V1132" s="32" t="s">
        <v>1091</v>
      </c>
      <c r="W1132" s="33">
        <v>44831.661921296298</v>
      </c>
      <c r="X1132" s="32" t="s">
        <v>196</v>
      </c>
      <c r="Y1132" s="32" t="s">
        <v>52</v>
      </c>
      <c r="Z1132" s="32" t="s">
        <v>48</v>
      </c>
      <c r="AA1132" s="32" t="s">
        <v>197</v>
      </c>
      <c r="AB1132" s="32" t="s">
        <v>4304</v>
      </c>
      <c r="AC1132" s="32" t="s">
        <v>538</v>
      </c>
      <c r="AD1132" s="34"/>
      <c r="AE1132" s="32" t="s">
        <v>39</v>
      </c>
      <c r="AF1132" s="32" t="s">
        <v>50</v>
      </c>
      <c r="AG1132" s="35">
        <v>0</v>
      </c>
      <c r="AH1132" s="33">
        <v>44838.445879629631</v>
      </c>
      <c r="AI1132" s="32" t="s">
        <v>41</v>
      </c>
    </row>
    <row r="1133" spans="1:35">
      <c r="A1133" s="32" t="s">
        <v>35</v>
      </c>
      <c r="B1133" s="32" t="s">
        <v>1527</v>
      </c>
      <c r="C1133" s="33">
        <v>44832.37841435185</v>
      </c>
      <c r="D1133" s="33">
        <v>44831.691388888888</v>
      </c>
      <c r="E1133" s="32" t="s">
        <v>37</v>
      </c>
      <c r="F1133" s="32" t="s">
        <v>4305</v>
      </c>
      <c r="G1133">
        <v>12262</v>
      </c>
      <c r="H1133" s="33">
        <v>44841.69189814815</v>
      </c>
      <c r="I1133" s="32" t="s">
        <v>38</v>
      </c>
      <c r="J1133" s="32" t="s">
        <v>39</v>
      </c>
      <c r="K1133" s="33"/>
      <c r="L1133" s="32" t="s">
        <v>40</v>
      </c>
      <c r="M1133" s="32" t="s">
        <v>56</v>
      </c>
      <c r="N1133">
        <v>1</v>
      </c>
      <c r="O1133" s="32" t="s">
        <v>202</v>
      </c>
      <c r="P1133">
        <v>0</v>
      </c>
      <c r="Q1133" s="32" t="s">
        <v>56</v>
      </c>
      <c r="R1133">
        <v>6734</v>
      </c>
      <c r="S1133" s="32" t="s">
        <v>112</v>
      </c>
      <c r="T1133" s="32" t="s">
        <v>113</v>
      </c>
      <c r="U1133" s="32" t="s">
        <v>45</v>
      </c>
      <c r="V1133" s="32" t="s">
        <v>4306</v>
      </c>
      <c r="W1133" s="33">
        <v>44832.37841435185</v>
      </c>
      <c r="X1133" s="32" t="s">
        <v>96</v>
      </c>
      <c r="Y1133" s="32" t="s">
        <v>47</v>
      </c>
      <c r="Z1133" s="32" t="s">
        <v>48</v>
      </c>
      <c r="AA1133" s="32" t="s">
        <v>97</v>
      </c>
      <c r="AB1133" s="32" t="s">
        <v>4307</v>
      </c>
      <c r="AC1133" s="32" t="s">
        <v>604</v>
      </c>
      <c r="AD1133" s="34"/>
      <c r="AE1133" s="32" t="s">
        <v>39</v>
      </c>
      <c r="AF1133" s="32" t="s">
        <v>53</v>
      </c>
      <c r="AG1133" s="35">
        <v>0</v>
      </c>
      <c r="AH1133" s="33">
        <v>44832.37841435185</v>
      </c>
      <c r="AI1133" s="32" t="s">
        <v>56</v>
      </c>
    </row>
    <row r="1134" spans="1:35">
      <c r="A1134" s="32" t="s">
        <v>35</v>
      </c>
      <c r="B1134" s="32" t="s">
        <v>178</v>
      </c>
      <c r="C1134" s="33"/>
      <c r="D1134" s="33">
        <v>44831.695277777777</v>
      </c>
      <c r="E1134" s="32" t="s">
        <v>37</v>
      </c>
      <c r="F1134" s="32" t="s">
        <v>39</v>
      </c>
      <c r="G1134">
        <v>12263</v>
      </c>
      <c r="H1134" s="33">
        <v>44834.570428240739</v>
      </c>
      <c r="I1134" s="32" t="s">
        <v>4308</v>
      </c>
      <c r="J1134" s="32" t="s">
        <v>45</v>
      </c>
      <c r="K1134" s="33">
        <v>44831.703460648147</v>
      </c>
      <c r="L1134" s="32" t="s">
        <v>40</v>
      </c>
      <c r="M1134" s="32" t="s">
        <v>56</v>
      </c>
      <c r="N1134">
        <v>2</v>
      </c>
      <c r="O1134" s="32" t="s">
        <v>179</v>
      </c>
      <c r="P1134">
        <v>2</v>
      </c>
      <c r="Q1134" s="32" t="s">
        <v>41</v>
      </c>
      <c r="R1134">
        <v>6802</v>
      </c>
      <c r="S1134" s="32" t="s">
        <v>1282</v>
      </c>
      <c r="T1134" s="32" t="s">
        <v>1283</v>
      </c>
      <c r="U1134" s="32" t="s">
        <v>39</v>
      </c>
      <c r="V1134" s="32" t="s">
        <v>39</v>
      </c>
      <c r="W1134" s="33"/>
      <c r="X1134" s="32" t="s">
        <v>51</v>
      </c>
      <c r="Y1134" s="32" t="s">
        <v>47</v>
      </c>
      <c r="Z1134" s="32" t="s">
        <v>216</v>
      </c>
      <c r="AA1134" s="32" t="s">
        <v>283</v>
      </c>
      <c r="AB1134" s="32" t="s">
        <v>4309</v>
      </c>
      <c r="AC1134" s="32" t="s">
        <v>813</v>
      </c>
      <c r="AD1134" s="34"/>
      <c r="AE1134" s="32" t="s">
        <v>39</v>
      </c>
      <c r="AF1134" s="32" t="s">
        <v>53</v>
      </c>
      <c r="AG1134" s="35">
        <v>0</v>
      </c>
      <c r="AH1134" s="33">
        <v>44836.347013888888</v>
      </c>
      <c r="AI1134" s="32" t="s">
        <v>56</v>
      </c>
    </row>
    <row r="1135" spans="1:35">
      <c r="A1135" s="32" t="s">
        <v>35</v>
      </c>
      <c r="B1135" s="32" t="s">
        <v>1527</v>
      </c>
      <c r="C1135" s="33">
        <v>44832.671446759261</v>
      </c>
      <c r="D1135" s="33">
        <v>44831.722939814812</v>
      </c>
      <c r="E1135" s="32" t="s">
        <v>37</v>
      </c>
      <c r="F1135" s="32" t="s">
        <v>39</v>
      </c>
      <c r="G1135">
        <v>12264</v>
      </c>
      <c r="H1135" s="33">
        <v>44834.583333333336</v>
      </c>
      <c r="I1135" s="32" t="s">
        <v>38</v>
      </c>
      <c r="J1135" s="32" t="s">
        <v>39</v>
      </c>
      <c r="K1135" s="33"/>
      <c r="L1135" s="32" t="s">
        <v>40</v>
      </c>
      <c r="M1135" s="32" t="s">
        <v>41</v>
      </c>
      <c r="N1135">
        <v>1</v>
      </c>
      <c r="O1135" s="32" t="s">
        <v>119</v>
      </c>
      <c r="P1135">
        <v>0</v>
      </c>
      <c r="Q1135" s="32" t="s">
        <v>41</v>
      </c>
      <c r="R1135">
        <v>8714</v>
      </c>
      <c r="S1135" s="32" t="s">
        <v>4310</v>
      </c>
      <c r="T1135" s="32" t="s">
        <v>4311</v>
      </c>
      <c r="U1135" s="32" t="s">
        <v>45</v>
      </c>
      <c r="V1135" s="32" t="s">
        <v>4312</v>
      </c>
      <c r="W1135" s="33">
        <v>44832.671446759261</v>
      </c>
      <c r="X1135" s="32" t="s">
        <v>106</v>
      </c>
      <c r="Y1135" s="32" t="s">
        <v>47</v>
      </c>
      <c r="Z1135" s="32" t="s">
        <v>48</v>
      </c>
      <c r="AA1135" s="32" t="s">
        <v>107</v>
      </c>
      <c r="AB1135" s="32" t="s">
        <v>4313</v>
      </c>
      <c r="AC1135" s="32" t="s">
        <v>464</v>
      </c>
      <c r="AD1135" s="34"/>
      <c r="AE1135" s="32" t="s">
        <v>39</v>
      </c>
      <c r="AF1135" s="32" t="s">
        <v>50</v>
      </c>
      <c r="AG1135" s="35">
        <v>0</v>
      </c>
      <c r="AH1135" s="33">
        <v>44832.671446759261</v>
      </c>
      <c r="AI1135" s="32" t="s">
        <v>41</v>
      </c>
    </row>
    <row r="1136" spans="1:35">
      <c r="A1136" s="32" t="s">
        <v>35</v>
      </c>
      <c r="B1136" s="32" t="s">
        <v>329</v>
      </c>
      <c r="C1136" s="33"/>
      <c r="D1136" s="33">
        <v>44831.757094907407</v>
      </c>
      <c r="E1136" s="32" t="s">
        <v>37</v>
      </c>
      <c r="F1136" s="32" t="s">
        <v>4314</v>
      </c>
      <c r="G1136">
        <v>12265</v>
      </c>
      <c r="H1136" s="33">
        <v>44834.583969907406</v>
      </c>
      <c r="I1136" s="32" t="s">
        <v>38</v>
      </c>
      <c r="J1136" s="32" t="s">
        <v>39</v>
      </c>
      <c r="K1136" s="33"/>
      <c r="L1136" s="32" t="s">
        <v>40</v>
      </c>
      <c r="M1136" s="32" t="s">
        <v>41</v>
      </c>
      <c r="N1136">
        <v>1</v>
      </c>
      <c r="O1136" s="32" t="s">
        <v>54</v>
      </c>
      <c r="P1136">
        <v>0</v>
      </c>
      <c r="Q1136" s="32" t="s">
        <v>41</v>
      </c>
      <c r="R1136">
        <v>8542</v>
      </c>
      <c r="S1136" s="32" t="s">
        <v>256</v>
      </c>
      <c r="T1136" s="32" t="s">
        <v>257</v>
      </c>
      <c r="U1136" s="32" t="s">
        <v>39</v>
      </c>
      <c r="V1136" s="32" t="s">
        <v>39</v>
      </c>
      <c r="W1136" s="33"/>
      <c r="X1136" s="32" t="s">
        <v>268</v>
      </c>
      <c r="Y1136" s="32" t="s">
        <v>47</v>
      </c>
      <c r="Z1136" s="32" t="s">
        <v>160</v>
      </c>
      <c r="AA1136" s="32" t="s">
        <v>425</v>
      </c>
      <c r="AB1136" s="32" t="s">
        <v>258</v>
      </c>
      <c r="AC1136" s="32" t="s">
        <v>464</v>
      </c>
      <c r="AD1136" s="34"/>
      <c r="AE1136" s="32" t="s">
        <v>39</v>
      </c>
      <c r="AF1136" s="32" t="s">
        <v>53</v>
      </c>
      <c r="AG1136" s="35">
        <v>0</v>
      </c>
      <c r="AH1136" s="33">
        <v>44832.587546296294</v>
      </c>
      <c r="AI1136" s="32" t="s">
        <v>41</v>
      </c>
    </row>
    <row r="1137" spans="1:35">
      <c r="A1137" s="32" t="s">
        <v>35</v>
      </c>
      <c r="B1137" s="32" t="s">
        <v>36</v>
      </c>
      <c r="C1137" s="33">
        <v>44832.647488425922</v>
      </c>
      <c r="D1137" s="33">
        <v>44832.33797453704</v>
      </c>
      <c r="E1137" s="32" t="s">
        <v>37</v>
      </c>
      <c r="F1137" s="32" t="s">
        <v>4315</v>
      </c>
      <c r="G1137">
        <v>12266</v>
      </c>
      <c r="H1137" s="33">
        <v>44844.4065162037</v>
      </c>
      <c r="I1137" s="32" t="s">
        <v>38</v>
      </c>
      <c r="J1137" s="32" t="s">
        <v>39</v>
      </c>
      <c r="K1137" s="33"/>
      <c r="L1137" s="32" t="s">
        <v>40</v>
      </c>
      <c r="M1137" s="32" t="s">
        <v>56</v>
      </c>
      <c r="N1137">
        <v>1</v>
      </c>
      <c r="O1137" s="32" t="s">
        <v>42</v>
      </c>
      <c r="P1137">
        <v>0</v>
      </c>
      <c r="Q1137" s="32" t="s">
        <v>56</v>
      </c>
      <c r="R1137">
        <v>8190</v>
      </c>
      <c r="S1137" s="32" t="s">
        <v>248</v>
      </c>
      <c r="T1137" s="32" t="s">
        <v>249</v>
      </c>
      <c r="U1137" s="32" t="s">
        <v>45</v>
      </c>
      <c r="V1137" s="32" t="s">
        <v>4316</v>
      </c>
      <c r="W1137" s="33">
        <v>44832.578958333332</v>
      </c>
      <c r="X1137" s="32" t="s">
        <v>94</v>
      </c>
      <c r="Y1137" s="32" t="s">
        <v>47</v>
      </c>
      <c r="Z1137" s="32" t="s">
        <v>48</v>
      </c>
      <c r="AA1137" s="32" t="s">
        <v>49</v>
      </c>
      <c r="AB1137" s="32" t="s">
        <v>4317</v>
      </c>
      <c r="AC1137" s="32" t="s">
        <v>1466</v>
      </c>
      <c r="AD1137" s="34">
        <v>44686</v>
      </c>
      <c r="AE1137" s="32" t="s">
        <v>39</v>
      </c>
      <c r="AF1137" s="32" t="s">
        <v>50</v>
      </c>
      <c r="AG1137" s="35">
        <v>0</v>
      </c>
      <c r="AH1137" s="33">
        <v>44832.765497685185</v>
      </c>
      <c r="AI1137" s="32" t="s">
        <v>56</v>
      </c>
    </row>
    <row r="1138" spans="1:35">
      <c r="A1138" s="32" t="s">
        <v>35</v>
      </c>
      <c r="B1138" s="32" t="s">
        <v>1527</v>
      </c>
      <c r="C1138" s="33">
        <v>44832.647893518515</v>
      </c>
      <c r="D1138" s="33">
        <v>44832.338576388887</v>
      </c>
      <c r="E1138" s="32" t="s">
        <v>37</v>
      </c>
      <c r="F1138" s="32" t="s">
        <v>4318</v>
      </c>
      <c r="G1138">
        <v>12267</v>
      </c>
      <c r="H1138" s="33">
        <v>44844.632615740738</v>
      </c>
      <c r="I1138" s="32" t="s">
        <v>38</v>
      </c>
      <c r="J1138" s="32" t="s">
        <v>39</v>
      </c>
      <c r="K1138" s="33"/>
      <c r="L1138" s="32" t="s">
        <v>40</v>
      </c>
      <c r="M1138" s="32" t="s">
        <v>56</v>
      </c>
      <c r="N1138">
        <v>1</v>
      </c>
      <c r="O1138" s="32" t="s">
        <v>135</v>
      </c>
      <c r="P1138">
        <v>0</v>
      </c>
      <c r="Q1138" s="32" t="s">
        <v>56</v>
      </c>
      <c r="R1138">
        <v>6368</v>
      </c>
      <c r="S1138" s="32" t="s">
        <v>642</v>
      </c>
      <c r="T1138" s="32" t="s">
        <v>643</v>
      </c>
      <c r="U1138" s="32" t="s">
        <v>45</v>
      </c>
      <c r="V1138" s="32" t="s">
        <v>4319</v>
      </c>
      <c r="W1138" s="33">
        <v>44832.35429398148</v>
      </c>
      <c r="X1138" s="32" t="s">
        <v>58</v>
      </c>
      <c r="Y1138" s="32" t="s">
        <v>47</v>
      </c>
      <c r="Z1138" s="32" t="s">
        <v>48</v>
      </c>
      <c r="AA1138" s="32" t="s">
        <v>792</v>
      </c>
      <c r="AB1138" s="32" t="s">
        <v>4320</v>
      </c>
      <c r="AC1138" s="32" t="s">
        <v>539</v>
      </c>
      <c r="AD1138" s="34"/>
      <c r="AE1138" s="32" t="s">
        <v>39</v>
      </c>
      <c r="AF1138" s="32" t="s">
        <v>50</v>
      </c>
      <c r="AG1138" s="35">
        <v>0</v>
      </c>
      <c r="AH1138" s="33">
        <v>44832.647893518515</v>
      </c>
      <c r="AI1138" s="32" t="s">
        <v>56</v>
      </c>
    </row>
    <row r="1139" spans="1:35">
      <c r="A1139" s="32" t="s">
        <v>35</v>
      </c>
      <c r="B1139" s="32" t="s">
        <v>178</v>
      </c>
      <c r="C1139" s="33"/>
      <c r="D1139" s="33">
        <v>44832.349085648151</v>
      </c>
      <c r="E1139" s="32" t="s">
        <v>37</v>
      </c>
      <c r="F1139" s="32" t="s">
        <v>39</v>
      </c>
      <c r="G1139">
        <v>12268</v>
      </c>
      <c r="H1139" s="33">
        <v>44834.599618055552</v>
      </c>
      <c r="I1139" s="32" t="s">
        <v>1817</v>
      </c>
      <c r="J1139" s="32" t="s">
        <v>45</v>
      </c>
      <c r="K1139" s="33">
        <v>44832.382916666669</v>
      </c>
      <c r="L1139" s="32" t="s">
        <v>40</v>
      </c>
      <c r="M1139" s="32" t="s">
        <v>56</v>
      </c>
      <c r="N1139">
        <v>1</v>
      </c>
      <c r="O1139" s="32" t="s">
        <v>179</v>
      </c>
      <c r="P1139">
        <v>1</v>
      </c>
      <c r="Q1139" s="32" t="s">
        <v>41</v>
      </c>
      <c r="R1139">
        <v>8546</v>
      </c>
      <c r="S1139" s="32" t="s">
        <v>2300</v>
      </c>
      <c r="T1139" s="32" t="s">
        <v>2301</v>
      </c>
      <c r="U1139" s="32" t="s">
        <v>39</v>
      </c>
      <c r="V1139" s="32" t="s">
        <v>39</v>
      </c>
      <c r="W1139" s="33"/>
      <c r="X1139" s="32" t="s">
        <v>85</v>
      </c>
      <c r="Y1139" s="32" t="s">
        <v>47</v>
      </c>
      <c r="Z1139" s="32" t="s">
        <v>216</v>
      </c>
      <c r="AA1139" s="32" t="s">
        <v>182</v>
      </c>
      <c r="AB1139" s="32" t="s">
        <v>3864</v>
      </c>
      <c r="AC1139" s="32" t="s">
        <v>4321</v>
      </c>
      <c r="AD1139" s="34"/>
      <c r="AE1139" s="32" t="s">
        <v>39</v>
      </c>
      <c r="AF1139" s="32" t="s">
        <v>53</v>
      </c>
      <c r="AG1139" s="35">
        <v>0</v>
      </c>
      <c r="AH1139" s="33">
        <v>44832.383032407408</v>
      </c>
      <c r="AI1139" s="32" t="s">
        <v>56</v>
      </c>
    </row>
    <row r="1140" spans="1:35">
      <c r="A1140" s="32" t="s">
        <v>35</v>
      </c>
      <c r="B1140" s="32" t="s">
        <v>36</v>
      </c>
      <c r="C1140" s="33">
        <v>44832.664039351854</v>
      </c>
      <c r="D1140" s="33">
        <v>44832.363206018519</v>
      </c>
      <c r="E1140" s="32" t="s">
        <v>37</v>
      </c>
      <c r="F1140" s="32" t="s">
        <v>4322</v>
      </c>
      <c r="G1140">
        <v>12269</v>
      </c>
      <c r="H1140" s="33">
        <v>44844.641817129632</v>
      </c>
      <c r="I1140" s="32" t="s">
        <v>38</v>
      </c>
      <c r="J1140" s="32" t="s">
        <v>39</v>
      </c>
      <c r="K1140" s="33"/>
      <c r="L1140" s="32" t="s">
        <v>40</v>
      </c>
      <c r="M1140" s="32" t="s">
        <v>56</v>
      </c>
      <c r="N1140">
        <v>1</v>
      </c>
      <c r="O1140" s="32" t="s">
        <v>82</v>
      </c>
      <c r="P1140">
        <v>0</v>
      </c>
      <c r="Q1140" s="32" t="s">
        <v>56</v>
      </c>
      <c r="R1140">
        <v>8407</v>
      </c>
      <c r="S1140" s="32" t="s">
        <v>4323</v>
      </c>
      <c r="T1140" s="32" t="s">
        <v>4324</v>
      </c>
      <c r="U1140" s="32" t="s">
        <v>45</v>
      </c>
      <c r="V1140" s="32" t="s">
        <v>4325</v>
      </c>
      <c r="W1140" s="33">
        <v>44832.652442129627</v>
      </c>
      <c r="X1140" s="32" t="s">
        <v>81</v>
      </c>
      <c r="Y1140" s="32" t="s">
        <v>52</v>
      </c>
      <c r="Z1140" s="32" t="s">
        <v>48</v>
      </c>
      <c r="AA1140" s="32" t="s">
        <v>179</v>
      </c>
      <c r="AB1140" s="32" t="s">
        <v>584</v>
      </c>
      <c r="AC1140" s="32" t="s">
        <v>4143</v>
      </c>
      <c r="AD1140" s="34"/>
      <c r="AE1140" s="32" t="s">
        <v>39</v>
      </c>
      <c r="AF1140" s="32" t="s">
        <v>50</v>
      </c>
      <c r="AG1140" s="35">
        <v>0</v>
      </c>
      <c r="AH1140" s="33">
        <v>44832.664039351854</v>
      </c>
      <c r="AI1140" s="32" t="s">
        <v>56</v>
      </c>
    </row>
    <row r="1141" spans="1:35">
      <c r="A1141" s="32" t="s">
        <v>35</v>
      </c>
      <c r="B1141" s="32" t="s">
        <v>329</v>
      </c>
      <c r="C1141" s="33">
        <v>44837.567476851851</v>
      </c>
      <c r="D1141" s="33">
        <v>44832.368703703702</v>
      </c>
      <c r="E1141" s="32" t="s">
        <v>37</v>
      </c>
      <c r="F1141" s="32" t="s">
        <v>39</v>
      </c>
      <c r="G1141">
        <v>12270</v>
      </c>
      <c r="H1141" s="33">
        <v>44834.619201388887</v>
      </c>
      <c r="I1141" s="32" t="s">
        <v>38</v>
      </c>
      <c r="J1141" s="32" t="s">
        <v>39</v>
      </c>
      <c r="K1141" s="33"/>
      <c r="L1141" s="32" t="s">
        <v>40</v>
      </c>
      <c r="M1141" s="32" t="s">
        <v>56</v>
      </c>
      <c r="N1141">
        <v>1</v>
      </c>
      <c r="O1141" s="32" t="s">
        <v>92</v>
      </c>
      <c r="P1141">
        <v>0</v>
      </c>
      <c r="Q1141" s="32" t="s">
        <v>41</v>
      </c>
      <c r="R1141">
        <v>8668</v>
      </c>
      <c r="S1141" s="32" t="s">
        <v>225</v>
      </c>
      <c r="T1141" s="32" t="s">
        <v>226</v>
      </c>
      <c r="U1141" s="32" t="s">
        <v>66</v>
      </c>
      <c r="V1141" s="32" t="s">
        <v>4326</v>
      </c>
      <c r="W1141" s="33">
        <v>44837.567476851851</v>
      </c>
      <c r="X1141" s="32" t="s">
        <v>106</v>
      </c>
      <c r="Y1141" s="32" t="s">
        <v>47</v>
      </c>
      <c r="Z1141" s="32" t="s">
        <v>48</v>
      </c>
      <c r="AA1141" s="32" t="s">
        <v>330</v>
      </c>
      <c r="AB1141" s="32" t="s">
        <v>228</v>
      </c>
      <c r="AC1141" s="32" t="s">
        <v>328</v>
      </c>
      <c r="AD1141" s="34">
        <v>44686</v>
      </c>
      <c r="AE1141" s="32" t="s">
        <v>39</v>
      </c>
      <c r="AF1141" s="32" t="s">
        <v>53</v>
      </c>
      <c r="AG1141" s="35">
        <v>0</v>
      </c>
      <c r="AH1141" s="33">
        <v>44837.593356481484</v>
      </c>
      <c r="AI1141" s="32" t="s">
        <v>56</v>
      </c>
    </row>
    <row r="1142" spans="1:35">
      <c r="A1142" s="32" t="s">
        <v>35</v>
      </c>
      <c r="B1142" s="32" t="s">
        <v>36</v>
      </c>
      <c r="C1142" s="33">
        <v>44835.483611111114</v>
      </c>
      <c r="D1142" s="33">
        <v>44832.374108796299</v>
      </c>
      <c r="E1142" s="32" t="s">
        <v>37</v>
      </c>
      <c r="F1142" s="32" t="s">
        <v>4327</v>
      </c>
      <c r="G1142">
        <v>12271</v>
      </c>
      <c r="H1142" s="33">
        <v>44845.633333333331</v>
      </c>
      <c r="I1142" s="32" t="s">
        <v>38</v>
      </c>
      <c r="J1142" s="32" t="s">
        <v>39</v>
      </c>
      <c r="K1142" s="33"/>
      <c r="L1142" s="32" t="s">
        <v>40</v>
      </c>
      <c r="M1142" s="32" t="s">
        <v>56</v>
      </c>
      <c r="N1142">
        <v>1</v>
      </c>
      <c r="O1142" s="32" t="s">
        <v>42</v>
      </c>
      <c r="P1142">
        <v>0</v>
      </c>
      <c r="Q1142" s="32" t="s">
        <v>56</v>
      </c>
      <c r="R1142">
        <v>5742</v>
      </c>
      <c r="S1142" s="32" t="s">
        <v>218</v>
      </c>
      <c r="T1142" s="32" t="s">
        <v>219</v>
      </c>
      <c r="U1142" s="32" t="s">
        <v>45</v>
      </c>
      <c r="V1142" s="32" t="s">
        <v>4328</v>
      </c>
      <c r="W1142" s="33">
        <v>44833.449687499997</v>
      </c>
      <c r="X1142" s="32" t="s">
        <v>46</v>
      </c>
      <c r="Y1142" s="32" t="s">
        <v>52</v>
      </c>
      <c r="Z1142" s="32" t="s">
        <v>48</v>
      </c>
      <c r="AA1142" s="32" t="s">
        <v>49</v>
      </c>
      <c r="AB1142" s="32" t="s">
        <v>4329</v>
      </c>
      <c r="AC1142" s="32" t="s">
        <v>467</v>
      </c>
      <c r="AD1142" s="34"/>
      <c r="AE1142" s="32" t="s">
        <v>39</v>
      </c>
      <c r="AF1142" s="32" t="s">
        <v>50</v>
      </c>
      <c r="AG1142" s="35">
        <v>0</v>
      </c>
      <c r="AH1142" s="33">
        <v>44835.483611111114</v>
      </c>
      <c r="AI1142" s="32" t="s">
        <v>56</v>
      </c>
    </row>
    <row r="1143" spans="1:35">
      <c r="A1143" s="32" t="s">
        <v>35</v>
      </c>
      <c r="B1143" s="32" t="s">
        <v>1527</v>
      </c>
      <c r="C1143" s="33">
        <v>44832.387592592589</v>
      </c>
      <c r="D1143" s="33">
        <v>44832.378437500003</v>
      </c>
      <c r="E1143" s="32" t="s">
        <v>37</v>
      </c>
      <c r="F1143" s="32" t="s">
        <v>39</v>
      </c>
      <c r="G1143">
        <v>12272</v>
      </c>
      <c r="H1143" s="33">
        <v>44834.628946759258</v>
      </c>
      <c r="I1143" s="32" t="s">
        <v>38</v>
      </c>
      <c r="J1143" s="32" t="s">
        <v>39</v>
      </c>
      <c r="K1143" s="33"/>
      <c r="L1143" s="32" t="s">
        <v>40</v>
      </c>
      <c r="M1143" s="32" t="s">
        <v>56</v>
      </c>
      <c r="N1143">
        <v>1</v>
      </c>
      <c r="O1143" s="32" t="s">
        <v>42</v>
      </c>
      <c r="P1143">
        <v>0</v>
      </c>
      <c r="Q1143" s="32" t="s">
        <v>41</v>
      </c>
      <c r="R1143">
        <v>8640</v>
      </c>
      <c r="S1143" s="32" t="s">
        <v>2744</v>
      </c>
      <c r="T1143" s="32" t="s">
        <v>2745</v>
      </c>
      <c r="U1143" s="32" t="s">
        <v>45</v>
      </c>
      <c r="V1143" s="32" t="s">
        <v>4330</v>
      </c>
      <c r="W1143" s="33">
        <v>44832.387592592589</v>
      </c>
      <c r="X1143" s="32" t="s">
        <v>96</v>
      </c>
      <c r="Y1143" s="32" t="s">
        <v>47</v>
      </c>
      <c r="Z1143" s="32" t="s">
        <v>48</v>
      </c>
      <c r="AA1143" s="32" t="s">
        <v>97</v>
      </c>
      <c r="AB1143" s="32" t="s">
        <v>2747</v>
      </c>
      <c r="AC1143" s="32" t="s">
        <v>786</v>
      </c>
      <c r="AD1143" s="34"/>
      <c r="AE1143" s="32" t="s">
        <v>39</v>
      </c>
      <c r="AF1143" s="32" t="s">
        <v>53</v>
      </c>
      <c r="AG1143" s="35">
        <v>0</v>
      </c>
      <c r="AH1143" s="33">
        <v>44832.387592592589</v>
      </c>
      <c r="AI1143" s="32" t="s">
        <v>56</v>
      </c>
    </row>
    <row r="1144" spans="1:35">
      <c r="A1144" s="32" t="s">
        <v>35</v>
      </c>
      <c r="B1144" s="32" t="s">
        <v>1527</v>
      </c>
      <c r="C1144" s="33">
        <v>44832.413958333331</v>
      </c>
      <c r="D1144" s="33">
        <v>44832.382268518515</v>
      </c>
      <c r="E1144" s="32" t="s">
        <v>37</v>
      </c>
      <c r="F1144" s="32" t="s">
        <v>39</v>
      </c>
      <c r="G1144">
        <v>12273</v>
      </c>
      <c r="H1144" s="33">
        <v>44834.632708333331</v>
      </c>
      <c r="I1144" s="32" t="s">
        <v>4331</v>
      </c>
      <c r="J1144" s="32" t="s">
        <v>45</v>
      </c>
      <c r="K1144" s="33">
        <v>44832.391215277778</v>
      </c>
      <c r="L1144" s="32" t="s">
        <v>40</v>
      </c>
      <c r="M1144" s="32" t="s">
        <v>56</v>
      </c>
      <c r="N1144">
        <v>2</v>
      </c>
      <c r="O1144" s="32" t="s">
        <v>135</v>
      </c>
      <c r="P1144">
        <v>2</v>
      </c>
      <c r="Q1144" s="32" t="s">
        <v>41</v>
      </c>
      <c r="R1144">
        <v>5762</v>
      </c>
      <c r="S1144" s="32" t="s">
        <v>3749</v>
      </c>
      <c r="T1144" s="32" t="s">
        <v>3750</v>
      </c>
      <c r="U1144" s="32" t="s">
        <v>45</v>
      </c>
      <c r="V1144" s="32" t="s">
        <v>4332</v>
      </c>
      <c r="W1144" s="33">
        <v>44832.413958333331</v>
      </c>
      <c r="X1144" s="32" t="s">
        <v>110</v>
      </c>
      <c r="Y1144" s="32" t="s">
        <v>47</v>
      </c>
      <c r="Z1144" s="32" t="s">
        <v>48</v>
      </c>
      <c r="AA1144" s="32" t="s">
        <v>97</v>
      </c>
      <c r="AB1144" s="32" t="s">
        <v>4333</v>
      </c>
      <c r="AC1144" s="32" t="s">
        <v>2269</v>
      </c>
      <c r="AD1144" s="34"/>
      <c r="AE1144" s="32" t="s">
        <v>39</v>
      </c>
      <c r="AF1144" s="32" t="s">
        <v>53</v>
      </c>
      <c r="AG1144" s="35">
        <v>0</v>
      </c>
      <c r="AH1144" s="33">
        <v>44832.413958333331</v>
      </c>
      <c r="AI1144" s="32" t="s">
        <v>56</v>
      </c>
    </row>
    <row r="1145" spans="1:35">
      <c r="A1145" s="32" t="s">
        <v>35</v>
      </c>
      <c r="B1145" s="32" t="s">
        <v>178</v>
      </c>
      <c r="C1145" s="33"/>
      <c r="D1145" s="33">
        <v>44832.394641203704</v>
      </c>
      <c r="E1145" s="32" t="s">
        <v>37</v>
      </c>
      <c r="F1145" s="32" t="s">
        <v>39</v>
      </c>
      <c r="G1145">
        <v>12274</v>
      </c>
      <c r="H1145" s="33">
        <v>44848.625</v>
      </c>
      <c r="I1145" s="32" t="s">
        <v>38</v>
      </c>
      <c r="J1145" s="32" t="s">
        <v>39</v>
      </c>
      <c r="K1145" s="33"/>
      <c r="L1145" s="32" t="s">
        <v>40</v>
      </c>
      <c r="M1145" s="32" t="s">
        <v>41</v>
      </c>
      <c r="N1145">
        <v>1</v>
      </c>
      <c r="O1145" s="32" t="s">
        <v>54</v>
      </c>
      <c r="P1145">
        <v>0</v>
      </c>
      <c r="Q1145" s="32" t="s">
        <v>41</v>
      </c>
      <c r="R1145">
        <v>8414</v>
      </c>
      <c r="S1145" s="32" t="s">
        <v>675</v>
      </c>
      <c r="T1145" s="32" t="s">
        <v>676</v>
      </c>
      <c r="U1145" s="32" t="s">
        <v>39</v>
      </c>
      <c r="V1145" s="32" t="s">
        <v>39</v>
      </c>
      <c r="W1145" s="33"/>
      <c r="X1145" s="32" t="s">
        <v>4334</v>
      </c>
      <c r="Y1145" s="32" t="s">
        <v>47</v>
      </c>
      <c r="Z1145" s="32" t="s">
        <v>160</v>
      </c>
      <c r="AA1145" s="32" t="s">
        <v>182</v>
      </c>
      <c r="AB1145" s="32" t="s">
        <v>677</v>
      </c>
      <c r="AC1145" s="32" t="s">
        <v>1304</v>
      </c>
      <c r="AD1145" s="34"/>
      <c r="AE1145" s="32" t="s">
        <v>39</v>
      </c>
      <c r="AF1145" s="32" t="s">
        <v>53</v>
      </c>
      <c r="AG1145" s="35">
        <v>0</v>
      </c>
      <c r="AH1145" s="33">
        <v>44833.708240740743</v>
      </c>
      <c r="AI1145" s="32" t="s">
        <v>41</v>
      </c>
    </row>
    <row r="1146" spans="1:35">
      <c r="A1146" s="32" t="s">
        <v>35</v>
      </c>
      <c r="B1146" s="32" t="s">
        <v>36</v>
      </c>
      <c r="C1146" s="33"/>
      <c r="D1146" s="33">
        <v>44832.398078703707</v>
      </c>
      <c r="E1146" s="32" t="s">
        <v>37</v>
      </c>
      <c r="F1146" s="32" t="s">
        <v>4335</v>
      </c>
      <c r="G1146">
        <v>12275</v>
      </c>
      <c r="H1146" s="33">
        <v>44844.398715277777</v>
      </c>
      <c r="I1146" s="32" t="s">
        <v>38</v>
      </c>
      <c r="J1146" s="32" t="s">
        <v>39</v>
      </c>
      <c r="K1146" s="33"/>
      <c r="L1146" s="32" t="s">
        <v>40</v>
      </c>
      <c r="M1146" s="32" t="s">
        <v>56</v>
      </c>
      <c r="N1146">
        <v>1</v>
      </c>
      <c r="O1146" s="32" t="s">
        <v>42</v>
      </c>
      <c r="P1146">
        <v>0</v>
      </c>
      <c r="Q1146" s="32" t="s">
        <v>56</v>
      </c>
      <c r="R1146">
        <v>8431</v>
      </c>
      <c r="S1146" s="32" t="s">
        <v>355</v>
      </c>
      <c r="T1146" s="32" t="s">
        <v>356</v>
      </c>
      <c r="U1146" s="32" t="s">
        <v>39</v>
      </c>
      <c r="V1146" s="32" t="s">
        <v>39</v>
      </c>
      <c r="W1146" s="33"/>
      <c r="X1146" s="32" t="s">
        <v>72</v>
      </c>
      <c r="Y1146" s="32" t="s">
        <v>47</v>
      </c>
      <c r="Z1146" s="32" t="s">
        <v>216</v>
      </c>
      <c r="AA1146" s="32" t="s">
        <v>179</v>
      </c>
      <c r="AB1146" s="32" t="s">
        <v>4336</v>
      </c>
      <c r="AC1146" s="32" t="s">
        <v>1304</v>
      </c>
      <c r="AD1146" s="34"/>
      <c r="AE1146" s="32" t="s">
        <v>39</v>
      </c>
      <c r="AF1146" s="32" t="s">
        <v>50</v>
      </c>
      <c r="AG1146" s="35">
        <v>0</v>
      </c>
      <c r="AH1146" s="33">
        <v>44833.616967592592</v>
      </c>
      <c r="AI1146" s="32" t="s">
        <v>56</v>
      </c>
    </row>
    <row r="1147" spans="1:35">
      <c r="A1147" s="32" t="s">
        <v>35</v>
      </c>
      <c r="B1147" s="32" t="s">
        <v>178</v>
      </c>
      <c r="C1147" s="33"/>
      <c r="D1147" s="33">
        <v>44832.402812499997</v>
      </c>
      <c r="E1147" s="32" t="s">
        <v>37</v>
      </c>
      <c r="F1147" s="32" t="s">
        <v>39</v>
      </c>
      <c r="G1147">
        <v>12276</v>
      </c>
      <c r="H1147" s="33">
        <v>44834.653171296297</v>
      </c>
      <c r="I1147" s="32" t="s">
        <v>38</v>
      </c>
      <c r="J1147" s="32" t="s">
        <v>39</v>
      </c>
      <c r="K1147" s="33"/>
      <c r="L1147" s="32" t="s">
        <v>40</v>
      </c>
      <c r="M1147" s="32" t="s">
        <v>41</v>
      </c>
      <c r="N1147">
        <v>1</v>
      </c>
      <c r="O1147" s="32" t="s">
        <v>179</v>
      </c>
      <c r="P1147">
        <v>0</v>
      </c>
      <c r="Q1147" s="32" t="s">
        <v>41</v>
      </c>
      <c r="R1147">
        <v>6122</v>
      </c>
      <c r="S1147" s="32" t="s">
        <v>470</v>
      </c>
      <c r="T1147" s="32" t="s">
        <v>471</v>
      </c>
      <c r="U1147" s="32" t="s">
        <v>39</v>
      </c>
      <c r="V1147" s="32" t="s">
        <v>39</v>
      </c>
      <c r="W1147" s="33"/>
      <c r="X1147" s="32" t="s">
        <v>215</v>
      </c>
      <c r="Y1147" s="32" t="s">
        <v>47</v>
      </c>
      <c r="Z1147" s="32" t="s">
        <v>216</v>
      </c>
      <c r="AA1147" s="32" t="s">
        <v>182</v>
      </c>
      <c r="AB1147" s="32" t="s">
        <v>4104</v>
      </c>
      <c r="AC1147" s="32" t="s">
        <v>472</v>
      </c>
      <c r="AD1147" s="34"/>
      <c r="AE1147" s="32" t="s">
        <v>39</v>
      </c>
      <c r="AF1147" s="32" t="s">
        <v>53</v>
      </c>
      <c r="AG1147" s="35">
        <v>0</v>
      </c>
      <c r="AH1147" s="33">
        <v>44832.477442129632</v>
      </c>
      <c r="AI1147" s="32" t="s">
        <v>41</v>
      </c>
    </row>
    <row r="1148" spans="1:35">
      <c r="A1148" s="32" t="s">
        <v>35</v>
      </c>
      <c r="B1148" s="32" t="s">
        <v>178</v>
      </c>
      <c r="C1148" s="33">
        <v>44832.648090277777</v>
      </c>
      <c r="D1148" s="33">
        <v>44832.40353009259</v>
      </c>
      <c r="E1148" s="32" t="s">
        <v>37</v>
      </c>
      <c r="F1148" s="32" t="s">
        <v>39</v>
      </c>
      <c r="G1148">
        <v>12277</v>
      </c>
      <c r="H1148" s="33">
        <v>44837.498784722222</v>
      </c>
      <c r="I1148" s="32" t="s">
        <v>38</v>
      </c>
      <c r="J1148" s="32" t="s">
        <v>39</v>
      </c>
      <c r="K1148" s="33"/>
      <c r="L1148" s="32" t="s">
        <v>40</v>
      </c>
      <c r="M1148" s="32" t="s">
        <v>56</v>
      </c>
      <c r="N1148">
        <v>1</v>
      </c>
      <c r="O1148" s="32" t="s">
        <v>490</v>
      </c>
      <c r="P1148">
        <v>0</v>
      </c>
      <c r="Q1148" s="32" t="s">
        <v>41</v>
      </c>
      <c r="R1148">
        <v>8181</v>
      </c>
      <c r="S1148" s="32" t="s">
        <v>1108</v>
      </c>
      <c r="T1148" s="32" t="s">
        <v>1109</v>
      </c>
      <c r="U1148" s="32" t="s">
        <v>45</v>
      </c>
      <c r="V1148" s="32" t="s">
        <v>4337</v>
      </c>
      <c r="W1148" s="33">
        <v>44832.427881944444</v>
      </c>
      <c r="X1148" s="32" t="s">
        <v>149</v>
      </c>
      <c r="Y1148" s="32" t="s">
        <v>47</v>
      </c>
      <c r="Z1148" s="32" t="s">
        <v>48</v>
      </c>
      <c r="AA1148" s="32" t="s">
        <v>182</v>
      </c>
      <c r="AB1148" s="32" t="s">
        <v>4338</v>
      </c>
      <c r="AC1148" s="32" t="s">
        <v>1466</v>
      </c>
      <c r="AD1148" s="34"/>
      <c r="AE1148" s="32" t="s">
        <v>39</v>
      </c>
      <c r="AF1148" s="32" t="s">
        <v>53</v>
      </c>
      <c r="AG1148" s="35">
        <v>0</v>
      </c>
      <c r="AH1148" s="33">
        <v>44832.648090277777</v>
      </c>
      <c r="AI1148" s="32" t="s">
        <v>56</v>
      </c>
    </row>
    <row r="1149" spans="1:35">
      <c r="A1149" s="32" t="s">
        <v>35</v>
      </c>
      <c r="B1149" s="32" t="s">
        <v>178</v>
      </c>
      <c r="C1149" s="33">
        <v>44832.648414351854</v>
      </c>
      <c r="D1149" s="33">
        <v>44832.404826388891</v>
      </c>
      <c r="E1149" s="32" t="s">
        <v>37</v>
      </c>
      <c r="F1149" s="32" t="s">
        <v>39</v>
      </c>
      <c r="G1149">
        <v>12278</v>
      </c>
      <c r="H1149" s="33">
        <v>44837.349108796298</v>
      </c>
      <c r="I1149" s="32" t="s">
        <v>38</v>
      </c>
      <c r="J1149" s="32" t="s">
        <v>39</v>
      </c>
      <c r="K1149" s="33"/>
      <c r="L1149" s="32" t="s">
        <v>40</v>
      </c>
      <c r="M1149" s="32" t="s">
        <v>56</v>
      </c>
      <c r="N1149">
        <v>1</v>
      </c>
      <c r="O1149" s="32" t="s">
        <v>54</v>
      </c>
      <c r="P1149">
        <v>0</v>
      </c>
      <c r="Q1149" s="32" t="s">
        <v>41</v>
      </c>
      <c r="R1149">
        <v>8414</v>
      </c>
      <c r="S1149" s="32" t="s">
        <v>675</v>
      </c>
      <c r="T1149" s="32" t="s">
        <v>676</v>
      </c>
      <c r="U1149" s="32" t="s">
        <v>45</v>
      </c>
      <c r="V1149" s="32" t="s">
        <v>4339</v>
      </c>
      <c r="W1149" s="33">
        <v>44832.579293981478</v>
      </c>
      <c r="X1149" s="32" t="s">
        <v>94</v>
      </c>
      <c r="Y1149" s="32" t="s">
        <v>47</v>
      </c>
      <c r="Z1149" s="32" t="s">
        <v>48</v>
      </c>
      <c r="AA1149" s="32" t="s">
        <v>182</v>
      </c>
      <c r="AB1149" s="32" t="s">
        <v>677</v>
      </c>
      <c r="AC1149" s="32" t="s">
        <v>1304</v>
      </c>
      <c r="AD1149" s="34"/>
      <c r="AE1149" s="32" t="s">
        <v>39</v>
      </c>
      <c r="AF1149" s="32" t="s">
        <v>53</v>
      </c>
      <c r="AG1149" s="35">
        <v>0</v>
      </c>
      <c r="AH1149" s="33">
        <v>44832.648414351854</v>
      </c>
      <c r="AI1149" s="32" t="s">
        <v>56</v>
      </c>
    </row>
    <row r="1150" spans="1:35">
      <c r="A1150" s="32" t="s">
        <v>35</v>
      </c>
      <c r="B1150" s="32" t="s">
        <v>2343</v>
      </c>
      <c r="C1150" s="33">
        <v>44832.659942129627</v>
      </c>
      <c r="D1150" s="33">
        <v>44832.405439814815</v>
      </c>
      <c r="E1150" s="32" t="s">
        <v>37</v>
      </c>
      <c r="F1150" s="32" t="s">
        <v>4340</v>
      </c>
      <c r="G1150">
        <v>12279</v>
      </c>
      <c r="H1150" s="33">
        <v>44837.490486111114</v>
      </c>
      <c r="I1150" s="32" t="s">
        <v>38</v>
      </c>
      <c r="J1150" s="32" t="s">
        <v>39</v>
      </c>
      <c r="K1150" s="33"/>
      <c r="L1150" s="32" t="s">
        <v>40</v>
      </c>
      <c r="M1150" s="32" t="s">
        <v>56</v>
      </c>
      <c r="N1150">
        <v>1</v>
      </c>
      <c r="O1150" s="32" t="s">
        <v>39</v>
      </c>
      <c r="P1150">
        <v>0</v>
      </c>
      <c r="Q1150" s="32" t="s">
        <v>41</v>
      </c>
      <c r="R1150">
        <v>6752</v>
      </c>
      <c r="S1150" s="32" t="s">
        <v>288</v>
      </c>
      <c r="T1150" s="32" t="s">
        <v>289</v>
      </c>
      <c r="U1150" s="32" t="s">
        <v>45</v>
      </c>
      <c r="V1150" s="32" t="s">
        <v>4341</v>
      </c>
      <c r="W1150" s="33">
        <v>44832.45039351852</v>
      </c>
      <c r="X1150" s="32" t="s">
        <v>85</v>
      </c>
      <c r="Y1150" s="32" t="s">
        <v>235</v>
      </c>
      <c r="Z1150" s="32" t="s">
        <v>48</v>
      </c>
      <c r="AA1150" s="32" t="s">
        <v>39</v>
      </c>
      <c r="AB1150" s="32" t="s">
        <v>4342</v>
      </c>
      <c r="AC1150" s="32" t="s">
        <v>619</v>
      </c>
      <c r="AD1150" s="34"/>
      <c r="AE1150" s="32" t="s">
        <v>39</v>
      </c>
      <c r="AF1150" s="32" t="s">
        <v>50</v>
      </c>
      <c r="AG1150" s="35">
        <v>0</v>
      </c>
      <c r="AH1150" s="33">
        <v>44832.659930555557</v>
      </c>
      <c r="AI1150" s="32" t="s">
        <v>41</v>
      </c>
    </row>
    <row r="1151" spans="1:35">
      <c r="A1151" s="32" t="s">
        <v>35</v>
      </c>
      <c r="B1151" s="32" t="s">
        <v>2343</v>
      </c>
      <c r="C1151" s="33">
        <v>44832.660567129627</v>
      </c>
      <c r="D1151" s="33">
        <v>44832.409918981481</v>
      </c>
      <c r="E1151" s="32" t="s">
        <v>37</v>
      </c>
      <c r="F1151" s="32" t="s">
        <v>4343</v>
      </c>
      <c r="G1151">
        <v>12280</v>
      </c>
      <c r="H1151" s="33">
        <v>44844.504317129627</v>
      </c>
      <c r="I1151" s="32" t="s">
        <v>38</v>
      </c>
      <c r="J1151" s="32" t="s">
        <v>39</v>
      </c>
      <c r="K1151" s="33"/>
      <c r="L1151" s="32" t="s">
        <v>40</v>
      </c>
      <c r="M1151" s="32" t="s">
        <v>56</v>
      </c>
      <c r="N1151">
        <v>1</v>
      </c>
      <c r="O1151" s="32" t="s">
        <v>39</v>
      </c>
      <c r="P1151">
        <v>0</v>
      </c>
      <c r="Q1151" s="32" t="s">
        <v>56</v>
      </c>
      <c r="R1151">
        <v>6753</v>
      </c>
      <c r="S1151" s="32" t="s">
        <v>978</v>
      </c>
      <c r="T1151" s="32" t="s">
        <v>979</v>
      </c>
      <c r="U1151" s="32" t="s">
        <v>45</v>
      </c>
      <c r="V1151" s="32" t="s">
        <v>4344</v>
      </c>
      <c r="W1151" s="33">
        <v>44832.566435185188</v>
      </c>
      <c r="X1151" s="32" t="s">
        <v>67</v>
      </c>
      <c r="Y1151" s="32" t="s">
        <v>47</v>
      </c>
      <c r="Z1151" s="32" t="s">
        <v>48</v>
      </c>
      <c r="AA1151" s="32" t="s">
        <v>39</v>
      </c>
      <c r="AB1151" s="32" t="s">
        <v>4345</v>
      </c>
      <c r="AC1151" s="32" t="s">
        <v>1746</v>
      </c>
      <c r="AD1151" s="34"/>
      <c r="AE1151" s="32" t="s">
        <v>39</v>
      </c>
      <c r="AF1151" s="32" t="s">
        <v>50</v>
      </c>
      <c r="AG1151" s="35">
        <v>0</v>
      </c>
      <c r="AH1151" s="33">
        <v>44832.660567129627</v>
      </c>
      <c r="AI1151" s="32" t="s">
        <v>56</v>
      </c>
    </row>
    <row r="1152" spans="1:35">
      <c r="A1152" s="32" t="s">
        <v>35</v>
      </c>
      <c r="B1152" s="32" t="s">
        <v>178</v>
      </c>
      <c r="C1152" s="33"/>
      <c r="D1152" s="33">
        <v>44832.412268518521</v>
      </c>
      <c r="E1152" s="32" t="s">
        <v>37</v>
      </c>
      <c r="F1152" s="32" t="s">
        <v>39</v>
      </c>
      <c r="G1152">
        <v>12281</v>
      </c>
      <c r="H1152" s="33">
        <v>44834.66233796296</v>
      </c>
      <c r="I1152" s="32" t="s">
        <v>38</v>
      </c>
      <c r="J1152" s="32" t="s">
        <v>39</v>
      </c>
      <c r="K1152" s="33"/>
      <c r="L1152" s="32" t="s">
        <v>40</v>
      </c>
      <c r="M1152" s="32" t="s">
        <v>56</v>
      </c>
      <c r="N1152">
        <v>1</v>
      </c>
      <c r="O1152" s="32" t="s">
        <v>179</v>
      </c>
      <c r="P1152">
        <v>0</v>
      </c>
      <c r="Q1152" s="32" t="s">
        <v>41</v>
      </c>
      <c r="R1152">
        <v>6122</v>
      </c>
      <c r="S1152" s="32" t="s">
        <v>470</v>
      </c>
      <c r="T1152" s="32" t="s">
        <v>471</v>
      </c>
      <c r="U1152" s="32" t="s">
        <v>39</v>
      </c>
      <c r="V1152" s="32" t="s">
        <v>39</v>
      </c>
      <c r="W1152" s="33"/>
      <c r="X1152" s="32" t="s">
        <v>85</v>
      </c>
      <c r="Y1152" s="32" t="s">
        <v>47</v>
      </c>
      <c r="Z1152" s="32" t="s">
        <v>160</v>
      </c>
      <c r="AA1152" s="32" t="s">
        <v>182</v>
      </c>
      <c r="AB1152" s="32" t="s">
        <v>4104</v>
      </c>
      <c r="AC1152" s="32" t="s">
        <v>472</v>
      </c>
      <c r="AD1152" s="34"/>
      <c r="AE1152" s="32" t="s">
        <v>39</v>
      </c>
      <c r="AF1152" s="32" t="s">
        <v>53</v>
      </c>
      <c r="AG1152" s="35">
        <v>0</v>
      </c>
      <c r="AH1152" s="33">
        <v>44834.410949074074</v>
      </c>
      <c r="AI1152" s="32" t="s">
        <v>56</v>
      </c>
    </row>
    <row r="1153" spans="1:35">
      <c r="A1153" s="32" t="s">
        <v>35</v>
      </c>
      <c r="B1153" s="32" t="s">
        <v>1527</v>
      </c>
      <c r="C1153" s="33">
        <v>44832.422395833331</v>
      </c>
      <c r="D1153" s="33">
        <v>44832.416365740741</v>
      </c>
      <c r="E1153" s="32" t="s">
        <v>4346</v>
      </c>
      <c r="F1153" s="32" t="s">
        <v>39</v>
      </c>
      <c r="G1153">
        <v>12282</v>
      </c>
      <c r="H1153" s="33">
        <v>44834.682604166665</v>
      </c>
      <c r="I1153" s="32" t="s">
        <v>4347</v>
      </c>
      <c r="J1153" s="32" t="s">
        <v>45</v>
      </c>
      <c r="K1153" s="33">
        <v>44832.421898148146</v>
      </c>
      <c r="L1153" s="32" t="s">
        <v>40</v>
      </c>
      <c r="M1153" s="32" t="s">
        <v>56</v>
      </c>
      <c r="N1153">
        <v>1</v>
      </c>
      <c r="O1153" s="32" t="s">
        <v>119</v>
      </c>
      <c r="P1153">
        <v>1</v>
      </c>
      <c r="Q1153" s="32" t="s">
        <v>41</v>
      </c>
      <c r="R1153">
        <v>8635</v>
      </c>
      <c r="S1153" s="32" t="s">
        <v>4348</v>
      </c>
      <c r="T1153" s="32" t="s">
        <v>4349</v>
      </c>
      <c r="U1153" s="32" t="s">
        <v>45</v>
      </c>
      <c r="V1153" s="32" t="s">
        <v>4350</v>
      </c>
      <c r="W1153" s="33">
        <v>44832.422395833331</v>
      </c>
      <c r="X1153" s="32" t="s">
        <v>110</v>
      </c>
      <c r="Y1153" s="32" t="s">
        <v>47</v>
      </c>
      <c r="Z1153" s="32" t="s">
        <v>48</v>
      </c>
      <c r="AA1153" s="32" t="s">
        <v>97</v>
      </c>
      <c r="AB1153" s="32" t="s">
        <v>4351</v>
      </c>
      <c r="AC1153" s="32" t="s">
        <v>1893</v>
      </c>
      <c r="AD1153" s="34"/>
      <c r="AE1153" s="32" t="s">
        <v>39</v>
      </c>
      <c r="AF1153" s="32" t="s">
        <v>53</v>
      </c>
      <c r="AG1153" s="35">
        <v>0</v>
      </c>
      <c r="AH1153" s="33">
        <v>44832.438159722224</v>
      </c>
      <c r="AI1153" s="32" t="s">
        <v>56</v>
      </c>
    </row>
    <row r="1154" spans="1:35">
      <c r="A1154" s="32" t="s">
        <v>35</v>
      </c>
      <c r="B1154" s="32" t="s">
        <v>2348</v>
      </c>
      <c r="C1154" s="33">
        <v>44832.664305555554</v>
      </c>
      <c r="D1154" s="33">
        <v>44832.428923611114</v>
      </c>
      <c r="E1154" s="32" t="s">
        <v>37</v>
      </c>
      <c r="F1154" s="32" t="s">
        <v>4352</v>
      </c>
      <c r="G1154">
        <v>12283</v>
      </c>
      <c r="H1154" s="33">
        <v>44844.437916666669</v>
      </c>
      <c r="I1154" s="32" t="s">
        <v>38</v>
      </c>
      <c r="J1154" s="32" t="s">
        <v>39</v>
      </c>
      <c r="K1154" s="33"/>
      <c r="L1154" s="32" t="s">
        <v>40</v>
      </c>
      <c r="M1154" s="32" t="s">
        <v>56</v>
      </c>
      <c r="N1154">
        <v>1</v>
      </c>
      <c r="O1154" s="32" t="s">
        <v>60</v>
      </c>
      <c r="P1154">
        <v>0</v>
      </c>
      <c r="Q1154" s="32" t="s">
        <v>56</v>
      </c>
      <c r="R1154">
        <v>6681</v>
      </c>
      <c r="S1154" s="32" t="s">
        <v>803</v>
      </c>
      <c r="T1154" s="32" t="s">
        <v>804</v>
      </c>
      <c r="U1154" s="32" t="s">
        <v>45</v>
      </c>
      <c r="V1154" s="32" t="s">
        <v>4353</v>
      </c>
      <c r="W1154" s="33">
        <v>44832.655729166669</v>
      </c>
      <c r="X1154" s="32" t="s">
        <v>81</v>
      </c>
      <c r="Y1154" s="32" t="s">
        <v>52</v>
      </c>
      <c r="Z1154" s="32" t="s">
        <v>48</v>
      </c>
      <c r="AA1154" s="32" t="s">
        <v>474</v>
      </c>
      <c r="AB1154" s="32" t="s">
        <v>4354</v>
      </c>
      <c r="AC1154" s="32" t="s">
        <v>328</v>
      </c>
      <c r="AD1154" s="34"/>
      <c r="AE1154" s="32" t="s">
        <v>39</v>
      </c>
      <c r="AF1154" s="32" t="s">
        <v>50</v>
      </c>
      <c r="AG1154" s="35">
        <v>0</v>
      </c>
      <c r="AH1154" s="33">
        <v>44832.664305555554</v>
      </c>
      <c r="AI1154" s="32" t="s">
        <v>56</v>
      </c>
    </row>
    <row r="1155" spans="1:35">
      <c r="A1155" s="32" t="s">
        <v>35</v>
      </c>
      <c r="B1155" s="32" t="s">
        <v>178</v>
      </c>
      <c r="C1155" s="33"/>
      <c r="D1155" s="33">
        <v>44832.436909722222</v>
      </c>
      <c r="E1155" s="32" t="s">
        <v>37</v>
      </c>
      <c r="F1155" s="32" t="s">
        <v>39</v>
      </c>
      <c r="G1155">
        <v>12284</v>
      </c>
      <c r="H1155" s="33">
        <v>44834.686909722222</v>
      </c>
      <c r="I1155" s="32" t="s">
        <v>38</v>
      </c>
      <c r="J1155" s="32" t="s">
        <v>39</v>
      </c>
      <c r="K1155" s="33"/>
      <c r="L1155" s="32" t="s">
        <v>40</v>
      </c>
      <c r="M1155" s="32" t="s">
        <v>56</v>
      </c>
      <c r="N1155">
        <v>1</v>
      </c>
      <c r="O1155" s="32" t="s">
        <v>179</v>
      </c>
      <c r="P1155">
        <v>0</v>
      </c>
      <c r="Q1155" s="32" t="s">
        <v>41</v>
      </c>
      <c r="R1155">
        <v>8652</v>
      </c>
      <c r="S1155" s="32" t="s">
        <v>211</v>
      </c>
      <c r="T1155" s="32" t="s">
        <v>2041</v>
      </c>
      <c r="U1155" s="32" t="s">
        <v>39</v>
      </c>
      <c r="V1155" s="32" t="s">
        <v>39</v>
      </c>
      <c r="W1155" s="33"/>
      <c r="X1155" s="32" t="s">
        <v>672</v>
      </c>
      <c r="Y1155" s="32" t="s">
        <v>47</v>
      </c>
      <c r="Z1155" s="32" t="s">
        <v>160</v>
      </c>
      <c r="AA1155" s="32" t="s">
        <v>283</v>
      </c>
      <c r="AB1155" s="32" t="s">
        <v>2304</v>
      </c>
      <c r="AC1155" s="32" t="s">
        <v>1256</v>
      </c>
      <c r="AD1155" s="34"/>
      <c r="AE1155" s="32" t="s">
        <v>39</v>
      </c>
      <c r="AF1155" s="32" t="s">
        <v>53</v>
      </c>
      <c r="AG1155" s="35">
        <v>0</v>
      </c>
      <c r="AH1155" s="33">
        <v>44834.450798611113</v>
      </c>
      <c r="AI1155" s="32" t="s">
        <v>56</v>
      </c>
    </row>
    <row r="1156" spans="1:35">
      <c r="A1156" s="32" t="s">
        <v>35</v>
      </c>
      <c r="B1156" s="32" t="s">
        <v>73</v>
      </c>
      <c r="C1156" s="33">
        <v>44832.664641203701</v>
      </c>
      <c r="D1156" s="33">
        <v>44832.43922453704</v>
      </c>
      <c r="E1156" s="32" t="s">
        <v>37</v>
      </c>
      <c r="F1156" s="32" t="s">
        <v>4355</v>
      </c>
      <c r="G1156">
        <v>12285</v>
      </c>
      <c r="H1156" s="33">
        <v>44844.450752314813</v>
      </c>
      <c r="I1156" s="32" t="s">
        <v>38</v>
      </c>
      <c r="J1156" s="32" t="s">
        <v>39</v>
      </c>
      <c r="K1156" s="33"/>
      <c r="L1156" s="32" t="s">
        <v>40</v>
      </c>
      <c r="M1156" s="32" t="s">
        <v>56</v>
      </c>
      <c r="N1156">
        <v>1</v>
      </c>
      <c r="O1156" s="32" t="s">
        <v>42</v>
      </c>
      <c r="P1156">
        <v>0</v>
      </c>
      <c r="Q1156" s="32" t="s">
        <v>56</v>
      </c>
      <c r="R1156">
        <v>8455</v>
      </c>
      <c r="S1156" s="32" t="s">
        <v>70</v>
      </c>
      <c r="T1156" s="32" t="s">
        <v>71</v>
      </c>
      <c r="U1156" s="32" t="s">
        <v>45</v>
      </c>
      <c r="V1156" s="32" t="s">
        <v>4356</v>
      </c>
      <c r="W1156" s="33">
        <v>44832.653715277775</v>
      </c>
      <c r="X1156" s="32" t="s">
        <v>81</v>
      </c>
      <c r="Y1156" s="32" t="s">
        <v>47</v>
      </c>
      <c r="Z1156" s="32" t="s">
        <v>48</v>
      </c>
      <c r="AA1156" s="32" t="s">
        <v>206</v>
      </c>
      <c r="AB1156" s="32" t="s">
        <v>207</v>
      </c>
      <c r="AC1156" s="32" t="s">
        <v>517</v>
      </c>
      <c r="AD1156" s="34"/>
      <c r="AE1156" s="32" t="s">
        <v>39</v>
      </c>
      <c r="AF1156" s="32" t="s">
        <v>50</v>
      </c>
      <c r="AG1156" s="35">
        <v>0</v>
      </c>
      <c r="AH1156" s="33">
        <v>44832.664641203701</v>
      </c>
      <c r="AI1156" s="32" t="s">
        <v>56</v>
      </c>
    </row>
    <row r="1157" spans="1:35">
      <c r="A1157" s="32" t="s">
        <v>35</v>
      </c>
      <c r="B1157" s="32" t="s">
        <v>178</v>
      </c>
      <c r="C1157" s="33">
        <v>44832.661076388889</v>
      </c>
      <c r="D1157" s="33">
        <v>44832.444421296299</v>
      </c>
      <c r="E1157" s="32" t="s">
        <v>37</v>
      </c>
      <c r="F1157" s="32" t="s">
        <v>4357</v>
      </c>
      <c r="G1157">
        <v>12286</v>
      </c>
      <c r="H1157" s="33">
        <v>44844.659675925926</v>
      </c>
      <c r="I1157" s="32" t="s">
        <v>38</v>
      </c>
      <c r="J1157" s="32" t="s">
        <v>39</v>
      </c>
      <c r="K1157" s="33"/>
      <c r="L1157" s="32" t="s">
        <v>40</v>
      </c>
      <c r="M1157" s="32" t="s">
        <v>56</v>
      </c>
      <c r="N1157">
        <v>1</v>
      </c>
      <c r="O1157" s="32" t="s">
        <v>490</v>
      </c>
      <c r="P1157">
        <v>0</v>
      </c>
      <c r="Q1157" s="32" t="s">
        <v>56</v>
      </c>
      <c r="R1157">
        <v>856825525</v>
      </c>
      <c r="S1157" s="32" t="s">
        <v>525</v>
      </c>
      <c r="T1157" s="32" t="s">
        <v>526</v>
      </c>
      <c r="U1157" s="32" t="s">
        <v>45</v>
      </c>
      <c r="V1157" s="32" t="s">
        <v>4358</v>
      </c>
      <c r="W1157" s="33">
        <v>44832.550509259258</v>
      </c>
      <c r="X1157" s="32" t="s">
        <v>149</v>
      </c>
      <c r="Y1157" s="32" t="s">
        <v>47</v>
      </c>
      <c r="Z1157" s="32" t="s">
        <v>48</v>
      </c>
      <c r="AA1157" s="32" t="s">
        <v>254</v>
      </c>
      <c r="AB1157" s="32" t="s">
        <v>4359</v>
      </c>
      <c r="AC1157" s="32" t="s">
        <v>527</v>
      </c>
      <c r="AD1157" s="34"/>
      <c r="AE1157" s="32" t="s">
        <v>39</v>
      </c>
      <c r="AF1157" s="32" t="s">
        <v>53</v>
      </c>
      <c r="AG1157" s="35">
        <v>0</v>
      </c>
      <c r="AH1157" s="33">
        <v>44832.661064814813</v>
      </c>
      <c r="AI1157" s="32" t="s">
        <v>56</v>
      </c>
    </row>
    <row r="1158" spans="1:35">
      <c r="A1158" s="32" t="s">
        <v>35</v>
      </c>
      <c r="B1158" s="32" t="s">
        <v>178</v>
      </c>
      <c r="C1158" s="33"/>
      <c r="D1158" s="33">
        <v>44832.445289351854</v>
      </c>
      <c r="E1158" s="32" t="s">
        <v>37</v>
      </c>
      <c r="F1158" s="32" t="s">
        <v>4360</v>
      </c>
      <c r="G1158">
        <v>12287</v>
      </c>
      <c r="H1158" s="33">
        <v>44834.695497685185</v>
      </c>
      <c r="I1158" s="32" t="s">
        <v>38</v>
      </c>
      <c r="J1158" s="32" t="s">
        <v>39</v>
      </c>
      <c r="K1158" s="33"/>
      <c r="L1158" s="32" t="s">
        <v>40</v>
      </c>
      <c r="M1158" s="32" t="s">
        <v>56</v>
      </c>
      <c r="N1158">
        <v>1</v>
      </c>
      <c r="O1158" s="32" t="s">
        <v>490</v>
      </c>
      <c r="P1158">
        <v>0</v>
      </c>
      <c r="Q1158" s="32" t="s">
        <v>41</v>
      </c>
      <c r="R1158">
        <v>6797</v>
      </c>
      <c r="S1158" s="32" t="s">
        <v>4132</v>
      </c>
      <c r="T1158" s="32" t="s">
        <v>4133</v>
      </c>
      <c r="U1158" s="32" t="s">
        <v>39</v>
      </c>
      <c r="V1158" s="32" t="s">
        <v>39</v>
      </c>
      <c r="W1158" s="33"/>
      <c r="X1158" s="32" t="s">
        <v>149</v>
      </c>
      <c r="Y1158" s="32" t="s">
        <v>52</v>
      </c>
      <c r="Z1158" s="32" t="s">
        <v>216</v>
      </c>
      <c r="AA1158" s="32" t="s">
        <v>182</v>
      </c>
      <c r="AB1158" s="32" t="s">
        <v>4361</v>
      </c>
      <c r="AC1158" s="32" t="s">
        <v>688</v>
      </c>
      <c r="AD1158" s="34"/>
      <c r="AE1158" s="32" t="s">
        <v>39</v>
      </c>
      <c r="AF1158" s="32" t="s">
        <v>53</v>
      </c>
      <c r="AG1158" s="35">
        <v>0</v>
      </c>
      <c r="AH1158" s="33">
        <v>44832.59878472222</v>
      </c>
      <c r="AI1158" s="32" t="s">
        <v>56</v>
      </c>
    </row>
    <row r="1159" spans="1:35">
      <c r="A1159" s="32" t="s">
        <v>35</v>
      </c>
      <c r="B1159" s="32" t="s">
        <v>2348</v>
      </c>
      <c r="C1159" s="33">
        <v>44834.669282407405</v>
      </c>
      <c r="D1159" s="33">
        <v>44832.495625000003</v>
      </c>
      <c r="E1159" s="32" t="s">
        <v>37</v>
      </c>
      <c r="F1159" s="32" t="s">
        <v>4362</v>
      </c>
      <c r="G1159">
        <v>12289</v>
      </c>
      <c r="H1159" s="33">
        <v>44837.371099537035</v>
      </c>
      <c r="I1159" s="32" t="s">
        <v>38</v>
      </c>
      <c r="J1159" s="32" t="s">
        <v>39</v>
      </c>
      <c r="K1159" s="33"/>
      <c r="L1159" s="32" t="s">
        <v>40</v>
      </c>
      <c r="M1159" s="32" t="s">
        <v>56</v>
      </c>
      <c r="N1159">
        <v>1</v>
      </c>
      <c r="O1159" s="32" t="s">
        <v>60</v>
      </c>
      <c r="P1159">
        <v>0</v>
      </c>
      <c r="Q1159" s="32" t="s">
        <v>41</v>
      </c>
      <c r="R1159">
        <v>955149929</v>
      </c>
      <c r="S1159" s="32" t="s">
        <v>766</v>
      </c>
      <c r="T1159" s="32" t="s">
        <v>767</v>
      </c>
      <c r="U1159" s="32" t="s">
        <v>45</v>
      </c>
      <c r="V1159" s="32" t="s">
        <v>4363</v>
      </c>
      <c r="W1159" s="33">
        <v>44834.669282407405</v>
      </c>
      <c r="X1159" s="32" t="s">
        <v>223</v>
      </c>
      <c r="Y1159" s="32" t="s">
        <v>47</v>
      </c>
      <c r="Z1159" s="32" t="s">
        <v>48</v>
      </c>
      <c r="AA1159" s="32" t="s">
        <v>314</v>
      </c>
      <c r="AB1159" s="32" t="s">
        <v>4364</v>
      </c>
      <c r="AC1159" s="32" t="s">
        <v>265</v>
      </c>
      <c r="AD1159" s="34"/>
      <c r="AE1159" s="32" t="s">
        <v>39</v>
      </c>
      <c r="AF1159" s="32" t="s">
        <v>50</v>
      </c>
      <c r="AG1159" s="35">
        <v>0</v>
      </c>
      <c r="AH1159" s="33">
        <v>44834.669282407405</v>
      </c>
      <c r="AI1159" s="32" t="s">
        <v>41</v>
      </c>
    </row>
    <row r="1160" spans="1:35">
      <c r="A1160" s="32" t="s">
        <v>35</v>
      </c>
      <c r="B1160" s="32" t="s">
        <v>1527</v>
      </c>
      <c r="C1160" s="33">
        <v>44832.57403935185</v>
      </c>
      <c r="D1160" s="33">
        <v>44832.51258101852</v>
      </c>
      <c r="E1160" s="32" t="s">
        <v>37</v>
      </c>
      <c r="F1160" s="32" t="s">
        <v>4365</v>
      </c>
      <c r="G1160">
        <v>12290</v>
      </c>
      <c r="H1160" s="33">
        <v>44837.38789351852</v>
      </c>
      <c r="I1160" s="32" t="s">
        <v>4366</v>
      </c>
      <c r="J1160" s="32" t="s">
        <v>45</v>
      </c>
      <c r="K1160" s="33">
        <v>44832.573657407411</v>
      </c>
      <c r="L1160" s="32" t="s">
        <v>40</v>
      </c>
      <c r="M1160" s="32" t="s">
        <v>56</v>
      </c>
      <c r="N1160">
        <v>1</v>
      </c>
      <c r="O1160" s="32" t="s">
        <v>135</v>
      </c>
      <c r="P1160">
        <v>1</v>
      </c>
      <c r="Q1160" s="32" t="s">
        <v>41</v>
      </c>
      <c r="R1160">
        <v>8595</v>
      </c>
      <c r="S1160" s="32" t="s">
        <v>1026</v>
      </c>
      <c r="T1160" s="32" t="s">
        <v>1027</v>
      </c>
      <c r="U1160" s="32" t="s">
        <v>45</v>
      </c>
      <c r="V1160" s="32" t="s">
        <v>4367</v>
      </c>
      <c r="W1160" s="33">
        <v>44832.57403935185</v>
      </c>
      <c r="X1160" s="32" t="s">
        <v>110</v>
      </c>
      <c r="Y1160" s="32" t="s">
        <v>47</v>
      </c>
      <c r="Z1160" s="32" t="s">
        <v>48</v>
      </c>
      <c r="AA1160" s="32" t="s">
        <v>97</v>
      </c>
      <c r="AB1160" s="32" t="s">
        <v>4368</v>
      </c>
      <c r="AC1160" s="32" t="s">
        <v>1776</v>
      </c>
      <c r="AD1160" s="34"/>
      <c r="AE1160" s="32" t="s">
        <v>39</v>
      </c>
      <c r="AF1160" s="32" t="s">
        <v>50</v>
      </c>
      <c r="AG1160" s="35">
        <v>0</v>
      </c>
      <c r="AH1160" s="33">
        <v>44832.57403935185</v>
      </c>
      <c r="AI1160" s="32" t="s">
        <v>41</v>
      </c>
    </row>
    <row r="1161" spans="1:35">
      <c r="A1161" s="32" t="s">
        <v>35</v>
      </c>
      <c r="B1161" s="32" t="s">
        <v>36</v>
      </c>
      <c r="C1161" s="33">
        <v>44832.566979166666</v>
      </c>
      <c r="D1161" s="33">
        <v>44832.526134259257</v>
      </c>
      <c r="E1161" s="32" t="s">
        <v>37</v>
      </c>
      <c r="F1161" s="32" t="s">
        <v>4369</v>
      </c>
      <c r="G1161">
        <v>12291</v>
      </c>
      <c r="H1161" s="33">
        <v>44844.526724537034</v>
      </c>
      <c r="I1161" s="32" t="s">
        <v>38</v>
      </c>
      <c r="J1161" s="32" t="s">
        <v>39</v>
      </c>
      <c r="K1161" s="33"/>
      <c r="L1161" s="32" t="s">
        <v>40</v>
      </c>
      <c r="M1161" s="32" t="s">
        <v>56</v>
      </c>
      <c r="N1161">
        <v>1</v>
      </c>
      <c r="O1161" s="32" t="s">
        <v>127</v>
      </c>
      <c r="P1161">
        <v>0</v>
      </c>
      <c r="Q1161" s="32" t="s">
        <v>56</v>
      </c>
      <c r="R1161">
        <v>6456</v>
      </c>
      <c r="S1161" s="32" t="s">
        <v>296</v>
      </c>
      <c r="T1161" s="32" t="s">
        <v>297</v>
      </c>
      <c r="U1161" s="32" t="s">
        <v>45</v>
      </c>
      <c r="V1161" s="32" t="s">
        <v>4370</v>
      </c>
      <c r="W1161" s="33">
        <v>44832.566979166666</v>
      </c>
      <c r="X1161" s="32" t="s">
        <v>184</v>
      </c>
      <c r="Y1161" s="32" t="s">
        <v>47</v>
      </c>
      <c r="Z1161" s="32" t="s">
        <v>48</v>
      </c>
      <c r="AA1161" s="32" t="s">
        <v>128</v>
      </c>
      <c r="AB1161" s="32" t="s">
        <v>4371</v>
      </c>
      <c r="AC1161" s="32" t="s">
        <v>587</v>
      </c>
      <c r="AD1161" s="34"/>
      <c r="AE1161" s="32" t="s">
        <v>39</v>
      </c>
      <c r="AF1161" s="32" t="s">
        <v>50</v>
      </c>
      <c r="AG1161" s="35">
        <v>0</v>
      </c>
      <c r="AH1161" s="33">
        <v>44832.566979166666</v>
      </c>
      <c r="AI1161" s="32" t="s">
        <v>56</v>
      </c>
    </row>
    <row r="1162" spans="1:35">
      <c r="A1162" s="32" t="s">
        <v>35</v>
      </c>
      <c r="B1162" s="32" t="s">
        <v>1527</v>
      </c>
      <c r="C1162" s="33">
        <v>44832.661319444444</v>
      </c>
      <c r="D1162" s="33">
        <v>44832.532430555555</v>
      </c>
      <c r="E1162" s="32" t="s">
        <v>37</v>
      </c>
      <c r="F1162" s="32" t="s">
        <v>4372</v>
      </c>
      <c r="G1162">
        <v>12292</v>
      </c>
      <c r="H1162" s="33">
        <v>44844.629374999997</v>
      </c>
      <c r="I1162" s="32" t="s">
        <v>38</v>
      </c>
      <c r="J1162" s="32" t="s">
        <v>39</v>
      </c>
      <c r="K1162" s="33"/>
      <c r="L1162" s="32" t="s">
        <v>40</v>
      </c>
      <c r="M1162" s="32" t="s">
        <v>56</v>
      </c>
      <c r="N1162">
        <v>1</v>
      </c>
      <c r="O1162" s="32" t="s">
        <v>42</v>
      </c>
      <c r="P1162">
        <v>0</v>
      </c>
      <c r="Q1162" s="32" t="s">
        <v>56</v>
      </c>
      <c r="R1162">
        <v>6456</v>
      </c>
      <c r="S1162" s="32" t="s">
        <v>296</v>
      </c>
      <c r="T1162" s="32" t="s">
        <v>297</v>
      </c>
      <c r="U1162" s="32" t="s">
        <v>45</v>
      </c>
      <c r="V1162" s="32" t="s">
        <v>4373</v>
      </c>
      <c r="W1162" s="33">
        <v>44832.565046296295</v>
      </c>
      <c r="X1162" s="32" t="s">
        <v>219</v>
      </c>
      <c r="Y1162" s="32" t="s">
        <v>47</v>
      </c>
      <c r="Z1162" s="32" t="s">
        <v>48</v>
      </c>
      <c r="AA1162" s="32" t="s">
        <v>4197</v>
      </c>
      <c r="AB1162" s="32" t="s">
        <v>4374</v>
      </c>
      <c r="AC1162" s="32" t="s">
        <v>587</v>
      </c>
      <c r="AD1162" s="34"/>
      <c r="AE1162" s="32" t="s">
        <v>39</v>
      </c>
      <c r="AF1162" s="32" t="s">
        <v>50</v>
      </c>
      <c r="AG1162" s="35">
        <v>0</v>
      </c>
      <c r="AH1162" s="33">
        <v>44832.661319444444</v>
      </c>
      <c r="AI1162" s="32" t="s">
        <v>56</v>
      </c>
    </row>
    <row r="1163" spans="1:35">
      <c r="A1163" s="32" t="s">
        <v>35</v>
      </c>
      <c r="B1163" s="32" t="s">
        <v>178</v>
      </c>
      <c r="C1163" s="33"/>
      <c r="D1163" s="33">
        <v>44832.54277777778</v>
      </c>
      <c r="E1163" s="32" t="s">
        <v>37</v>
      </c>
      <c r="F1163" s="32" t="s">
        <v>4375</v>
      </c>
      <c r="G1163">
        <v>12293</v>
      </c>
      <c r="H1163" s="33">
        <v>44844.543310185189</v>
      </c>
      <c r="I1163" s="32" t="s">
        <v>2374</v>
      </c>
      <c r="J1163" s="32" t="s">
        <v>45</v>
      </c>
      <c r="K1163" s="33">
        <v>44832.555185185185</v>
      </c>
      <c r="L1163" s="32" t="s">
        <v>40</v>
      </c>
      <c r="M1163" s="32" t="s">
        <v>56</v>
      </c>
      <c r="N1163">
        <v>2</v>
      </c>
      <c r="O1163" s="32" t="s">
        <v>179</v>
      </c>
      <c r="P1163">
        <v>1</v>
      </c>
      <c r="Q1163" s="32" t="s">
        <v>56</v>
      </c>
      <c r="R1163">
        <v>8744</v>
      </c>
      <c r="S1163" s="32" t="s">
        <v>553</v>
      </c>
      <c r="T1163" s="32" t="s">
        <v>554</v>
      </c>
      <c r="U1163" s="32" t="s">
        <v>39</v>
      </c>
      <c r="V1163" s="32" t="s">
        <v>39</v>
      </c>
      <c r="W1163" s="33"/>
      <c r="X1163" s="32" t="s">
        <v>215</v>
      </c>
      <c r="Y1163" s="32" t="s">
        <v>47</v>
      </c>
      <c r="Z1163" s="32" t="s">
        <v>216</v>
      </c>
      <c r="AA1163" s="32" t="s">
        <v>182</v>
      </c>
      <c r="AB1163" s="32" t="s">
        <v>4376</v>
      </c>
      <c r="AC1163" s="32" t="s">
        <v>496</v>
      </c>
      <c r="AD1163" s="34"/>
      <c r="AE1163" s="32" t="s">
        <v>39</v>
      </c>
      <c r="AF1163" s="32" t="s">
        <v>53</v>
      </c>
      <c r="AG1163" s="35">
        <v>0</v>
      </c>
      <c r="AH1163" s="33">
        <v>44838.420983796299</v>
      </c>
      <c r="AI1163" s="32" t="s">
        <v>56</v>
      </c>
    </row>
    <row r="1164" spans="1:35">
      <c r="A1164" s="32" t="s">
        <v>35</v>
      </c>
      <c r="B1164" s="32" t="s">
        <v>36</v>
      </c>
      <c r="C1164" s="33">
        <v>44835.317152777781</v>
      </c>
      <c r="D1164" s="33">
        <v>44832.550254629627</v>
      </c>
      <c r="E1164" s="32" t="s">
        <v>37</v>
      </c>
      <c r="F1164" s="32" t="s">
        <v>4377</v>
      </c>
      <c r="G1164">
        <v>12294</v>
      </c>
      <c r="H1164" s="33">
        <v>44846.591666666667</v>
      </c>
      <c r="I1164" s="32" t="s">
        <v>38</v>
      </c>
      <c r="J1164" s="32" t="s">
        <v>39</v>
      </c>
      <c r="K1164" s="33"/>
      <c r="L1164" s="32" t="s">
        <v>40</v>
      </c>
      <c r="M1164" s="32" t="s">
        <v>56</v>
      </c>
      <c r="N1164">
        <v>1</v>
      </c>
      <c r="O1164" s="32" t="s">
        <v>127</v>
      </c>
      <c r="P1164">
        <v>0</v>
      </c>
      <c r="Q1164" s="32" t="s">
        <v>56</v>
      </c>
      <c r="R1164">
        <v>6300</v>
      </c>
      <c r="S1164" s="32" t="s">
        <v>4378</v>
      </c>
      <c r="T1164" s="32" t="s">
        <v>4379</v>
      </c>
      <c r="U1164" s="32" t="s">
        <v>45</v>
      </c>
      <c r="V1164" s="32" t="s">
        <v>4380</v>
      </c>
      <c r="W1164" s="33">
        <v>44833.309201388889</v>
      </c>
      <c r="X1164" s="32" t="s">
        <v>94</v>
      </c>
      <c r="Y1164" s="32" t="s">
        <v>52</v>
      </c>
      <c r="Z1164" s="32" t="s">
        <v>48</v>
      </c>
      <c r="AA1164" s="32" t="s">
        <v>95</v>
      </c>
      <c r="AB1164" s="32" t="s">
        <v>4377</v>
      </c>
      <c r="AC1164" s="32" t="s">
        <v>570</v>
      </c>
      <c r="AD1164" s="34"/>
      <c r="AE1164" s="32" t="s">
        <v>39</v>
      </c>
      <c r="AF1164" s="32" t="s">
        <v>50</v>
      </c>
      <c r="AG1164" s="35">
        <v>0</v>
      </c>
      <c r="AH1164" s="33">
        <v>44835.317141203705</v>
      </c>
      <c r="AI1164" s="32" t="s">
        <v>56</v>
      </c>
    </row>
    <row r="1165" spans="1:35">
      <c r="A1165" s="32" t="s">
        <v>35</v>
      </c>
      <c r="B1165" s="32" t="s">
        <v>171</v>
      </c>
      <c r="C1165" s="33">
        <v>44832.664814814816</v>
      </c>
      <c r="D1165" s="33">
        <v>44832.550543981481</v>
      </c>
      <c r="E1165" s="32" t="s">
        <v>37</v>
      </c>
      <c r="F1165" s="32" t="s">
        <v>4381</v>
      </c>
      <c r="G1165">
        <v>12295</v>
      </c>
      <c r="H1165" s="33">
        <v>44844.558564814812</v>
      </c>
      <c r="I1165" s="32" t="s">
        <v>38</v>
      </c>
      <c r="J1165" s="32" t="s">
        <v>39</v>
      </c>
      <c r="K1165" s="33"/>
      <c r="L1165" s="32" t="s">
        <v>40</v>
      </c>
      <c r="M1165" s="32" t="s">
        <v>56</v>
      </c>
      <c r="N1165">
        <v>1</v>
      </c>
      <c r="O1165" s="32" t="s">
        <v>42</v>
      </c>
      <c r="P1165">
        <v>0</v>
      </c>
      <c r="Q1165" s="32" t="s">
        <v>56</v>
      </c>
      <c r="R1165">
        <v>633061868</v>
      </c>
      <c r="S1165" s="32" t="s">
        <v>1024</v>
      </c>
      <c r="T1165" s="32" t="s">
        <v>1025</v>
      </c>
      <c r="U1165" s="32" t="s">
        <v>45</v>
      </c>
      <c r="V1165" s="32" t="s">
        <v>4382</v>
      </c>
      <c r="W1165" s="33">
        <v>44832.657233796293</v>
      </c>
      <c r="X1165" s="32" t="s">
        <v>81</v>
      </c>
      <c r="Y1165" s="32" t="s">
        <v>47</v>
      </c>
      <c r="Z1165" s="32" t="s">
        <v>48</v>
      </c>
      <c r="AA1165" s="32" t="s">
        <v>190</v>
      </c>
      <c r="AB1165" s="32" t="s">
        <v>4383</v>
      </c>
      <c r="AC1165" s="32" t="s">
        <v>907</v>
      </c>
      <c r="AD1165" s="34"/>
      <c r="AE1165" s="32" t="s">
        <v>39</v>
      </c>
      <c r="AF1165" s="32" t="s">
        <v>50</v>
      </c>
      <c r="AG1165" s="35">
        <v>0</v>
      </c>
      <c r="AH1165" s="33">
        <v>44832.664814814816</v>
      </c>
      <c r="AI1165" s="32" t="s">
        <v>56</v>
      </c>
    </row>
    <row r="1166" spans="1:35">
      <c r="A1166" s="32" t="s">
        <v>35</v>
      </c>
      <c r="B1166" s="32" t="s">
        <v>36</v>
      </c>
      <c r="C1166" s="33">
        <v>44835.483634259261</v>
      </c>
      <c r="D1166" s="33">
        <v>44832.551412037035</v>
      </c>
      <c r="E1166" s="32" t="s">
        <v>37</v>
      </c>
      <c r="F1166" s="32" t="s">
        <v>4384</v>
      </c>
      <c r="G1166">
        <v>12296</v>
      </c>
      <c r="H1166" s="33">
        <v>44846.434027777781</v>
      </c>
      <c r="I1166" s="32" t="s">
        <v>38</v>
      </c>
      <c r="J1166" s="32" t="s">
        <v>39</v>
      </c>
      <c r="K1166" s="33"/>
      <c r="L1166" s="32" t="s">
        <v>40</v>
      </c>
      <c r="M1166" s="32" t="s">
        <v>56</v>
      </c>
      <c r="N1166">
        <v>1</v>
      </c>
      <c r="O1166" s="32" t="s">
        <v>42</v>
      </c>
      <c r="P1166">
        <v>0</v>
      </c>
      <c r="Q1166" s="32" t="s">
        <v>56</v>
      </c>
      <c r="R1166">
        <v>5708</v>
      </c>
      <c r="S1166" s="32" t="s">
        <v>4385</v>
      </c>
      <c r="T1166" s="32" t="s">
        <v>4386</v>
      </c>
      <c r="U1166" s="32" t="s">
        <v>45</v>
      </c>
      <c r="V1166" s="32" t="s">
        <v>4387</v>
      </c>
      <c r="W1166" s="33">
        <v>44833.450902777775</v>
      </c>
      <c r="X1166" s="32" t="s">
        <v>46</v>
      </c>
      <c r="Y1166" s="32" t="s">
        <v>52</v>
      </c>
      <c r="Z1166" s="32" t="s">
        <v>48</v>
      </c>
      <c r="AA1166" s="32" t="s">
        <v>336</v>
      </c>
      <c r="AB1166" s="32" t="s">
        <v>4388</v>
      </c>
      <c r="AC1166" s="32" t="s">
        <v>841</v>
      </c>
      <c r="AD1166" s="34"/>
      <c r="AE1166" s="32" t="s">
        <v>39</v>
      </c>
      <c r="AF1166" s="32" t="s">
        <v>50</v>
      </c>
      <c r="AG1166" s="35">
        <v>0</v>
      </c>
      <c r="AH1166" s="33">
        <v>44835.483634259261</v>
      </c>
      <c r="AI1166" s="32" t="s">
        <v>56</v>
      </c>
    </row>
    <row r="1167" spans="1:35">
      <c r="A1167" s="32" t="s">
        <v>35</v>
      </c>
      <c r="B1167" s="32" t="s">
        <v>178</v>
      </c>
      <c r="C1167" s="33"/>
      <c r="D1167" s="33">
        <v>44832.558125000003</v>
      </c>
      <c r="E1167" s="32" t="s">
        <v>37</v>
      </c>
      <c r="F1167" s="32" t="s">
        <v>4389</v>
      </c>
      <c r="G1167">
        <v>12297</v>
      </c>
      <c r="H1167" s="33">
        <v>44844.558159722219</v>
      </c>
      <c r="I1167" s="32" t="s">
        <v>38</v>
      </c>
      <c r="J1167" s="32" t="s">
        <v>39</v>
      </c>
      <c r="K1167" s="33"/>
      <c r="L1167" s="32" t="s">
        <v>40</v>
      </c>
      <c r="M1167" s="32" t="s">
        <v>56</v>
      </c>
      <c r="N1167">
        <v>1</v>
      </c>
      <c r="O1167" s="32" t="s">
        <v>179</v>
      </c>
      <c r="P1167">
        <v>0</v>
      </c>
      <c r="Q1167" s="32" t="s">
        <v>56</v>
      </c>
      <c r="R1167">
        <v>8405</v>
      </c>
      <c r="S1167" s="32" t="s">
        <v>180</v>
      </c>
      <c r="T1167" s="32" t="s">
        <v>181</v>
      </c>
      <c r="U1167" s="32" t="s">
        <v>39</v>
      </c>
      <c r="V1167" s="32" t="s">
        <v>39</v>
      </c>
      <c r="W1167" s="33"/>
      <c r="X1167" s="32" t="s">
        <v>215</v>
      </c>
      <c r="Y1167" s="32" t="s">
        <v>47</v>
      </c>
      <c r="Z1167" s="32" t="s">
        <v>216</v>
      </c>
      <c r="AA1167" s="32" t="s">
        <v>182</v>
      </c>
      <c r="AB1167" s="32" t="s">
        <v>4390</v>
      </c>
      <c r="AC1167" s="32" t="s">
        <v>1304</v>
      </c>
      <c r="AD1167" s="34"/>
      <c r="AE1167" s="32" t="s">
        <v>39</v>
      </c>
      <c r="AF1167" s="32" t="s">
        <v>53</v>
      </c>
      <c r="AG1167" s="35">
        <v>0</v>
      </c>
      <c r="AH1167" s="33">
        <v>44834.447314814817</v>
      </c>
      <c r="AI1167" s="32" t="s">
        <v>56</v>
      </c>
    </row>
    <row r="1168" spans="1:35">
      <c r="A1168" s="32" t="s">
        <v>35</v>
      </c>
      <c r="B1168" s="32" t="s">
        <v>1527</v>
      </c>
      <c r="C1168" s="33"/>
      <c r="D1168" s="33">
        <v>44832.576296296298</v>
      </c>
      <c r="E1168" s="32" t="s">
        <v>37</v>
      </c>
      <c r="F1168" s="32" t="s">
        <v>4391</v>
      </c>
      <c r="G1168">
        <v>12298</v>
      </c>
      <c r="H1168" s="33">
        <v>44844.576678240737</v>
      </c>
      <c r="I1168" s="32" t="s">
        <v>4392</v>
      </c>
      <c r="J1168" s="32" t="s">
        <v>45</v>
      </c>
      <c r="K1168" s="33">
        <v>44832.590462962966</v>
      </c>
      <c r="L1168" s="32" t="s">
        <v>40</v>
      </c>
      <c r="M1168" s="32" t="s">
        <v>56</v>
      </c>
      <c r="N1168">
        <v>1</v>
      </c>
      <c r="O1168" s="32" t="s">
        <v>55</v>
      </c>
      <c r="P1168">
        <v>2</v>
      </c>
      <c r="Q1168" s="32" t="s">
        <v>56</v>
      </c>
      <c r="R1168">
        <v>5757</v>
      </c>
      <c r="S1168" s="32" t="s">
        <v>1034</v>
      </c>
      <c r="T1168" s="32" t="s">
        <v>1035</v>
      </c>
      <c r="U1168" s="32" t="s">
        <v>39</v>
      </c>
      <c r="V1168" s="32" t="s">
        <v>39</v>
      </c>
      <c r="W1168" s="33"/>
      <c r="X1168" s="32" t="s">
        <v>259</v>
      </c>
      <c r="Y1168" s="32" t="s">
        <v>47</v>
      </c>
      <c r="Z1168" s="32" t="s">
        <v>160</v>
      </c>
      <c r="AA1168" s="32" t="s">
        <v>505</v>
      </c>
      <c r="AB1168" s="32" t="s">
        <v>4393</v>
      </c>
      <c r="AC1168" s="32" t="s">
        <v>997</v>
      </c>
      <c r="AD1168" s="34"/>
      <c r="AE1168" s="32" t="s">
        <v>39</v>
      </c>
      <c r="AF1168" s="32" t="s">
        <v>50</v>
      </c>
      <c r="AG1168" s="35">
        <v>0</v>
      </c>
      <c r="AH1168" s="33">
        <v>44832.591527777775</v>
      </c>
      <c r="AI1168" s="32" t="s">
        <v>56</v>
      </c>
    </row>
    <row r="1169" spans="1:35">
      <c r="A1169" s="32" t="s">
        <v>35</v>
      </c>
      <c r="B1169" s="32" t="s">
        <v>178</v>
      </c>
      <c r="C1169" s="33"/>
      <c r="D1169" s="33">
        <v>44832.57849537037</v>
      </c>
      <c r="E1169" s="32" t="s">
        <v>37</v>
      </c>
      <c r="F1169" s="32" t="s">
        <v>39</v>
      </c>
      <c r="G1169">
        <v>12299</v>
      </c>
      <c r="H1169" s="33">
        <v>44837.45416666667</v>
      </c>
      <c r="I1169" s="32" t="s">
        <v>38</v>
      </c>
      <c r="J1169" s="32" t="s">
        <v>39</v>
      </c>
      <c r="K1169" s="33"/>
      <c r="L1169" s="32" t="s">
        <v>40</v>
      </c>
      <c r="M1169" s="32" t="s">
        <v>56</v>
      </c>
      <c r="N1169">
        <v>1</v>
      </c>
      <c r="O1169" s="32" t="s">
        <v>179</v>
      </c>
      <c r="P1169">
        <v>0</v>
      </c>
      <c r="Q1169" s="32" t="s">
        <v>41</v>
      </c>
      <c r="R1169">
        <v>6663</v>
      </c>
      <c r="S1169" s="32" t="s">
        <v>1045</v>
      </c>
      <c r="T1169" s="32" t="s">
        <v>4394</v>
      </c>
      <c r="U1169" s="32" t="s">
        <v>39</v>
      </c>
      <c r="V1169" s="32" t="s">
        <v>39</v>
      </c>
      <c r="W1169" s="33"/>
      <c r="X1169" s="32" t="s">
        <v>85</v>
      </c>
      <c r="Y1169" s="32" t="s">
        <v>47</v>
      </c>
      <c r="Z1169" s="32" t="s">
        <v>160</v>
      </c>
      <c r="AA1169" s="32" t="s">
        <v>182</v>
      </c>
      <c r="AB1169" s="32" t="s">
        <v>1046</v>
      </c>
      <c r="AC1169" s="32" t="s">
        <v>631</v>
      </c>
      <c r="AD1169" s="34"/>
      <c r="AE1169" s="32" t="s">
        <v>39</v>
      </c>
      <c r="AF1169" s="32" t="s">
        <v>53</v>
      </c>
      <c r="AG1169" s="35">
        <v>0</v>
      </c>
      <c r="AH1169" s="33">
        <v>44833.875300925924</v>
      </c>
      <c r="AI1169" s="32" t="s">
        <v>56</v>
      </c>
    </row>
    <row r="1170" spans="1:35">
      <c r="A1170" s="32" t="s">
        <v>35</v>
      </c>
      <c r="B1170" s="32" t="s">
        <v>73</v>
      </c>
      <c r="C1170" s="33">
        <v>44835.650439814817</v>
      </c>
      <c r="D1170" s="33">
        <v>44832.583333333336</v>
      </c>
      <c r="E1170" s="32" t="s">
        <v>37</v>
      </c>
      <c r="F1170" s="32" t="s">
        <v>4395</v>
      </c>
      <c r="G1170">
        <v>12300</v>
      </c>
      <c r="H1170" s="33">
        <v>44838.55</v>
      </c>
      <c r="I1170" s="32" t="s">
        <v>38</v>
      </c>
      <c r="J1170" s="32" t="s">
        <v>39</v>
      </c>
      <c r="K1170" s="33"/>
      <c r="L1170" s="32" t="s">
        <v>40</v>
      </c>
      <c r="M1170" s="32" t="s">
        <v>56</v>
      </c>
      <c r="N1170">
        <v>1</v>
      </c>
      <c r="O1170" s="32" t="s">
        <v>82</v>
      </c>
      <c r="P1170">
        <v>0</v>
      </c>
      <c r="Q1170" s="32" t="s">
        <v>41</v>
      </c>
      <c r="R1170">
        <v>8702</v>
      </c>
      <c r="S1170" s="32" t="s">
        <v>4396</v>
      </c>
      <c r="T1170" s="32" t="s">
        <v>4397</v>
      </c>
      <c r="U1170" s="32" t="s">
        <v>45</v>
      </c>
      <c r="V1170" s="32" t="s">
        <v>4398</v>
      </c>
      <c r="W1170" s="33">
        <v>44833.617025462961</v>
      </c>
      <c r="X1170" s="32" t="s">
        <v>81</v>
      </c>
      <c r="Y1170" s="32" t="s">
        <v>47</v>
      </c>
      <c r="Z1170" s="32" t="s">
        <v>48</v>
      </c>
      <c r="AA1170" s="32" t="s">
        <v>77</v>
      </c>
      <c r="AB1170" s="32" t="s">
        <v>4399</v>
      </c>
      <c r="AC1170" s="32" t="s">
        <v>907</v>
      </c>
      <c r="AD1170" s="34"/>
      <c r="AE1170" s="32" t="s">
        <v>39</v>
      </c>
      <c r="AF1170" s="32" t="s">
        <v>50</v>
      </c>
      <c r="AG1170" s="35">
        <v>0</v>
      </c>
      <c r="AH1170" s="33">
        <v>44835.650439814817</v>
      </c>
      <c r="AI1170" s="32" t="s">
        <v>56</v>
      </c>
    </row>
    <row r="1171" spans="1:35">
      <c r="A1171" s="32" t="s">
        <v>35</v>
      </c>
      <c r="B1171" s="32" t="s">
        <v>73</v>
      </c>
      <c r="C1171" s="33">
        <v>44832.661574074074</v>
      </c>
      <c r="D1171" s="33">
        <v>44832.58798611111</v>
      </c>
      <c r="E1171" s="32" t="s">
        <v>37</v>
      </c>
      <c r="F1171" s="32" t="s">
        <v>4400</v>
      </c>
      <c r="G1171">
        <v>12301</v>
      </c>
      <c r="H1171" s="33">
        <v>44844.637962962966</v>
      </c>
      <c r="I1171" s="32" t="s">
        <v>38</v>
      </c>
      <c r="J1171" s="32" t="s">
        <v>39</v>
      </c>
      <c r="K1171" s="33"/>
      <c r="L1171" s="32" t="s">
        <v>40</v>
      </c>
      <c r="M1171" s="32" t="s">
        <v>56</v>
      </c>
      <c r="N1171">
        <v>1</v>
      </c>
      <c r="O1171" s="32" t="s">
        <v>74</v>
      </c>
      <c r="P1171">
        <v>0</v>
      </c>
      <c r="Q1171" s="32" t="s">
        <v>56</v>
      </c>
      <c r="R1171">
        <v>6941</v>
      </c>
      <c r="S1171" s="32" t="s">
        <v>366</v>
      </c>
      <c r="T1171" s="32" t="s">
        <v>367</v>
      </c>
      <c r="U1171" s="32" t="s">
        <v>45</v>
      </c>
      <c r="V1171" s="32" t="s">
        <v>4401</v>
      </c>
      <c r="W1171" s="33">
        <v>44832.611689814818</v>
      </c>
      <c r="X1171" s="32" t="s">
        <v>58</v>
      </c>
      <c r="Y1171" s="32" t="s">
        <v>47</v>
      </c>
      <c r="Z1171" s="32" t="s">
        <v>48</v>
      </c>
      <c r="AA1171" s="32" t="s">
        <v>77</v>
      </c>
      <c r="AB1171" s="32" t="s">
        <v>4402</v>
      </c>
      <c r="AC1171" s="32" t="s">
        <v>497</v>
      </c>
      <c r="AD1171" s="34">
        <v>44686</v>
      </c>
      <c r="AE1171" s="32" t="s">
        <v>39</v>
      </c>
      <c r="AF1171" s="32" t="s">
        <v>50</v>
      </c>
      <c r="AG1171" s="35">
        <v>0</v>
      </c>
      <c r="AH1171" s="33">
        <v>44832.701504629629</v>
      </c>
      <c r="AI1171" s="32" t="s">
        <v>56</v>
      </c>
    </row>
    <row r="1172" spans="1:35">
      <c r="A1172" s="32" t="s">
        <v>35</v>
      </c>
      <c r="B1172" s="32" t="s">
        <v>178</v>
      </c>
      <c r="C1172" s="33">
        <v>44835.650451388887</v>
      </c>
      <c r="D1172" s="33">
        <v>44832.592557870368</v>
      </c>
      <c r="E1172" s="32" t="s">
        <v>37</v>
      </c>
      <c r="F1172" s="32" t="s">
        <v>4403</v>
      </c>
      <c r="G1172">
        <v>12302</v>
      </c>
      <c r="H1172" s="33">
        <v>44845.683333333334</v>
      </c>
      <c r="I1172" s="32" t="s">
        <v>38</v>
      </c>
      <c r="J1172" s="32" t="s">
        <v>39</v>
      </c>
      <c r="K1172" s="33"/>
      <c r="L1172" s="32" t="s">
        <v>40</v>
      </c>
      <c r="M1172" s="32" t="s">
        <v>56</v>
      </c>
      <c r="N1172">
        <v>1</v>
      </c>
      <c r="O1172" s="32" t="s">
        <v>73</v>
      </c>
      <c r="P1172">
        <v>0</v>
      </c>
      <c r="Q1172" s="32" t="s">
        <v>56</v>
      </c>
      <c r="R1172">
        <v>8677</v>
      </c>
      <c r="S1172" s="32" t="s">
        <v>1570</v>
      </c>
      <c r="T1172" s="32" t="s">
        <v>1571</v>
      </c>
      <c r="U1172" s="32" t="s">
        <v>45</v>
      </c>
      <c r="V1172" s="32" t="s">
        <v>4404</v>
      </c>
      <c r="W1172" s="33">
        <v>44833.618125000001</v>
      </c>
      <c r="X1172" s="32" t="s">
        <v>72</v>
      </c>
      <c r="Y1172" s="32" t="s">
        <v>47</v>
      </c>
      <c r="Z1172" s="32" t="s">
        <v>48</v>
      </c>
      <c r="AA1172" s="32" t="s">
        <v>182</v>
      </c>
      <c r="AB1172" s="32" t="s">
        <v>4405</v>
      </c>
      <c r="AC1172" s="32" t="s">
        <v>461</v>
      </c>
      <c r="AD1172" s="34"/>
      <c r="AE1172" s="32" t="s">
        <v>39</v>
      </c>
      <c r="AF1172" s="32" t="s">
        <v>53</v>
      </c>
      <c r="AG1172" s="35">
        <v>0</v>
      </c>
      <c r="AH1172" s="33">
        <v>44835.650451388887</v>
      </c>
      <c r="AI1172" s="32" t="s">
        <v>56</v>
      </c>
    </row>
    <row r="1173" spans="1:35">
      <c r="A1173" s="32" t="s">
        <v>35</v>
      </c>
      <c r="B1173" s="32" t="s">
        <v>171</v>
      </c>
      <c r="C1173" s="33">
        <v>44832.661886574075</v>
      </c>
      <c r="D1173" s="33">
        <v>44832.59957175926</v>
      </c>
      <c r="E1173" s="32" t="s">
        <v>37</v>
      </c>
      <c r="F1173" s="32" t="s">
        <v>4406</v>
      </c>
      <c r="G1173">
        <v>12303</v>
      </c>
      <c r="H1173" s="33">
        <v>44844.631331018521</v>
      </c>
      <c r="I1173" s="32" t="s">
        <v>38</v>
      </c>
      <c r="J1173" s="32" t="s">
        <v>39</v>
      </c>
      <c r="K1173" s="33"/>
      <c r="L1173" s="32" t="s">
        <v>40</v>
      </c>
      <c r="M1173" s="32" t="s">
        <v>56</v>
      </c>
      <c r="N1173">
        <v>1</v>
      </c>
      <c r="O1173" s="32" t="s">
        <v>42</v>
      </c>
      <c r="P1173">
        <v>0</v>
      </c>
      <c r="Q1173" s="32" t="s">
        <v>56</v>
      </c>
      <c r="R1173">
        <v>5788</v>
      </c>
      <c r="S1173" s="32" t="s">
        <v>124</v>
      </c>
      <c r="T1173" s="32" t="s">
        <v>125</v>
      </c>
      <c r="U1173" s="32" t="s">
        <v>45</v>
      </c>
      <c r="V1173" s="32" t="s">
        <v>4407</v>
      </c>
      <c r="W1173" s="33">
        <v>44832.630740740744</v>
      </c>
      <c r="X1173" s="32" t="s">
        <v>46</v>
      </c>
      <c r="Y1173" s="32" t="s">
        <v>47</v>
      </c>
      <c r="Z1173" s="32" t="s">
        <v>48</v>
      </c>
      <c r="AA1173" s="32" t="s">
        <v>220</v>
      </c>
      <c r="AB1173" s="32" t="s">
        <v>4408</v>
      </c>
      <c r="AC1173" s="32" t="s">
        <v>3627</v>
      </c>
      <c r="AD1173" s="34"/>
      <c r="AE1173" s="32" t="s">
        <v>39</v>
      </c>
      <c r="AF1173" s="32" t="s">
        <v>50</v>
      </c>
      <c r="AG1173" s="35">
        <v>0</v>
      </c>
      <c r="AH1173" s="33">
        <v>44832.661886574075</v>
      </c>
      <c r="AI1173" s="32" t="s">
        <v>41</v>
      </c>
    </row>
    <row r="1174" spans="1:35">
      <c r="A1174" s="32" t="s">
        <v>35</v>
      </c>
      <c r="B1174" s="32" t="s">
        <v>178</v>
      </c>
      <c r="C1174" s="33"/>
      <c r="D1174" s="33">
        <v>44832.612951388888</v>
      </c>
      <c r="E1174" s="32" t="s">
        <v>37</v>
      </c>
      <c r="F1174" s="32" t="s">
        <v>39</v>
      </c>
      <c r="G1174">
        <v>12304</v>
      </c>
      <c r="H1174" s="33">
        <v>44839.48746527778</v>
      </c>
      <c r="I1174" s="32" t="s">
        <v>4181</v>
      </c>
      <c r="J1174" s="32" t="s">
        <v>45</v>
      </c>
      <c r="K1174" s="33">
        <v>44832.668263888889</v>
      </c>
      <c r="L1174" s="32" t="s">
        <v>40</v>
      </c>
      <c r="M1174" s="32" t="s">
        <v>56</v>
      </c>
      <c r="N1174">
        <v>1</v>
      </c>
      <c r="O1174" s="32" t="s">
        <v>311</v>
      </c>
      <c r="P1174">
        <v>1</v>
      </c>
      <c r="Q1174" s="32" t="s">
        <v>41</v>
      </c>
      <c r="R1174">
        <v>6797</v>
      </c>
      <c r="S1174" s="32" t="s">
        <v>4132</v>
      </c>
      <c r="T1174" s="32" t="s">
        <v>4133</v>
      </c>
      <c r="U1174" s="32" t="s">
        <v>45</v>
      </c>
      <c r="V1174" s="32" t="s">
        <v>4409</v>
      </c>
      <c r="W1174" s="33">
        <v>44837.704826388886</v>
      </c>
      <c r="X1174" s="32" t="s">
        <v>85</v>
      </c>
      <c r="Y1174" s="32" t="s">
        <v>47</v>
      </c>
      <c r="Z1174" s="32" t="s">
        <v>777</v>
      </c>
      <c r="AA1174" s="32" t="s">
        <v>182</v>
      </c>
      <c r="AB1174" s="32" t="s">
        <v>4134</v>
      </c>
      <c r="AC1174" s="32" t="s">
        <v>484</v>
      </c>
      <c r="AD1174" s="34"/>
      <c r="AE1174" s="32" t="s">
        <v>39</v>
      </c>
      <c r="AF1174" s="32" t="s">
        <v>53</v>
      </c>
      <c r="AG1174" s="35">
        <v>0</v>
      </c>
      <c r="AH1174" s="33">
        <v>44837.704826388886</v>
      </c>
      <c r="AI1174" s="32" t="s">
        <v>56</v>
      </c>
    </row>
    <row r="1175" spans="1:35">
      <c r="A1175" s="32" t="s">
        <v>35</v>
      </c>
      <c r="B1175" s="32" t="s">
        <v>1527</v>
      </c>
      <c r="C1175" s="33">
        <v>44832.615995370368</v>
      </c>
      <c r="D1175" s="33">
        <v>44832.614849537036</v>
      </c>
      <c r="E1175" s="32" t="s">
        <v>37</v>
      </c>
      <c r="F1175" s="32" t="s">
        <v>4410</v>
      </c>
      <c r="G1175">
        <v>12305</v>
      </c>
      <c r="H1175" s="33">
        <v>44840.695115740738</v>
      </c>
      <c r="I1175" s="32" t="s">
        <v>38</v>
      </c>
      <c r="J1175" s="32" t="s">
        <v>39</v>
      </c>
      <c r="K1175" s="33"/>
      <c r="L1175" s="32" t="s">
        <v>40</v>
      </c>
      <c r="M1175" s="32" t="s">
        <v>41</v>
      </c>
      <c r="N1175">
        <v>1</v>
      </c>
      <c r="O1175" s="32" t="s">
        <v>42</v>
      </c>
      <c r="P1175">
        <v>0</v>
      </c>
      <c r="Q1175" s="32" t="s">
        <v>41</v>
      </c>
      <c r="R1175">
        <v>642175520</v>
      </c>
      <c r="S1175" s="32" t="s">
        <v>194</v>
      </c>
      <c r="T1175" s="32" t="s">
        <v>195</v>
      </c>
      <c r="U1175" s="32" t="s">
        <v>45</v>
      </c>
      <c r="V1175" s="32" t="s">
        <v>4411</v>
      </c>
      <c r="W1175" s="33">
        <v>44832.615995370368</v>
      </c>
      <c r="X1175" s="32" t="s">
        <v>196</v>
      </c>
      <c r="Y1175" s="32" t="s">
        <v>235</v>
      </c>
      <c r="Z1175" s="32" t="s">
        <v>48</v>
      </c>
      <c r="AA1175" s="32" t="s">
        <v>197</v>
      </c>
      <c r="AB1175" s="32" t="s">
        <v>4412</v>
      </c>
      <c r="AC1175" s="32" t="s">
        <v>538</v>
      </c>
      <c r="AD1175" s="34"/>
      <c r="AE1175" s="32" t="s">
        <v>39</v>
      </c>
      <c r="AF1175" s="32" t="s">
        <v>50</v>
      </c>
      <c r="AG1175" s="35">
        <v>0</v>
      </c>
      <c r="AH1175" s="33">
        <v>44838.445810185185</v>
      </c>
      <c r="AI1175" s="32" t="s">
        <v>41</v>
      </c>
    </row>
    <row r="1176" spans="1:35">
      <c r="A1176" s="32" t="s">
        <v>35</v>
      </c>
      <c r="B1176" s="32" t="s">
        <v>1527</v>
      </c>
      <c r="C1176" s="33">
        <v>44832.618379629632</v>
      </c>
      <c r="D1176" s="33">
        <v>44832.618055555555</v>
      </c>
      <c r="E1176" s="32" t="s">
        <v>37</v>
      </c>
      <c r="F1176" s="32" t="s">
        <v>4413</v>
      </c>
      <c r="G1176">
        <v>12306</v>
      </c>
      <c r="H1176" s="33">
        <v>44840.695763888885</v>
      </c>
      <c r="I1176" s="32" t="s">
        <v>38</v>
      </c>
      <c r="J1176" s="32" t="s">
        <v>39</v>
      </c>
      <c r="K1176" s="33"/>
      <c r="L1176" s="32" t="s">
        <v>40</v>
      </c>
      <c r="M1176" s="32" t="s">
        <v>41</v>
      </c>
      <c r="N1176">
        <v>1</v>
      </c>
      <c r="O1176" s="32" t="s">
        <v>42</v>
      </c>
      <c r="P1176">
        <v>0</v>
      </c>
      <c r="Q1176" s="32" t="s">
        <v>41</v>
      </c>
      <c r="R1176">
        <v>642175520</v>
      </c>
      <c r="S1176" s="32" t="s">
        <v>194</v>
      </c>
      <c r="T1176" s="32" t="s">
        <v>195</v>
      </c>
      <c r="U1176" s="32" t="s">
        <v>45</v>
      </c>
      <c r="V1176" s="32" t="s">
        <v>1340</v>
      </c>
      <c r="W1176" s="33">
        <v>44832.618379629632</v>
      </c>
      <c r="X1176" s="32" t="s">
        <v>196</v>
      </c>
      <c r="Y1176" s="32" t="s">
        <v>235</v>
      </c>
      <c r="Z1176" s="32" t="s">
        <v>48</v>
      </c>
      <c r="AA1176" s="32" t="s">
        <v>197</v>
      </c>
      <c r="AB1176" s="32" t="s">
        <v>4414</v>
      </c>
      <c r="AC1176" s="32" t="s">
        <v>538</v>
      </c>
      <c r="AD1176" s="34"/>
      <c r="AE1176" s="32" t="s">
        <v>39</v>
      </c>
      <c r="AF1176" s="32" t="s">
        <v>50</v>
      </c>
      <c r="AG1176" s="35">
        <v>0</v>
      </c>
      <c r="AH1176" s="33">
        <v>44838.445763888885</v>
      </c>
      <c r="AI1176" s="32" t="s">
        <v>41</v>
      </c>
    </row>
    <row r="1177" spans="1:35">
      <c r="A1177" s="32" t="s">
        <v>35</v>
      </c>
      <c r="B1177" s="32" t="s">
        <v>1527</v>
      </c>
      <c r="C1177" s="33">
        <v>44832.62</v>
      </c>
      <c r="D1177" s="33">
        <v>44832.619270833333</v>
      </c>
      <c r="E1177" s="32" t="s">
        <v>37</v>
      </c>
      <c r="F1177" s="32" t="s">
        <v>4415</v>
      </c>
      <c r="G1177">
        <v>12307</v>
      </c>
      <c r="H1177" s="33">
        <v>44840.695034722223</v>
      </c>
      <c r="I1177" s="32" t="s">
        <v>38</v>
      </c>
      <c r="J1177" s="32" t="s">
        <v>39</v>
      </c>
      <c r="K1177" s="33"/>
      <c r="L1177" s="32" t="s">
        <v>40</v>
      </c>
      <c r="M1177" s="32" t="s">
        <v>41</v>
      </c>
      <c r="N1177">
        <v>1</v>
      </c>
      <c r="O1177" s="32" t="s">
        <v>119</v>
      </c>
      <c r="P1177">
        <v>0</v>
      </c>
      <c r="Q1177" s="32" t="s">
        <v>41</v>
      </c>
      <c r="R1177">
        <v>642175520</v>
      </c>
      <c r="S1177" s="32" t="s">
        <v>194</v>
      </c>
      <c r="T1177" s="32" t="s">
        <v>195</v>
      </c>
      <c r="U1177" s="32" t="s">
        <v>45</v>
      </c>
      <c r="V1177" s="32" t="s">
        <v>1007</v>
      </c>
      <c r="W1177" s="33">
        <v>44832.62</v>
      </c>
      <c r="X1177" s="32" t="s">
        <v>196</v>
      </c>
      <c r="Y1177" s="32" t="s">
        <v>235</v>
      </c>
      <c r="Z1177" s="32" t="s">
        <v>48</v>
      </c>
      <c r="AA1177" s="32" t="s">
        <v>197</v>
      </c>
      <c r="AB1177" s="32" t="s">
        <v>4416</v>
      </c>
      <c r="AC1177" s="32" t="s">
        <v>538</v>
      </c>
      <c r="AD1177" s="34"/>
      <c r="AE1177" s="32" t="s">
        <v>39</v>
      </c>
      <c r="AF1177" s="32" t="s">
        <v>50</v>
      </c>
      <c r="AG1177" s="35">
        <v>0</v>
      </c>
      <c r="AH1177" s="33">
        <v>44838.445729166669</v>
      </c>
      <c r="AI1177" s="32" t="s">
        <v>41</v>
      </c>
    </row>
    <row r="1178" spans="1:35">
      <c r="A1178" s="32" t="s">
        <v>35</v>
      </c>
      <c r="B1178" s="32" t="s">
        <v>2348</v>
      </c>
      <c r="C1178" s="33">
        <v>44832.696851851855</v>
      </c>
      <c r="D1178" s="33">
        <v>44832.619884259257</v>
      </c>
      <c r="E1178" s="32" t="s">
        <v>37</v>
      </c>
      <c r="F1178" s="32" t="s">
        <v>4417</v>
      </c>
      <c r="G1178">
        <v>12308</v>
      </c>
      <c r="H1178" s="33">
        <v>44844.623923611114</v>
      </c>
      <c r="I1178" s="32" t="s">
        <v>38</v>
      </c>
      <c r="J1178" s="32" t="s">
        <v>39</v>
      </c>
      <c r="K1178" s="33"/>
      <c r="L1178" s="32" t="s">
        <v>40</v>
      </c>
      <c r="M1178" s="32" t="s">
        <v>56</v>
      </c>
      <c r="N1178">
        <v>1</v>
      </c>
      <c r="O1178" s="32" t="s">
        <v>60</v>
      </c>
      <c r="P1178">
        <v>0</v>
      </c>
      <c r="Q1178" s="32" t="s">
        <v>56</v>
      </c>
      <c r="R1178">
        <v>6044</v>
      </c>
      <c r="S1178" s="32" t="s">
        <v>440</v>
      </c>
      <c r="T1178" s="32" t="s">
        <v>441</v>
      </c>
      <c r="U1178" s="32" t="s">
        <v>45</v>
      </c>
      <c r="V1178" s="32" t="s">
        <v>4418</v>
      </c>
      <c r="W1178" s="33">
        <v>44832.693356481483</v>
      </c>
      <c r="X1178" s="32" t="s">
        <v>51</v>
      </c>
      <c r="Y1178" s="32" t="s">
        <v>52</v>
      </c>
      <c r="Z1178" s="32" t="s">
        <v>48</v>
      </c>
      <c r="AA1178" s="32" t="s">
        <v>474</v>
      </c>
      <c r="AB1178" s="32" t="s">
        <v>4419</v>
      </c>
      <c r="AC1178" s="32" t="s">
        <v>794</v>
      </c>
      <c r="AD1178" s="34"/>
      <c r="AE1178" s="32" t="s">
        <v>39</v>
      </c>
      <c r="AF1178" s="32" t="s">
        <v>50</v>
      </c>
      <c r="AG1178" s="35">
        <v>0</v>
      </c>
      <c r="AH1178" s="33">
        <v>44832.696840277778</v>
      </c>
      <c r="AI1178" s="32" t="s">
        <v>56</v>
      </c>
    </row>
    <row r="1179" spans="1:35">
      <c r="A1179" s="32" t="s">
        <v>35</v>
      </c>
      <c r="B1179" s="32" t="s">
        <v>1527</v>
      </c>
      <c r="C1179" s="33">
        <v>44832.6637962963</v>
      </c>
      <c r="D1179" s="33">
        <v>44832.622094907405</v>
      </c>
      <c r="E1179" s="32" t="s">
        <v>37</v>
      </c>
      <c r="F1179" s="32" t="s">
        <v>39</v>
      </c>
      <c r="G1179">
        <v>12309</v>
      </c>
      <c r="H1179" s="33">
        <v>44840.703865740739</v>
      </c>
      <c r="I1179" s="32" t="s">
        <v>4420</v>
      </c>
      <c r="J1179" s="32" t="s">
        <v>45</v>
      </c>
      <c r="K1179" s="33">
        <v>44832.628495370373</v>
      </c>
      <c r="L1179" s="32" t="s">
        <v>40</v>
      </c>
      <c r="M1179" s="32" t="s">
        <v>56</v>
      </c>
      <c r="N1179">
        <v>1</v>
      </c>
      <c r="O1179" s="32" t="s">
        <v>135</v>
      </c>
      <c r="P1179">
        <v>1</v>
      </c>
      <c r="Q1179" s="32" t="s">
        <v>41</v>
      </c>
      <c r="R1179">
        <v>5728</v>
      </c>
      <c r="S1179" s="32" t="s">
        <v>4421</v>
      </c>
      <c r="T1179" s="32" t="s">
        <v>4422</v>
      </c>
      <c r="U1179" s="32" t="s">
        <v>45</v>
      </c>
      <c r="V1179" s="32" t="s">
        <v>977</v>
      </c>
      <c r="W1179" s="33">
        <v>44832.633912037039</v>
      </c>
      <c r="X1179" s="32" t="s">
        <v>103</v>
      </c>
      <c r="Y1179" s="32" t="s">
        <v>47</v>
      </c>
      <c r="Z1179" s="32" t="s">
        <v>48</v>
      </c>
      <c r="AA1179" s="32" t="s">
        <v>505</v>
      </c>
      <c r="AB1179" s="32" t="s">
        <v>4423</v>
      </c>
      <c r="AC1179" s="32" t="s">
        <v>265</v>
      </c>
      <c r="AD1179" s="34"/>
      <c r="AE1179" s="32" t="s">
        <v>39</v>
      </c>
      <c r="AF1179" s="32" t="s">
        <v>50</v>
      </c>
      <c r="AG1179" s="35">
        <v>0</v>
      </c>
      <c r="AH1179" s="33">
        <v>44838.465671296297</v>
      </c>
      <c r="AI1179" s="32" t="s">
        <v>56</v>
      </c>
    </row>
    <row r="1180" spans="1:35">
      <c r="A1180" s="32" t="s">
        <v>35</v>
      </c>
      <c r="B1180" s="32" t="s">
        <v>1527</v>
      </c>
      <c r="C1180" s="33">
        <v>44832.65253472222</v>
      </c>
      <c r="D1180" s="33">
        <v>44832.626446759263</v>
      </c>
      <c r="E1180" s="32" t="s">
        <v>37</v>
      </c>
      <c r="F1180" s="32" t="s">
        <v>39</v>
      </c>
      <c r="G1180">
        <v>12310</v>
      </c>
      <c r="H1180" s="33">
        <v>44837.50209490741</v>
      </c>
      <c r="I1180" s="32" t="s">
        <v>4424</v>
      </c>
      <c r="J1180" s="32" t="s">
        <v>45</v>
      </c>
      <c r="K1180" s="33">
        <v>44832.652395833335</v>
      </c>
      <c r="L1180" s="32" t="s">
        <v>40</v>
      </c>
      <c r="M1180" s="32" t="s">
        <v>56</v>
      </c>
      <c r="N1180">
        <v>1</v>
      </c>
      <c r="O1180" s="32" t="s">
        <v>135</v>
      </c>
      <c r="P1180">
        <v>1</v>
      </c>
      <c r="Q1180" s="32" t="s">
        <v>41</v>
      </c>
      <c r="R1180">
        <v>8449</v>
      </c>
      <c r="S1180" s="32" t="s">
        <v>4425</v>
      </c>
      <c r="T1180" s="32" t="s">
        <v>4426</v>
      </c>
      <c r="U1180" s="32" t="s">
        <v>45</v>
      </c>
      <c r="V1180" s="32" t="s">
        <v>4427</v>
      </c>
      <c r="W1180" s="33">
        <v>44832.65253472222</v>
      </c>
      <c r="X1180" s="32" t="s">
        <v>110</v>
      </c>
      <c r="Y1180" s="32" t="s">
        <v>47</v>
      </c>
      <c r="Z1180" s="32" t="s">
        <v>48</v>
      </c>
      <c r="AA1180" s="32" t="s">
        <v>97</v>
      </c>
      <c r="AB1180" s="32" t="s">
        <v>4428</v>
      </c>
      <c r="AC1180" s="32" t="s">
        <v>517</v>
      </c>
      <c r="AD1180" s="34">
        <v>44686</v>
      </c>
      <c r="AE1180" s="32" t="s">
        <v>39</v>
      </c>
      <c r="AF1180" s="32" t="s">
        <v>53</v>
      </c>
      <c r="AG1180" s="35">
        <v>0</v>
      </c>
      <c r="AH1180" s="33">
        <v>44832.661620370367</v>
      </c>
      <c r="AI1180" s="32" t="s">
        <v>56</v>
      </c>
    </row>
    <row r="1181" spans="1:35">
      <c r="A1181" s="32" t="s">
        <v>35</v>
      </c>
      <c r="B1181" s="32" t="s">
        <v>171</v>
      </c>
      <c r="C1181" s="33"/>
      <c r="D1181" s="33">
        <v>44832.628993055558</v>
      </c>
      <c r="E1181" s="32" t="s">
        <v>37</v>
      </c>
      <c r="F1181" s="32" t="s">
        <v>4429</v>
      </c>
      <c r="G1181">
        <v>12311</v>
      </c>
      <c r="H1181" s="33">
        <v>44844.628993055558</v>
      </c>
      <c r="I1181" s="32" t="s">
        <v>38</v>
      </c>
      <c r="J1181" s="32" t="s">
        <v>39</v>
      </c>
      <c r="K1181" s="33"/>
      <c r="L1181" s="32" t="s">
        <v>40</v>
      </c>
      <c r="M1181" s="32" t="s">
        <v>56</v>
      </c>
      <c r="N1181">
        <v>1</v>
      </c>
      <c r="O1181" s="32" t="s">
        <v>42</v>
      </c>
      <c r="P1181">
        <v>0</v>
      </c>
      <c r="Q1181" s="32" t="s">
        <v>56</v>
      </c>
      <c r="R1181">
        <v>8719</v>
      </c>
      <c r="S1181" s="32" t="s">
        <v>256</v>
      </c>
      <c r="T1181" s="32" t="s">
        <v>257</v>
      </c>
      <c r="U1181" s="32" t="s">
        <v>39</v>
      </c>
      <c r="V1181" s="32" t="s">
        <v>39</v>
      </c>
      <c r="W1181" s="33"/>
      <c r="X1181" s="32" t="s">
        <v>72</v>
      </c>
      <c r="Y1181" s="32" t="s">
        <v>52</v>
      </c>
      <c r="Z1181" s="32" t="s">
        <v>216</v>
      </c>
      <c r="AA1181" s="32" t="s">
        <v>190</v>
      </c>
      <c r="AB1181" s="32" t="s">
        <v>4430</v>
      </c>
      <c r="AC1181" s="32" t="s">
        <v>464</v>
      </c>
      <c r="AD1181" s="34"/>
      <c r="AE1181" s="32" t="s">
        <v>39</v>
      </c>
      <c r="AF1181" s="32" t="s">
        <v>50</v>
      </c>
      <c r="AG1181" s="35">
        <v>0</v>
      </c>
      <c r="AH1181" s="33">
        <v>44833.618715277778</v>
      </c>
      <c r="AI1181" s="32" t="s">
        <v>56</v>
      </c>
    </row>
    <row r="1182" spans="1:35">
      <c r="A1182" s="32" t="s">
        <v>35</v>
      </c>
      <c r="B1182" s="32" t="s">
        <v>1527</v>
      </c>
      <c r="C1182" s="33">
        <v>44832.649895833332</v>
      </c>
      <c r="D1182" s="33">
        <v>44832.637881944444</v>
      </c>
      <c r="E1182" s="32" t="s">
        <v>37</v>
      </c>
      <c r="F1182" s="32" t="s">
        <v>39</v>
      </c>
      <c r="G1182">
        <v>12312</v>
      </c>
      <c r="H1182" s="33">
        <v>44837.513298611113</v>
      </c>
      <c r="I1182" s="32" t="s">
        <v>38</v>
      </c>
      <c r="J1182" s="32" t="s">
        <v>39</v>
      </c>
      <c r="K1182" s="33"/>
      <c r="L1182" s="32" t="s">
        <v>40</v>
      </c>
      <c r="M1182" s="32" t="s">
        <v>56</v>
      </c>
      <c r="N1182">
        <v>1</v>
      </c>
      <c r="O1182" s="32" t="s">
        <v>135</v>
      </c>
      <c r="P1182">
        <v>0</v>
      </c>
      <c r="Q1182" s="32" t="s">
        <v>41</v>
      </c>
      <c r="R1182">
        <v>6860</v>
      </c>
      <c r="S1182" s="32" t="s">
        <v>789</v>
      </c>
      <c r="T1182" s="32" t="s">
        <v>790</v>
      </c>
      <c r="U1182" s="32" t="s">
        <v>45</v>
      </c>
      <c r="V1182" s="32" t="s">
        <v>4431</v>
      </c>
      <c r="W1182" s="33">
        <v>44832.649895833332</v>
      </c>
      <c r="X1182" s="32" t="s">
        <v>96</v>
      </c>
      <c r="Y1182" s="32" t="s">
        <v>47</v>
      </c>
      <c r="Z1182" s="32" t="s">
        <v>48</v>
      </c>
      <c r="AA1182" s="32" t="s">
        <v>97</v>
      </c>
      <c r="AB1182" s="32" t="s">
        <v>3640</v>
      </c>
      <c r="AC1182" s="32" t="s">
        <v>791</v>
      </c>
      <c r="AD1182" s="34">
        <v>44686</v>
      </c>
      <c r="AE1182" s="32" t="s">
        <v>39</v>
      </c>
      <c r="AF1182" s="32" t="s">
        <v>53</v>
      </c>
      <c r="AG1182" s="35">
        <v>0</v>
      </c>
      <c r="AH1182" s="33">
        <v>44832.65252314815</v>
      </c>
      <c r="AI1182" s="32" t="s">
        <v>56</v>
      </c>
    </row>
    <row r="1183" spans="1:35">
      <c r="A1183" s="32" t="s">
        <v>35</v>
      </c>
      <c r="B1183" s="32" t="s">
        <v>178</v>
      </c>
      <c r="C1183" s="33"/>
      <c r="D1183" s="33">
        <v>44832.656851851854</v>
      </c>
      <c r="E1183" s="32" t="s">
        <v>37</v>
      </c>
      <c r="F1183" s="32" t="s">
        <v>4432</v>
      </c>
      <c r="G1183">
        <v>12313</v>
      </c>
      <c r="H1183" s="33">
        <v>44846.657870370371</v>
      </c>
      <c r="I1183" s="32" t="s">
        <v>4433</v>
      </c>
      <c r="J1183" s="32" t="s">
        <v>45</v>
      </c>
      <c r="K1183" s="33">
        <v>44833.691111111111</v>
      </c>
      <c r="L1183" s="32" t="s">
        <v>40</v>
      </c>
      <c r="M1183" s="32" t="s">
        <v>56</v>
      </c>
      <c r="N1183">
        <v>2</v>
      </c>
      <c r="O1183" s="32" t="s">
        <v>179</v>
      </c>
      <c r="P1183">
        <v>1</v>
      </c>
      <c r="Q1183" s="32" t="s">
        <v>56</v>
      </c>
      <c r="R1183">
        <v>856825525</v>
      </c>
      <c r="S1183" s="32" t="s">
        <v>525</v>
      </c>
      <c r="T1183" s="32" t="s">
        <v>526</v>
      </c>
      <c r="U1183" s="32" t="s">
        <v>45</v>
      </c>
      <c r="V1183" s="32" t="s">
        <v>4434</v>
      </c>
      <c r="W1183" s="33">
        <v>44837.688425925924</v>
      </c>
      <c r="X1183" s="32" t="s">
        <v>51</v>
      </c>
      <c r="Y1183" s="32" t="s">
        <v>47</v>
      </c>
      <c r="Z1183" s="32" t="s">
        <v>777</v>
      </c>
      <c r="AA1183" s="32" t="s">
        <v>182</v>
      </c>
      <c r="AB1183" s="32" t="s">
        <v>4435</v>
      </c>
      <c r="AC1183" s="32" t="s">
        <v>1393</v>
      </c>
      <c r="AD1183" s="34"/>
      <c r="AE1183" s="32" t="s">
        <v>39</v>
      </c>
      <c r="AF1183" s="32" t="s">
        <v>53</v>
      </c>
      <c r="AG1183" s="35">
        <v>0</v>
      </c>
      <c r="AH1183" s="33">
        <v>44837.688425925924</v>
      </c>
      <c r="AI1183" s="32" t="s">
        <v>56</v>
      </c>
    </row>
    <row r="1184" spans="1:35">
      <c r="A1184" s="32" t="s">
        <v>35</v>
      </c>
      <c r="B1184" s="32" t="s">
        <v>1527</v>
      </c>
      <c r="C1184" s="33">
        <v>44833.363171296296</v>
      </c>
      <c r="D1184" s="33">
        <v>44832.658182870371</v>
      </c>
      <c r="E1184" s="32" t="s">
        <v>37</v>
      </c>
      <c r="F1184" s="32" t="s">
        <v>4436</v>
      </c>
      <c r="G1184">
        <v>12314</v>
      </c>
      <c r="H1184" s="33">
        <v>44844.658483796295</v>
      </c>
      <c r="I1184" s="32" t="s">
        <v>38</v>
      </c>
      <c r="J1184" s="32" t="s">
        <v>39</v>
      </c>
      <c r="K1184" s="33"/>
      <c r="L1184" s="32" t="s">
        <v>40</v>
      </c>
      <c r="M1184" s="32" t="s">
        <v>56</v>
      </c>
      <c r="N1184">
        <v>1</v>
      </c>
      <c r="O1184" s="32" t="s">
        <v>198</v>
      </c>
      <c r="P1184">
        <v>0</v>
      </c>
      <c r="Q1184" s="32" t="s">
        <v>56</v>
      </c>
      <c r="R1184">
        <v>8612</v>
      </c>
      <c r="S1184" s="32" t="s">
        <v>364</v>
      </c>
      <c r="T1184" s="32" t="s">
        <v>365</v>
      </c>
      <c r="U1184" s="32" t="s">
        <v>45</v>
      </c>
      <c r="V1184" s="32" t="s">
        <v>255</v>
      </c>
      <c r="W1184" s="33">
        <v>44833.363171296296</v>
      </c>
      <c r="X1184" s="32" t="s">
        <v>106</v>
      </c>
      <c r="Y1184" s="32" t="s">
        <v>47</v>
      </c>
      <c r="Z1184" s="32" t="s">
        <v>48</v>
      </c>
      <c r="AA1184" s="32" t="s">
        <v>107</v>
      </c>
      <c r="AB1184" s="32" t="s">
        <v>4437</v>
      </c>
      <c r="AC1184" s="32" t="s">
        <v>1256</v>
      </c>
      <c r="AD1184" s="34"/>
      <c r="AE1184" s="32" t="s">
        <v>39</v>
      </c>
      <c r="AF1184" s="32" t="s">
        <v>50</v>
      </c>
      <c r="AG1184" s="35">
        <v>0</v>
      </c>
      <c r="AH1184" s="33">
        <v>44833.363171296296</v>
      </c>
      <c r="AI1184" s="32" t="s">
        <v>56</v>
      </c>
    </row>
    <row r="1185" spans="1:35">
      <c r="A1185" s="32" t="s">
        <v>35</v>
      </c>
      <c r="B1185" s="32" t="s">
        <v>737</v>
      </c>
      <c r="C1185" s="33"/>
      <c r="D1185" s="33">
        <v>44832.658750000002</v>
      </c>
      <c r="E1185" s="32" t="s">
        <v>37</v>
      </c>
      <c r="F1185" s="32" t="s">
        <v>39</v>
      </c>
      <c r="G1185">
        <v>12315</v>
      </c>
      <c r="H1185" s="33">
        <v>44837.534375000003</v>
      </c>
      <c r="I1185" s="32" t="s">
        <v>38</v>
      </c>
      <c r="J1185" s="32" t="s">
        <v>39</v>
      </c>
      <c r="K1185" s="33"/>
      <c r="L1185" s="32" t="s">
        <v>40</v>
      </c>
      <c r="M1185" s="32" t="s">
        <v>56</v>
      </c>
      <c r="N1185">
        <v>1</v>
      </c>
      <c r="O1185" s="32" t="s">
        <v>738</v>
      </c>
      <c r="P1185">
        <v>0</v>
      </c>
      <c r="Q1185" s="32" t="s">
        <v>41</v>
      </c>
      <c r="R1185">
        <v>6816</v>
      </c>
      <c r="S1185" s="32" t="s">
        <v>304</v>
      </c>
      <c r="T1185" s="32" t="s">
        <v>2024</v>
      </c>
      <c r="U1185" s="32" t="s">
        <v>39</v>
      </c>
      <c r="V1185" s="32" t="s">
        <v>39</v>
      </c>
      <c r="W1185" s="33"/>
      <c r="X1185" s="32" t="s">
        <v>227</v>
      </c>
      <c r="Y1185" s="32" t="s">
        <v>47</v>
      </c>
      <c r="Z1185" s="32" t="s">
        <v>160</v>
      </c>
      <c r="AA1185" s="32" t="s">
        <v>920</v>
      </c>
      <c r="AB1185" s="32" t="s">
        <v>4438</v>
      </c>
      <c r="AC1185" s="32" t="s">
        <v>448</v>
      </c>
      <c r="AD1185" s="34"/>
      <c r="AE1185" s="32" t="s">
        <v>39</v>
      </c>
      <c r="AF1185" s="32" t="s">
        <v>53</v>
      </c>
      <c r="AG1185" s="35">
        <v>0</v>
      </c>
      <c r="AH1185" s="33">
        <v>44832.665625000001</v>
      </c>
      <c r="AI1185" s="32" t="s">
        <v>41</v>
      </c>
    </row>
    <row r="1186" spans="1:35">
      <c r="A1186" s="32" t="s">
        <v>35</v>
      </c>
      <c r="B1186" s="32" t="s">
        <v>178</v>
      </c>
      <c r="C1186" s="33">
        <v>44834.775787037041</v>
      </c>
      <c r="D1186" s="33">
        <v>44832.687164351853</v>
      </c>
      <c r="E1186" s="32" t="s">
        <v>37</v>
      </c>
      <c r="F1186" s="32" t="s">
        <v>4439</v>
      </c>
      <c r="G1186">
        <v>12316</v>
      </c>
      <c r="H1186" s="33">
        <v>44846.6875</v>
      </c>
      <c r="I1186" s="32" t="s">
        <v>38</v>
      </c>
      <c r="J1186" s="32" t="s">
        <v>39</v>
      </c>
      <c r="K1186" s="33"/>
      <c r="L1186" s="32" t="s">
        <v>40</v>
      </c>
      <c r="M1186" s="32" t="s">
        <v>56</v>
      </c>
      <c r="N1186">
        <v>1</v>
      </c>
      <c r="O1186" s="32" t="s">
        <v>54</v>
      </c>
      <c r="P1186">
        <v>0</v>
      </c>
      <c r="Q1186" s="32" t="s">
        <v>56</v>
      </c>
      <c r="R1186">
        <v>8888</v>
      </c>
      <c r="S1186" s="32" t="s">
        <v>968</v>
      </c>
      <c r="T1186" s="32" t="s">
        <v>177</v>
      </c>
      <c r="U1186" s="32" t="s">
        <v>45</v>
      </c>
      <c r="V1186" s="32" t="s">
        <v>4440</v>
      </c>
      <c r="W1186" s="33">
        <v>44832.763912037037</v>
      </c>
      <c r="X1186" s="32" t="s">
        <v>89</v>
      </c>
      <c r="Y1186" s="32" t="s">
        <v>52</v>
      </c>
      <c r="Z1186" s="32" t="s">
        <v>48</v>
      </c>
      <c r="AA1186" s="32" t="s">
        <v>182</v>
      </c>
      <c r="AB1186" s="32" t="s">
        <v>3505</v>
      </c>
      <c r="AC1186" s="32" t="s">
        <v>538</v>
      </c>
      <c r="AD1186" s="34"/>
      <c r="AE1186" s="32" t="s">
        <v>39</v>
      </c>
      <c r="AF1186" s="32" t="s">
        <v>53</v>
      </c>
      <c r="AG1186" s="35">
        <v>0</v>
      </c>
      <c r="AH1186" s="33">
        <v>44834.775787037041</v>
      </c>
      <c r="AI1186" s="32" t="s">
        <v>56</v>
      </c>
    </row>
    <row r="1187" spans="1:35">
      <c r="A1187" s="32" t="s">
        <v>35</v>
      </c>
      <c r="B1187" s="32" t="s">
        <v>178</v>
      </c>
      <c r="C1187" s="33">
        <v>44834.775833333333</v>
      </c>
      <c r="D1187" s="33">
        <v>44832.688321759262</v>
      </c>
      <c r="E1187" s="32" t="s">
        <v>37</v>
      </c>
      <c r="F1187" s="32" t="s">
        <v>4441</v>
      </c>
      <c r="G1187">
        <v>12317</v>
      </c>
      <c r="H1187" s="33">
        <v>44846.688888888886</v>
      </c>
      <c r="I1187" s="32" t="s">
        <v>38</v>
      </c>
      <c r="J1187" s="32" t="s">
        <v>39</v>
      </c>
      <c r="K1187" s="33"/>
      <c r="L1187" s="32" t="s">
        <v>40</v>
      </c>
      <c r="M1187" s="32" t="s">
        <v>56</v>
      </c>
      <c r="N1187">
        <v>1</v>
      </c>
      <c r="O1187" s="32" t="s">
        <v>54</v>
      </c>
      <c r="P1187">
        <v>0</v>
      </c>
      <c r="Q1187" s="32" t="s">
        <v>56</v>
      </c>
      <c r="R1187">
        <v>8888</v>
      </c>
      <c r="S1187" s="32" t="s">
        <v>968</v>
      </c>
      <c r="T1187" s="32" t="s">
        <v>177</v>
      </c>
      <c r="U1187" s="32" t="s">
        <v>45</v>
      </c>
      <c r="V1187" s="32" t="s">
        <v>654</v>
      </c>
      <c r="W1187" s="33">
        <v>44832.764108796298</v>
      </c>
      <c r="X1187" s="32" t="s">
        <v>89</v>
      </c>
      <c r="Y1187" s="32" t="s">
        <v>52</v>
      </c>
      <c r="Z1187" s="32" t="s">
        <v>48</v>
      </c>
      <c r="AA1187" s="32" t="s">
        <v>182</v>
      </c>
      <c r="AB1187" s="32" t="s">
        <v>3505</v>
      </c>
      <c r="AC1187" s="32" t="s">
        <v>538</v>
      </c>
      <c r="AD1187" s="34"/>
      <c r="AE1187" s="32" t="s">
        <v>39</v>
      </c>
      <c r="AF1187" s="32" t="s">
        <v>53</v>
      </c>
      <c r="AG1187" s="35">
        <v>0</v>
      </c>
      <c r="AH1187" s="33">
        <v>44834.775810185187</v>
      </c>
      <c r="AI1187" s="32" t="s">
        <v>56</v>
      </c>
    </row>
    <row r="1188" spans="1:35">
      <c r="A1188" s="32" t="s">
        <v>35</v>
      </c>
      <c r="B1188" s="32" t="s">
        <v>178</v>
      </c>
      <c r="C1188" s="33">
        <v>44834.775891203702</v>
      </c>
      <c r="D1188" s="33">
        <v>44832.689189814817</v>
      </c>
      <c r="E1188" s="32" t="s">
        <v>37</v>
      </c>
      <c r="F1188" s="32" t="s">
        <v>4442</v>
      </c>
      <c r="G1188">
        <v>12318</v>
      </c>
      <c r="H1188" s="33">
        <v>44846.689583333333</v>
      </c>
      <c r="I1188" s="32" t="s">
        <v>38</v>
      </c>
      <c r="J1188" s="32" t="s">
        <v>39</v>
      </c>
      <c r="K1188" s="33"/>
      <c r="L1188" s="32" t="s">
        <v>40</v>
      </c>
      <c r="M1188" s="32" t="s">
        <v>56</v>
      </c>
      <c r="N1188">
        <v>1</v>
      </c>
      <c r="O1188" s="32" t="s">
        <v>54</v>
      </c>
      <c r="P1188">
        <v>0</v>
      </c>
      <c r="Q1188" s="32" t="s">
        <v>56</v>
      </c>
      <c r="R1188">
        <v>8888</v>
      </c>
      <c r="S1188" s="32" t="s">
        <v>968</v>
      </c>
      <c r="T1188" s="32" t="s">
        <v>177</v>
      </c>
      <c r="U1188" s="32" t="s">
        <v>45</v>
      </c>
      <c r="V1188" s="32" t="s">
        <v>4443</v>
      </c>
      <c r="W1188" s="33">
        <v>44832.764826388891</v>
      </c>
      <c r="X1188" s="32" t="s">
        <v>89</v>
      </c>
      <c r="Y1188" s="32" t="s">
        <v>52</v>
      </c>
      <c r="Z1188" s="32" t="s">
        <v>48</v>
      </c>
      <c r="AA1188" s="32" t="s">
        <v>182</v>
      </c>
      <c r="AB1188" s="32" t="s">
        <v>3505</v>
      </c>
      <c r="AC1188" s="32" t="s">
        <v>538</v>
      </c>
      <c r="AD1188" s="34"/>
      <c r="AE1188" s="32" t="s">
        <v>39</v>
      </c>
      <c r="AF1188" s="32" t="s">
        <v>53</v>
      </c>
      <c r="AG1188" s="35">
        <v>0</v>
      </c>
      <c r="AH1188" s="33">
        <v>44834.775856481479</v>
      </c>
      <c r="AI1188" s="32" t="s">
        <v>56</v>
      </c>
    </row>
    <row r="1189" spans="1:35">
      <c r="A1189" s="32" t="s">
        <v>35</v>
      </c>
      <c r="B1189" s="32" t="s">
        <v>178</v>
      </c>
      <c r="C1189" s="33">
        <v>44834.775914351849</v>
      </c>
      <c r="D1189" s="33">
        <v>44832.689942129633</v>
      </c>
      <c r="E1189" s="32" t="s">
        <v>37</v>
      </c>
      <c r="F1189" s="32" t="s">
        <v>4444</v>
      </c>
      <c r="G1189">
        <v>12319</v>
      </c>
      <c r="H1189" s="33">
        <v>44846.69027777778</v>
      </c>
      <c r="I1189" s="32" t="s">
        <v>38</v>
      </c>
      <c r="J1189" s="32" t="s">
        <v>39</v>
      </c>
      <c r="K1189" s="33"/>
      <c r="L1189" s="32" t="s">
        <v>40</v>
      </c>
      <c r="M1189" s="32" t="s">
        <v>56</v>
      </c>
      <c r="N1189">
        <v>1</v>
      </c>
      <c r="O1189" s="32" t="s">
        <v>54</v>
      </c>
      <c r="P1189">
        <v>0</v>
      </c>
      <c r="Q1189" s="32" t="s">
        <v>56</v>
      </c>
      <c r="R1189">
        <v>8888</v>
      </c>
      <c r="S1189" s="32" t="s">
        <v>968</v>
      </c>
      <c r="T1189" s="32" t="s">
        <v>177</v>
      </c>
      <c r="U1189" s="32" t="s">
        <v>45</v>
      </c>
      <c r="V1189" s="32" t="s">
        <v>4445</v>
      </c>
      <c r="W1189" s="33">
        <v>44832.764907407407</v>
      </c>
      <c r="X1189" s="32" t="s">
        <v>89</v>
      </c>
      <c r="Y1189" s="32" t="s">
        <v>52</v>
      </c>
      <c r="Z1189" s="32" t="s">
        <v>48</v>
      </c>
      <c r="AA1189" s="32" t="s">
        <v>182</v>
      </c>
      <c r="AB1189" s="32" t="s">
        <v>3505</v>
      </c>
      <c r="AC1189" s="32" t="s">
        <v>538</v>
      </c>
      <c r="AD1189" s="34"/>
      <c r="AE1189" s="32" t="s">
        <v>39</v>
      </c>
      <c r="AF1189" s="32" t="s">
        <v>53</v>
      </c>
      <c r="AG1189" s="35">
        <v>0</v>
      </c>
      <c r="AH1189" s="33">
        <v>44834.775914351849</v>
      </c>
      <c r="AI1189" s="32" t="s">
        <v>56</v>
      </c>
    </row>
    <row r="1190" spans="1:35">
      <c r="A1190" s="32" t="s">
        <v>35</v>
      </c>
      <c r="B1190" s="32" t="s">
        <v>737</v>
      </c>
      <c r="C1190" s="33"/>
      <c r="D1190" s="33">
        <v>44832.702476851853</v>
      </c>
      <c r="E1190" s="32" t="s">
        <v>37</v>
      </c>
      <c r="F1190" s="32" t="s">
        <v>39</v>
      </c>
      <c r="G1190">
        <v>12320</v>
      </c>
      <c r="H1190" s="33">
        <v>44837.577638888892</v>
      </c>
      <c r="I1190" s="32" t="s">
        <v>4446</v>
      </c>
      <c r="J1190" s="32" t="s">
        <v>45</v>
      </c>
      <c r="K1190" s="33">
        <v>44832.703680555554</v>
      </c>
      <c r="L1190" s="32" t="s">
        <v>40</v>
      </c>
      <c r="M1190" s="32" t="s">
        <v>56</v>
      </c>
      <c r="N1190">
        <v>2</v>
      </c>
      <c r="O1190" s="32" t="s">
        <v>738</v>
      </c>
      <c r="P1190">
        <v>1</v>
      </c>
      <c r="Q1190" s="32" t="s">
        <v>41</v>
      </c>
      <c r="R1190">
        <v>6241</v>
      </c>
      <c r="S1190" s="32" t="s">
        <v>3065</v>
      </c>
      <c r="T1190" s="32" t="s">
        <v>3066</v>
      </c>
      <c r="U1190" s="32" t="s">
        <v>39</v>
      </c>
      <c r="V1190" s="32" t="s">
        <v>39</v>
      </c>
      <c r="W1190" s="33"/>
      <c r="X1190" s="32" t="s">
        <v>614</v>
      </c>
      <c r="Y1190" s="32" t="s">
        <v>47</v>
      </c>
      <c r="Z1190" s="32" t="s">
        <v>160</v>
      </c>
      <c r="AA1190" s="32" t="s">
        <v>920</v>
      </c>
      <c r="AB1190" s="32" t="s">
        <v>4447</v>
      </c>
      <c r="AC1190" s="32" t="s">
        <v>599</v>
      </c>
      <c r="AD1190" s="34"/>
      <c r="AE1190" s="32" t="s">
        <v>39</v>
      </c>
      <c r="AF1190" s="32" t="s">
        <v>53</v>
      </c>
      <c r="AG1190" s="35">
        <v>0</v>
      </c>
      <c r="AH1190" s="33">
        <v>44834.397083333337</v>
      </c>
      <c r="AI1190" s="32" t="s">
        <v>56</v>
      </c>
    </row>
    <row r="1191" spans="1:35">
      <c r="A1191" s="32" t="s">
        <v>35</v>
      </c>
      <c r="B1191" s="32" t="s">
        <v>1527</v>
      </c>
      <c r="C1191" s="33">
        <v>44833.391076388885</v>
      </c>
      <c r="D1191" s="33">
        <v>44832.731180555558</v>
      </c>
      <c r="E1191" s="32" t="s">
        <v>37</v>
      </c>
      <c r="F1191" s="32" t="s">
        <v>4448</v>
      </c>
      <c r="G1191">
        <v>12321</v>
      </c>
      <c r="H1191" s="33">
        <v>44845.333611111113</v>
      </c>
      <c r="I1191" s="32" t="s">
        <v>4449</v>
      </c>
      <c r="J1191" s="32" t="s">
        <v>45</v>
      </c>
      <c r="K1191" s="33">
        <v>44833.390682870369</v>
      </c>
      <c r="L1191" s="32" t="s">
        <v>40</v>
      </c>
      <c r="M1191" s="32" t="s">
        <v>56</v>
      </c>
      <c r="N1191">
        <v>1</v>
      </c>
      <c r="O1191" s="32" t="s">
        <v>135</v>
      </c>
      <c r="P1191">
        <v>1</v>
      </c>
      <c r="Q1191" s="32" t="s">
        <v>56</v>
      </c>
      <c r="R1191">
        <v>962945161</v>
      </c>
      <c r="S1191" s="32" t="s">
        <v>4450</v>
      </c>
      <c r="T1191" s="32" t="s">
        <v>4451</v>
      </c>
      <c r="U1191" s="32" t="s">
        <v>45</v>
      </c>
      <c r="V1191" s="32" t="s">
        <v>748</v>
      </c>
      <c r="W1191" s="33">
        <v>44833.391076388885</v>
      </c>
      <c r="X1191" s="32" t="s">
        <v>110</v>
      </c>
      <c r="Y1191" s="32" t="s">
        <v>47</v>
      </c>
      <c r="Z1191" s="32" t="s">
        <v>48</v>
      </c>
      <c r="AA1191" s="32" t="s">
        <v>97</v>
      </c>
      <c r="AB1191" s="32" t="s">
        <v>4452</v>
      </c>
      <c r="AC1191" s="32" t="s">
        <v>1535</v>
      </c>
      <c r="AD1191" s="34"/>
      <c r="AE1191" s="32" t="s">
        <v>39</v>
      </c>
      <c r="AF1191" s="32" t="s">
        <v>53</v>
      </c>
      <c r="AG1191" s="35">
        <v>0</v>
      </c>
      <c r="AH1191" s="33">
        <v>44833.391076388885</v>
      </c>
      <c r="AI1191" s="32" t="s">
        <v>56</v>
      </c>
    </row>
    <row r="1192" spans="1:35">
      <c r="A1192" s="32" t="s">
        <v>35</v>
      </c>
      <c r="B1192" s="32" t="s">
        <v>36</v>
      </c>
      <c r="C1192" s="33">
        <v>44835.733634259261</v>
      </c>
      <c r="D1192" s="33">
        <v>44832.826747685183</v>
      </c>
      <c r="E1192" s="32" t="s">
        <v>37</v>
      </c>
      <c r="F1192" s="32" t="s">
        <v>4453</v>
      </c>
      <c r="G1192">
        <v>12322</v>
      </c>
      <c r="H1192" s="33">
        <v>44846.708333333336</v>
      </c>
      <c r="I1192" s="32" t="s">
        <v>4454</v>
      </c>
      <c r="J1192" s="32" t="s">
        <v>45</v>
      </c>
      <c r="K1192" s="33">
        <v>44833.360995370371</v>
      </c>
      <c r="L1192" s="32" t="s">
        <v>40</v>
      </c>
      <c r="M1192" s="32" t="s">
        <v>56</v>
      </c>
      <c r="N1192">
        <v>1</v>
      </c>
      <c r="O1192" s="32" t="s">
        <v>42</v>
      </c>
      <c r="P1192">
        <v>1</v>
      </c>
      <c r="Q1192" s="32" t="s">
        <v>56</v>
      </c>
      <c r="R1192">
        <v>6260</v>
      </c>
      <c r="S1192" s="32" t="s">
        <v>408</v>
      </c>
      <c r="T1192" s="32" t="s">
        <v>409</v>
      </c>
      <c r="U1192" s="32" t="s">
        <v>45</v>
      </c>
      <c r="V1192" s="32" t="s">
        <v>38</v>
      </c>
      <c r="W1192" s="33">
        <v>44833.703414351854</v>
      </c>
      <c r="X1192" s="32" t="s">
        <v>89</v>
      </c>
      <c r="Y1192" s="32" t="s">
        <v>47</v>
      </c>
      <c r="Z1192" s="32" t="s">
        <v>48</v>
      </c>
      <c r="AA1192" s="32" t="s">
        <v>118</v>
      </c>
      <c r="AB1192" s="32" t="s">
        <v>4455</v>
      </c>
      <c r="AC1192" s="32" t="s">
        <v>570</v>
      </c>
      <c r="AD1192" s="34"/>
      <c r="AE1192" s="32" t="s">
        <v>39</v>
      </c>
      <c r="AF1192" s="32" t="s">
        <v>50</v>
      </c>
      <c r="AG1192" s="35">
        <v>0</v>
      </c>
      <c r="AH1192" s="33">
        <v>44835.733634259261</v>
      </c>
      <c r="AI1192" s="32" t="s">
        <v>56</v>
      </c>
    </row>
    <row r="1193" spans="1:35">
      <c r="A1193" s="32" t="s">
        <v>35</v>
      </c>
      <c r="B1193" s="32" t="s">
        <v>178</v>
      </c>
      <c r="C1193" s="33">
        <v>44836.399629629632</v>
      </c>
      <c r="D1193" s="33">
        <v>44833.313657407409</v>
      </c>
      <c r="E1193" s="32" t="s">
        <v>37</v>
      </c>
      <c r="F1193" s="32" t="s">
        <v>4456</v>
      </c>
      <c r="G1193">
        <v>12323</v>
      </c>
      <c r="H1193" s="33">
        <v>44846.425000000003</v>
      </c>
      <c r="I1193" s="32" t="s">
        <v>38</v>
      </c>
      <c r="J1193" s="32" t="s">
        <v>39</v>
      </c>
      <c r="K1193" s="33"/>
      <c r="L1193" s="32" t="s">
        <v>40</v>
      </c>
      <c r="M1193" s="32" t="s">
        <v>56</v>
      </c>
      <c r="N1193">
        <v>3</v>
      </c>
      <c r="O1193" s="32" t="s">
        <v>73</v>
      </c>
      <c r="P1193">
        <v>0</v>
      </c>
      <c r="Q1193" s="32" t="s">
        <v>56</v>
      </c>
      <c r="R1193">
        <v>859102515</v>
      </c>
      <c r="S1193" s="32" t="s">
        <v>1944</v>
      </c>
      <c r="T1193" s="32" t="s">
        <v>1945</v>
      </c>
      <c r="U1193" s="32" t="s">
        <v>45</v>
      </c>
      <c r="V1193" s="32" t="s">
        <v>4457</v>
      </c>
      <c r="W1193" s="33">
        <v>44834.378032407411</v>
      </c>
      <c r="X1193" s="32" t="s">
        <v>81</v>
      </c>
      <c r="Y1193" s="32" t="s">
        <v>47</v>
      </c>
      <c r="Z1193" s="32" t="s">
        <v>48</v>
      </c>
      <c r="AA1193" s="32" t="s">
        <v>182</v>
      </c>
      <c r="AB1193" s="32" t="s">
        <v>4458</v>
      </c>
      <c r="AC1193" s="32" t="s">
        <v>561</v>
      </c>
      <c r="AD1193" s="34"/>
      <c r="AE1193" s="32" t="s">
        <v>4459</v>
      </c>
      <c r="AF1193" s="32" t="s">
        <v>53</v>
      </c>
      <c r="AG1193" s="35">
        <v>0</v>
      </c>
      <c r="AH1193" s="33">
        <v>44836.399618055555</v>
      </c>
      <c r="AI1193" s="32" t="s">
        <v>56</v>
      </c>
    </row>
    <row r="1194" spans="1:35">
      <c r="A1194" s="32" t="s">
        <v>35</v>
      </c>
      <c r="B1194" s="32" t="s">
        <v>36</v>
      </c>
      <c r="C1194" s="33">
        <v>44833.591377314813</v>
      </c>
      <c r="D1194" s="33">
        <v>44833.313738425924</v>
      </c>
      <c r="E1194" s="32" t="s">
        <v>37</v>
      </c>
      <c r="F1194" s="32" t="s">
        <v>4460</v>
      </c>
      <c r="G1194">
        <v>12324</v>
      </c>
      <c r="H1194" s="33">
        <v>44845.591377314813</v>
      </c>
      <c r="I1194" s="32" t="s">
        <v>38</v>
      </c>
      <c r="J1194" s="32" t="s">
        <v>39</v>
      </c>
      <c r="K1194" s="33"/>
      <c r="L1194" s="32" t="s">
        <v>40</v>
      </c>
      <c r="M1194" s="32" t="s">
        <v>56</v>
      </c>
      <c r="N1194">
        <v>1</v>
      </c>
      <c r="O1194" s="32" t="s">
        <v>127</v>
      </c>
      <c r="P1194">
        <v>0</v>
      </c>
      <c r="Q1194" s="32" t="s">
        <v>56</v>
      </c>
      <c r="R1194">
        <v>6079</v>
      </c>
      <c r="S1194" s="32" t="s">
        <v>4461</v>
      </c>
      <c r="T1194" s="32" t="s">
        <v>4462</v>
      </c>
      <c r="U1194" s="32" t="s">
        <v>45</v>
      </c>
      <c r="V1194" s="32" t="s">
        <v>38</v>
      </c>
      <c r="W1194" s="33">
        <v>44833.322835648149</v>
      </c>
      <c r="X1194" s="32" t="s">
        <v>85</v>
      </c>
      <c r="Y1194" s="32" t="s">
        <v>52</v>
      </c>
      <c r="Z1194" s="32" t="s">
        <v>48</v>
      </c>
      <c r="AA1194" s="32" t="s">
        <v>674</v>
      </c>
      <c r="AB1194" s="32" t="s">
        <v>4463</v>
      </c>
      <c r="AC1194" s="32" t="s">
        <v>557</v>
      </c>
      <c r="AD1194" s="34"/>
      <c r="AE1194" s="32" t="s">
        <v>39</v>
      </c>
      <c r="AF1194" s="32" t="s">
        <v>50</v>
      </c>
      <c r="AG1194" s="35">
        <v>0</v>
      </c>
      <c r="AH1194" s="33">
        <v>44833.591377314813</v>
      </c>
      <c r="AI1194" s="32" t="s">
        <v>41</v>
      </c>
    </row>
    <row r="1195" spans="1:35">
      <c r="A1195" s="32" t="s">
        <v>35</v>
      </c>
      <c r="B1195" s="32" t="s">
        <v>36</v>
      </c>
      <c r="C1195" s="33">
        <v>44833.591874999998</v>
      </c>
      <c r="D1195" s="33">
        <v>44833.335231481484</v>
      </c>
      <c r="E1195" s="32" t="s">
        <v>37</v>
      </c>
      <c r="F1195" s="32" t="s">
        <v>4464</v>
      </c>
      <c r="G1195">
        <v>12325</v>
      </c>
      <c r="H1195" s="33">
        <v>44845.503680555557</v>
      </c>
      <c r="I1195" s="32" t="s">
        <v>38</v>
      </c>
      <c r="J1195" s="32" t="s">
        <v>39</v>
      </c>
      <c r="K1195" s="33"/>
      <c r="L1195" s="32" t="s">
        <v>40</v>
      </c>
      <c r="M1195" s="32" t="s">
        <v>56</v>
      </c>
      <c r="N1195">
        <v>1</v>
      </c>
      <c r="O1195" s="32" t="s">
        <v>127</v>
      </c>
      <c r="P1195">
        <v>0</v>
      </c>
      <c r="Q1195" s="32" t="s">
        <v>56</v>
      </c>
      <c r="R1195">
        <v>5606</v>
      </c>
      <c r="S1195" s="32" t="s">
        <v>4465</v>
      </c>
      <c r="T1195" s="32" t="s">
        <v>4466</v>
      </c>
      <c r="U1195" s="32" t="s">
        <v>45</v>
      </c>
      <c r="V1195" s="32" t="s">
        <v>4467</v>
      </c>
      <c r="W1195" s="33">
        <v>44833.423981481479</v>
      </c>
      <c r="X1195" s="32" t="s">
        <v>151</v>
      </c>
      <c r="Y1195" s="32" t="s">
        <v>52</v>
      </c>
      <c r="Z1195" s="32" t="s">
        <v>48</v>
      </c>
      <c r="AA1195" s="32" t="s">
        <v>49</v>
      </c>
      <c r="AB1195" s="32" t="s">
        <v>4468</v>
      </c>
      <c r="AC1195" s="32" t="s">
        <v>265</v>
      </c>
      <c r="AD1195" s="34">
        <v>44686</v>
      </c>
      <c r="AE1195" s="32" t="s">
        <v>39</v>
      </c>
      <c r="AF1195" s="32" t="s">
        <v>50</v>
      </c>
      <c r="AG1195" s="35">
        <v>0</v>
      </c>
      <c r="AH1195" s="33">
        <v>44834.607025462959</v>
      </c>
      <c r="AI1195" s="32" t="s">
        <v>56</v>
      </c>
    </row>
    <row r="1196" spans="1:35">
      <c r="A1196" s="32" t="s">
        <v>35</v>
      </c>
      <c r="B1196" s="32" t="s">
        <v>1527</v>
      </c>
      <c r="C1196" s="33"/>
      <c r="D1196" s="33">
        <v>44833.347210648149</v>
      </c>
      <c r="E1196" s="32" t="s">
        <v>37</v>
      </c>
      <c r="F1196" s="32" t="s">
        <v>4469</v>
      </c>
      <c r="G1196">
        <v>12326</v>
      </c>
      <c r="H1196" s="33">
        <v>44845.347511574073</v>
      </c>
      <c r="I1196" s="32" t="s">
        <v>38</v>
      </c>
      <c r="J1196" s="32" t="s">
        <v>39</v>
      </c>
      <c r="K1196" s="33"/>
      <c r="L1196" s="32" t="s">
        <v>40</v>
      </c>
      <c r="M1196" s="32" t="s">
        <v>56</v>
      </c>
      <c r="N1196">
        <v>1</v>
      </c>
      <c r="O1196" s="32" t="s">
        <v>202</v>
      </c>
      <c r="P1196">
        <v>0</v>
      </c>
      <c r="Q1196" s="32" t="s">
        <v>56</v>
      </c>
      <c r="R1196">
        <v>8229</v>
      </c>
      <c r="S1196" s="32" t="s">
        <v>778</v>
      </c>
      <c r="T1196" s="32" t="s">
        <v>779</v>
      </c>
      <c r="U1196" s="32" t="s">
        <v>39</v>
      </c>
      <c r="V1196" s="32" t="s">
        <v>39</v>
      </c>
      <c r="W1196" s="33"/>
      <c r="X1196" s="32" t="s">
        <v>560</v>
      </c>
      <c r="Y1196" s="32" t="s">
        <v>47</v>
      </c>
      <c r="Z1196" s="32" t="s">
        <v>160</v>
      </c>
      <c r="AA1196" s="32" t="s">
        <v>733</v>
      </c>
      <c r="AB1196" s="32" t="s">
        <v>4470</v>
      </c>
      <c r="AC1196" s="32" t="s">
        <v>561</v>
      </c>
      <c r="AD1196" s="34"/>
      <c r="AE1196" s="32" t="s">
        <v>39</v>
      </c>
      <c r="AF1196" s="32" t="s">
        <v>53</v>
      </c>
      <c r="AG1196" s="35">
        <v>0</v>
      </c>
      <c r="AH1196" s="33">
        <v>44833.380150462966</v>
      </c>
      <c r="AI1196" s="32" t="s">
        <v>56</v>
      </c>
    </row>
    <row r="1197" spans="1:35">
      <c r="A1197" s="32" t="s">
        <v>35</v>
      </c>
      <c r="B1197" s="32" t="s">
        <v>1527</v>
      </c>
      <c r="C1197" s="33">
        <v>44833.35527777778</v>
      </c>
      <c r="D1197" s="33">
        <v>44833.350810185184</v>
      </c>
      <c r="E1197" s="32" t="s">
        <v>37</v>
      </c>
      <c r="F1197" s="32" t="s">
        <v>4471</v>
      </c>
      <c r="G1197">
        <v>12327</v>
      </c>
      <c r="H1197" s="33">
        <v>44845.351041666669</v>
      </c>
      <c r="I1197" s="32" t="s">
        <v>38</v>
      </c>
      <c r="J1197" s="32" t="s">
        <v>39</v>
      </c>
      <c r="K1197" s="33"/>
      <c r="L1197" s="32" t="s">
        <v>40</v>
      </c>
      <c r="M1197" s="32" t="s">
        <v>56</v>
      </c>
      <c r="N1197">
        <v>1</v>
      </c>
      <c r="O1197" s="32" t="s">
        <v>104</v>
      </c>
      <c r="P1197">
        <v>0</v>
      </c>
      <c r="Q1197" s="32" t="s">
        <v>56</v>
      </c>
      <c r="R1197">
        <v>909838512</v>
      </c>
      <c r="S1197" s="32" t="s">
        <v>1737</v>
      </c>
      <c r="T1197" s="32" t="s">
        <v>1738</v>
      </c>
      <c r="U1197" s="32" t="s">
        <v>45</v>
      </c>
      <c r="V1197" s="32" t="s">
        <v>4472</v>
      </c>
      <c r="W1197" s="33">
        <v>44833.35527777778</v>
      </c>
      <c r="X1197" s="32" t="s">
        <v>184</v>
      </c>
      <c r="Y1197" s="32" t="s">
        <v>47</v>
      </c>
      <c r="Z1197" s="32" t="s">
        <v>48</v>
      </c>
      <c r="AA1197" s="32" t="s">
        <v>455</v>
      </c>
      <c r="AB1197" s="32" t="s">
        <v>4473</v>
      </c>
      <c r="AC1197" s="32" t="s">
        <v>1297</v>
      </c>
      <c r="AD1197" s="34"/>
      <c r="AE1197" s="32" t="s">
        <v>39</v>
      </c>
      <c r="AF1197" s="32" t="s">
        <v>50</v>
      </c>
      <c r="AG1197" s="35">
        <v>0</v>
      </c>
      <c r="AH1197" s="33">
        <v>44833.35527777778</v>
      </c>
      <c r="AI1197" s="32" t="s">
        <v>56</v>
      </c>
    </row>
    <row r="1198" spans="1:35">
      <c r="A1198" s="32" t="s">
        <v>35</v>
      </c>
      <c r="B1198" s="32" t="s">
        <v>171</v>
      </c>
      <c r="C1198" s="33">
        <v>44833.646620370368</v>
      </c>
      <c r="D1198" s="33">
        <v>44833.353101851855</v>
      </c>
      <c r="E1198" s="32" t="s">
        <v>37</v>
      </c>
      <c r="F1198" s="32" t="s">
        <v>4474</v>
      </c>
      <c r="G1198">
        <v>12328</v>
      </c>
      <c r="H1198" s="33">
        <v>44845.589675925927</v>
      </c>
      <c r="I1198" s="32" t="s">
        <v>38</v>
      </c>
      <c r="J1198" s="32" t="s">
        <v>39</v>
      </c>
      <c r="K1198" s="33"/>
      <c r="L1198" s="32" t="s">
        <v>40</v>
      </c>
      <c r="M1198" s="32" t="s">
        <v>56</v>
      </c>
      <c r="N1198">
        <v>1</v>
      </c>
      <c r="O1198" s="32" t="s">
        <v>42</v>
      </c>
      <c r="P1198">
        <v>0</v>
      </c>
      <c r="Q1198" s="32" t="s">
        <v>56</v>
      </c>
      <c r="R1198">
        <v>6570</v>
      </c>
      <c r="S1198" s="32" t="s">
        <v>1317</v>
      </c>
      <c r="T1198" s="32" t="s">
        <v>1318</v>
      </c>
      <c r="U1198" s="32" t="s">
        <v>45</v>
      </c>
      <c r="V1198" s="32" t="s">
        <v>4475</v>
      </c>
      <c r="W1198" s="33">
        <v>44833.644571759258</v>
      </c>
      <c r="X1198" s="32" t="s">
        <v>149</v>
      </c>
      <c r="Y1198" s="32" t="s">
        <v>47</v>
      </c>
      <c r="Z1198" s="32" t="s">
        <v>48</v>
      </c>
      <c r="AA1198" s="32" t="s">
        <v>220</v>
      </c>
      <c r="AB1198" s="32" t="s">
        <v>4476</v>
      </c>
      <c r="AC1198" s="32" t="s">
        <v>1321</v>
      </c>
      <c r="AD1198" s="34">
        <v>44686</v>
      </c>
      <c r="AE1198" s="32" t="s">
        <v>39</v>
      </c>
      <c r="AF1198" s="32" t="s">
        <v>50</v>
      </c>
      <c r="AG1198" s="35">
        <v>0</v>
      </c>
      <c r="AH1198" s="33">
        <v>44833.65834490741</v>
      </c>
      <c r="AI1198" s="32" t="s">
        <v>56</v>
      </c>
    </row>
    <row r="1199" spans="1:35">
      <c r="A1199" s="32" t="s">
        <v>35</v>
      </c>
      <c r="B1199" s="32" t="s">
        <v>36</v>
      </c>
      <c r="C1199" s="33">
        <v>44833.592615740738</v>
      </c>
      <c r="D1199" s="33">
        <v>44833.359953703701</v>
      </c>
      <c r="E1199" s="32" t="s">
        <v>37</v>
      </c>
      <c r="F1199" s="32" t="s">
        <v>4477</v>
      </c>
      <c r="G1199">
        <v>12329</v>
      </c>
      <c r="H1199" s="33">
        <v>44845.575949074075</v>
      </c>
      <c r="I1199" s="32" t="s">
        <v>38</v>
      </c>
      <c r="J1199" s="32" t="s">
        <v>39</v>
      </c>
      <c r="K1199" s="33"/>
      <c r="L1199" s="32" t="s">
        <v>40</v>
      </c>
      <c r="M1199" s="32" t="s">
        <v>56</v>
      </c>
      <c r="N1199">
        <v>1</v>
      </c>
      <c r="O1199" s="32" t="s">
        <v>42</v>
      </c>
      <c r="P1199">
        <v>0</v>
      </c>
      <c r="Q1199" s="32" t="s">
        <v>56</v>
      </c>
      <c r="R1199">
        <v>8472</v>
      </c>
      <c r="S1199" s="32" t="s">
        <v>2493</v>
      </c>
      <c r="T1199" s="32" t="s">
        <v>2494</v>
      </c>
      <c r="U1199" s="32" t="s">
        <v>45</v>
      </c>
      <c r="V1199" s="32" t="s">
        <v>1102</v>
      </c>
      <c r="W1199" s="33">
        <v>44833.376828703702</v>
      </c>
      <c r="X1199" s="32" t="s">
        <v>81</v>
      </c>
      <c r="Y1199" s="32" t="s">
        <v>47</v>
      </c>
      <c r="Z1199" s="32" t="s">
        <v>48</v>
      </c>
      <c r="AA1199" s="32" t="s">
        <v>118</v>
      </c>
      <c r="AB1199" s="32" t="s">
        <v>4478</v>
      </c>
      <c r="AC1199" s="32" t="s">
        <v>717</v>
      </c>
      <c r="AD1199" s="34"/>
      <c r="AE1199" s="32" t="s">
        <v>39</v>
      </c>
      <c r="AF1199" s="32" t="s">
        <v>50</v>
      </c>
      <c r="AG1199" s="35">
        <v>0</v>
      </c>
      <c r="AH1199" s="33">
        <v>44833.592615740738</v>
      </c>
      <c r="AI1199" s="32" t="s">
        <v>56</v>
      </c>
    </row>
    <row r="1200" spans="1:35">
      <c r="A1200" s="32" t="s">
        <v>35</v>
      </c>
      <c r="B1200" s="32" t="s">
        <v>73</v>
      </c>
      <c r="C1200" s="33">
        <v>44833.646898148145</v>
      </c>
      <c r="D1200" s="33">
        <v>44833.363564814812</v>
      </c>
      <c r="E1200" s="32" t="s">
        <v>37</v>
      </c>
      <c r="F1200" s="32" t="s">
        <v>4479</v>
      </c>
      <c r="G1200">
        <v>12330</v>
      </c>
      <c r="H1200" s="33">
        <v>44845.374675925923</v>
      </c>
      <c r="I1200" s="32" t="s">
        <v>3578</v>
      </c>
      <c r="J1200" s="32" t="s">
        <v>45</v>
      </c>
      <c r="K1200" s="33">
        <v>44833.364872685182</v>
      </c>
      <c r="L1200" s="32" t="s">
        <v>40</v>
      </c>
      <c r="M1200" s="32" t="s">
        <v>56</v>
      </c>
      <c r="N1200">
        <v>1</v>
      </c>
      <c r="O1200" s="32" t="s">
        <v>42</v>
      </c>
      <c r="P1200">
        <v>1</v>
      </c>
      <c r="Q1200" s="32" t="s">
        <v>56</v>
      </c>
      <c r="R1200">
        <v>6893</v>
      </c>
      <c r="S1200" s="32" t="s">
        <v>847</v>
      </c>
      <c r="T1200" s="32" t="s">
        <v>848</v>
      </c>
      <c r="U1200" s="32" t="s">
        <v>45</v>
      </c>
      <c r="V1200" s="32" t="s">
        <v>4480</v>
      </c>
      <c r="W1200" s="33">
        <v>44833.636111111111</v>
      </c>
      <c r="X1200" s="32" t="s">
        <v>51</v>
      </c>
      <c r="Y1200" s="32" t="s">
        <v>52</v>
      </c>
      <c r="Z1200" s="32" t="s">
        <v>48</v>
      </c>
      <c r="AA1200" s="32" t="s">
        <v>206</v>
      </c>
      <c r="AB1200" s="32" t="s">
        <v>4481</v>
      </c>
      <c r="AC1200" s="32" t="s">
        <v>461</v>
      </c>
      <c r="AD1200" s="34"/>
      <c r="AE1200" s="32" t="s">
        <v>39</v>
      </c>
      <c r="AF1200" s="32" t="s">
        <v>50</v>
      </c>
      <c r="AG1200" s="35">
        <v>0</v>
      </c>
      <c r="AH1200" s="33">
        <v>44833.646898148145</v>
      </c>
      <c r="AI1200" s="32" t="s">
        <v>56</v>
      </c>
    </row>
    <row r="1201" spans="1:35">
      <c r="A1201" s="32" t="s">
        <v>35</v>
      </c>
      <c r="B1201" s="32" t="s">
        <v>171</v>
      </c>
      <c r="C1201" s="33">
        <v>44833.593194444446</v>
      </c>
      <c r="D1201" s="33">
        <v>44833.368854166663</v>
      </c>
      <c r="E1201" s="32" t="s">
        <v>37</v>
      </c>
      <c r="F1201" s="32" t="s">
        <v>4482</v>
      </c>
      <c r="G1201">
        <v>12331</v>
      </c>
      <c r="H1201" s="33">
        <v>44845.514016203706</v>
      </c>
      <c r="I1201" s="32" t="s">
        <v>38</v>
      </c>
      <c r="J1201" s="32" t="s">
        <v>39</v>
      </c>
      <c r="K1201" s="33"/>
      <c r="L1201" s="32" t="s">
        <v>40</v>
      </c>
      <c r="M1201" s="32" t="s">
        <v>56</v>
      </c>
      <c r="N1201">
        <v>1</v>
      </c>
      <c r="O1201" s="32" t="s">
        <v>42</v>
      </c>
      <c r="P1201">
        <v>0</v>
      </c>
      <c r="Q1201" s="32" t="s">
        <v>56</v>
      </c>
      <c r="R1201">
        <v>25765720</v>
      </c>
      <c r="S1201" s="32" t="s">
        <v>4483</v>
      </c>
      <c r="T1201" s="32" t="s">
        <v>4484</v>
      </c>
      <c r="U1201" s="32" t="s">
        <v>45</v>
      </c>
      <c r="V1201" s="32" t="s">
        <v>4485</v>
      </c>
      <c r="W1201" s="33">
        <v>44833.448634259257</v>
      </c>
      <c r="X1201" s="32" t="s">
        <v>46</v>
      </c>
      <c r="Y1201" s="32" t="s">
        <v>47</v>
      </c>
      <c r="Z1201" s="32" t="s">
        <v>48</v>
      </c>
      <c r="AA1201" s="32" t="s">
        <v>190</v>
      </c>
      <c r="AB1201" s="32" t="s">
        <v>4486</v>
      </c>
      <c r="AC1201" s="32" t="s">
        <v>616</v>
      </c>
      <c r="AD1201" s="34"/>
      <c r="AE1201" s="32" t="s">
        <v>39</v>
      </c>
      <c r="AF1201" s="32" t="s">
        <v>50</v>
      </c>
      <c r="AG1201" s="35">
        <v>0</v>
      </c>
      <c r="AH1201" s="33">
        <v>44833.593182870369</v>
      </c>
      <c r="AI1201" s="32" t="s">
        <v>56</v>
      </c>
    </row>
    <row r="1202" spans="1:35">
      <c r="A1202" s="32" t="s">
        <v>35</v>
      </c>
      <c r="B1202" s="32" t="s">
        <v>1527</v>
      </c>
      <c r="C1202" s="33">
        <v>44833.651192129626</v>
      </c>
      <c r="D1202" s="33">
        <v>44833.370196759257</v>
      </c>
      <c r="E1202" s="32" t="s">
        <v>37</v>
      </c>
      <c r="F1202" s="32" t="s">
        <v>39</v>
      </c>
      <c r="G1202">
        <v>12332</v>
      </c>
      <c r="H1202" s="33">
        <v>44837.620625000003</v>
      </c>
      <c r="I1202" s="32" t="s">
        <v>4487</v>
      </c>
      <c r="J1202" s="32" t="s">
        <v>45</v>
      </c>
      <c r="K1202" s="33">
        <v>44833.399409722224</v>
      </c>
      <c r="L1202" s="32" t="s">
        <v>40</v>
      </c>
      <c r="M1202" s="32" t="s">
        <v>56</v>
      </c>
      <c r="N1202">
        <v>2</v>
      </c>
      <c r="O1202" s="32" t="s">
        <v>135</v>
      </c>
      <c r="P1202">
        <v>2</v>
      </c>
      <c r="Q1202" s="32" t="s">
        <v>41</v>
      </c>
      <c r="R1202">
        <v>8692</v>
      </c>
      <c r="S1202" s="32" t="s">
        <v>582</v>
      </c>
      <c r="T1202" s="32" t="s">
        <v>583</v>
      </c>
      <c r="U1202" s="32" t="s">
        <v>45</v>
      </c>
      <c r="V1202" s="32" t="s">
        <v>4488</v>
      </c>
      <c r="W1202" s="33">
        <v>44833.651192129626</v>
      </c>
      <c r="X1202" s="32" t="s">
        <v>110</v>
      </c>
      <c r="Y1202" s="32" t="s">
        <v>47</v>
      </c>
      <c r="Z1202" s="32" t="s">
        <v>48</v>
      </c>
      <c r="AA1202" s="32" t="s">
        <v>97</v>
      </c>
      <c r="AB1202" s="32" t="s">
        <v>4489</v>
      </c>
      <c r="AC1202" s="32" t="s">
        <v>1237</v>
      </c>
      <c r="AD1202" s="34"/>
      <c r="AE1202" s="32" t="s">
        <v>39</v>
      </c>
      <c r="AF1202" s="32" t="s">
        <v>53</v>
      </c>
      <c r="AG1202" s="35">
        <v>0</v>
      </c>
      <c r="AH1202" s="33">
        <v>44833.651192129626</v>
      </c>
      <c r="AI1202" s="32" t="s">
        <v>56</v>
      </c>
    </row>
    <row r="1203" spans="1:35">
      <c r="A1203" s="32" t="s">
        <v>35</v>
      </c>
      <c r="B1203" s="32" t="s">
        <v>36</v>
      </c>
      <c r="C1203" s="33">
        <v>44833.69295138889</v>
      </c>
      <c r="D1203" s="33">
        <v>44833.374097222222</v>
      </c>
      <c r="E1203" s="32" t="s">
        <v>37</v>
      </c>
      <c r="F1203" s="32" t="s">
        <v>4490</v>
      </c>
      <c r="G1203">
        <v>12333</v>
      </c>
      <c r="H1203" s="33">
        <v>44845.377662037034</v>
      </c>
      <c r="I1203" s="32" t="s">
        <v>38</v>
      </c>
      <c r="J1203" s="32" t="s">
        <v>39</v>
      </c>
      <c r="K1203" s="33"/>
      <c r="L1203" s="32" t="s">
        <v>40</v>
      </c>
      <c r="M1203" s="32" t="s">
        <v>56</v>
      </c>
      <c r="N1203">
        <v>1</v>
      </c>
      <c r="O1203" s="32" t="s">
        <v>127</v>
      </c>
      <c r="P1203">
        <v>0</v>
      </c>
      <c r="Q1203" s="32" t="s">
        <v>56</v>
      </c>
      <c r="R1203">
        <v>6079</v>
      </c>
      <c r="S1203" s="32" t="s">
        <v>78</v>
      </c>
      <c r="T1203" s="32" t="s">
        <v>79</v>
      </c>
      <c r="U1203" s="32" t="s">
        <v>45</v>
      </c>
      <c r="V1203" s="32" t="s">
        <v>4491</v>
      </c>
      <c r="W1203" s="33">
        <v>44833.689444444448</v>
      </c>
      <c r="X1203" s="32" t="s">
        <v>67</v>
      </c>
      <c r="Y1203" s="32" t="s">
        <v>47</v>
      </c>
      <c r="Z1203" s="32" t="s">
        <v>48</v>
      </c>
      <c r="AA1203" s="32" t="s">
        <v>131</v>
      </c>
      <c r="AB1203" s="32" t="s">
        <v>966</v>
      </c>
      <c r="AC1203" s="32" t="s">
        <v>557</v>
      </c>
      <c r="AD1203" s="34">
        <v>44686</v>
      </c>
      <c r="AE1203" s="32" t="s">
        <v>39</v>
      </c>
      <c r="AF1203" s="32" t="s">
        <v>50</v>
      </c>
      <c r="AG1203" s="35">
        <v>0</v>
      </c>
      <c r="AH1203" s="33">
        <v>44833.697905092595</v>
      </c>
      <c r="AI1203" s="32" t="s">
        <v>56</v>
      </c>
    </row>
    <row r="1204" spans="1:35">
      <c r="A1204" s="32" t="s">
        <v>35</v>
      </c>
      <c r="B1204" s="32" t="s">
        <v>2348</v>
      </c>
      <c r="C1204" s="33"/>
      <c r="D1204" s="33">
        <v>44833.376354166663</v>
      </c>
      <c r="E1204" s="32" t="s">
        <v>37</v>
      </c>
      <c r="F1204" s="32" t="s">
        <v>39</v>
      </c>
      <c r="G1204">
        <v>12334</v>
      </c>
      <c r="H1204" s="33">
        <v>44847.596354166664</v>
      </c>
      <c r="I1204" s="32" t="s">
        <v>4492</v>
      </c>
      <c r="J1204" s="32" t="s">
        <v>45</v>
      </c>
      <c r="K1204" s="33">
        <v>44833.481041666666</v>
      </c>
      <c r="L1204" s="32" t="s">
        <v>40</v>
      </c>
      <c r="M1204" s="32" t="s">
        <v>56</v>
      </c>
      <c r="N1204">
        <v>1</v>
      </c>
      <c r="O1204" s="32" t="s">
        <v>82</v>
      </c>
      <c r="P1204">
        <v>1</v>
      </c>
      <c r="Q1204" s="32" t="s">
        <v>56</v>
      </c>
      <c r="R1204">
        <v>6400</v>
      </c>
      <c r="S1204" s="32" t="s">
        <v>917</v>
      </c>
      <c r="T1204" s="32" t="s">
        <v>918</v>
      </c>
      <c r="U1204" s="32" t="s">
        <v>45</v>
      </c>
      <c r="V1204" s="32" t="s">
        <v>4493</v>
      </c>
      <c r="W1204" s="33">
        <v>44837.701215277775</v>
      </c>
      <c r="X1204" s="32" t="s">
        <v>67</v>
      </c>
      <c r="Y1204" s="32" t="s">
        <v>47</v>
      </c>
      <c r="Z1204" s="32" t="s">
        <v>777</v>
      </c>
      <c r="AA1204" s="32" t="s">
        <v>314</v>
      </c>
      <c r="AB1204" s="32" t="s">
        <v>4494</v>
      </c>
      <c r="AC1204" s="32" t="s">
        <v>1304</v>
      </c>
      <c r="AD1204" s="34"/>
      <c r="AE1204" s="32" t="s">
        <v>39</v>
      </c>
      <c r="AF1204" s="32" t="s">
        <v>50</v>
      </c>
      <c r="AG1204" s="35">
        <v>0</v>
      </c>
      <c r="AH1204" s="33">
        <v>44837.701215277775</v>
      </c>
      <c r="AI1204" s="32" t="s">
        <v>56</v>
      </c>
    </row>
    <row r="1205" spans="1:35">
      <c r="A1205" s="32" t="s">
        <v>35</v>
      </c>
      <c r="B1205" s="32" t="s">
        <v>1527</v>
      </c>
      <c r="C1205" s="33">
        <v>44833.389039351852</v>
      </c>
      <c r="D1205" s="33">
        <v>44833.379432870373</v>
      </c>
      <c r="E1205" s="32" t="s">
        <v>37</v>
      </c>
      <c r="F1205" s="32" t="s">
        <v>4495</v>
      </c>
      <c r="G1205">
        <v>12335</v>
      </c>
      <c r="H1205" s="33">
        <v>44845.379490740743</v>
      </c>
      <c r="I1205" s="32" t="s">
        <v>38</v>
      </c>
      <c r="J1205" s="32" t="s">
        <v>39</v>
      </c>
      <c r="K1205" s="33"/>
      <c r="L1205" s="32" t="s">
        <v>40</v>
      </c>
      <c r="M1205" s="32" t="s">
        <v>56</v>
      </c>
      <c r="N1205">
        <v>1</v>
      </c>
      <c r="O1205" s="32" t="s">
        <v>224</v>
      </c>
      <c r="P1205">
        <v>0</v>
      </c>
      <c r="Q1205" s="32" t="s">
        <v>56</v>
      </c>
      <c r="R1205">
        <v>6331</v>
      </c>
      <c r="S1205" s="32" t="s">
        <v>622</v>
      </c>
      <c r="T1205" s="32" t="s">
        <v>623</v>
      </c>
      <c r="U1205" s="32" t="s">
        <v>45</v>
      </c>
      <c r="V1205" s="32" t="s">
        <v>849</v>
      </c>
      <c r="W1205" s="33">
        <v>44833.389039351852</v>
      </c>
      <c r="X1205" s="32" t="s">
        <v>184</v>
      </c>
      <c r="Y1205" s="32" t="s">
        <v>47</v>
      </c>
      <c r="Z1205" s="32" t="s">
        <v>48</v>
      </c>
      <c r="AA1205" s="32" t="s">
        <v>455</v>
      </c>
      <c r="AB1205" s="32" t="s">
        <v>4496</v>
      </c>
      <c r="AC1205" s="32" t="s">
        <v>570</v>
      </c>
      <c r="AD1205" s="34"/>
      <c r="AE1205" s="32" t="s">
        <v>39</v>
      </c>
      <c r="AF1205" s="32" t="s">
        <v>50</v>
      </c>
      <c r="AG1205" s="35">
        <v>0</v>
      </c>
      <c r="AH1205" s="33">
        <v>44833.389027777775</v>
      </c>
      <c r="AI1205" s="32" t="s">
        <v>56</v>
      </c>
    </row>
    <row r="1206" spans="1:35">
      <c r="A1206" s="32" t="s">
        <v>35</v>
      </c>
      <c r="B1206" s="32" t="s">
        <v>171</v>
      </c>
      <c r="C1206" s="33">
        <v>44833.702465277776</v>
      </c>
      <c r="D1206" s="33">
        <v>44833.380648148152</v>
      </c>
      <c r="E1206" s="32" t="s">
        <v>37</v>
      </c>
      <c r="F1206" s="32" t="s">
        <v>4497</v>
      </c>
      <c r="G1206">
        <v>12336</v>
      </c>
      <c r="H1206" s="33">
        <v>44845.390659722223</v>
      </c>
      <c r="I1206" s="32" t="s">
        <v>38</v>
      </c>
      <c r="J1206" s="32" t="s">
        <v>39</v>
      </c>
      <c r="K1206" s="33"/>
      <c r="L1206" s="32" t="s">
        <v>40</v>
      </c>
      <c r="M1206" s="32" t="s">
        <v>56</v>
      </c>
      <c r="N1206">
        <v>1</v>
      </c>
      <c r="O1206" s="32" t="s">
        <v>42</v>
      </c>
      <c r="P1206">
        <v>0</v>
      </c>
      <c r="Q1206" s="32" t="s">
        <v>56</v>
      </c>
      <c r="R1206">
        <v>845250096</v>
      </c>
      <c r="S1206" s="32" t="s">
        <v>4498</v>
      </c>
      <c r="T1206" s="32" t="s">
        <v>4499</v>
      </c>
      <c r="U1206" s="32" t="s">
        <v>45</v>
      </c>
      <c r="V1206" s="32" t="s">
        <v>4500</v>
      </c>
      <c r="W1206" s="33">
        <v>44833.693032407406</v>
      </c>
      <c r="X1206" s="32" t="s">
        <v>67</v>
      </c>
      <c r="Y1206" s="32" t="s">
        <v>47</v>
      </c>
      <c r="Z1206" s="32" t="s">
        <v>48</v>
      </c>
      <c r="AA1206" s="32" t="s">
        <v>190</v>
      </c>
      <c r="AB1206" s="32" t="s">
        <v>4501</v>
      </c>
      <c r="AC1206" s="32" t="s">
        <v>1349</v>
      </c>
      <c r="AD1206" s="34"/>
      <c r="AE1206" s="32" t="s">
        <v>39</v>
      </c>
      <c r="AF1206" s="32" t="s">
        <v>50</v>
      </c>
      <c r="AG1206" s="35">
        <v>0</v>
      </c>
      <c r="AH1206" s="33">
        <v>44833.702465277776</v>
      </c>
      <c r="AI1206" s="32" t="s">
        <v>56</v>
      </c>
    </row>
    <row r="1207" spans="1:35">
      <c r="A1207" s="32" t="s">
        <v>35</v>
      </c>
      <c r="B1207" s="32" t="s">
        <v>178</v>
      </c>
      <c r="C1207" s="33">
        <v>44833.649050925924</v>
      </c>
      <c r="D1207" s="33">
        <v>44833.392974537041</v>
      </c>
      <c r="E1207" s="32" t="s">
        <v>37</v>
      </c>
      <c r="F1207" s="32" t="s">
        <v>4502</v>
      </c>
      <c r="G1207">
        <v>12337</v>
      </c>
      <c r="H1207" s="33">
        <v>44845.41988425926</v>
      </c>
      <c r="I1207" s="32" t="s">
        <v>38</v>
      </c>
      <c r="J1207" s="32" t="s">
        <v>39</v>
      </c>
      <c r="K1207" s="33"/>
      <c r="L1207" s="32" t="s">
        <v>40</v>
      </c>
      <c r="M1207" s="32" t="s">
        <v>56</v>
      </c>
      <c r="N1207">
        <v>1</v>
      </c>
      <c r="O1207" s="32" t="s">
        <v>54</v>
      </c>
      <c r="P1207">
        <v>0</v>
      </c>
      <c r="Q1207" s="32" t="s">
        <v>56</v>
      </c>
      <c r="R1207">
        <v>8736</v>
      </c>
      <c r="S1207" s="32" t="s">
        <v>4503</v>
      </c>
      <c r="T1207" s="32" t="s">
        <v>4504</v>
      </c>
      <c r="U1207" s="32" t="s">
        <v>45</v>
      </c>
      <c r="V1207" s="32" t="s">
        <v>4505</v>
      </c>
      <c r="W1207" s="33">
        <v>44833.622719907406</v>
      </c>
      <c r="X1207" s="32" t="s">
        <v>72</v>
      </c>
      <c r="Y1207" s="32" t="s">
        <v>47</v>
      </c>
      <c r="Z1207" s="32" t="s">
        <v>48</v>
      </c>
      <c r="AA1207" s="32" t="s">
        <v>182</v>
      </c>
      <c r="AB1207" s="32" t="s">
        <v>4506</v>
      </c>
      <c r="AC1207" s="32" t="s">
        <v>1256</v>
      </c>
      <c r="AD1207" s="34"/>
      <c r="AE1207" s="32" t="s">
        <v>39</v>
      </c>
      <c r="AF1207" s="32" t="s">
        <v>53</v>
      </c>
      <c r="AG1207" s="35">
        <v>0</v>
      </c>
      <c r="AH1207" s="33">
        <v>44833.649050925924</v>
      </c>
      <c r="AI1207" s="32" t="s">
        <v>41</v>
      </c>
    </row>
    <row r="1208" spans="1:35">
      <c r="A1208" s="32" t="s">
        <v>35</v>
      </c>
      <c r="B1208" s="32" t="s">
        <v>36</v>
      </c>
      <c r="C1208" s="33">
        <v>44836.358900462961</v>
      </c>
      <c r="D1208" s="33">
        <v>44833.398587962962</v>
      </c>
      <c r="E1208" s="32" t="s">
        <v>37</v>
      </c>
      <c r="F1208" s="32" t="s">
        <v>4507</v>
      </c>
      <c r="G1208">
        <v>12338</v>
      </c>
      <c r="H1208" s="33">
        <v>44846.373611111114</v>
      </c>
      <c r="I1208" s="32" t="s">
        <v>38</v>
      </c>
      <c r="J1208" s="32" t="s">
        <v>39</v>
      </c>
      <c r="K1208" s="33"/>
      <c r="L1208" s="32" t="s">
        <v>40</v>
      </c>
      <c r="M1208" s="32" t="s">
        <v>56</v>
      </c>
      <c r="N1208">
        <v>1</v>
      </c>
      <c r="O1208" s="32" t="s">
        <v>82</v>
      </c>
      <c r="P1208">
        <v>0</v>
      </c>
      <c r="Q1208" s="32" t="s">
        <v>56</v>
      </c>
      <c r="R1208">
        <v>6732</v>
      </c>
      <c r="S1208" s="32" t="s">
        <v>754</v>
      </c>
      <c r="T1208" s="32" t="s">
        <v>755</v>
      </c>
      <c r="U1208" s="32" t="s">
        <v>45</v>
      </c>
      <c r="V1208" s="32" t="s">
        <v>4508</v>
      </c>
      <c r="W1208" s="33">
        <v>44834.35832175926</v>
      </c>
      <c r="X1208" s="32" t="s">
        <v>151</v>
      </c>
      <c r="Y1208" s="32" t="s">
        <v>47</v>
      </c>
      <c r="Z1208" s="32" t="s">
        <v>48</v>
      </c>
      <c r="AA1208" s="32" t="s">
        <v>49</v>
      </c>
      <c r="AB1208" s="32" t="s">
        <v>4509</v>
      </c>
      <c r="AC1208" s="32" t="s">
        <v>485</v>
      </c>
      <c r="AD1208" s="34"/>
      <c r="AE1208" s="32" t="s">
        <v>39</v>
      </c>
      <c r="AF1208" s="32" t="s">
        <v>50</v>
      </c>
      <c r="AG1208" s="35">
        <v>0</v>
      </c>
      <c r="AH1208" s="33">
        <v>44836.358900462961</v>
      </c>
      <c r="AI1208" s="32" t="s">
        <v>56</v>
      </c>
    </row>
    <row r="1209" spans="1:35">
      <c r="A1209" s="32" t="s">
        <v>35</v>
      </c>
      <c r="B1209" s="32" t="s">
        <v>178</v>
      </c>
      <c r="C1209" s="33">
        <v>44833.595451388886</v>
      </c>
      <c r="D1209" s="33">
        <v>44833.405740740738</v>
      </c>
      <c r="E1209" s="32" t="s">
        <v>37</v>
      </c>
      <c r="F1209" s="32" t="s">
        <v>4510</v>
      </c>
      <c r="G1209">
        <v>12339</v>
      </c>
      <c r="H1209" s="33">
        <v>44845.498229166667</v>
      </c>
      <c r="I1209" s="32" t="s">
        <v>38</v>
      </c>
      <c r="J1209" s="32" t="s">
        <v>39</v>
      </c>
      <c r="K1209" s="33"/>
      <c r="L1209" s="32" t="s">
        <v>40</v>
      </c>
      <c r="M1209" s="32" t="s">
        <v>56</v>
      </c>
      <c r="N1209">
        <v>1</v>
      </c>
      <c r="O1209" s="32" t="s">
        <v>73</v>
      </c>
      <c r="P1209">
        <v>0</v>
      </c>
      <c r="Q1209" s="32" t="s">
        <v>56</v>
      </c>
      <c r="R1209">
        <v>6477</v>
      </c>
      <c r="S1209" s="32" t="s">
        <v>402</v>
      </c>
      <c r="T1209" s="32" t="s">
        <v>403</v>
      </c>
      <c r="U1209" s="32" t="s">
        <v>45</v>
      </c>
      <c r="V1209" s="32" t="s">
        <v>4511</v>
      </c>
      <c r="W1209" s="33">
        <v>44833.50341435185</v>
      </c>
      <c r="X1209" s="32" t="s">
        <v>58</v>
      </c>
      <c r="Y1209" s="32" t="s">
        <v>47</v>
      </c>
      <c r="Z1209" s="32" t="s">
        <v>48</v>
      </c>
      <c r="AA1209" s="32" t="s">
        <v>182</v>
      </c>
      <c r="AB1209" s="32" t="s">
        <v>4512</v>
      </c>
      <c r="AC1209" s="32" t="s">
        <v>564</v>
      </c>
      <c r="AD1209" s="34"/>
      <c r="AE1209" s="32" t="s">
        <v>39</v>
      </c>
      <c r="AF1209" s="32" t="s">
        <v>53</v>
      </c>
      <c r="AG1209" s="35">
        <v>0</v>
      </c>
      <c r="AH1209" s="33">
        <v>44833.595451388886</v>
      </c>
      <c r="AI1209" s="32" t="s">
        <v>56</v>
      </c>
    </row>
    <row r="1210" spans="1:35">
      <c r="A1210" s="32" t="s">
        <v>35</v>
      </c>
      <c r="B1210" s="32" t="s">
        <v>1527</v>
      </c>
      <c r="C1210" s="33">
        <v>44833.686400462961</v>
      </c>
      <c r="D1210" s="33">
        <v>44833.406712962962</v>
      </c>
      <c r="E1210" s="32" t="s">
        <v>37</v>
      </c>
      <c r="F1210" s="32" t="s">
        <v>4513</v>
      </c>
      <c r="G1210">
        <v>12340</v>
      </c>
      <c r="H1210" s="33">
        <v>44845.414178240739</v>
      </c>
      <c r="I1210" s="32" t="s">
        <v>38</v>
      </c>
      <c r="J1210" s="32" t="s">
        <v>39</v>
      </c>
      <c r="K1210" s="33"/>
      <c r="L1210" s="32" t="s">
        <v>40</v>
      </c>
      <c r="M1210" s="32" t="s">
        <v>56</v>
      </c>
      <c r="N1210">
        <v>1</v>
      </c>
      <c r="O1210" s="32" t="s">
        <v>42</v>
      </c>
      <c r="P1210">
        <v>0</v>
      </c>
      <c r="Q1210" s="32" t="s">
        <v>56</v>
      </c>
      <c r="R1210">
        <v>8633</v>
      </c>
      <c r="S1210" s="32" t="s">
        <v>213</v>
      </c>
      <c r="T1210" s="32" t="s">
        <v>214</v>
      </c>
      <c r="U1210" s="32" t="s">
        <v>45</v>
      </c>
      <c r="V1210" s="32" t="s">
        <v>4514</v>
      </c>
      <c r="W1210" s="33">
        <v>44833.678969907407</v>
      </c>
      <c r="X1210" s="32" t="s">
        <v>72</v>
      </c>
      <c r="Y1210" s="32" t="s">
        <v>47</v>
      </c>
      <c r="Z1210" s="32" t="s">
        <v>48</v>
      </c>
      <c r="AA1210" s="32" t="s">
        <v>475</v>
      </c>
      <c r="AB1210" s="32" t="s">
        <v>4515</v>
      </c>
      <c r="AC1210" s="32" t="s">
        <v>786</v>
      </c>
      <c r="AD1210" s="34">
        <v>44686</v>
      </c>
      <c r="AE1210" s="32" t="s">
        <v>39</v>
      </c>
      <c r="AF1210" s="32" t="s">
        <v>50</v>
      </c>
      <c r="AG1210" s="35">
        <v>0</v>
      </c>
      <c r="AH1210" s="33">
        <v>44834.341643518521</v>
      </c>
      <c r="AI1210" s="32" t="s">
        <v>56</v>
      </c>
    </row>
    <row r="1211" spans="1:35">
      <c r="A1211" s="32" t="s">
        <v>35</v>
      </c>
      <c r="B1211" s="32" t="s">
        <v>1527</v>
      </c>
      <c r="C1211" s="33">
        <v>44833.650231481479</v>
      </c>
      <c r="D1211" s="33">
        <v>44833.40824074074</v>
      </c>
      <c r="E1211" s="32" t="s">
        <v>37</v>
      </c>
      <c r="F1211" s="32" t="s">
        <v>4516</v>
      </c>
      <c r="G1211">
        <v>12341</v>
      </c>
      <c r="H1211" s="33">
        <v>44845.421759259261</v>
      </c>
      <c r="I1211" s="32" t="s">
        <v>38</v>
      </c>
      <c r="J1211" s="32" t="s">
        <v>39</v>
      </c>
      <c r="K1211" s="33"/>
      <c r="L1211" s="32" t="s">
        <v>40</v>
      </c>
      <c r="M1211" s="32" t="s">
        <v>56</v>
      </c>
      <c r="N1211">
        <v>1</v>
      </c>
      <c r="O1211" s="32" t="s">
        <v>104</v>
      </c>
      <c r="P1211">
        <v>0</v>
      </c>
      <c r="Q1211" s="32" t="s">
        <v>56</v>
      </c>
      <c r="R1211">
        <v>855147087</v>
      </c>
      <c r="S1211" s="32" t="s">
        <v>860</v>
      </c>
      <c r="T1211" s="32" t="s">
        <v>861</v>
      </c>
      <c r="U1211" s="32" t="s">
        <v>45</v>
      </c>
      <c r="V1211" s="32" t="s">
        <v>4517</v>
      </c>
      <c r="W1211" s="33">
        <v>44833.637349537035</v>
      </c>
      <c r="X1211" s="32" t="s">
        <v>51</v>
      </c>
      <c r="Y1211" s="32" t="s">
        <v>47</v>
      </c>
      <c r="Z1211" s="32" t="s">
        <v>48</v>
      </c>
      <c r="AA1211" s="32" t="s">
        <v>455</v>
      </c>
      <c r="AB1211" s="32" t="s">
        <v>4516</v>
      </c>
      <c r="AC1211" s="32" t="s">
        <v>2269</v>
      </c>
      <c r="AD1211" s="34"/>
      <c r="AE1211" s="32" t="s">
        <v>39</v>
      </c>
      <c r="AF1211" s="32" t="s">
        <v>50</v>
      </c>
      <c r="AG1211" s="35">
        <v>0</v>
      </c>
      <c r="AH1211" s="33">
        <v>44833.650231481479</v>
      </c>
      <c r="AI1211" s="32" t="s">
        <v>56</v>
      </c>
    </row>
    <row r="1212" spans="1:35">
      <c r="A1212" s="32" t="s">
        <v>35</v>
      </c>
      <c r="B1212" s="32" t="s">
        <v>1527</v>
      </c>
      <c r="C1212" s="33">
        <v>44833.596886574072</v>
      </c>
      <c r="D1212" s="33">
        <v>44833.41574074074</v>
      </c>
      <c r="E1212" s="32" t="s">
        <v>37</v>
      </c>
      <c r="F1212" s="32" t="s">
        <v>4518</v>
      </c>
      <c r="G1212">
        <v>12342</v>
      </c>
      <c r="H1212" s="33">
        <v>44845.593414351853</v>
      </c>
      <c r="I1212" s="32" t="s">
        <v>38</v>
      </c>
      <c r="J1212" s="32" t="s">
        <v>39</v>
      </c>
      <c r="K1212" s="33"/>
      <c r="L1212" s="32" t="s">
        <v>40</v>
      </c>
      <c r="M1212" s="32" t="s">
        <v>56</v>
      </c>
      <c r="N1212">
        <v>1</v>
      </c>
      <c r="O1212" s="32" t="s">
        <v>224</v>
      </c>
      <c r="P1212">
        <v>0</v>
      </c>
      <c r="Q1212" s="32" t="s">
        <v>56</v>
      </c>
      <c r="R1212">
        <v>6331</v>
      </c>
      <c r="S1212" s="32" t="s">
        <v>622</v>
      </c>
      <c r="T1212" s="32" t="s">
        <v>623</v>
      </c>
      <c r="U1212" s="32" t="s">
        <v>45</v>
      </c>
      <c r="V1212" s="32" t="s">
        <v>4519</v>
      </c>
      <c r="W1212" s="33">
        <v>44833.419675925928</v>
      </c>
      <c r="X1212" s="32" t="s">
        <v>94</v>
      </c>
      <c r="Y1212" s="32" t="s">
        <v>47</v>
      </c>
      <c r="Z1212" s="32" t="s">
        <v>48</v>
      </c>
      <c r="AA1212" s="32" t="s">
        <v>455</v>
      </c>
      <c r="AB1212" s="32" t="s">
        <v>4520</v>
      </c>
      <c r="AC1212" s="32" t="s">
        <v>570</v>
      </c>
      <c r="AD1212" s="34"/>
      <c r="AE1212" s="32" t="s">
        <v>39</v>
      </c>
      <c r="AF1212" s="32" t="s">
        <v>50</v>
      </c>
      <c r="AG1212" s="35">
        <v>0</v>
      </c>
      <c r="AH1212" s="33">
        <v>44833.596886574072</v>
      </c>
      <c r="AI1212" s="32" t="s">
        <v>56</v>
      </c>
    </row>
    <row r="1213" spans="1:35">
      <c r="A1213" s="32" t="s">
        <v>35</v>
      </c>
      <c r="B1213" s="32" t="s">
        <v>178</v>
      </c>
      <c r="C1213" s="33">
        <v>44833.597118055557</v>
      </c>
      <c r="D1213" s="33">
        <v>44833.424513888887</v>
      </c>
      <c r="E1213" s="32" t="s">
        <v>37</v>
      </c>
      <c r="F1213" s="32" t="s">
        <v>39</v>
      </c>
      <c r="G1213">
        <v>12343</v>
      </c>
      <c r="H1213" s="33">
        <v>44838.45752314815</v>
      </c>
      <c r="I1213" s="32" t="s">
        <v>38</v>
      </c>
      <c r="J1213" s="32" t="s">
        <v>39</v>
      </c>
      <c r="K1213" s="33"/>
      <c r="L1213" s="32" t="s">
        <v>40</v>
      </c>
      <c r="M1213" s="32" t="s">
        <v>56</v>
      </c>
      <c r="N1213">
        <v>1</v>
      </c>
      <c r="O1213" s="32" t="s">
        <v>490</v>
      </c>
      <c r="P1213">
        <v>0</v>
      </c>
      <c r="Q1213" s="32" t="s">
        <v>41</v>
      </c>
      <c r="R1213">
        <v>8633</v>
      </c>
      <c r="S1213" s="32" t="s">
        <v>213</v>
      </c>
      <c r="T1213" s="32" t="s">
        <v>214</v>
      </c>
      <c r="U1213" s="32" t="s">
        <v>45</v>
      </c>
      <c r="V1213" s="32" t="s">
        <v>4521</v>
      </c>
      <c r="W1213" s="33">
        <v>44833.463634259257</v>
      </c>
      <c r="X1213" s="32" t="s">
        <v>149</v>
      </c>
      <c r="Y1213" s="32" t="s">
        <v>47</v>
      </c>
      <c r="Z1213" s="32" t="s">
        <v>48</v>
      </c>
      <c r="AA1213" s="32" t="s">
        <v>182</v>
      </c>
      <c r="AB1213" s="32" t="s">
        <v>217</v>
      </c>
      <c r="AC1213" s="32" t="s">
        <v>786</v>
      </c>
      <c r="AD1213" s="34">
        <v>44686</v>
      </c>
      <c r="AE1213" s="32" t="s">
        <v>39</v>
      </c>
      <c r="AF1213" s="32" t="s">
        <v>53</v>
      </c>
      <c r="AG1213" s="35">
        <v>0</v>
      </c>
      <c r="AH1213" s="33">
        <v>44833.604085648149</v>
      </c>
      <c r="AI1213" s="32" t="s">
        <v>56</v>
      </c>
    </row>
    <row r="1214" spans="1:35">
      <c r="A1214" s="32" t="s">
        <v>35</v>
      </c>
      <c r="B1214" s="32" t="s">
        <v>73</v>
      </c>
      <c r="C1214" s="33">
        <v>44833.597326388888</v>
      </c>
      <c r="D1214" s="33">
        <v>44833.432743055557</v>
      </c>
      <c r="E1214" s="32" t="s">
        <v>37</v>
      </c>
      <c r="F1214" s="32" t="s">
        <v>4522</v>
      </c>
      <c r="G1214">
        <v>12344</v>
      </c>
      <c r="H1214" s="33">
        <v>44845.52579861111</v>
      </c>
      <c r="I1214" s="32" t="s">
        <v>38</v>
      </c>
      <c r="J1214" s="32" t="s">
        <v>39</v>
      </c>
      <c r="K1214" s="33"/>
      <c r="L1214" s="32" t="s">
        <v>40</v>
      </c>
      <c r="M1214" s="32" t="s">
        <v>56</v>
      </c>
      <c r="N1214">
        <v>1</v>
      </c>
      <c r="O1214" s="32" t="s">
        <v>127</v>
      </c>
      <c r="P1214">
        <v>0</v>
      </c>
      <c r="Q1214" s="32" t="s">
        <v>56</v>
      </c>
      <c r="R1214">
        <v>6941</v>
      </c>
      <c r="S1214" s="32" t="s">
        <v>366</v>
      </c>
      <c r="T1214" s="32" t="s">
        <v>367</v>
      </c>
      <c r="U1214" s="32" t="s">
        <v>45</v>
      </c>
      <c r="V1214" s="32" t="s">
        <v>4523</v>
      </c>
      <c r="W1214" s="33">
        <v>44833.504421296297</v>
      </c>
      <c r="X1214" s="32" t="s">
        <v>58</v>
      </c>
      <c r="Y1214" s="32" t="s">
        <v>47</v>
      </c>
      <c r="Z1214" s="32" t="s">
        <v>48</v>
      </c>
      <c r="AA1214" s="32" t="s">
        <v>77</v>
      </c>
      <c r="AB1214" s="32" t="s">
        <v>4522</v>
      </c>
      <c r="AC1214" s="32" t="s">
        <v>497</v>
      </c>
      <c r="AD1214" s="34">
        <v>44686</v>
      </c>
      <c r="AE1214" s="32" t="s">
        <v>39</v>
      </c>
      <c r="AF1214" s="32" t="s">
        <v>50</v>
      </c>
      <c r="AG1214" s="35">
        <v>0</v>
      </c>
      <c r="AH1214" s="33">
        <v>44833.647916666669</v>
      </c>
      <c r="AI1214" s="32" t="s">
        <v>56</v>
      </c>
    </row>
    <row r="1215" spans="1:35">
      <c r="A1215" s="32" t="s">
        <v>35</v>
      </c>
      <c r="B1215" s="32" t="s">
        <v>329</v>
      </c>
      <c r="C1215" s="33">
        <v>44836.483194444445</v>
      </c>
      <c r="D1215" s="33">
        <v>44833.434548611112</v>
      </c>
      <c r="E1215" s="32" t="s">
        <v>37</v>
      </c>
      <c r="F1215" s="32" t="s">
        <v>39</v>
      </c>
      <c r="G1215">
        <v>12345</v>
      </c>
      <c r="H1215" s="33">
        <v>44838.572916666664</v>
      </c>
      <c r="I1215" s="32" t="s">
        <v>4524</v>
      </c>
      <c r="J1215" s="32" t="s">
        <v>45</v>
      </c>
      <c r="K1215" s="33">
        <v>44833.440509259257</v>
      </c>
      <c r="L1215" s="32" t="s">
        <v>40</v>
      </c>
      <c r="M1215" s="32" t="s">
        <v>56</v>
      </c>
      <c r="N1215">
        <v>2</v>
      </c>
      <c r="O1215" s="32" t="s">
        <v>518</v>
      </c>
      <c r="P1215">
        <v>1</v>
      </c>
      <c r="Q1215" s="32" t="s">
        <v>41</v>
      </c>
      <c r="R1215">
        <v>5706</v>
      </c>
      <c r="S1215" s="32" t="s">
        <v>653</v>
      </c>
      <c r="T1215" s="32" t="s">
        <v>3835</v>
      </c>
      <c r="U1215" s="32" t="s">
        <v>45</v>
      </c>
      <c r="V1215" s="32" t="s">
        <v>4525</v>
      </c>
      <c r="W1215" s="33">
        <v>44834.445162037038</v>
      </c>
      <c r="X1215" s="32" t="s">
        <v>215</v>
      </c>
      <c r="Y1215" s="32" t="s">
        <v>47</v>
      </c>
      <c r="Z1215" s="32" t="s">
        <v>48</v>
      </c>
      <c r="AA1215" s="32" t="s">
        <v>330</v>
      </c>
      <c r="AB1215" s="32" t="s">
        <v>4526</v>
      </c>
      <c r="AC1215" s="32" t="s">
        <v>537</v>
      </c>
      <c r="AD1215" s="34"/>
      <c r="AE1215" s="32" t="s">
        <v>39</v>
      </c>
      <c r="AF1215" s="32" t="s">
        <v>53</v>
      </c>
      <c r="AG1215" s="35">
        <v>0</v>
      </c>
      <c r="AH1215" s="33">
        <v>44836.483194444445</v>
      </c>
      <c r="AI1215" s="32" t="s">
        <v>56</v>
      </c>
    </row>
    <row r="1216" spans="1:35">
      <c r="A1216" s="32" t="s">
        <v>35</v>
      </c>
      <c r="B1216" s="32" t="s">
        <v>178</v>
      </c>
      <c r="C1216" s="33">
        <v>44833.597650462965</v>
      </c>
      <c r="D1216" s="33">
        <v>44833.437291666669</v>
      </c>
      <c r="E1216" s="32" t="s">
        <v>37</v>
      </c>
      <c r="F1216" s="32" t="s">
        <v>4527</v>
      </c>
      <c r="G1216">
        <v>12346</v>
      </c>
      <c r="H1216" s="33">
        <v>44845.58792824074</v>
      </c>
      <c r="I1216" s="32" t="s">
        <v>38</v>
      </c>
      <c r="J1216" s="32" t="s">
        <v>39</v>
      </c>
      <c r="K1216" s="33"/>
      <c r="L1216" s="32" t="s">
        <v>40</v>
      </c>
      <c r="M1216" s="32" t="s">
        <v>56</v>
      </c>
      <c r="N1216">
        <v>1</v>
      </c>
      <c r="O1216" s="32" t="s">
        <v>73</v>
      </c>
      <c r="P1216">
        <v>0</v>
      </c>
      <c r="Q1216" s="32" t="s">
        <v>56</v>
      </c>
      <c r="R1216">
        <v>5776</v>
      </c>
      <c r="S1216" s="32" t="s">
        <v>542</v>
      </c>
      <c r="T1216" s="32" t="s">
        <v>543</v>
      </c>
      <c r="U1216" s="32" t="s">
        <v>45</v>
      </c>
      <c r="V1216" s="32" t="s">
        <v>468</v>
      </c>
      <c r="W1216" s="33">
        <v>44833.447476851848</v>
      </c>
      <c r="X1216" s="32" t="s">
        <v>46</v>
      </c>
      <c r="Y1216" s="32" t="s">
        <v>47</v>
      </c>
      <c r="Z1216" s="32" t="s">
        <v>48</v>
      </c>
      <c r="AA1216" s="32" t="s">
        <v>182</v>
      </c>
      <c r="AB1216" s="32" t="s">
        <v>4527</v>
      </c>
      <c r="AC1216" s="32" t="s">
        <v>532</v>
      </c>
      <c r="AD1216" s="34"/>
      <c r="AE1216" s="32" t="s">
        <v>39</v>
      </c>
      <c r="AF1216" s="32" t="s">
        <v>53</v>
      </c>
      <c r="AG1216" s="35">
        <v>0</v>
      </c>
      <c r="AH1216" s="33">
        <v>44833.597650462965</v>
      </c>
      <c r="AI1216" s="32" t="s">
        <v>56</v>
      </c>
    </row>
    <row r="1217" spans="1:35">
      <c r="A1217" s="32" t="s">
        <v>35</v>
      </c>
      <c r="B1217" s="32" t="s">
        <v>178</v>
      </c>
      <c r="C1217" s="33">
        <v>44833.702673611115</v>
      </c>
      <c r="D1217" s="33">
        <v>44833.450914351852</v>
      </c>
      <c r="E1217" s="32" t="s">
        <v>37</v>
      </c>
      <c r="F1217" s="32" t="s">
        <v>39</v>
      </c>
      <c r="G1217">
        <v>12347</v>
      </c>
      <c r="H1217" s="33">
        <v>44837.70753472222</v>
      </c>
      <c r="I1217" s="32" t="s">
        <v>38</v>
      </c>
      <c r="J1217" s="32" t="s">
        <v>39</v>
      </c>
      <c r="K1217" s="33"/>
      <c r="L1217" s="32" t="s">
        <v>40</v>
      </c>
      <c r="M1217" s="32" t="s">
        <v>56</v>
      </c>
      <c r="N1217">
        <v>1</v>
      </c>
      <c r="O1217" s="32" t="s">
        <v>54</v>
      </c>
      <c r="P1217">
        <v>0</v>
      </c>
      <c r="Q1217" s="32" t="s">
        <v>41</v>
      </c>
      <c r="R1217">
        <v>897741185</v>
      </c>
      <c r="S1217" s="32" t="s">
        <v>1975</v>
      </c>
      <c r="T1217" s="32" t="s">
        <v>1976</v>
      </c>
      <c r="U1217" s="32" t="s">
        <v>45</v>
      </c>
      <c r="V1217" s="32" t="s">
        <v>4528</v>
      </c>
      <c r="W1217" s="33">
        <v>44833.696053240739</v>
      </c>
      <c r="X1217" s="32" t="s">
        <v>67</v>
      </c>
      <c r="Y1217" s="32" t="s">
        <v>47</v>
      </c>
      <c r="Z1217" s="32" t="s">
        <v>48</v>
      </c>
      <c r="AA1217" s="32" t="s">
        <v>182</v>
      </c>
      <c r="AB1217" s="32" t="s">
        <v>4529</v>
      </c>
      <c r="AC1217" s="32" t="s">
        <v>291</v>
      </c>
      <c r="AD1217" s="34"/>
      <c r="AE1217" s="32" t="s">
        <v>39</v>
      </c>
      <c r="AF1217" s="32" t="s">
        <v>53</v>
      </c>
      <c r="AG1217" s="35">
        <v>0</v>
      </c>
      <c r="AH1217" s="33">
        <v>44833.702673611115</v>
      </c>
      <c r="AI1217" s="32" t="s">
        <v>56</v>
      </c>
    </row>
    <row r="1218" spans="1:35">
      <c r="A1218" s="32" t="s">
        <v>35</v>
      </c>
      <c r="B1218" s="32" t="s">
        <v>2348</v>
      </c>
      <c r="C1218" s="33">
        <v>44833.59784722222</v>
      </c>
      <c r="D1218" s="33">
        <v>44833.451226851852</v>
      </c>
      <c r="E1218" s="32" t="s">
        <v>37</v>
      </c>
      <c r="F1218" s="32" t="s">
        <v>4530</v>
      </c>
      <c r="G1218">
        <v>12348</v>
      </c>
      <c r="H1218" s="33">
        <v>44845.547152777777</v>
      </c>
      <c r="I1218" s="32" t="s">
        <v>38</v>
      </c>
      <c r="J1218" s="32" t="s">
        <v>39</v>
      </c>
      <c r="K1218" s="33"/>
      <c r="L1218" s="32" t="s">
        <v>40</v>
      </c>
      <c r="M1218" s="32" t="s">
        <v>56</v>
      </c>
      <c r="N1218">
        <v>1</v>
      </c>
      <c r="O1218" s="32" t="s">
        <v>60</v>
      </c>
      <c r="P1218">
        <v>0</v>
      </c>
      <c r="Q1218" s="32" t="s">
        <v>56</v>
      </c>
      <c r="R1218">
        <v>5735</v>
      </c>
      <c r="S1218" s="32" t="s">
        <v>988</v>
      </c>
      <c r="T1218" s="32" t="s">
        <v>989</v>
      </c>
      <c r="U1218" s="32" t="s">
        <v>45</v>
      </c>
      <c r="V1218" s="32" t="s">
        <v>934</v>
      </c>
      <c r="W1218" s="33">
        <v>44833.502106481479</v>
      </c>
      <c r="X1218" s="32" t="s">
        <v>58</v>
      </c>
      <c r="Y1218" s="32" t="s">
        <v>52</v>
      </c>
      <c r="Z1218" s="32" t="s">
        <v>48</v>
      </c>
      <c r="AA1218" s="32" t="s">
        <v>474</v>
      </c>
      <c r="AB1218" s="32" t="s">
        <v>617</v>
      </c>
      <c r="AC1218" s="32" t="s">
        <v>287</v>
      </c>
      <c r="AD1218" s="34"/>
      <c r="AE1218" s="32" t="s">
        <v>39</v>
      </c>
      <c r="AF1218" s="32" t="s">
        <v>50</v>
      </c>
      <c r="AG1218" s="35">
        <v>0</v>
      </c>
      <c r="AH1218" s="33">
        <v>44833.59784722222</v>
      </c>
      <c r="AI1218" s="32" t="s">
        <v>56</v>
      </c>
    </row>
    <row r="1219" spans="1:35">
      <c r="A1219" s="32" t="s">
        <v>35</v>
      </c>
      <c r="B1219" s="32" t="s">
        <v>178</v>
      </c>
      <c r="C1219" s="33"/>
      <c r="D1219" s="33">
        <v>44833.458067129628</v>
      </c>
      <c r="E1219" s="32" t="s">
        <v>37</v>
      </c>
      <c r="F1219" s="32" t="s">
        <v>39</v>
      </c>
      <c r="G1219">
        <v>12349</v>
      </c>
      <c r="H1219" s="33">
        <v>44837.70820601852</v>
      </c>
      <c r="I1219" s="32" t="s">
        <v>38</v>
      </c>
      <c r="J1219" s="32" t="s">
        <v>39</v>
      </c>
      <c r="K1219" s="33"/>
      <c r="L1219" s="32" t="s">
        <v>40</v>
      </c>
      <c r="M1219" s="32" t="s">
        <v>56</v>
      </c>
      <c r="N1219">
        <v>3</v>
      </c>
      <c r="O1219" s="32" t="s">
        <v>73</v>
      </c>
      <c r="P1219">
        <v>0</v>
      </c>
      <c r="Q1219" s="32" t="s">
        <v>41</v>
      </c>
      <c r="R1219">
        <v>8692</v>
      </c>
      <c r="S1219" s="32" t="s">
        <v>64</v>
      </c>
      <c r="T1219" s="32" t="s">
        <v>65</v>
      </c>
      <c r="U1219" s="32" t="s">
        <v>39</v>
      </c>
      <c r="V1219" s="32" t="s">
        <v>39</v>
      </c>
      <c r="W1219" s="33"/>
      <c r="X1219" s="32" t="s">
        <v>433</v>
      </c>
      <c r="Y1219" s="32" t="s">
        <v>47</v>
      </c>
      <c r="Z1219" s="32" t="s">
        <v>160</v>
      </c>
      <c r="AA1219" s="32" t="s">
        <v>182</v>
      </c>
      <c r="AB1219" s="32" t="s">
        <v>69</v>
      </c>
      <c r="AC1219" s="32" t="s">
        <v>1237</v>
      </c>
      <c r="AD1219" s="34"/>
      <c r="AE1219" s="32" t="s">
        <v>39</v>
      </c>
      <c r="AF1219" s="32" t="s">
        <v>53</v>
      </c>
      <c r="AG1219" s="35">
        <v>0</v>
      </c>
      <c r="AH1219" s="33">
        <v>44837.620567129627</v>
      </c>
      <c r="AI1219" s="32" t="s">
        <v>56</v>
      </c>
    </row>
    <row r="1220" spans="1:35">
      <c r="A1220" s="32" t="s">
        <v>35</v>
      </c>
      <c r="B1220" s="32" t="s">
        <v>329</v>
      </c>
      <c r="C1220" s="33"/>
      <c r="D1220" s="33">
        <v>44833.459317129629</v>
      </c>
      <c r="E1220" s="32" t="s">
        <v>37</v>
      </c>
      <c r="F1220" s="32" t="s">
        <v>4531</v>
      </c>
      <c r="G1220">
        <v>12350</v>
      </c>
      <c r="H1220" s="33">
        <v>44845.459317129629</v>
      </c>
      <c r="I1220" s="32" t="s">
        <v>38</v>
      </c>
      <c r="J1220" s="32" t="s">
        <v>39</v>
      </c>
      <c r="K1220" s="33"/>
      <c r="L1220" s="32" t="s">
        <v>40</v>
      </c>
      <c r="M1220" s="32" t="s">
        <v>56</v>
      </c>
      <c r="N1220">
        <v>1</v>
      </c>
      <c r="O1220" s="32" t="s">
        <v>92</v>
      </c>
      <c r="P1220">
        <v>0</v>
      </c>
      <c r="Q1220" s="32" t="s">
        <v>56</v>
      </c>
      <c r="R1220">
        <v>8744</v>
      </c>
      <c r="S1220" s="32" t="s">
        <v>553</v>
      </c>
      <c r="T1220" s="32" t="s">
        <v>554</v>
      </c>
      <c r="U1220" s="32" t="s">
        <v>39</v>
      </c>
      <c r="V1220" s="32" t="s">
        <v>39</v>
      </c>
      <c r="W1220" s="33"/>
      <c r="X1220" s="32" t="s">
        <v>672</v>
      </c>
      <c r="Y1220" s="32" t="s">
        <v>47</v>
      </c>
      <c r="Z1220" s="32" t="s">
        <v>160</v>
      </c>
      <c r="AA1220" s="32" t="s">
        <v>330</v>
      </c>
      <c r="AB1220" s="32" t="s">
        <v>4532</v>
      </c>
      <c r="AC1220" s="32" t="s">
        <v>496</v>
      </c>
      <c r="AD1220" s="34"/>
      <c r="AE1220" s="32" t="s">
        <v>39</v>
      </c>
      <c r="AF1220" s="32" t="s">
        <v>53</v>
      </c>
      <c r="AG1220" s="35">
        <v>0</v>
      </c>
      <c r="AH1220" s="33">
        <v>44834.53570601852</v>
      </c>
      <c r="AI1220" s="32" t="s">
        <v>56</v>
      </c>
    </row>
    <row r="1221" spans="1:35">
      <c r="A1221" s="32" t="s">
        <v>35</v>
      </c>
      <c r="B1221" s="32" t="s">
        <v>2348</v>
      </c>
      <c r="C1221" s="33">
        <v>44833.598101851851</v>
      </c>
      <c r="D1221" s="33">
        <v>44833.460046296299</v>
      </c>
      <c r="E1221" s="32" t="s">
        <v>37</v>
      </c>
      <c r="F1221" s="32" t="s">
        <v>4533</v>
      </c>
      <c r="G1221">
        <v>12351</v>
      </c>
      <c r="H1221" s="33">
        <v>44845.495324074072</v>
      </c>
      <c r="I1221" s="32" t="s">
        <v>38</v>
      </c>
      <c r="J1221" s="32" t="s">
        <v>39</v>
      </c>
      <c r="K1221" s="33"/>
      <c r="L1221" s="32" t="s">
        <v>40</v>
      </c>
      <c r="M1221" s="32" t="s">
        <v>56</v>
      </c>
      <c r="N1221">
        <v>2</v>
      </c>
      <c r="O1221" s="32" t="s">
        <v>60</v>
      </c>
      <c r="P1221">
        <v>0</v>
      </c>
      <c r="Q1221" s="32" t="s">
        <v>56</v>
      </c>
      <c r="R1221">
        <v>955149929</v>
      </c>
      <c r="S1221" s="32" t="s">
        <v>766</v>
      </c>
      <c r="T1221" s="32" t="s">
        <v>767</v>
      </c>
      <c r="U1221" s="32" t="s">
        <v>45</v>
      </c>
      <c r="V1221" s="32" t="s">
        <v>4534</v>
      </c>
      <c r="W1221" s="33">
        <v>44833.562997685185</v>
      </c>
      <c r="X1221" s="32" t="s">
        <v>46</v>
      </c>
      <c r="Y1221" s="32" t="s">
        <v>47</v>
      </c>
      <c r="Z1221" s="32" t="s">
        <v>48</v>
      </c>
      <c r="AA1221" s="32" t="s">
        <v>314</v>
      </c>
      <c r="AB1221" s="32" t="s">
        <v>4535</v>
      </c>
      <c r="AC1221" s="32" t="s">
        <v>265</v>
      </c>
      <c r="AD1221" s="34"/>
      <c r="AE1221" s="32" t="s">
        <v>39</v>
      </c>
      <c r="AF1221" s="32" t="s">
        <v>50</v>
      </c>
      <c r="AG1221" s="35">
        <v>0</v>
      </c>
      <c r="AH1221" s="33">
        <v>44833.598101851851</v>
      </c>
      <c r="AI1221" s="32" t="s">
        <v>56</v>
      </c>
    </row>
    <row r="1222" spans="1:35">
      <c r="A1222" s="32" t="s">
        <v>35</v>
      </c>
      <c r="B1222" s="32" t="s">
        <v>1527</v>
      </c>
      <c r="C1222" s="33">
        <v>44833.598333333335</v>
      </c>
      <c r="D1222" s="33">
        <v>44833.464178240742</v>
      </c>
      <c r="E1222" s="32" t="s">
        <v>37</v>
      </c>
      <c r="F1222" s="32" t="s">
        <v>4536</v>
      </c>
      <c r="G1222">
        <v>12352</v>
      </c>
      <c r="H1222" s="33">
        <v>44845.583055555559</v>
      </c>
      <c r="I1222" s="32" t="s">
        <v>38</v>
      </c>
      <c r="J1222" s="32" t="s">
        <v>39</v>
      </c>
      <c r="K1222" s="33"/>
      <c r="L1222" s="32" t="s">
        <v>40</v>
      </c>
      <c r="M1222" s="32" t="s">
        <v>56</v>
      </c>
      <c r="N1222">
        <v>1</v>
      </c>
      <c r="O1222" s="32" t="s">
        <v>127</v>
      </c>
      <c r="P1222">
        <v>0</v>
      </c>
      <c r="Q1222" s="32" t="s">
        <v>56</v>
      </c>
      <c r="R1222">
        <v>5775</v>
      </c>
      <c r="S1222" s="32" t="s">
        <v>2277</v>
      </c>
      <c r="T1222" s="32" t="s">
        <v>2278</v>
      </c>
      <c r="U1222" s="32" t="s">
        <v>45</v>
      </c>
      <c r="V1222" s="32" t="s">
        <v>1112</v>
      </c>
      <c r="W1222" s="33">
        <v>44833.479826388888</v>
      </c>
      <c r="X1222" s="32" t="s">
        <v>51</v>
      </c>
      <c r="Y1222" s="32" t="s">
        <v>47</v>
      </c>
      <c r="Z1222" s="32" t="s">
        <v>48</v>
      </c>
      <c r="AA1222" s="32" t="s">
        <v>701</v>
      </c>
      <c r="AB1222" s="32" t="s">
        <v>4537</v>
      </c>
      <c r="AC1222" s="32" t="s">
        <v>532</v>
      </c>
      <c r="AD1222" s="34"/>
      <c r="AE1222" s="32" t="s">
        <v>39</v>
      </c>
      <c r="AF1222" s="32" t="s">
        <v>50</v>
      </c>
      <c r="AG1222" s="35">
        <v>0</v>
      </c>
      <c r="AH1222" s="33">
        <v>44833.598333333335</v>
      </c>
      <c r="AI1222" s="32" t="s">
        <v>56</v>
      </c>
    </row>
    <row r="1223" spans="1:35">
      <c r="A1223" s="32" t="s">
        <v>35</v>
      </c>
      <c r="B1223" s="32" t="s">
        <v>36</v>
      </c>
      <c r="C1223" s="33">
        <v>44837.593969907408</v>
      </c>
      <c r="D1223" s="33">
        <v>44833.474398148152</v>
      </c>
      <c r="E1223" s="32" t="s">
        <v>37</v>
      </c>
      <c r="F1223" s="32" t="s">
        <v>4538</v>
      </c>
      <c r="G1223">
        <v>12353</v>
      </c>
      <c r="H1223" s="33">
        <v>44845.474872685183</v>
      </c>
      <c r="I1223" s="32" t="s">
        <v>38</v>
      </c>
      <c r="J1223" s="32" t="s">
        <v>39</v>
      </c>
      <c r="K1223" s="33"/>
      <c r="L1223" s="32" t="s">
        <v>40</v>
      </c>
      <c r="M1223" s="32" t="s">
        <v>56</v>
      </c>
      <c r="N1223">
        <v>1</v>
      </c>
      <c r="O1223" s="32" t="s">
        <v>82</v>
      </c>
      <c r="P1223">
        <v>0</v>
      </c>
      <c r="Q1223" s="32" t="s">
        <v>56</v>
      </c>
      <c r="R1223">
        <v>8455</v>
      </c>
      <c r="S1223" s="32" t="s">
        <v>70</v>
      </c>
      <c r="T1223" s="32" t="s">
        <v>71</v>
      </c>
      <c r="U1223" s="32" t="s">
        <v>45</v>
      </c>
      <c r="V1223" s="32" t="s">
        <v>4539</v>
      </c>
      <c r="W1223" s="33">
        <v>44837.593969907408</v>
      </c>
      <c r="X1223" s="32" t="s">
        <v>151</v>
      </c>
      <c r="Y1223" s="32" t="s">
        <v>47</v>
      </c>
      <c r="Z1223" s="32" t="s">
        <v>48</v>
      </c>
      <c r="AA1223" s="32" t="s">
        <v>49</v>
      </c>
      <c r="AB1223" s="32" t="s">
        <v>4540</v>
      </c>
      <c r="AC1223" s="32" t="s">
        <v>717</v>
      </c>
      <c r="AD1223" s="34">
        <v>44686</v>
      </c>
      <c r="AE1223" s="32" t="s">
        <v>39</v>
      </c>
      <c r="AF1223" s="32" t="s">
        <v>50</v>
      </c>
      <c r="AG1223" s="35">
        <v>0</v>
      </c>
      <c r="AH1223" s="33">
        <v>44837.691319444442</v>
      </c>
      <c r="AI1223" s="32" t="s">
        <v>56</v>
      </c>
    </row>
    <row r="1224" spans="1:35">
      <c r="A1224" s="32" t="s">
        <v>35</v>
      </c>
      <c r="B1224" s="32" t="s">
        <v>737</v>
      </c>
      <c r="C1224" s="33"/>
      <c r="D1224" s="33">
        <v>44833.495578703703</v>
      </c>
      <c r="E1224" s="32" t="s">
        <v>37</v>
      </c>
      <c r="F1224" s="32" t="s">
        <v>39</v>
      </c>
      <c r="G1224">
        <v>12354</v>
      </c>
      <c r="H1224" s="33">
        <v>44838.371111111112</v>
      </c>
      <c r="I1224" s="32" t="s">
        <v>4541</v>
      </c>
      <c r="J1224" s="32" t="s">
        <v>45</v>
      </c>
      <c r="K1224" s="33">
        <v>44833.572465277779</v>
      </c>
      <c r="L1224" s="32" t="s">
        <v>40</v>
      </c>
      <c r="M1224" s="32" t="s">
        <v>56</v>
      </c>
      <c r="N1224">
        <v>2</v>
      </c>
      <c r="O1224" s="32" t="s">
        <v>948</v>
      </c>
      <c r="P1224">
        <v>1</v>
      </c>
      <c r="Q1224" s="32" t="s">
        <v>41</v>
      </c>
      <c r="R1224">
        <v>6569</v>
      </c>
      <c r="S1224" s="32" t="s">
        <v>842</v>
      </c>
      <c r="T1224" s="32" t="s">
        <v>843</v>
      </c>
      <c r="U1224" s="32" t="s">
        <v>39</v>
      </c>
      <c r="V1224" s="32" t="s">
        <v>39</v>
      </c>
      <c r="W1224" s="33"/>
      <c r="X1224" s="32" t="s">
        <v>614</v>
      </c>
      <c r="Y1224" s="32" t="s">
        <v>47</v>
      </c>
      <c r="Z1224" s="32" t="s">
        <v>160</v>
      </c>
      <c r="AA1224" s="32" t="s">
        <v>739</v>
      </c>
      <c r="AB1224" s="32" t="s">
        <v>4542</v>
      </c>
      <c r="AC1224" s="32" t="s">
        <v>630</v>
      </c>
      <c r="AD1224" s="34"/>
      <c r="AE1224" s="32" t="s">
        <v>39</v>
      </c>
      <c r="AF1224" s="32" t="s">
        <v>53</v>
      </c>
      <c r="AG1224" s="35">
        <v>0</v>
      </c>
      <c r="AH1224" s="33">
        <v>44834.396805555552</v>
      </c>
      <c r="AI1224" s="32" t="s">
        <v>56</v>
      </c>
    </row>
    <row r="1225" spans="1:35">
      <c r="A1225" s="32" t="s">
        <v>35</v>
      </c>
      <c r="B1225" s="32" t="s">
        <v>737</v>
      </c>
      <c r="C1225" s="33"/>
      <c r="D1225" s="33">
        <v>44833.5002662037</v>
      </c>
      <c r="E1225" s="32" t="s">
        <v>37</v>
      </c>
      <c r="F1225" s="32" t="s">
        <v>4543</v>
      </c>
      <c r="G1225">
        <v>12355</v>
      </c>
      <c r="H1225" s="33">
        <v>44845.500902777778</v>
      </c>
      <c r="I1225" s="32" t="s">
        <v>38</v>
      </c>
      <c r="J1225" s="32" t="s">
        <v>39</v>
      </c>
      <c r="K1225" s="33"/>
      <c r="L1225" s="32" t="s">
        <v>40</v>
      </c>
      <c r="M1225" s="32" t="s">
        <v>56</v>
      </c>
      <c r="N1225">
        <v>1</v>
      </c>
      <c r="O1225" s="32" t="s">
        <v>948</v>
      </c>
      <c r="P1225">
        <v>0</v>
      </c>
      <c r="Q1225" s="32" t="s">
        <v>56</v>
      </c>
      <c r="R1225">
        <v>645862425</v>
      </c>
      <c r="S1225" s="32" t="s">
        <v>492</v>
      </c>
      <c r="T1225" s="32" t="s">
        <v>493</v>
      </c>
      <c r="U1225" s="32" t="s">
        <v>39</v>
      </c>
      <c r="V1225" s="32" t="s">
        <v>39</v>
      </c>
      <c r="W1225" s="33"/>
      <c r="X1225" s="32" t="s">
        <v>614</v>
      </c>
      <c r="Y1225" s="32" t="s">
        <v>47</v>
      </c>
      <c r="Z1225" s="32" t="s">
        <v>160</v>
      </c>
      <c r="AA1225" s="32" t="s">
        <v>920</v>
      </c>
      <c r="AB1225" s="32" t="s">
        <v>4544</v>
      </c>
      <c r="AC1225" s="32" t="s">
        <v>496</v>
      </c>
      <c r="AD1225" s="34"/>
      <c r="AE1225" s="32" t="s">
        <v>39</v>
      </c>
      <c r="AF1225" s="32" t="s">
        <v>53</v>
      </c>
      <c r="AG1225" s="35">
        <v>0</v>
      </c>
      <c r="AH1225" s="33">
        <v>44833.506458333337</v>
      </c>
      <c r="AI1225" s="32" t="s">
        <v>56</v>
      </c>
    </row>
    <row r="1226" spans="1:35">
      <c r="A1226" s="32" t="s">
        <v>35</v>
      </c>
      <c r="B1226" s="32" t="s">
        <v>178</v>
      </c>
      <c r="C1226" s="33">
        <v>44833.650601851848</v>
      </c>
      <c r="D1226" s="33">
        <v>44833.543877314813</v>
      </c>
      <c r="E1226" s="32" t="s">
        <v>37</v>
      </c>
      <c r="F1226" s="32" t="s">
        <v>4545</v>
      </c>
      <c r="G1226">
        <v>12356</v>
      </c>
      <c r="H1226" s="33">
        <v>44845.574212962965</v>
      </c>
      <c r="I1226" s="32" t="s">
        <v>38</v>
      </c>
      <c r="J1226" s="32" t="s">
        <v>39</v>
      </c>
      <c r="K1226" s="33"/>
      <c r="L1226" s="32" t="s">
        <v>40</v>
      </c>
      <c r="M1226" s="32" t="s">
        <v>56</v>
      </c>
      <c r="N1226">
        <v>1</v>
      </c>
      <c r="O1226" s="32" t="s">
        <v>73</v>
      </c>
      <c r="P1226">
        <v>0</v>
      </c>
      <c r="Q1226" s="32" t="s">
        <v>56</v>
      </c>
      <c r="R1226">
        <v>844999030</v>
      </c>
      <c r="S1226" s="32" t="s">
        <v>4546</v>
      </c>
      <c r="T1226" s="32" t="s">
        <v>4547</v>
      </c>
      <c r="U1226" s="32" t="s">
        <v>45</v>
      </c>
      <c r="V1226" s="32" t="s">
        <v>4548</v>
      </c>
      <c r="W1226" s="33">
        <v>44833.620509259257</v>
      </c>
      <c r="X1226" s="32" t="s">
        <v>81</v>
      </c>
      <c r="Y1226" s="32" t="s">
        <v>47</v>
      </c>
      <c r="Z1226" s="32" t="s">
        <v>48</v>
      </c>
      <c r="AA1226" s="32" t="s">
        <v>182</v>
      </c>
      <c r="AB1226" s="32" t="s">
        <v>4549</v>
      </c>
      <c r="AC1226" s="32" t="s">
        <v>517</v>
      </c>
      <c r="AD1226" s="34"/>
      <c r="AE1226" s="32" t="s">
        <v>39</v>
      </c>
      <c r="AF1226" s="32" t="s">
        <v>53</v>
      </c>
      <c r="AG1226" s="35">
        <v>0</v>
      </c>
      <c r="AH1226" s="33">
        <v>44833.650601851848</v>
      </c>
      <c r="AI1226" s="32" t="s">
        <v>56</v>
      </c>
    </row>
    <row r="1227" spans="1:35">
      <c r="A1227" s="32" t="s">
        <v>35</v>
      </c>
      <c r="B1227" s="32" t="s">
        <v>1527</v>
      </c>
      <c r="C1227" s="33"/>
      <c r="D1227" s="33">
        <v>44833.567071759258</v>
      </c>
      <c r="E1227" s="32" t="s">
        <v>37</v>
      </c>
      <c r="F1227" s="32" t="s">
        <v>4550</v>
      </c>
      <c r="G1227">
        <v>12357</v>
      </c>
      <c r="H1227" s="33">
        <v>44845.567476851851</v>
      </c>
      <c r="I1227" s="32" t="s">
        <v>38</v>
      </c>
      <c r="J1227" s="32" t="s">
        <v>39</v>
      </c>
      <c r="K1227" s="33"/>
      <c r="L1227" s="32" t="s">
        <v>40</v>
      </c>
      <c r="M1227" s="32" t="s">
        <v>56</v>
      </c>
      <c r="N1227">
        <v>1</v>
      </c>
      <c r="O1227" s="32" t="s">
        <v>453</v>
      </c>
      <c r="P1227">
        <v>0</v>
      </c>
      <c r="Q1227" s="32" t="s">
        <v>56</v>
      </c>
      <c r="R1227">
        <v>8673</v>
      </c>
      <c r="S1227" s="32" t="s">
        <v>4551</v>
      </c>
      <c r="T1227" s="32" t="s">
        <v>4552</v>
      </c>
      <c r="U1227" s="32" t="s">
        <v>39</v>
      </c>
      <c r="V1227" s="32" t="s">
        <v>39</v>
      </c>
      <c r="W1227" s="33"/>
      <c r="X1227" s="32" t="s">
        <v>321</v>
      </c>
      <c r="Y1227" s="32" t="s">
        <v>47</v>
      </c>
      <c r="Z1227" s="32" t="s">
        <v>160</v>
      </c>
      <c r="AA1227" s="32" t="s">
        <v>455</v>
      </c>
      <c r="AB1227" s="32" t="s">
        <v>4553</v>
      </c>
      <c r="AC1227" s="32" t="s">
        <v>593</v>
      </c>
      <c r="AD1227" s="34"/>
      <c r="AE1227" s="32" t="s">
        <v>39</v>
      </c>
      <c r="AF1227" s="32" t="s">
        <v>50</v>
      </c>
      <c r="AG1227" s="35">
        <v>0</v>
      </c>
      <c r="AH1227" s="33">
        <v>44833.572337962964</v>
      </c>
      <c r="AI1227" s="32" t="s">
        <v>56</v>
      </c>
    </row>
    <row r="1228" spans="1:35">
      <c r="A1228" s="32" t="s">
        <v>35</v>
      </c>
      <c r="B1228" s="32" t="s">
        <v>1527</v>
      </c>
      <c r="C1228" s="33">
        <v>44833.588333333333</v>
      </c>
      <c r="D1228" s="33">
        <v>44833.578067129631</v>
      </c>
      <c r="E1228" s="32" t="s">
        <v>37</v>
      </c>
      <c r="F1228" s="32" t="s">
        <v>4554</v>
      </c>
      <c r="G1228">
        <v>12358</v>
      </c>
      <c r="H1228" s="33">
        <v>44845.588969907411</v>
      </c>
      <c r="I1228" s="32" t="s">
        <v>38</v>
      </c>
      <c r="J1228" s="32" t="s">
        <v>39</v>
      </c>
      <c r="K1228" s="33"/>
      <c r="L1228" s="32" t="s">
        <v>40</v>
      </c>
      <c r="M1228" s="32" t="s">
        <v>56</v>
      </c>
      <c r="N1228">
        <v>1</v>
      </c>
      <c r="O1228" s="32" t="s">
        <v>127</v>
      </c>
      <c r="P1228">
        <v>0</v>
      </c>
      <c r="Q1228" s="32" t="s">
        <v>56</v>
      </c>
      <c r="R1228">
        <v>625529548</v>
      </c>
      <c r="S1228" s="32" t="s">
        <v>588</v>
      </c>
      <c r="T1228" s="32" t="s">
        <v>589</v>
      </c>
      <c r="U1228" s="32" t="s">
        <v>45</v>
      </c>
      <c r="V1228" s="32" t="s">
        <v>4555</v>
      </c>
      <c r="W1228" s="33">
        <v>44833.588333333333</v>
      </c>
      <c r="X1228" s="32" t="s">
        <v>184</v>
      </c>
      <c r="Y1228" s="32" t="s">
        <v>47</v>
      </c>
      <c r="Z1228" s="32" t="s">
        <v>48</v>
      </c>
      <c r="AA1228" s="32" t="s">
        <v>701</v>
      </c>
      <c r="AB1228" s="32" t="s">
        <v>4556</v>
      </c>
      <c r="AC1228" s="32" t="s">
        <v>521</v>
      </c>
      <c r="AD1228" s="34"/>
      <c r="AE1228" s="32" t="s">
        <v>39</v>
      </c>
      <c r="AF1228" s="32" t="s">
        <v>50</v>
      </c>
      <c r="AG1228" s="35">
        <v>0</v>
      </c>
      <c r="AH1228" s="33">
        <v>44833.598692129628</v>
      </c>
      <c r="AI1228" s="32" t="s">
        <v>56</v>
      </c>
    </row>
    <row r="1229" spans="1:35">
      <c r="A1229" s="32" t="s">
        <v>35</v>
      </c>
      <c r="B1229" s="32" t="s">
        <v>178</v>
      </c>
      <c r="C1229" s="33"/>
      <c r="D1229" s="33">
        <v>44833.588414351849</v>
      </c>
      <c r="E1229" s="32" t="s">
        <v>37</v>
      </c>
      <c r="F1229" s="32" t="s">
        <v>39</v>
      </c>
      <c r="G1229">
        <v>12359</v>
      </c>
      <c r="H1229" s="33">
        <v>44838.464050925926</v>
      </c>
      <c r="I1229" s="32" t="s">
        <v>38</v>
      </c>
      <c r="J1229" s="32" t="s">
        <v>39</v>
      </c>
      <c r="K1229" s="33"/>
      <c r="L1229" s="32" t="s">
        <v>40</v>
      </c>
      <c r="M1229" s="32" t="s">
        <v>56</v>
      </c>
      <c r="N1229">
        <v>1</v>
      </c>
      <c r="O1229" s="32" t="s">
        <v>179</v>
      </c>
      <c r="P1229">
        <v>0</v>
      </c>
      <c r="Q1229" s="32" t="s">
        <v>41</v>
      </c>
      <c r="R1229">
        <v>945494944</v>
      </c>
      <c r="S1229" s="32" t="s">
        <v>555</v>
      </c>
      <c r="T1229" s="32" t="s">
        <v>556</v>
      </c>
      <c r="U1229" s="32" t="s">
        <v>39</v>
      </c>
      <c r="V1229" s="32" t="s">
        <v>39</v>
      </c>
      <c r="W1229" s="33"/>
      <c r="X1229" s="32" t="s">
        <v>215</v>
      </c>
      <c r="Y1229" s="32" t="s">
        <v>47</v>
      </c>
      <c r="Z1229" s="32" t="s">
        <v>216</v>
      </c>
      <c r="AA1229" s="32" t="s">
        <v>283</v>
      </c>
      <c r="AB1229" s="32" t="s">
        <v>3928</v>
      </c>
      <c r="AC1229" s="32" t="s">
        <v>786</v>
      </c>
      <c r="AD1229" s="34"/>
      <c r="AE1229" s="32" t="s">
        <v>39</v>
      </c>
      <c r="AF1229" s="32" t="s">
        <v>53</v>
      </c>
      <c r="AG1229" s="35">
        <v>0</v>
      </c>
      <c r="AH1229" s="33">
        <v>44834.442071759258</v>
      </c>
      <c r="AI1229" s="32" t="s">
        <v>56</v>
      </c>
    </row>
    <row r="1230" spans="1:35">
      <c r="A1230" s="32" t="s">
        <v>35</v>
      </c>
      <c r="B1230" s="32" t="s">
        <v>1527</v>
      </c>
      <c r="C1230" s="33">
        <v>44833.60528935185</v>
      </c>
      <c r="D1230" s="33">
        <v>44833.60491898148</v>
      </c>
      <c r="E1230" s="32" t="s">
        <v>37</v>
      </c>
      <c r="F1230" s="32" t="s">
        <v>4557</v>
      </c>
      <c r="G1230">
        <v>12360</v>
      </c>
      <c r="H1230" s="33">
        <v>44840.695694444446</v>
      </c>
      <c r="I1230" s="32" t="s">
        <v>38</v>
      </c>
      <c r="J1230" s="32" t="s">
        <v>39</v>
      </c>
      <c r="K1230" s="33"/>
      <c r="L1230" s="32" t="s">
        <v>40</v>
      </c>
      <c r="M1230" s="32" t="s">
        <v>41</v>
      </c>
      <c r="N1230">
        <v>1</v>
      </c>
      <c r="O1230" s="32" t="s">
        <v>42</v>
      </c>
      <c r="P1230">
        <v>0</v>
      </c>
      <c r="Q1230" s="32" t="s">
        <v>41</v>
      </c>
      <c r="R1230">
        <v>642175520</v>
      </c>
      <c r="S1230" s="32" t="s">
        <v>194</v>
      </c>
      <c r="T1230" s="32" t="s">
        <v>195</v>
      </c>
      <c r="U1230" s="32" t="s">
        <v>45</v>
      </c>
      <c r="V1230" s="32" t="s">
        <v>2090</v>
      </c>
      <c r="W1230" s="33">
        <v>44833.60528935185</v>
      </c>
      <c r="X1230" s="32" t="s">
        <v>196</v>
      </c>
      <c r="Y1230" s="32" t="s">
        <v>282</v>
      </c>
      <c r="Z1230" s="32" t="s">
        <v>48</v>
      </c>
      <c r="AA1230" s="32" t="s">
        <v>197</v>
      </c>
      <c r="AB1230" s="32" t="s">
        <v>3041</v>
      </c>
      <c r="AC1230" s="32" t="s">
        <v>538</v>
      </c>
      <c r="AD1230" s="34"/>
      <c r="AE1230" s="32" t="s">
        <v>39</v>
      </c>
      <c r="AF1230" s="32" t="s">
        <v>50</v>
      </c>
      <c r="AG1230" s="35">
        <v>0</v>
      </c>
      <c r="AH1230" s="33">
        <v>44838.445694444446</v>
      </c>
      <c r="AI1230" s="32" t="s">
        <v>41</v>
      </c>
    </row>
    <row r="1231" spans="1:35">
      <c r="A1231" s="32" t="s">
        <v>35</v>
      </c>
      <c r="B1231" s="32" t="s">
        <v>1527</v>
      </c>
      <c r="C1231" s="33">
        <v>44833.608668981484</v>
      </c>
      <c r="D1231" s="33">
        <v>44833.606504629628</v>
      </c>
      <c r="E1231" s="32" t="s">
        <v>37</v>
      </c>
      <c r="F1231" s="32" t="s">
        <v>4558</v>
      </c>
      <c r="G1231">
        <v>12361</v>
      </c>
      <c r="H1231" s="33">
        <v>44840.693564814814</v>
      </c>
      <c r="I1231" s="32" t="s">
        <v>38</v>
      </c>
      <c r="J1231" s="32" t="s">
        <v>39</v>
      </c>
      <c r="K1231" s="33"/>
      <c r="L1231" s="32" t="s">
        <v>40</v>
      </c>
      <c r="M1231" s="32" t="s">
        <v>41</v>
      </c>
      <c r="N1231">
        <v>1</v>
      </c>
      <c r="O1231" s="32" t="s">
        <v>42</v>
      </c>
      <c r="P1231">
        <v>0</v>
      </c>
      <c r="Q1231" s="32" t="s">
        <v>41</v>
      </c>
      <c r="R1231">
        <v>642175520</v>
      </c>
      <c r="S1231" s="32" t="s">
        <v>194</v>
      </c>
      <c r="T1231" s="32" t="s">
        <v>195</v>
      </c>
      <c r="U1231" s="32" t="s">
        <v>45</v>
      </c>
      <c r="V1231" s="32" t="s">
        <v>4559</v>
      </c>
      <c r="W1231" s="33">
        <v>44833.608668981484</v>
      </c>
      <c r="X1231" s="32" t="s">
        <v>196</v>
      </c>
      <c r="Y1231" s="32" t="s">
        <v>235</v>
      </c>
      <c r="Z1231" s="32" t="s">
        <v>48</v>
      </c>
      <c r="AA1231" s="32" t="s">
        <v>197</v>
      </c>
      <c r="AB1231" s="32" t="s">
        <v>4056</v>
      </c>
      <c r="AC1231" s="32" t="s">
        <v>538</v>
      </c>
      <c r="AD1231" s="34"/>
      <c r="AE1231" s="32" t="s">
        <v>39</v>
      </c>
      <c r="AF1231" s="32" t="s">
        <v>50</v>
      </c>
      <c r="AG1231" s="35">
        <v>0</v>
      </c>
      <c r="AH1231" s="33">
        <v>44838.445648148147</v>
      </c>
      <c r="AI1231" s="32" t="s">
        <v>41</v>
      </c>
    </row>
    <row r="1232" spans="1:35">
      <c r="A1232" s="32" t="s">
        <v>35</v>
      </c>
      <c r="B1232" s="32" t="s">
        <v>1527</v>
      </c>
      <c r="C1232" s="33">
        <v>44833.610335648147</v>
      </c>
      <c r="D1232" s="33">
        <v>44833.61005787037</v>
      </c>
      <c r="E1232" s="32" t="s">
        <v>37</v>
      </c>
      <c r="F1232" s="32" t="s">
        <v>4560</v>
      </c>
      <c r="G1232">
        <v>12362</v>
      </c>
      <c r="H1232" s="33">
        <v>44840.695613425924</v>
      </c>
      <c r="I1232" s="32" t="s">
        <v>38</v>
      </c>
      <c r="J1232" s="32" t="s">
        <v>39</v>
      </c>
      <c r="K1232" s="33"/>
      <c r="L1232" s="32" t="s">
        <v>40</v>
      </c>
      <c r="M1232" s="32" t="s">
        <v>41</v>
      </c>
      <c r="N1232">
        <v>1</v>
      </c>
      <c r="O1232" s="32" t="s">
        <v>42</v>
      </c>
      <c r="P1232">
        <v>0</v>
      </c>
      <c r="Q1232" s="32" t="s">
        <v>41</v>
      </c>
      <c r="R1232">
        <v>642175520</v>
      </c>
      <c r="S1232" s="32" t="s">
        <v>194</v>
      </c>
      <c r="T1232" s="32" t="s">
        <v>195</v>
      </c>
      <c r="U1232" s="32" t="s">
        <v>45</v>
      </c>
      <c r="V1232" s="32" t="s">
        <v>891</v>
      </c>
      <c r="W1232" s="33">
        <v>44833.610335648147</v>
      </c>
      <c r="X1232" s="32" t="s">
        <v>196</v>
      </c>
      <c r="Y1232" s="32" t="s">
        <v>52</v>
      </c>
      <c r="Z1232" s="32" t="s">
        <v>48</v>
      </c>
      <c r="AA1232" s="32" t="s">
        <v>197</v>
      </c>
      <c r="AB1232" s="32" t="s">
        <v>4561</v>
      </c>
      <c r="AC1232" s="32" t="s">
        <v>538</v>
      </c>
      <c r="AD1232" s="34"/>
      <c r="AE1232" s="32" t="s">
        <v>39</v>
      </c>
      <c r="AF1232" s="32" t="s">
        <v>50</v>
      </c>
      <c r="AG1232" s="35">
        <v>0</v>
      </c>
      <c r="AH1232" s="33">
        <v>44838.445613425924</v>
      </c>
      <c r="AI1232" s="32" t="s">
        <v>41</v>
      </c>
    </row>
    <row r="1233" spans="1:35">
      <c r="A1233" s="32" t="s">
        <v>35</v>
      </c>
      <c r="B1233" s="32" t="s">
        <v>178</v>
      </c>
      <c r="C1233" s="33">
        <v>44833.7028125</v>
      </c>
      <c r="D1233" s="33">
        <v>44833.613622685189</v>
      </c>
      <c r="E1233" s="32" t="s">
        <v>37</v>
      </c>
      <c r="F1233" s="32" t="s">
        <v>4562</v>
      </c>
      <c r="G1233">
        <v>12363</v>
      </c>
      <c r="H1233" s="33">
        <v>44845.621562499997</v>
      </c>
      <c r="I1233" s="32" t="s">
        <v>38</v>
      </c>
      <c r="J1233" s="32" t="s">
        <v>39</v>
      </c>
      <c r="K1233" s="33"/>
      <c r="L1233" s="32" t="s">
        <v>40</v>
      </c>
      <c r="M1233" s="32" t="s">
        <v>56</v>
      </c>
      <c r="N1233">
        <v>1</v>
      </c>
      <c r="O1233" s="32" t="s">
        <v>54</v>
      </c>
      <c r="P1233">
        <v>0</v>
      </c>
      <c r="Q1233" s="32" t="s">
        <v>56</v>
      </c>
      <c r="R1233">
        <v>8888</v>
      </c>
      <c r="S1233" s="32" t="s">
        <v>968</v>
      </c>
      <c r="T1233" s="32" t="s">
        <v>177</v>
      </c>
      <c r="U1233" s="32" t="s">
        <v>45</v>
      </c>
      <c r="V1233" s="32" t="s">
        <v>1086</v>
      </c>
      <c r="W1233" s="33">
        <v>44833.695196759261</v>
      </c>
      <c r="X1233" s="32" t="s">
        <v>89</v>
      </c>
      <c r="Y1233" s="32" t="s">
        <v>52</v>
      </c>
      <c r="Z1233" s="32" t="s">
        <v>48</v>
      </c>
      <c r="AA1233" s="32" t="s">
        <v>182</v>
      </c>
      <c r="AB1233" s="32" t="s">
        <v>3505</v>
      </c>
      <c r="AC1233" s="32" t="s">
        <v>538</v>
      </c>
      <c r="AD1233" s="34"/>
      <c r="AE1233" s="32" t="s">
        <v>39</v>
      </c>
      <c r="AF1233" s="32" t="s">
        <v>53</v>
      </c>
      <c r="AG1233" s="35">
        <v>0</v>
      </c>
      <c r="AH1233" s="33">
        <v>44833.7028125</v>
      </c>
      <c r="AI1233" s="32" t="s">
        <v>56</v>
      </c>
    </row>
    <row r="1234" spans="1:35">
      <c r="A1234" s="32" t="s">
        <v>35</v>
      </c>
      <c r="B1234" s="32" t="s">
        <v>178</v>
      </c>
      <c r="C1234" s="33">
        <v>44833.702939814815</v>
      </c>
      <c r="D1234" s="33">
        <v>44833.615787037037</v>
      </c>
      <c r="E1234" s="32" t="s">
        <v>37</v>
      </c>
      <c r="F1234" s="32" t="s">
        <v>4563</v>
      </c>
      <c r="G1234">
        <v>12364</v>
      </c>
      <c r="H1234" s="33">
        <v>44845.620300925926</v>
      </c>
      <c r="I1234" s="32" t="s">
        <v>38</v>
      </c>
      <c r="J1234" s="32" t="s">
        <v>39</v>
      </c>
      <c r="K1234" s="33"/>
      <c r="L1234" s="32" t="s">
        <v>40</v>
      </c>
      <c r="M1234" s="32" t="s">
        <v>56</v>
      </c>
      <c r="N1234">
        <v>1</v>
      </c>
      <c r="O1234" s="32" t="s">
        <v>54</v>
      </c>
      <c r="P1234">
        <v>0</v>
      </c>
      <c r="Q1234" s="32" t="s">
        <v>56</v>
      </c>
      <c r="R1234">
        <v>8888</v>
      </c>
      <c r="S1234" s="32" t="s">
        <v>968</v>
      </c>
      <c r="T1234" s="32" t="s">
        <v>177</v>
      </c>
      <c r="U1234" s="32" t="s">
        <v>45</v>
      </c>
      <c r="V1234" s="32" t="s">
        <v>4564</v>
      </c>
      <c r="W1234" s="33">
        <v>44833.698703703703</v>
      </c>
      <c r="X1234" s="32" t="s">
        <v>89</v>
      </c>
      <c r="Y1234" s="32" t="s">
        <v>52</v>
      </c>
      <c r="Z1234" s="32" t="s">
        <v>48</v>
      </c>
      <c r="AA1234" s="32" t="s">
        <v>182</v>
      </c>
      <c r="AB1234" s="32" t="s">
        <v>3505</v>
      </c>
      <c r="AC1234" s="32" t="s">
        <v>538</v>
      </c>
      <c r="AD1234" s="34"/>
      <c r="AE1234" s="32" t="s">
        <v>39</v>
      </c>
      <c r="AF1234" s="32" t="s">
        <v>53</v>
      </c>
      <c r="AG1234" s="35">
        <v>0</v>
      </c>
      <c r="AH1234" s="33">
        <v>44833.702939814815</v>
      </c>
      <c r="AI1234" s="32" t="s">
        <v>56</v>
      </c>
    </row>
    <row r="1235" spans="1:35">
      <c r="A1235" s="32" t="s">
        <v>35</v>
      </c>
      <c r="B1235" s="32" t="s">
        <v>178</v>
      </c>
      <c r="C1235" s="33">
        <v>44833.703148148146</v>
      </c>
      <c r="D1235" s="33">
        <v>44833.617615740739</v>
      </c>
      <c r="E1235" s="32" t="s">
        <v>37</v>
      </c>
      <c r="F1235" s="32" t="s">
        <v>4565</v>
      </c>
      <c r="G1235">
        <v>12365</v>
      </c>
      <c r="H1235" s="33">
        <v>44845.626759259256</v>
      </c>
      <c r="I1235" s="32" t="s">
        <v>38</v>
      </c>
      <c r="J1235" s="32" t="s">
        <v>39</v>
      </c>
      <c r="K1235" s="33"/>
      <c r="L1235" s="32" t="s">
        <v>40</v>
      </c>
      <c r="M1235" s="32" t="s">
        <v>56</v>
      </c>
      <c r="N1235">
        <v>1</v>
      </c>
      <c r="O1235" s="32" t="s">
        <v>54</v>
      </c>
      <c r="P1235">
        <v>0</v>
      </c>
      <c r="Q1235" s="32" t="s">
        <v>56</v>
      </c>
      <c r="R1235">
        <v>8888</v>
      </c>
      <c r="S1235" s="32" t="s">
        <v>968</v>
      </c>
      <c r="T1235" s="32" t="s">
        <v>177</v>
      </c>
      <c r="U1235" s="32" t="s">
        <v>45</v>
      </c>
      <c r="V1235" s="32" t="s">
        <v>4566</v>
      </c>
      <c r="W1235" s="33">
        <v>44833.694085648145</v>
      </c>
      <c r="X1235" s="32" t="s">
        <v>58</v>
      </c>
      <c r="Y1235" s="32" t="s">
        <v>52</v>
      </c>
      <c r="Z1235" s="32" t="s">
        <v>48</v>
      </c>
      <c r="AA1235" s="32" t="s">
        <v>182</v>
      </c>
      <c r="AB1235" s="32" t="s">
        <v>3505</v>
      </c>
      <c r="AC1235" s="32" t="s">
        <v>538</v>
      </c>
      <c r="AD1235" s="34"/>
      <c r="AE1235" s="32" t="s">
        <v>39</v>
      </c>
      <c r="AF1235" s="32" t="s">
        <v>53</v>
      </c>
      <c r="AG1235" s="35">
        <v>0</v>
      </c>
      <c r="AH1235" s="33">
        <v>44833.703148148146</v>
      </c>
      <c r="AI1235" s="32" t="s">
        <v>56</v>
      </c>
    </row>
    <row r="1236" spans="1:35">
      <c r="A1236" s="32" t="s">
        <v>35</v>
      </c>
      <c r="B1236" s="32" t="s">
        <v>178</v>
      </c>
      <c r="C1236" s="33">
        <v>44833.703356481485</v>
      </c>
      <c r="D1236" s="33">
        <v>44833.619340277779</v>
      </c>
      <c r="E1236" s="32" t="s">
        <v>37</v>
      </c>
      <c r="F1236" s="32" t="s">
        <v>4567</v>
      </c>
      <c r="G1236">
        <v>12366</v>
      </c>
      <c r="H1236" s="33">
        <v>44845.62835648148</v>
      </c>
      <c r="I1236" s="32" t="s">
        <v>38</v>
      </c>
      <c r="J1236" s="32" t="s">
        <v>39</v>
      </c>
      <c r="K1236" s="33"/>
      <c r="L1236" s="32" t="s">
        <v>40</v>
      </c>
      <c r="M1236" s="32" t="s">
        <v>56</v>
      </c>
      <c r="N1236">
        <v>1</v>
      </c>
      <c r="O1236" s="32" t="s">
        <v>54</v>
      </c>
      <c r="P1236">
        <v>0</v>
      </c>
      <c r="Q1236" s="32" t="s">
        <v>56</v>
      </c>
      <c r="R1236">
        <v>8888</v>
      </c>
      <c r="S1236" s="32" t="s">
        <v>968</v>
      </c>
      <c r="T1236" s="32" t="s">
        <v>177</v>
      </c>
      <c r="U1236" s="32" t="s">
        <v>45</v>
      </c>
      <c r="V1236" s="32" t="s">
        <v>4568</v>
      </c>
      <c r="W1236" s="33">
        <v>44833.694560185184</v>
      </c>
      <c r="X1236" s="32" t="s">
        <v>58</v>
      </c>
      <c r="Y1236" s="32" t="s">
        <v>52</v>
      </c>
      <c r="Z1236" s="32" t="s">
        <v>48</v>
      </c>
      <c r="AA1236" s="32" t="s">
        <v>182</v>
      </c>
      <c r="AB1236" s="32" t="s">
        <v>3505</v>
      </c>
      <c r="AC1236" s="32" t="s">
        <v>538</v>
      </c>
      <c r="AD1236" s="34"/>
      <c r="AE1236" s="32" t="s">
        <v>39</v>
      </c>
      <c r="AF1236" s="32" t="s">
        <v>53</v>
      </c>
      <c r="AG1236" s="35">
        <v>0</v>
      </c>
      <c r="AH1236" s="33">
        <v>44833.703356481485</v>
      </c>
      <c r="AI1236" s="32" t="s">
        <v>56</v>
      </c>
    </row>
    <row r="1237" spans="1:35">
      <c r="A1237" s="32" t="s">
        <v>35</v>
      </c>
      <c r="B1237" s="32" t="s">
        <v>329</v>
      </c>
      <c r="C1237" s="33">
        <v>44836.399641203701</v>
      </c>
      <c r="D1237" s="33">
        <v>44833.620347222219</v>
      </c>
      <c r="E1237" s="32" t="s">
        <v>37</v>
      </c>
      <c r="F1237" s="32" t="s">
        <v>4569</v>
      </c>
      <c r="G1237">
        <v>12367</v>
      </c>
      <c r="H1237" s="33">
        <v>44846.583333333336</v>
      </c>
      <c r="I1237" s="32" t="s">
        <v>38</v>
      </c>
      <c r="J1237" s="32" t="s">
        <v>39</v>
      </c>
      <c r="K1237" s="33"/>
      <c r="L1237" s="32" t="s">
        <v>40</v>
      </c>
      <c r="M1237" s="32" t="s">
        <v>56</v>
      </c>
      <c r="N1237">
        <v>1</v>
      </c>
      <c r="O1237" s="32" t="s">
        <v>2805</v>
      </c>
      <c r="P1237">
        <v>0</v>
      </c>
      <c r="Q1237" s="32" t="s">
        <v>56</v>
      </c>
      <c r="R1237">
        <v>5816</v>
      </c>
      <c r="S1237" s="32" t="s">
        <v>380</v>
      </c>
      <c r="T1237" s="32" t="s">
        <v>381</v>
      </c>
      <c r="U1237" s="32" t="s">
        <v>45</v>
      </c>
      <c r="V1237" s="32" t="s">
        <v>4570</v>
      </c>
      <c r="W1237" s="33">
        <v>44834.370393518519</v>
      </c>
      <c r="X1237" s="32" t="s">
        <v>94</v>
      </c>
      <c r="Y1237" s="32" t="s">
        <v>47</v>
      </c>
      <c r="Z1237" s="32" t="s">
        <v>48</v>
      </c>
      <c r="AA1237" s="32" t="s">
        <v>330</v>
      </c>
      <c r="AB1237" s="32" t="s">
        <v>4571</v>
      </c>
      <c r="AC1237" s="32" t="s">
        <v>287</v>
      </c>
      <c r="AD1237" s="34">
        <v>44686</v>
      </c>
      <c r="AE1237" s="32" t="s">
        <v>39</v>
      </c>
      <c r="AF1237" s="32" t="s">
        <v>53</v>
      </c>
      <c r="AG1237" s="35">
        <v>0</v>
      </c>
      <c r="AH1237" s="33">
        <v>44837.392071759263</v>
      </c>
      <c r="AI1237" s="32" t="s">
        <v>56</v>
      </c>
    </row>
    <row r="1238" spans="1:35">
      <c r="A1238" s="32" t="s">
        <v>35</v>
      </c>
      <c r="B1238" s="32" t="s">
        <v>178</v>
      </c>
      <c r="C1238" s="33">
        <v>44833.686620370368</v>
      </c>
      <c r="D1238" s="33">
        <v>44833.64638888889</v>
      </c>
      <c r="E1238" s="32" t="s">
        <v>37</v>
      </c>
      <c r="F1238" s="32" t="s">
        <v>4572</v>
      </c>
      <c r="G1238">
        <v>12368</v>
      </c>
      <c r="H1238" s="33">
        <v>44845.651898148149</v>
      </c>
      <c r="I1238" s="32" t="s">
        <v>38</v>
      </c>
      <c r="J1238" s="32" t="s">
        <v>39</v>
      </c>
      <c r="K1238" s="33"/>
      <c r="L1238" s="32" t="s">
        <v>40</v>
      </c>
      <c r="M1238" s="32" t="s">
        <v>56</v>
      </c>
      <c r="N1238">
        <v>1</v>
      </c>
      <c r="O1238" s="32" t="s">
        <v>253</v>
      </c>
      <c r="P1238">
        <v>0</v>
      </c>
      <c r="Q1238" s="32" t="s">
        <v>56</v>
      </c>
      <c r="R1238">
        <v>6570</v>
      </c>
      <c r="S1238" s="32" t="s">
        <v>1317</v>
      </c>
      <c r="T1238" s="32" t="s">
        <v>1318</v>
      </c>
      <c r="U1238" s="32" t="s">
        <v>45</v>
      </c>
      <c r="V1238" s="32" t="s">
        <v>4573</v>
      </c>
      <c r="W1238" s="33">
        <v>44833.681250000001</v>
      </c>
      <c r="X1238" s="32" t="s">
        <v>72</v>
      </c>
      <c r="Y1238" s="32" t="s">
        <v>47</v>
      </c>
      <c r="Z1238" s="32" t="s">
        <v>48</v>
      </c>
      <c r="AA1238" s="32" t="s">
        <v>182</v>
      </c>
      <c r="AB1238" s="32" t="s">
        <v>4574</v>
      </c>
      <c r="AC1238" s="32" t="s">
        <v>1321</v>
      </c>
      <c r="AD1238" s="34"/>
      <c r="AE1238" s="32" t="s">
        <v>39</v>
      </c>
      <c r="AF1238" s="32" t="s">
        <v>53</v>
      </c>
      <c r="AG1238" s="35">
        <v>0</v>
      </c>
      <c r="AH1238" s="33">
        <v>44833.686620370368</v>
      </c>
      <c r="AI1238" s="32" t="s">
        <v>56</v>
      </c>
    </row>
    <row r="1239" spans="1:35">
      <c r="A1239" s="32" t="s">
        <v>35</v>
      </c>
      <c r="B1239" s="32" t="s">
        <v>329</v>
      </c>
      <c r="C1239" s="33">
        <v>44834.622696759259</v>
      </c>
      <c r="D1239" s="33">
        <v>44833.653587962966</v>
      </c>
      <c r="E1239" s="32" t="s">
        <v>37</v>
      </c>
      <c r="F1239" s="32" t="s">
        <v>39</v>
      </c>
      <c r="G1239">
        <v>12369</v>
      </c>
      <c r="H1239" s="33">
        <v>44838.528657407405</v>
      </c>
      <c r="I1239" s="32" t="s">
        <v>4575</v>
      </c>
      <c r="J1239" s="32" t="s">
        <v>66</v>
      </c>
      <c r="K1239" s="33">
        <v>44834.622627314813</v>
      </c>
      <c r="L1239" s="32" t="s">
        <v>40</v>
      </c>
      <c r="M1239" s="32" t="s">
        <v>56</v>
      </c>
      <c r="N1239">
        <v>1</v>
      </c>
      <c r="O1239" s="32" t="s">
        <v>732</v>
      </c>
      <c r="P1239">
        <v>1</v>
      </c>
      <c r="Q1239" s="32" t="s">
        <v>41</v>
      </c>
      <c r="R1239">
        <v>8181</v>
      </c>
      <c r="S1239" s="32" t="s">
        <v>865</v>
      </c>
      <c r="T1239" s="32" t="s">
        <v>866</v>
      </c>
      <c r="U1239" s="32" t="s">
        <v>45</v>
      </c>
      <c r="V1239" s="32" t="s">
        <v>4576</v>
      </c>
      <c r="W1239" s="33">
        <v>44834.622696759259</v>
      </c>
      <c r="X1239" s="32" t="s">
        <v>614</v>
      </c>
      <c r="Y1239" s="32" t="s">
        <v>47</v>
      </c>
      <c r="Z1239" s="32" t="s">
        <v>48</v>
      </c>
      <c r="AA1239" s="32" t="s">
        <v>425</v>
      </c>
      <c r="AB1239" s="32" t="s">
        <v>4577</v>
      </c>
      <c r="AC1239" s="32" t="s">
        <v>1466</v>
      </c>
      <c r="AD1239" s="34"/>
      <c r="AE1239" s="32" t="s">
        <v>39</v>
      </c>
      <c r="AF1239" s="32" t="s">
        <v>53</v>
      </c>
      <c r="AG1239" s="35">
        <v>0</v>
      </c>
      <c r="AH1239" s="33">
        <v>44834.622696759259</v>
      </c>
      <c r="AI1239" s="32" t="s">
        <v>56</v>
      </c>
    </row>
    <row r="1240" spans="1:35">
      <c r="A1240" s="32" t="s">
        <v>35</v>
      </c>
      <c r="B1240" s="32" t="s">
        <v>1527</v>
      </c>
      <c r="C1240" s="33">
        <v>44836.889988425923</v>
      </c>
      <c r="D1240" s="33">
        <v>44833.672939814816</v>
      </c>
      <c r="E1240" s="32" t="s">
        <v>37</v>
      </c>
      <c r="F1240" s="32" t="s">
        <v>39</v>
      </c>
      <c r="G1240">
        <v>12370</v>
      </c>
      <c r="H1240" s="33">
        <v>44838.548622685186</v>
      </c>
      <c r="I1240" s="32" t="s">
        <v>38</v>
      </c>
      <c r="J1240" s="32" t="s">
        <v>39</v>
      </c>
      <c r="K1240" s="33"/>
      <c r="L1240" s="32" t="s">
        <v>40</v>
      </c>
      <c r="M1240" s="32" t="s">
        <v>56</v>
      </c>
      <c r="N1240">
        <v>1</v>
      </c>
      <c r="O1240" s="32" t="s">
        <v>119</v>
      </c>
      <c r="P1240">
        <v>0</v>
      </c>
      <c r="Q1240" s="32" t="s">
        <v>41</v>
      </c>
      <c r="R1240">
        <v>8118</v>
      </c>
      <c r="S1240" s="32" t="s">
        <v>705</v>
      </c>
      <c r="T1240" s="32" t="s">
        <v>706</v>
      </c>
      <c r="U1240" s="32" t="s">
        <v>45</v>
      </c>
      <c r="V1240" s="32" t="s">
        <v>4578</v>
      </c>
      <c r="W1240" s="33">
        <v>44836.889988425923</v>
      </c>
      <c r="X1240" s="32" t="s">
        <v>96</v>
      </c>
      <c r="Y1240" s="32" t="s">
        <v>47</v>
      </c>
      <c r="Z1240" s="32" t="s">
        <v>48</v>
      </c>
      <c r="AA1240" s="32" t="s">
        <v>97</v>
      </c>
      <c r="AB1240" s="32" t="s">
        <v>4579</v>
      </c>
      <c r="AC1240" s="32" t="s">
        <v>387</v>
      </c>
      <c r="AD1240" s="34"/>
      <c r="AE1240" s="32" t="s">
        <v>39</v>
      </c>
      <c r="AF1240" s="32" t="s">
        <v>53</v>
      </c>
      <c r="AG1240" s="35">
        <v>0</v>
      </c>
      <c r="AH1240" s="33">
        <v>44836.889988425923</v>
      </c>
      <c r="AI1240" s="32" t="s">
        <v>56</v>
      </c>
    </row>
    <row r="1241" spans="1:35">
      <c r="A1241" s="32" t="s">
        <v>35</v>
      </c>
      <c r="B1241" s="32" t="s">
        <v>329</v>
      </c>
      <c r="C1241" s="33"/>
      <c r="D1241" s="33">
        <v>44833.701909722222</v>
      </c>
      <c r="E1241" s="32" t="s">
        <v>37</v>
      </c>
      <c r="F1241" s="32" t="s">
        <v>4580</v>
      </c>
      <c r="G1241">
        <v>12371</v>
      </c>
      <c r="H1241" s="33">
        <v>44838.666666666664</v>
      </c>
      <c r="I1241" s="32" t="s">
        <v>38</v>
      </c>
      <c r="J1241" s="32" t="s">
        <v>39</v>
      </c>
      <c r="K1241" s="33"/>
      <c r="L1241" s="32" t="s">
        <v>40</v>
      </c>
      <c r="M1241" s="32" t="s">
        <v>56</v>
      </c>
      <c r="N1241">
        <v>1</v>
      </c>
      <c r="O1241" s="32" t="s">
        <v>732</v>
      </c>
      <c r="P1241">
        <v>0</v>
      </c>
      <c r="Q1241" s="32" t="s">
        <v>56</v>
      </c>
      <c r="R1241">
        <v>8607</v>
      </c>
      <c r="S1241" s="32" t="s">
        <v>3204</v>
      </c>
      <c r="T1241" s="32" t="s">
        <v>3205</v>
      </c>
      <c r="U1241" s="32" t="s">
        <v>39</v>
      </c>
      <c r="V1241" s="32" t="s">
        <v>39</v>
      </c>
      <c r="W1241" s="33"/>
      <c r="X1241" s="32" t="s">
        <v>177</v>
      </c>
      <c r="Y1241" s="32" t="s">
        <v>47</v>
      </c>
      <c r="Z1241" s="32" t="s">
        <v>160</v>
      </c>
      <c r="AA1241" s="32" t="s">
        <v>330</v>
      </c>
      <c r="AB1241" s="32" t="s">
        <v>4581</v>
      </c>
      <c r="AC1241" s="32" t="s">
        <v>1256</v>
      </c>
      <c r="AD1241" s="34"/>
      <c r="AE1241" s="32" t="s">
        <v>39</v>
      </c>
      <c r="AF1241" s="32" t="s">
        <v>53</v>
      </c>
      <c r="AG1241" s="35">
        <v>0</v>
      </c>
      <c r="AH1241" s="33">
        <v>44838.396006944444</v>
      </c>
      <c r="AI1241" s="32" t="s">
        <v>56</v>
      </c>
    </row>
    <row r="1242" spans="1:35">
      <c r="A1242" s="32" t="s">
        <v>35</v>
      </c>
      <c r="B1242" s="32" t="s">
        <v>178</v>
      </c>
      <c r="C1242" s="33"/>
      <c r="D1242" s="33">
        <v>44833.722500000003</v>
      </c>
      <c r="E1242" s="32" t="s">
        <v>37</v>
      </c>
      <c r="F1242" s="32" t="s">
        <v>39</v>
      </c>
      <c r="G1242">
        <v>12372</v>
      </c>
      <c r="H1242" s="33">
        <v>44838.583981481483</v>
      </c>
      <c r="I1242" s="32" t="s">
        <v>38</v>
      </c>
      <c r="J1242" s="32" t="s">
        <v>39</v>
      </c>
      <c r="K1242" s="33"/>
      <c r="L1242" s="32" t="s">
        <v>40</v>
      </c>
      <c r="M1242" s="32" t="s">
        <v>56</v>
      </c>
      <c r="N1242">
        <v>1</v>
      </c>
      <c r="O1242" s="32" t="s">
        <v>311</v>
      </c>
      <c r="P1242">
        <v>0</v>
      </c>
      <c r="Q1242" s="32" t="s">
        <v>41</v>
      </c>
      <c r="R1242">
        <v>894087904</v>
      </c>
      <c r="S1242" s="32" t="s">
        <v>3055</v>
      </c>
      <c r="T1242" s="32" t="s">
        <v>3056</v>
      </c>
      <c r="U1242" s="32" t="s">
        <v>39</v>
      </c>
      <c r="V1242" s="32" t="s">
        <v>39</v>
      </c>
      <c r="W1242" s="33"/>
      <c r="X1242" s="32" t="s">
        <v>94</v>
      </c>
      <c r="Y1242" s="32" t="s">
        <v>47</v>
      </c>
      <c r="Z1242" s="32" t="s">
        <v>160</v>
      </c>
      <c r="AA1242" s="32" t="s">
        <v>182</v>
      </c>
      <c r="AB1242" s="32" t="s">
        <v>3057</v>
      </c>
      <c r="AC1242" s="32" t="s">
        <v>570</v>
      </c>
      <c r="AD1242" s="34"/>
      <c r="AE1242" s="32" t="s">
        <v>39</v>
      </c>
      <c r="AF1242" s="32" t="s">
        <v>53</v>
      </c>
      <c r="AG1242" s="35">
        <v>0</v>
      </c>
      <c r="AH1242" s="33">
        <v>44834.376342592594</v>
      </c>
      <c r="AI1242" s="32" t="s">
        <v>56</v>
      </c>
    </row>
    <row r="1243" spans="1:35">
      <c r="A1243" s="32" t="s">
        <v>35</v>
      </c>
      <c r="B1243" s="32" t="s">
        <v>178</v>
      </c>
      <c r="C1243" s="33">
        <v>44838.358194444445</v>
      </c>
      <c r="D1243" s="33">
        <v>44833.7737037037</v>
      </c>
      <c r="E1243" s="32" t="s">
        <v>37</v>
      </c>
      <c r="F1243" s="32" t="s">
        <v>39</v>
      </c>
      <c r="G1243">
        <v>12373</v>
      </c>
      <c r="H1243" s="33">
        <v>44839.608194444445</v>
      </c>
      <c r="I1243" s="32" t="s">
        <v>38</v>
      </c>
      <c r="J1243" s="32" t="s">
        <v>39</v>
      </c>
      <c r="K1243" s="33"/>
      <c r="L1243" s="32" t="s">
        <v>40</v>
      </c>
      <c r="M1243" s="32" t="s">
        <v>56</v>
      </c>
      <c r="N1243">
        <v>2</v>
      </c>
      <c r="O1243" s="32" t="s">
        <v>179</v>
      </c>
      <c r="P1243">
        <v>0</v>
      </c>
      <c r="Q1243" s="32" t="s">
        <v>41</v>
      </c>
      <c r="R1243">
        <v>894087904</v>
      </c>
      <c r="S1243" s="32" t="s">
        <v>3055</v>
      </c>
      <c r="T1243" s="32" t="s">
        <v>3056</v>
      </c>
      <c r="U1243" s="32" t="s">
        <v>45</v>
      </c>
      <c r="V1243" s="32" t="s">
        <v>692</v>
      </c>
      <c r="W1243" s="33">
        <v>44836.340613425928</v>
      </c>
      <c r="X1243" s="32" t="s">
        <v>51</v>
      </c>
      <c r="Y1243" s="32" t="s">
        <v>47</v>
      </c>
      <c r="Z1243" s="32" t="s">
        <v>48</v>
      </c>
      <c r="AA1243" s="32" t="s">
        <v>182</v>
      </c>
      <c r="AB1243" s="32" t="s">
        <v>3057</v>
      </c>
      <c r="AC1243" s="32" t="s">
        <v>570</v>
      </c>
      <c r="AD1243" s="34"/>
      <c r="AE1243" s="32" t="s">
        <v>39</v>
      </c>
      <c r="AF1243" s="32" t="s">
        <v>53</v>
      </c>
      <c r="AG1243" s="35">
        <v>0</v>
      </c>
      <c r="AH1243" s="33">
        <v>44838.358182870368</v>
      </c>
      <c r="AI1243" s="32" t="s">
        <v>56</v>
      </c>
    </row>
    <row r="1244" spans="1:35">
      <c r="A1244" s="32" t="s">
        <v>35</v>
      </c>
      <c r="B1244" s="32" t="s">
        <v>2348</v>
      </c>
      <c r="C1244" s="33"/>
      <c r="D1244" s="33">
        <v>44834.334560185183</v>
      </c>
      <c r="E1244" s="32" t="s">
        <v>37</v>
      </c>
      <c r="F1244" s="32" t="s">
        <v>39</v>
      </c>
      <c r="G1244">
        <v>12374</v>
      </c>
      <c r="H1244" s="33">
        <v>44840.358912037038</v>
      </c>
      <c r="I1244" s="32" t="s">
        <v>38</v>
      </c>
      <c r="J1244" s="32" t="s">
        <v>39</v>
      </c>
      <c r="K1244" s="33"/>
      <c r="L1244" s="32" t="s">
        <v>40</v>
      </c>
      <c r="M1244" s="32" t="s">
        <v>56</v>
      </c>
      <c r="N1244">
        <v>1</v>
      </c>
      <c r="O1244" s="32" t="s">
        <v>82</v>
      </c>
      <c r="P1244">
        <v>0</v>
      </c>
      <c r="Q1244" s="32" t="s">
        <v>41</v>
      </c>
      <c r="R1244">
        <v>8518</v>
      </c>
      <c r="S1244" s="32" t="s">
        <v>781</v>
      </c>
      <c r="T1244" s="32" t="s">
        <v>782</v>
      </c>
      <c r="U1244" s="32" t="s">
        <v>45</v>
      </c>
      <c r="V1244" s="32" t="s">
        <v>4582</v>
      </c>
      <c r="W1244" s="33">
        <v>44837.699189814812</v>
      </c>
      <c r="X1244" s="32" t="s">
        <v>67</v>
      </c>
      <c r="Y1244" s="32" t="s">
        <v>47</v>
      </c>
      <c r="Z1244" s="32" t="s">
        <v>777</v>
      </c>
      <c r="AA1244" s="32" t="s">
        <v>314</v>
      </c>
      <c r="AB1244" s="32" t="s">
        <v>783</v>
      </c>
      <c r="AC1244" s="32" t="s">
        <v>517</v>
      </c>
      <c r="AD1244" s="34"/>
      <c r="AE1244" s="32" t="s">
        <v>39</v>
      </c>
      <c r="AF1244" s="32" t="s">
        <v>50</v>
      </c>
      <c r="AG1244" s="35">
        <v>0</v>
      </c>
      <c r="AH1244" s="33">
        <v>44837.699189814812</v>
      </c>
      <c r="AI1244" s="32" t="s">
        <v>203</v>
      </c>
    </row>
    <row r="1245" spans="1:35">
      <c r="A1245" s="32" t="s">
        <v>35</v>
      </c>
      <c r="B1245" s="32" t="s">
        <v>36</v>
      </c>
      <c r="C1245" s="33">
        <v>44834.589687500003</v>
      </c>
      <c r="D1245" s="33">
        <v>44834.34138888889</v>
      </c>
      <c r="E1245" s="32" t="s">
        <v>37</v>
      </c>
      <c r="F1245" s="32" t="s">
        <v>4583</v>
      </c>
      <c r="G1245">
        <v>12375</v>
      </c>
      <c r="H1245" s="33">
        <v>44846.558437500003</v>
      </c>
      <c r="I1245" s="32" t="s">
        <v>38</v>
      </c>
      <c r="J1245" s="32" t="s">
        <v>39</v>
      </c>
      <c r="K1245" s="33"/>
      <c r="L1245" s="32" t="s">
        <v>40</v>
      </c>
      <c r="M1245" s="32" t="s">
        <v>56</v>
      </c>
      <c r="N1245">
        <v>1</v>
      </c>
      <c r="O1245" s="32" t="s">
        <v>82</v>
      </c>
      <c r="P1245">
        <v>0</v>
      </c>
      <c r="Q1245" s="32" t="s">
        <v>56</v>
      </c>
      <c r="R1245">
        <v>6260</v>
      </c>
      <c r="S1245" s="32" t="s">
        <v>408</v>
      </c>
      <c r="T1245" s="32" t="s">
        <v>409</v>
      </c>
      <c r="U1245" s="32" t="s">
        <v>45</v>
      </c>
      <c r="V1245" s="32" t="s">
        <v>4584</v>
      </c>
      <c r="W1245" s="33">
        <v>44834.372789351852</v>
      </c>
      <c r="X1245" s="32" t="s">
        <v>94</v>
      </c>
      <c r="Y1245" s="32" t="s">
        <v>47</v>
      </c>
      <c r="Z1245" s="32" t="s">
        <v>48</v>
      </c>
      <c r="AA1245" s="32" t="s">
        <v>234</v>
      </c>
      <c r="AB1245" s="32" t="s">
        <v>4585</v>
      </c>
      <c r="AC1245" s="32" t="s">
        <v>570</v>
      </c>
      <c r="AD1245" s="34"/>
      <c r="AE1245" s="32" t="s">
        <v>39</v>
      </c>
      <c r="AF1245" s="32" t="s">
        <v>50</v>
      </c>
      <c r="AG1245" s="35">
        <v>0</v>
      </c>
      <c r="AH1245" s="33">
        <v>44834.589687500003</v>
      </c>
      <c r="AI1245" s="32" t="s">
        <v>56</v>
      </c>
    </row>
    <row r="1246" spans="1:35">
      <c r="A1246" s="32" t="s">
        <v>35</v>
      </c>
      <c r="B1246" s="32" t="s">
        <v>2348</v>
      </c>
      <c r="C1246" s="33"/>
      <c r="D1246" s="33">
        <v>44834.342719907407</v>
      </c>
      <c r="E1246" s="32" t="s">
        <v>37</v>
      </c>
      <c r="F1246" s="32" t="s">
        <v>4586</v>
      </c>
      <c r="G1246">
        <v>12376</v>
      </c>
      <c r="H1246" s="33">
        <v>44846.342719907407</v>
      </c>
      <c r="I1246" s="32" t="s">
        <v>38</v>
      </c>
      <c r="J1246" s="32" t="s">
        <v>39</v>
      </c>
      <c r="K1246" s="33"/>
      <c r="L1246" s="32" t="s">
        <v>40</v>
      </c>
      <c r="M1246" s="32" t="s">
        <v>56</v>
      </c>
      <c r="N1246">
        <v>1</v>
      </c>
      <c r="O1246" s="32" t="s">
        <v>82</v>
      </c>
      <c r="P1246">
        <v>0</v>
      </c>
      <c r="Q1246" s="32" t="s">
        <v>56</v>
      </c>
      <c r="R1246">
        <v>8151</v>
      </c>
      <c r="S1246" s="32" t="s">
        <v>1019</v>
      </c>
      <c r="T1246" s="32" t="s">
        <v>1020</v>
      </c>
      <c r="U1246" s="32" t="s">
        <v>39</v>
      </c>
      <c r="V1246" s="32" t="s">
        <v>39</v>
      </c>
      <c r="W1246" s="33"/>
      <c r="X1246" s="32" t="s">
        <v>151</v>
      </c>
      <c r="Y1246" s="32" t="s">
        <v>52</v>
      </c>
      <c r="Z1246" s="32" t="s">
        <v>160</v>
      </c>
      <c r="AA1246" s="32" t="s">
        <v>314</v>
      </c>
      <c r="AB1246" s="32" t="s">
        <v>1573</v>
      </c>
      <c r="AC1246" s="32" t="s">
        <v>1452</v>
      </c>
      <c r="AD1246" s="34"/>
      <c r="AE1246" s="32" t="s">
        <v>39</v>
      </c>
      <c r="AF1246" s="32" t="s">
        <v>50</v>
      </c>
      <c r="AG1246" s="35">
        <v>0</v>
      </c>
      <c r="AH1246" s="33">
        <v>44837.388182870367</v>
      </c>
      <c r="AI1246" s="32" t="s">
        <v>41</v>
      </c>
    </row>
    <row r="1247" spans="1:35">
      <c r="A1247" s="32" t="s">
        <v>35</v>
      </c>
      <c r="B1247" s="32" t="s">
        <v>73</v>
      </c>
      <c r="C1247" s="33">
        <v>44834.589965277781</v>
      </c>
      <c r="D1247" s="33">
        <v>44834.350798611114</v>
      </c>
      <c r="E1247" s="32" t="s">
        <v>37</v>
      </c>
      <c r="F1247" s="32" t="s">
        <v>4587</v>
      </c>
      <c r="G1247">
        <v>12377</v>
      </c>
      <c r="H1247" s="33">
        <v>44846.389270833337</v>
      </c>
      <c r="I1247" s="32" t="s">
        <v>38</v>
      </c>
      <c r="J1247" s="32" t="s">
        <v>39</v>
      </c>
      <c r="K1247" s="33"/>
      <c r="L1247" s="32" t="s">
        <v>40</v>
      </c>
      <c r="M1247" s="32" t="s">
        <v>56</v>
      </c>
      <c r="N1247">
        <v>1</v>
      </c>
      <c r="O1247" s="32" t="s">
        <v>42</v>
      </c>
      <c r="P1247">
        <v>0</v>
      </c>
      <c r="Q1247" s="32" t="s">
        <v>56</v>
      </c>
      <c r="R1247">
        <v>972243634</v>
      </c>
      <c r="S1247" s="32" t="s">
        <v>4588</v>
      </c>
      <c r="T1247" s="32" t="s">
        <v>4589</v>
      </c>
      <c r="U1247" s="32" t="s">
        <v>45</v>
      </c>
      <c r="V1247" s="32" t="s">
        <v>4590</v>
      </c>
      <c r="W1247" s="33">
        <v>44834.55195601852</v>
      </c>
      <c r="X1247" s="32" t="s">
        <v>72</v>
      </c>
      <c r="Y1247" s="32" t="s">
        <v>47</v>
      </c>
      <c r="Z1247" s="32" t="s">
        <v>48</v>
      </c>
      <c r="AA1247" s="32" t="s">
        <v>77</v>
      </c>
      <c r="AB1247" s="32" t="s">
        <v>4591</v>
      </c>
      <c r="AC1247" s="32" t="s">
        <v>517</v>
      </c>
      <c r="AD1247" s="34"/>
      <c r="AE1247" s="32" t="s">
        <v>39</v>
      </c>
      <c r="AF1247" s="32" t="s">
        <v>50</v>
      </c>
      <c r="AG1247" s="35">
        <v>0</v>
      </c>
      <c r="AH1247" s="33">
        <v>44834.589965277781</v>
      </c>
      <c r="AI1247" s="32" t="s">
        <v>56</v>
      </c>
    </row>
    <row r="1248" spans="1:35">
      <c r="A1248" s="32" t="s">
        <v>35</v>
      </c>
      <c r="B1248" s="32" t="s">
        <v>2348</v>
      </c>
      <c r="C1248" s="33"/>
      <c r="D1248" s="33">
        <v>44834.351481481484</v>
      </c>
      <c r="E1248" s="32" t="s">
        <v>37</v>
      </c>
      <c r="F1248" s="32" t="s">
        <v>4592</v>
      </c>
      <c r="G1248">
        <v>12378</v>
      </c>
      <c r="H1248" s="33">
        <v>44846.351875</v>
      </c>
      <c r="I1248" s="32" t="s">
        <v>38</v>
      </c>
      <c r="J1248" s="32" t="s">
        <v>39</v>
      </c>
      <c r="K1248" s="33"/>
      <c r="L1248" s="32" t="s">
        <v>40</v>
      </c>
      <c r="M1248" s="32" t="s">
        <v>56</v>
      </c>
      <c r="N1248">
        <v>1</v>
      </c>
      <c r="O1248" s="32" t="s">
        <v>82</v>
      </c>
      <c r="P1248">
        <v>0</v>
      </c>
      <c r="Q1248" s="32" t="s">
        <v>56</v>
      </c>
      <c r="R1248">
        <v>8666</v>
      </c>
      <c r="S1248" s="32" t="s">
        <v>4593</v>
      </c>
      <c r="T1248" s="32" t="s">
        <v>4594</v>
      </c>
      <c r="U1248" s="32" t="s">
        <v>39</v>
      </c>
      <c r="V1248" s="32" t="s">
        <v>39</v>
      </c>
      <c r="W1248" s="33"/>
      <c r="X1248" s="32" t="s">
        <v>151</v>
      </c>
      <c r="Y1248" s="32" t="s">
        <v>52</v>
      </c>
      <c r="Z1248" s="32" t="s">
        <v>160</v>
      </c>
      <c r="AA1248" s="32" t="s">
        <v>314</v>
      </c>
      <c r="AB1248" s="32" t="s">
        <v>1573</v>
      </c>
      <c r="AC1248" s="32" t="s">
        <v>328</v>
      </c>
      <c r="AD1248" s="34"/>
      <c r="AE1248" s="32" t="s">
        <v>39</v>
      </c>
      <c r="AF1248" s="32" t="s">
        <v>50</v>
      </c>
      <c r="AG1248" s="35">
        <v>0</v>
      </c>
      <c r="AH1248" s="33">
        <v>44837.405162037037</v>
      </c>
      <c r="AI1248" s="32" t="s">
        <v>41</v>
      </c>
    </row>
    <row r="1249" spans="1:35">
      <c r="A1249" s="32" t="s">
        <v>35</v>
      </c>
      <c r="B1249" s="32" t="s">
        <v>2348</v>
      </c>
      <c r="C1249" s="33">
        <v>44834.680243055554</v>
      </c>
      <c r="D1249" s="33">
        <v>44834.351655092592</v>
      </c>
      <c r="E1249" s="32" t="s">
        <v>37</v>
      </c>
      <c r="F1249" s="32" t="s">
        <v>4595</v>
      </c>
      <c r="G1249">
        <v>12379</v>
      </c>
      <c r="H1249" s="33">
        <v>44846.352465277778</v>
      </c>
      <c r="I1249" s="32" t="s">
        <v>38</v>
      </c>
      <c r="J1249" s="32" t="s">
        <v>39</v>
      </c>
      <c r="K1249" s="33"/>
      <c r="L1249" s="32" t="s">
        <v>40</v>
      </c>
      <c r="M1249" s="32" t="s">
        <v>56</v>
      </c>
      <c r="N1249">
        <v>1</v>
      </c>
      <c r="O1249" s="32" t="s">
        <v>60</v>
      </c>
      <c r="P1249">
        <v>0</v>
      </c>
      <c r="Q1249" s="32" t="s">
        <v>56</v>
      </c>
      <c r="R1249">
        <v>7044</v>
      </c>
      <c r="S1249" s="32" t="s">
        <v>141</v>
      </c>
      <c r="T1249" s="32" t="s">
        <v>142</v>
      </c>
      <c r="U1249" s="32" t="s">
        <v>45</v>
      </c>
      <c r="V1249" s="32" t="s">
        <v>4596</v>
      </c>
      <c r="W1249" s="33">
        <v>44834.679548611108</v>
      </c>
      <c r="X1249" s="32" t="s">
        <v>67</v>
      </c>
      <c r="Y1249" s="32" t="s">
        <v>52</v>
      </c>
      <c r="Z1249" s="32" t="s">
        <v>48</v>
      </c>
      <c r="AA1249" s="32" t="s">
        <v>314</v>
      </c>
      <c r="AB1249" s="32" t="s">
        <v>4597</v>
      </c>
      <c r="AC1249" s="32" t="s">
        <v>527</v>
      </c>
      <c r="AD1249" s="34"/>
      <c r="AE1249" s="32" t="s">
        <v>39</v>
      </c>
      <c r="AF1249" s="32" t="s">
        <v>50</v>
      </c>
      <c r="AG1249" s="35">
        <v>0</v>
      </c>
      <c r="AH1249" s="33">
        <v>44834.680243055554</v>
      </c>
      <c r="AI1249" s="32" t="s">
        <v>56</v>
      </c>
    </row>
    <row r="1250" spans="1:35">
      <c r="A1250" s="32" t="s">
        <v>35</v>
      </c>
      <c r="B1250" s="32" t="s">
        <v>36</v>
      </c>
      <c r="C1250" s="33">
        <v>44834.592719907407</v>
      </c>
      <c r="D1250" s="33">
        <v>44834.357083333336</v>
      </c>
      <c r="E1250" s="32" t="s">
        <v>37</v>
      </c>
      <c r="F1250" s="32" t="s">
        <v>4598</v>
      </c>
      <c r="G1250">
        <v>12380</v>
      </c>
      <c r="H1250" s="33">
        <v>44846.557997685188</v>
      </c>
      <c r="I1250" s="32" t="s">
        <v>38</v>
      </c>
      <c r="J1250" s="32" t="s">
        <v>39</v>
      </c>
      <c r="K1250" s="33"/>
      <c r="L1250" s="32" t="s">
        <v>40</v>
      </c>
      <c r="M1250" s="32" t="s">
        <v>56</v>
      </c>
      <c r="N1250">
        <v>1</v>
      </c>
      <c r="O1250" s="32" t="s">
        <v>42</v>
      </c>
      <c r="P1250">
        <v>0</v>
      </c>
      <c r="Q1250" s="32" t="s">
        <v>56</v>
      </c>
      <c r="R1250">
        <v>6355</v>
      </c>
      <c r="S1250" s="32" t="s">
        <v>83</v>
      </c>
      <c r="T1250" s="32" t="s">
        <v>84</v>
      </c>
      <c r="U1250" s="32" t="s">
        <v>45</v>
      </c>
      <c r="V1250" s="32" t="s">
        <v>4599</v>
      </c>
      <c r="W1250" s="33">
        <v>44834.392187500001</v>
      </c>
      <c r="X1250" s="32" t="s">
        <v>58</v>
      </c>
      <c r="Y1250" s="32" t="s">
        <v>47</v>
      </c>
      <c r="Z1250" s="32" t="s">
        <v>48</v>
      </c>
      <c r="AA1250" s="32" t="s">
        <v>95</v>
      </c>
      <c r="AB1250" s="32" t="s">
        <v>4600</v>
      </c>
      <c r="AC1250" s="32" t="s">
        <v>521</v>
      </c>
      <c r="AD1250" s="34"/>
      <c r="AE1250" s="32" t="s">
        <v>39</v>
      </c>
      <c r="AF1250" s="32" t="s">
        <v>50</v>
      </c>
      <c r="AG1250" s="35">
        <v>0</v>
      </c>
      <c r="AH1250" s="33">
        <v>44834.592719907407</v>
      </c>
      <c r="AI1250" s="32" t="s">
        <v>56</v>
      </c>
    </row>
    <row r="1251" spans="1:35">
      <c r="A1251" s="32" t="s">
        <v>35</v>
      </c>
      <c r="B1251" s="32" t="s">
        <v>36</v>
      </c>
      <c r="C1251" s="33">
        <v>44834.592997685184</v>
      </c>
      <c r="D1251" s="33">
        <v>44834.360046296293</v>
      </c>
      <c r="E1251" s="32" t="s">
        <v>37</v>
      </c>
      <c r="F1251" s="32" t="s">
        <v>4601</v>
      </c>
      <c r="G1251">
        <v>12381</v>
      </c>
      <c r="H1251" s="33">
        <v>44846.376331018517</v>
      </c>
      <c r="I1251" s="32" t="s">
        <v>38</v>
      </c>
      <c r="J1251" s="32" t="s">
        <v>39</v>
      </c>
      <c r="K1251" s="33"/>
      <c r="L1251" s="32" t="s">
        <v>40</v>
      </c>
      <c r="M1251" s="32" t="s">
        <v>56</v>
      </c>
      <c r="N1251">
        <v>1</v>
      </c>
      <c r="O1251" s="32" t="s">
        <v>82</v>
      </c>
      <c r="P1251">
        <v>0</v>
      </c>
      <c r="Q1251" s="32" t="s">
        <v>56</v>
      </c>
      <c r="R1251">
        <v>5772</v>
      </c>
      <c r="S1251" s="32" t="s">
        <v>4602</v>
      </c>
      <c r="T1251" s="32" t="s">
        <v>57</v>
      </c>
      <c r="U1251" s="32" t="s">
        <v>45</v>
      </c>
      <c r="V1251" s="32" t="s">
        <v>4603</v>
      </c>
      <c r="W1251" s="33">
        <v>44834.577384259261</v>
      </c>
      <c r="X1251" s="32" t="s">
        <v>46</v>
      </c>
      <c r="Y1251" s="32" t="s">
        <v>47</v>
      </c>
      <c r="Z1251" s="32" t="s">
        <v>48</v>
      </c>
      <c r="AA1251" s="32" t="s">
        <v>234</v>
      </c>
      <c r="AB1251" s="32" t="s">
        <v>4604</v>
      </c>
      <c r="AC1251" s="32" t="s">
        <v>685</v>
      </c>
      <c r="AD1251" s="34"/>
      <c r="AE1251" s="32" t="s">
        <v>39</v>
      </c>
      <c r="AF1251" s="32" t="s">
        <v>50</v>
      </c>
      <c r="AG1251" s="35">
        <v>0</v>
      </c>
      <c r="AH1251" s="33">
        <v>44834.592997685184</v>
      </c>
      <c r="AI1251" s="32" t="s">
        <v>56</v>
      </c>
    </row>
    <row r="1252" spans="1:35">
      <c r="A1252" s="32" t="s">
        <v>35</v>
      </c>
      <c r="B1252" s="32" t="s">
        <v>73</v>
      </c>
      <c r="C1252" s="33">
        <v>44834.683009259257</v>
      </c>
      <c r="D1252" s="33">
        <v>44834.380868055552</v>
      </c>
      <c r="E1252" s="32" t="s">
        <v>37</v>
      </c>
      <c r="F1252" s="32" t="s">
        <v>4605</v>
      </c>
      <c r="G1252">
        <v>12382</v>
      </c>
      <c r="H1252" s="33">
        <v>44846.381620370368</v>
      </c>
      <c r="I1252" s="32" t="s">
        <v>38</v>
      </c>
      <c r="J1252" s="32" t="s">
        <v>39</v>
      </c>
      <c r="K1252" s="33"/>
      <c r="L1252" s="32" t="s">
        <v>40</v>
      </c>
      <c r="M1252" s="32" t="s">
        <v>56</v>
      </c>
      <c r="N1252">
        <v>1</v>
      </c>
      <c r="O1252" s="32" t="s">
        <v>42</v>
      </c>
      <c r="P1252">
        <v>0</v>
      </c>
      <c r="Q1252" s="32" t="s">
        <v>56</v>
      </c>
      <c r="R1252">
        <v>645513391</v>
      </c>
      <c r="S1252" s="32" t="s">
        <v>3223</v>
      </c>
      <c r="T1252" s="32" t="s">
        <v>3224</v>
      </c>
      <c r="U1252" s="32" t="s">
        <v>45</v>
      </c>
      <c r="V1252" s="32" t="s">
        <v>4606</v>
      </c>
      <c r="W1252" s="33">
        <v>44834.682557870372</v>
      </c>
      <c r="X1252" s="32" t="s">
        <v>67</v>
      </c>
      <c r="Y1252" s="32" t="s">
        <v>47</v>
      </c>
      <c r="Z1252" s="32" t="s">
        <v>48</v>
      </c>
      <c r="AA1252" s="32" t="s">
        <v>105</v>
      </c>
      <c r="AB1252" s="32" t="s">
        <v>4607</v>
      </c>
      <c r="AC1252" s="32" t="s">
        <v>174</v>
      </c>
      <c r="AD1252" s="34"/>
      <c r="AE1252" s="32" t="s">
        <v>39</v>
      </c>
      <c r="AF1252" s="32" t="s">
        <v>50</v>
      </c>
      <c r="AG1252" s="35">
        <v>0</v>
      </c>
      <c r="AH1252" s="33">
        <v>44834.683009259257</v>
      </c>
      <c r="AI1252" s="32" t="s">
        <v>56</v>
      </c>
    </row>
    <row r="1253" spans="1:35">
      <c r="A1253" s="32" t="s">
        <v>35</v>
      </c>
      <c r="B1253" s="32" t="s">
        <v>178</v>
      </c>
      <c r="C1253" s="33"/>
      <c r="D1253" s="33">
        <v>44834.407037037039</v>
      </c>
      <c r="E1253" s="32" t="s">
        <v>37</v>
      </c>
      <c r="F1253" s="32" t="s">
        <v>4608</v>
      </c>
      <c r="G1253">
        <v>12383</v>
      </c>
      <c r="H1253" s="33">
        <v>44846.407210648147</v>
      </c>
      <c r="I1253" s="32" t="s">
        <v>38</v>
      </c>
      <c r="J1253" s="32" t="s">
        <v>39</v>
      </c>
      <c r="K1253" s="33"/>
      <c r="L1253" s="32" t="s">
        <v>40</v>
      </c>
      <c r="M1253" s="32" t="s">
        <v>56</v>
      </c>
      <c r="N1253">
        <v>1</v>
      </c>
      <c r="O1253" s="32" t="s">
        <v>54</v>
      </c>
      <c r="P1253">
        <v>0</v>
      </c>
      <c r="Q1253" s="32" t="s">
        <v>56</v>
      </c>
      <c r="R1253">
        <v>6569</v>
      </c>
      <c r="S1253" s="32" t="s">
        <v>842</v>
      </c>
      <c r="T1253" s="32" t="s">
        <v>843</v>
      </c>
      <c r="U1253" s="32" t="s">
        <v>39</v>
      </c>
      <c r="V1253" s="32" t="s">
        <v>39</v>
      </c>
      <c r="W1253" s="33"/>
      <c r="X1253" s="32" t="s">
        <v>94</v>
      </c>
      <c r="Y1253" s="32" t="s">
        <v>47</v>
      </c>
      <c r="Z1253" s="32" t="s">
        <v>160</v>
      </c>
      <c r="AA1253" s="32" t="s">
        <v>182</v>
      </c>
      <c r="AB1253" s="32" t="s">
        <v>4609</v>
      </c>
      <c r="AC1253" s="32" t="s">
        <v>630</v>
      </c>
      <c r="AD1253" s="34"/>
      <c r="AE1253" s="32" t="s">
        <v>39</v>
      </c>
      <c r="AF1253" s="32" t="s">
        <v>53</v>
      </c>
      <c r="AG1253" s="35">
        <v>0</v>
      </c>
      <c r="AH1253" s="33">
        <v>44834.498877314814</v>
      </c>
      <c r="AI1253" s="32" t="s">
        <v>56</v>
      </c>
    </row>
    <row r="1254" spans="1:35">
      <c r="A1254" s="32" t="s">
        <v>35</v>
      </c>
      <c r="B1254" s="32" t="s">
        <v>178</v>
      </c>
      <c r="C1254" s="33">
        <v>44834.593460648146</v>
      </c>
      <c r="D1254" s="33">
        <v>44834.42046296296</v>
      </c>
      <c r="E1254" s="32" t="s">
        <v>37</v>
      </c>
      <c r="F1254" s="32" t="s">
        <v>4610</v>
      </c>
      <c r="G1254">
        <v>12384</v>
      </c>
      <c r="H1254" s="33">
        <v>44846.539293981485</v>
      </c>
      <c r="I1254" s="32" t="s">
        <v>38</v>
      </c>
      <c r="J1254" s="32" t="s">
        <v>39</v>
      </c>
      <c r="K1254" s="33"/>
      <c r="L1254" s="32" t="s">
        <v>40</v>
      </c>
      <c r="M1254" s="32" t="s">
        <v>56</v>
      </c>
      <c r="N1254">
        <v>1</v>
      </c>
      <c r="O1254" s="32" t="s">
        <v>73</v>
      </c>
      <c r="P1254">
        <v>0</v>
      </c>
      <c r="Q1254" s="32" t="s">
        <v>56</v>
      </c>
      <c r="R1254">
        <v>6891</v>
      </c>
      <c r="S1254" s="32" t="s">
        <v>1246</v>
      </c>
      <c r="T1254" s="32" t="s">
        <v>1247</v>
      </c>
      <c r="U1254" s="32" t="s">
        <v>45</v>
      </c>
      <c r="V1254" s="32" t="s">
        <v>4611</v>
      </c>
      <c r="W1254" s="33">
        <v>44834.475034722222</v>
      </c>
      <c r="X1254" s="32" t="s">
        <v>51</v>
      </c>
      <c r="Y1254" s="32" t="s">
        <v>47</v>
      </c>
      <c r="Z1254" s="32" t="s">
        <v>48</v>
      </c>
      <c r="AA1254" s="32" t="s">
        <v>182</v>
      </c>
      <c r="AB1254" s="32" t="s">
        <v>4612</v>
      </c>
      <c r="AC1254" s="32" t="s">
        <v>565</v>
      </c>
      <c r="AD1254" s="34"/>
      <c r="AE1254" s="32" t="s">
        <v>39</v>
      </c>
      <c r="AF1254" s="32" t="s">
        <v>53</v>
      </c>
      <c r="AG1254" s="35">
        <v>0</v>
      </c>
      <c r="AH1254" s="33">
        <v>44834.593460648146</v>
      </c>
      <c r="AI1254" s="32" t="s">
        <v>56</v>
      </c>
    </row>
    <row r="1255" spans="1:35">
      <c r="A1255" s="32" t="s">
        <v>35</v>
      </c>
      <c r="B1255" s="32" t="s">
        <v>2348</v>
      </c>
      <c r="C1255" s="33">
        <v>44834.593819444446</v>
      </c>
      <c r="D1255" s="33">
        <v>44834.420775462961</v>
      </c>
      <c r="E1255" s="32" t="s">
        <v>37</v>
      </c>
      <c r="F1255" s="32" t="s">
        <v>4613</v>
      </c>
      <c r="G1255">
        <v>12385</v>
      </c>
      <c r="H1255" s="33">
        <v>44846.436180555553</v>
      </c>
      <c r="I1255" s="32" t="s">
        <v>38</v>
      </c>
      <c r="J1255" s="32" t="s">
        <v>39</v>
      </c>
      <c r="K1255" s="33"/>
      <c r="L1255" s="32" t="s">
        <v>40</v>
      </c>
      <c r="M1255" s="32" t="s">
        <v>56</v>
      </c>
      <c r="N1255">
        <v>1</v>
      </c>
      <c r="O1255" s="32" t="s">
        <v>60</v>
      </c>
      <c r="P1255">
        <v>0</v>
      </c>
      <c r="Q1255" s="32" t="s">
        <v>56</v>
      </c>
      <c r="R1255">
        <v>5630</v>
      </c>
      <c r="S1255" s="32" t="s">
        <v>93</v>
      </c>
      <c r="T1255" s="32" t="s">
        <v>4614</v>
      </c>
      <c r="U1255" s="32" t="s">
        <v>45</v>
      </c>
      <c r="V1255" s="32" t="s">
        <v>4615</v>
      </c>
      <c r="W1255" s="33">
        <v>44834.578553240739</v>
      </c>
      <c r="X1255" s="32" t="s">
        <v>46</v>
      </c>
      <c r="Y1255" s="32" t="s">
        <v>47</v>
      </c>
      <c r="Z1255" s="32" t="s">
        <v>48</v>
      </c>
      <c r="AA1255" s="32" t="s">
        <v>314</v>
      </c>
      <c r="AB1255" s="32" t="s">
        <v>4616</v>
      </c>
      <c r="AC1255" s="32" t="s">
        <v>616</v>
      </c>
      <c r="AD1255" s="34"/>
      <c r="AE1255" s="32" t="s">
        <v>39</v>
      </c>
      <c r="AF1255" s="32" t="s">
        <v>50</v>
      </c>
      <c r="AG1255" s="35">
        <v>0</v>
      </c>
      <c r="AH1255" s="33">
        <v>44834.593819444446</v>
      </c>
      <c r="AI1255" s="32" t="s">
        <v>56</v>
      </c>
    </row>
    <row r="1256" spans="1:35">
      <c r="A1256" s="32" t="s">
        <v>35</v>
      </c>
      <c r="B1256" s="32" t="s">
        <v>1527</v>
      </c>
      <c r="C1256" s="33">
        <v>44834.594004629631</v>
      </c>
      <c r="D1256" s="33">
        <v>44834.426990740743</v>
      </c>
      <c r="E1256" s="32" t="s">
        <v>37</v>
      </c>
      <c r="F1256" s="32" t="s">
        <v>4617</v>
      </c>
      <c r="G1256">
        <v>12386</v>
      </c>
      <c r="H1256" s="33">
        <v>44846.578946759262</v>
      </c>
      <c r="I1256" s="32" t="s">
        <v>38</v>
      </c>
      <c r="J1256" s="32" t="s">
        <v>39</v>
      </c>
      <c r="K1256" s="33"/>
      <c r="L1256" s="32" t="s">
        <v>40</v>
      </c>
      <c r="M1256" s="32" t="s">
        <v>56</v>
      </c>
      <c r="N1256">
        <v>1</v>
      </c>
      <c r="O1256" s="32" t="s">
        <v>453</v>
      </c>
      <c r="P1256">
        <v>0</v>
      </c>
      <c r="Q1256" s="32" t="s">
        <v>56</v>
      </c>
      <c r="R1256">
        <v>6859</v>
      </c>
      <c r="S1256" s="32" t="s">
        <v>962</v>
      </c>
      <c r="T1256" s="32" t="s">
        <v>963</v>
      </c>
      <c r="U1256" s="32" t="s">
        <v>45</v>
      </c>
      <c r="V1256" s="32" t="s">
        <v>4618</v>
      </c>
      <c r="W1256" s="33">
        <v>44834.442881944444</v>
      </c>
      <c r="X1256" s="32" t="s">
        <v>219</v>
      </c>
      <c r="Y1256" s="32" t="s">
        <v>47</v>
      </c>
      <c r="Z1256" s="32" t="s">
        <v>48</v>
      </c>
      <c r="AA1256" s="32" t="s">
        <v>455</v>
      </c>
      <c r="AB1256" s="32" t="s">
        <v>4619</v>
      </c>
      <c r="AC1256" s="32" t="s">
        <v>509</v>
      </c>
      <c r="AD1256" s="34"/>
      <c r="AE1256" s="32" t="s">
        <v>39</v>
      </c>
      <c r="AF1256" s="32" t="s">
        <v>50</v>
      </c>
      <c r="AG1256" s="35">
        <v>0</v>
      </c>
      <c r="AH1256" s="33">
        <v>44834.594224537039</v>
      </c>
      <c r="AI1256" s="32" t="s">
        <v>56</v>
      </c>
    </row>
    <row r="1257" spans="1:35">
      <c r="A1257" s="32" t="s">
        <v>35</v>
      </c>
      <c r="B1257" s="32" t="s">
        <v>1527</v>
      </c>
      <c r="C1257" s="33">
        <v>44834.594409722224</v>
      </c>
      <c r="D1257" s="33">
        <v>44834.427430555559</v>
      </c>
      <c r="E1257" s="32" t="s">
        <v>37</v>
      </c>
      <c r="F1257" s="32" t="s">
        <v>4620</v>
      </c>
      <c r="G1257">
        <v>12387</v>
      </c>
      <c r="H1257" s="33">
        <v>44846.573576388888</v>
      </c>
      <c r="I1257" s="32" t="s">
        <v>38</v>
      </c>
      <c r="J1257" s="32" t="s">
        <v>39</v>
      </c>
      <c r="K1257" s="33"/>
      <c r="L1257" s="32" t="s">
        <v>40</v>
      </c>
      <c r="M1257" s="32" t="s">
        <v>56</v>
      </c>
      <c r="N1257">
        <v>1</v>
      </c>
      <c r="O1257" s="32" t="s">
        <v>104</v>
      </c>
      <c r="P1257">
        <v>0</v>
      </c>
      <c r="Q1257" s="32" t="s">
        <v>56</v>
      </c>
      <c r="R1257">
        <v>6375</v>
      </c>
      <c r="S1257" s="32" t="s">
        <v>585</v>
      </c>
      <c r="T1257" s="32" t="s">
        <v>586</v>
      </c>
      <c r="U1257" s="32" t="s">
        <v>45</v>
      </c>
      <c r="V1257" s="32" t="s">
        <v>4621</v>
      </c>
      <c r="W1257" s="33">
        <v>44834.448321759257</v>
      </c>
      <c r="X1257" s="32" t="s">
        <v>58</v>
      </c>
      <c r="Y1257" s="32" t="s">
        <v>47</v>
      </c>
      <c r="Z1257" s="32" t="s">
        <v>48</v>
      </c>
      <c r="AA1257" s="32" t="s">
        <v>455</v>
      </c>
      <c r="AB1257" s="32" t="s">
        <v>4622</v>
      </c>
      <c r="AC1257" s="32" t="s">
        <v>521</v>
      </c>
      <c r="AD1257" s="34"/>
      <c r="AE1257" s="32" t="s">
        <v>39</v>
      </c>
      <c r="AF1257" s="32" t="s">
        <v>50</v>
      </c>
      <c r="AG1257" s="35">
        <v>0</v>
      </c>
      <c r="AH1257" s="33">
        <v>44834.594409722224</v>
      </c>
      <c r="AI1257" s="32" t="s">
        <v>56</v>
      </c>
    </row>
    <row r="1258" spans="1:35">
      <c r="A1258" s="32" t="s">
        <v>35</v>
      </c>
      <c r="B1258" s="32" t="s">
        <v>1527</v>
      </c>
      <c r="C1258" s="33"/>
      <c r="D1258" s="33">
        <v>44834.435023148151</v>
      </c>
      <c r="E1258" s="32" t="s">
        <v>39</v>
      </c>
      <c r="F1258" s="32" t="s">
        <v>4623</v>
      </c>
      <c r="G1258">
        <v>12388</v>
      </c>
      <c r="H1258" s="33">
        <v>44834.601689814815</v>
      </c>
      <c r="I1258" s="32" t="s">
        <v>38</v>
      </c>
      <c r="J1258" s="32" t="s">
        <v>39</v>
      </c>
      <c r="K1258" s="33"/>
      <c r="L1258" s="32" t="s">
        <v>40</v>
      </c>
      <c r="M1258" s="32" t="s">
        <v>203</v>
      </c>
      <c r="N1258">
        <v>1</v>
      </c>
      <c r="O1258" s="32" t="s">
        <v>369</v>
      </c>
      <c r="P1258">
        <v>0</v>
      </c>
      <c r="Q1258" s="32" t="s">
        <v>205</v>
      </c>
      <c r="R1258">
        <v>984354745</v>
      </c>
      <c r="S1258" s="32" t="s">
        <v>949</v>
      </c>
      <c r="T1258" s="32" t="s">
        <v>594</v>
      </c>
      <c r="U1258" s="32" t="s">
        <v>39</v>
      </c>
      <c r="V1258" s="32" t="s">
        <v>39</v>
      </c>
      <c r="W1258" s="33"/>
      <c r="X1258" s="32" t="s">
        <v>594</v>
      </c>
      <c r="Y1258" s="32" t="s">
        <v>52</v>
      </c>
      <c r="Z1258" s="32" t="s">
        <v>160</v>
      </c>
      <c r="AA1258" s="32" t="s">
        <v>456</v>
      </c>
      <c r="AB1258" s="32" t="s">
        <v>4624</v>
      </c>
      <c r="AC1258" s="32" t="s">
        <v>39</v>
      </c>
      <c r="AD1258" s="34"/>
      <c r="AE1258" s="32" t="s">
        <v>39</v>
      </c>
      <c r="AF1258" s="32" t="s">
        <v>50</v>
      </c>
      <c r="AG1258" s="35">
        <v>0</v>
      </c>
      <c r="AH1258" s="33">
        <v>44838.398773148147</v>
      </c>
      <c r="AI1258" s="32" t="s">
        <v>203</v>
      </c>
    </row>
    <row r="1259" spans="1:35">
      <c r="A1259" s="32" t="s">
        <v>35</v>
      </c>
      <c r="B1259" s="32" t="s">
        <v>1527</v>
      </c>
      <c r="C1259" s="33">
        <v>44834.594675925924</v>
      </c>
      <c r="D1259" s="33">
        <v>44834.435335648152</v>
      </c>
      <c r="E1259" s="32" t="s">
        <v>37</v>
      </c>
      <c r="F1259" s="32" t="s">
        <v>4625</v>
      </c>
      <c r="G1259">
        <v>12389</v>
      </c>
      <c r="H1259" s="33">
        <v>44846.53634259259</v>
      </c>
      <c r="I1259" s="32" t="s">
        <v>38</v>
      </c>
      <c r="J1259" s="32" t="s">
        <v>39</v>
      </c>
      <c r="K1259" s="33"/>
      <c r="L1259" s="32" t="s">
        <v>40</v>
      </c>
      <c r="M1259" s="32" t="s">
        <v>56</v>
      </c>
      <c r="N1259">
        <v>1</v>
      </c>
      <c r="O1259" s="32" t="s">
        <v>42</v>
      </c>
      <c r="P1259">
        <v>0</v>
      </c>
      <c r="Q1259" s="32" t="s">
        <v>56</v>
      </c>
      <c r="R1259">
        <v>8624</v>
      </c>
      <c r="S1259" s="32" t="s">
        <v>1639</v>
      </c>
      <c r="T1259" s="32" t="s">
        <v>1640</v>
      </c>
      <c r="U1259" s="32" t="s">
        <v>45</v>
      </c>
      <c r="V1259" s="32" t="s">
        <v>4626</v>
      </c>
      <c r="W1259" s="33">
        <v>44834.493900462963</v>
      </c>
      <c r="X1259" s="32" t="s">
        <v>58</v>
      </c>
      <c r="Y1259" s="32" t="s">
        <v>47</v>
      </c>
      <c r="Z1259" s="32" t="s">
        <v>48</v>
      </c>
      <c r="AA1259" s="32" t="s">
        <v>475</v>
      </c>
      <c r="AB1259" s="32" t="s">
        <v>4627</v>
      </c>
      <c r="AC1259" s="32" t="s">
        <v>1598</v>
      </c>
      <c r="AD1259" s="34"/>
      <c r="AE1259" s="32" t="s">
        <v>39</v>
      </c>
      <c r="AF1259" s="32" t="s">
        <v>50</v>
      </c>
      <c r="AG1259" s="35">
        <v>0</v>
      </c>
      <c r="AH1259" s="33">
        <v>44834.594675925924</v>
      </c>
      <c r="AI1259" s="32" t="s">
        <v>56</v>
      </c>
    </row>
    <row r="1260" spans="1:35">
      <c r="A1260" s="32" t="s">
        <v>35</v>
      </c>
      <c r="B1260" s="32" t="s">
        <v>178</v>
      </c>
      <c r="C1260" s="33"/>
      <c r="D1260" s="33">
        <v>44834.454212962963</v>
      </c>
      <c r="E1260" s="32" t="s">
        <v>37</v>
      </c>
      <c r="F1260" s="32" t="s">
        <v>4628</v>
      </c>
      <c r="G1260">
        <v>12390</v>
      </c>
      <c r="H1260" s="33">
        <v>44846.454884259256</v>
      </c>
      <c r="I1260" s="32" t="s">
        <v>38</v>
      </c>
      <c r="J1260" s="32" t="s">
        <v>39</v>
      </c>
      <c r="K1260" s="33"/>
      <c r="L1260" s="32" t="s">
        <v>40</v>
      </c>
      <c r="M1260" s="32" t="s">
        <v>56</v>
      </c>
      <c r="N1260">
        <v>1</v>
      </c>
      <c r="O1260" s="32" t="s">
        <v>311</v>
      </c>
      <c r="P1260">
        <v>0</v>
      </c>
      <c r="Q1260" s="32" t="s">
        <v>56</v>
      </c>
      <c r="R1260">
        <v>6235</v>
      </c>
      <c r="S1260" s="32" t="s">
        <v>1553</v>
      </c>
      <c r="T1260" s="32" t="s">
        <v>1554</v>
      </c>
      <c r="U1260" s="32" t="s">
        <v>39</v>
      </c>
      <c r="V1260" s="32" t="s">
        <v>39</v>
      </c>
      <c r="W1260" s="33"/>
      <c r="X1260" s="32" t="s">
        <v>94</v>
      </c>
      <c r="Y1260" s="32" t="s">
        <v>47</v>
      </c>
      <c r="Z1260" s="32" t="s">
        <v>160</v>
      </c>
      <c r="AA1260" s="32" t="s">
        <v>182</v>
      </c>
      <c r="AB1260" s="32" t="s">
        <v>4629</v>
      </c>
      <c r="AC1260" s="32" t="s">
        <v>2168</v>
      </c>
      <c r="AD1260" s="34"/>
      <c r="AE1260" s="32" t="s">
        <v>39</v>
      </c>
      <c r="AF1260" s="32" t="s">
        <v>53</v>
      </c>
      <c r="AG1260" s="35">
        <v>0</v>
      </c>
      <c r="AH1260" s="33">
        <v>44837.349328703705</v>
      </c>
      <c r="AI1260" s="32" t="s">
        <v>56</v>
      </c>
    </row>
    <row r="1261" spans="1:35">
      <c r="A1261" s="32" t="s">
        <v>35</v>
      </c>
      <c r="B1261" s="32" t="s">
        <v>2348</v>
      </c>
      <c r="C1261" s="33">
        <v>44834.671875</v>
      </c>
      <c r="D1261" s="33">
        <v>44834.455694444441</v>
      </c>
      <c r="E1261" s="32" t="s">
        <v>37</v>
      </c>
      <c r="F1261" s="32" t="s">
        <v>4630</v>
      </c>
      <c r="G1261">
        <v>12391</v>
      </c>
      <c r="H1261" s="33">
        <v>44846.455810185187</v>
      </c>
      <c r="I1261" s="32" t="s">
        <v>38</v>
      </c>
      <c r="J1261" s="32" t="s">
        <v>39</v>
      </c>
      <c r="K1261" s="33"/>
      <c r="L1261" s="32" t="s">
        <v>40</v>
      </c>
      <c r="M1261" s="32" t="s">
        <v>56</v>
      </c>
      <c r="N1261">
        <v>1</v>
      </c>
      <c r="O1261" s="32" t="s">
        <v>60</v>
      </c>
      <c r="P1261">
        <v>0</v>
      </c>
      <c r="Q1261" s="32" t="s">
        <v>56</v>
      </c>
      <c r="R1261">
        <v>6683</v>
      </c>
      <c r="S1261" s="32" t="s">
        <v>4063</v>
      </c>
      <c r="T1261" s="32" t="s">
        <v>4064</v>
      </c>
      <c r="U1261" s="32" t="s">
        <v>45</v>
      </c>
      <c r="V1261" s="32" t="s">
        <v>4631</v>
      </c>
      <c r="W1261" s="33">
        <v>44834.671875</v>
      </c>
      <c r="X1261" s="32" t="s">
        <v>223</v>
      </c>
      <c r="Y1261" s="32" t="s">
        <v>47</v>
      </c>
      <c r="Z1261" s="32" t="s">
        <v>48</v>
      </c>
      <c r="AA1261" s="32" t="s">
        <v>474</v>
      </c>
      <c r="AB1261" s="32" t="s">
        <v>715</v>
      </c>
      <c r="AC1261" s="32" t="s">
        <v>328</v>
      </c>
      <c r="AD1261" s="34"/>
      <c r="AE1261" s="32" t="s">
        <v>39</v>
      </c>
      <c r="AF1261" s="32" t="s">
        <v>50</v>
      </c>
      <c r="AG1261" s="35">
        <v>0</v>
      </c>
      <c r="AH1261" s="33">
        <v>44834.671875</v>
      </c>
      <c r="AI1261" s="32" t="s">
        <v>56</v>
      </c>
    </row>
    <row r="1262" spans="1:35">
      <c r="A1262" s="32" t="s">
        <v>35</v>
      </c>
      <c r="B1262" s="32" t="s">
        <v>1527</v>
      </c>
      <c r="C1262" s="33">
        <v>44834.461863425924</v>
      </c>
      <c r="D1262" s="33">
        <v>44834.456203703703</v>
      </c>
      <c r="E1262" s="32" t="s">
        <v>4632</v>
      </c>
      <c r="F1262" s="32" t="s">
        <v>39</v>
      </c>
      <c r="G1262">
        <v>12392</v>
      </c>
      <c r="H1262" s="33">
        <v>44838.706412037034</v>
      </c>
      <c r="I1262" s="32" t="s">
        <v>38</v>
      </c>
      <c r="J1262" s="32" t="s">
        <v>39</v>
      </c>
      <c r="K1262" s="33"/>
      <c r="L1262" s="32" t="s">
        <v>40</v>
      </c>
      <c r="M1262" s="32" t="s">
        <v>56</v>
      </c>
      <c r="N1262">
        <v>1</v>
      </c>
      <c r="O1262" s="32" t="s">
        <v>119</v>
      </c>
      <c r="P1262">
        <v>0</v>
      </c>
      <c r="Q1262" s="32" t="s">
        <v>41</v>
      </c>
      <c r="R1262">
        <v>6711</v>
      </c>
      <c r="S1262" s="32" t="s">
        <v>4633</v>
      </c>
      <c r="T1262" s="32" t="s">
        <v>4634</v>
      </c>
      <c r="U1262" s="32" t="s">
        <v>45</v>
      </c>
      <c r="V1262" s="32" t="s">
        <v>1690</v>
      </c>
      <c r="W1262" s="33">
        <v>44834.461863425924</v>
      </c>
      <c r="X1262" s="32" t="s">
        <v>96</v>
      </c>
      <c r="Y1262" s="32" t="s">
        <v>47</v>
      </c>
      <c r="Z1262" s="32" t="s">
        <v>48</v>
      </c>
      <c r="AA1262" s="32" t="s">
        <v>97</v>
      </c>
      <c r="AB1262" s="32" t="s">
        <v>4635</v>
      </c>
      <c r="AC1262" s="32" t="s">
        <v>39</v>
      </c>
      <c r="AD1262" s="34"/>
      <c r="AE1262" s="32" t="s">
        <v>39</v>
      </c>
      <c r="AF1262" s="32" t="s">
        <v>53</v>
      </c>
      <c r="AG1262" s="35">
        <v>0</v>
      </c>
      <c r="AH1262" s="33">
        <v>44834.461863425924</v>
      </c>
      <c r="AI1262" s="32" t="s">
        <v>56</v>
      </c>
    </row>
    <row r="1263" spans="1:35">
      <c r="A1263" s="32" t="s">
        <v>35</v>
      </c>
      <c r="B1263" s="32" t="s">
        <v>171</v>
      </c>
      <c r="C1263" s="33">
        <v>44834.669004629628</v>
      </c>
      <c r="D1263" s="33">
        <v>44834.465127314812</v>
      </c>
      <c r="E1263" s="32" t="s">
        <v>37</v>
      </c>
      <c r="F1263" s="32" t="s">
        <v>4636</v>
      </c>
      <c r="G1263">
        <v>12393</v>
      </c>
      <c r="H1263" s="33">
        <v>44839.350243055553</v>
      </c>
      <c r="I1263" s="32" t="s">
        <v>38</v>
      </c>
      <c r="J1263" s="32" t="s">
        <v>39</v>
      </c>
      <c r="K1263" s="33"/>
      <c r="L1263" s="32" t="s">
        <v>40</v>
      </c>
      <c r="M1263" s="32" t="s">
        <v>56</v>
      </c>
      <c r="N1263">
        <v>1</v>
      </c>
      <c r="O1263" s="32" t="s">
        <v>42</v>
      </c>
      <c r="P1263">
        <v>0</v>
      </c>
      <c r="Q1263" s="32" t="s">
        <v>41</v>
      </c>
      <c r="R1263">
        <v>6739</v>
      </c>
      <c r="S1263" s="32" t="s">
        <v>476</v>
      </c>
      <c r="T1263" s="32" t="s">
        <v>477</v>
      </c>
      <c r="U1263" s="32" t="s">
        <v>45</v>
      </c>
      <c r="V1263" s="32" t="s">
        <v>4637</v>
      </c>
      <c r="W1263" s="33">
        <v>44834.65902777778</v>
      </c>
      <c r="X1263" s="32" t="s">
        <v>72</v>
      </c>
      <c r="Y1263" s="32" t="s">
        <v>47</v>
      </c>
      <c r="Z1263" s="32" t="s">
        <v>48</v>
      </c>
      <c r="AA1263" s="32" t="s">
        <v>210</v>
      </c>
      <c r="AB1263" s="32" t="s">
        <v>721</v>
      </c>
      <c r="AC1263" s="32" t="s">
        <v>1256</v>
      </c>
      <c r="AD1263" s="34"/>
      <c r="AE1263" s="32" t="s">
        <v>39</v>
      </c>
      <c r="AF1263" s="32" t="s">
        <v>50</v>
      </c>
      <c r="AG1263" s="35">
        <v>0</v>
      </c>
      <c r="AH1263" s="33">
        <v>44834.668993055559</v>
      </c>
      <c r="AI1263" s="32" t="s">
        <v>56</v>
      </c>
    </row>
    <row r="1264" spans="1:35">
      <c r="A1264" s="32" t="s">
        <v>35</v>
      </c>
      <c r="B1264" s="32" t="s">
        <v>171</v>
      </c>
      <c r="C1264" s="33">
        <v>44834.594942129632</v>
      </c>
      <c r="D1264" s="33">
        <v>44834.467060185183</v>
      </c>
      <c r="E1264" s="32" t="s">
        <v>37</v>
      </c>
      <c r="F1264" s="32" t="s">
        <v>4638</v>
      </c>
      <c r="G1264">
        <v>12394</v>
      </c>
      <c r="H1264" s="33">
        <v>44846.512997685182</v>
      </c>
      <c r="I1264" s="32" t="s">
        <v>38</v>
      </c>
      <c r="J1264" s="32" t="s">
        <v>39</v>
      </c>
      <c r="K1264" s="33"/>
      <c r="L1264" s="32" t="s">
        <v>40</v>
      </c>
      <c r="M1264" s="32" t="s">
        <v>56</v>
      </c>
      <c r="N1264">
        <v>1</v>
      </c>
      <c r="O1264" s="32" t="s">
        <v>42</v>
      </c>
      <c r="P1264">
        <v>0</v>
      </c>
      <c r="Q1264" s="32" t="s">
        <v>56</v>
      </c>
      <c r="R1264">
        <v>856145551</v>
      </c>
      <c r="S1264" s="32" t="s">
        <v>915</v>
      </c>
      <c r="T1264" s="32" t="s">
        <v>916</v>
      </c>
      <c r="U1264" s="32" t="s">
        <v>45</v>
      </c>
      <c r="V1264" s="32" t="s">
        <v>4639</v>
      </c>
      <c r="W1264" s="33">
        <v>44834.549027777779</v>
      </c>
      <c r="X1264" s="32" t="s">
        <v>81</v>
      </c>
      <c r="Y1264" s="32" t="s">
        <v>52</v>
      </c>
      <c r="Z1264" s="32" t="s">
        <v>48</v>
      </c>
      <c r="AA1264" s="32" t="s">
        <v>190</v>
      </c>
      <c r="AB1264" s="32" t="s">
        <v>4640</v>
      </c>
      <c r="AC1264" s="32" t="s">
        <v>328</v>
      </c>
      <c r="AD1264" s="34"/>
      <c r="AE1264" s="32" t="s">
        <v>39</v>
      </c>
      <c r="AF1264" s="32" t="s">
        <v>50</v>
      </c>
      <c r="AG1264" s="35">
        <v>0</v>
      </c>
      <c r="AH1264" s="33">
        <v>44834.594942129632</v>
      </c>
      <c r="AI1264" s="32" t="s">
        <v>56</v>
      </c>
    </row>
    <row r="1265" spans="1:35">
      <c r="A1265" s="32" t="s">
        <v>35</v>
      </c>
      <c r="B1265" s="32" t="s">
        <v>1527</v>
      </c>
      <c r="C1265" s="33">
        <v>44834.595173611109</v>
      </c>
      <c r="D1265" s="33">
        <v>44834.467129629629</v>
      </c>
      <c r="E1265" s="32" t="s">
        <v>37</v>
      </c>
      <c r="F1265" s="32" t="s">
        <v>4641</v>
      </c>
      <c r="G1265">
        <v>12395</v>
      </c>
      <c r="H1265" s="33">
        <v>44846.576423611114</v>
      </c>
      <c r="I1265" s="32" t="s">
        <v>38</v>
      </c>
      <c r="J1265" s="32" t="s">
        <v>39</v>
      </c>
      <c r="K1265" s="33"/>
      <c r="L1265" s="32" t="s">
        <v>40</v>
      </c>
      <c r="M1265" s="32" t="s">
        <v>56</v>
      </c>
      <c r="N1265">
        <v>1</v>
      </c>
      <c r="O1265" s="32" t="s">
        <v>104</v>
      </c>
      <c r="P1265">
        <v>0</v>
      </c>
      <c r="Q1265" s="32" t="s">
        <v>56</v>
      </c>
      <c r="R1265">
        <v>6424</v>
      </c>
      <c r="S1265" s="32" t="s">
        <v>635</v>
      </c>
      <c r="T1265" s="32" t="s">
        <v>636</v>
      </c>
      <c r="U1265" s="32" t="s">
        <v>45</v>
      </c>
      <c r="V1265" s="32" t="s">
        <v>4642</v>
      </c>
      <c r="W1265" s="33">
        <v>44834.486574074072</v>
      </c>
      <c r="X1265" s="32" t="s">
        <v>58</v>
      </c>
      <c r="Y1265" s="32" t="s">
        <v>47</v>
      </c>
      <c r="Z1265" s="32" t="s">
        <v>48</v>
      </c>
      <c r="AA1265" s="32" t="s">
        <v>455</v>
      </c>
      <c r="AB1265" s="32" t="s">
        <v>4643</v>
      </c>
      <c r="AC1265" s="32" t="s">
        <v>637</v>
      </c>
      <c r="AD1265" s="34"/>
      <c r="AE1265" s="32" t="s">
        <v>39</v>
      </c>
      <c r="AF1265" s="32" t="s">
        <v>50</v>
      </c>
      <c r="AG1265" s="35">
        <v>0</v>
      </c>
      <c r="AH1265" s="33">
        <v>44834.595173611109</v>
      </c>
      <c r="AI1265" s="32" t="s">
        <v>41</v>
      </c>
    </row>
    <row r="1266" spans="1:35">
      <c r="A1266" s="32" t="s">
        <v>35</v>
      </c>
      <c r="B1266" s="32" t="s">
        <v>1527</v>
      </c>
      <c r="C1266" s="33">
        <v>44834.579722222225</v>
      </c>
      <c r="D1266" s="33">
        <v>44834.467511574076</v>
      </c>
      <c r="E1266" s="32" t="s">
        <v>37</v>
      </c>
      <c r="F1266" s="32" t="s">
        <v>39</v>
      </c>
      <c r="G1266">
        <v>12396</v>
      </c>
      <c r="H1266" s="33">
        <v>44839.342986111114</v>
      </c>
      <c r="I1266" s="32" t="s">
        <v>38</v>
      </c>
      <c r="J1266" s="32" t="s">
        <v>39</v>
      </c>
      <c r="K1266" s="33"/>
      <c r="L1266" s="32" t="s">
        <v>40</v>
      </c>
      <c r="M1266" s="32" t="s">
        <v>56</v>
      </c>
      <c r="N1266">
        <v>1</v>
      </c>
      <c r="O1266" s="32" t="s">
        <v>42</v>
      </c>
      <c r="P1266">
        <v>0</v>
      </c>
      <c r="Q1266" s="32" t="s">
        <v>41</v>
      </c>
      <c r="R1266">
        <v>8605</v>
      </c>
      <c r="S1266" s="32" t="s">
        <v>241</v>
      </c>
      <c r="T1266" s="32" t="s">
        <v>2498</v>
      </c>
      <c r="U1266" s="32" t="s">
        <v>45</v>
      </c>
      <c r="V1266" s="32" t="s">
        <v>4644</v>
      </c>
      <c r="W1266" s="33">
        <v>44834.579722222225</v>
      </c>
      <c r="X1266" s="32" t="s">
        <v>96</v>
      </c>
      <c r="Y1266" s="32" t="s">
        <v>47</v>
      </c>
      <c r="Z1266" s="32" t="s">
        <v>48</v>
      </c>
      <c r="AA1266" s="32" t="s">
        <v>97</v>
      </c>
      <c r="AB1266" s="32" t="s">
        <v>290</v>
      </c>
      <c r="AC1266" s="32" t="s">
        <v>1598</v>
      </c>
      <c r="AD1266" s="34"/>
      <c r="AE1266" s="32" t="s">
        <v>39</v>
      </c>
      <c r="AF1266" s="32" t="s">
        <v>53</v>
      </c>
      <c r="AG1266" s="35">
        <v>0</v>
      </c>
      <c r="AH1266" s="33">
        <v>44834.579722222225</v>
      </c>
      <c r="AI1266" s="32" t="s">
        <v>41</v>
      </c>
    </row>
    <row r="1267" spans="1:35">
      <c r="A1267" s="32" t="s">
        <v>35</v>
      </c>
      <c r="B1267" s="32" t="s">
        <v>178</v>
      </c>
      <c r="C1267" s="33"/>
      <c r="D1267" s="33">
        <v>44834.467962962961</v>
      </c>
      <c r="E1267" s="32" t="s">
        <v>37</v>
      </c>
      <c r="F1267" s="32" t="s">
        <v>39</v>
      </c>
      <c r="G1267">
        <v>12397</v>
      </c>
      <c r="H1267" s="33">
        <v>44839.342962962961</v>
      </c>
      <c r="I1267" s="32" t="s">
        <v>38</v>
      </c>
      <c r="J1267" s="32" t="s">
        <v>39</v>
      </c>
      <c r="K1267" s="33"/>
      <c r="L1267" s="32" t="s">
        <v>40</v>
      </c>
      <c r="M1267" s="32" t="s">
        <v>56</v>
      </c>
      <c r="N1267">
        <v>1</v>
      </c>
      <c r="O1267" s="32" t="s">
        <v>311</v>
      </c>
      <c r="P1267">
        <v>0</v>
      </c>
      <c r="Q1267" s="32" t="s">
        <v>41</v>
      </c>
      <c r="R1267">
        <v>625925947</v>
      </c>
      <c r="S1267" s="32" t="s">
        <v>1455</v>
      </c>
      <c r="T1267" s="32" t="s">
        <v>195</v>
      </c>
      <c r="U1267" s="32" t="s">
        <v>39</v>
      </c>
      <c r="V1267" s="32" t="s">
        <v>39</v>
      </c>
      <c r="W1267" s="33"/>
      <c r="X1267" s="32" t="s">
        <v>149</v>
      </c>
      <c r="Y1267" s="32" t="s">
        <v>47</v>
      </c>
      <c r="Z1267" s="32" t="s">
        <v>216</v>
      </c>
      <c r="AA1267" s="32" t="s">
        <v>182</v>
      </c>
      <c r="AB1267" s="32" t="s">
        <v>3564</v>
      </c>
      <c r="AC1267" s="32" t="s">
        <v>1598</v>
      </c>
      <c r="AD1267" s="34"/>
      <c r="AE1267" s="32" t="s">
        <v>39</v>
      </c>
      <c r="AF1267" s="32" t="s">
        <v>53</v>
      </c>
      <c r="AG1267" s="35">
        <v>0</v>
      </c>
      <c r="AH1267" s="33">
        <v>44838.544409722221</v>
      </c>
      <c r="AI1267" s="32" t="s">
        <v>41</v>
      </c>
    </row>
    <row r="1268" spans="1:35">
      <c r="A1268" s="32" t="s">
        <v>35</v>
      </c>
      <c r="B1268" s="32" t="s">
        <v>2343</v>
      </c>
      <c r="C1268" s="33">
        <v>44834.687615740739</v>
      </c>
      <c r="D1268" s="33">
        <v>44834.476527777777</v>
      </c>
      <c r="E1268" s="32" t="s">
        <v>37</v>
      </c>
      <c r="F1268" s="32" t="s">
        <v>4645</v>
      </c>
      <c r="G1268">
        <v>12398</v>
      </c>
      <c r="H1268" s="33">
        <v>44846.477199074077</v>
      </c>
      <c r="I1268" s="32" t="s">
        <v>38</v>
      </c>
      <c r="J1268" s="32" t="s">
        <v>39</v>
      </c>
      <c r="K1268" s="33"/>
      <c r="L1268" s="32" t="s">
        <v>40</v>
      </c>
      <c r="M1268" s="32" t="s">
        <v>56</v>
      </c>
      <c r="N1268">
        <v>1</v>
      </c>
      <c r="O1268" s="32" t="s">
        <v>39</v>
      </c>
      <c r="P1268">
        <v>0</v>
      </c>
      <c r="Q1268" s="32" t="s">
        <v>56</v>
      </c>
      <c r="R1268">
        <v>6753</v>
      </c>
      <c r="S1268" s="32" t="s">
        <v>978</v>
      </c>
      <c r="T1268" s="32" t="s">
        <v>979</v>
      </c>
      <c r="U1268" s="32" t="s">
        <v>45</v>
      </c>
      <c r="V1268" s="32" t="s">
        <v>4646</v>
      </c>
      <c r="W1268" s="33">
        <v>44834.687476851854</v>
      </c>
      <c r="X1268" s="32" t="s">
        <v>67</v>
      </c>
      <c r="Y1268" s="32" t="s">
        <v>47</v>
      </c>
      <c r="Z1268" s="32" t="s">
        <v>48</v>
      </c>
      <c r="AA1268" s="32" t="s">
        <v>39</v>
      </c>
      <c r="AB1268" s="32" t="s">
        <v>4647</v>
      </c>
      <c r="AC1268" s="32" t="s">
        <v>1746</v>
      </c>
      <c r="AD1268" s="34"/>
      <c r="AE1268" s="32" t="s">
        <v>39</v>
      </c>
      <c r="AF1268" s="32" t="s">
        <v>50</v>
      </c>
      <c r="AG1268" s="35">
        <v>0</v>
      </c>
      <c r="AH1268" s="33">
        <v>44834.687615740739</v>
      </c>
      <c r="AI1268" s="32" t="s">
        <v>56</v>
      </c>
    </row>
    <row r="1269" spans="1:35">
      <c r="A1269" s="32" t="s">
        <v>35</v>
      </c>
      <c r="B1269" s="32" t="s">
        <v>982</v>
      </c>
      <c r="C1269" s="33"/>
      <c r="D1269" s="33">
        <v>44834.480821759258</v>
      </c>
      <c r="E1269" s="32" t="s">
        <v>37</v>
      </c>
      <c r="F1269" s="32" t="s">
        <v>39</v>
      </c>
      <c r="G1269">
        <v>12399</v>
      </c>
      <c r="H1269" s="33">
        <v>44839.356493055559</v>
      </c>
      <c r="I1269" s="32" t="s">
        <v>38</v>
      </c>
      <c r="J1269" s="32" t="s">
        <v>39</v>
      </c>
      <c r="K1269" s="33"/>
      <c r="L1269" s="32" t="s">
        <v>40</v>
      </c>
      <c r="M1269" s="32" t="s">
        <v>56</v>
      </c>
      <c r="N1269">
        <v>1</v>
      </c>
      <c r="O1269" s="32" t="s">
        <v>39</v>
      </c>
      <c r="P1269">
        <v>0</v>
      </c>
      <c r="Q1269" s="32" t="s">
        <v>41</v>
      </c>
      <c r="R1269">
        <v>625926947</v>
      </c>
      <c r="S1269" s="32" t="s">
        <v>1455</v>
      </c>
      <c r="T1269" s="32" t="s">
        <v>195</v>
      </c>
      <c r="U1269" s="32" t="s">
        <v>39</v>
      </c>
      <c r="V1269" s="32" t="s">
        <v>39</v>
      </c>
      <c r="W1269" s="33"/>
      <c r="X1269" s="32" t="s">
        <v>177</v>
      </c>
      <c r="Y1269" s="32" t="s">
        <v>47</v>
      </c>
      <c r="Z1269" s="32" t="s">
        <v>160</v>
      </c>
      <c r="AA1269" s="32" t="s">
        <v>983</v>
      </c>
      <c r="AB1269" s="32" t="s">
        <v>3564</v>
      </c>
      <c r="AC1269" s="32" t="s">
        <v>1349</v>
      </c>
      <c r="AD1269" s="34"/>
      <c r="AE1269" s="32" t="s">
        <v>39</v>
      </c>
      <c r="AF1269" s="32" t="s">
        <v>53</v>
      </c>
      <c r="AG1269" s="35">
        <v>0</v>
      </c>
      <c r="AH1269" s="33">
        <v>44834.633576388886</v>
      </c>
      <c r="AI1269" s="32" t="s">
        <v>41</v>
      </c>
    </row>
    <row r="1270" spans="1:35">
      <c r="A1270" s="32" t="s">
        <v>35</v>
      </c>
      <c r="B1270" s="32" t="s">
        <v>178</v>
      </c>
      <c r="C1270" s="33"/>
      <c r="D1270" s="33">
        <v>44834.49046296296</v>
      </c>
      <c r="E1270" s="32" t="s">
        <v>37</v>
      </c>
      <c r="F1270" s="32" t="s">
        <v>39</v>
      </c>
      <c r="G1270">
        <v>12400</v>
      </c>
      <c r="H1270" s="33">
        <v>44841.453796296293</v>
      </c>
      <c r="I1270" s="32" t="s">
        <v>38</v>
      </c>
      <c r="J1270" s="32" t="s">
        <v>39</v>
      </c>
      <c r="K1270" s="33"/>
      <c r="L1270" s="32" t="s">
        <v>40</v>
      </c>
      <c r="M1270" s="32" t="s">
        <v>56</v>
      </c>
      <c r="N1270">
        <v>1</v>
      </c>
      <c r="O1270" s="32" t="s">
        <v>179</v>
      </c>
      <c r="P1270">
        <v>0</v>
      </c>
      <c r="Q1270" s="32" t="s">
        <v>41</v>
      </c>
      <c r="R1270">
        <v>8828</v>
      </c>
      <c r="S1270" s="32" t="s">
        <v>145</v>
      </c>
      <c r="T1270" s="32" t="s">
        <v>146</v>
      </c>
      <c r="U1270" s="32" t="s">
        <v>45</v>
      </c>
      <c r="V1270" s="32" t="s">
        <v>4648</v>
      </c>
      <c r="W1270" s="33">
        <v>44838.640532407408</v>
      </c>
      <c r="X1270" s="32" t="s">
        <v>46</v>
      </c>
      <c r="Y1270" s="32" t="s">
        <v>47</v>
      </c>
      <c r="Z1270" s="32" t="s">
        <v>777</v>
      </c>
      <c r="AA1270" s="32" t="s">
        <v>254</v>
      </c>
      <c r="AB1270" s="32" t="s">
        <v>615</v>
      </c>
      <c r="AC1270" s="32" t="s">
        <v>540</v>
      </c>
      <c r="AD1270" s="34"/>
      <c r="AE1270" s="32" t="s">
        <v>39</v>
      </c>
      <c r="AF1270" s="32" t="s">
        <v>53</v>
      </c>
      <c r="AG1270" s="35">
        <v>0</v>
      </c>
      <c r="AH1270" s="33">
        <v>44838.640601851854</v>
      </c>
      <c r="AI1270" s="32" t="s">
        <v>56</v>
      </c>
    </row>
    <row r="1271" spans="1:35">
      <c r="A1271" s="32" t="s">
        <v>35</v>
      </c>
      <c r="B1271" s="32" t="s">
        <v>982</v>
      </c>
      <c r="C1271" s="33"/>
      <c r="D1271" s="33">
        <v>44834.49291666667</v>
      </c>
      <c r="E1271" s="32" t="s">
        <v>37</v>
      </c>
      <c r="F1271" s="32" t="s">
        <v>39</v>
      </c>
      <c r="G1271">
        <v>12401</v>
      </c>
      <c r="H1271" s="33">
        <v>44839.368564814817</v>
      </c>
      <c r="I1271" s="32" t="s">
        <v>38</v>
      </c>
      <c r="J1271" s="32" t="s">
        <v>39</v>
      </c>
      <c r="K1271" s="33"/>
      <c r="L1271" s="32" t="s">
        <v>40</v>
      </c>
      <c r="M1271" s="32" t="s">
        <v>56</v>
      </c>
      <c r="N1271">
        <v>1</v>
      </c>
      <c r="O1271" s="32" t="s">
        <v>39</v>
      </c>
      <c r="P1271">
        <v>0</v>
      </c>
      <c r="Q1271" s="32" t="s">
        <v>41</v>
      </c>
      <c r="R1271">
        <v>625926947</v>
      </c>
      <c r="S1271" s="32" t="s">
        <v>1455</v>
      </c>
      <c r="T1271" s="32" t="s">
        <v>195</v>
      </c>
      <c r="U1271" s="32" t="s">
        <v>39</v>
      </c>
      <c r="V1271" s="32" t="s">
        <v>39</v>
      </c>
      <c r="W1271" s="33"/>
      <c r="X1271" s="32" t="s">
        <v>614</v>
      </c>
      <c r="Y1271" s="32" t="s">
        <v>47</v>
      </c>
      <c r="Z1271" s="32" t="s">
        <v>160</v>
      </c>
      <c r="AA1271" s="32" t="s">
        <v>983</v>
      </c>
      <c r="AB1271" s="32" t="s">
        <v>3564</v>
      </c>
      <c r="AC1271" s="32" t="s">
        <v>1349</v>
      </c>
      <c r="AD1271" s="34"/>
      <c r="AE1271" s="32" t="s">
        <v>39</v>
      </c>
      <c r="AF1271" s="32" t="s">
        <v>53</v>
      </c>
      <c r="AG1271" s="35">
        <v>0</v>
      </c>
      <c r="AH1271" s="33">
        <v>44834.629675925928</v>
      </c>
      <c r="AI1271" s="32" t="s">
        <v>41</v>
      </c>
    </row>
    <row r="1272" spans="1:35">
      <c r="A1272" s="32" t="s">
        <v>35</v>
      </c>
      <c r="B1272" s="32" t="s">
        <v>178</v>
      </c>
      <c r="C1272" s="33"/>
      <c r="D1272" s="33">
        <v>44834.497997685183</v>
      </c>
      <c r="E1272" s="32" t="s">
        <v>37</v>
      </c>
      <c r="F1272" s="32" t="s">
        <v>4649</v>
      </c>
      <c r="G1272">
        <v>12402</v>
      </c>
      <c r="H1272" s="33">
        <v>44847.445752314816</v>
      </c>
      <c r="I1272" s="32" t="s">
        <v>38</v>
      </c>
      <c r="J1272" s="32" t="s">
        <v>39</v>
      </c>
      <c r="K1272" s="33"/>
      <c r="L1272" s="32" t="s">
        <v>40</v>
      </c>
      <c r="M1272" s="32" t="s">
        <v>56</v>
      </c>
      <c r="N1272">
        <v>1</v>
      </c>
      <c r="O1272" s="32" t="s">
        <v>54</v>
      </c>
      <c r="P1272">
        <v>0</v>
      </c>
      <c r="Q1272" s="32" t="s">
        <v>56</v>
      </c>
      <c r="R1272">
        <v>8888</v>
      </c>
      <c r="S1272" s="32" t="s">
        <v>218</v>
      </c>
      <c r="T1272" s="32" t="s">
        <v>219</v>
      </c>
      <c r="U1272" s="32" t="s">
        <v>45</v>
      </c>
      <c r="V1272" s="32" t="s">
        <v>4650</v>
      </c>
      <c r="W1272" s="33">
        <v>44838.636736111112</v>
      </c>
      <c r="X1272" s="32" t="s">
        <v>51</v>
      </c>
      <c r="Y1272" s="32" t="s">
        <v>52</v>
      </c>
      <c r="Z1272" s="32" t="s">
        <v>777</v>
      </c>
      <c r="AA1272" s="32" t="s">
        <v>182</v>
      </c>
      <c r="AB1272" s="32" t="s">
        <v>4649</v>
      </c>
      <c r="AC1272" s="32" t="s">
        <v>794</v>
      </c>
      <c r="AD1272" s="34"/>
      <c r="AE1272" s="32" t="s">
        <v>39</v>
      </c>
      <c r="AF1272" s="32" t="s">
        <v>53</v>
      </c>
      <c r="AG1272" s="35">
        <v>0</v>
      </c>
      <c r="AH1272" s="33">
        <v>44838.636724537035</v>
      </c>
      <c r="AI1272" s="32" t="s">
        <v>56</v>
      </c>
    </row>
    <row r="1273" spans="1:35">
      <c r="A1273" s="32" t="s">
        <v>35</v>
      </c>
      <c r="B1273" s="32" t="s">
        <v>36</v>
      </c>
      <c r="C1273" s="33">
        <v>44834.522962962961</v>
      </c>
      <c r="D1273" s="33">
        <v>44834.501574074071</v>
      </c>
      <c r="E1273" s="32" t="s">
        <v>37</v>
      </c>
      <c r="F1273" s="32" t="s">
        <v>4651</v>
      </c>
      <c r="G1273">
        <v>12403</v>
      </c>
      <c r="H1273" s="33">
        <v>44846.501747685186</v>
      </c>
      <c r="I1273" s="32" t="s">
        <v>38</v>
      </c>
      <c r="J1273" s="32" t="s">
        <v>39</v>
      </c>
      <c r="K1273" s="33"/>
      <c r="L1273" s="32" t="s">
        <v>40</v>
      </c>
      <c r="M1273" s="32" t="s">
        <v>56</v>
      </c>
      <c r="N1273">
        <v>1</v>
      </c>
      <c r="O1273" s="32" t="s">
        <v>127</v>
      </c>
      <c r="P1273">
        <v>0</v>
      </c>
      <c r="Q1273" s="32" t="s">
        <v>56</v>
      </c>
      <c r="R1273">
        <v>972243634</v>
      </c>
      <c r="S1273" s="32" t="s">
        <v>4588</v>
      </c>
      <c r="T1273" s="32" t="s">
        <v>4589</v>
      </c>
      <c r="U1273" s="32" t="s">
        <v>45</v>
      </c>
      <c r="V1273" s="32" t="s">
        <v>4652</v>
      </c>
      <c r="W1273" s="33">
        <v>44834.522962962961</v>
      </c>
      <c r="X1273" s="32" t="s">
        <v>184</v>
      </c>
      <c r="Y1273" s="32" t="s">
        <v>47</v>
      </c>
      <c r="Z1273" s="32" t="s">
        <v>48</v>
      </c>
      <c r="AA1273" s="32" t="s">
        <v>49</v>
      </c>
      <c r="AB1273" s="32" t="s">
        <v>4653</v>
      </c>
      <c r="AC1273" s="32" t="s">
        <v>517</v>
      </c>
      <c r="AD1273" s="34"/>
      <c r="AE1273" s="32" t="s">
        <v>39</v>
      </c>
      <c r="AF1273" s="32" t="s">
        <v>50</v>
      </c>
      <c r="AG1273" s="35">
        <v>0</v>
      </c>
      <c r="AH1273" s="33">
        <v>44834.522962962961</v>
      </c>
      <c r="AI1273" s="32" t="s">
        <v>56</v>
      </c>
    </row>
    <row r="1274" spans="1:35">
      <c r="A1274" s="32" t="s">
        <v>35</v>
      </c>
      <c r="B1274" s="32" t="s">
        <v>329</v>
      </c>
      <c r="C1274" s="33"/>
      <c r="D1274" s="33">
        <v>44834.523888888885</v>
      </c>
      <c r="E1274" s="32" t="s">
        <v>37</v>
      </c>
      <c r="F1274" s="32" t="s">
        <v>39</v>
      </c>
      <c r="G1274">
        <v>12404</v>
      </c>
      <c r="H1274" s="33">
        <v>44839.399293981478</v>
      </c>
      <c r="I1274" s="32" t="s">
        <v>38</v>
      </c>
      <c r="J1274" s="32" t="s">
        <v>39</v>
      </c>
      <c r="K1274" s="33"/>
      <c r="L1274" s="32" t="s">
        <v>40</v>
      </c>
      <c r="M1274" s="32" t="s">
        <v>56</v>
      </c>
      <c r="N1274">
        <v>1</v>
      </c>
      <c r="O1274" s="32" t="s">
        <v>102</v>
      </c>
      <c r="P1274">
        <v>0</v>
      </c>
      <c r="Q1274" s="32" t="s">
        <v>41</v>
      </c>
      <c r="R1274">
        <v>8449</v>
      </c>
      <c r="S1274" s="32" t="s">
        <v>4425</v>
      </c>
      <c r="T1274" s="32" t="s">
        <v>4426</v>
      </c>
      <c r="U1274" s="32" t="s">
        <v>39</v>
      </c>
      <c r="V1274" s="32" t="s">
        <v>39</v>
      </c>
      <c r="W1274" s="33"/>
      <c r="X1274" s="32" t="s">
        <v>614</v>
      </c>
      <c r="Y1274" s="32" t="s">
        <v>47</v>
      </c>
      <c r="Z1274" s="32" t="s">
        <v>160</v>
      </c>
      <c r="AA1274" s="32" t="s">
        <v>330</v>
      </c>
      <c r="AB1274" s="32" t="s">
        <v>4654</v>
      </c>
      <c r="AC1274" s="32" t="s">
        <v>517</v>
      </c>
      <c r="AD1274" s="34"/>
      <c r="AE1274" s="32" t="s">
        <v>39</v>
      </c>
      <c r="AF1274" s="32" t="s">
        <v>53</v>
      </c>
      <c r="AG1274" s="35">
        <v>0</v>
      </c>
      <c r="AH1274" s="33">
        <v>44834.540960648148</v>
      </c>
      <c r="AI1274" s="32" t="s">
        <v>56</v>
      </c>
    </row>
    <row r="1275" spans="1:35">
      <c r="A1275" s="32" t="s">
        <v>35</v>
      </c>
      <c r="B1275" s="32" t="s">
        <v>1527</v>
      </c>
      <c r="C1275" s="33"/>
      <c r="D1275" s="33">
        <v>44834.567407407405</v>
      </c>
      <c r="E1275" s="32" t="s">
        <v>37</v>
      </c>
      <c r="F1275" s="32" t="s">
        <v>4655</v>
      </c>
      <c r="G1275">
        <v>12405</v>
      </c>
      <c r="H1275" s="33">
        <v>44846.567754629628</v>
      </c>
      <c r="I1275" s="32" t="s">
        <v>38</v>
      </c>
      <c r="J1275" s="32" t="s">
        <v>39</v>
      </c>
      <c r="K1275" s="33"/>
      <c r="L1275" s="32" t="s">
        <v>40</v>
      </c>
      <c r="M1275" s="32" t="s">
        <v>56</v>
      </c>
      <c r="N1275">
        <v>1</v>
      </c>
      <c r="O1275" s="32" t="s">
        <v>453</v>
      </c>
      <c r="P1275">
        <v>0</v>
      </c>
      <c r="Q1275" s="32" t="s">
        <v>56</v>
      </c>
      <c r="R1275">
        <v>6241</v>
      </c>
      <c r="S1275" s="32" t="s">
        <v>4264</v>
      </c>
      <c r="T1275" s="32" t="s">
        <v>649</v>
      </c>
      <c r="U1275" s="32" t="s">
        <v>39</v>
      </c>
      <c r="V1275" s="32" t="s">
        <v>39</v>
      </c>
      <c r="W1275" s="33"/>
      <c r="X1275" s="32" t="s">
        <v>321</v>
      </c>
      <c r="Y1275" s="32" t="s">
        <v>47</v>
      </c>
      <c r="Z1275" s="32" t="s">
        <v>160</v>
      </c>
      <c r="AA1275" s="32" t="s">
        <v>455</v>
      </c>
      <c r="AB1275" s="32" t="s">
        <v>4656</v>
      </c>
      <c r="AC1275" s="32" t="s">
        <v>599</v>
      </c>
      <c r="AD1275" s="34"/>
      <c r="AE1275" s="32" t="s">
        <v>39</v>
      </c>
      <c r="AF1275" s="32" t="s">
        <v>50</v>
      </c>
      <c r="AG1275" s="35">
        <v>0</v>
      </c>
      <c r="AH1275" s="33">
        <v>44834.587893518517</v>
      </c>
      <c r="AI1275" s="32" t="s">
        <v>56</v>
      </c>
    </row>
    <row r="1276" spans="1:35">
      <c r="A1276" s="32" t="s">
        <v>35</v>
      </c>
      <c r="B1276" s="32" t="s">
        <v>737</v>
      </c>
      <c r="C1276" s="33"/>
      <c r="D1276" s="33">
        <v>44834.582418981481</v>
      </c>
      <c r="E1276" s="32" t="s">
        <v>37</v>
      </c>
      <c r="F1276" s="32" t="s">
        <v>4657</v>
      </c>
      <c r="G1276">
        <v>12406</v>
      </c>
      <c r="H1276" s="33">
        <v>44846.582939814813</v>
      </c>
      <c r="I1276" s="32" t="s">
        <v>38</v>
      </c>
      <c r="J1276" s="32" t="s">
        <v>39</v>
      </c>
      <c r="K1276" s="33"/>
      <c r="L1276" s="32" t="s">
        <v>40</v>
      </c>
      <c r="M1276" s="32" t="s">
        <v>56</v>
      </c>
      <c r="N1276">
        <v>1</v>
      </c>
      <c r="O1276" s="32" t="s">
        <v>738</v>
      </c>
      <c r="P1276">
        <v>0</v>
      </c>
      <c r="Q1276" s="32" t="s">
        <v>56</v>
      </c>
      <c r="R1276">
        <v>6246</v>
      </c>
      <c r="S1276" s="32" t="s">
        <v>61</v>
      </c>
      <c r="T1276" s="32" t="s">
        <v>62</v>
      </c>
      <c r="U1276" s="32" t="s">
        <v>39</v>
      </c>
      <c r="V1276" s="32" t="s">
        <v>39</v>
      </c>
      <c r="W1276" s="33"/>
      <c r="X1276" s="32" t="s">
        <v>189</v>
      </c>
      <c r="Y1276" s="32" t="s">
        <v>47</v>
      </c>
      <c r="Z1276" s="32" t="s">
        <v>160</v>
      </c>
      <c r="AA1276" s="32" t="s">
        <v>739</v>
      </c>
      <c r="AB1276" s="32" t="s">
        <v>4658</v>
      </c>
      <c r="AC1276" s="32" t="s">
        <v>619</v>
      </c>
      <c r="AD1276" s="34"/>
      <c r="AE1276" s="32" t="s">
        <v>39</v>
      </c>
      <c r="AF1276" s="32" t="s">
        <v>53</v>
      </c>
      <c r="AG1276" s="35">
        <v>0</v>
      </c>
      <c r="AH1276" s="33">
        <v>44834.596828703703</v>
      </c>
      <c r="AI1276" s="32" t="s">
        <v>56</v>
      </c>
    </row>
    <row r="1277" spans="1:35">
      <c r="A1277" s="32" t="s">
        <v>35</v>
      </c>
      <c r="B1277" s="32" t="s">
        <v>178</v>
      </c>
      <c r="C1277" s="33">
        <v>44834.669525462959</v>
      </c>
      <c r="D1277" s="33">
        <v>44834.604155092595</v>
      </c>
      <c r="E1277" s="32" t="s">
        <v>37</v>
      </c>
      <c r="F1277" s="32" t="s">
        <v>603</v>
      </c>
      <c r="G1277">
        <v>12407</v>
      </c>
      <c r="H1277" s="33">
        <v>44846.62090277778</v>
      </c>
      <c r="I1277" s="32" t="s">
        <v>38</v>
      </c>
      <c r="J1277" s="32" t="s">
        <v>39</v>
      </c>
      <c r="K1277" s="33"/>
      <c r="L1277" s="32" t="s">
        <v>40</v>
      </c>
      <c r="M1277" s="32" t="s">
        <v>56</v>
      </c>
      <c r="N1277">
        <v>1</v>
      </c>
      <c r="O1277" s="32" t="s">
        <v>73</v>
      </c>
      <c r="P1277">
        <v>0</v>
      </c>
      <c r="Q1277" s="32" t="s">
        <v>56</v>
      </c>
      <c r="R1277">
        <v>8776</v>
      </c>
      <c r="S1277" s="32" t="s">
        <v>4659</v>
      </c>
      <c r="T1277" s="32" t="s">
        <v>4660</v>
      </c>
      <c r="U1277" s="32" t="s">
        <v>45</v>
      </c>
      <c r="V1277" s="32" t="s">
        <v>4661</v>
      </c>
      <c r="W1277" s="33">
        <v>44834.652812499997</v>
      </c>
      <c r="X1277" s="32" t="s">
        <v>81</v>
      </c>
      <c r="Y1277" s="32" t="s">
        <v>47</v>
      </c>
      <c r="Z1277" s="32" t="s">
        <v>48</v>
      </c>
      <c r="AA1277" s="32" t="s">
        <v>182</v>
      </c>
      <c r="AB1277" s="32" t="s">
        <v>603</v>
      </c>
      <c r="AC1277" s="32" t="s">
        <v>1805</v>
      </c>
      <c r="AD1277" s="34"/>
      <c r="AE1277" s="32" t="s">
        <v>39</v>
      </c>
      <c r="AF1277" s="32" t="s">
        <v>53</v>
      </c>
      <c r="AG1277" s="35">
        <v>0</v>
      </c>
      <c r="AH1277" s="33">
        <v>44834.66951388889</v>
      </c>
      <c r="AI1277" s="32" t="s">
        <v>56</v>
      </c>
    </row>
    <row r="1278" spans="1:35">
      <c r="A1278" s="32" t="s">
        <v>35</v>
      </c>
      <c r="B1278" s="32" t="s">
        <v>36</v>
      </c>
      <c r="C1278" s="33">
        <v>44834.691574074073</v>
      </c>
      <c r="D1278" s="33">
        <v>44834.627291666664</v>
      </c>
      <c r="E1278" s="32" t="s">
        <v>37</v>
      </c>
      <c r="F1278" s="32" t="s">
        <v>4662</v>
      </c>
      <c r="G1278">
        <v>12408</v>
      </c>
      <c r="H1278" s="33">
        <v>44846.630462962959</v>
      </c>
      <c r="I1278" s="32" t="s">
        <v>38</v>
      </c>
      <c r="J1278" s="32" t="s">
        <v>39</v>
      </c>
      <c r="K1278" s="33"/>
      <c r="L1278" s="32" t="s">
        <v>40</v>
      </c>
      <c r="M1278" s="32" t="s">
        <v>56</v>
      </c>
      <c r="N1278">
        <v>1</v>
      </c>
      <c r="O1278" s="32" t="s">
        <v>42</v>
      </c>
      <c r="P1278">
        <v>0</v>
      </c>
      <c r="Q1278" s="32" t="s">
        <v>56</v>
      </c>
      <c r="R1278">
        <v>6165</v>
      </c>
      <c r="S1278" s="32" t="s">
        <v>4663</v>
      </c>
      <c r="T1278" s="32" t="s">
        <v>4664</v>
      </c>
      <c r="U1278" s="32" t="s">
        <v>45</v>
      </c>
      <c r="V1278" s="32" t="s">
        <v>4665</v>
      </c>
      <c r="W1278" s="33">
        <v>44834.688622685186</v>
      </c>
      <c r="X1278" s="32" t="s">
        <v>67</v>
      </c>
      <c r="Y1278" s="32" t="s">
        <v>47</v>
      </c>
      <c r="Z1278" s="32" t="s">
        <v>48</v>
      </c>
      <c r="AA1278" s="32" t="s">
        <v>234</v>
      </c>
      <c r="AB1278" s="32" t="s">
        <v>1075</v>
      </c>
      <c r="AC1278" s="32" t="s">
        <v>4666</v>
      </c>
      <c r="AD1278" s="34"/>
      <c r="AE1278" s="32" t="s">
        <v>39</v>
      </c>
      <c r="AF1278" s="32" t="s">
        <v>50</v>
      </c>
      <c r="AG1278" s="35">
        <v>0</v>
      </c>
      <c r="AH1278" s="33">
        <v>44834.691574074073</v>
      </c>
      <c r="AI1278" s="32" t="s">
        <v>56</v>
      </c>
    </row>
    <row r="1279" spans="1:35">
      <c r="A1279" s="32" t="s">
        <v>35</v>
      </c>
      <c r="B1279" s="32" t="s">
        <v>178</v>
      </c>
      <c r="C1279" s="33">
        <v>44834.670694444445</v>
      </c>
      <c r="D1279" s="33">
        <v>44834.644699074073</v>
      </c>
      <c r="E1279" s="32" t="s">
        <v>37</v>
      </c>
      <c r="F1279" s="32" t="s">
        <v>4667</v>
      </c>
      <c r="G1279">
        <v>12409</v>
      </c>
      <c r="H1279" s="33">
        <v>44846.64638888889</v>
      </c>
      <c r="I1279" s="32" t="s">
        <v>38</v>
      </c>
      <c r="J1279" s="32" t="s">
        <v>39</v>
      </c>
      <c r="K1279" s="33"/>
      <c r="L1279" s="32" t="s">
        <v>40</v>
      </c>
      <c r="M1279" s="32" t="s">
        <v>56</v>
      </c>
      <c r="N1279">
        <v>1</v>
      </c>
      <c r="O1279" s="32" t="s">
        <v>54</v>
      </c>
      <c r="P1279">
        <v>0</v>
      </c>
      <c r="Q1279" s="32" t="s">
        <v>56</v>
      </c>
      <c r="R1279">
        <v>8888</v>
      </c>
      <c r="S1279" s="32" t="s">
        <v>968</v>
      </c>
      <c r="T1279" s="32" t="s">
        <v>177</v>
      </c>
      <c r="U1279" s="32" t="s">
        <v>45</v>
      </c>
      <c r="V1279" s="32" t="s">
        <v>4668</v>
      </c>
      <c r="W1279" s="33">
        <v>44834.669606481482</v>
      </c>
      <c r="X1279" s="32" t="s">
        <v>89</v>
      </c>
      <c r="Y1279" s="32" t="s">
        <v>52</v>
      </c>
      <c r="Z1279" s="32" t="s">
        <v>48</v>
      </c>
      <c r="AA1279" s="32" t="s">
        <v>182</v>
      </c>
      <c r="AB1279" s="32" t="s">
        <v>3505</v>
      </c>
      <c r="AC1279" s="32" t="s">
        <v>538</v>
      </c>
      <c r="AD1279" s="34"/>
      <c r="AE1279" s="32" t="s">
        <v>39</v>
      </c>
      <c r="AF1279" s="32" t="s">
        <v>53</v>
      </c>
      <c r="AG1279" s="35">
        <v>0</v>
      </c>
      <c r="AH1279" s="33">
        <v>44834.670694444445</v>
      </c>
      <c r="AI1279" s="32" t="s">
        <v>56</v>
      </c>
    </row>
    <row r="1280" spans="1:35">
      <c r="A1280" s="32" t="s">
        <v>35</v>
      </c>
      <c r="B1280" s="32" t="s">
        <v>178</v>
      </c>
      <c r="C1280" s="33">
        <v>44834.671423611115</v>
      </c>
      <c r="D1280" s="33">
        <v>44834.645486111112</v>
      </c>
      <c r="E1280" s="32" t="s">
        <v>37</v>
      </c>
      <c r="F1280" s="32" t="s">
        <v>4669</v>
      </c>
      <c r="G1280">
        <v>12410</v>
      </c>
      <c r="H1280" s="33">
        <v>44846.647812499999</v>
      </c>
      <c r="I1280" s="32" t="s">
        <v>38</v>
      </c>
      <c r="J1280" s="32" t="s">
        <v>39</v>
      </c>
      <c r="K1280" s="33"/>
      <c r="L1280" s="32" t="s">
        <v>40</v>
      </c>
      <c r="M1280" s="32" t="s">
        <v>56</v>
      </c>
      <c r="N1280">
        <v>1</v>
      </c>
      <c r="O1280" s="32" t="s">
        <v>54</v>
      </c>
      <c r="P1280">
        <v>0</v>
      </c>
      <c r="Q1280" s="32" t="s">
        <v>56</v>
      </c>
      <c r="R1280">
        <v>8888</v>
      </c>
      <c r="S1280" s="32" t="s">
        <v>968</v>
      </c>
      <c r="T1280" s="32" t="s">
        <v>177</v>
      </c>
      <c r="U1280" s="32" t="s">
        <v>45</v>
      </c>
      <c r="V1280" s="32" t="s">
        <v>4670</v>
      </c>
      <c r="W1280" s="33">
        <v>44834.669745370367</v>
      </c>
      <c r="X1280" s="32" t="s">
        <v>89</v>
      </c>
      <c r="Y1280" s="32" t="s">
        <v>52</v>
      </c>
      <c r="Z1280" s="32" t="s">
        <v>48</v>
      </c>
      <c r="AA1280" s="32" t="s">
        <v>182</v>
      </c>
      <c r="AB1280" s="32" t="s">
        <v>3505</v>
      </c>
      <c r="AC1280" s="32" t="s">
        <v>538</v>
      </c>
      <c r="AD1280" s="34"/>
      <c r="AE1280" s="32" t="s">
        <v>39</v>
      </c>
      <c r="AF1280" s="32" t="s">
        <v>53</v>
      </c>
      <c r="AG1280" s="35">
        <v>0</v>
      </c>
      <c r="AH1280" s="33">
        <v>44834.671423611115</v>
      </c>
      <c r="AI1280" s="32" t="s">
        <v>56</v>
      </c>
    </row>
    <row r="1281" spans="1:35">
      <c r="A1281" s="32" t="s">
        <v>35</v>
      </c>
      <c r="B1281" s="32" t="s">
        <v>178</v>
      </c>
      <c r="C1281" s="33">
        <v>44834.671469907407</v>
      </c>
      <c r="D1281" s="33">
        <v>44834.646157407406</v>
      </c>
      <c r="E1281" s="32" t="s">
        <v>37</v>
      </c>
      <c r="F1281" s="32" t="s">
        <v>4671</v>
      </c>
      <c r="G1281">
        <v>12411</v>
      </c>
      <c r="H1281" s="33">
        <v>44846.647858796299</v>
      </c>
      <c r="I1281" s="32" t="s">
        <v>38</v>
      </c>
      <c r="J1281" s="32" t="s">
        <v>39</v>
      </c>
      <c r="K1281" s="33"/>
      <c r="L1281" s="32" t="s">
        <v>40</v>
      </c>
      <c r="M1281" s="32" t="s">
        <v>56</v>
      </c>
      <c r="N1281">
        <v>1</v>
      </c>
      <c r="O1281" s="32" t="s">
        <v>54</v>
      </c>
      <c r="P1281">
        <v>0</v>
      </c>
      <c r="Q1281" s="32" t="s">
        <v>56</v>
      </c>
      <c r="R1281">
        <v>8888</v>
      </c>
      <c r="S1281" s="32" t="s">
        <v>968</v>
      </c>
      <c r="T1281" s="32" t="s">
        <v>177</v>
      </c>
      <c r="U1281" s="32" t="s">
        <v>45</v>
      </c>
      <c r="V1281" s="32" t="s">
        <v>4672</v>
      </c>
      <c r="W1281" s="33">
        <v>44834.670034722221</v>
      </c>
      <c r="X1281" s="32" t="s">
        <v>89</v>
      </c>
      <c r="Y1281" s="32" t="s">
        <v>52</v>
      </c>
      <c r="Z1281" s="32" t="s">
        <v>48</v>
      </c>
      <c r="AA1281" s="32" t="s">
        <v>182</v>
      </c>
      <c r="AB1281" s="32" t="s">
        <v>3505</v>
      </c>
      <c r="AC1281" s="32" t="s">
        <v>538</v>
      </c>
      <c r="AD1281" s="34"/>
      <c r="AE1281" s="32" t="s">
        <v>39</v>
      </c>
      <c r="AF1281" s="32" t="s">
        <v>53</v>
      </c>
      <c r="AG1281" s="35">
        <v>0</v>
      </c>
      <c r="AH1281" s="33">
        <v>44834.671469907407</v>
      </c>
      <c r="AI1281" s="32" t="s">
        <v>56</v>
      </c>
    </row>
    <row r="1282" spans="1:35">
      <c r="A1282" s="32" t="s">
        <v>35</v>
      </c>
      <c r="B1282" s="32" t="s">
        <v>36</v>
      </c>
      <c r="C1282" s="33">
        <v>44834.680451388886</v>
      </c>
      <c r="D1282" s="33">
        <v>44834.646886574075</v>
      </c>
      <c r="E1282" s="32" t="s">
        <v>37</v>
      </c>
      <c r="F1282" s="32" t="s">
        <v>4673</v>
      </c>
      <c r="G1282">
        <v>12412</v>
      </c>
      <c r="H1282" s="33">
        <v>44846.647812499999</v>
      </c>
      <c r="I1282" s="32" t="s">
        <v>38</v>
      </c>
      <c r="J1282" s="32" t="s">
        <v>39</v>
      </c>
      <c r="K1282" s="33"/>
      <c r="L1282" s="32" t="s">
        <v>40</v>
      </c>
      <c r="M1282" s="32" t="s">
        <v>56</v>
      </c>
      <c r="N1282">
        <v>1</v>
      </c>
      <c r="O1282" s="32" t="s">
        <v>127</v>
      </c>
      <c r="P1282">
        <v>0</v>
      </c>
      <c r="Q1282" s="32" t="s">
        <v>56</v>
      </c>
      <c r="R1282">
        <v>6167</v>
      </c>
      <c r="S1282" s="32" t="s">
        <v>100</v>
      </c>
      <c r="T1282" s="32" t="s">
        <v>101</v>
      </c>
      <c r="U1282" s="32" t="s">
        <v>45</v>
      </c>
      <c r="V1282" s="32" t="s">
        <v>4674</v>
      </c>
      <c r="W1282" s="33">
        <v>44834.679849537039</v>
      </c>
      <c r="X1282" s="32" t="s">
        <v>58</v>
      </c>
      <c r="Y1282" s="32" t="s">
        <v>47</v>
      </c>
      <c r="Z1282" s="32" t="s">
        <v>48</v>
      </c>
      <c r="AA1282" s="32" t="s">
        <v>179</v>
      </c>
      <c r="AB1282" s="32" t="s">
        <v>269</v>
      </c>
      <c r="AC1282" s="32" t="s">
        <v>688</v>
      </c>
      <c r="AD1282" s="34"/>
      <c r="AE1282" s="32" t="s">
        <v>39</v>
      </c>
      <c r="AF1282" s="32" t="s">
        <v>50</v>
      </c>
      <c r="AG1282" s="35">
        <v>0</v>
      </c>
      <c r="AH1282" s="33">
        <v>44834.680451388886</v>
      </c>
      <c r="AI1282" s="32" t="s">
        <v>56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1293"/>
  <sheetViews>
    <sheetView tabSelected="1" topLeftCell="CM1" zoomScale="90" zoomScaleNormal="90" workbookViewId="0">
      <selection activeCell="CP17" sqref="CP17"/>
    </sheetView>
  </sheetViews>
  <sheetFormatPr defaultColWidth="12.625" defaultRowHeight="15" customHeight="1"/>
  <cols>
    <col min="1" max="1" width="14.5" customWidth="1"/>
    <col min="2" max="2" width="22.875" customWidth="1"/>
    <col min="3" max="3" width="4.625" customWidth="1"/>
    <col min="4" max="4" width="101.75" customWidth="1"/>
    <col min="5" max="5" width="22.875" customWidth="1"/>
    <col min="6" max="6" width="3.625" customWidth="1"/>
    <col min="7" max="7" width="174.25" customWidth="1"/>
    <col min="8" max="8" width="22.875" customWidth="1"/>
    <col min="9" max="9" width="8.625" customWidth="1"/>
    <col min="10" max="10" width="22.875" customWidth="1"/>
    <col min="11" max="11" width="16.125" customWidth="1"/>
    <col min="12" max="12" width="7.875" customWidth="1"/>
    <col min="13" max="16" width="6.875" customWidth="1"/>
    <col min="17" max="18" width="7.875" customWidth="1"/>
    <col min="19" max="19" width="8" customWidth="1"/>
    <col min="20" max="28" width="7" customWidth="1"/>
    <col min="29" max="29" width="8" customWidth="1"/>
    <col min="30" max="30" width="11.375" customWidth="1"/>
    <col min="31" max="31" width="8.375" customWidth="1"/>
    <col min="32" max="32" width="88.875" customWidth="1"/>
    <col min="33" max="33" width="22.875" customWidth="1"/>
    <col min="34" max="34" width="5.125" customWidth="1"/>
    <col min="35" max="35" width="14.875" customWidth="1"/>
    <col min="36" max="36" width="22.875" customWidth="1"/>
    <col min="37" max="37" width="8.375" customWidth="1"/>
    <col min="38" max="38" width="5.125" customWidth="1"/>
    <col min="39" max="39" width="3.375" customWidth="1"/>
    <col min="40" max="40" width="8.375" customWidth="1"/>
    <col min="41" max="41" width="5.125" customWidth="1"/>
    <col min="42" max="42" width="8.375" customWidth="1"/>
    <col min="43" max="43" width="5.125" customWidth="1"/>
    <col min="44" max="44" width="8.375" customWidth="1"/>
    <col min="45" max="45" width="5.125" customWidth="1"/>
    <col min="46" max="46" width="8.375" customWidth="1"/>
    <col min="47" max="47" width="5.125" customWidth="1"/>
    <col min="48" max="48" width="8.375" customWidth="1"/>
    <col min="49" max="49" width="5.125" customWidth="1"/>
    <col min="50" max="50" width="3.375" customWidth="1"/>
    <col min="51" max="51" width="8.375" customWidth="1"/>
    <col min="52" max="52" width="5.125" customWidth="1"/>
    <col min="53" max="53" width="8.375" customWidth="1"/>
    <col min="54" max="54" width="5.125" customWidth="1"/>
    <col min="55" max="55" width="8.375" customWidth="1"/>
    <col min="56" max="56" width="5.125" customWidth="1"/>
    <col min="57" max="58" width="3.375" customWidth="1"/>
    <col min="59" max="59" width="8.375" customWidth="1"/>
    <col min="60" max="60" width="5.125" customWidth="1"/>
    <col min="61" max="61" width="13.125" customWidth="1"/>
    <col min="62" max="62" width="22.875" customWidth="1"/>
    <col min="63" max="63" width="3.375" customWidth="1"/>
    <col min="64" max="64" width="8.375" customWidth="1"/>
    <col min="65" max="65" width="5.125" customWidth="1"/>
    <col min="66" max="66" width="3.375" customWidth="1"/>
    <col min="67" max="67" width="8.375" customWidth="1"/>
    <col min="68" max="68" width="5.125" customWidth="1"/>
    <col min="69" max="69" width="8.375" customWidth="1"/>
    <col min="70" max="70" width="5.125" customWidth="1"/>
    <col min="71" max="72" width="3.375" customWidth="1"/>
    <col min="73" max="73" width="8.375" customWidth="1"/>
    <col min="74" max="74" width="5.125" customWidth="1"/>
    <col min="75" max="75" width="8.375" customWidth="1"/>
    <col min="76" max="76" width="5.125" customWidth="1"/>
    <col min="77" max="77" width="8.375" customWidth="1"/>
    <col min="78" max="78" width="5.125" customWidth="1"/>
    <col min="79" max="81" width="3.375" customWidth="1"/>
    <col min="82" max="82" width="8.375" customWidth="1"/>
    <col min="83" max="83" width="5.125" customWidth="1"/>
    <col min="84" max="84" width="3.375" customWidth="1"/>
    <col min="85" max="85" width="8.375" customWidth="1"/>
    <col min="86" max="86" width="10.125" customWidth="1"/>
    <col min="87" max="87" width="6.875" customWidth="1"/>
    <col min="88" max="88" width="3.375" customWidth="1"/>
    <col min="89" max="89" width="22.875" customWidth="1"/>
    <col min="90" max="90" width="16.125" customWidth="1"/>
    <col min="91" max="91" width="14.375" customWidth="1"/>
    <col min="92" max="92" width="6.75" customWidth="1"/>
    <col min="93" max="93" width="10.625" customWidth="1"/>
    <col min="94" max="94" width="11.375" customWidth="1"/>
    <col min="95" max="122" width="8.625" customWidth="1"/>
  </cols>
  <sheetData>
    <row r="1" spans="1:94" ht="14.25" customHeight="1">
      <c r="D1" s="19" t="s">
        <v>31</v>
      </c>
      <c r="E1" s="20" t="s">
        <v>50</v>
      </c>
      <c r="G1" s="19" t="s">
        <v>31</v>
      </c>
      <c r="H1" s="20" t="s">
        <v>53</v>
      </c>
      <c r="AF1" s="19" t="s">
        <v>31</v>
      </c>
      <c r="AG1" s="20" t="s">
        <v>1208</v>
      </c>
    </row>
    <row r="2" spans="1:94" ht="14.25" customHeight="1">
      <c r="CK2" s="19" t="s">
        <v>1115</v>
      </c>
      <c r="CL2" s="20" t="s">
        <v>1208</v>
      </c>
    </row>
    <row r="3" spans="1:94" ht="14.25" customHeight="1">
      <c r="A3" s="11" t="s">
        <v>31</v>
      </c>
      <c r="B3" s="12" t="s">
        <v>1113</v>
      </c>
      <c r="D3" s="11" t="s">
        <v>1</v>
      </c>
      <c r="E3" s="11" t="s">
        <v>27</v>
      </c>
      <c r="F3" s="12" t="s">
        <v>1113</v>
      </c>
      <c r="G3" s="11" t="s">
        <v>1</v>
      </c>
      <c r="H3" s="11" t="s">
        <v>27</v>
      </c>
      <c r="I3" s="12" t="s">
        <v>1113</v>
      </c>
      <c r="K3" s="2"/>
      <c r="AF3" s="11" t="s">
        <v>28</v>
      </c>
      <c r="AG3" s="12" t="s">
        <v>1113</v>
      </c>
      <c r="AI3" s="11" t="s">
        <v>1114</v>
      </c>
      <c r="AJ3" s="12" t="s">
        <v>1113</v>
      </c>
      <c r="BI3" s="11" t="s">
        <v>1115</v>
      </c>
      <c r="BJ3" s="12" t="s">
        <v>1113</v>
      </c>
    </row>
    <row r="4" spans="1:94" ht="14.25" customHeight="1">
      <c r="A4" s="13" t="s">
        <v>50</v>
      </c>
      <c r="B4" s="14">
        <v>693</v>
      </c>
      <c r="D4" s="13" t="s">
        <v>1527</v>
      </c>
      <c r="E4" s="13" t="s">
        <v>4281</v>
      </c>
      <c r="F4" s="14">
        <v>4</v>
      </c>
      <c r="G4" s="13" t="s">
        <v>178</v>
      </c>
      <c r="H4" s="13" t="s">
        <v>3817</v>
      </c>
      <c r="I4" s="14">
        <v>1</v>
      </c>
      <c r="AF4" s="13" t="s">
        <v>538</v>
      </c>
      <c r="AG4" s="14">
        <v>145</v>
      </c>
      <c r="AI4" s="13" t="s">
        <v>1116</v>
      </c>
      <c r="AJ4" s="14">
        <v>39</v>
      </c>
      <c r="BI4" s="13" t="s">
        <v>1117</v>
      </c>
      <c r="BJ4" s="14">
        <v>88</v>
      </c>
      <c r="CK4" s="11" t="s">
        <v>1113</v>
      </c>
      <c r="CL4" s="11" t="s">
        <v>25</v>
      </c>
      <c r="CM4" s="21"/>
      <c r="CN4" s="21"/>
      <c r="CO4" s="21"/>
      <c r="CP4" s="22"/>
    </row>
    <row r="5" spans="1:94" ht="14.25" customHeight="1">
      <c r="A5" s="15" t="s">
        <v>53</v>
      </c>
      <c r="B5" s="16">
        <v>588</v>
      </c>
      <c r="D5" s="30"/>
      <c r="E5" s="15" t="s">
        <v>1475</v>
      </c>
      <c r="F5" s="16">
        <v>3</v>
      </c>
      <c r="G5" s="30"/>
      <c r="H5" s="15" t="s">
        <v>4216</v>
      </c>
      <c r="I5" s="16">
        <v>1</v>
      </c>
      <c r="AF5" s="15" t="s">
        <v>1349</v>
      </c>
      <c r="AG5" s="16">
        <v>85</v>
      </c>
      <c r="AI5" s="15" t="s">
        <v>1118</v>
      </c>
      <c r="AJ5" s="16">
        <v>569</v>
      </c>
      <c r="BI5" s="15" t="s">
        <v>1119</v>
      </c>
      <c r="BJ5" s="16">
        <v>668</v>
      </c>
      <c r="CK5" s="11" t="s">
        <v>1114</v>
      </c>
      <c r="CL5" s="13" t="s">
        <v>160</v>
      </c>
      <c r="CM5" s="23" t="s">
        <v>777</v>
      </c>
      <c r="CN5" s="23" t="s">
        <v>48</v>
      </c>
      <c r="CO5" s="23" t="s">
        <v>216</v>
      </c>
      <c r="CP5" s="12" t="s">
        <v>1207</v>
      </c>
    </row>
    <row r="6" spans="1:94" ht="14.25" customHeight="1">
      <c r="A6" s="15" t="s">
        <v>1217</v>
      </c>
      <c r="B6" s="16"/>
      <c r="D6" s="30"/>
      <c r="E6" s="15" t="s">
        <v>3041</v>
      </c>
      <c r="F6" s="16">
        <v>3</v>
      </c>
      <c r="G6" s="30"/>
      <c r="H6" s="15" t="s">
        <v>3169</v>
      </c>
      <c r="I6" s="16">
        <v>1</v>
      </c>
      <c r="AF6" s="15" t="s">
        <v>1256</v>
      </c>
      <c r="AG6" s="16">
        <v>55</v>
      </c>
      <c r="AI6" s="15" t="s">
        <v>1120</v>
      </c>
      <c r="AJ6" s="16">
        <v>656</v>
      </c>
      <c r="BI6" s="15" t="s">
        <v>1121</v>
      </c>
      <c r="BJ6" s="16">
        <v>508</v>
      </c>
      <c r="CK6" s="13" t="s">
        <v>1116</v>
      </c>
      <c r="CL6" s="24"/>
      <c r="CM6" s="25"/>
      <c r="CN6" s="25">
        <v>39</v>
      </c>
      <c r="CO6" s="25"/>
      <c r="CP6" s="14">
        <v>39</v>
      </c>
    </row>
    <row r="7" spans="1:94" ht="14.25" customHeight="1">
      <c r="A7" s="17" t="s">
        <v>1207</v>
      </c>
      <c r="B7" s="18">
        <v>1281</v>
      </c>
      <c r="D7" s="30"/>
      <c r="E7" s="15" t="s">
        <v>2196</v>
      </c>
      <c r="F7" s="16">
        <v>3</v>
      </c>
      <c r="G7" s="30"/>
      <c r="H7" s="15" t="s">
        <v>2612</v>
      </c>
      <c r="I7" s="16">
        <v>1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F7" s="15" t="s">
        <v>1304</v>
      </c>
      <c r="AG7" s="16">
        <v>52</v>
      </c>
      <c r="AI7" s="17" t="s">
        <v>1207</v>
      </c>
      <c r="AJ7" s="18">
        <v>1264</v>
      </c>
      <c r="BI7" s="17" t="s">
        <v>1207</v>
      </c>
      <c r="BJ7" s="18">
        <v>1264</v>
      </c>
      <c r="CK7" s="15" t="s">
        <v>1118</v>
      </c>
      <c r="CL7" s="26">
        <v>137</v>
      </c>
      <c r="CM7" s="27">
        <v>2</v>
      </c>
      <c r="CN7" s="27">
        <v>400</v>
      </c>
      <c r="CO7" s="27">
        <v>30</v>
      </c>
      <c r="CP7" s="16">
        <v>569</v>
      </c>
    </row>
    <row r="8" spans="1:94" ht="14.25" customHeight="1">
      <c r="D8" s="30"/>
      <c r="E8" s="15" t="s">
        <v>3043</v>
      </c>
      <c r="F8" s="16">
        <v>2</v>
      </c>
      <c r="G8" s="30"/>
      <c r="H8" s="15" t="s">
        <v>4361</v>
      </c>
      <c r="I8" s="16">
        <v>1</v>
      </c>
      <c r="AF8" s="15" t="s">
        <v>328</v>
      </c>
      <c r="AG8" s="16">
        <v>47</v>
      </c>
      <c r="CK8" s="15" t="s">
        <v>1120</v>
      </c>
      <c r="CL8" s="26">
        <v>20</v>
      </c>
      <c r="CM8" s="27">
        <v>10</v>
      </c>
      <c r="CN8" s="27">
        <v>605</v>
      </c>
      <c r="CO8" s="27">
        <v>21</v>
      </c>
      <c r="CP8" s="16">
        <v>656</v>
      </c>
    </row>
    <row r="9" spans="1:94" ht="14.25" customHeight="1">
      <c r="D9" s="30"/>
      <c r="E9" s="15" t="s">
        <v>193</v>
      </c>
      <c r="F9" s="16">
        <v>2</v>
      </c>
      <c r="G9" s="30"/>
      <c r="H9" s="15" t="s">
        <v>4123</v>
      </c>
      <c r="I9" s="16">
        <v>1</v>
      </c>
      <c r="K9" s="4" t="s">
        <v>1122</v>
      </c>
      <c r="L9" s="4" t="s">
        <v>1123</v>
      </c>
      <c r="M9" s="4" t="s">
        <v>1124</v>
      </c>
      <c r="N9" s="4" t="s">
        <v>1125</v>
      </c>
      <c r="O9" s="4" t="s">
        <v>1126</v>
      </c>
      <c r="P9" s="4" t="s">
        <v>1127</v>
      </c>
      <c r="Q9" s="4" t="s">
        <v>1128</v>
      </c>
      <c r="R9" s="4" t="s">
        <v>1129</v>
      </c>
      <c r="S9" s="4" t="s">
        <v>1130</v>
      </c>
      <c r="T9" s="4" t="s">
        <v>1131</v>
      </c>
      <c r="U9" s="4" t="s">
        <v>1132</v>
      </c>
      <c r="V9" s="4" t="s">
        <v>1133</v>
      </c>
      <c r="W9" s="4" t="s">
        <v>1134</v>
      </c>
      <c r="X9" s="4" t="s">
        <v>1135</v>
      </c>
      <c r="Y9" s="4" t="s">
        <v>1136</v>
      </c>
      <c r="Z9" s="4" t="s">
        <v>1137</v>
      </c>
      <c r="AA9" s="4" t="s">
        <v>1138</v>
      </c>
      <c r="AB9" s="4" t="s">
        <v>1139</v>
      </c>
      <c r="AC9" s="4" t="s">
        <v>1140</v>
      </c>
      <c r="AF9" s="15" t="s">
        <v>517</v>
      </c>
      <c r="AG9" s="16">
        <v>32</v>
      </c>
      <c r="CK9" s="17" t="s">
        <v>1207</v>
      </c>
      <c r="CL9" s="28">
        <v>157</v>
      </c>
      <c r="CM9" s="29">
        <v>12</v>
      </c>
      <c r="CN9" s="29">
        <v>1044</v>
      </c>
      <c r="CO9" s="29">
        <v>51</v>
      </c>
      <c r="CP9" s="18">
        <v>1264</v>
      </c>
    </row>
    <row r="10" spans="1:94" ht="14.25" customHeight="1">
      <c r="D10" s="30"/>
      <c r="E10" s="15" t="s">
        <v>4093</v>
      </c>
      <c r="F10" s="16">
        <v>2</v>
      </c>
      <c r="G10" s="30"/>
      <c r="H10" s="15" t="s">
        <v>4405</v>
      </c>
      <c r="I10" s="16">
        <v>1</v>
      </c>
      <c r="K10" s="4" t="s">
        <v>1141</v>
      </c>
      <c r="L10" s="5">
        <f>COUNTIFS(Data!$AR:$AR,"0")</f>
        <v>0</v>
      </c>
      <c r="M10" s="5">
        <f>COUNTIFS(Data!$AR:$AR,"6")</f>
        <v>1</v>
      </c>
      <c r="N10" s="5">
        <f>COUNTIFS(Data!$AR:$AR,"7")</f>
        <v>24</v>
      </c>
      <c r="O10" s="5">
        <f>COUNTIFS(Data!$AR:$AR,"8")</f>
        <v>140</v>
      </c>
      <c r="P10" s="5">
        <f>COUNTIFS(Data!$AR:$AR,"9")</f>
        <v>225</v>
      </c>
      <c r="Q10" s="5">
        <f>COUNTIFS(Data!$AR:$AR,"10")</f>
        <v>186</v>
      </c>
      <c r="R10" s="5">
        <f>COUNTIFS(Data!$AR:$AR,"11")</f>
        <v>124</v>
      </c>
      <c r="S10" s="5">
        <f>COUNTIFS(Data!$AR:$AR,"12")</f>
        <v>47</v>
      </c>
      <c r="T10" s="5">
        <f>COUNTIFS(Data!$AR:$AR,"13")</f>
        <v>129</v>
      </c>
      <c r="U10" s="5">
        <f>COUNTIFS(Data!$AR:$AR,"14")</f>
        <v>153</v>
      </c>
      <c r="V10" s="5">
        <f>COUNTIFS(Data!$AR:$AR,"15")</f>
        <v>183</v>
      </c>
      <c r="W10" s="5">
        <f>COUNTIFS(Data!$AR:$AR,"16")</f>
        <v>36</v>
      </c>
      <c r="X10" s="5">
        <f>COUNTIFS(Data!$AR:$AR,"17")</f>
        <v>15</v>
      </c>
      <c r="Y10" s="5">
        <f>COUNTIFS(Data!$AR:$AR,"18")</f>
        <v>8</v>
      </c>
      <c r="Z10" s="5">
        <f>COUNTIFS(Data!$AR:$AR,"19")</f>
        <v>4</v>
      </c>
      <c r="AA10" s="5">
        <f>COUNTIFS(Data!$AR:$AR,"20")</f>
        <v>0</v>
      </c>
      <c r="AB10" s="5">
        <f>COUNTIFS(Data!$AR:$AR,"21")</f>
        <v>3</v>
      </c>
      <c r="AC10" s="5">
        <f>COUNTIFS(Data!$AR:$AR,"22")</f>
        <v>3</v>
      </c>
      <c r="AF10" s="15" t="s">
        <v>561</v>
      </c>
      <c r="AG10" s="16">
        <v>25</v>
      </c>
    </row>
    <row r="11" spans="1:94" ht="14.25" customHeight="1">
      <c r="D11" s="30"/>
      <c r="E11" s="15" t="s">
        <v>3457</v>
      </c>
      <c r="F11" s="16">
        <v>2</v>
      </c>
      <c r="G11" s="30"/>
      <c r="H11" s="15" t="s">
        <v>3803</v>
      </c>
      <c r="I11" s="16">
        <v>1</v>
      </c>
      <c r="AF11" s="15" t="s">
        <v>521</v>
      </c>
      <c r="AG11" s="16">
        <v>22</v>
      </c>
    </row>
    <row r="12" spans="1:94" ht="14.25" customHeight="1">
      <c r="D12" s="30"/>
      <c r="E12" s="15" t="s">
        <v>2085</v>
      </c>
      <c r="F12" s="16">
        <v>2</v>
      </c>
      <c r="G12" s="30"/>
      <c r="H12" s="15" t="s">
        <v>3143</v>
      </c>
      <c r="I12" s="16">
        <v>1</v>
      </c>
      <c r="AF12" s="15" t="s">
        <v>464</v>
      </c>
      <c r="AG12" s="16">
        <v>22</v>
      </c>
    </row>
    <row r="13" spans="1:94" ht="14.25" customHeight="1">
      <c r="D13" s="30"/>
      <c r="E13" s="15" t="s">
        <v>2473</v>
      </c>
      <c r="F13" s="16">
        <v>2</v>
      </c>
      <c r="G13" s="30"/>
      <c r="H13" s="15" t="s">
        <v>2252</v>
      </c>
      <c r="I13" s="16">
        <v>1</v>
      </c>
      <c r="AF13" s="15" t="s">
        <v>570</v>
      </c>
      <c r="AG13" s="16">
        <v>22</v>
      </c>
    </row>
    <row r="14" spans="1:94" ht="14.25" customHeight="1">
      <c r="D14" s="30"/>
      <c r="E14" s="15" t="s">
        <v>4056</v>
      </c>
      <c r="F14" s="16">
        <v>2</v>
      </c>
      <c r="G14" s="30"/>
      <c r="H14" s="15" t="s">
        <v>1970</v>
      </c>
      <c r="I14" s="16">
        <v>1</v>
      </c>
      <c r="AF14" s="15" t="s">
        <v>287</v>
      </c>
      <c r="AG14" s="16">
        <v>20</v>
      </c>
    </row>
    <row r="15" spans="1:94" ht="14.25" customHeight="1">
      <c r="D15" s="30"/>
      <c r="E15" s="15" t="s">
        <v>4201</v>
      </c>
      <c r="F15" s="16">
        <v>1</v>
      </c>
      <c r="G15" s="30"/>
      <c r="H15" s="15" t="s">
        <v>1940</v>
      </c>
      <c r="I15" s="16">
        <v>1</v>
      </c>
      <c r="AF15" s="15" t="s">
        <v>496</v>
      </c>
      <c r="AG15" s="16">
        <v>19</v>
      </c>
    </row>
    <row r="16" spans="1:94" ht="14.25" customHeight="1">
      <c r="D16" s="30"/>
      <c r="E16" s="15" t="s">
        <v>3593</v>
      </c>
      <c r="F16" s="16">
        <v>1</v>
      </c>
      <c r="G16" s="30"/>
      <c r="H16" s="15" t="s">
        <v>2998</v>
      </c>
      <c r="I16" s="16">
        <v>1</v>
      </c>
      <c r="AF16" s="15" t="s">
        <v>557</v>
      </c>
      <c r="AG16" s="16">
        <v>15</v>
      </c>
    </row>
    <row r="17" spans="4:33" ht="14.25" customHeight="1">
      <c r="D17" s="30"/>
      <c r="E17" s="15" t="s">
        <v>4624</v>
      </c>
      <c r="F17" s="16">
        <v>1</v>
      </c>
      <c r="G17" s="30"/>
      <c r="H17" s="15" t="s">
        <v>3232</v>
      </c>
      <c r="I17" s="16">
        <v>1</v>
      </c>
      <c r="AF17" s="15" t="s">
        <v>630</v>
      </c>
      <c r="AG17" s="16">
        <v>15</v>
      </c>
    </row>
    <row r="18" spans="4:33" ht="14.25" customHeight="1">
      <c r="D18" s="30"/>
      <c r="E18" s="15" t="s">
        <v>1924</v>
      </c>
      <c r="F18" s="16">
        <v>1</v>
      </c>
      <c r="G18" s="30"/>
      <c r="H18" s="15" t="s">
        <v>3090</v>
      </c>
      <c r="I18" s="16">
        <v>1</v>
      </c>
      <c r="AF18" s="15" t="s">
        <v>1466</v>
      </c>
      <c r="AG18" s="16">
        <v>14</v>
      </c>
    </row>
    <row r="19" spans="4:33" ht="14.25" customHeight="1">
      <c r="D19" s="30"/>
      <c r="E19" s="15" t="s">
        <v>3971</v>
      </c>
      <c r="F19" s="16">
        <v>1</v>
      </c>
      <c r="G19" s="30"/>
      <c r="H19" s="15" t="s">
        <v>3489</v>
      </c>
      <c r="I19" s="16">
        <v>1</v>
      </c>
      <c r="AF19" s="15" t="s">
        <v>613</v>
      </c>
      <c r="AG19" s="16">
        <v>14</v>
      </c>
    </row>
    <row r="20" spans="4:33" ht="14.25" customHeight="1">
      <c r="D20" s="30"/>
      <c r="E20" s="15" t="s">
        <v>870</v>
      </c>
      <c r="F20" s="16">
        <v>1</v>
      </c>
      <c r="G20" s="30"/>
      <c r="H20" s="15" t="s">
        <v>3375</v>
      </c>
      <c r="I20" s="16">
        <v>1</v>
      </c>
      <c r="AF20" s="15" t="s">
        <v>527</v>
      </c>
      <c r="AG20" s="16">
        <v>13</v>
      </c>
    </row>
    <row r="21" spans="4:33" ht="14.25" customHeight="1">
      <c r="D21" s="30"/>
      <c r="E21" s="15" t="s">
        <v>4412</v>
      </c>
      <c r="F21" s="16">
        <v>1</v>
      </c>
      <c r="G21" s="30"/>
      <c r="H21" s="15" t="s">
        <v>2249</v>
      </c>
      <c r="I21" s="16">
        <v>1</v>
      </c>
      <c r="AF21" s="15" t="s">
        <v>485</v>
      </c>
      <c r="AG21" s="16">
        <v>13</v>
      </c>
    </row>
    <row r="22" spans="4:33" ht="14.25" customHeight="1">
      <c r="D22" s="30"/>
      <c r="E22" s="15" t="s">
        <v>991</v>
      </c>
      <c r="F22" s="16">
        <v>1</v>
      </c>
      <c r="G22" s="30"/>
      <c r="H22" s="15" t="s">
        <v>3794</v>
      </c>
      <c r="I22" s="16">
        <v>1</v>
      </c>
      <c r="S22" s="6"/>
      <c r="AF22" s="15" t="s">
        <v>619</v>
      </c>
      <c r="AG22" s="16">
        <v>13</v>
      </c>
    </row>
    <row r="23" spans="4:33" ht="14.25" customHeight="1">
      <c r="D23" s="30"/>
      <c r="E23" s="15" t="s">
        <v>837</v>
      </c>
      <c r="F23" s="16">
        <v>1</v>
      </c>
      <c r="G23" s="30"/>
      <c r="H23" s="15" t="s">
        <v>1815</v>
      </c>
      <c r="I23" s="16">
        <v>1</v>
      </c>
      <c r="AF23" s="15" t="s">
        <v>587</v>
      </c>
      <c r="AG23" s="16">
        <v>13</v>
      </c>
    </row>
    <row r="24" spans="4:33" ht="14.25" customHeight="1">
      <c r="D24" s="30"/>
      <c r="E24" s="15" t="s">
        <v>2332</v>
      </c>
      <c r="F24" s="16">
        <v>1</v>
      </c>
      <c r="G24" s="30"/>
      <c r="H24" s="15" t="s">
        <v>2158</v>
      </c>
      <c r="I24" s="16">
        <v>1</v>
      </c>
      <c r="AF24" s="15" t="s">
        <v>515</v>
      </c>
      <c r="AG24" s="16">
        <v>12</v>
      </c>
    </row>
    <row r="25" spans="4:33" ht="14.25" customHeight="1">
      <c r="D25" s="30"/>
      <c r="E25" s="15" t="s">
        <v>3667</v>
      </c>
      <c r="F25" s="16">
        <v>1</v>
      </c>
      <c r="G25" s="30"/>
      <c r="H25" s="15" t="s">
        <v>4017</v>
      </c>
      <c r="I25" s="16">
        <v>1</v>
      </c>
      <c r="AF25" s="15" t="s">
        <v>451</v>
      </c>
      <c r="AG25" s="16">
        <v>12</v>
      </c>
    </row>
    <row r="26" spans="4:33" ht="14.25" customHeight="1">
      <c r="D26" s="30"/>
      <c r="E26" s="15" t="s">
        <v>783</v>
      </c>
      <c r="F26" s="16">
        <v>1</v>
      </c>
      <c r="G26" s="30"/>
      <c r="H26" s="15" t="s">
        <v>2879</v>
      </c>
      <c r="I26" s="16">
        <v>1</v>
      </c>
      <c r="AF26" s="15" t="s">
        <v>1237</v>
      </c>
      <c r="AG26" s="16">
        <v>12</v>
      </c>
    </row>
    <row r="27" spans="4:33" ht="14.25" customHeight="1">
      <c r="D27" s="30"/>
      <c r="E27" s="15" t="s">
        <v>4049</v>
      </c>
      <c r="F27" s="16">
        <v>1</v>
      </c>
      <c r="G27" s="30"/>
      <c r="H27" s="15" t="s">
        <v>4012</v>
      </c>
      <c r="I27" s="16">
        <v>1</v>
      </c>
      <c r="AF27" s="15" t="s">
        <v>265</v>
      </c>
      <c r="AG27" s="16">
        <v>12</v>
      </c>
    </row>
    <row r="28" spans="4:33" ht="14.25" customHeight="1">
      <c r="D28" s="30"/>
      <c r="E28" s="15" t="s">
        <v>2347</v>
      </c>
      <c r="F28" s="16">
        <v>1</v>
      </c>
      <c r="G28" s="30"/>
      <c r="H28" s="15" t="s">
        <v>1303</v>
      </c>
      <c r="I28" s="16">
        <v>1</v>
      </c>
      <c r="AF28" s="15" t="s">
        <v>1598</v>
      </c>
      <c r="AG28" s="16">
        <v>12</v>
      </c>
    </row>
    <row r="29" spans="4:33" ht="14.25" customHeight="1">
      <c r="D29" s="30"/>
      <c r="E29" s="15" t="s">
        <v>4285</v>
      </c>
      <c r="F29" s="16">
        <v>1</v>
      </c>
      <c r="G29" s="30"/>
      <c r="H29" s="15" t="s">
        <v>3889</v>
      </c>
      <c r="I29" s="16">
        <v>1</v>
      </c>
      <c r="AF29" s="15" t="s">
        <v>786</v>
      </c>
      <c r="AG29" s="16">
        <v>11</v>
      </c>
    </row>
    <row r="30" spans="4:33" ht="14.25" customHeight="1">
      <c r="D30" s="30"/>
      <c r="E30" s="15" t="s">
        <v>2357</v>
      </c>
      <c r="F30" s="16">
        <v>1</v>
      </c>
      <c r="G30" s="30"/>
      <c r="H30" s="15" t="s">
        <v>2404</v>
      </c>
      <c r="I30" s="16">
        <v>1</v>
      </c>
      <c r="AF30" s="15" t="s">
        <v>688</v>
      </c>
      <c r="AG30" s="16">
        <v>11</v>
      </c>
    </row>
    <row r="31" spans="4:33" ht="14.25" customHeight="1">
      <c r="D31" s="30"/>
      <c r="E31" s="15" t="s">
        <v>4516</v>
      </c>
      <c r="F31" s="16">
        <v>1</v>
      </c>
      <c r="G31" s="30"/>
      <c r="H31" s="15" t="s">
        <v>3795</v>
      </c>
      <c r="I31" s="16">
        <v>1</v>
      </c>
      <c r="AF31" s="15" t="s">
        <v>670</v>
      </c>
      <c r="AG31" s="16">
        <v>11</v>
      </c>
    </row>
    <row r="32" spans="4:33" ht="14.25" customHeight="1">
      <c r="D32" s="30"/>
      <c r="E32" s="15" t="s">
        <v>2366</v>
      </c>
      <c r="F32" s="16">
        <v>1</v>
      </c>
      <c r="G32" s="30"/>
      <c r="H32" s="15" t="s">
        <v>4506</v>
      </c>
      <c r="I32" s="16">
        <v>1</v>
      </c>
      <c r="AF32" s="15" t="s">
        <v>764</v>
      </c>
      <c r="AG32" s="16">
        <v>11</v>
      </c>
    </row>
    <row r="33" spans="4:33" ht="14.25" customHeight="1">
      <c r="D33" s="30"/>
      <c r="E33" s="15" t="s">
        <v>3408</v>
      </c>
      <c r="F33" s="16">
        <v>1</v>
      </c>
      <c r="G33" s="30"/>
      <c r="H33" s="15" t="s">
        <v>1280</v>
      </c>
      <c r="I33" s="16">
        <v>1</v>
      </c>
      <c r="AF33" s="15" t="s">
        <v>174</v>
      </c>
      <c r="AG33" s="16">
        <v>11</v>
      </c>
    </row>
    <row r="34" spans="4:33" ht="14.25" customHeight="1">
      <c r="D34" s="30"/>
      <c r="E34" s="15" t="s">
        <v>2398</v>
      </c>
      <c r="F34" s="16">
        <v>1</v>
      </c>
      <c r="G34" s="30"/>
      <c r="H34" s="15" t="s">
        <v>4609</v>
      </c>
      <c r="I34" s="16">
        <v>1</v>
      </c>
      <c r="AF34" s="15" t="s">
        <v>1227</v>
      </c>
      <c r="AG34" s="16">
        <v>11</v>
      </c>
    </row>
    <row r="35" spans="4:33" ht="14.25" customHeight="1">
      <c r="D35" s="30"/>
      <c r="E35" s="15" t="s">
        <v>3516</v>
      </c>
      <c r="F35" s="16">
        <v>1</v>
      </c>
      <c r="G35" s="30"/>
      <c r="H35" s="15" t="s">
        <v>4359</v>
      </c>
      <c r="I35" s="16">
        <v>1</v>
      </c>
      <c r="AF35" s="15" t="s">
        <v>497</v>
      </c>
      <c r="AG35" s="16">
        <v>11</v>
      </c>
    </row>
    <row r="36" spans="4:33" ht="14.25" customHeight="1">
      <c r="D36" s="30"/>
      <c r="E36" s="15" t="s">
        <v>2427</v>
      </c>
      <c r="F36" s="16">
        <v>1</v>
      </c>
      <c r="G36" s="30"/>
      <c r="H36" s="15" t="s">
        <v>2820</v>
      </c>
      <c r="I36" s="16">
        <v>1</v>
      </c>
      <c r="AF36" s="15" t="s">
        <v>2168</v>
      </c>
      <c r="AG36" s="16">
        <v>10</v>
      </c>
    </row>
    <row r="37" spans="4:33" ht="14.25" customHeight="1">
      <c r="D37" s="30"/>
      <c r="E37" s="15" t="s">
        <v>3064</v>
      </c>
      <c r="F37" s="16">
        <v>1</v>
      </c>
      <c r="G37" s="30"/>
      <c r="H37" s="15" t="s">
        <v>2915</v>
      </c>
      <c r="I37" s="16">
        <v>1</v>
      </c>
      <c r="AF37" s="15" t="s">
        <v>1393</v>
      </c>
      <c r="AG37" s="16">
        <v>10</v>
      </c>
    </row>
    <row r="38" spans="4:33" ht="14.25" customHeight="1">
      <c r="D38" s="30"/>
      <c r="E38" s="15" t="s">
        <v>2436</v>
      </c>
      <c r="F38" s="16">
        <v>1</v>
      </c>
      <c r="G38" s="30"/>
      <c r="H38" s="15" t="s">
        <v>693</v>
      </c>
      <c r="I38" s="16">
        <v>2</v>
      </c>
      <c r="AF38" s="15" t="s">
        <v>461</v>
      </c>
      <c r="AG38" s="16">
        <v>10</v>
      </c>
    </row>
    <row r="39" spans="4:33" ht="14.25" customHeight="1">
      <c r="D39" s="30"/>
      <c r="E39" s="15" t="s">
        <v>3830</v>
      </c>
      <c r="F39" s="16">
        <v>1</v>
      </c>
      <c r="G39" s="30"/>
      <c r="H39" s="15" t="s">
        <v>2679</v>
      </c>
      <c r="I39" s="16">
        <v>1</v>
      </c>
      <c r="AF39" s="15" t="s">
        <v>604</v>
      </c>
      <c r="AG39" s="16">
        <v>10</v>
      </c>
    </row>
    <row r="40" spans="4:33" ht="14.25" customHeight="1">
      <c r="D40" s="30"/>
      <c r="E40" s="15" t="s">
        <v>2449</v>
      </c>
      <c r="F40" s="16">
        <v>1</v>
      </c>
      <c r="G40" s="30"/>
      <c r="H40" s="15" t="s">
        <v>1300</v>
      </c>
      <c r="I40" s="16">
        <v>1</v>
      </c>
      <c r="AF40" s="15" t="s">
        <v>712</v>
      </c>
      <c r="AG40" s="16">
        <v>10</v>
      </c>
    </row>
    <row r="41" spans="4:33" ht="14.25" customHeight="1">
      <c r="D41" s="30"/>
      <c r="E41" s="15" t="s">
        <v>4022</v>
      </c>
      <c r="F41" s="16">
        <v>1</v>
      </c>
      <c r="G41" s="30"/>
      <c r="H41" s="15" t="s">
        <v>3788</v>
      </c>
      <c r="I41" s="16">
        <v>1</v>
      </c>
      <c r="AF41" s="15" t="s">
        <v>621</v>
      </c>
      <c r="AG41" s="16">
        <v>10</v>
      </c>
    </row>
    <row r="42" spans="4:33" ht="14.25" customHeight="1">
      <c r="D42" s="30"/>
      <c r="E42" s="15" t="s">
        <v>2450</v>
      </c>
      <c r="F42" s="16">
        <v>1</v>
      </c>
      <c r="G42" s="30"/>
      <c r="H42" s="15" t="s">
        <v>3237</v>
      </c>
      <c r="I42" s="16">
        <v>1</v>
      </c>
      <c r="AF42" s="15" t="s">
        <v>1805</v>
      </c>
      <c r="AG42" s="16">
        <v>9</v>
      </c>
    </row>
    <row r="43" spans="4:33" ht="14.25" customHeight="1">
      <c r="D43" s="30"/>
      <c r="E43" s="15" t="s">
        <v>4172</v>
      </c>
      <c r="F43" s="16">
        <v>1</v>
      </c>
      <c r="G43" s="30"/>
      <c r="H43" s="15" t="s">
        <v>897</v>
      </c>
      <c r="I43" s="16">
        <v>1</v>
      </c>
      <c r="AF43" s="15" t="s">
        <v>467</v>
      </c>
      <c r="AG43" s="16">
        <v>9</v>
      </c>
    </row>
    <row r="44" spans="4:33" ht="14.25" customHeight="1">
      <c r="D44" s="30"/>
      <c r="E44" s="15" t="s">
        <v>2469</v>
      </c>
      <c r="F44" s="16">
        <v>1</v>
      </c>
      <c r="G44" s="30"/>
      <c r="H44" s="15" t="s">
        <v>3655</v>
      </c>
      <c r="I44" s="16">
        <v>1</v>
      </c>
      <c r="AF44" s="15" t="s">
        <v>534</v>
      </c>
      <c r="AG44" s="16">
        <v>9</v>
      </c>
    </row>
    <row r="45" spans="4:33" ht="14.25" customHeight="1">
      <c r="D45" s="30"/>
      <c r="E45" s="15" t="s">
        <v>4257</v>
      </c>
      <c r="F45" s="16">
        <v>1</v>
      </c>
      <c r="G45" s="30"/>
      <c r="H45" s="15" t="s">
        <v>2968</v>
      </c>
      <c r="I45" s="16">
        <v>1</v>
      </c>
      <c r="AF45" s="15" t="s">
        <v>907</v>
      </c>
      <c r="AG45" s="16">
        <v>9</v>
      </c>
    </row>
    <row r="46" spans="4:33" ht="14.25" customHeight="1">
      <c r="D46" s="30"/>
      <c r="E46" s="15" t="s">
        <v>2471</v>
      </c>
      <c r="F46" s="16">
        <v>1</v>
      </c>
      <c r="G46" s="30"/>
      <c r="H46" s="15" t="s">
        <v>3935</v>
      </c>
      <c r="I46" s="16">
        <v>1</v>
      </c>
      <c r="AF46" s="15" t="s">
        <v>1437</v>
      </c>
      <c r="AG46" s="16">
        <v>9</v>
      </c>
    </row>
    <row r="47" spans="4:33" ht="14.25" customHeight="1">
      <c r="D47" s="30"/>
      <c r="E47" s="15" t="s">
        <v>4320</v>
      </c>
      <c r="F47" s="16">
        <v>1</v>
      </c>
      <c r="G47" s="30"/>
      <c r="H47" s="15" t="s">
        <v>1371</v>
      </c>
      <c r="I47" s="16">
        <v>1</v>
      </c>
      <c r="AF47" s="15" t="s">
        <v>291</v>
      </c>
      <c r="AG47" s="16">
        <v>9</v>
      </c>
    </row>
    <row r="48" spans="4:33" ht="14.25" customHeight="1">
      <c r="D48" s="30"/>
      <c r="E48" s="15" t="s">
        <v>1104</v>
      </c>
      <c r="F48" s="16">
        <v>1</v>
      </c>
      <c r="G48" s="30"/>
      <c r="H48" s="15" t="s">
        <v>3946</v>
      </c>
      <c r="I48" s="16">
        <v>1</v>
      </c>
      <c r="AF48" s="15" t="s">
        <v>2269</v>
      </c>
      <c r="AG48" s="16">
        <v>9</v>
      </c>
    </row>
    <row r="49" spans="4:33" ht="14.25" customHeight="1">
      <c r="D49" s="30"/>
      <c r="E49" s="15" t="s">
        <v>4437</v>
      </c>
      <c r="F49" s="16">
        <v>1</v>
      </c>
      <c r="G49" s="30"/>
      <c r="H49" s="15" t="s">
        <v>2457</v>
      </c>
      <c r="I49" s="16">
        <v>1</v>
      </c>
      <c r="AF49" s="15"/>
      <c r="AG49" s="16">
        <v>8</v>
      </c>
    </row>
    <row r="50" spans="4:33" ht="14.25" customHeight="1">
      <c r="D50" s="30"/>
      <c r="E50" s="15" t="s">
        <v>2475</v>
      </c>
      <c r="F50" s="16">
        <v>1</v>
      </c>
      <c r="G50" s="30"/>
      <c r="H50" s="15" t="s">
        <v>2462</v>
      </c>
      <c r="I50" s="16">
        <v>1</v>
      </c>
      <c r="AF50" s="15" t="s">
        <v>480</v>
      </c>
      <c r="AG50" s="16">
        <v>8</v>
      </c>
    </row>
    <row r="51" spans="4:33" ht="14.25" customHeight="1">
      <c r="D51" s="30"/>
      <c r="E51" s="15" t="s">
        <v>4556</v>
      </c>
      <c r="F51" s="16">
        <v>1</v>
      </c>
      <c r="G51" s="30"/>
      <c r="H51" s="15" t="s">
        <v>3963</v>
      </c>
      <c r="I51" s="16">
        <v>1</v>
      </c>
      <c r="AF51" s="15" t="s">
        <v>1535</v>
      </c>
      <c r="AG51" s="16">
        <v>8</v>
      </c>
    </row>
    <row r="52" spans="4:33" ht="14.25" customHeight="1">
      <c r="D52" s="30"/>
      <c r="E52" s="15" t="s">
        <v>2477</v>
      </c>
      <c r="F52" s="16">
        <v>1</v>
      </c>
      <c r="G52" s="30"/>
      <c r="H52" s="15" t="s">
        <v>2261</v>
      </c>
      <c r="I52" s="16">
        <v>1</v>
      </c>
      <c r="AF52" s="15" t="s">
        <v>600</v>
      </c>
      <c r="AG52" s="16">
        <v>8</v>
      </c>
    </row>
    <row r="53" spans="4:33" ht="14.25" customHeight="1">
      <c r="D53" s="30"/>
      <c r="E53" s="15" t="s">
        <v>1294</v>
      </c>
      <c r="F53" s="16">
        <v>1</v>
      </c>
      <c r="G53" s="30"/>
      <c r="H53" s="15" t="s">
        <v>2391</v>
      </c>
      <c r="I53" s="16">
        <v>1</v>
      </c>
      <c r="AF53" s="15" t="s">
        <v>616</v>
      </c>
      <c r="AG53" s="16">
        <v>8</v>
      </c>
    </row>
    <row r="54" spans="4:33" ht="14.25" customHeight="1">
      <c r="D54" s="30"/>
      <c r="E54" s="15" t="s">
        <v>2481</v>
      </c>
      <c r="F54" s="16">
        <v>1</v>
      </c>
      <c r="G54" s="30"/>
      <c r="H54" s="15" t="s">
        <v>1291</v>
      </c>
      <c r="I54" s="16">
        <v>1</v>
      </c>
      <c r="AF54" s="15" t="s">
        <v>1288</v>
      </c>
      <c r="AG54" s="16">
        <v>8</v>
      </c>
    </row>
    <row r="55" spans="4:33" ht="14.25" customHeight="1">
      <c r="D55" s="30"/>
      <c r="E55" s="15" t="s">
        <v>3420</v>
      </c>
      <c r="F55" s="16">
        <v>1</v>
      </c>
      <c r="G55" s="30"/>
      <c r="H55" s="15" t="s">
        <v>969</v>
      </c>
      <c r="I55" s="16">
        <v>1</v>
      </c>
      <c r="AF55" s="15" t="s">
        <v>794</v>
      </c>
      <c r="AG55" s="16">
        <v>8</v>
      </c>
    </row>
    <row r="56" spans="4:33" ht="14.25" customHeight="1">
      <c r="D56" s="30"/>
      <c r="E56" s="15" t="s">
        <v>2489</v>
      </c>
      <c r="F56" s="16">
        <v>1</v>
      </c>
      <c r="G56" s="30"/>
      <c r="H56" s="15" t="s">
        <v>2658</v>
      </c>
      <c r="I56" s="16">
        <v>1</v>
      </c>
      <c r="AF56" s="15" t="s">
        <v>599</v>
      </c>
      <c r="AG56" s="16">
        <v>7</v>
      </c>
    </row>
    <row r="57" spans="4:33" ht="14.25" customHeight="1">
      <c r="D57" s="30"/>
      <c r="E57" s="15" t="s">
        <v>3479</v>
      </c>
      <c r="F57" s="16">
        <v>1</v>
      </c>
      <c r="G57" s="30"/>
      <c r="H57" s="15" t="s">
        <v>2674</v>
      </c>
      <c r="I57" s="16">
        <v>1</v>
      </c>
      <c r="AF57" s="15" t="s">
        <v>565</v>
      </c>
      <c r="AG57" s="16">
        <v>7</v>
      </c>
    </row>
    <row r="58" spans="4:33" ht="14.25" customHeight="1">
      <c r="D58" s="30"/>
      <c r="E58" s="15" t="s">
        <v>2491</v>
      </c>
      <c r="F58" s="16">
        <v>1</v>
      </c>
      <c r="G58" s="30"/>
      <c r="H58" s="15" t="s">
        <v>2816</v>
      </c>
      <c r="I58" s="16">
        <v>1</v>
      </c>
      <c r="AF58" s="15" t="s">
        <v>481</v>
      </c>
      <c r="AG58" s="16">
        <v>7</v>
      </c>
    </row>
    <row r="59" spans="4:33" ht="14.25" customHeight="1">
      <c r="D59" s="30"/>
      <c r="E59" s="15" t="s">
        <v>3545</v>
      </c>
      <c r="F59" s="16">
        <v>1</v>
      </c>
      <c r="G59" s="30"/>
      <c r="H59" s="15" t="s">
        <v>3959</v>
      </c>
      <c r="I59" s="16">
        <v>1</v>
      </c>
      <c r="AF59" s="15" t="s">
        <v>1321</v>
      </c>
      <c r="AG59" s="16">
        <v>7</v>
      </c>
    </row>
    <row r="60" spans="4:33" ht="14.25" customHeight="1">
      <c r="D60" s="30"/>
      <c r="E60" s="15" t="s">
        <v>2511</v>
      </c>
      <c r="F60" s="16">
        <v>1</v>
      </c>
      <c r="G60" s="30"/>
      <c r="H60" s="15" t="s">
        <v>2227</v>
      </c>
      <c r="I60" s="16">
        <v>1</v>
      </c>
      <c r="AF60" s="15" t="s">
        <v>387</v>
      </c>
      <c r="AG60" s="16">
        <v>7</v>
      </c>
    </row>
    <row r="61" spans="4:33" ht="14.25" customHeight="1">
      <c r="D61" s="30"/>
      <c r="E61" s="15" t="s">
        <v>3616</v>
      </c>
      <c r="F61" s="16">
        <v>1</v>
      </c>
      <c r="G61" s="30"/>
      <c r="H61" s="15" t="s">
        <v>3580</v>
      </c>
      <c r="I61" s="16">
        <v>1</v>
      </c>
      <c r="AF61" s="15" t="s">
        <v>532</v>
      </c>
      <c r="AG61" s="16">
        <v>7</v>
      </c>
    </row>
    <row r="62" spans="4:33" ht="14.25" customHeight="1">
      <c r="D62" s="30"/>
      <c r="E62" s="15" t="s">
        <v>2514</v>
      </c>
      <c r="F62" s="16">
        <v>1</v>
      </c>
      <c r="G62" s="30"/>
      <c r="H62" s="15" t="s">
        <v>3152</v>
      </c>
      <c r="I62" s="16">
        <v>1</v>
      </c>
      <c r="AF62" s="15" t="s">
        <v>539</v>
      </c>
      <c r="AG62" s="16">
        <v>7</v>
      </c>
    </row>
    <row r="63" spans="4:33" ht="14.25" customHeight="1">
      <c r="D63" s="30"/>
      <c r="E63" s="15" t="s">
        <v>3654</v>
      </c>
      <c r="F63" s="16">
        <v>1</v>
      </c>
      <c r="G63" s="30"/>
      <c r="H63" s="15" t="s">
        <v>1724</v>
      </c>
      <c r="I63" s="16">
        <v>1</v>
      </c>
      <c r="AF63" s="15" t="s">
        <v>1883</v>
      </c>
      <c r="AG63" s="16">
        <v>6</v>
      </c>
    </row>
    <row r="64" spans="4:33" ht="14.25" customHeight="1">
      <c r="D64" s="30"/>
      <c r="E64" s="15" t="s">
        <v>2523</v>
      </c>
      <c r="F64" s="16">
        <v>1</v>
      </c>
      <c r="G64" s="30"/>
      <c r="H64" s="15" t="s">
        <v>3893</v>
      </c>
      <c r="I64" s="16">
        <v>1</v>
      </c>
      <c r="AF64" s="15" t="s">
        <v>564</v>
      </c>
      <c r="AG64" s="16">
        <v>6</v>
      </c>
    </row>
    <row r="65" spans="4:33" ht="14.25" customHeight="1">
      <c r="D65" s="30"/>
      <c r="E65" s="15" t="s">
        <v>3825</v>
      </c>
      <c r="F65" s="16">
        <v>1</v>
      </c>
      <c r="G65" s="30"/>
      <c r="H65" s="15" t="s">
        <v>4077</v>
      </c>
      <c r="I65" s="16">
        <v>1</v>
      </c>
      <c r="AF65" s="15" t="s">
        <v>1297</v>
      </c>
      <c r="AG65" s="16">
        <v>6</v>
      </c>
    </row>
    <row r="66" spans="4:33" ht="14.25" customHeight="1">
      <c r="D66" s="30"/>
      <c r="E66" s="15" t="s">
        <v>2526</v>
      </c>
      <c r="F66" s="16">
        <v>1</v>
      </c>
      <c r="G66" s="30"/>
      <c r="H66" s="15" t="s">
        <v>2776</v>
      </c>
      <c r="I66" s="16">
        <v>1</v>
      </c>
      <c r="AF66" s="15" t="s">
        <v>686</v>
      </c>
      <c r="AG66" s="16">
        <v>6</v>
      </c>
    </row>
    <row r="67" spans="4:33" ht="14.25" customHeight="1">
      <c r="D67" s="30"/>
      <c r="E67" s="15" t="s">
        <v>3852</v>
      </c>
      <c r="F67" s="16">
        <v>1</v>
      </c>
      <c r="G67" s="30"/>
      <c r="H67" s="15" t="s">
        <v>1380</v>
      </c>
      <c r="I67" s="16">
        <v>1</v>
      </c>
      <c r="AF67" s="15" t="s">
        <v>1389</v>
      </c>
      <c r="AG67" s="16">
        <v>6</v>
      </c>
    </row>
    <row r="68" spans="4:33" ht="14.25" customHeight="1">
      <c r="D68" s="30"/>
      <c r="E68" s="15" t="s">
        <v>2552</v>
      </c>
      <c r="F68" s="16">
        <v>1</v>
      </c>
      <c r="G68" s="30"/>
      <c r="H68" s="15" t="s">
        <v>2554</v>
      </c>
      <c r="I68" s="16">
        <v>1</v>
      </c>
      <c r="AF68" s="15" t="s">
        <v>691</v>
      </c>
      <c r="AG68" s="16">
        <v>6</v>
      </c>
    </row>
    <row r="69" spans="4:33" ht="14.25" customHeight="1">
      <c r="D69" s="30"/>
      <c r="E69" s="15" t="s">
        <v>3996</v>
      </c>
      <c r="F69" s="16">
        <v>1</v>
      </c>
      <c r="G69" s="30"/>
      <c r="H69" s="15" t="s">
        <v>3882</v>
      </c>
      <c r="I69" s="16">
        <v>1</v>
      </c>
      <c r="AF69" s="15" t="s">
        <v>1893</v>
      </c>
      <c r="AG69" s="16">
        <v>6</v>
      </c>
    </row>
    <row r="70" spans="4:33" ht="14.25" customHeight="1">
      <c r="D70" s="30"/>
      <c r="E70" s="15" t="s">
        <v>2587</v>
      </c>
      <c r="F70" s="16">
        <v>1</v>
      </c>
      <c r="G70" s="30"/>
      <c r="H70" s="15" t="s">
        <v>3467</v>
      </c>
      <c r="I70" s="16">
        <v>1</v>
      </c>
      <c r="AF70" s="15" t="s">
        <v>813</v>
      </c>
      <c r="AG70" s="16">
        <v>6</v>
      </c>
    </row>
    <row r="71" spans="4:33" ht="14.25" customHeight="1">
      <c r="D71" s="30"/>
      <c r="E71" s="15" t="s">
        <v>4028</v>
      </c>
      <c r="F71" s="16">
        <v>1</v>
      </c>
      <c r="G71" s="30"/>
      <c r="H71" s="15" t="s">
        <v>4229</v>
      </c>
      <c r="I71" s="16">
        <v>1</v>
      </c>
      <c r="AF71" s="15" t="s">
        <v>579</v>
      </c>
      <c r="AG71" s="16">
        <v>6</v>
      </c>
    </row>
    <row r="72" spans="4:33" ht="14.25" customHeight="1">
      <c r="D72" s="30"/>
      <c r="E72" s="15" t="s">
        <v>2620</v>
      </c>
      <c r="F72" s="16">
        <v>1</v>
      </c>
      <c r="G72" s="30"/>
      <c r="H72" s="15" t="s">
        <v>4119</v>
      </c>
      <c r="I72" s="16">
        <v>1</v>
      </c>
      <c r="AF72" s="15" t="s">
        <v>717</v>
      </c>
      <c r="AG72" s="16">
        <v>6</v>
      </c>
    </row>
    <row r="73" spans="4:33" ht="14.25" customHeight="1">
      <c r="D73" s="30"/>
      <c r="E73" s="15" t="s">
        <v>1532</v>
      </c>
      <c r="F73" s="16">
        <v>1</v>
      </c>
      <c r="G73" s="30"/>
      <c r="H73" s="15" t="s">
        <v>2800</v>
      </c>
      <c r="I73" s="16">
        <v>1</v>
      </c>
      <c r="AF73" s="15" t="s">
        <v>637</v>
      </c>
      <c r="AG73" s="16">
        <v>6</v>
      </c>
    </row>
    <row r="74" spans="4:33" ht="14.25" customHeight="1">
      <c r="D74" s="30"/>
      <c r="E74" s="15" t="s">
        <v>2655</v>
      </c>
      <c r="F74" s="16">
        <v>1</v>
      </c>
      <c r="G74" s="30"/>
      <c r="H74" s="15" t="s">
        <v>2001</v>
      </c>
      <c r="I74" s="16">
        <v>1</v>
      </c>
      <c r="AF74" s="15" t="s">
        <v>1746</v>
      </c>
      <c r="AG74" s="16">
        <v>5</v>
      </c>
    </row>
    <row r="75" spans="4:33" ht="14.25" customHeight="1">
      <c r="D75" s="30"/>
      <c r="E75" s="15" t="s">
        <v>4192</v>
      </c>
      <c r="F75" s="16">
        <v>1</v>
      </c>
      <c r="G75" s="30"/>
      <c r="H75" s="15" t="s">
        <v>1273</v>
      </c>
      <c r="I75" s="16">
        <v>1</v>
      </c>
      <c r="AF75" s="15" t="s">
        <v>537</v>
      </c>
      <c r="AG75" s="16">
        <v>5</v>
      </c>
    </row>
    <row r="76" spans="4:33" ht="14.25" customHeight="1">
      <c r="D76" s="30"/>
      <c r="E76" s="15" t="s">
        <v>2668</v>
      </c>
      <c r="F76" s="16">
        <v>1</v>
      </c>
      <c r="G76" s="30"/>
      <c r="H76" s="15" t="s">
        <v>2152</v>
      </c>
      <c r="I76" s="16">
        <v>1</v>
      </c>
      <c r="AF76" s="15" t="s">
        <v>598</v>
      </c>
      <c r="AG76" s="16">
        <v>5</v>
      </c>
    </row>
    <row r="77" spans="4:33" ht="14.25" customHeight="1">
      <c r="D77" s="30"/>
      <c r="E77" s="15" t="s">
        <v>4249</v>
      </c>
      <c r="F77" s="16">
        <v>1</v>
      </c>
      <c r="G77" s="30"/>
      <c r="H77" s="15" t="s">
        <v>1612</v>
      </c>
      <c r="I77" s="16">
        <v>1</v>
      </c>
      <c r="AF77" s="15" t="s">
        <v>841</v>
      </c>
      <c r="AG77" s="16">
        <v>5</v>
      </c>
    </row>
    <row r="78" spans="4:33" ht="14.25" customHeight="1">
      <c r="D78" s="30"/>
      <c r="E78" s="15" t="s">
        <v>2686</v>
      </c>
      <c r="F78" s="16">
        <v>1</v>
      </c>
      <c r="G78" s="30"/>
      <c r="H78" s="15" t="s">
        <v>1791</v>
      </c>
      <c r="I78" s="16">
        <v>1</v>
      </c>
      <c r="AF78" s="15" t="s">
        <v>569</v>
      </c>
      <c r="AG78" s="16">
        <v>5</v>
      </c>
    </row>
    <row r="79" spans="4:33" ht="14.25" customHeight="1">
      <c r="D79" s="30"/>
      <c r="E79" s="15" t="s">
        <v>4272</v>
      </c>
      <c r="F79" s="16">
        <v>1</v>
      </c>
      <c r="G79" s="30"/>
      <c r="H79" s="15" t="s">
        <v>2885</v>
      </c>
      <c r="I79" s="16">
        <v>1</v>
      </c>
      <c r="AF79" s="15" t="s">
        <v>736</v>
      </c>
      <c r="AG79" s="16">
        <v>5</v>
      </c>
    </row>
    <row r="80" spans="4:33" ht="14.25" customHeight="1">
      <c r="D80" s="30"/>
      <c r="E80" s="15" t="s">
        <v>2705</v>
      </c>
      <c r="F80" s="16">
        <v>1</v>
      </c>
      <c r="G80" s="30"/>
      <c r="H80" s="15" t="s">
        <v>4390</v>
      </c>
      <c r="I80" s="16">
        <v>1</v>
      </c>
      <c r="AF80" s="15" t="s">
        <v>1776</v>
      </c>
      <c r="AG80" s="16">
        <v>5</v>
      </c>
    </row>
    <row r="81" spans="4:33" ht="14.25" customHeight="1">
      <c r="D81" s="30"/>
      <c r="E81" s="15" t="s">
        <v>4304</v>
      </c>
      <c r="F81" s="16">
        <v>1</v>
      </c>
      <c r="G81" s="30"/>
      <c r="H81" s="15" t="s">
        <v>4239</v>
      </c>
      <c r="I81" s="16">
        <v>1</v>
      </c>
      <c r="AF81" s="15" t="s">
        <v>472</v>
      </c>
      <c r="AG81" s="16">
        <v>5</v>
      </c>
    </row>
    <row r="82" spans="4:33" ht="14.25" customHeight="1">
      <c r="D82" s="30"/>
      <c r="E82" s="15" t="s">
        <v>2711</v>
      </c>
      <c r="F82" s="16">
        <v>1</v>
      </c>
      <c r="G82" s="30"/>
      <c r="H82" s="15" t="s">
        <v>4108</v>
      </c>
      <c r="I82" s="16">
        <v>1</v>
      </c>
      <c r="AF82" s="15" t="s">
        <v>685</v>
      </c>
      <c r="AG82" s="16">
        <v>4</v>
      </c>
    </row>
    <row r="83" spans="4:33" ht="14.25" customHeight="1">
      <c r="D83" s="30"/>
      <c r="E83" s="15" t="s">
        <v>4374</v>
      </c>
      <c r="F83" s="16">
        <v>1</v>
      </c>
      <c r="G83" s="30"/>
      <c r="H83" s="15" t="s">
        <v>2571</v>
      </c>
      <c r="I83" s="16">
        <v>1</v>
      </c>
      <c r="AF83" s="15" t="s">
        <v>997</v>
      </c>
      <c r="AG83" s="16">
        <v>4</v>
      </c>
    </row>
    <row r="84" spans="4:33" ht="14.25" customHeight="1">
      <c r="D84" s="30"/>
      <c r="E84" s="15" t="s">
        <v>2736</v>
      </c>
      <c r="F84" s="16">
        <v>1</v>
      </c>
      <c r="G84" s="30"/>
      <c r="H84" s="15" t="s">
        <v>4376</v>
      </c>
      <c r="I84" s="16">
        <v>1</v>
      </c>
      <c r="AF84" s="15" t="s">
        <v>511</v>
      </c>
      <c r="AG84" s="16">
        <v>4</v>
      </c>
    </row>
    <row r="85" spans="4:33" ht="14.25" customHeight="1">
      <c r="D85" s="30"/>
      <c r="E85" s="15" t="s">
        <v>4416</v>
      </c>
      <c r="F85" s="16">
        <v>1</v>
      </c>
      <c r="G85" s="30"/>
      <c r="H85" s="15" t="s">
        <v>4241</v>
      </c>
      <c r="I85" s="16">
        <v>1</v>
      </c>
      <c r="AF85" s="15" t="s">
        <v>168</v>
      </c>
      <c r="AG85" s="16">
        <v>4</v>
      </c>
    </row>
    <row r="86" spans="4:33" ht="14.25" customHeight="1">
      <c r="D86" s="30"/>
      <c r="E86" s="15" t="s">
        <v>2738</v>
      </c>
      <c r="F86" s="16">
        <v>1</v>
      </c>
      <c r="G86" s="30"/>
      <c r="H86" s="15" t="s">
        <v>1653</v>
      </c>
      <c r="I86" s="16">
        <v>1</v>
      </c>
      <c r="AF86" s="15" t="s">
        <v>1956</v>
      </c>
      <c r="AG86" s="16">
        <v>4</v>
      </c>
    </row>
    <row r="87" spans="4:33" ht="14.25" customHeight="1">
      <c r="D87" s="30"/>
      <c r="E87" s="15" t="s">
        <v>4496</v>
      </c>
      <c r="F87" s="16">
        <v>1</v>
      </c>
      <c r="G87" s="30"/>
      <c r="H87" s="15" t="s">
        <v>1372</v>
      </c>
      <c r="I87" s="16">
        <v>1</v>
      </c>
      <c r="AF87" s="15" t="s">
        <v>612</v>
      </c>
      <c r="AG87" s="16">
        <v>4</v>
      </c>
    </row>
    <row r="88" spans="4:33" ht="14.25" customHeight="1">
      <c r="D88" s="30"/>
      <c r="E88" s="15" t="s">
        <v>2768</v>
      </c>
      <c r="F88" s="16">
        <v>1</v>
      </c>
      <c r="G88" s="30"/>
      <c r="H88" s="15" t="s">
        <v>3678</v>
      </c>
      <c r="I88" s="16">
        <v>1</v>
      </c>
      <c r="AF88" s="15" t="s">
        <v>2253</v>
      </c>
      <c r="AG88" s="16">
        <v>4</v>
      </c>
    </row>
    <row r="89" spans="4:33" ht="14.25" customHeight="1">
      <c r="D89" s="30"/>
      <c r="E89" s="15" t="s">
        <v>4537</v>
      </c>
      <c r="F89" s="16">
        <v>1</v>
      </c>
      <c r="G89" s="30"/>
      <c r="H89" s="15" t="s">
        <v>3037</v>
      </c>
      <c r="I89" s="16">
        <v>1</v>
      </c>
      <c r="AF89" s="15" t="s">
        <v>714</v>
      </c>
      <c r="AG89" s="16">
        <v>4</v>
      </c>
    </row>
    <row r="90" spans="4:33" ht="14.25" customHeight="1">
      <c r="D90" s="30"/>
      <c r="E90" s="15" t="s">
        <v>2773</v>
      </c>
      <c r="F90" s="16">
        <v>1</v>
      </c>
      <c r="G90" s="30"/>
      <c r="H90" s="15" t="s">
        <v>4574</v>
      </c>
      <c r="I90" s="16">
        <v>1</v>
      </c>
      <c r="AF90" s="15" t="s">
        <v>3098</v>
      </c>
      <c r="AG90" s="16">
        <v>4</v>
      </c>
    </row>
    <row r="91" spans="4:33" ht="14.25" customHeight="1">
      <c r="D91" s="30"/>
      <c r="E91" s="15" t="s">
        <v>4619</v>
      </c>
      <c r="F91" s="16">
        <v>1</v>
      </c>
      <c r="G91" s="30"/>
      <c r="H91" s="15" t="s">
        <v>3293</v>
      </c>
      <c r="I91" s="16">
        <v>1</v>
      </c>
      <c r="AF91" s="15" t="s">
        <v>1452</v>
      </c>
      <c r="AG91" s="16">
        <v>4</v>
      </c>
    </row>
    <row r="92" spans="4:33" ht="14.25" customHeight="1">
      <c r="D92" s="30"/>
      <c r="E92" s="15" t="s">
        <v>2778</v>
      </c>
      <c r="F92" s="16">
        <v>1</v>
      </c>
      <c r="G92" s="30"/>
      <c r="H92" s="15" t="s">
        <v>2789</v>
      </c>
      <c r="I92" s="16">
        <v>1</v>
      </c>
      <c r="AF92" s="15" t="s">
        <v>711</v>
      </c>
      <c r="AG92" s="16">
        <v>4</v>
      </c>
    </row>
    <row r="93" spans="4:33" ht="14.25" customHeight="1">
      <c r="D93" s="30"/>
      <c r="E93" s="15" t="s">
        <v>4643</v>
      </c>
      <c r="F93" s="16">
        <v>1</v>
      </c>
      <c r="G93" s="30"/>
      <c r="H93" s="15" t="s">
        <v>2560</v>
      </c>
      <c r="I93" s="16">
        <v>1</v>
      </c>
      <c r="AF93" s="15" t="s">
        <v>1547</v>
      </c>
      <c r="AG93" s="16">
        <v>3</v>
      </c>
    </row>
    <row r="94" spans="4:33" ht="14.25" customHeight="1">
      <c r="D94" s="30"/>
      <c r="E94" s="15" t="s">
        <v>2812</v>
      </c>
      <c r="F94" s="16">
        <v>1</v>
      </c>
      <c r="G94" s="30"/>
      <c r="H94" s="15" t="s">
        <v>3896</v>
      </c>
      <c r="I94" s="16">
        <v>1</v>
      </c>
      <c r="AF94" s="15" t="s">
        <v>2289</v>
      </c>
      <c r="AG94" s="16">
        <v>3</v>
      </c>
    </row>
    <row r="95" spans="4:33" ht="14.25" customHeight="1">
      <c r="D95" s="30"/>
      <c r="E95" s="15" t="s">
        <v>3406</v>
      </c>
      <c r="F95" s="16">
        <v>1</v>
      </c>
      <c r="G95" s="30"/>
      <c r="H95" s="15" t="s">
        <v>2730</v>
      </c>
      <c r="I95" s="16">
        <v>1</v>
      </c>
      <c r="AF95" s="15" t="s">
        <v>1073</v>
      </c>
      <c r="AG95" s="16">
        <v>3</v>
      </c>
    </row>
    <row r="96" spans="4:33" ht="14.25" customHeight="1">
      <c r="D96" s="30"/>
      <c r="E96" s="15" t="s">
        <v>2823</v>
      </c>
      <c r="F96" s="16">
        <v>1</v>
      </c>
      <c r="G96" s="30"/>
      <c r="H96" s="15" t="s">
        <v>3426</v>
      </c>
      <c r="I96" s="16">
        <v>1</v>
      </c>
      <c r="AF96" s="15" t="s">
        <v>593</v>
      </c>
      <c r="AG96" s="16">
        <v>3</v>
      </c>
    </row>
    <row r="97" spans="4:33" ht="14.25" customHeight="1">
      <c r="D97" s="30"/>
      <c r="E97" s="15" t="s">
        <v>3412</v>
      </c>
      <c r="F97" s="16">
        <v>1</v>
      </c>
      <c r="G97" s="30"/>
      <c r="H97" s="15" t="s">
        <v>1364</v>
      </c>
      <c r="I97" s="16">
        <v>1</v>
      </c>
      <c r="AF97" s="15" t="s">
        <v>941</v>
      </c>
      <c r="AG97" s="16">
        <v>3</v>
      </c>
    </row>
    <row r="98" spans="4:33" ht="14.25" customHeight="1">
      <c r="D98" s="30"/>
      <c r="E98" s="15" t="s">
        <v>2855</v>
      </c>
      <c r="F98" s="16">
        <v>1</v>
      </c>
      <c r="G98" s="30"/>
      <c r="H98" s="15" t="s">
        <v>4244</v>
      </c>
      <c r="I98" s="16">
        <v>1</v>
      </c>
      <c r="AF98" s="15" t="s">
        <v>944</v>
      </c>
      <c r="AG98" s="16">
        <v>3</v>
      </c>
    </row>
    <row r="99" spans="4:33" ht="14.25" customHeight="1">
      <c r="D99" s="30"/>
      <c r="E99" s="15" t="s">
        <v>3453</v>
      </c>
      <c r="F99" s="16">
        <v>1</v>
      </c>
      <c r="G99" s="30"/>
      <c r="H99" s="15" t="s">
        <v>1440</v>
      </c>
      <c r="I99" s="16">
        <v>1</v>
      </c>
      <c r="AF99" s="15" t="s">
        <v>595</v>
      </c>
      <c r="AG99" s="16">
        <v>3</v>
      </c>
    </row>
    <row r="100" spans="4:33" ht="14.25" customHeight="1">
      <c r="D100" s="30"/>
      <c r="E100" s="15" t="s">
        <v>2861</v>
      </c>
      <c r="F100" s="16">
        <v>1</v>
      </c>
      <c r="G100" s="30"/>
      <c r="H100" s="15" t="s">
        <v>3080</v>
      </c>
      <c r="I100" s="16">
        <v>1</v>
      </c>
      <c r="AF100" s="15" t="s">
        <v>628</v>
      </c>
      <c r="AG100" s="16">
        <v>3</v>
      </c>
    </row>
    <row r="101" spans="4:33" ht="14.25" customHeight="1">
      <c r="D101" s="30"/>
      <c r="E101" s="15" t="s">
        <v>3460</v>
      </c>
      <c r="F101" s="16">
        <v>1</v>
      </c>
      <c r="G101" s="30"/>
      <c r="H101" s="15" t="s">
        <v>2722</v>
      </c>
      <c r="I101" s="16">
        <v>1</v>
      </c>
      <c r="AF101" s="15" t="s">
        <v>756</v>
      </c>
      <c r="AG101" s="16">
        <v>3</v>
      </c>
    </row>
    <row r="102" spans="4:33" ht="14.25" customHeight="1">
      <c r="D102" s="30"/>
      <c r="E102" s="15" t="s">
        <v>2876</v>
      </c>
      <c r="F102" s="16">
        <v>1</v>
      </c>
      <c r="G102" s="30"/>
      <c r="H102" s="15" t="s">
        <v>1331</v>
      </c>
      <c r="I102" s="16">
        <v>1</v>
      </c>
      <c r="AF102" s="15" t="s">
        <v>4143</v>
      </c>
      <c r="AG102" s="16">
        <v>3</v>
      </c>
    </row>
    <row r="103" spans="4:33" ht="14.25" customHeight="1">
      <c r="D103" s="30"/>
      <c r="E103" s="15" t="s">
        <v>3495</v>
      </c>
      <c r="F103" s="16">
        <v>1</v>
      </c>
      <c r="G103" s="30"/>
      <c r="H103" s="15" t="s">
        <v>4126</v>
      </c>
      <c r="I103" s="16">
        <v>1</v>
      </c>
      <c r="AF103" s="15" t="s">
        <v>509</v>
      </c>
      <c r="AG103" s="16">
        <v>3</v>
      </c>
    </row>
    <row r="104" spans="4:33" ht="14.25" customHeight="1">
      <c r="D104" s="30"/>
      <c r="E104" s="15" t="s">
        <v>2918</v>
      </c>
      <c r="F104" s="16">
        <v>1</v>
      </c>
      <c r="G104" s="30"/>
      <c r="H104" s="15" t="s">
        <v>4175</v>
      </c>
      <c r="I104" s="16">
        <v>1</v>
      </c>
      <c r="AF104" s="15" t="s">
        <v>775</v>
      </c>
      <c r="AG104" s="16">
        <v>3</v>
      </c>
    </row>
    <row r="105" spans="4:33" ht="14.25" customHeight="1">
      <c r="D105" s="30"/>
      <c r="E105" s="15" t="s">
        <v>3542</v>
      </c>
      <c r="F105" s="16">
        <v>1</v>
      </c>
      <c r="G105" s="30"/>
      <c r="H105" s="15" t="s">
        <v>1770</v>
      </c>
      <c r="I105" s="16">
        <v>1</v>
      </c>
      <c r="AF105" s="15" t="s">
        <v>540</v>
      </c>
      <c r="AG105" s="16">
        <v>3</v>
      </c>
    </row>
    <row r="106" spans="4:33" ht="14.25" customHeight="1">
      <c r="D106" s="30"/>
      <c r="E106" s="15" t="s">
        <v>2921</v>
      </c>
      <c r="F106" s="16">
        <v>1</v>
      </c>
      <c r="G106" s="30"/>
      <c r="H106" s="15" t="s">
        <v>2733</v>
      </c>
      <c r="I106" s="16">
        <v>1</v>
      </c>
      <c r="AF106" s="15" t="s">
        <v>3016</v>
      </c>
      <c r="AG106" s="16">
        <v>2</v>
      </c>
    </row>
    <row r="107" spans="4:33" ht="14.25" customHeight="1">
      <c r="D107" s="30"/>
      <c r="E107" s="15" t="s">
        <v>3591</v>
      </c>
      <c r="F107" s="16">
        <v>1</v>
      </c>
      <c r="G107" s="30"/>
      <c r="H107" s="15" t="s">
        <v>3415</v>
      </c>
      <c r="I107" s="16">
        <v>1</v>
      </c>
      <c r="AF107" s="15" t="s">
        <v>791</v>
      </c>
      <c r="AG107" s="16">
        <v>2</v>
      </c>
    </row>
    <row r="108" spans="4:33" ht="14.25" customHeight="1">
      <c r="D108" s="30"/>
      <c r="E108" s="15" t="s">
        <v>2927</v>
      </c>
      <c r="F108" s="16">
        <v>1</v>
      </c>
      <c r="G108" s="30"/>
      <c r="H108" s="15" t="s">
        <v>4458</v>
      </c>
      <c r="I108" s="16">
        <v>1</v>
      </c>
      <c r="AF108" s="15" t="s">
        <v>448</v>
      </c>
      <c r="AG108" s="16">
        <v>2</v>
      </c>
    </row>
    <row r="109" spans="4:33" ht="14.25" customHeight="1">
      <c r="D109" s="30"/>
      <c r="E109" s="15" t="s">
        <v>3609</v>
      </c>
      <c r="F109" s="16">
        <v>1</v>
      </c>
      <c r="G109" s="30"/>
      <c r="H109" s="15" t="s">
        <v>1450</v>
      </c>
      <c r="I109" s="16">
        <v>1</v>
      </c>
      <c r="AF109" s="15" t="s">
        <v>3563</v>
      </c>
      <c r="AG109" s="16">
        <v>2</v>
      </c>
    </row>
    <row r="110" spans="4:33" ht="14.25" customHeight="1">
      <c r="D110" s="30"/>
      <c r="E110" s="15" t="s">
        <v>2956</v>
      </c>
      <c r="F110" s="16">
        <v>1</v>
      </c>
      <c r="G110" s="30"/>
      <c r="H110" s="15" t="s">
        <v>2625</v>
      </c>
      <c r="I110" s="16">
        <v>1</v>
      </c>
      <c r="AF110" s="15" t="s">
        <v>2830</v>
      </c>
      <c r="AG110" s="16">
        <v>2</v>
      </c>
    </row>
    <row r="111" spans="4:33" ht="14.25" customHeight="1">
      <c r="D111" s="30"/>
      <c r="E111" s="15" t="s">
        <v>3620</v>
      </c>
      <c r="F111" s="16">
        <v>1</v>
      </c>
      <c r="G111" s="30"/>
      <c r="H111" s="15" t="s">
        <v>1337</v>
      </c>
      <c r="I111" s="16">
        <v>1</v>
      </c>
      <c r="AF111" s="15" t="s">
        <v>3627</v>
      </c>
      <c r="AG111" s="16">
        <v>2</v>
      </c>
    </row>
    <row r="112" spans="4:33" ht="14.25" customHeight="1">
      <c r="D112" s="30"/>
      <c r="E112" s="15" t="s">
        <v>2977</v>
      </c>
      <c r="F112" s="16">
        <v>1</v>
      </c>
      <c r="G112" s="30"/>
      <c r="H112" s="15" t="s">
        <v>2981</v>
      </c>
      <c r="I112" s="16">
        <v>1</v>
      </c>
      <c r="AF112" s="15" t="s">
        <v>931</v>
      </c>
      <c r="AG112" s="16">
        <v>2</v>
      </c>
    </row>
    <row r="113" spans="4:33" ht="14.25" customHeight="1">
      <c r="D113" s="30"/>
      <c r="E113" s="15" t="s">
        <v>3644</v>
      </c>
      <c r="F113" s="16">
        <v>1</v>
      </c>
      <c r="G113" s="30"/>
      <c r="H113" s="15" t="s">
        <v>2545</v>
      </c>
      <c r="I113" s="16">
        <v>1</v>
      </c>
      <c r="AF113" s="15" t="s">
        <v>652</v>
      </c>
      <c r="AG113" s="16">
        <v>2</v>
      </c>
    </row>
    <row r="114" spans="4:33" ht="14.25" customHeight="1">
      <c r="D114" s="30"/>
      <c r="E114" s="15" t="s">
        <v>3002</v>
      </c>
      <c r="F114" s="16">
        <v>1</v>
      </c>
      <c r="G114" s="30"/>
      <c r="H114" s="15" t="s">
        <v>3178</v>
      </c>
      <c r="I114" s="16">
        <v>1</v>
      </c>
      <c r="AF114" s="15" t="s">
        <v>575</v>
      </c>
      <c r="AG114" s="16">
        <v>2</v>
      </c>
    </row>
    <row r="115" spans="4:33" ht="14.25" customHeight="1">
      <c r="D115" s="30"/>
      <c r="E115" s="15" t="s">
        <v>3659</v>
      </c>
      <c r="F115" s="16">
        <v>1</v>
      </c>
      <c r="G115" s="30"/>
      <c r="H115" s="15" t="s">
        <v>4435</v>
      </c>
      <c r="I115" s="16">
        <v>1</v>
      </c>
      <c r="AF115" s="15" t="s">
        <v>1338</v>
      </c>
      <c r="AG115" s="16">
        <v>2</v>
      </c>
    </row>
    <row r="116" spans="4:33" ht="14.25" customHeight="1">
      <c r="D116" s="30"/>
      <c r="E116" s="15" t="s">
        <v>3039</v>
      </c>
      <c r="F116" s="16">
        <v>1</v>
      </c>
      <c r="G116" s="30"/>
      <c r="H116" s="15" t="s">
        <v>3538</v>
      </c>
      <c r="I116" s="16">
        <v>1</v>
      </c>
      <c r="AF116" s="15" t="s">
        <v>123</v>
      </c>
      <c r="AG116" s="16">
        <v>2</v>
      </c>
    </row>
    <row r="117" spans="4:33" ht="14.25" customHeight="1">
      <c r="D117" s="30"/>
      <c r="E117" s="15" t="s">
        <v>3670</v>
      </c>
      <c r="F117" s="16">
        <v>1</v>
      </c>
      <c r="G117" s="30"/>
      <c r="H117" s="15" t="s">
        <v>2723</v>
      </c>
      <c r="I117" s="16">
        <v>1</v>
      </c>
      <c r="AF117" s="15" t="s">
        <v>1824</v>
      </c>
      <c r="AG117" s="16">
        <v>2</v>
      </c>
    </row>
    <row r="118" spans="4:33" ht="14.25" customHeight="1">
      <c r="D118" s="30"/>
      <c r="E118" s="15" t="s">
        <v>418</v>
      </c>
      <c r="F118" s="16">
        <v>1</v>
      </c>
      <c r="G118" s="30"/>
      <c r="H118" s="15" t="s">
        <v>3386</v>
      </c>
      <c r="I118" s="16">
        <v>1</v>
      </c>
      <c r="AF118" s="15" t="s">
        <v>2978</v>
      </c>
      <c r="AG118" s="16">
        <v>2</v>
      </c>
    </row>
    <row r="119" spans="4:33" ht="14.25" customHeight="1">
      <c r="D119" s="30"/>
      <c r="E119" s="15" t="s">
        <v>3827</v>
      </c>
      <c r="F119" s="16">
        <v>1</v>
      </c>
      <c r="G119" s="30"/>
      <c r="H119" s="15" t="s">
        <v>1447</v>
      </c>
      <c r="I119" s="16">
        <v>1</v>
      </c>
      <c r="AF119" s="15" t="s">
        <v>725</v>
      </c>
      <c r="AG119" s="16">
        <v>2</v>
      </c>
    </row>
    <row r="120" spans="4:33" ht="14.25" customHeight="1">
      <c r="D120" s="30"/>
      <c r="E120" s="15" t="s">
        <v>2963</v>
      </c>
      <c r="F120" s="16">
        <v>1</v>
      </c>
      <c r="G120" s="30"/>
      <c r="H120" s="15" t="s">
        <v>1435</v>
      </c>
      <c r="I120" s="16">
        <v>1</v>
      </c>
      <c r="AF120" s="15" t="s">
        <v>457</v>
      </c>
      <c r="AG120" s="16">
        <v>2</v>
      </c>
    </row>
    <row r="121" spans="4:33" ht="14.25" customHeight="1">
      <c r="D121" s="30"/>
      <c r="E121" s="15" t="s">
        <v>3833</v>
      </c>
      <c r="F121" s="16">
        <v>1</v>
      </c>
      <c r="G121" s="30"/>
      <c r="H121" s="15" t="s">
        <v>4260</v>
      </c>
      <c r="I121" s="16">
        <v>1</v>
      </c>
      <c r="AF121" s="15" t="s">
        <v>923</v>
      </c>
      <c r="AG121" s="16">
        <v>2</v>
      </c>
    </row>
    <row r="122" spans="4:33" ht="14.25" customHeight="1">
      <c r="D122" s="30"/>
      <c r="E122" s="15" t="s">
        <v>3045</v>
      </c>
      <c r="F122" s="16">
        <v>1</v>
      </c>
      <c r="G122" s="30"/>
      <c r="H122" s="15" t="s">
        <v>4629</v>
      </c>
      <c r="I122" s="16">
        <v>1</v>
      </c>
      <c r="AF122" s="15" t="s">
        <v>935</v>
      </c>
      <c r="AG122" s="16">
        <v>2</v>
      </c>
    </row>
    <row r="123" spans="4:33" ht="14.25" customHeight="1">
      <c r="D123" s="30"/>
      <c r="E123" s="15" t="s">
        <v>3925</v>
      </c>
      <c r="F123" s="16">
        <v>1</v>
      </c>
      <c r="G123" s="30"/>
      <c r="H123" s="15" t="s">
        <v>2431</v>
      </c>
      <c r="I123" s="16">
        <v>1</v>
      </c>
      <c r="AF123" s="15" t="s">
        <v>4002</v>
      </c>
      <c r="AG123" s="16">
        <v>2</v>
      </c>
    </row>
    <row r="124" spans="4:33" ht="14.25" customHeight="1">
      <c r="D124" s="30"/>
      <c r="E124" s="15" t="s">
        <v>3051</v>
      </c>
      <c r="F124" s="16">
        <v>1</v>
      </c>
      <c r="G124" s="30"/>
      <c r="H124" s="15" t="s">
        <v>1981</v>
      </c>
      <c r="I124" s="16">
        <v>1</v>
      </c>
      <c r="AF124" s="15" t="s">
        <v>1014</v>
      </c>
      <c r="AG124" s="16">
        <v>2</v>
      </c>
    </row>
    <row r="125" spans="4:33" ht="14.25" customHeight="1">
      <c r="D125" s="30"/>
      <c r="E125" s="15" t="s">
        <v>3975</v>
      </c>
      <c r="F125" s="16">
        <v>1</v>
      </c>
      <c r="G125" s="30"/>
      <c r="H125" s="15" t="s">
        <v>2531</v>
      </c>
      <c r="I125" s="16">
        <v>1</v>
      </c>
      <c r="AF125" s="15" t="s">
        <v>864</v>
      </c>
      <c r="AG125" s="16">
        <v>2</v>
      </c>
    </row>
    <row r="126" spans="4:33" ht="14.25" customHeight="1">
      <c r="D126" s="30"/>
      <c r="E126" s="15" t="s">
        <v>4054</v>
      </c>
      <c r="F126" s="16">
        <v>1</v>
      </c>
      <c r="G126" s="30"/>
      <c r="H126" s="15" t="s">
        <v>3839</v>
      </c>
      <c r="I126" s="16">
        <v>1</v>
      </c>
      <c r="AF126" s="15" t="s">
        <v>896</v>
      </c>
      <c r="AG126" s="16">
        <v>2</v>
      </c>
    </row>
    <row r="127" spans="4:33" ht="14.25" customHeight="1">
      <c r="D127" s="30"/>
      <c r="E127" s="15" t="s">
        <v>4015</v>
      </c>
      <c r="F127" s="16">
        <v>1</v>
      </c>
      <c r="G127" s="30"/>
      <c r="H127" s="15" t="s">
        <v>4612</v>
      </c>
      <c r="I127" s="16">
        <v>1</v>
      </c>
      <c r="AF127" s="15" t="s">
        <v>2440</v>
      </c>
      <c r="AG127" s="16">
        <v>1</v>
      </c>
    </row>
    <row r="128" spans="4:33" ht="14.25" customHeight="1">
      <c r="D128" s="30"/>
      <c r="E128" s="15" t="s">
        <v>4059</v>
      </c>
      <c r="F128" s="16">
        <v>1</v>
      </c>
      <c r="G128" s="30"/>
      <c r="H128" s="15" t="s">
        <v>2719</v>
      </c>
      <c r="I128" s="16">
        <v>1</v>
      </c>
      <c r="AF128" s="15" t="s">
        <v>1589</v>
      </c>
      <c r="AG128" s="16">
        <v>1</v>
      </c>
    </row>
    <row r="129" spans="4:33" ht="14.25" customHeight="1">
      <c r="D129" s="30"/>
      <c r="E129" s="15" t="s">
        <v>4025</v>
      </c>
      <c r="F129" s="16">
        <v>1</v>
      </c>
      <c r="G129" s="30"/>
      <c r="H129" s="15" t="s">
        <v>3526</v>
      </c>
      <c r="I129" s="16">
        <v>1</v>
      </c>
      <c r="AF129" s="15" t="s">
        <v>1483</v>
      </c>
      <c r="AG129" s="16">
        <v>1</v>
      </c>
    </row>
    <row r="130" spans="4:33" ht="14.25" customHeight="1">
      <c r="D130" s="30"/>
      <c r="E130" s="15" t="s">
        <v>4072</v>
      </c>
      <c r="F130" s="16">
        <v>1</v>
      </c>
      <c r="G130" s="30"/>
      <c r="H130" s="15" t="s">
        <v>1248</v>
      </c>
      <c r="I130" s="16">
        <v>1</v>
      </c>
      <c r="AF130" s="15" t="s">
        <v>1702</v>
      </c>
      <c r="AG130" s="16">
        <v>1</v>
      </c>
    </row>
    <row r="131" spans="4:33" ht="14.25" customHeight="1">
      <c r="D131" s="30"/>
      <c r="E131" s="15" t="s">
        <v>4044</v>
      </c>
      <c r="F131" s="16">
        <v>1</v>
      </c>
      <c r="G131" s="30"/>
      <c r="H131" s="15" t="s">
        <v>1494</v>
      </c>
      <c r="I131" s="16">
        <v>1</v>
      </c>
      <c r="AF131" s="15" t="s">
        <v>4321</v>
      </c>
      <c r="AG131" s="16">
        <v>1</v>
      </c>
    </row>
    <row r="132" spans="4:33" ht="14.25" customHeight="1">
      <c r="D132" s="30"/>
      <c r="E132" s="15" t="s">
        <v>785</v>
      </c>
      <c r="F132" s="16">
        <v>1</v>
      </c>
      <c r="G132" s="30"/>
      <c r="H132" s="15" t="s">
        <v>3129</v>
      </c>
      <c r="I132" s="16">
        <v>1</v>
      </c>
      <c r="AF132" s="15" t="s">
        <v>1111</v>
      </c>
      <c r="AG132" s="16">
        <v>1</v>
      </c>
    </row>
    <row r="133" spans="4:33" ht="14.25" customHeight="1">
      <c r="D133" s="30"/>
      <c r="E133" s="15" t="s">
        <v>4051</v>
      </c>
      <c r="F133" s="16">
        <v>1</v>
      </c>
      <c r="G133" s="30"/>
      <c r="H133" s="15" t="s">
        <v>1842</v>
      </c>
      <c r="I133" s="16">
        <v>1</v>
      </c>
      <c r="AF133" s="15" t="s">
        <v>2954</v>
      </c>
      <c r="AG133" s="16">
        <v>1</v>
      </c>
    </row>
    <row r="134" spans="4:33" ht="14.25" customHeight="1">
      <c r="D134" s="30"/>
      <c r="E134" s="15" t="s">
        <v>4100</v>
      </c>
      <c r="F134" s="16">
        <v>1</v>
      </c>
      <c r="G134" s="30"/>
      <c r="H134" s="15" t="s">
        <v>2846</v>
      </c>
      <c r="I134" s="16">
        <v>1</v>
      </c>
      <c r="AF134" s="15" t="s">
        <v>959</v>
      </c>
      <c r="AG134" s="16">
        <v>1</v>
      </c>
    </row>
    <row r="135" spans="4:33" ht="14.25" customHeight="1">
      <c r="D135" s="30"/>
      <c r="E135" s="15" t="s">
        <v>4164</v>
      </c>
      <c r="F135" s="16">
        <v>1</v>
      </c>
      <c r="G135" s="30"/>
      <c r="H135" s="15" t="s">
        <v>4096</v>
      </c>
      <c r="I135" s="16">
        <v>1</v>
      </c>
      <c r="AF135" s="15" t="s">
        <v>3311</v>
      </c>
      <c r="AG135" s="16">
        <v>1</v>
      </c>
    </row>
    <row r="136" spans="4:33" ht="14.25" customHeight="1">
      <c r="D136" s="30"/>
      <c r="E136" s="15" t="s">
        <v>3097</v>
      </c>
      <c r="F136" s="16">
        <v>1</v>
      </c>
      <c r="G136" s="30"/>
      <c r="H136" s="15" t="s">
        <v>3933</v>
      </c>
      <c r="I136" s="16">
        <v>1</v>
      </c>
      <c r="AF136" s="15" t="s">
        <v>819</v>
      </c>
      <c r="AG136" s="16">
        <v>1</v>
      </c>
    </row>
    <row r="137" spans="4:33" ht="14.25" customHeight="1">
      <c r="D137" s="30"/>
      <c r="E137" s="15" t="s">
        <v>4066</v>
      </c>
      <c r="F137" s="16">
        <v>1</v>
      </c>
      <c r="G137" s="30"/>
      <c r="H137" s="15" t="s">
        <v>3240</v>
      </c>
      <c r="I137" s="16">
        <v>1</v>
      </c>
      <c r="AF137" s="15" t="s">
        <v>855</v>
      </c>
      <c r="AG137" s="16">
        <v>1</v>
      </c>
    </row>
    <row r="138" spans="4:33" ht="14.25" customHeight="1">
      <c r="D138" s="30"/>
      <c r="E138" s="15" t="s">
        <v>3108</v>
      </c>
      <c r="F138" s="16">
        <v>1</v>
      </c>
      <c r="G138" s="30"/>
      <c r="H138" s="15" t="s">
        <v>4549</v>
      </c>
      <c r="I138" s="16">
        <v>1</v>
      </c>
      <c r="AF138" s="15" t="s">
        <v>631</v>
      </c>
      <c r="AG138" s="16">
        <v>1</v>
      </c>
    </row>
    <row r="139" spans="4:33" ht="14.25" customHeight="1">
      <c r="D139" s="30"/>
      <c r="E139" s="15" t="s">
        <v>4091</v>
      </c>
      <c r="F139" s="16">
        <v>1</v>
      </c>
      <c r="G139" s="30"/>
      <c r="H139" s="15" t="s">
        <v>1735</v>
      </c>
      <c r="I139" s="16">
        <v>1</v>
      </c>
      <c r="AF139" s="15" t="s">
        <v>1688</v>
      </c>
      <c r="AG139" s="16">
        <v>1</v>
      </c>
    </row>
    <row r="140" spans="4:33" ht="14.25" customHeight="1">
      <c r="D140" s="30"/>
      <c r="E140" s="15" t="s">
        <v>3147</v>
      </c>
      <c r="F140" s="16">
        <v>1</v>
      </c>
      <c r="G140" s="30"/>
      <c r="H140" s="15" t="s">
        <v>4527</v>
      </c>
      <c r="I140" s="16">
        <v>1</v>
      </c>
      <c r="AF140" s="15" t="s">
        <v>484</v>
      </c>
      <c r="AG140" s="16">
        <v>1</v>
      </c>
    </row>
    <row r="141" spans="4:33" ht="14.25" customHeight="1">
      <c r="D141" s="30"/>
      <c r="E141" s="15" t="s">
        <v>4095</v>
      </c>
      <c r="F141" s="16">
        <v>1</v>
      </c>
      <c r="G141" s="30"/>
      <c r="H141" s="15" t="s">
        <v>3160</v>
      </c>
      <c r="I141" s="16">
        <v>1</v>
      </c>
      <c r="AF141" s="15" t="s">
        <v>2844</v>
      </c>
      <c r="AG141" s="16">
        <v>1</v>
      </c>
    </row>
    <row r="142" spans="4:33" ht="14.25" customHeight="1">
      <c r="D142" s="30"/>
      <c r="E142" s="15" t="s">
        <v>533</v>
      </c>
      <c r="F142" s="16">
        <v>1</v>
      </c>
      <c r="G142" s="30"/>
      <c r="H142" s="15" t="s">
        <v>3637</v>
      </c>
      <c r="I142" s="16">
        <v>1</v>
      </c>
      <c r="AF142" s="15" t="s">
        <v>1361</v>
      </c>
      <c r="AG142" s="16">
        <v>1</v>
      </c>
    </row>
    <row r="143" spans="4:33" ht="14.25" customHeight="1">
      <c r="D143" s="30"/>
      <c r="E143" s="15" t="s">
        <v>1103</v>
      </c>
      <c r="F143" s="16">
        <v>1</v>
      </c>
      <c r="G143" s="30"/>
      <c r="H143" s="15" t="s">
        <v>2338</v>
      </c>
      <c r="I143" s="16">
        <v>1</v>
      </c>
      <c r="AF143" s="15" t="s">
        <v>719</v>
      </c>
      <c r="AG143" s="16">
        <v>1</v>
      </c>
    </row>
    <row r="144" spans="4:33" ht="14.25" customHeight="1">
      <c r="D144" s="30"/>
      <c r="E144" s="15" t="s">
        <v>3192</v>
      </c>
      <c r="F144" s="16">
        <v>1</v>
      </c>
      <c r="G144" s="30"/>
      <c r="H144" s="15" t="s">
        <v>2671</v>
      </c>
      <c r="I144" s="16">
        <v>1</v>
      </c>
      <c r="AF144" s="15" t="s">
        <v>951</v>
      </c>
      <c r="AG144" s="16">
        <v>1</v>
      </c>
    </row>
    <row r="145" spans="4:33" ht="14.25" customHeight="1">
      <c r="D145" s="30"/>
      <c r="E145" s="15" t="s">
        <v>4171</v>
      </c>
      <c r="F145" s="16">
        <v>1</v>
      </c>
      <c r="G145" s="30"/>
      <c r="H145" s="15" t="s">
        <v>1236</v>
      </c>
      <c r="I145" s="16">
        <v>1</v>
      </c>
      <c r="AF145" s="15" t="s">
        <v>620</v>
      </c>
      <c r="AG145" s="16">
        <v>1</v>
      </c>
    </row>
    <row r="146" spans="4:33" ht="14.25" customHeight="1">
      <c r="D146" s="30"/>
      <c r="E146" s="15" t="s">
        <v>3194</v>
      </c>
      <c r="F146" s="16">
        <v>1</v>
      </c>
      <c r="G146" s="30"/>
      <c r="H146" s="15" t="s">
        <v>1426</v>
      </c>
      <c r="I146" s="16">
        <v>1</v>
      </c>
      <c r="AF146" s="15" t="s">
        <v>704</v>
      </c>
      <c r="AG146" s="16">
        <v>1</v>
      </c>
    </row>
    <row r="147" spans="4:33" ht="14.25" customHeight="1">
      <c r="D147" s="30"/>
      <c r="E147" s="15" t="s">
        <v>4184</v>
      </c>
      <c r="F147" s="16">
        <v>1</v>
      </c>
      <c r="G147" s="30"/>
      <c r="H147" s="15" t="s">
        <v>3909</v>
      </c>
      <c r="I147" s="16">
        <v>1</v>
      </c>
      <c r="AF147" s="15" t="s">
        <v>740</v>
      </c>
      <c r="AG147" s="16">
        <v>1</v>
      </c>
    </row>
    <row r="148" spans="4:33" ht="14.25" customHeight="1">
      <c r="D148" s="30"/>
      <c r="E148" s="15" t="s">
        <v>3198</v>
      </c>
      <c r="F148" s="16">
        <v>1</v>
      </c>
      <c r="G148" s="30"/>
      <c r="H148" s="15" t="s">
        <v>3140</v>
      </c>
      <c r="I148" s="16">
        <v>1</v>
      </c>
      <c r="AF148" s="15" t="s">
        <v>1427</v>
      </c>
      <c r="AG148" s="16">
        <v>1</v>
      </c>
    </row>
    <row r="149" spans="4:33" ht="14.25" customHeight="1">
      <c r="D149" s="30"/>
      <c r="E149" s="15" t="s">
        <v>4198</v>
      </c>
      <c r="F149" s="16">
        <v>1</v>
      </c>
      <c r="G149" s="30"/>
      <c r="H149" s="15" t="s">
        <v>603</v>
      </c>
      <c r="I149" s="16">
        <v>1</v>
      </c>
      <c r="AF149" s="15" t="s">
        <v>3859</v>
      </c>
      <c r="AG149" s="16">
        <v>1</v>
      </c>
    </row>
    <row r="150" spans="4:33" ht="14.25" customHeight="1">
      <c r="D150" s="30"/>
      <c r="E150" s="15" t="s">
        <v>3200</v>
      </c>
      <c r="F150" s="16">
        <v>1</v>
      </c>
      <c r="G150" s="30"/>
      <c r="H150" s="15" t="s">
        <v>2496</v>
      </c>
      <c r="I150" s="16">
        <v>1</v>
      </c>
      <c r="AF150" s="15" t="s">
        <v>573</v>
      </c>
      <c r="AG150" s="16">
        <v>1</v>
      </c>
    </row>
    <row r="151" spans="4:33" ht="14.25" customHeight="1">
      <c r="D151" s="30"/>
      <c r="E151" s="15" t="s">
        <v>4246</v>
      </c>
      <c r="F151" s="16">
        <v>1</v>
      </c>
      <c r="G151" s="30"/>
      <c r="H151" s="15" t="s">
        <v>4649</v>
      </c>
      <c r="I151" s="16">
        <v>1</v>
      </c>
      <c r="AF151" s="15" t="s">
        <v>1667</v>
      </c>
      <c r="AG151" s="16">
        <v>1</v>
      </c>
    </row>
    <row r="152" spans="4:33" ht="14.25" customHeight="1">
      <c r="D152" s="30"/>
      <c r="E152" s="15" t="s">
        <v>3206</v>
      </c>
      <c r="F152" s="16">
        <v>1</v>
      </c>
      <c r="G152" s="30"/>
      <c r="H152" s="15" t="s">
        <v>3507</v>
      </c>
      <c r="I152" s="16">
        <v>9</v>
      </c>
      <c r="AF152" s="15" t="s">
        <v>990</v>
      </c>
      <c r="AG152" s="16">
        <v>1</v>
      </c>
    </row>
    <row r="153" spans="4:33" ht="14.25" customHeight="1">
      <c r="D153" s="30"/>
      <c r="E153" s="15" t="s">
        <v>4255</v>
      </c>
      <c r="F153" s="16">
        <v>1</v>
      </c>
      <c r="G153" s="30"/>
      <c r="H153" s="15" t="s">
        <v>3505</v>
      </c>
      <c r="I153" s="16">
        <v>20</v>
      </c>
      <c r="AF153" s="15" t="s">
        <v>4666</v>
      </c>
      <c r="AG153" s="16">
        <v>1</v>
      </c>
    </row>
    <row r="154" spans="4:33" ht="14.25" customHeight="1">
      <c r="D154" s="30"/>
      <c r="E154" s="15" t="s">
        <v>3209</v>
      </c>
      <c r="F154" s="16">
        <v>1</v>
      </c>
      <c r="G154" s="30"/>
      <c r="H154" s="15" t="s">
        <v>2454</v>
      </c>
      <c r="I154" s="16">
        <v>1</v>
      </c>
      <c r="AF154" s="15" t="s">
        <v>2411</v>
      </c>
      <c r="AG154" s="16">
        <v>1</v>
      </c>
    </row>
    <row r="155" spans="4:33" ht="14.25" customHeight="1">
      <c r="D155" s="30"/>
      <c r="E155" s="15" t="s">
        <v>4266</v>
      </c>
      <c r="F155" s="16">
        <v>1</v>
      </c>
      <c r="G155" s="30"/>
      <c r="H155" s="15" t="s">
        <v>278</v>
      </c>
      <c r="I155" s="16">
        <v>1</v>
      </c>
      <c r="AF155" s="15" t="s">
        <v>2430</v>
      </c>
      <c r="AG155" s="16">
        <v>1</v>
      </c>
    </row>
    <row r="156" spans="4:33" ht="14.25" customHeight="1">
      <c r="D156" s="30"/>
      <c r="E156" s="15" t="s">
        <v>3226</v>
      </c>
      <c r="F156" s="16">
        <v>1</v>
      </c>
      <c r="G156" s="30"/>
      <c r="H156" s="15" t="s">
        <v>4104</v>
      </c>
      <c r="I156" s="16">
        <v>2</v>
      </c>
      <c r="AF156" s="15" t="s">
        <v>1217</v>
      </c>
      <c r="AG156" s="16"/>
    </row>
    <row r="157" spans="4:33" ht="14.25" customHeight="1">
      <c r="D157" s="30"/>
      <c r="E157" s="15" t="s">
        <v>469</v>
      </c>
      <c r="F157" s="16">
        <v>1</v>
      </c>
      <c r="G157" s="30"/>
      <c r="H157" s="15" t="s">
        <v>217</v>
      </c>
      <c r="I157" s="16">
        <v>1</v>
      </c>
      <c r="AF157" s="17" t="s">
        <v>1207</v>
      </c>
      <c r="AG157" s="18">
        <v>1281</v>
      </c>
    </row>
    <row r="158" spans="4:33" ht="14.25" customHeight="1">
      <c r="D158" s="30"/>
      <c r="E158" s="15" t="s">
        <v>4276</v>
      </c>
      <c r="F158" s="16">
        <v>1</v>
      </c>
      <c r="G158" s="30"/>
      <c r="H158" s="15" t="s">
        <v>664</v>
      </c>
      <c r="I158" s="16">
        <v>2</v>
      </c>
    </row>
    <row r="159" spans="4:33" ht="14.25" customHeight="1">
      <c r="D159" s="30"/>
      <c r="E159" s="15" t="s">
        <v>3248</v>
      </c>
      <c r="F159" s="16">
        <v>1</v>
      </c>
      <c r="G159" s="30"/>
      <c r="H159" s="15" t="s">
        <v>615</v>
      </c>
      <c r="I159" s="16">
        <v>1</v>
      </c>
    </row>
    <row r="160" spans="4:33" ht="14.25" customHeight="1">
      <c r="D160" s="30"/>
      <c r="E160" s="15" t="s">
        <v>1089</v>
      </c>
      <c r="F160" s="16">
        <v>1</v>
      </c>
      <c r="G160" s="30"/>
      <c r="H160" s="15" t="s">
        <v>4529</v>
      </c>
      <c r="I160" s="16">
        <v>1</v>
      </c>
    </row>
    <row r="161" spans="4:9" ht="14.25" customHeight="1">
      <c r="D161" s="30"/>
      <c r="E161" s="15" t="s">
        <v>3271</v>
      </c>
      <c r="F161" s="16">
        <v>1</v>
      </c>
      <c r="G161" s="30"/>
      <c r="H161" s="15" t="s">
        <v>1001</v>
      </c>
      <c r="I161" s="16">
        <v>1</v>
      </c>
    </row>
    <row r="162" spans="4:9" ht="14.25" customHeight="1">
      <c r="D162" s="30"/>
      <c r="E162" s="15" t="s">
        <v>4313</v>
      </c>
      <c r="F162" s="16">
        <v>1</v>
      </c>
      <c r="G162" s="30"/>
      <c r="H162" s="15" t="s">
        <v>1687</v>
      </c>
      <c r="I162" s="16">
        <v>1</v>
      </c>
    </row>
    <row r="163" spans="4:9" ht="14.25" customHeight="1">
      <c r="D163" s="30"/>
      <c r="E163" s="15" t="s">
        <v>3275</v>
      </c>
      <c r="F163" s="16">
        <v>1</v>
      </c>
      <c r="G163" s="30"/>
      <c r="H163" s="15" t="s">
        <v>827</v>
      </c>
      <c r="I163" s="16">
        <v>1</v>
      </c>
    </row>
    <row r="164" spans="4:9" ht="14.25" customHeight="1">
      <c r="D164" s="30"/>
      <c r="E164" s="15" t="s">
        <v>4368</v>
      </c>
      <c r="F164" s="16">
        <v>1</v>
      </c>
      <c r="G164" s="30"/>
      <c r="H164" s="15" t="s">
        <v>2053</v>
      </c>
      <c r="I164" s="16">
        <v>1</v>
      </c>
    </row>
    <row r="165" spans="4:9" ht="14.25" customHeight="1">
      <c r="D165" s="30"/>
      <c r="E165" s="15" t="s">
        <v>3289</v>
      </c>
      <c r="F165" s="16">
        <v>1</v>
      </c>
      <c r="G165" s="30"/>
      <c r="H165" s="15" t="s">
        <v>945</v>
      </c>
      <c r="I165" s="16">
        <v>1</v>
      </c>
    </row>
    <row r="166" spans="4:9" ht="14.25" customHeight="1">
      <c r="D166" s="30"/>
      <c r="E166" s="15" t="s">
        <v>4393</v>
      </c>
      <c r="F166" s="16">
        <v>1</v>
      </c>
      <c r="G166" s="30"/>
      <c r="H166" s="15" t="s">
        <v>2304</v>
      </c>
      <c r="I166" s="16">
        <v>3</v>
      </c>
    </row>
    <row r="167" spans="4:9" ht="14.25" customHeight="1">
      <c r="D167" s="30"/>
      <c r="E167" s="15" t="s">
        <v>3298</v>
      </c>
      <c r="F167" s="16">
        <v>1</v>
      </c>
      <c r="G167" s="30"/>
      <c r="H167" s="15" t="s">
        <v>1046</v>
      </c>
      <c r="I167" s="16">
        <v>1</v>
      </c>
    </row>
    <row r="168" spans="4:9" ht="14.25" customHeight="1">
      <c r="D168" s="30"/>
      <c r="E168" s="15" t="s">
        <v>4414</v>
      </c>
      <c r="F168" s="16">
        <v>1</v>
      </c>
      <c r="G168" s="30"/>
      <c r="H168" s="15" t="s">
        <v>3965</v>
      </c>
      <c r="I168" s="16">
        <v>1</v>
      </c>
    </row>
    <row r="169" spans="4:9" ht="14.25" customHeight="1">
      <c r="D169" s="30"/>
      <c r="E169" s="15" t="s">
        <v>3320</v>
      </c>
      <c r="F169" s="16">
        <v>1</v>
      </c>
      <c r="G169" s="30"/>
      <c r="H169" s="15" t="s">
        <v>1320</v>
      </c>
      <c r="I169" s="16">
        <v>1</v>
      </c>
    </row>
    <row r="170" spans="4:9" ht="14.25" customHeight="1">
      <c r="D170" s="30"/>
      <c r="E170" s="15" t="s">
        <v>4423</v>
      </c>
      <c r="F170" s="16">
        <v>1</v>
      </c>
      <c r="G170" s="30"/>
      <c r="H170" s="15" t="s">
        <v>1367</v>
      </c>
      <c r="I170" s="16">
        <v>1</v>
      </c>
    </row>
    <row r="171" spans="4:9" ht="14.25" customHeight="1">
      <c r="D171" s="30"/>
      <c r="E171" s="15" t="s">
        <v>3326</v>
      </c>
      <c r="F171" s="16">
        <v>1</v>
      </c>
      <c r="G171" s="30"/>
      <c r="H171" s="15" t="s">
        <v>2045</v>
      </c>
      <c r="I171" s="16">
        <v>1</v>
      </c>
    </row>
    <row r="172" spans="4:9" ht="14.25" customHeight="1">
      <c r="D172" s="30"/>
      <c r="E172" s="15" t="s">
        <v>4473</v>
      </c>
      <c r="F172" s="16">
        <v>1</v>
      </c>
      <c r="G172" s="30"/>
      <c r="H172" s="15" t="s">
        <v>1053</v>
      </c>
      <c r="I172" s="16">
        <v>1</v>
      </c>
    </row>
    <row r="173" spans="4:9" ht="14.25" customHeight="1">
      <c r="D173" s="30"/>
      <c r="E173" s="15" t="s">
        <v>3329</v>
      </c>
      <c r="F173" s="16">
        <v>1</v>
      </c>
      <c r="G173" s="30"/>
      <c r="H173" s="15" t="s">
        <v>2841</v>
      </c>
      <c r="I173" s="16">
        <v>1</v>
      </c>
    </row>
    <row r="174" spans="4:9" ht="14.25" customHeight="1">
      <c r="D174" s="30"/>
      <c r="E174" s="15" t="s">
        <v>4515</v>
      </c>
      <c r="F174" s="16">
        <v>1</v>
      </c>
      <c r="G174" s="30"/>
      <c r="H174" s="15" t="s">
        <v>1958</v>
      </c>
      <c r="I174" s="16">
        <v>1</v>
      </c>
    </row>
    <row r="175" spans="4:9" ht="14.25" customHeight="1">
      <c r="D175" s="30"/>
      <c r="E175" s="15" t="s">
        <v>3332</v>
      </c>
      <c r="F175" s="16">
        <v>1</v>
      </c>
      <c r="G175" s="30"/>
      <c r="H175" s="15" t="s">
        <v>240</v>
      </c>
      <c r="I175" s="16">
        <v>1</v>
      </c>
    </row>
    <row r="176" spans="4:9" ht="14.25" customHeight="1">
      <c r="D176" s="30"/>
      <c r="E176" s="15" t="s">
        <v>4520</v>
      </c>
      <c r="F176" s="16">
        <v>1</v>
      </c>
      <c r="G176" s="30"/>
      <c r="H176" s="15" t="s">
        <v>3057</v>
      </c>
      <c r="I176" s="16">
        <v>3</v>
      </c>
    </row>
    <row r="177" spans="4:9" ht="14.25" customHeight="1">
      <c r="D177" s="30"/>
      <c r="E177" s="15" t="s">
        <v>3340</v>
      </c>
      <c r="F177" s="16">
        <v>1</v>
      </c>
      <c r="G177" s="30"/>
      <c r="H177" s="15" t="s">
        <v>3589</v>
      </c>
      <c r="I177" s="16">
        <v>1</v>
      </c>
    </row>
    <row r="178" spans="4:9" ht="14.25" customHeight="1">
      <c r="D178" s="30"/>
      <c r="E178" s="15" t="s">
        <v>4553</v>
      </c>
      <c r="F178" s="16">
        <v>1</v>
      </c>
      <c r="G178" s="30"/>
      <c r="H178" s="15" t="s">
        <v>1959</v>
      </c>
      <c r="I178" s="16">
        <v>1</v>
      </c>
    </row>
    <row r="179" spans="4:9" ht="14.25" customHeight="1">
      <c r="D179" s="30"/>
      <c r="E179" s="15" t="s">
        <v>3355</v>
      </c>
      <c r="F179" s="16">
        <v>1</v>
      </c>
      <c r="G179" s="30"/>
      <c r="H179" s="15" t="s">
        <v>2829</v>
      </c>
      <c r="I179" s="16">
        <v>1</v>
      </c>
    </row>
    <row r="180" spans="4:9" ht="14.25" customHeight="1">
      <c r="D180" s="30"/>
      <c r="E180" s="15" t="s">
        <v>4561</v>
      </c>
      <c r="F180" s="16">
        <v>1</v>
      </c>
      <c r="G180" s="30"/>
      <c r="H180" s="15" t="s">
        <v>4338</v>
      </c>
      <c r="I180" s="16">
        <v>1</v>
      </c>
    </row>
    <row r="181" spans="4:9" ht="14.25" customHeight="1">
      <c r="D181" s="30"/>
      <c r="E181" s="15" t="s">
        <v>3365</v>
      </c>
      <c r="F181" s="16">
        <v>1</v>
      </c>
      <c r="G181" s="30"/>
      <c r="H181" s="15" t="s">
        <v>2420</v>
      </c>
      <c r="I181" s="16">
        <v>1</v>
      </c>
    </row>
    <row r="182" spans="4:9" ht="14.25" customHeight="1">
      <c r="D182" s="30"/>
      <c r="E182" s="15" t="s">
        <v>4622</v>
      </c>
      <c r="F182" s="16">
        <v>1</v>
      </c>
      <c r="G182" s="30"/>
      <c r="H182" s="15" t="s">
        <v>2370</v>
      </c>
      <c r="I182" s="16">
        <v>1</v>
      </c>
    </row>
    <row r="183" spans="4:9" ht="14.25" customHeight="1">
      <c r="D183" s="30"/>
      <c r="E183" s="15" t="s">
        <v>3369</v>
      </c>
      <c r="F183" s="16">
        <v>1</v>
      </c>
      <c r="G183" s="30"/>
      <c r="H183" s="15" t="s">
        <v>568</v>
      </c>
      <c r="I183" s="16">
        <v>1</v>
      </c>
    </row>
    <row r="184" spans="4:9" ht="14.25" customHeight="1">
      <c r="D184" s="30"/>
      <c r="E184" s="15" t="s">
        <v>4627</v>
      </c>
      <c r="F184" s="16">
        <v>1</v>
      </c>
      <c r="G184" s="30"/>
      <c r="H184" s="15" t="s">
        <v>2406</v>
      </c>
      <c r="I184" s="16">
        <v>1</v>
      </c>
    </row>
    <row r="185" spans="4:9" ht="14.25" customHeight="1">
      <c r="D185" s="30"/>
      <c r="E185" s="15" t="s">
        <v>3378</v>
      </c>
      <c r="F185" s="16">
        <v>1</v>
      </c>
      <c r="G185" s="30"/>
      <c r="H185" s="15" t="s">
        <v>3218</v>
      </c>
      <c r="I185" s="16">
        <v>1</v>
      </c>
    </row>
    <row r="186" spans="4:9" ht="14.25" customHeight="1">
      <c r="D186" s="30"/>
      <c r="E186" s="15" t="s">
        <v>4656</v>
      </c>
      <c r="F186" s="16">
        <v>1</v>
      </c>
      <c r="G186" s="30"/>
      <c r="H186" s="15" t="s">
        <v>3816</v>
      </c>
      <c r="I186" s="16">
        <v>1</v>
      </c>
    </row>
    <row r="187" spans="4:9" ht="14.25" customHeight="1">
      <c r="D187" s="30"/>
      <c r="E187" s="15" t="s">
        <v>3393</v>
      </c>
      <c r="F187" s="16">
        <v>1</v>
      </c>
      <c r="G187" s="30"/>
      <c r="H187" s="15" t="s">
        <v>1739</v>
      </c>
      <c r="I187" s="16">
        <v>1</v>
      </c>
    </row>
    <row r="188" spans="4:9" ht="14.25" customHeight="1">
      <c r="D188" s="30"/>
      <c r="E188" s="15" t="s">
        <v>3404</v>
      </c>
      <c r="F188" s="16">
        <v>1</v>
      </c>
      <c r="G188" s="30"/>
      <c r="H188" s="15" t="s">
        <v>1465</v>
      </c>
      <c r="I188" s="16">
        <v>2</v>
      </c>
    </row>
    <row r="189" spans="4:9" ht="14.25" customHeight="1">
      <c r="D189" s="13" t="s">
        <v>4675</v>
      </c>
      <c r="E189" s="21"/>
      <c r="F189" s="14">
        <v>201</v>
      </c>
      <c r="G189" s="30"/>
      <c r="H189" s="15" t="s">
        <v>69</v>
      </c>
      <c r="I189" s="16">
        <v>2</v>
      </c>
    </row>
    <row r="190" spans="4:9" ht="14.25" customHeight="1">
      <c r="D190" s="13" t="s">
        <v>36</v>
      </c>
      <c r="E190" s="13" t="s">
        <v>269</v>
      </c>
      <c r="F190" s="14">
        <v>5</v>
      </c>
      <c r="G190" s="30"/>
      <c r="H190" s="15" t="s">
        <v>2063</v>
      </c>
      <c r="I190" s="16">
        <v>1</v>
      </c>
    </row>
    <row r="191" spans="4:9" ht="14.25" customHeight="1">
      <c r="D191" s="30"/>
      <c r="E191" s="15" t="s">
        <v>374</v>
      </c>
      <c r="F191" s="16">
        <v>3</v>
      </c>
      <c r="G191" s="30"/>
      <c r="H191" s="15" t="s">
        <v>4139</v>
      </c>
      <c r="I191" s="16">
        <v>1</v>
      </c>
    </row>
    <row r="192" spans="4:9" ht="14.25" customHeight="1">
      <c r="D192" s="30"/>
      <c r="E192" s="15" t="s">
        <v>447</v>
      </c>
      <c r="F192" s="16">
        <v>3</v>
      </c>
      <c r="G192" s="30"/>
      <c r="H192" s="15" t="s">
        <v>2546</v>
      </c>
      <c r="I192" s="16">
        <v>1</v>
      </c>
    </row>
    <row r="193" spans="4:9" ht="14.25" customHeight="1">
      <c r="D193" s="30"/>
      <c r="E193" s="15" t="s">
        <v>584</v>
      </c>
      <c r="F193" s="16">
        <v>3</v>
      </c>
      <c r="G193" s="30"/>
      <c r="H193" s="15" t="s">
        <v>1619</v>
      </c>
      <c r="I193" s="16">
        <v>2</v>
      </c>
    </row>
    <row r="194" spans="4:9" ht="14.25" customHeight="1">
      <c r="D194" s="30"/>
      <c r="E194" s="15" t="s">
        <v>1578</v>
      </c>
      <c r="F194" s="16">
        <v>2</v>
      </c>
      <c r="G194" s="30"/>
      <c r="H194" s="15" t="s">
        <v>1917</v>
      </c>
      <c r="I194" s="16">
        <v>1</v>
      </c>
    </row>
    <row r="195" spans="4:9" ht="14.25" customHeight="1">
      <c r="D195" s="30"/>
      <c r="E195" s="15" t="s">
        <v>1627</v>
      </c>
      <c r="F195" s="16">
        <v>2</v>
      </c>
      <c r="G195" s="30"/>
      <c r="H195" s="15" t="s">
        <v>859</v>
      </c>
      <c r="I195" s="16">
        <v>1</v>
      </c>
    </row>
    <row r="196" spans="4:9" ht="14.25" customHeight="1">
      <c r="D196" s="30"/>
      <c r="E196" s="15" t="s">
        <v>721</v>
      </c>
      <c r="F196" s="16">
        <v>2</v>
      </c>
      <c r="G196" s="30"/>
      <c r="H196" s="15" t="s">
        <v>4085</v>
      </c>
      <c r="I196" s="16">
        <v>1</v>
      </c>
    </row>
    <row r="197" spans="4:9" ht="14.25" customHeight="1">
      <c r="D197" s="30"/>
      <c r="E197" s="15" t="s">
        <v>1036</v>
      </c>
      <c r="F197" s="16">
        <v>2</v>
      </c>
      <c r="G197" s="30"/>
      <c r="H197" s="15" t="s">
        <v>3928</v>
      </c>
      <c r="I197" s="16">
        <v>1</v>
      </c>
    </row>
    <row r="198" spans="4:9" ht="14.25" customHeight="1">
      <c r="D198" s="30"/>
      <c r="E198" s="15" t="s">
        <v>3253</v>
      </c>
      <c r="F198" s="16">
        <v>1</v>
      </c>
      <c r="G198" s="30"/>
      <c r="H198" s="15" t="s">
        <v>2661</v>
      </c>
      <c r="I198" s="16">
        <v>1</v>
      </c>
    </row>
    <row r="199" spans="4:9" ht="14.25" customHeight="1">
      <c r="D199" s="30"/>
      <c r="E199" s="15" t="s">
        <v>4317</v>
      </c>
      <c r="F199" s="16">
        <v>1</v>
      </c>
      <c r="G199" s="30"/>
      <c r="H199" s="15" t="s">
        <v>3540</v>
      </c>
      <c r="I199" s="16">
        <v>1</v>
      </c>
    </row>
    <row r="200" spans="4:9" ht="14.25" customHeight="1">
      <c r="D200" s="30"/>
      <c r="E200" s="15" t="s">
        <v>3915</v>
      </c>
      <c r="F200" s="16">
        <v>1</v>
      </c>
      <c r="G200" s="30"/>
      <c r="H200" s="15" t="s">
        <v>3031</v>
      </c>
      <c r="I200" s="16">
        <v>1</v>
      </c>
    </row>
    <row r="201" spans="4:9" ht="14.25" customHeight="1">
      <c r="D201" s="30"/>
      <c r="E201" s="15" t="s">
        <v>888</v>
      </c>
      <c r="F201" s="16">
        <v>1</v>
      </c>
      <c r="G201" s="30"/>
      <c r="H201" s="15" t="s">
        <v>262</v>
      </c>
      <c r="I201" s="16">
        <v>1</v>
      </c>
    </row>
    <row r="202" spans="4:9" ht="14.25" customHeight="1">
      <c r="D202" s="30"/>
      <c r="E202" s="15" t="s">
        <v>262</v>
      </c>
      <c r="F202" s="16">
        <v>1</v>
      </c>
      <c r="G202" s="30"/>
      <c r="H202" s="15" t="s">
        <v>1374</v>
      </c>
      <c r="I202" s="16">
        <v>1</v>
      </c>
    </row>
    <row r="203" spans="4:9" ht="14.25" customHeight="1">
      <c r="D203" s="30"/>
      <c r="E203" s="15" t="s">
        <v>2231</v>
      </c>
      <c r="F203" s="16">
        <v>1</v>
      </c>
      <c r="G203" s="30"/>
      <c r="H203" s="15" t="s">
        <v>1684</v>
      </c>
      <c r="I203" s="16">
        <v>1</v>
      </c>
    </row>
    <row r="204" spans="4:9" ht="14.25" customHeight="1">
      <c r="D204" s="30"/>
      <c r="E204" s="15" t="s">
        <v>3535</v>
      </c>
      <c r="F204" s="16">
        <v>1</v>
      </c>
      <c r="G204" s="30"/>
      <c r="H204" s="15" t="s">
        <v>3864</v>
      </c>
      <c r="I204" s="16">
        <v>2</v>
      </c>
    </row>
    <row r="205" spans="4:9" ht="14.25" customHeight="1">
      <c r="D205" s="30"/>
      <c r="E205" s="15" t="s">
        <v>966</v>
      </c>
      <c r="F205" s="16">
        <v>1</v>
      </c>
      <c r="G205" s="30"/>
      <c r="H205" s="15" t="s">
        <v>2603</v>
      </c>
      <c r="I205" s="16">
        <v>1</v>
      </c>
    </row>
    <row r="206" spans="4:9" ht="14.25" customHeight="1">
      <c r="D206" s="30"/>
      <c r="E206" s="15" t="s">
        <v>4040</v>
      </c>
      <c r="F206" s="16">
        <v>1</v>
      </c>
      <c r="G206" s="30"/>
      <c r="H206" s="15" t="s">
        <v>677</v>
      </c>
      <c r="I206" s="16">
        <v>3</v>
      </c>
    </row>
    <row r="207" spans="4:9" ht="14.25" customHeight="1">
      <c r="D207" s="30"/>
      <c r="E207" s="15" t="s">
        <v>1038</v>
      </c>
      <c r="F207" s="16">
        <v>1</v>
      </c>
      <c r="G207" s="30"/>
      <c r="H207" s="15" t="s">
        <v>2293</v>
      </c>
      <c r="I207" s="16">
        <v>1</v>
      </c>
    </row>
    <row r="208" spans="4:9" ht="14.25" customHeight="1">
      <c r="D208" s="30"/>
      <c r="E208" s="15" t="s">
        <v>4468</v>
      </c>
      <c r="F208" s="16">
        <v>1</v>
      </c>
      <c r="G208" s="30"/>
      <c r="H208" s="15" t="s">
        <v>3011</v>
      </c>
      <c r="I208" s="16">
        <v>1</v>
      </c>
    </row>
    <row r="209" spans="4:9" ht="14.25" customHeight="1">
      <c r="D209" s="30"/>
      <c r="E209" s="15" t="s">
        <v>1232</v>
      </c>
      <c r="F209" s="16">
        <v>1</v>
      </c>
      <c r="G209" s="30"/>
      <c r="H209" s="15" t="s">
        <v>4134</v>
      </c>
      <c r="I209" s="16">
        <v>2</v>
      </c>
    </row>
    <row r="210" spans="4:9" ht="14.25" customHeight="1">
      <c r="D210" s="30"/>
      <c r="E210" s="15" t="s">
        <v>2762</v>
      </c>
      <c r="F210" s="16">
        <v>1</v>
      </c>
      <c r="G210" s="30"/>
      <c r="H210" s="15" t="s">
        <v>432</v>
      </c>
      <c r="I210" s="16">
        <v>1</v>
      </c>
    </row>
    <row r="211" spans="4:9" ht="14.25" customHeight="1">
      <c r="D211" s="30"/>
      <c r="E211" s="15" t="s">
        <v>1233</v>
      </c>
      <c r="F211" s="16">
        <v>1</v>
      </c>
      <c r="G211" s="30"/>
      <c r="H211" s="15" t="s">
        <v>3564</v>
      </c>
      <c r="I211" s="16">
        <v>1</v>
      </c>
    </row>
    <row r="212" spans="4:9" ht="14.25" customHeight="1">
      <c r="D212" s="30"/>
      <c r="E212" s="15" t="s">
        <v>3463</v>
      </c>
      <c r="F212" s="16">
        <v>1</v>
      </c>
      <c r="G212" s="30"/>
      <c r="H212" s="15" t="s">
        <v>2541</v>
      </c>
      <c r="I212" s="16">
        <v>1</v>
      </c>
    </row>
    <row r="213" spans="4:9" ht="14.25" customHeight="1">
      <c r="D213" s="30"/>
      <c r="E213" s="15" t="s">
        <v>1240</v>
      </c>
      <c r="F213" s="16">
        <v>1</v>
      </c>
      <c r="G213" s="30"/>
      <c r="H213" s="15" t="s">
        <v>1825</v>
      </c>
      <c r="I213" s="16">
        <v>1</v>
      </c>
    </row>
    <row r="214" spans="4:9" ht="14.25" customHeight="1">
      <c r="D214" s="30"/>
      <c r="E214" s="15" t="s">
        <v>3716</v>
      </c>
      <c r="F214" s="16">
        <v>1</v>
      </c>
      <c r="G214" s="30"/>
      <c r="H214" s="15" t="s">
        <v>2502</v>
      </c>
      <c r="I214" s="16">
        <v>2</v>
      </c>
    </row>
    <row r="215" spans="4:9" ht="14.25" customHeight="1">
      <c r="D215" s="30"/>
      <c r="E215" s="15" t="s">
        <v>1261</v>
      </c>
      <c r="F215" s="16">
        <v>1</v>
      </c>
      <c r="G215" s="30"/>
      <c r="H215" s="15" t="s">
        <v>823</v>
      </c>
      <c r="I215" s="16">
        <v>1</v>
      </c>
    </row>
    <row r="216" spans="4:9" ht="14.25" customHeight="1">
      <c r="D216" s="30"/>
      <c r="E216" s="15" t="s">
        <v>4007</v>
      </c>
      <c r="F216" s="16">
        <v>1</v>
      </c>
      <c r="G216" s="30"/>
      <c r="H216" s="15" t="s">
        <v>4309</v>
      </c>
      <c r="I216" s="16">
        <v>1</v>
      </c>
    </row>
    <row r="217" spans="4:9" ht="14.25" customHeight="1">
      <c r="D217" s="30"/>
      <c r="E217" s="15" t="s">
        <v>1383</v>
      </c>
      <c r="F217" s="16">
        <v>1</v>
      </c>
      <c r="G217" s="30"/>
      <c r="H217" s="15" t="s">
        <v>2288</v>
      </c>
      <c r="I217" s="16">
        <v>1</v>
      </c>
    </row>
    <row r="218" spans="4:9" ht="14.25" customHeight="1">
      <c r="D218" s="30"/>
      <c r="E218" s="15" t="s">
        <v>4168</v>
      </c>
      <c r="F218" s="16">
        <v>1</v>
      </c>
      <c r="G218" s="30"/>
      <c r="H218" s="15" t="s">
        <v>4512</v>
      </c>
      <c r="I218" s="16">
        <v>1</v>
      </c>
    </row>
    <row r="219" spans="4:9" ht="14.25" customHeight="1">
      <c r="D219" s="30"/>
      <c r="E219" s="15" t="s">
        <v>1404</v>
      </c>
      <c r="F219" s="16">
        <v>1</v>
      </c>
      <c r="G219" s="30"/>
      <c r="H219" s="15" t="s">
        <v>1324</v>
      </c>
      <c r="I219" s="16">
        <v>1</v>
      </c>
    </row>
    <row r="220" spans="4:9" ht="14.25" customHeight="1">
      <c r="D220" s="30"/>
      <c r="E220" s="15" t="s">
        <v>4377</v>
      </c>
      <c r="F220" s="16">
        <v>1</v>
      </c>
      <c r="G220" s="30"/>
      <c r="H220" s="15" t="s">
        <v>2182</v>
      </c>
      <c r="I220" s="16">
        <v>1</v>
      </c>
    </row>
    <row r="221" spans="4:9" ht="14.25" customHeight="1">
      <c r="D221" s="30"/>
      <c r="E221" s="15" t="s">
        <v>1432</v>
      </c>
      <c r="F221" s="16">
        <v>1</v>
      </c>
      <c r="G221" s="30"/>
      <c r="H221" s="15" t="s">
        <v>1418</v>
      </c>
      <c r="I221" s="16">
        <v>1</v>
      </c>
    </row>
    <row r="222" spans="4:9" ht="14.25" customHeight="1">
      <c r="D222" s="30"/>
      <c r="E222" s="15" t="s">
        <v>4585</v>
      </c>
      <c r="F222" s="16">
        <v>1</v>
      </c>
      <c r="G222" s="30"/>
      <c r="H222" s="15" t="s">
        <v>1694</v>
      </c>
      <c r="I222" s="16">
        <v>1</v>
      </c>
    </row>
    <row r="223" spans="4:9" ht="14.25" customHeight="1">
      <c r="D223" s="30"/>
      <c r="E223" s="15" t="s">
        <v>1506</v>
      </c>
      <c r="F223" s="16">
        <v>1</v>
      </c>
      <c r="G223" s="30"/>
      <c r="H223" s="15" t="s">
        <v>3855</v>
      </c>
      <c r="I223" s="16">
        <v>1</v>
      </c>
    </row>
    <row r="224" spans="4:9" ht="14.25" customHeight="1">
      <c r="D224" s="30"/>
      <c r="E224" s="15" t="s">
        <v>2751</v>
      </c>
      <c r="F224" s="16">
        <v>1</v>
      </c>
      <c r="G224" s="30"/>
      <c r="H224" s="15" t="s">
        <v>4295</v>
      </c>
      <c r="I224" s="16">
        <v>1</v>
      </c>
    </row>
    <row r="225" spans="4:9" ht="14.25" customHeight="1">
      <c r="D225" s="30"/>
      <c r="E225" s="15" t="s">
        <v>1573</v>
      </c>
      <c r="F225" s="16">
        <v>1</v>
      </c>
      <c r="G225" s="13" t="s">
        <v>1216</v>
      </c>
      <c r="H225" s="21"/>
      <c r="I225" s="14">
        <v>263</v>
      </c>
    </row>
    <row r="226" spans="4:9" ht="14.25" customHeight="1">
      <c r="D226" s="30"/>
      <c r="E226" s="15" t="s">
        <v>3155</v>
      </c>
      <c r="F226" s="16">
        <v>1</v>
      </c>
      <c r="G226" s="13" t="s">
        <v>329</v>
      </c>
      <c r="H226" s="13" t="s">
        <v>1801</v>
      </c>
      <c r="I226" s="14">
        <v>1</v>
      </c>
    </row>
    <row r="227" spans="4:9" ht="14.25" customHeight="1">
      <c r="D227" s="30"/>
      <c r="E227" s="15" t="s">
        <v>250</v>
      </c>
      <c r="F227" s="16">
        <v>1</v>
      </c>
      <c r="G227" s="30"/>
      <c r="H227" s="15" t="s">
        <v>1360</v>
      </c>
      <c r="I227" s="16">
        <v>1</v>
      </c>
    </row>
    <row r="228" spans="4:9" ht="14.25" customHeight="1">
      <c r="D228" s="30"/>
      <c r="E228" s="15" t="s">
        <v>3300</v>
      </c>
      <c r="F228" s="16">
        <v>1</v>
      </c>
      <c r="G228" s="30"/>
      <c r="H228" s="15" t="s">
        <v>1285</v>
      </c>
      <c r="I228" s="16">
        <v>1</v>
      </c>
    </row>
    <row r="229" spans="4:9" ht="14.25" customHeight="1">
      <c r="D229" s="30"/>
      <c r="E229" s="15" t="s">
        <v>1588</v>
      </c>
      <c r="F229" s="16">
        <v>1</v>
      </c>
      <c r="G229" s="30"/>
      <c r="H229" s="15" t="s">
        <v>3988</v>
      </c>
      <c r="I229" s="16">
        <v>1</v>
      </c>
    </row>
    <row r="230" spans="4:9" ht="14.25" customHeight="1">
      <c r="D230" s="30"/>
      <c r="E230" s="15" t="s">
        <v>3522</v>
      </c>
      <c r="F230" s="16">
        <v>1</v>
      </c>
      <c r="G230" s="30"/>
      <c r="H230" s="15" t="s">
        <v>3957</v>
      </c>
      <c r="I230" s="16">
        <v>1</v>
      </c>
    </row>
    <row r="231" spans="4:9" ht="14.25" customHeight="1">
      <c r="D231" s="30"/>
      <c r="E231" s="15" t="s">
        <v>1601</v>
      </c>
      <c r="F231" s="16">
        <v>1</v>
      </c>
      <c r="G231" s="30"/>
      <c r="H231" s="15" t="s">
        <v>2936</v>
      </c>
      <c r="I231" s="16">
        <v>1</v>
      </c>
    </row>
    <row r="232" spans="4:9" ht="14.25" customHeight="1">
      <c r="D232" s="30"/>
      <c r="E232" s="15" t="s">
        <v>3633</v>
      </c>
      <c r="F232" s="16">
        <v>1</v>
      </c>
      <c r="G232" s="30"/>
      <c r="H232" s="15" t="s">
        <v>2177</v>
      </c>
      <c r="I232" s="16">
        <v>1</v>
      </c>
    </row>
    <row r="233" spans="4:9" ht="14.25" customHeight="1">
      <c r="D233" s="30"/>
      <c r="E233" s="15" t="s">
        <v>1075</v>
      </c>
      <c r="F233" s="16">
        <v>1</v>
      </c>
      <c r="G233" s="30"/>
      <c r="H233" s="15" t="s">
        <v>929</v>
      </c>
      <c r="I233" s="16">
        <v>1</v>
      </c>
    </row>
    <row r="234" spans="4:9" ht="14.25" customHeight="1">
      <c r="D234" s="30"/>
      <c r="E234" s="15" t="s">
        <v>3874</v>
      </c>
      <c r="F234" s="16">
        <v>1</v>
      </c>
      <c r="G234" s="30"/>
      <c r="H234" s="15" t="s">
        <v>4571</v>
      </c>
      <c r="I234" s="16">
        <v>1</v>
      </c>
    </row>
    <row r="235" spans="4:9" ht="14.25" customHeight="1">
      <c r="D235" s="30"/>
      <c r="E235" s="15" t="s">
        <v>1648</v>
      </c>
      <c r="F235" s="16">
        <v>1</v>
      </c>
      <c r="G235" s="30"/>
      <c r="H235" s="15" t="s">
        <v>2043</v>
      </c>
      <c r="I235" s="16">
        <v>1</v>
      </c>
    </row>
    <row r="236" spans="4:9" ht="14.25" customHeight="1">
      <c r="D236" s="30"/>
      <c r="E236" s="15" t="s">
        <v>3984</v>
      </c>
      <c r="F236" s="16">
        <v>1</v>
      </c>
      <c r="G236" s="30"/>
      <c r="H236" s="15" t="s">
        <v>3434</v>
      </c>
      <c r="I236" s="16">
        <v>1</v>
      </c>
    </row>
    <row r="237" spans="4:9" ht="14.25" customHeight="1">
      <c r="D237" s="30"/>
      <c r="E237" s="15" t="s">
        <v>1671</v>
      </c>
      <c r="F237" s="16">
        <v>1</v>
      </c>
      <c r="G237" s="30"/>
      <c r="H237" s="15" t="s">
        <v>3445</v>
      </c>
      <c r="I237" s="16">
        <v>1</v>
      </c>
    </row>
    <row r="238" spans="4:9" ht="14.25" customHeight="1">
      <c r="D238" s="30"/>
      <c r="E238" s="15" t="s">
        <v>4020</v>
      </c>
      <c r="F238" s="16">
        <v>1</v>
      </c>
      <c r="G238" s="30"/>
      <c r="H238" s="15" t="s">
        <v>3955</v>
      </c>
      <c r="I238" s="16">
        <v>1</v>
      </c>
    </row>
    <row r="239" spans="4:9" ht="14.25" customHeight="1">
      <c r="D239" s="30"/>
      <c r="E239" s="15" t="s">
        <v>1697</v>
      </c>
      <c r="F239" s="16">
        <v>1</v>
      </c>
      <c r="G239" s="30"/>
      <c r="H239" s="15" t="s">
        <v>1809</v>
      </c>
      <c r="I239" s="16">
        <v>1</v>
      </c>
    </row>
    <row r="240" spans="4:9" ht="14.25" customHeight="1">
      <c r="D240" s="30"/>
      <c r="E240" s="15" t="s">
        <v>4115</v>
      </c>
      <c r="F240" s="16">
        <v>1</v>
      </c>
      <c r="G240" s="30"/>
      <c r="H240" s="15" t="s">
        <v>2990</v>
      </c>
      <c r="I240" s="16">
        <v>1</v>
      </c>
    </row>
    <row r="241" spans="4:9" ht="14.25" customHeight="1">
      <c r="D241" s="30"/>
      <c r="E241" s="15" t="s">
        <v>1788</v>
      </c>
      <c r="F241" s="16">
        <v>1</v>
      </c>
      <c r="G241" s="30"/>
      <c r="H241" s="15" t="s">
        <v>4581</v>
      </c>
      <c r="I241" s="16">
        <v>1</v>
      </c>
    </row>
    <row r="242" spans="4:9" ht="14.25" customHeight="1">
      <c r="D242" s="30"/>
      <c r="E242" s="15" t="s">
        <v>4252</v>
      </c>
      <c r="F242" s="16">
        <v>1</v>
      </c>
      <c r="G242" s="30"/>
      <c r="H242" s="15" t="s">
        <v>1711</v>
      </c>
      <c r="I242" s="16">
        <v>1</v>
      </c>
    </row>
    <row r="243" spans="4:9" ht="14.25" customHeight="1">
      <c r="D243" s="30"/>
      <c r="E243" s="15" t="s">
        <v>1796</v>
      </c>
      <c r="F243" s="16">
        <v>1</v>
      </c>
      <c r="G243" s="30"/>
      <c r="H243" s="15" t="s">
        <v>4532</v>
      </c>
      <c r="I243" s="16">
        <v>1</v>
      </c>
    </row>
    <row r="244" spans="4:9" ht="14.25" customHeight="1">
      <c r="D244" s="30"/>
      <c r="E244" s="15" t="s">
        <v>4336</v>
      </c>
      <c r="F244" s="16">
        <v>1</v>
      </c>
      <c r="G244" s="30"/>
      <c r="H244" s="15" t="s">
        <v>2134</v>
      </c>
      <c r="I244" s="16">
        <v>1</v>
      </c>
    </row>
    <row r="245" spans="4:9" ht="14.25" customHeight="1">
      <c r="D245" s="30"/>
      <c r="E245" s="15" t="s">
        <v>1818</v>
      </c>
      <c r="F245" s="16">
        <v>1</v>
      </c>
      <c r="G245" s="30"/>
      <c r="H245" s="15" t="s">
        <v>2312</v>
      </c>
      <c r="I245" s="16">
        <v>1</v>
      </c>
    </row>
    <row r="246" spans="4:9" ht="14.25" customHeight="1">
      <c r="D246" s="30"/>
      <c r="E246" s="15" t="s">
        <v>4455</v>
      </c>
      <c r="F246" s="16">
        <v>1</v>
      </c>
      <c r="G246" s="30"/>
      <c r="H246" s="15" t="s">
        <v>3602</v>
      </c>
      <c r="I246" s="16">
        <v>1</v>
      </c>
    </row>
    <row r="247" spans="4:9" ht="14.25" customHeight="1">
      <c r="D247" s="30"/>
      <c r="E247" s="15" t="s">
        <v>1836</v>
      </c>
      <c r="F247" s="16">
        <v>1</v>
      </c>
      <c r="G247" s="30"/>
      <c r="H247" s="15" t="s">
        <v>3942</v>
      </c>
      <c r="I247" s="16">
        <v>1</v>
      </c>
    </row>
    <row r="248" spans="4:9" ht="14.25" customHeight="1">
      <c r="D248" s="30"/>
      <c r="E248" s="15" t="s">
        <v>4509</v>
      </c>
      <c r="F248" s="16">
        <v>1</v>
      </c>
      <c r="G248" s="30"/>
      <c r="H248" s="15" t="s">
        <v>1947</v>
      </c>
      <c r="I248" s="16">
        <v>1</v>
      </c>
    </row>
    <row r="249" spans="4:9" ht="14.25" customHeight="1">
      <c r="D249" s="30"/>
      <c r="E249" s="15" t="s">
        <v>2880</v>
      </c>
      <c r="F249" s="16">
        <v>1</v>
      </c>
      <c r="G249" s="30"/>
      <c r="H249" s="15" t="s">
        <v>927</v>
      </c>
      <c r="I249" s="16">
        <v>1</v>
      </c>
    </row>
    <row r="250" spans="4:9" ht="14.25" customHeight="1">
      <c r="D250" s="30"/>
      <c r="E250" s="15" t="s">
        <v>4604</v>
      </c>
      <c r="F250" s="16">
        <v>1</v>
      </c>
      <c r="G250" s="30"/>
      <c r="H250" s="15" t="s">
        <v>3177</v>
      </c>
      <c r="I250" s="16">
        <v>1</v>
      </c>
    </row>
    <row r="251" spans="4:9" ht="14.25" customHeight="1">
      <c r="D251" s="30"/>
      <c r="E251" s="15" t="s">
        <v>2901</v>
      </c>
      <c r="F251" s="16">
        <v>1</v>
      </c>
      <c r="G251" s="30"/>
      <c r="H251" s="15" t="s">
        <v>3649</v>
      </c>
      <c r="I251" s="16">
        <v>1</v>
      </c>
    </row>
    <row r="252" spans="4:9" ht="14.25" customHeight="1">
      <c r="D252" s="30"/>
      <c r="E252" s="15" t="s">
        <v>2743</v>
      </c>
      <c r="F252" s="16">
        <v>1</v>
      </c>
      <c r="G252" s="30"/>
      <c r="H252" s="15" t="s">
        <v>2303</v>
      </c>
      <c r="I252" s="16">
        <v>1</v>
      </c>
    </row>
    <row r="253" spans="4:9" ht="14.25" customHeight="1">
      <c r="D253" s="30"/>
      <c r="E253" s="15" t="s">
        <v>3071</v>
      </c>
      <c r="F253" s="16">
        <v>1</v>
      </c>
      <c r="G253" s="30"/>
      <c r="H253" s="15" t="s">
        <v>2547</v>
      </c>
      <c r="I253" s="16">
        <v>1</v>
      </c>
    </row>
    <row r="254" spans="4:9" ht="14.25" customHeight="1">
      <c r="D254" s="30"/>
      <c r="E254" s="15" t="s">
        <v>2754</v>
      </c>
      <c r="F254" s="16">
        <v>1</v>
      </c>
      <c r="G254" s="30"/>
      <c r="H254" s="15" t="s">
        <v>2807</v>
      </c>
      <c r="I254" s="16">
        <v>1</v>
      </c>
    </row>
    <row r="255" spans="4:9" ht="14.25" customHeight="1">
      <c r="D255" s="30"/>
      <c r="E255" s="15" t="s">
        <v>3084</v>
      </c>
      <c r="F255" s="16">
        <v>1</v>
      </c>
      <c r="G255" s="30"/>
      <c r="H255" s="15" t="s">
        <v>2383</v>
      </c>
      <c r="I255" s="16">
        <v>1</v>
      </c>
    </row>
    <row r="256" spans="4:9" ht="14.25" customHeight="1">
      <c r="D256" s="30"/>
      <c r="E256" s="15" t="s">
        <v>1098</v>
      </c>
      <c r="F256" s="16">
        <v>1</v>
      </c>
      <c r="G256" s="30"/>
      <c r="H256" s="15" t="s">
        <v>1543</v>
      </c>
      <c r="I256" s="16">
        <v>1</v>
      </c>
    </row>
    <row r="257" spans="4:9" ht="14.25" customHeight="1">
      <c r="D257" s="30"/>
      <c r="E257" s="15" t="s">
        <v>3123</v>
      </c>
      <c r="F257" s="16">
        <v>1</v>
      </c>
      <c r="G257" s="30"/>
      <c r="H257" s="15" t="s">
        <v>2124</v>
      </c>
      <c r="I257" s="16">
        <v>1</v>
      </c>
    </row>
    <row r="258" spans="4:9" ht="14.25" customHeight="1">
      <c r="D258" s="30"/>
      <c r="E258" s="15" t="s">
        <v>3000</v>
      </c>
      <c r="F258" s="16">
        <v>1</v>
      </c>
      <c r="G258" s="30"/>
      <c r="H258" s="15" t="s">
        <v>2997</v>
      </c>
      <c r="I258" s="16">
        <v>1</v>
      </c>
    </row>
    <row r="259" spans="4:9" ht="14.25" customHeight="1">
      <c r="D259" s="30"/>
      <c r="E259" s="15" t="s">
        <v>1892</v>
      </c>
      <c r="F259" s="16">
        <v>1</v>
      </c>
      <c r="G259" s="30"/>
      <c r="H259" s="15" t="s">
        <v>1461</v>
      </c>
      <c r="I259" s="16">
        <v>1</v>
      </c>
    </row>
    <row r="260" spans="4:9" ht="14.25" customHeight="1">
      <c r="D260" s="30"/>
      <c r="E260" s="15" t="s">
        <v>460</v>
      </c>
      <c r="F260" s="16">
        <v>1</v>
      </c>
      <c r="G260" s="30"/>
      <c r="H260" s="15" t="s">
        <v>2399</v>
      </c>
      <c r="I260" s="16">
        <v>1</v>
      </c>
    </row>
    <row r="261" spans="4:9" ht="14.25" customHeight="1">
      <c r="D261" s="30"/>
      <c r="E261" s="15" t="s">
        <v>1912</v>
      </c>
      <c r="F261" s="16">
        <v>1</v>
      </c>
      <c r="G261" s="30"/>
      <c r="H261" s="15" t="s">
        <v>2225</v>
      </c>
      <c r="I261" s="16">
        <v>1</v>
      </c>
    </row>
    <row r="262" spans="4:9" ht="14.25" customHeight="1">
      <c r="D262" s="30"/>
      <c r="E262" s="15" t="s">
        <v>3116</v>
      </c>
      <c r="F262" s="16">
        <v>1</v>
      </c>
      <c r="G262" s="30"/>
      <c r="H262" s="15" t="s">
        <v>3475</v>
      </c>
      <c r="I262" s="16">
        <v>1</v>
      </c>
    </row>
    <row r="263" spans="4:9" ht="14.25" customHeight="1">
      <c r="D263" s="30"/>
      <c r="E263" s="15" t="s">
        <v>1955</v>
      </c>
      <c r="F263" s="16">
        <v>1</v>
      </c>
      <c r="G263" s="30"/>
      <c r="H263" s="15" t="s">
        <v>3060</v>
      </c>
      <c r="I263" s="16">
        <v>1</v>
      </c>
    </row>
    <row r="264" spans="4:9" ht="14.25" customHeight="1">
      <c r="D264" s="30"/>
      <c r="E264" s="15" t="s">
        <v>3141</v>
      </c>
      <c r="F264" s="16">
        <v>1</v>
      </c>
      <c r="G264" s="30"/>
      <c r="H264" s="15" t="s">
        <v>3424</v>
      </c>
      <c r="I264" s="16">
        <v>1</v>
      </c>
    </row>
    <row r="265" spans="4:9" ht="14.25" customHeight="1">
      <c r="D265" s="30"/>
      <c r="E265" s="15" t="s">
        <v>1967</v>
      </c>
      <c r="F265" s="16">
        <v>1</v>
      </c>
      <c r="G265" s="30"/>
      <c r="H265" s="15" t="s">
        <v>1637</v>
      </c>
      <c r="I265" s="16">
        <v>1</v>
      </c>
    </row>
    <row r="266" spans="4:9" ht="14.25" customHeight="1">
      <c r="D266" s="30"/>
      <c r="E266" s="15" t="s">
        <v>3166</v>
      </c>
      <c r="F266" s="16">
        <v>1</v>
      </c>
      <c r="G266" s="30"/>
      <c r="H266" s="15" t="s">
        <v>242</v>
      </c>
      <c r="I266" s="16">
        <v>1</v>
      </c>
    </row>
    <row r="267" spans="4:9" ht="14.25" customHeight="1">
      <c r="D267" s="30"/>
      <c r="E267" s="15" t="s">
        <v>1987</v>
      </c>
      <c r="F267" s="16">
        <v>1</v>
      </c>
      <c r="G267" s="30"/>
      <c r="H267" s="15" t="s">
        <v>4142</v>
      </c>
      <c r="I267" s="16">
        <v>1</v>
      </c>
    </row>
    <row r="268" spans="4:9" ht="14.25" customHeight="1">
      <c r="D268" s="30"/>
      <c r="E268" s="15" t="s">
        <v>3256</v>
      </c>
      <c r="F268" s="16">
        <v>1</v>
      </c>
      <c r="G268" s="30"/>
      <c r="H268" s="15" t="s">
        <v>4156</v>
      </c>
      <c r="I268" s="16">
        <v>1</v>
      </c>
    </row>
    <row r="269" spans="4:9" ht="14.25" customHeight="1">
      <c r="D269" s="30"/>
      <c r="E269" s="15" t="s">
        <v>2004</v>
      </c>
      <c r="F269" s="16">
        <v>1</v>
      </c>
      <c r="G269" s="30"/>
      <c r="H269" s="15" t="s">
        <v>2034</v>
      </c>
      <c r="I269" s="16">
        <v>1</v>
      </c>
    </row>
    <row r="270" spans="4:9" ht="14.25" customHeight="1">
      <c r="D270" s="30"/>
      <c r="E270" s="15" t="s">
        <v>3357</v>
      </c>
      <c r="F270" s="16">
        <v>1</v>
      </c>
      <c r="G270" s="30"/>
      <c r="H270" s="15" t="s">
        <v>2837</v>
      </c>
      <c r="I270" s="16">
        <v>1</v>
      </c>
    </row>
    <row r="271" spans="4:9" ht="14.25" customHeight="1">
      <c r="D271" s="30"/>
      <c r="E271" s="15" t="s">
        <v>2019</v>
      </c>
      <c r="F271" s="16">
        <v>1</v>
      </c>
      <c r="G271" s="30"/>
      <c r="H271" s="15" t="s">
        <v>2505</v>
      </c>
      <c r="I271" s="16">
        <v>1</v>
      </c>
    </row>
    <row r="272" spans="4:9" ht="14.25" customHeight="1">
      <c r="D272" s="30"/>
      <c r="E272" s="15" t="s">
        <v>3469</v>
      </c>
      <c r="F272" s="16">
        <v>1</v>
      </c>
      <c r="G272" s="30"/>
      <c r="H272" s="15" t="s">
        <v>3118</v>
      </c>
      <c r="I272" s="16">
        <v>1</v>
      </c>
    </row>
    <row r="273" spans="4:33" ht="14.25" customHeight="1">
      <c r="D273" s="30"/>
      <c r="E273" s="15" t="s">
        <v>2056</v>
      </c>
      <c r="F273" s="16">
        <v>1</v>
      </c>
      <c r="G273" s="30"/>
      <c r="H273" s="15" t="s">
        <v>3451</v>
      </c>
      <c r="I273" s="16">
        <v>1</v>
      </c>
    </row>
    <row r="274" spans="4:33" ht="14.25" customHeight="1">
      <c r="D274" s="30"/>
      <c r="E274" s="15" t="s">
        <v>3531</v>
      </c>
      <c r="F274" s="16">
        <v>1</v>
      </c>
      <c r="G274" s="30"/>
      <c r="H274" s="15" t="s">
        <v>2727</v>
      </c>
      <c r="I274" s="16">
        <v>1</v>
      </c>
    </row>
    <row r="275" spans="4:33" ht="14.25" customHeight="1">
      <c r="D275" s="30"/>
      <c r="E275" s="15" t="s">
        <v>2071</v>
      </c>
      <c r="F275" s="16">
        <v>1</v>
      </c>
      <c r="G275" s="30"/>
      <c r="H275" s="15" t="s">
        <v>2953</v>
      </c>
      <c r="I275" s="16">
        <v>1</v>
      </c>
    </row>
    <row r="276" spans="4:33" ht="14.25" customHeight="1">
      <c r="D276" s="30"/>
      <c r="E276" s="15" t="s">
        <v>3585</v>
      </c>
      <c r="F276" s="16">
        <v>1</v>
      </c>
      <c r="G276" s="30"/>
      <c r="H276" s="15" t="s">
        <v>728</v>
      </c>
      <c r="I276" s="16">
        <v>1</v>
      </c>
    </row>
    <row r="277" spans="4:33" ht="14.25" customHeight="1">
      <c r="D277" s="30"/>
      <c r="E277" s="15" t="s">
        <v>2088</v>
      </c>
      <c r="F277" s="16">
        <v>1</v>
      </c>
      <c r="G277" s="30"/>
      <c r="H277" s="15" t="s">
        <v>4526</v>
      </c>
      <c r="I277" s="16">
        <v>1</v>
      </c>
    </row>
    <row r="278" spans="4:33" ht="14.25" customHeight="1">
      <c r="D278" s="30"/>
      <c r="E278" s="15" t="s">
        <v>3662</v>
      </c>
      <c r="F278" s="16">
        <v>1</v>
      </c>
      <c r="G278" s="30"/>
      <c r="H278" s="15" t="s">
        <v>419</v>
      </c>
      <c r="I278" s="16">
        <v>1</v>
      </c>
    </row>
    <row r="279" spans="4:33" ht="14.25" customHeight="1">
      <c r="D279" s="30"/>
      <c r="E279" s="15" t="s">
        <v>2107</v>
      </c>
      <c r="F279" s="16">
        <v>1</v>
      </c>
      <c r="G279" s="30"/>
      <c r="H279" s="15" t="s">
        <v>191</v>
      </c>
      <c r="I279" s="16">
        <v>1</v>
      </c>
    </row>
    <row r="280" spans="4:33" ht="14.25" customHeight="1">
      <c r="D280" s="30"/>
      <c r="E280" s="15" t="s">
        <v>3870</v>
      </c>
      <c r="F280" s="16">
        <v>1</v>
      </c>
      <c r="G280" s="30"/>
      <c r="H280" s="15" t="s">
        <v>943</v>
      </c>
      <c r="I280" s="16">
        <v>1</v>
      </c>
    </row>
    <row r="281" spans="4:33" ht="14.25" customHeight="1">
      <c r="D281" s="30"/>
      <c r="E281" s="15" t="s">
        <v>2110</v>
      </c>
      <c r="F281" s="16">
        <v>1</v>
      </c>
      <c r="G281" s="30"/>
      <c r="H281" s="15" t="s">
        <v>2304</v>
      </c>
      <c r="I281" s="16">
        <v>1</v>
      </c>
    </row>
    <row r="282" spans="4:33" ht="14.25" customHeight="1">
      <c r="D282" s="30"/>
      <c r="E282" s="15" t="s">
        <v>3903</v>
      </c>
      <c r="F282" s="16">
        <v>1</v>
      </c>
      <c r="G282" s="30"/>
      <c r="H282" s="15" t="s">
        <v>3572</v>
      </c>
      <c r="I282" s="16">
        <v>1</v>
      </c>
      <c r="AF282" s="3"/>
      <c r="AG282" s="2"/>
    </row>
    <row r="283" spans="4:33" ht="14.25" customHeight="1">
      <c r="D283" s="30"/>
      <c r="E283" s="15" t="s">
        <v>2218</v>
      </c>
      <c r="F283" s="16">
        <v>1</v>
      </c>
      <c r="G283" s="30"/>
      <c r="H283" s="15" t="s">
        <v>785</v>
      </c>
      <c r="I283" s="16">
        <v>1</v>
      </c>
      <c r="AF283" s="3"/>
      <c r="AG283" s="2"/>
    </row>
    <row r="284" spans="4:33" ht="14.25" customHeight="1">
      <c r="D284" s="30"/>
      <c r="E284" s="15" t="s">
        <v>3977</v>
      </c>
      <c r="F284" s="16">
        <v>1</v>
      </c>
      <c r="G284" s="30"/>
      <c r="H284" s="15" t="s">
        <v>3033</v>
      </c>
      <c r="I284" s="16">
        <v>1</v>
      </c>
      <c r="AF284" s="3"/>
      <c r="AG284" s="2"/>
    </row>
    <row r="285" spans="4:33" ht="14.25" customHeight="1">
      <c r="D285" s="30"/>
      <c r="E285" s="15" t="s">
        <v>2236</v>
      </c>
      <c r="F285" s="16">
        <v>1</v>
      </c>
      <c r="G285" s="30"/>
      <c r="H285" s="15" t="s">
        <v>2600</v>
      </c>
      <c r="I285" s="16">
        <v>1</v>
      </c>
      <c r="AF285" s="3"/>
      <c r="AG285" s="2"/>
    </row>
    <row r="286" spans="4:33" ht="14.25" customHeight="1">
      <c r="D286" s="30"/>
      <c r="E286" s="15" t="s">
        <v>4001</v>
      </c>
      <c r="F286" s="16">
        <v>1</v>
      </c>
      <c r="G286" s="30"/>
      <c r="H286" s="15" t="s">
        <v>258</v>
      </c>
      <c r="I286" s="16">
        <v>1</v>
      </c>
      <c r="AF286" s="3"/>
      <c r="AG286" s="2"/>
    </row>
    <row r="287" spans="4:33" ht="14.25" customHeight="1">
      <c r="D287" s="30"/>
      <c r="E287" s="15" t="s">
        <v>2246</v>
      </c>
      <c r="F287" s="16">
        <v>1</v>
      </c>
      <c r="G287" s="30"/>
      <c r="H287" s="15" t="s">
        <v>2850</v>
      </c>
      <c r="I287" s="16">
        <v>1</v>
      </c>
      <c r="AF287" s="3"/>
      <c r="AG287" s="2"/>
    </row>
    <row r="288" spans="4:33" ht="14.25" customHeight="1">
      <c r="D288" s="30"/>
      <c r="E288" s="15" t="s">
        <v>4009</v>
      </c>
      <c r="F288" s="16">
        <v>1</v>
      </c>
      <c r="G288" s="30"/>
      <c r="H288" s="15" t="s">
        <v>596</v>
      </c>
      <c r="I288" s="16">
        <v>1</v>
      </c>
      <c r="AF288" s="3"/>
      <c r="AG288" s="2"/>
    </row>
    <row r="289" spans="4:33" ht="14.25" customHeight="1">
      <c r="D289" s="30"/>
      <c r="E289" s="15" t="s">
        <v>2315</v>
      </c>
      <c r="F289" s="16">
        <v>1</v>
      </c>
      <c r="G289" s="30"/>
      <c r="H289" s="15" t="s">
        <v>2734</v>
      </c>
      <c r="I289" s="16">
        <v>1</v>
      </c>
      <c r="AF289" s="3"/>
      <c r="AG289" s="2"/>
    </row>
    <row r="290" spans="4:33" ht="14.25" customHeight="1">
      <c r="D290" s="30"/>
      <c r="E290" s="15" t="s">
        <v>4032</v>
      </c>
      <c r="F290" s="16">
        <v>1</v>
      </c>
      <c r="G290" s="30"/>
      <c r="H290" s="15" t="s">
        <v>3284</v>
      </c>
      <c r="I290" s="16">
        <v>1</v>
      </c>
      <c r="AF290" s="3"/>
      <c r="AG290" s="2"/>
    </row>
    <row r="291" spans="4:33" ht="14.25" customHeight="1">
      <c r="D291" s="30"/>
      <c r="E291" s="15" t="s">
        <v>2317</v>
      </c>
      <c r="F291" s="16">
        <v>1</v>
      </c>
      <c r="G291" s="30"/>
      <c r="H291" s="15" t="s">
        <v>1226</v>
      </c>
      <c r="I291" s="16">
        <v>1</v>
      </c>
      <c r="AF291" s="3"/>
      <c r="AG291" s="2"/>
    </row>
    <row r="292" spans="4:33" ht="14.25" customHeight="1">
      <c r="D292" s="30"/>
      <c r="E292" s="15" t="s">
        <v>4113</v>
      </c>
      <c r="F292" s="16">
        <v>1</v>
      </c>
      <c r="G292" s="30"/>
      <c r="H292" s="15" t="s">
        <v>4577</v>
      </c>
      <c r="I292" s="16">
        <v>1</v>
      </c>
      <c r="AF292" s="3"/>
      <c r="AG292" s="2"/>
    </row>
    <row r="293" spans="4:33" ht="14.25" customHeight="1">
      <c r="D293" s="30"/>
      <c r="E293" s="15" t="s">
        <v>2342</v>
      </c>
      <c r="F293" s="16">
        <v>1</v>
      </c>
      <c r="G293" s="30"/>
      <c r="H293" s="15" t="s">
        <v>333</v>
      </c>
      <c r="I293" s="16">
        <v>5</v>
      </c>
      <c r="AF293" s="3"/>
      <c r="AG293" s="2"/>
    </row>
    <row r="294" spans="4:33" ht="14.25" customHeight="1">
      <c r="D294" s="30"/>
      <c r="E294" s="15" t="s">
        <v>4159</v>
      </c>
      <c r="F294" s="16">
        <v>1</v>
      </c>
      <c r="G294" s="30"/>
      <c r="H294" s="15" t="s">
        <v>1465</v>
      </c>
      <c r="I294" s="16">
        <v>1</v>
      </c>
      <c r="AF294" s="3"/>
      <c r="AG294" s="2"/>
    </row>
    <row r="295" spans="4:33" ht="14.25" customHeight="1">
      <c r="D295" s="30"/>
      <c r="E295" s="15" t="s">
        <v>2378</v>
      </c>
      <c r="F295" s="16">
        <v>1</v>
      </c>
      <c r="G295" s="30"/>
      <c r="H295" s="15" t="s">
        <v>4654</v>
      </c>
      <c r="I295" s="16">
        <v>1</v>
      </c>
      <c r="AF295" s="3"/>
      <c r="AG295" s="2"/>
    </row>
    <row r="296" spans="4:33" ht="14.25" customHeight="1">
      <c r="D296" s="30"/>
      <c r="E296" s="15" t="s">
        <v>4203</v>
      </c>
      <c r="F296" s="16">
        <v>1</v>
      </c>
      <c r="G296" s="30"/>
      <c r="H296" s="15" t="s">
        <v>1898</v>
      </c>
      <c r="I296" s="16">
        <v>1</v>
      </c>
      <c r="AF296" s="3"/>
      <c r="AG296" s="2"/>
    </row>
    <row r="297" spans="4:33" ht="14.25" customHeight="1">
      <c r="D297" s="30"/>
      <c r="E297" s="15" t="s">
        <v>2408</v>
      </c>
      <c r="F297" s="16">
        <v>1</v>
      </c>
      <c r="G297" s="30"/>
      <c r="H297" s="15" t="s">
        <v>2546</v>
      </c>
      <c r="I297" s="16">
        <v>1</v>
      </c>
      <c r="AF297" s="3"/>
      <c r="AG297" s="2"/>
    </row>
    <row r="298" spans="4:33" ht="14.25" customHeight="1">
      <c r="D298" s="30"/>
      <c r="E298" s="15" t="s">
        <v>4290</v>
      </c>
      <c r="F298" s="16">
        <v>1</v>
      </c>
      <c r="G298" s="30"/>
      <c r="H298" s="15" t="s">
        <v>318</v>
      </c>
      <c r="I298" s="16">
        <v>1</v>
      </c>
      <c r="AF298" s="3"/>
      <c r="AG298" s="2"/>
    </row>
    <row r="299" spans="4:33" ht="14.25" customHeight="1">
      <c r="D299" s="30"/>
      <c r="E299" s="15" t="s">
        <v>2413</v>
      </c>
      <c r="F299" s="16">
        <v>1</v>
      </c>
      <c r="G299" s="30"/>
      <c r="H299" s="15" t="s">
        <v>144</v>
      </c>
      <c r="I299" s="16">
        <v>1</v>
      </c>
      <c r="AF299" s="3"/>
      <c r="AG299" s="2"/>
    </row>
    <row r="300" spans="4:33" ht="14.25" customHeight="1">
      <c r="D300" s="30"/>
      <c r="E300" s="15" t="s">
        <v>4329</v>
      </c>
      <c r="F300" s="16">
        <v>1</v>
      </c>
      <c r="G300" s="30"/>
      <c r="H300" s="15" t="s">
        <v>262</v>
      </c>
      <c r="I300" s="16">
        <v>1</v>
      </c>
      <c r="AF300" s="3"/>
      <c r="AG300" s="2"/>
    </row>
    <row r="301" spans="4:33" ht="14.25" customHeight="1">
      <c r="D301" s="30"/>
      <c r="E301" s="15" t="s">
        <v>2439</v>
      </c>
      <c r="F301" s="16">
        <v>1</v>
      </c>
      <c r="G301" s="30"/>
      <c r="H301" s="15" t="s">
        <v>578</v>
      </c>
      <c r="I301" s="16">
        <v>1</v>
      </c>
      <c r="AF301" s="3"/>
      <c r="AG301" s="2"/>
    </row>
    <row r="302" spans="4:33" ht="14.25" customHeight="1">
      <c r="D302" s="30"/>
      <c r="E302" s="15" t="s">
        <v>4371</v>
      </c>
      <c r="F302" s="16">
        <v>1</v>
      </c>
      <c r="G302" s="30"/>
      <c r="H302" s="15" t="s">
        <v>228</v>
      </c>
      <c r="I302" s="16">
        <v>1</v>
      </c>
      <c r="AF302" s="3"/>
      <c r="AG302" s="2"/>
    </row>
    <row r="303" spans="4:33" ht="14.25" customHeight="1">
      <c r="D303" s="30"/>
      <c r="E303" s="15" t="s">
        <v>827</v>
      </c>
      <c r="F303" s="16">
        <v>1</v>
      </c>
      <c r="G303" s="30"/>
      <c r="H303" s="15" t="s">
        <v>1374</v>
      </c>
      <c r="I303" s="16">
        <v>1</v>
      </c>
      <c r="AF303" s="3"/>
      <c r="AG303" s="2"/>
    </row>
    <row r="304" spans="4:33" ht="14.25" customHeight="1">
      <c r="D304" s="30"/>
      <c r="E304" s="15" t="s">
        <v>4388</v>
      </c>
      <c r="F304" s="16">
        <v>1</v>
      </c>
      <c r="G304" s="30"/>
      <c r="H304" s="15" t="s">
        <v>2537</v>
      </c>
      <c r="I304" s="16">
        <v>1</v>
      </c>
      <c r="AF304" s="3"/>
      <c r="AG304" s="2"/>
    </row>
    <row r="305" spans="4:33" ht="14.25" customHeight="1">
      <c r="D305" s="30"/>
      <c r="E305" s="15" t="s">
        <v>2508</v>
      </c>
      <c r="F305" s="16">
        <v>1</v>
      </c>
      <c r="G305" s="30"/>
      <c r="H305" s="15" t="s">
        <v>2263</v>
      </c>
      <c r="I305" s="16">
        <v>1</v>
      </c>
      <c r="AF305" s="3"/>
      <c r="AG305" s="2"/>
    </row>
    <row r="306" spans="4:33" ht="14.25" customHeight="1">
      <c r="D306" s="30"/>
      <c r="E306" s="15" t="s">
        <v>4463</v>
      </c>
      <c r="F306" s="16">
        <v>1</v>
      </c>
      <c r="G306" s="30"/>
      <c r="H306" s="15" t="s">
        <v>533</v>
      </c>
      <c r="I306" s="16">
        <v>1</v>
      </c>
      <c r="AF306" s="3"/>
      <c r="AG306" s="2"/>
    </row>
    <row r="307" spans="4:33" ht="14.25" customHeight="1">
      <c r="D307" s="30"/>
      <c r="E307" s="15" t="s">
        <v>2563</v>
      </c>
      <c r="F307" s="16">
        <v>1</v>
      </c>
      <c r="G307" s="30"/>
      <c r="H307" s="15" t="s">
        <v>3062</v>
      </c>
      <c r="I307" s="16">
        <v>1</v>
      </c>
      <c r="AF307" s="3"/>
      <c r="AG307" s="2"/>
    </row>
    <row r="308" spans="4:33" ht="14.25" customHeight="1">
      <c r="D308" s="30"/>
      <c r="E308" s="15" t="s">
        <v>4478</v>
      </c>
      <c r="F308" s="16">
        <v>1</v>
      </c>
      <c r="G308" s="30"/>
      <c r="H308" s="15" t="s">
        <v>3927</v>
      </c>
      <c r="I308" s="16">
        <v>1</v>
      </c>
      <c r="AF308" s="3"/>
      <c r="AG308" s="2"/>
    </row>
    <row r="309" spans="4:33" ht="14.25" customHeight="1">
      <c r="D309" s="30"/>
      <c r="E309" s="15" t="s">
        <v>2609</v>
      </c>
      <c r="F309" s="16">
        <v>1</v>
      </c>
      <c r="G309" s="30"/>
      <c r="H309" s="15" t="s">
        <v>1825</v>
      </c>
      <c r="I309" s="16">
        <v>1</v>
      </c>
      <c r="AF309" s="3"/>
      <c r="AG309" s="2"/>
    </row>
    <row r="310" spans="4:33" ht="14.25" customHeight="1">
      <c r="D310" s="30"/>
      <c r="E310" s="15" t="s">
        <v>4540</v>
      </c>
      <c r="F310" s="16">
        <v>1</v>
      </c>
      <c r="G310" s="30"/>
      <c r="H310" s="15" t="s">
        <v>1052</v>
      </c>
      <c r="I310" s="16">
        <v>1</v>
      </c>
      <c r="AF310" s="3"/>
      <c r="AG310" s="2"/>
    </row>
    <row r="311" spans="4:33" ht="14.25" customHeight="1">
      <c r="D311" s="30"/>
      <c r="E311" s="15" t="s">
        <v>2628</v>
      </c>
      <c r="F311" s="16">
        <v>1</v>
      </c>
      <c r="G311" s="30"/>
      <c r="H311" s="15" t="s">
        <v>1835</v>
      </c>
      <c r="I311" s="16">
        <v>1</v>
      </c>
      <c r="AF311" s="3"/>
      <c r="AG311" s="2"/>
    </row>
    <row r="312" spans="4:33" ht="14.25" customHeight="1">
      <c r="D312" s="30"/>
      <c r="E312" s="15" t="s">
        <v>4600</v>
      </c>
      <c r="F312" s="16">
        <v>1</v>
      </c>
      <c r="G312" s="30"/>
      <c r="H312" s="15" t="s">
        <v>1840</v>
      </c>
      <c r="I312" s="16">
        <v>1</v>
      </c>
      <c r="AF312" s="3"/>
      <c r="AG312" s="2"/>
    </row>
    <row r="313" spans="4:33" ht="14.25" customHeight="1">
      <c r="D313" s="30"/>
      <c r="E313" s="15" t="s">
        <v>2636</v>
      </c>
      <c r="F313" s="16">
        <v>1</v>
      </c>
      <c r="G313" s="30"/>
      <c r="H313" s="15" t="s">
        <v>4233</v>
      </c>
      <c r="I313" s="16">
        <v>1</v>
      </c>
      <c r="AF313" s="3"/>
      <c r="AG313" s="2"/>
    </row>
    <row r="314" spans="4:33" ht="14.25" customHeight="1">
      <c r="D314" s="30"/>
      <c r="E314" s="15" t="s">
        <v>4653</v>
      </c>
      <c r="F314" s="16">
        <v>1</v>
      </c>
      <c r="G314" s="30"/>
      <c r="H314" s="15" t="s">
        <v>886</v>
      </c>
      <c r="I314" s="16">
        <v>1</v>
      </c>
      <c r="AF314" s="3"/>
      <c r="AG314" s="2"/>
    </row>
    <row r="315" spans="4:33" ht="14.25" customHeight="1">
      <c r="D315" s="30"/>
      <c r="E315" s="15" t="s">
        <v>2647</v>
      </c>
      <c r="F315" s="16">
        <v>1</v>
      </c>
      <c r="G315" s="30"/>
      <c r="H315" s="15" t="s">
        <v>2779</v>
      </c>
      <c r="I315" s="16">
        <v>1</v>
      </c>
      <c r="AF315" s="3"/>
      <c r="AG315" s="2"/>
    </row>
    <row r="316" spans="4:33" ht="14.25" customHeight="1">
      <c r="D316" s="30"/>
      <c r="E316" s="15" t="s">
        <v>2650</v>
      </c>
      <c r="F316" s="16">
        <v>1</v>
      </c>
      <c r="G316" s="13" t="s">
        <v>1219</v>
      </c>
      <c r="H316" s="21"/>
      <c r="I316" s="14">
        <v>94</v>
      </c>
      <c r="AF316" s="3"/>
      <c r="AG316" s="2"/>
    </row>
    <row r="317" spans="4:33" ht="14.25" customHeight="1">
      <c r="D317" s="13" t="s">
        <v>1209</v>
      </c>
      <c r="E317" s="21"/>
      <c r="F317" s="14">
        <v>141</v>
      </c>
      <c r="G317" s="13" t="s">
        <v>1527</v>
      </c>
      <c r="H317" s="13" t="s">
        <v>3443</v>
      </c>
      <c r="I317" s="14">
        <v>1</v>
      </c>
      <c r="AF317" s="3"/>
      <c r="AG317" s="2"/>
    </row>
    <row r="318" spans="4:33" ht="14.25" customHeight="1">
      <c r="D318" s="13" t="s">
        <v>73</v>
      </c>
      <c r="E318" s="13" t="s">
        <v>4070</v>
      </c>
      <c r="F318" s="14">
        <v>1</v>
      </c>
      <c r="G318" s="30"/>
      <c r="H318" s="15" t="s">
        <v>2945</v>
      </c>
      <c r="I318" s="16">
        <v>1</v>
      </c>
      <c r="AF318" s="3"/>
      <c r="AG318" s="2"/>
    </row>
    <row r="319" spans="4:33" ht="14.25" customHeight="1">
      <c r="D319" s="30"/>
      <c r="E319" s="15" t="s">
        <v>3548</v>
      </c>
      <c r="F319" s="16">
        <v>1</v>
      </c>
      <c r="G319" s="30"/>
      <c r="H319" s="15" t="s">
        <v>2280</v>
      </c>
      <c r="I319" s="16">
        <v>1</v>
      </c>
      <c r="AF319" s="3"/>
      <c r="AG319" s="2"/>
    </row>
    <row r="320" spans="4:33" ht="14.25" customHeight="1">
      <c r="D320" s="30"/>
      <c r="E320" s="15" t="s">
        <v>3054</v>
      </c>
      <c r="F320" s="16">
        <v>1</v>
      </c>
      <c r="G320" s="30"/>
      <c r="H320" s="15" t="s">
        <v>4307</v>
      </c>
      <c r="I320" s="16">
        <v>1</v>
      </c>
      <c r="AF320" s="3"/>
      <c r="AG320" s="2"/>
    </row>
    <row r="321" spans="4:33" ht="14.25" customHeight="1">
      <c r="D321" s="30"/>
      <c r="E321" s="15" t="s">
        <v>1056</v>
      </c>
      <c r="F321" s="16">
        <v>1</v>
      </c>
      <c r="G321" s="30"/>
      <c r="H321" s="15" t="s">
        <v>4221</v>
      </c>
      <c r="I321" s="16">
        <v>1</v>
      </c>
      <c r="AF321" s="3"/>
      <c r="AG321" s="2"/>
    </row>
    <row r="322" spans="4:33" ht="14.25" customHeight="1">
      <c r="D322" s="30"/>
      <c r="E322" s="15" t="s">
        <v>3791</v>
      </c>
      <c r="F322" s="16">
        <v>1</v>
      </c>
      <c r="G322" s="30"/>
      <c r="H322" s="15" t="s">
        <v>4207</v>
      </c>
      <c r="I322" s="16">
        <v>1</v>
      </c>
      <c r="AF322" s="3"/>
      <c r="AG322" s="2"/>
    </row>
    <row r="323" spans="4:33" ht="14.25" customHeight="1">
      <c r="D323" s="30"/>
      <c r="E323" s="15" t="s">
        <v>207</v>
      </c>
      <c r="F323" s="16">
        <v>1</v>
      </c>
      <c r="G323" s="30"/>
      <c r="H323" s="15" t="s">
        <v>3430</v>
      </c>
      <c r="I323" s="16">
        <v>1</v>
      </c>
      <c r="AF323" s="3"/>
      <c r="AG323" s="2"/>
    </row>
    <row r="324" spans="4:33" ht="14.25" customHeight="1">
      <c r="D324" s="30"/>
      <c r="E324" s="15" t="s">
        <v>4402</v>
      </c>
      <c r="F324" s="16">
        <v>1</v>
      </c>
      <c r="G324" s="30"/>
      <c r="H324" s="15" t="s">
        <v>4127</v>
      </c>
      <c r="I324" s="16">
        <v>1</v>
      </c>
      <c r="AF324" s="3"/>
      <c r="AG324" s="2"/>
    </row>
    <row r="325" spans="4:33" ht="14.25" customHeight="1">
      <c r="D325" s="30"/>
      <c r="E325" s="15" t="s">
        <v>1324</v>
      </c>
      <c r="F325" s="16">
        <v>1</v>
      </c>
      <c r="G325" s="30"/>
      <c r="H325" s="15" t="s">
        <v>3438</v>
      </c>
      <c r="I325" s="16">
        <v>1</v>
      </c>
      <c r="AF325" s="3"/>
      <c r="AG325" s="2"/>
    </row>
    <row r="326" spans="4:33" ht="14.25" customHeight="1">
      <c r="D326" s="30"/>
      <c r="E326" s="15" t="s">
        <v>3346</v>
      </c>
      <c r="F326" s="16">
        <v>1</v>
      </c>
      <c r="G326" s="30"/>
      <c r="H326" s="15" t="s">
        <v>2336</v>
      </c>
      <c r="I326" s="16">
        <v>1</v>
      </c>
      <c r="AF326" s="3"/>
      <c r="AG326" s="2"/>
    </row>
    <row r="327" spans="4:33" ht="14.25" customHeight="1">
      <c r="D327" s="30"/>
      <c r="E327" s="15" t="s">
        <v>1422</v>
      </c>
      <c r="F327" s="16">
        <v>1</v>
      </c>
      <c r="G327" s="30"/>
      <c r="H327" s="15" t="s">
        <v>2329</v>
      </c>
      <c r="I327" s="16">
        <v>1</v>
      </c>
      <c r="AF327" s="3"/>
      <c r="AG327" s="2"/>
    </row>
    <row r="328" spans="4:33" ht="14.25" customHeight="1">
      <c r="D328" s="30"/>
      <c r="E328" s="15" t="s">
        <v>3626</v>
      </c>
      <c r="F328" s="16">
        <v>1</v>
      </c>
      <c r="G328" s="30"/>
      <c r="H328" s="15" t="s">
        <v>4452</v>
      </c>
      <c r="I328" s="16">
        <v>1</v>
      </c>
      <c r="AF328" s="3"/>
      <c r="AG328" s="2"/>
    </row>
    <row r="329" spans="4:33" ht="14.25" customHeight="1">
      <c r="D329" s="30"/>
      <c r="E329" s="15" t="s">
        <v>1467</v>
      </c>
      <c r="F329" s="16">
        <v>1</v>
      </c>
      <c r="G329" s="30"/>
      <c r="H329" s="15" t="s">
        <v>2940</v>
      </c>
      <c r="I329" s="16">
        <v>1</v>
      </c>
      <c r="AF329" s="3"/>
      <c r="AG329" s="2"/>
    </row>
    <row r="330" spans="4:33" ht="14.25" customHeight="1">
      <c r="D330" s="30"/>
      <c r="E330" s="15" t="s">
        <v>3906</v>
      </c>
      <c r="F330" s="16">
        <v>1</v>
      </c>
      <c r="G330" s="30"/>
      <c r="H330" s="15" t="s">
        <v>3310</v>
      </c>
      <c r="I330" s="16">
        <v>1</v>
      </c>
      <c r="AF330" s="3"/>
      <c r="AG330" s="2"/>
    </row>
    <row r="331" spans="4:33" ht="14.25" customHeight="1">
      <c r="D331" s="30"/>
      <c r="E331" s="15" t="s">
        <v>1479</v>
      </c>
      <c r="F331" s="16">
        <v>1</v>
      </c>
      <c r="G331" s="30"/>
      <c r="H331" s="15" t="s">
        <v>4104</v>
      </c>
      <c r="I331" s="16">
        <v>1</v>
      </c>
      <c r="AF331" s="3"/>
      <c r="AG331" s="2"/>
    </row>
    <row r="332" spans="4:33" ht="14.25" customHeight="1">
      <c r="D332" s="30"/>
      <c r="E332" s="15" t="s">
        <v>4187</v>
      </c>
      <c r="F332" s="16">
        <v>1</v>
      </c>
      <c r="G332" s="30"/>
      <c r="H332" s="15" t="s">
        <v>2713</v>
      </c>
      <c r="I332" s="16">
        <v>1</v>
      </c>
      <c r="AF332" s="3"/>
      <c r="AG332" s="2"/>
    </row>
    <row r="333" spans="4:33" ht="14.25" customHeight="1">
      <c r="D333" s="30"/>
      <c r="E333" s="15" t="s">
        <v>1499</v>
      </c>
      <c r="F333" s="16">
        <v>1</v>
      </c>
      <c r="G333" s="30"/>
      <c r="H333" s="15" t="s">
        <v>1401</v>
      </c>
      <c r="I333" s="16">
        <v>1</v>
      </c>
      <c r="AF333" s="3"/>
      <c r="AG333" s="2"/>
    </row>
    <row r="334" spans="4:33" ht="14.25" customHeight="1">
      <c r="D334" s="30"/>
      <c r="E334" s="15" t="s">
        <v>4607</v>
      </c>
      <c r="F334" s="16">
        <v>1</v>
      </c>
      <c r="G334" s="30"/>
      <c r="H334" s="15" t="s">
        <v>1674</v>
      </c>
      <c r="I334" s="16">
        <v>3</v>
      </c>
      <c r="AF334" s="3"/>
      <c r="AG334" s="2"/>
    </row>
    <row r="335" spans="4:33" ht="14.25" customHeight="1">
      <c r="D335" s="30"/>
      <c r="E335" s="15" t="s">
        <v>1546</v>
      </c>
      <c r="F335" s="16">
        <v>1</v>
      </c>
      <c r="G335" s="30"/>
      <c r="H335" s="15" t="s">
        <v>1277</v>
      </c>
      <c r="I335" s="16">
        <v>1</v>
      </c>
      <c r="AF335" s="3"/>
      <c r="AG335" s="2"/>
    </row>
    <row r="336" spans="4:33" ht="14.25" customHeight="1">
      <c r="D336" s="30"/>
      <c r="E336" s="15" t="s">
        <v>3221</v>
      </c>
      <c r="F336" s="16">
        <v>1</v>
      </c>
      <c r="G336" s="30"/>
      <c r="H336" s="15" t="s">
        <v>854</v>
      </c>
      <c r="I336" s="16">
        <v>2</v>
      </c>
      <c r="AF336" s="3"/>
      <c r="AG336" s="2"/>
    </row>
    <row r="337" spans="4:33" ht="14.25" customHeight="1">
      <c r="D337" s="30"/>
      <c r="E337" s="15" t="s">
        <v>1583</v>
      </c>
      <c r="F337" s="16">
        <v>1</v>
      </c>
      <c r="G337" s="30"/>
      <c r="H337" s="15" t="s">
        <v>4635</v>
      </c>
      <c r="I337" s="16">
        <v>1</v>
      </c>
      <c r="AF337" s="3"/>
      <c r="AG337" s="2"/>
    </row>
    <row r="338" spans="4:33" ht="14.25" customHeight="1">
      <c r="D338" s="30"/>
      <c r="E338" s="15" t="s">
        <v>3399</v>
      </c>
      <c r="F338" s="16">
        <v>1</v>
      </c>
      <c r="G338" s="30"/>
      <c r="H338" s="15" t="s">
        <v>290</v>
      </c>
      <c r="I338" s="16">
        <v>3</v>
      </c>
      <c r="AF338" s="3"/>
      <c r="AG338" s="2"/>
    </row>
    <row r="339" spans="4:33" ht="14.25" customHeight="1">
      <c r="D339" s="30"/>
      <c r="E339" s="15" t="s">
        <v>1604</v>
      </c>
      <c r="F339" s="16">
        <v>1</v>
      </c>
      <c r="G339" s="30"/>
      <c r="H339" s="15" t="s">
        <v>827</v>
      </c>
      <c r="I339" s="16">
        <v>1</v>
      </c>
      <c r="AF339" s="3"/>
      <c r="AG339" s="2"/>
    </row>
    <row r="340" spans="4:33" ht="14.25" customHeight="1">
      <c r="D340" s="30"/>
      <c r="E340" s="15" t="s">
        <v>3571</v>
      </c>
      <c r="F340" s="16">
        <v>1</v>
      </c>
      <c r="G340" s="30"/>
      <c r="H340" s="15" t="s">
        <v>930</v>
      </c>
      <c r="I340" s="16">
        <v>1</v>
      </c>
      <c r="AF340" s="3"/>
      <c r="AG340" s="2"/>
    </row>
    <row r="341" spans="4:33" ht="14.25" customHeight="1">
      <c r="D341" s="30"/>
      <c r="E341" s="15" t="s">
        <v>1661</v>
      </c>
      <c r="F341" s="16">
        <v>1</v>
      </c>
      <c r="G341" s="30"/>
      <c r="H341" s="15" t="s">
        <v>4351</v>
      </c>
      <c r="I341" s="16">
        <v>1</v>
      </c>
      <c r="AF341" s="3"/>
      <c r="AG341" s="2"/>
    </row>
    <row r="342" spans="4:33" ht="14.25" customHeight="1">
      <c r="D342" s="30"/>
      <c r="E342" s="15" t="s">
        <v>3735</v>
      </c>
      <c r="F342" s="16">
        <v>1</v>
      </c>
      <c r="G342" s="30"/>
      <c r="H342" s="15" t="s">
        <v>212</v>
      </c>
      <c r="I342" s="16">
        <v>2</v>
      </c>
      <c r="AF342" s="3"/>
      <c r="AG342" s="2"/>
    </row>
    <row r="343" spans="4:33" ht="14.25" customHeight="1">
      <c r="D343" s="30"/>
      <c r="E343" s="15" t="s">
        <v>1716</v>
      </c>
      <c r="F343" s="16">
        <v>1</v>
      </c>
      <c r="G343" s="30"/>
      <c r="H343" s="15" t="s">
        <v>2708</v>
      </c>
      <c r="I343" s="16">
        <v>1</v>
      </c>
      <c r="AF343" s="3"/>
      <c r="AG343" s="2"/>
    </row>
    <row r="344" spans="4:33" ht="14.25" customHeight="1">
      <c r="D344" s="30"/>
      <c r="E344" s="15" t="s">
        <v>3860</v>
      </c>
      <c r="F344" s="16">
        <v>1</v>
      </c>
      <c r="G344" s="30"/>
      <c r="H344" s="15" t="s">
        <v>655</v>
      </c>
      <c r="I344" s="16">
        <v>1</v>
      </c>
      <c r="AF344" s="3"/>
      <c r="AG344" s="2"/>
    </row>
    <row r="345" spans="4:33" ht="14.25" customHeight="1">
      <c r="D345" s="30"/>
      <c r="E345" s="15" t="s">
        <v>1812</v>
      </c>
      <c r="F345" s="16">
        <v>1</v>
      </c>
      <c r="G345" s="30"/>
      <c r="H345" s="15" t="s">
        <v>1013</v>
      </c>
      <c r="I345" s="16">
        <v>5</v>
      </c>
      <c r="AF345" s="3"/>
      <c r="AG345" s="2"/>
    </row>
    <row r="346" spans="4:33" ht="14.25" customHeight="1">
      <c r="D346" s="30"/>
      <c r="E346" s="15" t="s">
        <v>4036</v>
      </c>
      <c r="F346" s="16">
        <v>1</v>
      </c>
      <c r="G346" s="30"/>
      <c r="H346" s="15" t="s">
        <v>1718</v>
      </c>
      <c r="I346" s="16">
        <v>2</v>
      </c>
      <c r="AF346" s="3"/>
      <c r="AG346" s="2"/>
    </row>
    <row r="347" spans="4:33" ht="14.25" customHeight="1">
      <c r="D347" s="30"/>
      <c r="E347" s="15" t="s">
        <v>1833</v>
      </c>
      <c r="F347" s="16">
        <v>1</v>
      </c>
      <c r="G347" s="30"/>
      <c r="H347" s="15" t="s">
        <v>544</v>
      </c>
      <c r="I347" s="16">
        <v>2</v>
      </c>
      <c r="AF347" s="3"/>
      <c r="AG347" s="2"/>
    </row>
    <row r="348" spans="4:33" ht="14.25" customHeight="1">
      <c r="D348" s="30"/>
      <c r="E348" s="15" t="s">
        <v>4082</v>
      </c>
      <c r="F348" s="16">
        <v>1</v>
      </c>
      <c r="G348" s="30"/>
      <c r="H348" s="15" t="s">
        <v>2943</v>
      </c>
      <c r="I348" s="16">
        <v>1</v>
      </c>
      <c r="AF348" s="3"/>
      <c r="AG348" s="2"/>
    </row>
    <row r="349" spans="4:33" ht="14.25" customHeight="1">
      <c r="D349" s="30"/>
      <c r="E349" s="15" t="s">
        <v>1898</v>
      </c>
      <c r="F349" s="16">
        <v>1</v>
      </c>
      <c r="G349" s="30"/>
      <c r="H349" s="15" t="s">
        <v>3094</v>
      </c>
      <c r="I349" s="16">
        <v>3</v>
      </c>
      <c r="AF349" s="3"/>
      <c r="AG349" s="2"/>
    </row>
    <row r="350" spans="4:33" ht="14.25" customHeight="1">
      <c r="D350" s="30"/>
      <c r="E350" s="15" t="s">
        <v>4262</v>
      </c>
      <c r="F350" s="16">
        <v>1</v>
      </c>
      <c r="G350" s="30"/>
      <c r="H350" s="15" t="s">
        <v>4274</v>
      </c>
      <c r="I350" s="16">
        <v>1</v>
      </c>
      <c r="AF350" s="3"/>
      <c r="AG350" s="2"/>
    </row>
    <row r="351" spans="4:33" ht="14.25" customHeight="1">
      <c r="D351" s="30"/>
      <c r="E351" s="15" t="s">
        <v>1981</v>
      </c>
      <c r="F351" s="16">
        <v>1</v>
      </c>
      <c r="G351" s="30"/>
      <c r="H351" s="15" t="s">
        <v>4333</v>
      </c>
      <c r="I351" s="16">
        <v>1</v>
      </c>
      <c r="AF351" s="3"/>
      <c r="AG351" s="2"/>
    </row>
    <row r="352" spans="4:33" ht="14.25" customHeight="1">
      <c r="D352" s="30"/>
      <c r="E352" s="15" t="s">
        <v>4522</v>
      </c>
      <c r="F352" s="16">
        <v>1</v>
      </c>
      <c r="G352" s="30"/>
      <c r="H352" s="15" t="s">
        <v>4235</v>
      </c>
      <c r="I352" s="16">
        <v>1</v>
      </c>
      <c r="AF352" s="3"/>
      <c r="AG352" s="2"/>
    </row>
    <row r="353" spans="4:33" ht="14.25" customHeight="1">
      <c r="D353" s="30"/>
      <c r="E353" s="15" t="s">
        <v>2051</v>
      </c>
      <c r="F353" s="16">
        <v>1</v>
      </c>
      <c r="G353" s="30"/>
      <c r="H353" s="15" t="s">
        <v>3480</v>
      </c>
      <c r="I353" s="16">
        <v>1</v>
      </c>
      <c r="AF353" s="3"/>
      <c r="AG353" s="2"/>
    </row>
    <row r="354" spans="4:33" ht="14.25" customHeight="1">
      <c r="D354" s="30"/>
      <c r="E354" s="15" t="s">
        <v>3049</v>
      </c>
      <c r="F354" s="16">
        <v>1</v>
      </c>
      <c r="G354" s="30"/>
      <c r="H354" s="15" t="s">
        <v>3362</v>
      </c>
      <c r="I354" s="16">
        <v>1</v>
      </c>
      <c r="AF354" s="3"/>
      <c r="AG354" s="2"/>
    </row>
    <row r="355" spans="4:33" ht="14.25" customHeight="1">
      <c r="D355" s="30"/>
      <c r="E355" s="15" t="s">
        <v>2058</v>
      </c>
      <c r="F355" s="16">
        <v>1</v>
      </c>
      <c r="G355" s="30"/>
      <c r="H355" s="15" t="s">
        <v>4579</v>
      </c>
      <c r="I355" s="16">
        <v>1</v>
      </c>
      <c r="AF355" s="3"/>
      <c r="AG355" s="2"/>
    </row>
    <row r="356" spans="4:33" ht="14.25" customHeight="1">
      <c r="D356" s="30"/>
      <c r="E356" s="15" t="s">
        <v>3182</v>
      </c>
      <c r="F356" s="16">
        <v>1</v>
      </c>
      <c r="G356" s="30"/>
      <c r="H356" s="15" t="s">
        <v>2747</v>
      </c>
      <c r="I356" s="16">
        <v>2</v>
      </c>
      <c r="AF356" s="3"/>
      <c r="AG356" s="2"/>
    </row>
    <row r="357" spans="4:33" ht="14.25" customHeight="1">
      <c r="D357" s="30"/>
      <c r="E357" s="15" t="s">
        <v>2097</v>
      </c>
      <c r="F357" s="16">
        <v>1</v>
      </c>
      <c r="G357" s="30"/>
      <c r="H357" s="15" t="s">
        <v>759</v>
      </c>
      <c r="I357" s="16">
        <v>1</v>
      </c>
      <c r="AF357" s="3"/>
      <c r="AG357" s="2"/>
    </row>
    <row r="358" spans="4:33" ht="14.25" customHeight="1">
      <c r="D358" s="30"/>
      <c r="E358" s="15" t="s">
        <v>3324</v>
      </c>
      <c r="F358" s="16">
        <v>1</v>
      </c>
      <c r="G358" s="30"/>
      <c r="H358" s="15" t="s">
        <v>3513</v>
      </c>
      <c r="I358" s="16">
        <v>1</v>
      </c>
      <c r="AF358" s="3"/>
      <c r="AG358" s="2"/>
    </row>
    <row r="359" spans="4:33" ht="14.25" customHeight="1">
      <c r="D359" s="30"/>
      <c r="E359" s="15" t="s">
        <v>2115</v>
      </c>
      <c r="F359" s="16">
        <v>1</v>
      </c>
      <c r="G359" s="30"/>
      <c r="H359" s="15" t="s">
        <v>2533</v>
      </c>
      <c r="I359" s="16">
        <v>1</v>
      </c>
      <c r="AF359" s="3"/>
      <c r="AG359" s="2"/>
    </row>
    <row r="360" spans="4:33" ht="14.25" customHeight="1">
      <c r="D360" s="30"/>
      <c r="E360" s="15" t="s">
        <v>3390</v>
      </c>
      <c r="F360" s="16">
        <v>1</v>
      </c>
      <c r="G360" s="30"/>
      <c r="H360" s="15" t="s">
        <v>69</v>
      </c>
      <c r="I360" s="16">
        <v>1</v>
      </c>
      <c r="AF360" s="3"/>
      <c r="AG360" s="2"/>
    </row>
    <row r="361" spans="4:33" ht="14.25" customHeight="1">
      <c r="D361" s="30"/>
      <c r="E361" s="15" t="s">
        <v>2204</v>
      </c>
      <c r="F361" s="16">
        <v>1</v>
      </c>
      <c r="G361" s="30"/>
      <c r="H361" s="15" t="s">
        <v>2415</v>
      </c>
      <c r="I361" s="16">
        <v>1</v>
      </c>
      <c r="AF361" s="3"/>
      <c r="AG361" s="2"/>
    </row>
    <row r="362" spans="4:33" ht="14.25" customHeight="1">
      <c r="D362" s="30"/>
      <c r="E362" s="15" t="s">
        <v>3488</v>
      </c>
      <c r="F362" s="16">
        <v>1</v>
      </c>
      <c r="G362" s="30"/>
      <c r="H362" s="15" t="s">
        <v>4428</v>
      </c>
      <c r="I362" s="16">
        <v>1</v>
      </c>
      <c r="AF362" s="3"/>
      <c r="AG362" s="2"/>
    </row>
    <row r="363" spans="4:33" ht="14.25" customHeight="1">
      <c r="D363" s="30"/>
      <c r="E363" s="15" t="s">
        <v>2208</v>
      </c>
      <c r="F363" s="16">
        <v>1</v>
      </c>
      <c r="G363" s="30"/>
      <c r="H363" s="15" t="s">
        <v>167</v>
      </c>
      <c r="I363" s="16">
        <v>1</v>
      </c>
      <c r="AF363" s="3"/>
      <c r="AG363" s="2"/>
    </row>
    <row r="364" spans="4:33" ht="14.25" customHeight="1">
      <c r="D364" s="30"/>
      <c r="E364" s="15" t="s">
        <v>3557</v>
      </c>
      <c r="F364" s="16">
        <v>1</v>
      </c>
      <c r="G364" s="30"/>
      <c r="H364" s="15" t="s">
        <v>3640</v>
      </c>
      <c r="I364" s="16">
        <v>2</v>
      </c>
      <c r="AF364" s="3"/>
      <c r="AG364" s="2"/>
    </row>
    <row r="365" spans="4:33" ht="14.25" customHeight="1">
      <c r="D365" s="30"/>
      <c r="E365" s="15" t="s">
        <v>2386</v>
      </c>
      <c r="F365" s="16">
        <v>1</v>
      </c>
      <c r="G365" s="30"/>
      <c r="H365" s="15" t="s">
        <v>4218</v>
      </c>
      <c r="I365" s="16">
        <v>1</v>
      </c>
      <c r="AF365" s="3"/>
      <c r="AG365" s="2"/>
    </row>
    <row r="366" spans="4:33" ht="14.25" customHeight="1">
      <c r="D366" s="30"/>
      <c r="E366" s="15" t="s">
        <v>3606</v>
      </c>
      <c r="F366" s="16">
        <v>1</v>
      </c>
      <c r="G366" s="30"/>
      <c r="H366" s="15" t="s">
        <v>3010</v>
      </c>
      <c r="I366" s="16">
        <v>1</v>
      </c>
      <c r="AF366" s="3"/>
      <c r="AG366" s="2"/>
    </row>
    <row r="367" spans="4:33" ht="14.25" customHeight="1">
      <c r="D367" s="30"/>
      <c r="E367" s="15" t="s">
        <v>2573</v>
      </c>
      <c r="F367" s="16">
        <v>1</v>
      </c>
      <c r="G367" s="30"/>
      <c r="H367" s="15" t="s">
        <v>681</v>
      </c>
      <c r="I367" s="16">
        <v>1</v>
      </c>
      <c r="AF367" s="3"/>
      <c r="AG367" s="2"/>
    </row>
    <row r="368" spans="4:33" ht="14.25" customHeight="1">
      <c r="D368" s="30"/>
      <c r="E368" s="15" t="s">
        <v>3663</v>
      </c>
      <c r="F368" s="16">
        <v>1</v>
      </c>
      <c r="G368" s="30"/>
      <c r="H368" s="15" t="s">
        <v>4489</v>
      </c>
      <c r="I368" s="16">
        <v>1</v>
      </c>
      <c r="AF368" s="3"/>
      <c r="AG368" s="2"/>
    </row>
    <row r="369" spans="4:33" ht="14.25" customHeight="1">
      <c r="D369" s="30"/>
      <c r="E369" s="15" t="s">
        <v>2579</v>
      </c>
      <c r="F369" s="16">
        <v>1</v>
      </c>
      <c r="G369" s="30"/>
      <c r="H369" s="15" t="s">
        <v>4151</v>
      </c>
      <c r="I369" s="16">
        <v>1</v>
      </c>
      <c r="AF369" s="3"/>
      <c r="AG369" s="2"/>
    </row>
    <row r="370" spans="4:33" ht="14.25" customHeight="1">
      <c r="D370" s="30"/>
      <c r="E370" s="15" t="s">
        <v>3748</v>
      </c>
      <c r="F370" s="16">
        <v>1</v>
      </c>
      <c r="G370" s="30"/>
      <c r="H370" s="15" t="s">
        <v>3262</v>
      </c>
      <c r="I370" s="16">
        <v>1</v>
      </c>
      <c r="AF370" s="3"/>
      <c r="AG370" s="2"/>
    </row>
    <row r="371" spans="4:33" ht="14.25" customHeight="1">
      <c r="D371" s="30"/>
      <c r="E371" s="15" t="s">
        <v>2582</v>
      </c>
      <c r="F371" s="16">
        <v>1</v>
      </c>
      <c r="G371" s="30"/>
      <c r="H371" s="15" t="s">
        <v>3212</v>
      </c>
      <c r="I371" s="16">
        <v>1</v>
      </c>
      <c r="AF371" s="3"/>
      <c r="AG371" s="2"/>
    </row>
    <row r="372" spans="4:33" ht="14.25" customHeight="1">
      <c r="D372" s="30"/>
      <c r="E372" s="15" t="s">
        <v>3858</v>
      </c>
      <c r="F372" s="16">
        <v>1</v>
      </c>
      <c r="G372" s="30"/>
      <c r="H372" s="15" t="s">
        <v>3562</v>
      </c>
      <c r="I372" s="16">
        <v>2</v>
      </c>
      <c r="AF372" s="3"/>
      <c r="AG372" s="2"/>
    </row>
    <row r="373" spans="4:33" ht="14.25" customHeight="1">
      <c r="D373" s="30"/>
      <c r="E373" s="15" t="s">
        <v>2633</v>
      </c>
      <c r="F373" s="16">
        <v>1</v>
      </c>
      <c r="G373" s="30"/>
      <c r="H373" s="15" t="s">
        <v>3440</v>
      </c>
      <c r="I373" s="16">
        <v>1</v>
      </c>
      <c r="AF373" s="3"/>
      <c r="AG373" s="2"/>
    </row>
    <row r="374" spans="4:33" ht="14.25" customHeight="1">
      <c r="D374" s="30"/>
      <c r="E374" s="15" t="s">
        <v>3877</v>
      </c>
      <c r="F374" s="16">
        <v>1</v>
      </c>
      <c r="G374" s="30"/>
      <c r="H374" s="15" t="s">
        <v>641</v>
      </c>
      <c r="I374" s="16">
        <v>4</v>
      </c>
      <c r="AF374" s="3"/>
      <c r="AG374" s="2"/>
    </row>
    <row r="375" spans="4:33" ht="14.25" customHeight="1">
      <c r="D375" s="30"/>
      <c r="E375" s="15" t="s">
        <v>2690</v>
      </c>
      <c r="F375" s="16">
        <v>1</v>
      </c>
      <c r="G375" s="30"/>
      <c r="H375" s="15" t="s">
        <v>3800</v>
      </c>
      <c r="I375" s="16">
        <v>1</v>
      </c>
      <c r="AF375" s="3"/>
      <c r="AG375" s="2"/>
    </row>
    <row r="376" spans="4:33" ht="14.25" customHeight="1">
      <c r="D376" s="30"/>
      <c r="E376" s="15" t="s">
        <v>3912</v>
      </c>
      <c r="F376" s="16">
        <v>1</v>
      </c>
      <c r="G376" s="30"/>
      <c r="H376" s="15" t="s">
        <v>3133</v>
      </c>
      <c r="I376" s="16">
        <v>1</v>
      </c>
      <c r="AF376" s="3"/>
      <c r="AG376" s="2"/>
    </row>
    <row r="377" spans="4:33" ht="14.25" customHeight="1">
      <c r="D377" s="30"/>
      <c r="E377" s="15" t="s">
        <v>2714</v>
      </c>
      <c r="F377" s="16">
        <v>1</v>
      </c>
      <c r="G377" s="30"/>
      <c r="H377" s="15" t="s">
        <v>2484</v>
      </c>
      <c r="I377" s="16">
        <v>1</v>
      </c>
      <c r="AF377" s="3"/>
      <c r="AG377" s="2"/>
    </row>
    <row r="378" spans="4:33" ht="14.25" customHeight="1">
      <c r="D378" s="30"/>
      <c r="E378" s="15" t="s">
        <v>4069</v>
      </c>
      <c r="F378" s="16">
        <v>1</v>
      </c>
      <c r="G378" s="30"/>
      <c r="H378" s="15" t="s">
        <v>533</v>
      </c>
      <c r="I378" s="16">
        <v>1</v>
      </c>
      <c r="AF378" s="3"/>
      <c r="AG378" s="2"/>
    </row>
    <row r="379" spans="4:33" ht="14.25" customHeight="1">
      <c r="D379" s="30"/>
      <c r="E379" s="15" t="s">
        <v>2765</v>
      </c>
      <c r="F379" s="16">
        <v>1</v>
      </c>
      <c r="G379" s="30"/>
      <c r="H379" s="15" t="s">
        <v>1060</v>
      </c>
      <c r="I379" s="16">
        <v>1</v>
      </c>
      <c r="AF379" s="3"/>
      <c r="AG379" s="2"/>
    </row>
    <row r="380" spans="4:33" ht="14.25" customHeight="1">
      <c r="D380" s="30"/>
      <c r="E380" s="15" t="s">
        <v>4078</v>
      </c>
      <c r="F380" s="16">
        <v>1</v>
      </c>
      <c r="G380" s="30"/>
      <c r="H380" s="15" t="s">
        <v>2912</v>
      </c>
      <c r="I380" s="16">
        <v>2</v>
      </c>
      <c r="AF380" s="3"/>
      <c r="AG380" s="2"/>
    </row>
    <row r="381" spans="4:33" ht="14.25" customHeight="1">
      <c r="D381" s="30"/>
      <c r="E381" s="15" t="s">
        <v>2809</v>
      </c>
      <c r="F381" s="16">
        <v>1</v>
      </c>
      <c r="G381" s="30"/>
      <c r="H381" s="15" t="s">
        <v>1101</v>
      </c>
      <c r="I381" s="16">
        <v>1</v>
      </c>
      <c r="AF381" s="3"/>
      <c r="AG381" s="2"/>
    </row>
    <row r="382" spans="4:33" ht="14.25" customHeight="1">
      <c r="D382" s="30"/>
      <c r="E382" s="15" t="s">
        <v>228</v>
      </c>
      <c r="F382" s="16">
        <v>1</v>
      </c>
      <c r="G382" s="30"/>
      <c r="H382" s="15" t="s">
        <v>913</v>
      </c>
      <c r="I382" s="16">
        <v>1</v>
      </c>
      <c r="AF382" s="3"/>
      <c r="AG382" s="2"/>
    </row>
    <row r="383" spans="4:33" ht="14.25" customHeight="1">
      <c r="D383" s="30"/>
      <c r="E383" s="15" t="s">
        <v>2889</v>
      </c>
      <c r="F383" s="16">
        <v>1</v>
      </c>
      <c r="G383" s="30"/>
      <c r="H383" s="15" t="s">
        <v>669</v>
      </c>
      <c r="I383" s="16">
        <v>1</v>
      </c>
      <c r="AF383" s="3"/>
      <c r="AG383" s="2"/>
    </row>
    <row r="384" spans="4:33" ht="14.25" customHeight="1">
      <c r="D384" s="30"/>
      <c r="E384" s="15" t="s">
        <v>2111</v>
      </c>
      <c r="F384" s="16">
        <v>1</v>
      </c>
      <c r="G384" s="30"/>
      <c r="H384" s="15" t="s">
        <v>883</v>
      </c>
      <c r="I384" s="16">
        <v>1</v>
      </c>
      <c r="AF384" s="3"/>
      <c r="AG384" s="2"/>
    </row>
    <row r="385" spans="4:33" ht="14.25" customHeight="1">
      <c r="D385" s="30"/>
      <c r="E385" s="15" t="s">
        <v>2925</v>
      </c>
      <c r="F385" s="16">
        <v>1</v>
      </c>
      <c r="G385" s="30"/>
      <c r="H385" s="15" t="s">
        <v>2701</v>
      </c>
      <c r="I385" s="16">
        <v>1</v>
      </c>
      <c r="AF385" s="3"/>
      <c r="AG385" s="2"/>
    </row>
    <row r="386" spans="4:33" ht="14.25" customHeight="1">
      <c r="D386" s="30"/>
      <c r="E386" s="15" t="s">
        <v>4399</v>
      </c>
      <c r="F386" s="16">
        <v>1</v>
      </c>
      <c r="G386" s="30"/>
      <c r="H386" s="15" t="s">
        <v>4470</v>
      </c>
      <c r="I386" s="16">
        <v>1</v>
      </c>
      <c r="AF386" s="3"/>
      <c r="AG386" s="2"/>
    </row>
    <row r="387" spans="4:33" ht="14.25" customHeight="1">
      <c r="D387" s="30"/>
      <c r="E387" s="15" t="s">
        <v>3006</v>
      </c>
      <c r="F387" s="16">
        <v>1</v>
      </c>
      <c r="G387" s="30"/>
      <c r="H387" s="15" t="s">
        <v>3317</v>
      </c>
      <c r="I387" s="16">
        <v>1</v>
      </c>
      <c r="AF387" s="3"/>
      <c r="AG387" s="2"/>
    </row>
    <row r="388" spans="4:33" ht="14.25" customHeight="1">
      <c r="D388" s="30"/>
      <c r="E388" s="15" t="s">
        <v>4481</v>
      </c>
      <c r="F388" s="16">
        <v>1</v>
      </c>
      <c r="G388" s="13" t="s">
        <v>4675</v>
      </c>
      <c r="H388" s="21"/>
      <c r="I388" s="14">
        <v>92</v>
      </c>
      <c r="AF388" s="3"/>
      <c r="AG388" s="2"/>
    </row>
    <row r="389" spans="4:33" ht="14.25" customHeight="1">
      <c r="D389" s="30"/>
      <c r="E389" s="15" t="s">
        <v>3014</v>
      </c>
      <c r="F389" s="16">
        <v>1</v>
      </c>
      <c r="G389" s="13" t="s">
        <v>982</v>
      </c>
      <c r="H389" s="13" t="s">
        <v>3669</v>
      </c>
      <c r="I389" s="14">
        <v>1</v>
      </c>
      <c r="AF389" s="3"/>
      <c r="AG389" s="2"/>
    </row>
    <row r="390" spans="4:33" ht="14.25" customHeight="1">
      <c r="D390" s="30"/>
      <c r="E390" s="15" t="s">
        <v>4591</v>
      </c>
      <c r="F390" s="16">
        <v>1</v>
      </c>
      <c r="G390" s="30"/>
      <c r="H390" s="15" t="s">
        <v>3689</v>
      </c>
      <c r="I390" s="16">
        <v>1</v>
      </c>
      <c r="AF390" s="3"/>
      <c r="AG390" s="2"/>
    </row>
    <row r="391" spans="4:33" ht="14.25" customHeight="1">
      <c r="D391" s="30"/>
      <c r="E391" s="15" t="s">
        <v>3026</v>
      </c>
      <c r="F391" s="16">
        <v>1</v>
      </c>
      <c r="G391" s="30"/>
      <c r="H391" s="15" t="s">
        <v>3687</v>
      </c>
      <c r="I391" s="16">
        <v>1</v>
      </c>
      <c r="AF391" s="3"/>
      <c r="AG391" s="2"/>
    </row>
    <row r="392" spans="4:33" ht="14.25" customHeight="1">
      <c r="D392" s="30"/>
      <c r="E392" s="15" t="s">
        <v>818</v>
      </c>
      <c r="F392" s="16">
        <v>1</v>
      </c>
      <c r="G392" s="30"/>
      <c r="H392" s="15" t="s">
        <v>3693</v>
      </c>
      <c r="I392" s="16">
        <v>1</v>
      </c>
      <c r="AF392" s="3"/>
      <c r="AG392" s="2"/>
    </row>
    <row r="393" spans="4:33" ht="14.25" customHeight="1">
      <c r="D393" s="30"/>
      <c r="E393" s="15" t="s">
        <v>3029</v>
      </c>
      <c r="F393" s="16">
        <v>1</v>
      </c>
      <c r="G393" s="30"/>
      <c r="H393" s="15" t="s">
        <v>3765</v>
      </c>
      <c r="I393" s="16">
        <v>1</v>
      </c>
      <c r="AF393" s="3"/>
      <c r="AG393" s="2"/>
    </row>
    <row r="394" spans="4:33" ht="14.25" customHeight="1">
      <c r="D394" s="13" t="s">
        <v>1213</v>
      </c>
      <c r="E394" s="21"/>
      <c r="F394" s="14">
        <v>76</v>
      </c>
      <c r="G394" s="30"/>
      <c r="H394" s="15" t="s">
        <v>3773</v>
      </c>
      <c r="I394" s="16">
        <v>1</v>
      </c>
      <c r="AF394" s="3"/>
      <c r="AG394" s="2"/>
    </row>
    <row r="395" spans="4:33" ht="14.25" customHeight="1">
      <c r="D395" s="13" t="s">
        <v>171</v>
      </c>
      <c r="E395" s="13" t="s">
        <v>1609</v>
      </c>
      <c r="F395" s="14">
        <v>3</v>
      </c>
      <c r="G395" s="30"/>
      <c r="H395" s="15" t="s">
        <v>3720</v>
      </c>
      <c r="I395" s="16">
        <v>1</v>
      </c>
      <c r="AF395" s="3"/>
      <c r="AG395" s="2"/>
    </row>
    <row r="396" spans="4:33" ht="14.25" customHeight="1">
      <c r="D396" s="30"/>
      <c r="E396" s="15" t="s">
        <v>966</v>
      </c>
      <c r="F396" s="16">
        <v>2</v>
      </c>
      <c r="G396" s="30"/>
      <c r="H396" s="15" t="s">
        <v>3701</v>
      </c>
      <c r="I396" s="16">
        <v>1</v>
      </c>
      <c r="AF396" s="3"/>
      <c r="AG396" s="2"/>
    </row>
    <row r="397" spans="4:33" ht="14.25" customHeight="1">
      <c r="D397" s="30"/>
      <c r="E397" s="15" t="s">
        <v>3305</v>
      </c>
      <c r="F397" s="16">
        <v>1</v>
      </c>
      <c r="G397" s="30"/>
      <c r="H397" s="15" t="s">
        <v>3718</v>
      </c>
      <c r="I397" s="16">
        <v>1</v>
      </c>
      <c r="AF397" s="3"/>
      <c r="AG397" s="2"/>
    </row>
    <row r="398" spans="4:33" ht="14.25" customHeight="1">
      <c r="D398" s="30"/>
      <c r="E398" s="15" t="s">
        <v>4088</v>
      </c>
      <c r="F398" s="16">
        <v>1</v>
      </c>
      <c r="G398" s="30"/>
      <c r="H398" s="15" t="s">
        <v>3713</v>
      </c>
      <c r="I398" s="16">
        <v>1</v>
      </c>
      <c r="AF398" s="3"/>
      <c r="AG398" s="2"/>
    </row>
    <row r="399" spans="4:33" ht="14.25" customHeight="1">
      <c r="D399" s="30"/>
      <c r="E399" s="15" t="s">
        <v>1511</v>
      </c>
      <c r="F399" s="16">
        <v>1</v>
      </c>
      <c r="G399" s="30"/>
      <c r="H399" s="15" t="s">
        <v>3699</v>
      </c>
      <c r="I399" s="16">
        <v>1</v>
      </c>
      <c r="AF399" s="3"/>
      <c r="AG399" s="2"/>
    </row>
    <row r="400" spans="4:33" ht="14.25" customHeight="1">
      <c r="D400" s="30"/>
      <c r="E400" s="15" t="s">
        <v>3074</v>
      </c>
      <c r="F400" s="16">
        <v>1</v>
      </c>
      <c r="G400" s="30"/>
      <c r="H400" s="15" t="s">
        <v>3722</v>
      </c>
      <c r="I400" s="16">
        <v>1</v>
      </c>
      <c r="AF400" s="3"/>
      <c r="AG400" s="2"/>
    </row>
    <row r="401" spans="4:33" ht="14.25" customHeight="1">
      <c r="D401" s="30"/>
      <c r="E401" s="15" t="s">
        <v>1556</v>
      </c>
      <c r="F401" s="16">
        <v>1</v>
      </c>
      <c r="G401" s="30"/>
      <c r="H401" s="15" t="s">
        <v>3741</v>
      </c>
      <c r="I401" s="16">
        <v>1</v>
      </c>
      <c r="AF401" s="3"/>
      <c r="AG401" s="2"/>
    </row>
    <row r="402" spans="4:33" ht="14.25" customHeight="1">
      <c r="D402" s="30"/>
      <c r="E402" s="15" t="s">
        <v>3582</v>
      </c>
      <c r="F402" s="16">
        <v>1</v>
      </c>
      <c r="G402" s="30"/>
      <c r="H402" s="15" t="s">
        <v>3779</v>
      </c>
      <c r="I402" s="16">
        <v>1</v>
      </c>
      <c r="AF402" s="3"/>
      <c r="AG402" s="2"/>
    </row>
    <row r="403" spans="4:33" ht="14.25" customHeight="1">
      <c r="D403" s="30"/>
      <c r="E403" s="15" t="s">
        <v>1568</v>
      </c>
      <c r="F403" s="16">
        <v>1</v>
      </c>
      <c r="G403" s="30"/>
      <c r="H403" s="15" t="s">
        <v>3745</v>
      </c>
      <c r="I403" s="16">
        <v>1</v>
      </c>
      <c r="AF403" s="3"/>
      <c r="AG403" s="2"/>
    </row>
    <row r="404" spans="4:33" ht="14.25" customHeight="1">
      <c r="D404" s="30"/>
      <c r="E404" s="15" t="s">
        <v>4408</v>
      </c>
      <c r="F404" s="16">
        <v>1</v>
      </c>
      <c r="G404" s="30"/>
      <c r="H404" s="15" t="s">
        <v>3618</v>
      </c>
      <c r="I404" s="16">
        <v>1</v>
      </c>
      <c r="AF404" s="3"/>
      <c r="AG404" s="2"/>
    </row>
    <row r="405" spans="4:33" ht="14.25" customHeight="1">
      <c r="D405" s="30"/>
      <c r="E405" s="15" t="s">
        <v>4501</v>
      </c>
      <c r="F405" s="16">
        <v>1</v>
      </c>
      <c r="G405" s="30"/>
      <c r="H405" s="15" t="s">
        <v>3612</v>
      </c>
      <c r="I405" s="16">
        <v>1</v>
      </c>
      <c r="AF405" s="3"/>
      <c r="AG405" s="2"/>
    </row>
    <row r="406" spans="4:33" ht="14.25" customHeight="1">
      <c r="D406" s="30"/>
      <c r="E406" s="15" t="s">
        <v>2677</v>
      </c>
      <c r="F406" s="16">
        <v>1</v>
      </c>
      <c r="G406" s="30"/>
      <c r="H406" s="15" t="s">
        <v>3691</v>
      </c>
      <c r="I406" s="16">
        <v>1</v>
      </c>
      <c r="AF406" s="3"/>
      <c r="AG406" s="2"/>
    </row>
    <row r="407" spans="4:33" ht="14.25" customHeight="1">
      <c r="D407" s="30"/>
      <c r="E407" s="15" t="s">
        <v>2792</v>
      </c>
      <c r="F407" s="16">
        <v>1</v>
      </c>
      <c r="G407" s="30"/>
      <c r="H407" s="15" t="s">
        <v>3695</v>
      </c>
      <c r="I407" s="16">
        <v>1</v>
      </c>
      <c r="AF407" s="3"/>
      <c r="AG407" s="2"/>
    </row>
    <row r="408" spans="4:33" ht="14.25" customHeight="1">
      <c r="D408" s="30"/>
      <c r="E408" s="15" t="s">
        <v>1629</v>
      </c>
      <c r="F408" s="16">
        <v>1</v>
      </c>
      <c r="G408" s="30"/>
      <c r="H408" s="15" t="s">
        <v>3763</v>
      </c>
      <c r="I408" s="16">
        <v>1</v>
      </c>
      <c r="AF408" s="3"/>
      <c r="AG408" s="2"/>
    </row>
    <row r="409" spans="4:33" ht="14.25" customHeight="1">
      <c r="D409" s="30"/>
      <c r="E409" s="15" t="s">
        <v>3113</v>
      </c>
      <c r="F409" s="16">
        <v>1</v>
      </c>
      <c r="G409" s="30"/>
      <c r="H409" s="15" t="s">
        <v>3685</v>
      </c>
      <c r="I409" s="16">
        <v>1</v>
      </c>
      <c r="AF409" s="3"/>
      <c r="AG409" s="2"/>
    </row>
    <row r="410" spans="4:33" ht="14.25" customHeight="1">
      <c r="D410" s="30"/>
      <c r="E410" s="15" t="s">
        <v>1682</v>
      </c>
      <c r="F410" s="16">
        <v>1</v>
      </c>
      <c r="G410" s="30"/>
      <c r="H410" s="15" t="s">
        <v>3682</v>
      </c>
      <c r="I410" s="16">
        <v>1</v>
      </c>
      <c r="AF410" s="3"/>
      <c r="AG410" s="2"/>
    </row>
    <row r="411" spans="4:33" ht="14.25" customHeight="1">
      <c r="D411" s="30"/>
      <c r="E411" s="15" t="s">
        <v>3510</v>
      </c>
      <c r="F411" s="16">
        <v>1</v>
      </c>
      <c r="G411" s="30"/>
      <c r="H411" s="15" t="s">
        <v>3747</v>
      </c>
      <c r="I411" s="16">
        <v>1</v>
      </c>
      <c r="AF411" s="3"/>
      <c r="AG411" s="2"/>
    </row>
    <row r="412" spans="4:33" ht="14.25" customHeight="1">
      <c r="D412" s="30"/>
      <c r="E412" s="15" t="s">
        <v>1701</v>
      </c>
      <c r="F412" s="16">
        <v>1</v>
      </c>
      <c r="G412" s="30"/>
      <c r="H412" s="15" t="s">
        <v>3672</v>
      </c>
      <c r="I412" s="16">
        <v>1</v>
      </c>
      <c r="AF412" s="3"/>
      <c r="AG412" s="2"/>
    </row>
    <row r="413" spans="4:33" ht="14.25" customHeight="1">
      <c r="D413" s="30"/>
      <c r="E413" s="15" t="s">
        <v>3939</v>
      </c>
      <c r="F413" s="16">
        <v>1</v>
      </c>
      <c r="G413" s="30"/>
      <c r="H413" s="15" t="s">
        <v>3705</v>
      </c>
      <c r="I413" s="16">
        <v>1</v>
      </c>
      <c r="AF413" s="3"/>
      <c r="AG413" s="2"/>
    </row>
    <row r="414" spans="4:33" ht="14.25" customHeight="1">
      <c r="D414" s="30"/>
      <c r="E414" s="15" t="s">
        <v>1823</v>
      </c>
      <c r="F414" s="16">
        <v>1</v>
      </c>
      <c r="G414" s="30"/>
      <c r="H414" s="15" t="s">
        <v>3680</v>
      </c>
      <c r="I414" s="16">
        <v>1</v>
      </c>
      <c r="AF414" s="3"/>
      <c r="AG414" s="2"/>
    </row>
    <row r="415" spans="4:33" ht="14.25" customHeight="1">
      <c r="D415" s="30"/>
      <c r="E415" s="15" t="s">
        <v>4279</v>
      </c>
      <c r="F415" s="16">
        <v>1</v>
      </c>
      <c r="G415" s="30"/>
      <c r="H415" s="15" t="s">
        <v>3737</v>
      </c>
      <c r="I415" s="16">
        <v>1</v>
      </c>
      <c r="AF415" s="3"/>
      <c r="AG415" s="2"/>
    </row>
    <row r="416" spans="4:33" ht="14.25" customHeight="1">
      <c r="D416" s="30"/>
      <c r="E416" s="15" t="s">
        <v>1854</v>
      </c>
      <c r="F416" s="16">
        <v>1</v>
      </c>
      <c r="G416" s="30"/>
      <c r="H416" s="15" t="s">
        <v>3739</v>
      </c>
      <c r="I416" s="16">
        <v>1</v>
      </c>
      <c r="AF416" s="3"/>
      <c r="AG416" s="2"/>
    </row>
    <row r="417" spans="4:33" ht="14.25" customHeight="1">
      <c r="D417" s="30"/>
      <c r="E417" s="15" t="s">
        <v>4476</v>
      </c>
      <c r="F417" s="16">
        <v>1</v>
      </c>
      <c r="G417" s="30"/>
      <c r="H417" s="15" t="s">
        <v>3707</v>
      </c>
      <c r="I417" s="16">
        <v>1</v>
      </c>
      <c r="AF417" s="3"/>
      <c r="AG417" s="2"/>
    </row>
    <row r="418" spans="4:33" ht="14.25" customHeight="1">
      <c r="D418" s="30"/>
      <c r="E418" s="15" t="s">
        <v>677</v>
      </c>
      <c r="F418" s="16">
        <v>1</v>
      </c>
      <c r="G418" s="30"/>
      <c r="H418" s="15" t="s">
        <v>3709</v>
      </c>
      <c r="I418" s="16">
        <v>1</v>
      </c>
      <c r="AF418" s="3"/>
      <c r="AG418" s="2"/>
    </row>
    <row r="419" spans="4:33" ht="14.25" customHeight="1">
      <c r="D419" s="30"/>
      <c r="E419" s="15" t="s">
        <v>721</v>
      </c>
      <c r="F419" s="16">
        <v>1</v>
      </c>
      <c r="G419" s="30"/>
      <c r="H419" s="15" t="s">
        <v>3743</v>
      </c>
      <c r="I419" s="16">
        <v>1</v>
      </c>
      <c r="AF419" s="3"/>
      <c r="AG419" s="2"/>
    </row>
    <row r="420" spans="4:33" ht="14.25" customHeight="1">
      <c r="D420" s="30"/>
      <c r="E420" s="15" t="s">
        <v>1905</v>
      </c>
      <c r="F420" s="16">
        <v>1</v>
      </c>
      <c r="G420" s="30"/>
      <c r="H420" s="15" t="s">
        <v>4154</v>
      </c>
      <c r="I420" s="16">
        <v>1</v>
      </c>
      <c r="AF420" s="3"/>
      <c r="AG420" s="2"/>
    </row>
    <row r="421" spans="4:33" ht="14.25" customHeight="1">
      <c r="D421" s="30"/>
      <c r="E421" s="15" t="s">
        <v>2757</v>
      </c>
      <c r="F421" s="16">
        <v>1</v>
      </c>
      <c r="G421" s="30"/>
      <c r="H421" s="15" t="s">
        <v>2734</v>
      </c>
      <c r="I421" s="16">
        <v>1</v>
      </c>
      <c r="AF421" s="3"/>
      <c r="AG421" s="2"/>
    </row>
    <row r="422" spans="4:33" ht="14.25" customHeight="1">
      <c r="D422" s="30"/>
      <c r="E422" s="15" t="s">
        <v>1978</v>
      </c>
      <c r="F422" s="16">
        <v>1</v>
      </c>
      <c r="G422" s="30"/>
      <c r="H422" s="15" t="s">
        <v>1887</v>
      </c>
      <c r="I422" s="16">
        <v>1</v>
      </c>
      <c r="AF422" s="3"/>
      <c r="AG422" s="2"/>
    </row>
    <row r="423" spans="4:33" ht="14.25" customHeight="1">
      <c r="D423" s="30"/>
      <c r="E423" s="15" t="s">
        <v>3021</v>
      </c>
      <c r="F423" s="16">
        <v>1</v>
      </c>
      <c r="G423" s="30"/>
      <c r="H423" s="15" t="s">
        <v>3928</v>
      </c>
      <c r="I423" s="16">
        <v>1</v>
      </c>
      <c r="AF423" s="3"/>
      <c r="AG423" s="2"/>
    </row>
    <row r="424" spans="4:33" ht="14.25" customHeight="1">
      <c r="D424" s="30"/>
      <c r="E424" s="15" t="s">
        <v>1990</v>
      </c>
      <c r="F424" s="16">
        <v>1</v>
      </c>
      <c r="G424" s="30"/>
      <c r="H424" s="15" t="s">
        <v>677</v>
      </c>
      <c r="I424" s="16">
        <v>1</v>
      </c>
      <c r="AF424" s="3"/>
      <c r="AG424" s="2"/>
    </row>
    <row r="425" spans="4:33" ht="14.25" customHeight="1">
      <c r="D425" s="30"/>
      <c r="E425" s="15" t="s">
        <v>3087</v>
      </c>
      <c r="F425" s="16">
        <v>1</v>
      </c>
      <c r="G425" s="30"/>
      <c r="H425" s="15" t="s">
        <v>3564</v>
      </c>
      <c r="I425" s="16">
        <v>3</v>
      </c>
      <c r="AF425" s="3"/>
      <c r="AG425" s="2"/>
    </row>
    <row r="426" spans="4:33" ht="14.25" customHeight="1">
      <c r="D426" s="30"/>
      <c r="E426" s="15" t="s">
        <v>2037</v>
      </c>
      <c r="F426" s="16">
        <v>1</v>
      </c>
      <c r="G426" s="30"/>
      <c r="H426" s="15" t="s">
        <v>2682</v>
      </c>
      <c r="I426" s="16">
        <v>1</v>
      </c>
      <c r="AF426" s="3"/>
      <c r="AG426" s="2"/>
    </row>
    <row r="427" spans="4:33" ht="14.25" customHeight="1">
      <c r="D427" s="30"/>
      <c r="E427" s="15" t="s">
        <v>3257</v>
      </c>
      <c r="F427" s="16">
        <v>1</v>
      </c>
      <c r="G427" s="30"/>
      <c r="H427" s="15" t="s">
        <v>3730</v>
      </c>
      <c r="I427" s="16">
        <v>1</v>
      </c>
      <c r="AF427" s="3"/>
      <c r="AG427" s="2"/>
    </row>
    <row r="428" spans="4:33" ht="14.25" customHeight="1">
      <c r="D428" s="30"/>
      <c r="E428" s="15" t="s">
        <v>2162</v>
      </c>
      <c r="F428" s="16">
        <v>1</v>
      </c>
      <c r="G428" s="30"/>
      <c r="H428" s="15" t="s">
        <v>3728</v>
      </c>
      <c r="I428" s="16">
        <v>1</v>
      </c>
      <c r="AF428" s="3"/>
      <c r="AG428" s="2"/>
    </row>
    <row r="429" spans="4:33" ht="14.25" customHeight="1">
      <c r="D429" s="30"/>
      <c r="E429" s="15" t="s">
        <v>3372</v>
      </c>
      <c r="F429" s="16">
        <v>1</v>
      </c>
      <c r="G429" s="30"/>
      <c r="H429" s="15" t="s">
        <v>3724</v>
      </c>
      <c r="I429" s="16">
        <v>1</v>
      </c>
      <c r="AF429" s="3"/>
      <c r="AG429" s="2"/>
    </row>
    <row r="430" spans="4:33" ht="14.25" customHeight="1">
      <c r="D430" s="30"/>
      <c r="E430" s="15" t="s">
        <v>2170</v>
      </c>
      <c r="F430" s="16">
        <v>1</v>
      </c>
      <c r="G430" s="30"/>
      <c r="H430" s="15" t="s">
        <v>3775</v>
      </c>
      <c r="I430" s="16">
        <v>1</v>
      </c>
      <c r="AF430" s="3"/>
      <c r="AG430" s="2"/>
    </row>
    <row r="431" spans="4:33" ht="14.25" customHeight="1">
      <c r="D431" s="30"/>
      <c r="E431" s="15" t="s">
        <v>3551</v>
      </c>
      <c r="F431" s="16">
        <v>1</v>
      </c>
      <c r="G431" s="30"/>
      <c r="H431" s="15" t="s">
        <v>3697</v>
      </c>
      <c r="I431" s="16">
        <v>1</v>
      </c>
      <c r="AF431" s="3"/>
      <c r="AG431" s="2"/>
    </row>
    <row r="432" spans="4:33" ht="14.25" customHeight="1">
      <c r="D432" s="30"/>
      <c r="E432" s="15" t="s">
        <v>2258</v>
      </c>
      <c r="F432" s="16">
        <v>1</v>
      </c>
      <c r="G432" s="30"/>
      <c r="H432" s="15" t="s">
        <v>3726</v>
      </c>
      <c r="I432" s="16">
        <v>1</v>
      </c>
      <c r="AF432" s="3"/>
      <c r="AG432" s="2"/>
    </row>
    <row r="433" spans="4:33" ht="14.25" customHeight="1">
      <c r="D433" s="30"/>
      <c r="E433" s="15" t="s">
        <v>3867</v>
      </c>
      <c r="F433" s="16">
        <v>1</v>
      </c>
      <c r="G433" s="30"/>
      <c r="H433" s="15" t="s">
        <v>3777</v>
      </c>
      <c r="I433" s="16">
        <v>1</v>
      </c>
      <c r="AF433" s="3"/>
      <c r="AG433" s="2"/>
    </row>
    <row r="434" spans="4:33" ht="14.25" customHeight="1">
      <c r="D434" s="30"/>
      <c r="E434" s="15" t="s">
        <v>2319</v>
      </c>
      <c r="F434" s="16">
        <v>1</v>
      </c>
      <c r="G434" s="30"/>
      <c r="H434" s="15" t="s">
        <v>3757</v>
      </c>
      <c r="I434" s="16">
        <v>1</v>
      </c>
      <c r="AF434" s="3"/>
      <c r="AG434" s="2"/>
    </row>
    <row r="435" spans="4:33" ht="14.25" customHeight="1">
      <c r="D435" s="30"/>
      <c r="E435" s="15" t="s">
        <v>3982</v>
      </c>
      <c r="F435" s="16">
        <v>1</v>
      </c>
      <c r="G435" s="30"/>
      <c r="H435" s="15" t="s">
        <v>3771</v>
      </c>
      <c r="I435" s="16">
        <v>1</v>
      </c>
      <c r="AF435" s="3"/>
      <c r="AG435" s="2"/>
    </row>
    <row r="436" spans="4:33" ht="14.25" customHeight="1">
      <c r="D436" s="30"/>
      <c r="E436" s="15" t="s">
        <v>2375</v>
      </c>
      <c r="F436" s="16">
        <v>1</v>
      </c>
      <c r="G436" s="30"/>
      <c r="H436" s="15" t="s">
        <v>3759</v>
      </c>
      <c r="I436" s="16">
        <v>1</v>
      </c>
      <c r="AF436" s="3"/>
      <c r="AG436" s="2"/>
    </row>
    <row r="437" spans="4:33" ht="14.25" customHeight="1">
      <c r="D437" s="30"/>
      <c r="E437" s="15" t="s">
        <v>4148</v>
      </c>
      <c r="F437" s="16">
        <v>1</v>
      </c>
      <c r="G437" s="30"/>
      <c r="H437" s="15" t="s">
        <v>3755</v>
      </c>
      <c r="I437" s="16">
        <v>1</v>
      </c>
      <c r="AF437" s="3"/>
      <c r="AG437" s="2"/>
    </row>
    <row r="438" spans="4:33" ht="14.25" customHeight="1">
      <c r="D438" s="30"/>
      <c r="E438" s="15" t="s">
        <v>2394</v>
      </c>
      <c r="F438" s="16">
        <v>1</v>
      </c>
      <c r="G438" s="30"/>
      <c r="H438" s="15" t="s">
        <v>3781</v>
      </c>
      <c r="I438" s="16">
        <v>1</v>
      </c>
      <c r="AF438" s="3"/>
      <c r="AG438" s="2"/>
    </row>
    <row r="439" spans="4:33" ht="14.25" customHeight="1">
      <c r="D439" s="30"/>
      <c r="E439" s="15" t="s">
        <v>4383</v>
      </c>
      <c r="F439" s="16">
        <v>1</v>
      </c>
      <c r="G439" s="30"/>
      <c r="H439" s="15" t="s">
        <v>2983</v>
      </c>
      <c r="I439" s="16">
        <v>1</v>
      </c>
      <c r="AF439" s="3"/>
      <c r="AG439" s="2"/>
    </row>
    <row r="440" spans="4:33" ht="14.25" customHeight="1">
      <c r="D440" s="30"/>
      <c r="E440" s="15" t="s">
        <v>2410</v>
      </c>
      <c r="F440" s="16">
        <v>1</v>
      </c>
      <c r="G440" s="13" t="s">
        <v>1221</v>
      </c>
      <c r="H440" s="21"/>
      <c r="I440" s="14">
        <v>53</v>
      </c>
      <c r="AF440" s="3"/>
      <c r="AG440" s="2"/>
    </row>
    <row r="441" spans="4:33" ht="14.25" customHeight="1">
      <c r="D441" s="30"/>
      <c r="E441" s="15" t="s">
        <v>4430</v>
      </c>
      <c r="F441" s="16">
        <v>1</v>
      </c>
      <c r="G441" s="13" t="s">
        <v>54</v>
      </c>
      <c r="H441" s="13" t="s">
        <v>1745</v>
      </c>
      <c r="I441" s="14">
        <v>1</v>
      </c>
      <c r="AF441" s="3"/>
      <c r="AG441" s="2"/>
    </row>
    <row r="442" spans="4:33" ht="14.25" customHeight="1">
      <c r="D442" s="30"/>
      <c r="E442" s="15" t="s">
        <v>2501</v>
      </c>
      <c r="F442" s="16">
        <v>1</v>
      </c>
      <c r="G442" s="30"/>
      <c r="H442" s="15" t="s">
        <v>2280</v>
      </c>
      <c r="I442" s="16">
        <v>1</v>
      </c>
      <c r="AF442" s="3"/>
      <c r="AG442" s="2"/>
    </row>
    <row r="443" spans="4:33" ht="14.25" customHeight="1">
      <c r="D443" s="30"/>
      <c r="E443" s="15" t="s">
        <v>4486</v>
      </c>
      <c r="F443" s="16">
        <v>1</v>
      </c>
      <c r="G443" s="30"/>
      <c r="H443" s="15" t="s">
        <v>1861</v>
      </c>
      <c r="I443" s="16">
        <v>1</v>
      </c>
      <c r="AF443" s="3"/>
      <c r="AG443" s="2"/>
    </row>
    <row r="444" spans="4:33" ht="14.25" customHeight="1">
      <c r="D444" s="30"/>
      <c r="E444" s="15" t="s">
        <v>2520</v>
      </c>
      <c r="F444" s="16">
        <v>1</v>
      </c>
      <c r="G444" s="30"/>
      <c r="H444" s="15" t="s">
        <v>1902</v>
      </c>
      <c r="I444" s="16">
        <v>1</v>
      </c>
      <c r="AF444" s="3"/>
      <c r="AG444" s="2"/>
    </row>
    <row r="445" spans="4:33" ht="14.25" customHeight="1">
      <c r="D445" s="30"/>
      <c r="E445" s="15" t="s">
        <v>4640</v>
      </c>
      <c r="F445" s="16">
        <v>1</v>
      </c>
      <c r="G445" s="30"/>
      <c r="H445" s="15" t="s">
        <v>2030</v>
      </c>
      <c r="I445" s="16">
        <v>1</v>
      </c>
      <c r="AF445" s="3"/>
      <c r="AG445" s="2"/>
    </row>
    <row r="446" spans="4:33" ht="14.25" customHeight="1">
      <c r="D446" s="30"/>
      <c r="E446" s="15" t="s">
        <v>2597</v>
      </c>
      <c r="F446" s="16">
        <v>1</v>
      </c>
      <c r="G446" s="30"/>
      <c r="H446" s="15" t="s">
        <v>662</v>
      </c>
      <c r="I446" s="16">
        <v>1</v>
      </c>
      <c r="AF446" s="3"/>
      <c r="AG446" s="2"/>
    </row>
    <row r="447" spans="4:33" ht="14.25" customHeight="1">
      <c r="D447" s="30"/>
      <c r="E447" s="15" t="s">
        <v>2642</v>
      </c>
      <c r="F447" s="16">
        <v>1</v>
      </c>
      <c r="G447" s="30"/>
      <c r="H447" s="15" t="s">
        <v>1080</v>
      </c>
      <c r="I447" s="16">
        <v>1</v>
      </c>
      <c r="AF447" s="3"/>
      <c r="AG447" s="2"/>
    </row>
    <row r="448" spans="4:33" ht="14.25" customHeight="1">
      <c r="D448" s="13" t="s">
        <v>1212</v>
      </c>
      <c r="E448" s="21"/>
      <c r="F448" s="14">
        <v>56</v>
      </c>
      <c r="G448" s="30"/>
      <c r="H448" s="15" t="s">
        <v>904</v>
      </c>
      <c r="I448" s="16">
        <v>1</v>
      </c>
      <c r="AF448" s="3"/>
      <c r="AG448" s="2"/>
    </row>
    <row r="449" spans="4:33" ht="14.25" customHeight="1">
      <c r="D449" s="13" t="s">
        <v>54</v>
      </c>
      <c r="E449" s="13" t="s">
        <v>1655</v>
      </c>
      <c r="F449" s="14">
        <v>3</v>
      </c>
      <c r="G449" s="30"/>
      <c r="H449" s="15" t="s">
        <v>2155</v>
      </c>
      <c r="I449" s="16">
        <v>1</v>
      </c>
      <c r="AF449" s="3"/>
      <c r="AG449" s="2"/>
    </row>
    <row r="450" spans="4:33" ht="14.25" customHeight="1">
      <c r="D450" s="30"/>
      <c r="E450" s="15" t="s">
        <v>1614</v>
      </c>
      <c r="F450" s="16">
        <v>2</v>
      </c>
      <c r="G450" s="30"/>
      <c r="H450" s="15" t="s">
        <v>1268</v>
      </c>
      <c r="I450" s="16">
        <v>1</v>
      </c>
      <c r="AF450" s="3"/>
      <c r="AG450" s="2"/>
    </row>
    <row r="451" spans="4:33" ht="14.25" customHeight="1">
      <c r="D451" s="30"/>
      <c r="E451" s="15" t="s">
        <v>1469</v>
      </c>
      <c r="F451" s="16">
        <v>2</v>
      </c>
      <c r="G451" s="30"/>
      <c r="H451" s="15" t="s">
        <v>1642</v>
      </c>
      <c r="I451" s="16">
        <v>1</v>
      </c>
      <c r="AF451" s="3"/>
      <c r="AG451" s="2"/>
    </row>
    <row r="452" spans="4:33" ht="14.25" customHeight="1">
      <c r="D452" s="30"/>
      <c r="E452" s="15" t="s">
        <v>662</v>
      </c>
      <c r="F452" s="16">
        <v>2</v>
      </c>
      <c r="G452" s="30"/>
      <c r="H452" s="15" t="s">
        <v>536</v>
      </c>
      <c r="I452" s="16">
        <v>1</v>
      </c>
      <c r="AF452" s="3"/>
      <c r="AG452" s="2"/>
    </row>
    <row r="453" spans="4:33" ht="14.25" customHeight="1">
      <c r="D453" s="30"/>
      <c r="E453" s="15" t="s">
        <v>1973</v>
      </c>
      <c r="F453" s="16">
        <v>1</v>
      </c>
      <c r="G453" s="30"/>
      <c r="H453" s="15" t="s">
        <v>1666</v>
      </c>
      <c r="I453" s="16">
        <v>1</v>
      </c>
      <c r="AF453" s="3"/>
      <c r="AG453" s="2"/>
    </row>
    <row r="454" spans="4:33" ht="14.25" customHeight="1">
      <c r="D454" s="30"/>
      <c r="E454" s="15" t="s">
        <v>1830</v>
      </c>
      <c r="F454" s="16">
        <v>1</v>
      </c>
      <c r="G454" s="30"/>
      <c r="H454" s="15" t="s">
        <v>1401</v>
      </c>
      <c r="I454" s="16">
        <v>1</v>
      </c>
      <c r="AF454" s="3"/>
      <c r="AG454" s="2"/>
    </row>
    <row r="455" spans="4:33" ht="14.25" customHeight="1">
      <c r="D455" s="30"/>
      <c r="E455" s="15" t="s">
        <v>2187</v>
      </c>
      <c r="F455" s="16">
        <v>1</v>
      </c>
      <c r="G455" s="30"/>
      <c r="H455" s="15" t="s">
        <v>1674</v>
      </c>
      <c r="I455" s="16">
        <v>1</v>
      </c>
      <c r="AF455" s="3"/>
      <c r="AG455" s="2"/>
    </row>
    <row r="456" spans="4:33" ht="14.25" customHeight="1">
      <c r="D456" s="30"/>
      <c r="E456" s="15" t="s">
        <v>1341</v>
      </c>
      <c r="F456" s="16">
        <v>1</v>
      </c>
      <c r="G456" s="30"/>
      <c r="H456" s="15" t="s">
        <v>1277</v>
      </c>
      <c r="I456" s="16">
        <v>2</v>
      </c>
      <c r="AF456" s="3"/>
      <c r="AG456" s="2"/>
    </row>
    <row r="457" spans="4:33" ht="14.25" customHeight="1">
      <c r="D457" s="30"/>
      <c r="E457" s="15" t="s">
        <v>1882</v>
      </c>
      <c r="F457" s="16">
        <v>1</v>
      </c>
      <c r="G457" s="30"/>
      <c r="H457" s="15" t="s">
        <v>854</v>
      </c>
      <c r="I457" s="16">
        <v>1</v>
      </c>
      <c r="AF457" s="3"/>
      <c r="AG457" s="2"/>
    </row>
    <row r="458" spans="4:33" ht="14.25" customHeight="1">
      <c r="D458" s="30"/>
      <c r="E458" s="15" t="s">
        <v>1388</v>
      </c>
      <c r="F458" s="16">
        <v>1</v>
      </c>
      <c r="G458" s="30"/>
      <c r="H458" s="15" t="s">
        <v>111</v>
      </c>
      <c r="I458" s="16">
        <v>1</v>
      </c>
      <c r="AF458" s="3"/>
      <c r="AG458" s="2"/>
    </row>
    <row r="459" spans="4:33" ht="14.25" customHeight="1">
      <c r="D459" s="30"/>
      <c r="E459" s="15" t="s">
        <v>2074</v>
      </c>
      <c r="F459" s="16">
        <v>1</v>
      </c>
      <c r="G459" s="30"/>
      <c r="H459" s="15" t="s">
        <v>2174</v>
      </c>
      <c r="I459" s="16">
        <v>2</v>
      </c>
      <c r="AF459" s="3"/>
      <c r="AG459" s="2"/>
    </row>
    <row r="460" spans="4:33" ht="14.25" customHeight="1">
      <c r="D460" s="30"/>
      <c r="E460" s="15" t="s">
        <v>1407</v>
      </c>
      <c r="F460" s="16">
        <v>1</v>
      </c>
      <c r="G460" s="30"/>
      <c r="H460" s="15" t="s">
        <v>1013</v>
      </c>
      <c r="I460" s="16">
        <v>1</v>
      </c>
      <c r="AF460" s="3"/>
      <c r="AG460" s="2"/>
    </row>
    <row r="461" spans="4:33" ht="14.25" customHeight="1">
      <c r="D461" s="30"/>
      <c r="E461" s="15" t="s">
        <v>1782</v>
      </c>
      <c r="F461" s="16">
        <v>1</v>
      </c>
      <c r="G461" s="30"/>
      <c r="H461" s="15" t="s">
        <v>1617</v>
      </c>
      <c r="I461" s="16">
        <v>1</v>
      </c>
      <c r="AF461" s="3"/>
      <c r="AG461" s="2"/>
    </row>
    <row r="462" spans="4:33" ht="14.25" customHeight="1">
      <c r="D462" s="30"/>
      <c r="E462" s="15" t="s">
        <v>1264</v>
      </c>
      <c r="F462" s="16">
        <v>1</v>
      </c>
      <c r="G462" s="30"/>
      <c r="H462" s="15" t="s">
        <v>1718</v>
      </c>
      <c r="I462" s="16">
        <v>1</v>
      </c>
      <c r="AF462" s="3"/>
      <c r="AG462" s="2"/>
    </row>
    <row r="463" spans="4:33" ht="14.25" customHeight="1">
      <c r="D463" s="30"/>
      <c r="E463" s="15" t="s">
        <v>1874</v>
      </c>
      <c r="F463" s="16">
        <v>1</v>
      </c>
      <c r="G463" s="30"/>
      <c r="H463" s="15" t="s">
        <v>2273</v>
      </c>
      <c r="I463" s="16">
        <v>1</v>
      </c>
      <c r="AF463" s="3"/>
      <c r="AG463" s="2"/>
    </row>
    <row r="464" spans="4:33" ht="14.25" customHeight="1">
      <c r="D464" s="30"/>
      <c r="E464" s="15" t="s">
        <v>1504</v>
      </c>
      <c r="F464" s="16">
        <v>1</v>
      </c>
      <c r="G464" s="30"/>
      <c r="H464" s="15" t="s">
        <v>832</v>
      </c>
      <c r="I464" s="16">
        <v>1</v>
      </c>
      <c r="AF464" s="3"/>
      <c r="AG464" s="2"/>
    </row>
    <row r="465" spans="4:33" ht="14.25" customHeight="1">
      <c r="D465" s="30"/>
      <c r="E465" s="15" t="s">
        <v>1924</v>
      </c>
      <c r="F465" s="16">
        <v>1</v>
      </c>
      <c r="G465" s="30"/>
      <c r="H465" s="15" t="s">
        <v>1296</v>
      </c>
      <c r="I465" s="16">
        <v>1</v>
      </c>
      <c r="AF465" s="3"/>
      <c r="AG465" s="2"/>
    </row>
    <row r="466" spans="4:33" ht="14.25" customHeight="1">
      <c r="D466" s="30"/>
      <c r="E466" s="15" t="s">
        <v>1539</v>
      </c>
      <c r="F466" s="16">
        <v>1</v>
      </c>
      <c r="G466" s="30"/>
      <c r="H466" s="15" t="s">
        <v>1107</v>
      </c>
      <c r="I466" s="16">
        <v>1</v>
      </c>
      <c r="AF466" s="3"/>
      <c r="AG466" s="2"/>
    </row>
    <row r="467" spans="4:33" ht="14.25" customHeight="1">
      <c r="D467" s="30"/>
      <c r="E467" s="15" t="s">
        <v>2013</v>
      </c>
      <c r="F467" s="16">
        <v>1</v>
      </c>
      <c r="G467" s="30"/>
      <c r="H467" s="15" t="s">
        <v>524</v>
      </c>
      <c r="I467" s="16">
        <v>1</v>
      </c>
      <c r="AF467" s="3"/>
      <c r="AG467" s="2"/>
    </row>
    <row r="468" spans="4:33" ht="14.25" customHeight="1">
      <c r="D468" s="30"/>
      <c r="E468" s="15" t="s">
        <v>1549</v>
      </c>
      <c r="F468" s="16">
        <v>1</v>
      </c>
      <c r="G468" s="30"/>
      <c r="H468" s="15" t="s">
        <v>581</v>
      </c>
      <c r="I468" s="16">
        <v>1</v>
      </c>
      <c r="AF468" s="3"/>
      <c r="AG468" s="2"/>
    </row>
    <row r="469" spans="4:33" ht="14.25" customHeight="1">
      <c r="D469" s="30"/>
      <c r="E469" s="15" t="s">
        <v>2104</v>
      </c>
      <c r="F469" s="16">
        <v>1</v>
      </c>
      <c r="G469" s="30"/>
      <c r="H469" s="15" t="s">
        <v>1397</v>
      </c>
      <c r="I469" s="16">
        <v>1</v>
      </c>
      <c r="AF469" s="3"/>
      <c r="AG469" s="2"/>
    </row>
    <row r="470" spans="4:33" ht="14.25" customHeight="1">
      <c r="D470" s="30"/>
      <c r="E470" s="15" t="s">
        <v>1558</v>
      </c>
      <c r="F470" s="16">
        <v>1</v>
      </c>
      <c r="G470" s="30"/>
      <c r="H470" s="15" t="s">
        <v>1706</v>
      </c>
      <c r="I470" s="16">
        <v>1</v>
      </c>
      <c r="AF470" s="3"/>
      <c r="AG470" s="2"/>
    </row>
    <row r="471" spans="4:33" ht="14.25" customHeight="1">
      <c r="D471" s="30"/>
      <c r="E471" s="15" t="s">
        <v>1309</v>
      </c>
      <c r="F471" s="16">
        <v>1</v>
      </c>
      <c r="G471" s="30"/>
      <c r="H471" s="15" t="s">
        <v>641</v>
      </c>
      <c r="I471" s="16">
        <v>2</v>
      </c>
      <c r="AF471" s="3"/>
      <c r="AG471" s="2"/>
    </row>
    <row r="472" spans="4:33" ht="14.25" customHeight="1">
      <c r="D472" s="30"/>
      <c r="E472" s="15" t="s">
        <v>1565</v>
      </c>
      <c r="F472" s="16">
        <v>1</v>
      </c>
      <c r="G472" s="30"/>
      <c r="H472" s="15" t="s">
        <v>2008</v>
      </c>
      <c r="I472" s="16">
        <v>1</v>
      </c>
      <c r="AF472" s="3"/>
      <c r="AG472" s="2"/>
    </row>
    <row r="473" spans="4:33" ht="14.25" customHeight="1">
      <c r="D473" s="30"/>
      <c r="E473" s="15" t="s">
        <v>1785</v>
      </c>
      <c r="F473" s="16">
        <v>1</v>
      </c>
      <c r="G473" s="30"/>
      <c r="H473" s="15" t="s">
        <v>2203</v>
      </c>
      <c r="I473" s="16">
        <v>1</v>
      </c>
      <c r="AF473" s="3"/>
      <c r="AG473" s="2"/>
    </row>
    <row r="474" spans="4:33" ht="14.25" customHeight="1">
      <c r="D474" s="30"/>
      <c r="E474" s="15" t="s">
        <v>1593</v>
      </c>
      <c r="F474" s="16">
        <v>1</v>
      </c>
      <c r="G474" s="30"/>
      <c r="H474" s="15" t="s">
        <v>1993</v>
      </c>
      <c r="I474" s="16">
        <v>1</v>
      </c>
      <c r="AF474" s="3"/>
      <c r="AG474" s="2"/>
    </row>
    <row r="475" spans="4:33" ht="14.25" customHeight="1">
      <c r="D475" s="30"/>
      <c r="E475" s="15" t="s">
        <v>1857</v>
      </c>
      <c r="F475" s="16">
        <v>1</v>
      </c>
      <c r="G475" s="30"/>
      <c r="H475" s="15" t="s">
        <v>1519</v>
      </c>
      <c r="I475" s="16">
        <v>2</v>
      </c>
      <c r="AF475" s="3"/>
      <c r="AG475" s="2"/>
    </row>
    <row r="476" spans="4:33" ht="14.25" customHeight="1">
      <c r="D476" s="30"/>
      <c r="E476" s="15" t="s">
        <v>1275</v>
      </c>
      <c r="F476" s="16">
        <v>1</v>
      </c>
      <c r="G476" s="30"/>
      <c r="H476" s="15" t="s">
        <v>895</v>
      </c>
      <c r="I476" s="16">
        <v>1</v>
      </c>
      <c r="AF476" s="3"/>
      <c r="AG476" s="2"/>
    </row>
    <row r="477" spans="4:33" ht="14.25" customHeight="1">
      <c r="D477" s="30"/>
      <c r="E477" s="15" t="s">
        <v>1877</v>
      </c>
      <c r="F477" s="16">
        <v>1</v>
      </c>
      <c r="G477" s="30"/>
      <c r="H477" s="15" t="s">
        <v>1632</v>
      </c>
      <c r="I477" s="16">
        <v>1</v>
      </c>
      <c r="AF477" s="3"/>
      <c r="AG477" s="2"/>
    </row>
    <row r="478" spans="4:33" ht="14.25" customHeight="1">
      <c r="D478" s="30"/>
      <c r="E478" s="15" t="s">
        <v>1294</v>
      </c>
      <c r="F478" s="16">
        <v>1</v>
      </c>
      <c r="G478" s="30"/>
      <c r="H478" s="15" t="s">
        <v>1878</v>
      </c>
      <c r="I478" s="16">
        <v>2</v>
      </c>
      <c r="AF478" s="3"/>
      <c r="AG478" s="2"/>
    </row>
    <row r="479" spans="4:33" ht="14.25" customHeight="1">
      <c r="D479" s="30"/>
      <c r="E479" s="15" t="s">
        <v>1896</v>
      </c>
      <c r="F479" s="16">
        <v>1</v>
      </c>
      <c r="G479" s="30"/>
      <c r="H479" s="15" t="s">
        <v>1721</v>
      </c>
      <c r="I479" s="16">
        <v>2</v>
      </c>
      <c r="AF479" s="3"/>
      <c r="AG479" s="2"/>
    </row>
    <row r="480" spans="4:33" ht="14.25" customHeight="1">
      <c r="D480" s="30"/>
      <c r="E480" s="15" t="s">
        <v>1679</v>
      </c>
      <c r="F480" s="16">
        <v>1</v>
      </c>
      <c r="G480" s="13" t="s">
        <v>1210</v>
      </c>
      <c r="H480" s="21"/>
      <c r="I480" s="14">
        <v>45</v>
      </c>
      <c r="AF480" s="3"/>
      <c r="AG480" s="2"/>
    </row>
    <row r="481" spans="4:33" ht="14.25" customHeight="1">
      <c r="D481" s="30"/>
      <c r="E481" s="15" t="s">
        <v>1930</v>
      </c>
      <c r="F481" s="16">
        <v>1</v>
      </c>
      <c r="G481" s="13" t="s">
        <v>737</v>
      </c>
      <c r="H481" s="13" t="s">
        <v>2858</v>
      </c>
      <c r="I481" s="14">
        <v>1</v>
      </c>
      <c r="AF481" s="3"/>
      <c r="AG481" s="2"/>
    </row>
    <row r="482" spans="4:33" ht="14.25" customHeight="1">
      <c r="D482" s="30"/>
      <c r="E482" s="15" t="s">
        <v>1729</v>
      </c>
      <c r="F482" s="16">
        <v>1</v>
      </c>
      <c r="G482" s="30"/>
      <c r="H482" s="15" t="s">
        <v>3802</v>
      </c>
      <c r="I482" s="16">
        <v>1</v>
      </c>
      <c r="AF482" s="3"/>
      <c r="AG482" s="2"/>
    </row>
    <row r="483" spans="4:33" ht="14.25" customHeight="1">
      <c r="D483" s="30"/>
      <c r="E483" s="15" t="s">
        <v>1984</v>
      </c>
      <c r="F483" s="16">
        <v>1</v>
      </c>
      <c r="G483" s="30"/>
      <c r="H483" s="15" t="s">
        <v>3823</v>
      </c>
      <c r="I483" s="16">
        <v>1</v>
      </c>
      <c r="AF483" s="3"/>
      <c r="AG483" s="2"/>
    </row>
    <row r="484" spans="4:33" ht="14.25" customHeight="1">
      <c r="D484" s="30"/>
      <c r="E484" s="15" t="s">
        <v>1740</v>
      </c>
      <c r="F484" s="16">
        <v>1</v>
      </c>
      <c r="G484" s="30"/>
      <c r="H484" s="15" t="s">
        <v>3887</v>
      </c>
      <c r="I484" s="16">
        <v>1</v>
      </c>
      <c r="AF484" s="3"/>
      <c r="AG484" s="2"/>
    </row>
    <row r="485" spans="4:33" ht="14.25" customHeight="1">
      <c r="D485" s="30"/>
      <c r="E485" s="15" t="s">
        <v>2018</v>
      </c>
      <c r="F485" s="16">
        <v>1</v>
      </c>
      <c r="G485" s="30"/>
      <c r="H485" s="15" t="s">
        <v>2873</v>
      </c>
      <c r="I485" s="16">
        <v>1</v>
      </c>
      <c r="AF485" s="3"/>
      <c r="AG485" s="2"/>
    </row>
    <row r="486" spans="4:33" ht="14.25" customHeight="1">
      <c r="D486" s="30"/>
      <c r="E486" s="15" t="s">
        <v>1758</v>
      </c>
      <c r="F486" s="16">
        <v>1</v>
      </c>
      <c r="G486" s="30"/>
      <c r="H486" s="15" t="s">
        <v>3783</v>
      </c>
      <c r="I486" s="16">
        <v>1</v>
      </c>
      <c r="AF486" s="3"/>
      <c r="AG486" s="2"/>
    </row>
    <row r="487" spans="4:33" ht="14.25" customHeight="1">
      <c r="D487" s="30"/>
      <c r="E487" s="15" t="s">
        <v>2091</v>
      </c>
      <c r="F487" s="16">
        <v>1</v>
      </c>
      <c r="G487" s="30"/>
      <c r="H487" s="15" t="s">
        <v>1255</v>
      </c>
      <c r="I487" s="16">
        <v>1</v>
      </c>
      <c r="AF487" s="3"/>
      <c r="AG487" s="2"/>
    </row>
    <row r="488" spans="4:33" ht="14.25" customHeight="1">
      <c r="D488" s="30"/>
      <c r="E488" s="15" t="s">
        <v>1761</v>
      </c>
      <c r="F488" s="16">
        <v>1</v>
      </c>
      <c r="G488" s="30"/>
      <c r="H488" s="15" t="s">
        <v>3173</v>
      </c>
      <c r="I488" s="16">
        <v>1</v>
      </c>
      <c r="AF488" s="3"/>
      <c r="AG488" s="2"/>
    </row>
    <row r="489" spans="4:33" ht="14.25" customHeight="1">
      <c r="D489" s="30"/>
      <c r="E489" s="15" t="s">
        <v>2147</v>
      </c>
      <c r="F489" s="16">
        <v>1</v>
      </c>
      <c r="G489" s="30"/>
      <c r="H489" s="15" t="s">
        <v>2297</v>
      </c>
      <c r="I489" s="16">
        <v>1</v>
      </c>
      <c r="AF489" s="3"/>
      <c r="AG489" s="2"/>
    </row>
    <row r="490" spans="4:33" ht="14.25" customHeight="1">
      <c r="D490" s="30"/>
      <c r="E490" s="15" t="s">
        <v>2309</v>
      </c>
      <c r="F490" s="16">
        <v>1</v>
      </c>
      <c r="G490" s="30"/>
      <c r="H490" s="15" t="s">
        <v>4658</v>
      </c>
      <c r="I490" s="16">
        <v>1</v>
      </c>
      <c r="AF490" s="3"/>
      <c r="AG490" s="2"/>
    </row>
    <row r="491" spans="4:33" ht="14.25" customHeight="1">
      <c r="D491" s="30"/>
      <c r="E491" s="15" t="s">
        <v>2268</v>
      </c>
      <c r="F491" s="16">
        <v>1</v>
      </c>
      <c r="G491" s="30"/>
      <c r="H491" s="15" t="s">
        <v>3576</v>
      </c>
      <c r="I491" s="16">
        <v>1</v>
      </c>
      <c r="AF491" s="3"/>
      <c r="AG491" s="2"/>
    </row>
    <row r="492" spans="4:33" ht="14.25" customHeight="1">
      <c r="D492" s="30"/>
      <c r="E492" s="15" t="s">
        <v>1769</v>
      </c>
      <c r="F492" s="16">
        <v>1</v>
      </c>
      <c r="G492" s="30"/>
      <c r="H492" s="15" t="s">
        <v>3969</v>
      </c>
      <c r="I492" s="16">
        <v>1</v>
      </c>
      <c r="AF492" s="3"/>
      <c r="AG492" s="2"/>
    </row>
    <row r="493" spans="4:33" ht="14.25" customHeight="1">
      <c r="D493" s="30"/>
      <c r="E493" s="15" t="s">
        <v>1779</v>
      </c>
      <c r="F493" s="16">
        <v>1</v>
      </c>
      <c r="G493" s="30"/>
      <c r="H493" s="15" t="s">
        <v>4544</v>
      </c>
      <c r="I493" s="16">
        <v>1</v>
      </c>
      <c r="AF493" s="3"/>
      <c r="AG493" s="2"/>
    </row>
    <row r="494" spans="4:33" ht="14.25" customHeight="1">
      <c r="D494" s="30"/>
      <c r="E494" s="15" t="s">
        <v>1763</v>
      </c>
      <c r="F494" s="16">
        <v>1</v>
      </c>
      <c r="G494" s="30"/>
      <c r="H494" s="15" t="s">
        <v>273</v>
      </c>
      <c r="I494" s="16">
        <v>1</v>
      </c>
      <c r="AF494" s="3"/>
      <c r="AG494" s="2"/>
    </row>
    <row r="495" spans="4:33" ht="14.25" customHeight="1">
      <c r="D495" s="13" t="s">
        <v>1210</v>
      </c>
      <c r="E495" s="21"/>
      <c r="F495" s="14">
        <v>51</v>
      </c>
      <c r="G495" s="30"/>
      <c r="H495" s="15" t="s">
        <v>4438</v>
      </c>
      <c r="I495" s="16">
        <v>1</v>
      </c>
      <c r="AF495" s="3"/>
      <c r="AG495" s="2"/>
    </row>
    <row r="496" spans="4:33" ht="14.25" customHeight="1">
      <c r="D496" s="13" t="s">
        <v>2348</v>
      </c>
      <c r="E496" s="13" t="s">
        <v>783</v>
      </c>
      <c r="F496" s="14">
        <v>2</v>
      </c>
      <c r="G496" s="30"/>
      <c r="H496" s="15" t="s">
        <v>4447</v>
      </c>
      <c r="I496" s="16">
        <v>1</v>
      </c>
      <c r="AF496" s="3"/>
      <c r="AG496" s="2"/>
    </row>
    <row r="497" spans="4:33" ht="14.25" customHeight="1">
      <c r="D497" s="30"/>
      <c r="E497" s="15" t="s">
        <v>1573</v>
      </c>
      <c r="F497" s="16">
        <v>2</v>
      </c>
      <c r="G497" s="30"/>
      <c r="H497" s="15" t="s">
        <v>671</v>
      </c>
      <c r="I497" s="16">
        <v>5</v>
      </c>
      <c r="AF497" s="3"/>
      <c r="AG497" s="2"/>
    </row>
    <row r="498" spans="4:33" ht="14.25" customHeight="1">
      <c r="D498" s="30"/>
      <c r="E498" s="15" t="s">
        <v>876</v>
      </c>
      <c r="F498" s="16">
        <v>2</v>
      </c>
      <c r="G498" s="30"/>
      <c r="H498" s="15" t="s">
        <v>814</v>
      </c>
      <c r="I498" s="16">
        <v>1</v>
      </c>
      <c r="AF498" s="3"/>
      <c r="AG498" s="2"/>
    </row>
    <row r="499" spans="4:33" ht="14.25" customHeight="1">
      <c r="D499" s="30"/>
      <c r="E499" s="15" t="s">
        <v>2691</v>
      </c>
      <c r="F499" s="16">
        <v>2</v>
      </c>
      <c r="G499" s="30"/>
      <c r="H499" s="15" t="s">
        <v>144</v>
      </c>
      <c r="I499" s="16">
        <v>1</v>
      </c>
      <c r="AF499" s="3"/>
      <c r="AG499" s="2"/>
    </row>
    <row r="500" spans="4:33" ht="14.25" customHeight="1">
      <c r="D500" s="30"/>
      <c r="E500" s="15" t="s">
        <v>4364</v>
      </c>
      <c r="F500" s="16">
        <v>1</v>
      </c>
      <c r="G500" s="30"/>
      <c r="H500" s="15" t="s">
        <v>495</v>
      </c>
      <c r="I500" s="16">
        <v>1</v>
      </c>
      <c r="AF500" s="3"/>
      <c r="AG500" s="2"/>
    </row>
    <row r="501" spans="4:33" ht="14.25" customHeight="1">
      <c r="D501" s="30"/>
      <c r="E501" s="15" t="s">
        <v>3396</v>
      </c>
      <c r="F501" s="16">
        <v>1</v>
      </c>
      <c r="G501" s="30"/>
      <c r="H501" s="15" t="s">
        <v>3353</v>
      </c>
      <c r="I501" s="16">
        <v>1</v>
      </c>
      <c r="AF501" s="3"/>
      <c r="AG501" s="2"/>
    </row>
    <row r="502" spans="4:33" ht="14.25" customHeight="1">
      <c r="D502" s="30"/>
      <c r="E502" s="15" t="s">
        <v>3101</v>
      </c>
      <c r="F502" s="16">
        <v>1</v>
      </c>
      <c r="G502" s="30"/>
      <c r="H502" s="15" t="s">
        <v>4542</v>
      </c>
      <c r="I502" s="16">
        <v>1</v>
      </c>
      <c r="AF502" s="3"/>
      <c r="AG502" s="2"/>
    </row>
    <row r="503" spans="4:33" ht="14.25" customHeight="1">
      <c r="D503" s="30"/>
      <c r="E503" s="15" t="s">
        <v>715</v>
      </c>
      <c r="F503" s="16">
        <v>1</v>
      </c>
      <c r="G503" s="30"/>
      <c r="H503" s="15" t="s">
        <v>2098</v>
      </c>
      <c r="I503" s="16">
        <v>1</v>
      </c>
      <c r="AF503" s="3"/>
      <c r="AG503" s="2"/>
    </row>
    <row r="504" spans="4:33" ht="14.25" customHeight="1">
      <c r="D504" s="30"/>
      <c r="E504" s="15" t="s">
        <v>3881</v>
      </c>
      <c r="F504" s="16">
        <v>1</v>
      </c>
      <c r="G504" s="30"/>
      <c r="H504" s="15" t="s">
        <v>1244</v>
      </c>
      <c r="I504" s="16">
        <v>2</v>
      </c>
      <c r="AF504" s="3"/>
      <c r="AG504" s="2"/>
    </row>
    <row r="505" spans="4:33" ht="14.25" customHeight="1">
      <c r="D505" s="30"/>
      <c r="E505" s="15" t="s">
        <v>2353</v>
      </c>
      <c r="F505" s="16">
        <v>1</v>
      </c>
      <c r="G505" s="30"/>
      <c r="H505" s="15" t="s">
        <v>1650</v>
      </c>
      <c r="I505" s="16">
        <v>1</v>
      </c>
      <c r="AF505" s="3"/>
      <c r="AG505" s="2"/>
    </row>
    <row r="506" spans="4:33" ht="14.25" customHeight="1">
      <c r="D506" s="30"/>
      <c r="E506" s="15" t="s">
        <v>4535</v>
      </c>
      <c r="F506" s="16">
        <v>1</v>
      </c>
      <c r="G506" s="13" t="s">
        <v>1220</v>
      </c>
      <c r="H506" s="21"/>
      <c r="I506" s="14">
        <v>30</v>
      </c>
      <c r="AF506" s="3"/>
      <c r="AG506" s="2"/>
    </row>
    <row r="507" spans="4:33" ht="14.25" customHeight="1">
      <c r="D507" s="30"/>
      <c r="E507" s="15" t="s">
        <v>2360</v>
      </c>
      <c r="F507" s="16">
        <v>1</v>
      </c>
      <c r="G507" s="13" t="s">
        <v>499</v>
      </c>
      <c r="H507" s="13" t="s">
        <v>2026</v>
      </c>
      <c r="I507" s="14">
        <v>1</v>
      </c>
      <c r="AF507" s="3"/>
      <c r="AG507" s="2"/>
    </row>
    <row r="508" spans="4:33" ht="14.25" customHeight="1">
      <c r="D508" s="30"/>
      <c r="E508" s="15" t="s">
        <v>3134</v>
      </c>
      <c r="F508" s="16">
        <v>1</v>
      </c>
      <c r="G508" s="30"/>
      <c r="H508" s="15" t="s">
        <v>1908</v>
      </c>
      <c r="I508" s="16">
        <v>1</v>
      </c>
      <c r="AF508" s="3"/>
      <c r="AG508" s="2"/>
    </row>
    <row r="509" spans="4:33" ht="14.25" customHeight="1">
      <c r="D509" s="30"/>
      <c r="E509" s="15" t="s">
        <v>2363</v>
      </c>
      <c r="F509" s="16">
        <v>1</v>
      </c>
      <c r="G509" s="30"/>
      <c r="H509" s="15" t="s">
        <v>4212</v>
      </c>
      <c r="I509" s="16">
        <v>1</v>
      </c>
      <c r="AF509" s="3"/>
      <c r="AG509" s="2"/>
    </row>
    <row r="510" spans="4:33" ht="14.25" customHeight="1">
      <c r="D510" s="30"/>
      <c r="E510" s="15" t="s">
        <v>3675</v>
      </c>
      <c r="F510" s="16">
        <v>1</v>
      </c>
      <c r="G510" s="30"/>
      <c r="H510" s="15" t="s">
        <v>3280</v>
      </c>
      <c r="I510" s="16">
        <v>1</v>
      </c>
      <c r="AF510" s="3"/>
      <c r="AG510" s="2"/>
    </row>
    <row r="511" spans="4:33" ht="14.25" customHeight="1">
      <c r="D511" s="30"/>
      <c r="E511" s="15" t="s">
        <v>2591</v>
      </c>
      <c r="F511" s="16">
        <v>1</v>
      </c>
      <c r="G511" s="30"/>
      <c r="H511" s="15" t="s">
        <v>1412</v>
      </c>
      <c r="I511" s="16">
        <v>1</v>
      </c>
      <c r="AF511" s="3"/>
      <c r="AG511" s="2"/>
    </row>
    <row r="512" spans="4:33" ht="14.25" customHeight="1">
      <c r="D512" s="30"/>
      <c r="E512" s="15" t="s">
        <v>4226</v>
      </c>
      <c r="F512" s="16">
        <v>1</v>
      </c>
      <c r="G512" s="30"/>
      <c r="H512" s="15" t="s">
        <v>2429</v>
      </c>
      <c r="I512" s="16">
        <v>1</v>
      </c>
      <c r="AF512" s="3"/>
      <c r="AG512" s="2"/>
    </row>
    <row r="513" spans="4:33" ht="14.25" customHeight="1">
      <c r="D513" s="30"/>
      <c r="E513" s="15" t="s">
        <v>2606</v>
      </c>
      <c r="F513" s="16">
        <v>1</v>
      </c>
      <c r="G513" s="30"/>
      <c r="H513" s="15" t="s">
        <v>671</v>
      </c>
      <c r="I513" s="16">
        <v>1</v>
      </c>
      <c r="AF513" s="3"/>
      <c r="AG513" s="2"/>
    </row>
    <row r="514" spans="4:33" ht="14.25" customHeight="1">
      <c r="D514" s="30"/>
      <c r="E514" s="15" t="s">
        <v>4494</v>
      </c>
      <c r="F514" s="16">
        <v>1</v>
      </c>
      <c r="G514" s="30"/>
      <c r="H514" s="15" t="s">
        <v>718</v>
      </c>
      <c r="I514" s="16">
        <v>1</v>
      </c>
      <c r="AF514" s="3"/>
      <c r="AG514" s="2"/>
    </row>
    <row r="515" spans="4:33" ht="14.25" customHeight="1">
      <c r="D515" s="30"/>
      <c r="E515" s="15" t="s">
        <v>2637</v>
      </c>
      <c r="F515" s="16">
        <v>1</v>
      </c>
      <c r="G515" s="30"/>
      <c r="H515" s="15" t="s">
        <v>4176</v>
      </c>
      <c r="I515" s="16">
        <v>1</v>
      </c>
      <c r="AF515" s="3"/>
      <c r="AG515" s="2"/>
    </row>
    <row r="516" spans="4:33" ht="14.25" customHeight="1">
      <c r="D516" s="30"/>
      <c r="E516" s="15" t="s">
        <v>4616</v>
      </c>
      <c r="F516" s="16">
        <v>1</v>
      </c>
      <c r="G516" s="30"/>
      <c r="H516" s="15" t="s">
        <v>1244</v>
      </c>
      <c r="I516" s="16">
        <v>1</v>
      </c>
      <c r="AF516" s="3"/>
      <c r="AG516" s="2"/>
    </row>
    <row r="517" spans="4:33" ht="14.25" customHeight="1">
      <c r="D517" s="30"/>
      <c r="E517" s="15" t="s">
        <v>3186</v>
      </c>
      <c r="F517" s="16">
        <v>1</v>
      </c>
      <c r="G517" s="13" t="s">
        <v>1222</v>
      </c>
      <c r="H517" s="21"/>
      <c r="I517" s="14">
        <v>10</v>
      </c>
      <c r="AF517" s="3"/>
      <c r="AG517" s="2"/>
    </row>
    <row r="518" spans="4:33" ht="14.25" customHeight="1">
      <c r="D518" s="30"/>
      <c r="E518" s="15" t="s">
        <v>3104</v>
      </c>
      <c r="F518" s="16">
        <v>1</v>
      </c>
      <c r="G518" s="13" t="s">
        <v>1217</v>
      </c>
      <c r="H518" s="13" t="s">
        <v>1251</v>
      </c>
      <c r="I518" s="14">
        <v>1</v>
      </c>
      <c r="AF518" s="3"/>
      <c r="AG518" s="2"/>
    </row>
    <row r="519" spans="4:33" ht="14.25" customHeight="1">
      <c r="D519" s="30"/>
      <c r="E519" s="15" t="s">
        <v>3229</v>
      </c>
      <c r="F519" s="16">
        <v>1</v>
      </c>
      <c r="G519" s="13" t="s">
        <v>1218</v>
      </c>
      <c r="H519" s="21"/>
      <c r="I519" s="14">
        <v>1</v>
      </c>
      <c r="AF519" s="3"/>
      <c r="AG519" s="2"/>
    </row>
    <row r="520" spans="4:33" ht="14.25" customHeight="1">
      <c r="D520" s="30"/>
      <c r="E520" s="15" t="s">
        <v>2088</v>
      </c>
      <c r="F520" s="16">
        <v>1</v>
      </c>
      <c r="G520" s="17" t="s">
        <v>1207</v>
      </c>
      <c r="H520" s="31"/>
      <c r="I520" s="18">
        <v>588</v>
      </c>
      <c r="AF520" s="3"/>
      <c r="AG520" s="2"/>
    </row>
    <row r="521" spans="4:33" ht="14.25" customHeight="1">
      <c r="D521" s="30"/>
      <c r="E521" s="15" t="s">
        <v>3337</v>
      </c>
      <c r="F521" s="16">
        <v>1</v>
      </c>
      <c r="AF521" s="3"/>
      <c r="AG521" s="2"/>
    </row>
    <row r="522" spans="4:33" ht="14.25" customHeight="1">
      <c r="D522" s="30"/>
      <c r="E522" s="15" t="s">
        <v>3243</v>
      </c>
      <c r="F522" s="16">
        <v>1</v>
      </c>
      <c r="AF522" s="3"/>
      <c r="AG522" s="2"/>
    </row>
    <row r="523" spans="4:33" ht="14.25" customHeight="1">
      <c r="D523" s="30"/>
      <c r="E523" s="15" t="s">
        <v>2786</v>
      </c>
      <c r="F523" s="16">
        <v>1</v>
      </c>
      <c r="AF523" s="3"/>
      <c r="AG523" s="2"/>
    </row>
    <row r="524" spans="4:33" ht="14.25" customHeight="1">
      <c r="D524" s="30"/>
      <c r="E524" s="15" t="s">
        <v>3367</v>
      </c>
      <c r="F524" s="16">
        <v>1</v>
      </c>
      <c r="AF524" s="3"/>
      <c r="AG524" s="2"/>
    </row>
    <row r="525" spans="4:33" ht="14.25" customHeight="1">
      <c r="D525" s="30"/>
      <c r="E525" s="15" t="s">
        <v>2797</v>
      </c>
      <c r="F525" s="16">
        <v>1</v>
      </c>
      <c r="AF525" s="3"/>
      <c r="AG525" s="2"/>
    </row>
    <row r="526" spans="4:33" ht="14.25" customHeight="1">
      <c r="D526" s="30"/>
      <c r="E526" s="15" t="s">
        <v>3499</v>
      </c>
      <c r="F526" s="16">
        <v>1</v>
      </c>
      <c r="AF526" s="3"/>
      <c r="AG526" s="2"/>
    </row>
    <row r="527" spans="4:33" ht="14.25" customHeight="1">
      <c r="D527" s="30"/>
      <c r="E527" s="15" t="s">
        <v>2802</v>
      </c>
      <c r="F527" s="16">
        <v>1</v>
      </c>
      <c r="AF527" s="3"/>
      <c r="AG527" s="2"/>
    </row>
    <row r="528" spans="4:33" ht="14.25" customHeight="1">
      <c r="D528" s="30"/>
      <c r="E528" s="15" t="s">
        <v>3846</v>
      </c>
      <c r="F528" s="16">
        <v>1</v>
      </c>
      <c r="AF528" s="3"/>
      <c r="AG528" s="2"/>
    </row>
    <row r="529" spans="4:33" ht="14.25" customHeight="1">
      <c r="D529" s="30"/>
      <c r="E529" s="15" t="s">
        <v>2898</v>
      </c>
      <c r="F529" s="16">
        <v>1</v>
      </c>
      <c r="AF529" s="3"/>
      <c r="AG529" s="2"/>
    </row>
    <row r="530" spans="4:33" ht="14.25" customHeight="1">
      <c r="D530" s="30"/>
      <c r="E530" s="15" t="s">
        <v>4109</v>
      </c>
      <c r="F530" s="16">
        <v>1</v>
      </c>
      <c r="AF530" s="3"/>
      <c r="AG530" s="2"/>
    </row>
    <row r="531" spans="4:33" ht="14.25" customHeight="1">
      <c r="D531" s="30"/>
      <c r="E531" s="15" t="s">
        <v>2906</v>
      </c>
      <c r="F531" s="16">
        <v>1</v>
      </c>
      <c r="AF531" s="3"/>
      <c r="AG531" s="2"/>
    </row>
    <row r="532" spans="4:33" ht="14.25" customHeight="1">
      <c r="D532" s="30"/>
      <c r="E532" s="15" t="s">
        <v>4354</v>
      </c>
      <c r="F532" s="16">
        <v>1</v>
      </c>
      <c r="AF532" s="3"/>
      <c r="AG532" s="2"/>
    </row>
    <row r="533" spans="4:33" ht="14.25" customHeight="1">
      <c r="D533" s="30"/>
      <c r="E533" s="15" t="s">
        <v>2909</v>
      </c>
      <c r="F533" s="16">
        <v>1</v>
      </c>
      <c r="AF533" s="3"/>
      <c r="AG533" s="2"/>
    </row>
    <row r="534" spans="4:33" ht="14.25" customHeight="1">
      <c r="D534" s="30"/>
      <c r="E534" s="15" t="s">
        <v>4419</v>
      </c>
      <c r="F534" s="16">
        <v>1</v>
      </c>
      <c r="AF534" s="3"/>
      <c r="AG534" s="2"/>
    </row>
    <row r="535" spans="4:33" ht="14.25" customHeight="1">
      <c r="D535" s="30"/>
      <c r="E535" s="15" t="s">
        <v>2948</v>
      </c>
      <c r="F535" s="16">
        <v>1</v>
      </c>
      <c r="AF535" s="3"/>
      <c r="AG535" s="2"/>
    </row>
    <row r="536" spans="4:33" ht="14.25" customHeight="1">
      <c r="D536" s="30"/>
      <c r="E536" s="15" t="s">
        <v>617</v>
      </c>
      <c r="F536" s="16">
        <v>1</v>
      </c>
      <c r="AF536" s="3"/>
      <c r="AG536" s="2"/>
    </row>
    <row r="537" spans="4:33" ht="14.25" customHeight="1">
      <c r="D537" s="30"/>
      <c r="E537" s="15" t="s">
        <v>2986</v>
      </c>
      <c r="F537" s="16">
        <v>1</v>
      </c>
      <c r="AF537" s="3"/>
      <c r="AG537" s="2"/>
    </row>
    <row r="538" spans="4:33" ht="14.25" customHeight="1">
      <c r="D538" s="30"/>
      <c r="E538" s="15" t="s">
        <v>4597</v>
      </c>
      <c r="F538" s="16">
        <v>1</v>
      </c>
      <c r="AF538" s="3"/>
      <c r="AG538" s="2"/>
    </row>
    <row r="539" spans="4:33" ht="14.25" customHeight="1">
      <c r="D539" s="30"/>
      <c r="E539" s="15" t="s">
        <v>2991</v>
      </c>
      <c r="F539" s="16">
        <v>1</v>
      </c>
      <c r="AF539" s="3"/>
      <c r="AG539" s="2"/>
    </row>
    <row r="540" spans="4:33" ht="14.25" customHeight="1">
      <c r="D540" s="30"/>
      <c r="E540" s="15" t="s">
        <v>102</v>
      </c>
      <c r="F540" s="16">
        <v>1</v>
      </c>
      <c r="AF540" s="3"/>
      <c r="AG540" s="2"/>
    </row>
    <row r="541" spans="4:33" ht="14.25" customHeight="1">
      <c r="D541" s="30"/>
      <c r="E541" s="15" t="s">
        <v>3077</v>
      </c>
      <c r="F541" s="16">
        <v>1</v>
      </c>
      <c r="AF541" s="3"/>
      <c r="AG541" s="2"/>
    </row>
    <row r="542" spans="4:33" ht="14.25" customHeight="1">
      <c r="D542" s="13" t="s">
        <v>4676</v>
      </c>
      <c r="E542" s="21"/>
      <c r="F542" s="14">
        <v>50</v>
      </c>
      <c r="AF542" s="3"/>
      <c r="AG542" s="2"/>
    </row>
    <row r="543" spans="4:33" ht="14.25" customHeight="1">
      <c r="D543" s="13" t="s">
        <v>452</v>
      </c>
      <c r="E543" s="13" t="s">
        <v>1962</v>
      </c>
      <c r="F543" s="14">
        <v>2</v>
      </c>
      <c r="AF543" s="3"/>
      <c r="AG543" s="2"/>
    </row>
    <row r="544" spans="4:33" ht="14.25" customHeight="1">
      <c r="D544" s="30"/>
      <c r="E544" s="15" t="s">
        <v>1996</v>
      </c>
      <c r="F544" s="16">
        <v>1</v>
      </c>
      <c r="AF544" s="3"/>
      <c r="AG544" s="2"/>
    </row>
    <row r="545" spans="4:33" ht="14.25" customHeight="1">
      <c r="D545" s="30"/>
      <c r="E545" s="15" t="s">
        <v>2215</v>
      </c>
      <c r="F545" s="16">
        <v>1</v>
      </c>
      <c r="AF545" s="3"/>
      <c r="AG545" s="2"/>
    </row>
    <row r="546" spans="4:33" ht="14.25" customHeight="1">
      <c r="D546" s="30"/>
      <c r="E546" s="15" t="s">
        <v>2120</v>
      </c>
      <c r="F546" s="16">
        <v>1</v>
      </c>
      <c r="AF546" s="3"/>
      <c r="AG546" s="2"/>
    </row>
    <row r="547" spans="4:33" ht="14.25" customHeight="1">
      <c r="D547" s="30"/>
      <c r="E547" s="15" t="s">
        <v>1327</v>
      </c>
      <c r="F547" s="16">
        <v>1</v>
      </c>
      <c r="AF547" s="3"/>
      <c r="AG547" s="2"/>
    </row>
    <row r="548" spans="4:33" ht="14.25" customHeight="1">
      <c r="D548" s="30"/>
      <c r="E548" s="15" t="s">
        <v>2326</v>
      </c>
      <c r="F548" s="16">
        <v>1</v>
      </c>
      <c r="AF548" s="3"/>
      <c r="AG548" s="2"/>
    </row>
    <row r="549" spans="4:33" ht="14.25" customHeight="1">
      <c r="D549" s="30"/>
      <c r="E549" s="15" t="s">
        <v>1330</v>
      </c>
      <c r="F549" s="16">
        <v>1</v>
      </c>
      <c r="AF549" s="3"/>
      <c r="AG549" s="2"/>
    </row>
    <row r="550" spans="4:33" ht="14.25" customHeight="1">
      <c r="D550" s="30"/>
      <c r="E550" s="15" t="s">
        <v>2077</v>
      </c>
      <c r="F550" s="16">
        <v>1</v>
      </c>
      <c r="AF550" s="3"/>
      <c r="AG550" s="2"/>
    </row>
    <row r="551" spans="4:33" ht="14.25" customHeight="1">
      <c r="D551" s="30"/>
      <c r="E551" s="15" t="s">
        <v>1377</v>
      </c>
      <c r="F551" s="16">
        <v>1</v>
      </c>
      <c r="AF551" s="3"/>
      <c r="AG551" s="2"/>
    </row>
    <row r="552" spans="4:33" ht="14.25" customHeight="1">
      <c r="D552" s="30"/>
      <c r="E552" s="15" t="s">
        <v>2143</v>
      </c>
      <c r="F552" s="16">
        <v>1</v>
      </c>
      <c r="AF552" s="3"/>
      <c r="AG552" s="2"/>
    </row>
    <row r="553" spans="4:33" ht="14.25" customHeight="1">
      <c r="D553" s="30"/>
      <c r="E553" s="15" t="s">
        <v>1420</v>
      </c>
      <c r="F553" s="16">
        <v>1</v>
      </c>
      <c r="AF553" s="3"/>
      <c r="AG553" s="2"/>
    </row>
    <row r="554" spans="4:33" ht="14.25" customHeight="1">
      <c r="D554" s="30"/>
      <c r="E554" s="15" t="s">
        <v>2279</v>
      </c>
      <c r="F554" s="16">
        <v>1</v>
      </c>
      <c r="AF554" s="3"/>
      <c r="AG554" s="2"/>
    </row>
    <row r="555" spans="4:33" ht="14.25" customHeight="1">
      <c r="D555" s="30"/>
      <c r="E555" s="15" t="s">
        <v>1525</v>
      </c>
      <c r="F555" s="16">
        <v>1</v>
      </c>
      <c r="AF555" s="3"/>
      <c r="AG555" s="2"/>
    </row>
    <row r="556" spans="4:33" ht="14.25" customHeight="1">
      <c r="D556" s="30"/>
      <c r="E556" s="15" t="s">
        <v>1312</v>
      </c>
      <c r="F556" s="16">
        <v>1</v>
      </c>
      <c r="AF556" s="3"/>
      <c r="AG556" s="2"/>
    </row>
    <row r="557" spans="4:33" ht="14.25" customHeight="1">
      <c r="D557" s="30"/>
      <c r="E557" s="15" t="s">
        <v>1915</v>
      </c>
      <c r="F557" s="16">
        <v>1</v>
      </c>
      <c r="AF557" s="3"/>
      <c r="AG557" s="2"/>
    </row>
    <row r="558" spans="4:33" ht="14.25" customHeight="1">
      <c r="D558" s="30"/>
      <c r="E558" s="15" t="s">
        <v>1551</v>
      </c>
      <c r="F558" s="16">
        <v>1</v>
      </c>
      <c r="AF558" s="3"/>
      <c r="AG558" s="2"/>
    </row>
    <row r="559" spans="4:33" ht="14.25" customHeight="1">
      <c r="D559" s="30"/>
      <c r="E559" s="15" t="s">
        <v>2061</v>
      </c>
      <c r="F559" s="16">
        <v>1</v>
      </c>
      <c r="AF559" s="3"/>
      <c r="AG559" s="2"/>
    </row>
    <row r="560" spans="4:33" ht="14.25" customHeight="1">
      <c r="D560" s="30"/>
      <c r="E560" s="15" t="s">
        <v>1560</v>
      </c>
      <c r="F560" s="16">
        <v>1</v>
      </c>
      <c r="AF560" s="3"/>
      <c r="AG560" s="2"/>
    </row>
    <row r="561" spans="4:33" ht="14.25" customHeight="1">
      <c r="D561" s="30"/>
      <c r="E561" s="15" t="s">
        <v>2100</v>
      </c>
      <c r="F561" s="16">
        <v>1</v>
      </c>
      <c r="AF561" s="3"/>
      <c r="AG561" s="2"/>
    </row>
    <row r="562" spans="4:33" ht="14.25" customHeight="1">
      <c r="D562" s="30"/>
      <c r="E562" s="15" t="s">
        <v>1562</v>
      </c>
      <c r="F562" s="16">
        <v>1</v>
      </c>
      <c r="AF562" s="3"/>
      <c r="AG562" s="2"/>
    </row>
    <row r="563" spans="4:33" ht="14.25" customHeight="1">
      <c r="D563" s="30"/>
      <c r="E563" s="15" t="s">
        <v>2127</v>
      </c>
      <c r="F563" s="16">
        <v>1</v>
      </c>
      <c r="AF563" s="3"/>
      <c r="AG563" s="2"/>
    </row>
    <row r="564" spans="4:33" ht="14.25" customHeight="1">
      <c r="D564" s="30"/>
      <c r="E564" s="15" t="s">
        <v>1575</v>
      </c>
      <c r="F564" s="16">
        <v>1</v>
      </c>
      <c r="AF564" s="3"/>
      <c r="AG564" s="2"/>
    </row>
    <row r="565" spans="4:33" ht="14.25" customHeight="1">
      <c r="D565" s="30"/>
      <c r="E565" s="15" t="s">
        <v>2167</v>
      </c>
      <c r="F565" s="16">
        <v>1</v>
      </c>
      <c r="AF565" s="3"/>
      <c r="AG565" s="2"/>
    </row>
    <row r="566" spans="4:33" ht="14.25" customHeight="1">
      <c r="D566" s="30"/>
      <c r="E566" s="15" t="s">
        <v>1720</v>
      </c>
      <c r="F566" s="16">
        <v>1</v>
      </c>
      <c r="AF566" s="3"/>
      <c r="AG566" s="2"/>
    </row>
    <row r="567" spans="4:33" ht="14.25" customHeight="1">
      <c r="D567" s="30"/>
      <c r="E567" s="15" t="s">
        <v>2240</v>
      </c>
      <c r="F567" s="16">
        <v>1</v>
      </c>
      <c r="AF567" s="3"/>
      <c r="AG567" s="2"/>
    </row>
    <row r="568" spans="4:33" ht="14.25" customHeight="1">
      <c r="D568" s="30"/>
      <c r="E568" s="15" t="s">
        <v>1847</v>
      </c>
      <c r="F568" s="16">
        <v>1</v>
      </c>
      <c r="AF568" s="3"/>
      <c r="AG568" s="2"/>
    </row>
    <row r="569" spans="4:33" ht="14.25" customHeight="1">
      <c r="D569" s="30"/>
      <c r="E569" s="15" t="s">
        <v>2323</v>
      </c>
      <c r="F569" s="16">
        <v>1</v>
      </c>
      <c r="AF569" s="3"/>
      <c r="AG569" s="2"/>
    </row>
    <row r="570" spans="4:33" ht="14.25" customHeight="1">
      <c r="D570" s="30"/>
      <c r="E570" s="15" t="s">
        <v>1864</v>
      </c>
      <c r="F570" s="16">
        <v>1</v>
      </c>
      <c r="AF570" s="3"/>
      <c r="AG570" s="2"/>
    </row>
    <row r="571" spans="4:33" ht="14.25" customHeight="1">
      <c r="D571" s="30"/>
      <c r="E571" s="15" t="s">
        <v>418</v>
      </c>
      <c r="F571" s="16">
        <v>1</v>
      </c>
      <c r="AF571" s="3"/>
      <c r="AG571" s="2"/>
    </row>
    <row r="572" spans="4:33" ht="14.25" customHeight="1">
      <c r="D572" s="30"/>
      <c r="E572" s="15" t="s">
        <v>1868</v>
      </c>
      <c r="F572" s="16">
        <v>1</v>
      </c>
      <c r="AF572" s="3"/>
      <c r="AG572" s="2"/>
    </row>
    <row r="573" spans="4:33" ht="14.25" customHeight="1">
      <c r="D573" s="13" t="s">
        <v>1211</v>
      </c>
      <c r="E573" s="21"/>
      <c r="F573" s="14">
        <v>31</v>
      </c>
      <c r="AF573" s="3"/>
      <c r="AG573" s="2"/>
    </row>
    <row r="574" spans="4:33" ht="14.25" customHeight="1">
      <c r="D574" s="13" t="s">
        <v>329</v>
      </c>
      <c r="E574" s="13" t="s">
        <v>1104</v>
      </c>
      <c r="F574" s="14">
        <v>3</v>
      </c>
      <c r="AF574" s="3"/>
      <c r="AG574" s="2"/>
    </row>
    <row r="575" spans="4:33" ht="14.25" customHeight="1">
      <c r="D575" s="30"/>
      <c r="E575" s="15" t="s">
        <v>1475</v>
      </c>
      <c r="F575" s="16">
        <v>3</v>
      </c>
      <c r="AF575" s="3"/>
      <c r="AG575" s="2"/>
    </row>
    <row r="576" spans="4:33" ht="14.25" customHeight="1">
      <c r="D576" s="30"/>
      <c r="E576" s="15" t="s">
        <v>1063</v>
      </c>
      <c r="F576" s="16">
        <v>3</v>
      </c>
      <c r="AF576" s="3"/>
      <c r="AG576" s="2"/>
    </row>
    <row r="577" spans="4:33" ht="14.25" customHeight="1">
      <c r="D577" s="30"/>
      <c r="E577" s="15" t="s">
        <v>469</v>
      </c>
      <c r="F577" s="16">
        <v>2</v>
      </c>
      <c r="AF577" s="3"/>
      <c r="AG577" s="2"/>
    </row>
    <row r="578" spans="4:33" ht="14.25" customHeight="1">
      <c r="D578" s="30"/>
      <c r="E578" s="15" t="s">
        <v>2196</v>
      </c>
      <c r="F578" s="16">
        <v>2</v>
      </c>
      <c r="AF578" s="3"/>
      <c r="AG578" s="2"/>
    </row>
    <row r="579" spans="4:33" ht="14.25" customHeight="1">
      <c r="D579" s="30"/>
      <c r="E579" s="15" t="s">
        <v>2085</v>
      </c>
      <c r="F579" s="16">
        <v>1</v>
      </c>
      <c r="AF579" s="3"/>
      <c r="AG579" s="2"/>
    </row>
    <row r="580" spans="4:33" ht="14.25" customHeight="1">
      <c r="D580" s="30"/>
      <c r="E580" s="15" t="s">
        <v>1933</v>
      </c>
      <c r="F580" s="16">
        <v>1</v>
      </c>
      <c r="AF580" s="3"/>
      <c r="AG580" s="2"/>
    </row>
    <row r="581" spans="4:33" ht="14.25" customHeight="1">
      <c r="D581" s="30"/>
      <c r="E581" s="15" t="s">
        <v>1516</v>
      </c>
      <c r="F581" s="16">
        <v>1</v>
      </c>
      <c r="AF581" s="3"/>
      <c r="AG581" s="2"/>
    </row>
    <row r="582" spans="4:33" ht="14.25" customHeight="1">
      <c r="D582" s="30"/>
      <c r="E582" s="15" t="s">
        <v>2192</v>
      </c>
      <c r="F582" s="16">
        <v>1</v>
      </c>
      <c r="AF582" s="3"/>
      <c r="AG582" s="2"/>
    </row>
    <row r="583" spans="4:33" ht="14.25" customHeight="1">
      <c r="D583" s="30"/>
      <c r="E583" s="15" t="s">
        <v>2080</v>
      </c>
      <c r="F583" s="16">
        <v>1</v>
      </c>
      <c r="AF583" s="3"/>
      <c r="AG583" s="2"/>
    </row>
    <row r="584" spans="4:33" ht="14.25" customHeight="1">
      <c r="D584" s="30"/>
      <c r="E584" s="15" t="s">
        <v>2466</v>
      </c>
      <c r="F584" s="16">
        <v>1</v>
      </c>
      <c r="AF584" s="3"/>
      <c r="AG584" s="2"/>
    </row>
    <row r="585" spans="4:33" ht="14.25" customHeight="1">
      <c r="D585" s="30"/>
      <c r="E585" s="15" t="s">
        <v>1521</v>
      </c>
      <c r="F585" s="16">
        <v>1</v>
      </c>
      <c r="AF585" s="3"/>
      <c r="AG585" s="2"/>
    </row>
    <row r="586" spans="4:33" ht="14.25" customHeight="1">
      <c r="D586" s="30"/>
      <c r="E586" s="15" t="s">
        <v>2861</v>
      </c>
      <c r="F586" s="16">
        <v>1</v>
      </c>
      <c r="AF586" s="3"/>
      <c r="AG586" s="2"/>
    </row>
    <row r="587" spans="4:33" ht="14.25" customHeight="1">
      <c r="D587" s="30"/>
      <c r="E587" s="15" t="s">
        <v>1751</v>
      </c>
      <c r="F587" s="16">
        <v>1</v>
      </c>
      <c r="AF587" s="3"/>
      <c r="AG587" s="2"/>
    </row>
    <row r="588" spans="4:33" ht="14.25" customHeight="1">
      <c r="D588" s="30"/>
      <c r="E588" s="15" t="s">
        <v>2716</v>
      </c>
      <c r="F588" s="16">
        <v>1</v>
      </c>
      <c r="AF588" s="3"/>
      <c r="AG588" s="2"/>
    </row>
    <row r="589" spans="4:33" ht="14.25" customHeight="1">
      <c r="D589" s="30"/>
      <c r="E589" s="15" t="s">
        <v>1754</v>
      </c>
      <c r="F589" s="16">
        <v>1</v>
      </c>
      <c r="AF589" s="3"/>
      <c r="AG589" s="2"/>
    </row>
    <row r="590" spans="4:33" ht="14.25" customHeight="1">
      <c r="D590" s="30"/>
      <c r="E590" s="15" t="s">
        <v>2870</v>
      </c>
      <c r="F590" s="16">
        <v>1</v>
      </c>
      <c r="AF590" s="3"/>
      <c r="AG590" s="2"/>
    </row>
    <row r="591" spans="4:33" ht="14.25" customHeight="1">
      <c r="D591" s="30"/>
      <c r="E591" s="15" t="s">
        <v>1756</v>
      </c>
      <c r="F591" s="16">
        <v>1</v>
      </c>
      <c r="AF591" s="3"/>
      <c r="AG591" s="2"/>
    </row>
    <row r="592" spans="4:33" ht="14.25" customHeight="1">
      <c r="D592" s="30"/>
      <c r="E592" s="15" t="s">
        <v>1767</v>
      </c>
      <c r="F592" s="16">
        <v>1</v>
      </c>
      <c r="AF592" s="3"/>
      <c r="AG592" s="2"/>
    </row>
    <row r="593" spans="4:33" ht="14.25" customHeight="1">
      <c r="D593" s="13" t="s">
        <v>1219</v>
      </c>
      <c r="E593" s="21"/>
      <c r="F593" s="14">
        <v>27</v>
      </c>
      <c r="AF593" s="3"/>
      <c r="AG593" s="2"/>
    </row>
    <row r="594" spans="4:33" ht="14.25" customHeight="1">
      <c r="D594" s="13" t="s">
        <v>499</v>
      </c>
      <c r="E594" s="13" t="s">
        <v>870</v>
      </c>
      <c r="F594" s="14">
        <v>5</v>
      </c>
      <c r="AF594" s="3"/>
      <c r="AG594" s="2"/>
    </row>
    <row r="595" spans="4:33" ht="14.25" customHeight="1">
      <c r="D595" s="30"/>
      <c r="E595" s="15" t="s">
        <v>837</v>
      </c>
      <c r="F595" s="16">
        <v>4</v>
      </c>
      <c r="AF595" s="3"/>
      <c r="AG595" s="2"/>
    </row>
    <row r="596" spans="4:33" ht="14.25" customHeight="1">
      <c r="D596" s="30"/>
      <c r="E596" s="15" t="s">
        <v>1010</v>
      </c>
      <c r="F596" s="16">
        <v>3</v>
      </c>
      <c r="AF596" s="3"/>
      <c r="AG596" s="2"/>
    </row>
    <row r="597" spans="4:33" ht="14.25" customHeight="1">
      <c r="D597" s="30"/>
      <c r="E597" s="15" t="s">
        <v>1028</v>
      </c>
      <c r="F597" s="16">
        <v>3</v>
      </c>
      <c r="AF597" s="3"/>
      <c r="AG597" s="2"/>
    </row>
    <row r="598" spans="4:33" ht="14.25" customHeight="1">
      <c r="D598" s="30"/>
      <c r="E598" s="15" t="s">
        <v>2864</v>
      </c>
      <c r="F598" s="16">
        <v>2</v>
      </c>
      <c r="AF598" s="3"/>
      <c r="AG598" s="2"/>
    </row>
    <row r="599" spans="4:33" ht="14.25" customHeight="1">
      <c r="D599" s="30"/>
      <c r="E599" s="15" t="s">
        <v>2212</v>
      </c>
      <c r="F599" s="16">
        <v>1</v>
      </c>
      <c r="AF599" s="3"/>
      <c r="AG599" s="2"/>
    </row>
    <row r="600" spans="4:33" ht="14.25" customHeight="1">
      <c r="D600" s="30"/>
      <c r="E600" s="15" t="s">
        <v>827</v>
      </c>
      <c r="F600" s="16">
        <v>1</v>
      </c>
      <c r="AF600" s="3"/>
      <c r="AG600" s="2"/>
    </row>
    <row r="601" spans="4:33" ht="14.25" customHeight="1">
      <c r="D601" s="30"/>
      <c r="E601" s="15" t="s">
        <v>4137</v>
      </c>
      <c r="F601" s="16">
        <v>1</v>
      </c>
      <c r="AF601" s="3"/>
      <c r="AG601" s="2"/>
    </row>
    <row r="602" spans="4:33" ht="14.25" customHeight="1">
      <c r="D602" s="30"/>
      <c r="E602" s="15" t="s">
        <v>2867</v>
      </c>
      <c r="F602" s="16">
        <v>1</v>
      </c>
      <c r="AF602" s="3"/>
      <c r="AG602" s="2"/>
    </row>
    <row r="603" spans="4:33" ht="14.25" customHeight="1">
      <c r="D603" s="30"/>
      <c r="E603" s="15" t="s">
        <v>1524</v>
      </c>
      <c r="F603" s="16">
        <v>1</v>
      </c>
      <c r="AF603" s="3"/>
      <c r="AG603" s="2"/>
    </row>
    <row r="604" spans="4:33" ht="14.25" customHeight="1">
      <c r="D604" s="30"/>
      <c r="E604" s="15" t="s">
        <v>834</v>
      </c>
      <c r="F604" s="16">
        <v>1</v>
      </c>
      <c r="AF604" s="3"/>
      <c r="AG604" s="2"/>
    </row>
    <row r="605" spans="4:33" ht="14.25" customHeight="1">
      <c r="D605" s="30"/>
      <c r="E605" s="15" t="s">
        <v>1472</v>
      </c>
      <c r="F605" s="16">
        <v>1</v>
      </c>
      <c r="AF605" s="3"/>
      <c r="AG605" s="2"/>
    </row>
    <row r="606" spans="4:33" ht="14.25" customHeight="1">
      <c r="D606" s="13" t="s">
        <v>1222</v>
      </c>
      <c r="E606" s="21"/>
      <c r="F606" s="14">
        <v>24</v>
      </c>
      <c r="AF606" s="3"/>
      <c r="AG606" s="2"/>
    </row>
    <row r="607" spans="4:33" ht="14.25" customHeight="1">
      <c r="D607" s="13" t="s">
        <v>2343</v>
      </c>
      <c r="E607" s="13" t="s">
        <v>2222</v>
      </c>
      <c r="F607" s="14">
        <v>3</v>
      </c>
      <c r="AF607" s="3"/>
      <c r="AG607" s="2"/>
    </row>
    <row r="608" spans="4:33" ht="14.25" customHeight="1">
      <c r="D608" s="30"/>
      <c r="E608" s="15" t="s">
        <v>4268</v>
      </c>
      <c r="F608" s="16">
        <v>1</v>
      </c>
      <c r="AF608" s="3"/>
      <c r="AG608" s="2"/>
    </row>
    <row r="609" spans="4:33" ht="14.25" customHeight="1">
      <c r="D609" s="30"/>
      <c r="E609" s="15" t="s">
        <v>3992</v>
      </c>
      <c r="F609" s="16">
        <v>1</v>
      </c>
      <c r="AF609" s="3"/>
      <c r="AG609" s="2"/>
    </row>
    <row r="610" spans="4:33" ht="14.25" customHeight="1">
      <c r="D610" s="30"/>
      <c r="E610" s="15" t="s">
        <v>4345</v>
      </c>
      <c r="F610" s="16">
        <v>1</v>
      </c>
      <c r="AF610" s="3"/>
      <c r="AG610" s="2"/>
    </row>
    <row r="611" spans="4:33" ht="14.25" customHeight="1">
      <c r="D611" s="30"/>
      <c r="E611" s="15" t="s">
        <v>2594</v>
      </c>
      <c r="F611" s="16">
        <v>1</v>
      </c>
      <c r="AF611" s="3"/>
      <c r="AG611" s="2"/>
    </row>
    <row r="612" spans="4:33" ht="14.25" customHeight="1">
      <c r="D612" s="30"/>
      <c r="E612" s="15" t="s">
        <v>4205</v>
      </c>
      <c r="F612" s="16">
        <v>1</v>
      </c>
      <c r="AF612" s="3"/>
      <c r="AG612" s="2"/>
    </row>
    <row r="613" spans="4:33" ht="14.25" customHeight="1">
      <c r="D613" s="30"/>
      <c r="E613" s="15" t="s">
        <v>3068</v>
      </c>
      <c r="F613" s="16">
        <v>1</v>
      </c>
      <c r="AF613" s="3"/>
      <c r="AG613" s="2"/>
    </row>
    <row r="614" spans="4:33" ht="14.25" customHeight="1">
      <c r="D614" s="30"/>
      <c r="E614" s="15" t="s">
        <v>4342</v>
      </c>
      <c r="F614" s="16">
        <v>1</v>
      </c>
      <c r="AF614" s="3"/>
      <c r="AG614" s="2"/>
    </row>
    <row r="615" spans="4:33" ht="14.25" customHeight="1">
      <c r="D615" s="30"/>
      <c r="E615" s="15" t="s">
        <v>3216</v>
      </c>
      <c r="F615" s="16">
        <v>1</v>
      </c>
      <c r="AF615" s="3"/>
      <c r="AG615" s="2"/>
    </row>
    <row r="616" spans="4:33" ht="14.25" customHeight="1">
      <c r="D616" s="30"/>
      <c r="E616" s="15" t="s">
        <v>2576</v>
      </c>
      <c r="F616" s="16">
        <v>1</v>
      </c>
      <c r="AF616" s="3"/>
      <c r="AG616" s="2"/>
    </row>
    <row r="617" spans="4:33" ht="14.25" customHeight="1">
      <c r="D617" s="30"/>
      <c r="E617" s="15" t="s">
        <v>4647</v>
      </c>
      <c r="F617" s="16">
        <v>1</v>
      </c>
      <c r="AF617" s="3"/>
      <c r="AG617" s="2"/>
    </row>
    <row r="618" spans="4:33" ht="14.25" customHeight="1">
      <c r="D618" s="30"/>
      <c r="E618" s="15" t="s">
        <v>3766</v>
      </c>
      <c r="F618" s="16">
        <v>1</v>
      </c>
      <c r="AF618" s="3"/>
      <c r="AG618" s="2"/>
    </row>
    <row r="619" spans="4:33" ht="14.25" customHeight="1">
      <c r="D619" s="13" t="s">
        <v>4677</v>
      </c>
      <c r="E619" s="21"/>
      <c r="F619" s="14">
        <v>14</v>
      </c>
      <c r="AF619" s="3"/>
      <c r="AG619" s="2"/>
    </row>
    <row r="620" spans="4:33" ht="14.25" customHeight="1">
      <c r="D620" s="13" t="s">
        <v>92</v>
      </c>
      <c r="E620" s="13" t="s">
        <v>1624</v>
      </c>
      <c r="F620" s="14">
        <v>1</v>
      </c>
      <c r="AF620" s="3"/>
      <c r="AG620" s="2"/>
    </row>
    <row r="621" spans="4:33" ht="14.25" customHeight="1">
      <c r="D621" s="30"/>
      <c r="E621" s="15" t="s">
        <v>1935</v>
      </c>
      <c r="F621" s="16">
        <v>1</v>
      </c>
      <c r="AF621" s="3"/>
      <c r="AG621" s="2"/>
    </row>
    <row r="622" spans="4:33" ht="14.25" customHeight="1">
      <c r="D622" s="30"/>
      <c r="E622" s="15" t="s">
        <v>1773</v>
      </c>
      <c r="F622" s="16">
        <v>1</v>
      </c>
      <c r="AF622" s="3"/>
      <c r="AG622" s="2"/>
    </row>
    <row r="623" spans="4:33" ht="14.25" customHeight="1">
      <c r="D623" s="30"/>
      <c r="E623" s="15" t="s">
        <v>1229</v>
      </c>
      <c r="F623" s="16">
        <v>1</v>
      </c>
      <c r="AF623" s="3"/>
      <c r="AG623" s="2"/>
    </row>
    <row r="624" spans="4:33" ht="14.25" customHeight="1">
      <c r="D624" s="30"/>
      <c r="E624" s="15" t="s">
        <v>1514</v>
      </c>
      <c r="F624" s="16">
        <v>1</v>
      </c>
      <c r="AF624" s="3"/>
      <c r="AG624" s="2"/>
    </row>
    <row r="625" spans="4:33" ht="14.25" customHeight="1">
      <c r="D625" s="30"/>
      <c r="E625" s="15" t="s">
        <v>1285</v>
      </c>
      <c r="F625" s="16">
        <v>1</v>
      </c>
      <c r="AF625" s="3"/>
      <c r="AG625" s="2"/>
    </row>
    <row r="626" spans="4:33" ht="14.25" customHeight="1">
      <c r="D626" s="30"/>
      <c r="E626" s="15" t="s">
        <v>1691</v>
      </c>
      <c r="F626" s="16">
        <v>1</v>
      </c>
      <c r="AF626" s="3"/>
      <c r="AG626" s="2"/>
    </row>
    <row r="627" spans="4:33" ht="14.25" customHeight="1">
      <c r="D627" s="30"/>
      <c r="E627" s="15" t="s">
        <v>1392</v>
      </c>
      <c r="F627" s="16">
        <v>1</v>
      </c>
      <c r="AF627" s="3"/>
      <c r="AG627" s="2"/>
    </row>
    <row r="628" spans="4:33" ht="14.25" customHeight="1">
      <c r="D628" s="30"/>
      <c r="E628" s="15" t="s">
        <v>1804</v>
      </c>
      <c r="F628" s="16">
        <v>1</v>
      </c>
      <c r="AF628" s="3"/>
      <c r="AG628" s="2"/>
    </row>
    <row r="629" spans="4:33" ht="14.25" customHeight="1">
      <c r="D629" s="30"/>
      <c r="E629" s="15" t="s">
        <v>1456</v>
      </c>
      <c r="F629" s="16">
        <v>1</v>
      </c>
      <c r="AF629" s="3"/>
      <c r="AG629" s="2"/>
    </row>
    <row r="630" spans="4:33" ht="14.25" customHeight="1">
      <c r="D630" s="30"/>
      <c r="E630" s="15" t="s">
        <v>92</v>
      </c>
      <c r="F630" s="16">
        <v>1</v>
      </c>
      <c r="AF630" s="3"/>
      <c r="AG630" s="2"/>
    </row>
    <row r="631" spans="4:33" ht="14.25" customHeight="1">
      <c r="D631" s="30"/>
      <c r="E631" s="15" t="s">
        <v>1487</v>
      </c>
      <c r="F631" s="16">
        <v>1</v>
      </c>
      <c r="AF631" s="3"/>
      <c r="AG631" s="2"/>
    </row>
    <row r="632" spans="4:33" ht="14.25" customHeight="1">
      <c r="D632" s="13" t="s">
        <v>1214</v>
      </c>
      <c r="E632" s="21"/>
      <c r="F632" s="14">
        <v>12</v>
      </c>
      <c r="AF632" s="3"/>
      <c r="AG632" s="2"/>
    </row>
    <row r="633" spans="4:33" ht="14.25" customHeight="1">
      <c r="D633" s="13" t="s">
        <v>68</v>
      </c>
      <c r="E633" s="13" t="s">
        <v>2222</v>
      </c>
      <c r="F633" s="14">
        <v>1</v>
      </c>
      <c r="AF633" s="3"/>
      <c r="AG633" s="2"/>
    </row>
    <row r="634" spans="4:33" ht="14.25" customHeight="1">
      <c r="D634" s="30"/>
      <c r="E634" s="15" t="s">
        <v>1950</v>
      </c>
      <c r="F634" s="16">
        <v>1</v>
      </c>
      <c r="AF634" s="3"/>
      <c r="AG634" s="2"/>
    </row>
    <row r="635" spans="4:33" ht="14.25" customHeight="1">
      <c r="D635" s="30"/>
      <c r="E635" s="15" t="s">
        <v>1827</v>
      </c>
      <c r="F635" s="16">
        <v>1</v>
      </c>
      <c r="AF635" s="3"/>
      <c r="AG635" s="2"/>
    </row>
    <row r="636" spans="4:33" ht="14.25" customHeight="1">
      <c r="D636" s="30"/>
      <c r="E636" s="15" t="s">
        <v>1347</v>
      </c>
      <c r="F636" s="16">
        <v>1</v>
      </c>
      <c r="AF636" s="3"/>
      <c r="AG636" s="2"/>
    </row>
    <row r="637" spans="4:33" ht="14.25" customHeight="1">
      <c r="D637" s="30"/>
      <c r="E637" s="15" t="s">
        <v>2050</v>
      </c>
      <c r="F637" s="16">
        <v>1</v>
      </c>
      <c r="AF637" s="3"/>
      <c r="AG637" s="2"/>
    </row>
    <row r="638" spans="4:33" ht="14.25" customHeight="1">
      <c r="D638" s="30"/>
      <c r="E638" s="15" t="s">
        <v>1354</v>
      </c>
      <c r="F638" s="16">
        <v>1</v>
      </c>
      <c r="AF638" s="3"/>
      <c r="AG638" s="2"/>
    </row>
    <row r="639" spans="4:33" ht="14.25" customHeight="1">
      <c r="D639" s="30"/>
      <c r="E639" s="15" t="s">
        <v>1313</v>
      </c>
      <c r="F639" s="16">
        <v>1</v>
      </c>
      <c r="AF639" s="3"/>
      <c r="AG639" s="2"/>
    </row>
    <row r="640" spans="4:33" ht="14.25" customHeight="1">
      <c r="D640" s="30"/>
      <c r="E640" s="15" t="s">
        <v>1502</v>
      </c>
      <c r="F640" s="16">
        <v>1</v>
      </c>
      <c r="AF640" s="3"/>
      <c r="AG640" s="2"/>
    </row>
    <row r="641" spans="4:33" ht="14.25" customHeight="1">
      <c r="D641" s="13" t="s">
        <v>1215</v>
      </c>
      <c r="E641" s="21"/>
      <c r="F641" s="14">
        <v>8</v>
      </c>
      <c r="AF641" s="3"/>
      <c r="AG641" s="2"/>
    </row>
    <row r="642" spans="4:33" ht="14.25" customHeight="1">
      <c r="D642" s="13" t="s">
        <v>1217</v>
      </c>
      <c r="E642" s="13" t="s">
        <v>3047</v>
      </c>
      <c r="F642" s="14">
        <v>1</v>
      </c>
      <c r="AF642" s="3"/>
      <c r="AG642" s="2"/>
    </row>
    <row r="643" spans="4:33" ht="14.25" customHeight="1">
      <c r="D643" s="30"/>
      <c r="E643" s="15" t="s">
        <v>2377</v>
      </c>
      <c r="F643" s="16">
        <v>1</v>
      </c>
      <c r="AF643" s="3"/>
      <c r="AG643" s="2"/>
    </row>
    <row r="644" spans="4:33" ht="14.25" customHeight="1">
      <c r="D644" s="13" t="s">
        <v>1218</v>
      </c>
      <c r="E644" s="21"/>
      <c r="F644" s="14">
        <v>2</v>
      </c>
      <c r="AF644" s="3"/>
      <c r="AG644" s="2"/>
    </row>
    <row r="645" spans="4:33" ht="14.25" customHeight="1">
      <c r="D645" s="17" t="s">
        <v>1207</v>
      </c>
      <c r="E645" s="31"/>
      <c r="F645" s="18">
        <v>693</v>
      </c>
      <c r="AF645" s="3"/>
      <c r="AG645" s="2"/>
    </row>
    <row r="646" spans="4:33" ht="14.25" customHeight="1">
      <c r="AF646" s="3"/>
      <c r="AG646" s="2"/>
    </row>
    <row r="647" spans="4:33" ht="14.25" customHeight="1">
      <c r="AF647" s="3"/>
      <c r="AG647" s="2"/>
    </row>
    <row r="648" spans="4:33" ht="14.25" customHeight="1">
      <c r="AF648" s="3"/>
      <c r="AG648" s="2"/>
    </row>
    <row r="649" spans="4:33" ht="14.25" customHeight="1">
      <c r="AF649" s="3"/>
      <c r="AG649" s="2"/>
    </row>
    <row r="650" spans="4:33" ht="14.25" customHeight="1">
      <c r="AF650" s="3"/>
      <c r="AG650" s="2"/>
    </row>
    <row r="651" spans="4:33" ht="14.25" customHeight="1">
      <c r="AF651" s="3"/>
      <c r="AG651" s="2"/>
    </row>
    <row r="652" spans="4:33" ht="14.25" customHeight="1">
      <c r="AF652" s="3"/>
      <c r="AG652" s="2"/>
    </row>
    <row r="653" spans="4:33" ht="14.25" customHeight="1">
      <c r="AF653" s="3"/>
      <c r="AG653" s="2"/>
    </row>
    <row r="654" spans="4:33" ht="14.25" customHeight="1">
      <c r="AF654" s="3"/>
      <c r="AG654" s="2"/>
    </row>
    <row r="655" spans="4:33" ht="14.25" customHeight="1">
      <c r="AF655" s="3"/>
      <c r="AG655" s="2"/>
    </row>
    <row r="656" spans="4:33" ht="14.25" customHeight="1">
      <c r="AF656" s="3"/>
      <c r="AG656" s="2"/>
    </row>
    <row r="657" spans="32:33" ht="14.25" customHeight="1">
      <c r="AF657" s="3"/>
      <c r="AG657" s="2"/>
    </row>
    <row r="658" spans="32:33" ht="14.25" customHeight="1">
      <c r="AF658" s="3"/>
      <c r="AG658" s="2"/>
    </row>
    <row r="659" spans="32:33" ht="14.25" customHeight="1">
      <c r="AF659" s="3"/>
      <c r="AG659" s="2"/>
    </row>
    <row r="660" spans="32:33" ht="14.25" customHeight="1">
      <c r="AF660" s="3"/>
      <c r="AG660" s="2"/>
    </row>
    <row r="661" spans="32:33" ht="14.25" customHeight="1">
      <c r="AF661" s="3"/>
      <c r="AG661" s="2"/>
    </row>
    <row r="662" spans="32:33" ht="14.25" customHeight="1">
      <c r="AF662" s="3"/>
      <c r="AG662" s="2"/>
    </row>
    <row r="663" spans="32:33" ht="14.25" customHeight="1">
      <c r="AF663" s="3"/>
      <c r="AG663" s="2"/>
    </row>
    <row r="664" spans="32:33" ht="14.25" customHeight="1">
      <c r="AF664" s="3"/>
      <c r="AG664" s="2"/>
    </row>
    <row r="665" spans="32:33" ht="14.25" customHeight="1">
      <c r="AF665" s="3"/>
      <c r="AG665" s="2"/>
    </row>
    <row r="666" spans="32:33" ht="14.25" customHeight="1">
      <c r="AF666" s="3"/>
      <c r="AG666" s="2"/>
    </row>
    <row r="667" spans="32:33" ht="14.25" customHeight="1">
      <c r="AF667" s="3"/>
      <c r="AG667" s="2"/>
    </row>
    <row r="668" spans="32:33" ht="14.25" customHeight="1">
      <c r="AF668" s="3"/>
      <c r="AG668" s="2"/>
    </row>
    <row r="669" spans="32:33" ht="14.25" customHeight="1">
      <c r="AF669" s="3"/>
      <c r="AG669" s="2"/>
    </row>
    <row r="670" spans="32:33" ht="14.25" customHeight="1">
      <c r="AF670" s="3"/>
      <c r="AG670" s="2"/>
    </row>
    <row r="671" spans="32:33" ht="14.25" customHeight="1">
      <c r="AF671" s="3"/>
      <c r="AG671" s="2"/>
    </row>
    <row r="672" spans="32:33" ht="14.25" customHeight="1">
      <c r="AF672" s="3"/>
      <c r="AG672" s="2"/>
    </row>
    <row r="673" spans="32:33" ht="14.25" customHeight="1">
      <c r="AF673" s="3"/>
      <c r="AG673" s="2"/>
    </row>
    <row r="674" spans="32:33" ht="14.25" customHeight="1">
      <c r="AF674" s="3"/>
      <c r="AG674" s="2"/>
    </row>
    <row r="675" spans="32:33" ht="14.25" customHeight="1">
      <c r="AF675" s="3"/>
      <c r="AG675" s="2"/>
    </row>
    <row r="676" spans="32:33" ht="14.25" customHeight="1">
      <c r="AF676" s="3"/>
      <c r="AG676" s="2"/>
    </row>
    <row r="677" spans="32:33" ht="14.25" customHeight="1">
      <c r="AF677" s="3"/>
      <c r="AG677" s="2"/>
    </row>
    <row r="678" spans="32:33" ht="14.25" customHeight="1">
      <c r="AF678" s="3"/>
      <c r="AG678" s="2"/>
    </row>
    <row r="679" spans="32:33" ht="14.25" customHeight="1">
      <c r="AF679" s="3"/>
      <c r="AG679" s="2"/>
    </row>
    <row r="680" spans="32:33" ht="14.25" customHeight="1">
      <c r="AF680" s="3"/>
      <c r="AG680" s="2"/>
    </row>
    <row r="681" spans="32:33" ht="14.25" customHeight="1">
      <c r="AF681" s="3"/>
      <c r="AG681" s="2"/>
    </row>
    <row r="682" spans="32:33" ht="14.25" customHeight="1">
      <c r="AF682" s="3"/>
      <c r="AG682" s="2"/>
    </row>
    <row r="683" spans="32:33" ht="14.25" customHeight="1">
      <c r="AF683" s="3"/>
      <c r="AG683" s="2"/>
    </row>
    <row r="684" spans="32:33" ht="14.25" customHeight="1">
      <c r="AF684" s="3"/>
      <c r="AG684" s="2"/>
    </row>
    <row r="685" spans="32:33" ht="14.25" customHeight="1">
      <c r="AF685" s="3"/>
      <c r="AG685" s="2"/>
    </row>
    <row r="686" spans="32:33" ht="14.25" customHeight="1">
      <c r="AF686" s="3"/>
      <c r="AG686" s="2"/>
    </row>
    <row r="687" spans="32:33" ht="14.25" customHeight="1">
      <c r="AF687" s="3"/>
      <c r="AG687" s="2"/>
    </row>
    <row r="688" spans="32:33" ht="14.25" customHeight="1">
      <c r="AF688" s="3"/>
      <c r="AG688" s="2"/>
    </row>
    <row r="689" spans="32:33" ht="14.25" customHeight="1">
      <c r="AF689" s="3"/>
      <c r="AG689" s="2"/>
    </row>
    <row r="690" spans="32:33" ht="14.25" customHeight="1">
      <c r="AF690" s="3"/>
      <c r="AG690" s="2"/>
    </row>
    <row r="691" spans="32:33" ht="14.25" customHeight="1">
      <c r="AF691" s="3"/>
      <c r="AG691" s="2"/>
    </row>
    <row r="692" spans="32:33" ht="14.25" customHeight="1">
      <c r="AF692" s="3"/>
      <c r="AG692" s="2"/>
    </row>
    <row r="693" spans="32:33" ht="14.25" customHeight="1">
      <c r="AF693" s="3"/>
      <c r="AG693" s="2"/>
    </row>
    <row r="694" spans="32:33" ht="14.25" customHeight="1">
      <c r="AF694" s="3"/>
      <c r="AG694" s="2"/>
    </row>
    <row r="695" spans="32:33" ht="14.25" customHeight="1">
      <c r="AF695" s="3"/>
      <c r="AG695" s="2"/>
    </row>
    <row r="696" spans="32:33" ht="14.25" customHeight="1">
      <c r="AF696" s="3"/>
      <c r="AG696" s="2"/>
    </row>
    <row r="697" spans="32:33" ht="14.25" customHeight="1">
      <c r="AF697" s="3"/>
      <c r="AG697" s="2"/>
    </row>
    <row r="698" spans="32:33" ht="14.25" customHeight="1">
      <c r="AF698" s="3"/>
      <c r="AG698" s="2"/>
    </row>
    <row r="699" spans="32:33" ht="14.25" customHeight="1">
      <c r="AF699" s="3"/>
      <c r="AG699" s="2"/>
    </row>
    <row r="700" spans="32:33" ht="14.25" customHeight="1">
      <c r="AF700" s="3"/>
      <c r="AG700" s="2"/>
    </row>
    <row r="701" spans="32:33" ht="14.25" customHeight="1">
      <c r="AF701" s="3"/>
      <c r="AG701" s="2"/>
    </row>
    <row r="702" spans="32:33" ht="14.25" customHeight="1">
      <c r="AF702" s="3"/>
      <c r="AG702" s="2"/>
    </row>
    <row r="703" spans="32:33" ht="14.25" customHeight="1">
      <c r="AF703" s="3"/>
      <c r="AG703" s="2"/>
    </row>
    <row r="704" spans="32:33" ht="14.25" customHeight="1">
      <c r="AF704" s="3"/>
      <c r="AG704" s="2"/>
    </row>
    <row r="705" spans="32:33" ht="14.25" customHeight="1">
      <c r="AF705" s="3"/>
      <c r="AG705" s="2"/>
    </row>
    <row r="706" spans="32:33" ht="14.25" customHeight="1">
      <c r="AF706" s="3"/>
      <c r="AG706" s="2"/>
    </row>
    <row r="707" spans="32:33" ht="14.25" customHeight="1">
      <c r="AF707" s="3"/>
      <c r="AG707" s="2"/>
    </row>
    <row r="708" spans="32:33" ht="14.25" customHeight="1">
      <c r="AF708" s="3"/>
      <c r="AG708" s="2"/>
    </row>
    <row r="709" spans="32:33" ht="14.25" customHeight="1">
      <c r="AF709" s="3"/>
      <c r="AG709" s="2"/>
    </row>
    <row r="710" spans="32:33" ht="14.25" customHeight="1">
      <c r="AF710" s="3"/>
      <c r="AG710" s="2"/>
    </row>
    <row r="711" spans="32:33" ht="14.25" customHeight="1">
      <c r="AF711" s="3"/>
      <c r="AG711" s="2"/>
    </row>
    <row r="712" spans="32:33" ht="14.25" customHeight="1">
      <c r="AF712" s="3"/>
      <c r="AG712" s="2"/>
    </row>
    <row r="713" spans="32:33" ht="14.25" customHeight="1">
      <c r="AF713" s="3"/>
      <c r="AG713" s="2"/>
    </row>
    <row r="714" spans="32:33" ht="14.25" customHeight="1">
      <c r="AF714" s="3"/>
      <c r="AG714" s="2"/>
    </row>
    <row r="715" spans="32:33" ht="14.25" customHeight="1">
      <c r="AF715" s="3"/>
      <c r="AG715" s="2"/>
    </row>
    <row r="716" spans="32:33" ht="14.25" customHeight="1">
      <c r="AF716" s="3"/>
      <c r="AG716" s="2"/>
    </row>
    <row r="717" spans="32:33" ht="14.25" customHeight="1">
      <c r="AF717" s="3"/>
      <c r="AG717" s="2"/>
    </row>
    <row r="718" spans="32:33" ht="14.25" customHeight="1">
      <c r="AF718" s="3"/>
      <c r="AG718" s="2"/>
    </row>
    <row r="719" spans="32:33" ht="14.25" customHeight="1">
      <c r="AF719" s="3"/>
      <c r="AG719" s="2"/>
    </row>
    <row r="720" spans="32:33" ht="14.25" customHeight="1">
      <c r="AF720" s="3"/>
      <c r="AG720" s="2"/>
    </row>
    <row r="721" spans="32:33" ht="14.25" customHeight="1">
      <c r="AF721" s="3"/>
      <c r="AG721" s="2"/>
    </row>
    <row r="722" spans="32:33" ht="14.25" customHeight="1">
      <c r="AF722" s="3"/>
      <c r="AG722" s="2"/>
    </row>
    <row r="723" spans="32:33" ht="14.25" customHeight="1">
      <c r="AF723" s="3"/>
      <c r="AG723" s="2"/>
    </row>
    <row r="724" spans="32:33" ht="14.25" customHeight="1">
      <c r="AF724" s="3"/>
      <c r="AG724" s="2"/>
    </row>
    <row r="725" spans="32:33" ht="14.25" customHeight="1">
      <c r="AF725" s="3"/>
      <c r="AG725" s="2"/>
    </row>
    <row r="726" spans="32:33" ht="14.25" customHeight="1">
      <c r="AF726" s="3"/>
      <c r="AG726" s="2"/>
    </row>
    <row r="727" spans="32:33" ht="14.25" customHeight="1">
      <c r="AF727" s="3"/>
      <c r="AG727" s="2"/>
    </row>
    <row r="728" spans="32:33" ht="14.25" customHeight="1">
      <c r="AF728" s="3"/>
      <c r="AG728" s="2"/>
    </row>
    <row r="729" spans="32:33" ht="14.25" customHeight="1">
      <c r="AF729" s="3"/>
      <c r="AG729" s="2"/>
    </row>
    <row r="730" spans="32:33" ht="14.25" customHeight="1">
      <c r="AF730" s="3"/>
      <c r="AG730" s="2"/>
    </row>
    <row r="731" spans="32:33" ht="14.25" customHeight="1">
      <c r="AF731" s="3"/>
      <c r="AG731" s="2"/>
    </row>
    <row r="732" spans="32:33" ht="14.25" customHeight="1">
      <c r="AF732" s="3"/>
      <c r="AG732" s="2"/>
    </row>
    <row r="733" spans="32:33" ht="14.25" customHeight="1">
      <c r="AF733" s="3"/>
      <c r="AG733" s="2"/>
    </row>
    <row r="734" spans="32:33" ht="14.25" customHeight="1">
      <c r="AF734" s="3"/>
      <c r="AG734" s="2"/>
    </row>
    <row r="735" spans="32:33" ht="14.25" customHeight="1">
      <c r="AF735" s="3"/>
      <c r="AG735" s="2"/>
    </row>
    <row r="736" spans="32:33" ht="14.25" customHeight="1">
      <c r="AF736" s="3"/>
      <c r="AG736" s="2"/>
    </row>
    <row r="737" spans="32:33" ht="14.25" customHeight="1">
      <c r="AF737" s="3"/>
      <c r="AG737" s="2"/>
    </row>
    <row r="738" spans="32:33" ht="14.25" customHeight="1">
      <c r="AF738" s="3"/>
      <c r="AG738" s="2"/>
    </row>
    <row r="739" spans="32:33" ht="14.25" customHeight="1">
      <c r="AF739" s="3"/>
      <c r="AG739" s="2"/>
    </row>
    <row r="740" spans="32:33" ht="14.25" customHeight="1">
      <c r="AF740" s="3"/>
      <c r="AG740" s="2"/>
    </row>
    <row r="741" spans="32:33" ht="14.25" customHeight="1">
      <c r="AF741" s="3"/>
      <c r="AG741" s="2"/>
    </row>
    <row r="742" spans="32:33" ht="14.25" customHeight="1">
      <c r="AF742" s="3"/>
      <c r="AG742" s="2"/>
    </row>
    <row r="743" spans="32:33" ht="14.25" customHeight="1">
      <c r="AF743" s="3"/>
      <c r="AG743" s="2"/>
    </row>
    <row r="744" spans="32:33" ht="14.25" customHeight="1">
      <c r="AF744" s="3"/>
      <c r="AG744" s="2"/>
    </row>
    <row r="745" spans="32:33" ht="14.25" customHeight="1">
      <c r="AF745" s="3"/>
      <c r="AG745" s="2"/>
    </row>
    <row r="746" spans="32:33" ht="14.25" customHeight="1">
      <c r="AF746" s="3"/>
      <c r="AG746" s="2"/>
    </row>
    <row r="747" spans="32:33" ht="14.25" customHeight="1">
      <c r="AF747" s="3"/>
      <c r="AG747" s="2"/>
    </row>
    <row r="748" spans="32:33" ht="14.25" customHeight="1">
      <c r="AF748" s="3"/>
      <c r="AG748" s="2"/>
    </row>
    <row r="749" spans="32:33" ht="14.25" customHeight="1">
      <c r="AF749" s="3"/>
      <c r="AG749" s="2"/>
    </row>
    <row r="750" spans="32:33" ht="14.25" customHeight="1">
      <c r="AF750" s="3"/>
      <c r="AG750" s="2"/>
    </row>
    <row r="751" spans="32:33" ht="14.25" customHeight="1">
      <c r="AF751" s="3"/>
      <c r="AG751" s="2"/>
    </row>
    <row r="752" spans="32:33" ht="14.25" customHeight="1">
      <c r="AF752" s="3"/>
      <c r="AG752" s="2"/>
    </row>
    <row r="753" spans="32:33" ht="14.25" customHeight="1">
      <c r="AF753" s="3"/>
      <c r="AG753" s="2"/>
    </row>
    <row r="754" spans="32:33" ht="14.25" customHeight="1">
      <c r="AF754" s="3"/>
      <c r="AG754" s="2"/>
    </row>
    <row r="755" spans="32:33" ht="14.25" customHeight="1">
      <c r="AF755" s="3"/>
      <c r="AG755" s="2"/>
    </row>
    <row r="756" spans="32:33" ht="14.25" customHeight="1">
      <c r="AF756" s="3"/>
      <c r="AG756" s="2"/>
    </row>
    <row r="757" spans="32:33" ht="14.25" customHeight="1">
      <c r="AF757" s="3"/>
      <c r="AG757" s="2"/>
    </row>
    <row r="758" spans="32:33" ht="14.25" customHeight="1">
      <c r="AF758" s="3"/>
      <c r="AG758" s="2"/>
    </row>
    <row r="759" spans="32:33" ht="14.25" customHeight="1">
      <c r="AF759" s="3"/>
      <c r="AG759" s="2"/>
    </row>
    <row r="760" spans="32:33" ht="14.25" customHeight="1">
      <c r="AF760" s="3"/>
      <c r="AG760" s="2"/>
    </row>
    <row r="761" spans="32:33" ht="14.25" customHeight="1">
      <c r="AF761" s="3"/>
      <c r="AG761" s="2"/>
    </row>
    <row r="762" spans="32:33" ht="14.25" customHeight="1">
      <c r="AF762" s="3"/>
      <c r="AG762" s="2"/>
    </row>
    <row r="763" spans="32:33" ht="14.25" customHeight="1">
      <c r="AF763" s="3"/>
      <c r="AG763" s="2"/>
    </row>
    <row r="764" spans="32:33" ht="14.25" customHeight="1">
      <c r="AF764" s="3"/>
      <c r="AG764" s="2"/>
    </row>
    <row r="765" spans="32:33" ht="14.25" customHeight="1">
      <c r="AF765" s="3"/>
      <c r="AG765" s="2"/>
    </row>
    <row r="766" spans="32:33" ht="14.25" customHeight="1">
      <c r="AF766" s="3"/>
      <c r="AG766" s="2"/>
    </row>
    <row r="767" spans="32:33" ht="14.25" customHeight="1">
      <c r="AF767" s="3"/>
      <c r="AG767" s="2"/>
    </row>
    <row r="768" spans="32:33" ht="14.25" customHeight="1">
      <c r="AF768" s="3"/>
      <c r="AG768" s="2"/>
    </row>
    <row r="769" spans="32:33" ht="14.25" customHeight="1">
      <c r="AF769" s="3"/>
      <c r="AG769" s="2"/>
    </row>
    <row r="770" spans="32:33" ht="14.25" customHeight="1">
      <c r="AF770" s="3"/>
      <c r="AG770" s="2"/>
    </row>
    <row r="771" spans="32:33" ht="14.25" customHeight="1">
      <c r="AF771" s="3"/>
      <c r="AG771" s="2"/>
    </row>
    <row r="772" spans="32:33" ht="14.25" customHeight="1">
      <c r="AF772" s="3"/>
      <c r="AG772" s="2"/>
    </row>
    <row r="773" spans="32:33" ht="14.25" customHeight="1">
      <c r="AF773" s="3"/>
      <c r="AG773" s="2"/>
    </row>
    <row r="774" spans="32:33" ht="14.25" customHeight="1">
      <c r="AF774" s="3"/>
      <c r="AG774" s="2"/>
    </row>
    <row r="775" spans="32:33" ht="14.25" customHeight="1">
      <c r="AF775" s="3"/>
      <c r="AG775" s="2"/>
    </row>
    <row r="776" spans="32:33" ht="14.25" customHeight="1">
      <c r="AF776" s="3"/>
      <c r="AG776" s="2"/>
    </row>
    <row r="777" spans="32:33" ht="14.25" customHeight="1">
      <c r="AF777" s="3"/>
      <c r="AG777" s="2"/>
    </row>
    <row r="778" spans="32:33" ht="14.25" customHeight="1">
      <c r="AF778" s="3"/>
      <c r="AG778" s="2"/>
    </row>
    <row r="779" spans="32:33" ht="14.25" customHeight="1">
      <c r="AF779" s="3"/>
      <c r="AG779" s="2"/>
    </row>
    <row r="780" spans="32:33" ht="14.25" customHeight="1">
      <c r="AF780" s="3"/>
      <c r="AG780" s="2"/>
    </row>
    <row r="781" spans="32:33" ht="14.25" customHeight="1">
      <c r="AF781" s="3"/>
      <c r="AG781" s="2"/>
    </row>
    <row r="782" spans="32:33" ht="14.25" customHeight="1">
      <c r="AF782" s="3"/>
      <c r="AG782" s="2"/>
    </row>
    <row r="783" spans="32:33" ht="14.25" customHeight="1">
      <c r="AF783" s="3"/>
      <c r="AG783" s="2"/>
    </row>
    <row r="784" spans="32:33" ht="14.25" customHeight="1">
      <c r="AF784" s="3"/>
      <c r="AG784" s="2"/>
    </row>
    <row r="785" spans="32:33" ht="14.25" customHeight="1">
      <c r="AF785" s="3"/>
      <c r="AG785" s="2"/>
    </row>
    <row r="786" spans="32:33" ht="14.25" customHeight="1">
      <c r="AF786" s="3"/>
      <c r="AG786" s="2"/>
    </row>
    <row r="787" spans="32:33" ht="14.25" customHeight="1">
      <c r="AF787" s="3"/>
      <c r="AG787" s="2"/>
    </row>
    <row r="788" spans="32:33" ht="14.25" customHeight="1">
      <c r="AF788" s="3"/>
      <c r="AG788" s="2"/>
    </row>
    <row r="789" spans="32:33" ht="14.25" customHeight="1">
      <c r="AF789" s="3"/>
      <c r="AG789" s="2"/>
    </row>
    <row r="790" spans="32:33" ht="14.25" customHeight="1">
      <c r="AF790" s="3"/>
      <c r="AG790" s="2"/>
    </row>
    <row r="791" spans="32:33" ht="14.25" customHeight="1">
      <c r="AF791" s="3"/>
      <c r="AG791" s="2"/>
    </row>
    <row r="792" spans="32:33" ht="14.25" customHeight="1">
      <c r="AF792" s="3"/>
      <c r="AG792" s="2"/>
    </row>
    <row r="793" spans="32:33" ht="14.25" customHeight="1">
      <c r="AF793" s="3"/>
      <c r="AG793" s="2"/>
    </row>
    <row r="794" spans="32:33" ht="14.25" customHeight="1">
      <c r="AF794" s="3"/>
      <c r="AG794" s="2"/>
    </row>
    <row r="795" spans="32:33" ht="14.25" customHeight="1">
      <c r="AF795" s="3"/>
      <c r="AG795" s="2"/>
    </row>
    <row r="796" spans="32:33" ht="14.25" customHeight="1">
      <c r="AF796" s="3"/>
      <c r="AG796" s="2"/>
    </row>
    <row r="797" spans="32:33" ht="14.25" customHeight="1">
      <c r="AF797" s="3"/>
      <c r="AG797" s="2"/>
    </row>
    <row r="798" spans="32:33" ht="14.25" customHeight="1">
      <c r="AF798" s="3"/>
      <c r="AG798" s="2"/>
    </row>
    <row r="799" spans="32:33" ht="14.25" customHeight="1">
      <c r="AF799" s="3"/>
      <c r="AG799" s="2"/>
    </row>
    <row r="800" spans="32:33" ht="14.25" customHeight="1">
      <c r="AF800" s="3"/>
      <c r="AG800" s="2"/>
    </row>
    <row r="801" spans="32:33" ht="14.25" customHeight="1">
      <c r="AF801" s="3"/>
      <c r="AG801" s="2"/>
    </row>
    <row r="802" spans="32:33" ht="14.25" customHeight="1">
      <c r="AF802" s="3"/>
      <c r="AG802" s="2"/>
    </row>
    <row r="803" spans="32:33" ht="14.25" customHeight="1">
      <c r="AF803" s="3"/>
      <c r="AG803" s="2"/>
    </row>
    <row r="804" spans="32:33" ht="14.25" customHeight="1">
      <c r="AF804" s="3"/>
      <c r="AG804" s="2"/>
    </row>
    <row r="805" spans="32:33" ht="14.25" customHeight="1">
      <c r="AF805" s="3"/>
      <c r="AG805" s="2"/>
    </row>
    <row r="806" spans="32:33" ht="14.25" customHeight="1">
      <c r="AF806" s="3"/>
      <c r="AG806" s="2"/>
    </row>
    <row r="807" spans="32:33" ht="14.25" customHeight="1">
      <c r="AF807" s="3"/>
      <c r="AG807" s="2"/>
    </row>
    <row r="808" spans="32:33" ht="14.25" customHeight="1">
      <c r="AF808" s="3"/>
      <c r="AG808" s="2"/>
    </row>
    <row r="809" spans="32:33" ht="14.25" customHeight="1">
      <c r="AF809" s="3"/>
      <c r="AG809" s="2"/>
    </row>
    <row r="810" spans="32:33" ht="14.25" customHeight="1">
      <c r="AF810" s="3"/>
      <c r="AG810" s="2"/>
    </row>
    <row r="811" spans="32:33" ht="14.25" customHeight="1">
      <c r="AF811" s="3"/>
      <c r="AG811" s="2"/>
    </row>
    <row r="812" spans="32:33" ht="14.25" customHeight="1">
      <c r="AF812" s="3"/>
      <c r="AG812" s="2"/>
    </row>
    <row r="813" spans="32:33" ht="14.25" customHeight="1">
      <c r="AF813" s="3"/>
      <c r="AG813" s="2"/>
    </row>
    <row r="814" spans="32:33" ht="14.25" customHeight="1">
      <c r="AF814" s="3"/>
      <c r="AG814" s="2"/>
    </row>
    <row r="815" spans="32:33" ht="14.25" customHeight="1">
      <c r="AF815" s="3"/>
      <c r="AG815" s="2"/>
    </row>
    <row r="816" spans="32:33" ht="14.25" customHeight="1">
      <c r="AF816" s="3"/>
      <c r="AG816" s="2"/>
    </row>
    <row r="817" spans="32:33" ht="14.25" customHeight="1">
      <c r="AF817" s="3"/>
      <c r="AG817" s="2"/>
    </row>
    <row r="818" spans="32:33" ht="14.25" customHeight="1">
      <c r="AF818" s="3"/>
      <c r="AG818" s="2"/>
    </row>
    <row r="819" spans="32:33" ht="14.25" customHeight="1">
      <c r="AF819" s="3"/>
      <c r="AG819" s="2"/>
    </row>
    <row r="820" spans="32:33" ht="14.25" customHeight="1">
      <c r="AF820" s="3"/>
      <c r="AG820" s="2"/>
    </row>
    <row r="821" spans="32:33" ht="14.25" customHeight="1">
      <c r="AF821" s="3"/>
      <c r="AG821" s="2"/>
    </row>
    <row r="822" spans="32:33" ht="14.25" customHeight="1">
      <c r="AF822" s="3"/>
      <c r="AG822" s="2"/>
    </row>
    <row r="823" spans="32:33" ht="14.25" customHeight="1">
      <c r="AF823" s="3"/>
      <c r="AG823" s="2"/>
    </row>
    <row r="824" spans="32:33" ht="14.25" customHeight="1">
      <c r="AF824" s="3"/>
      <c r="AG824" s="2"/>
    </row>
    <row r="825" spans="32:33" ht="14.25" customHeight="1">
      <c r="AF825" s="3"/>
      <c r="AG825" s="2"/>
    </row>
    <row r="826" spans="32:33" ht="14.25" customHeight="1">
      <c r="AF826" s="3"/>
      <c r="AG826" s="2"/>
    </row>
    <row r="827" spans="32:33" ht="14.25" customHeight="1">
      <c r="AF827" s="3"/>
      <c r="AG827" s="2"/>
    </row>
    <row r="828" spans="32:33" ht="14.25" customHeight="1">
      <c r="AF828" s="3"/>
      <c r="AG828" s="2"/>
    </row>
    <row r="829" spans="32:33" ht="14.25" customHeight="1">
      <c r="AF829" s="3"/>
      <c r="AG829" s="2"/>
    </row>
    <row r="830" spans="32:33" ht="14.25" customHeight="1">
      <c r="AF830" s="3"/>
      <c r="AG830" s="2"/>
    </row>
    <row r="831" spans="32:33" ht="14.25" customHeight="1">
      <c r="AF831" s="3"/>
      <c r="AG831" s="2"/>
    </row>
    <row r="832" spans="32:33" ht="14.25" customHeight="1">
      <c r="AF832" s="3"/>
      <c r="AG832" s="2"/>
    </row>
    <row r="833" spans="32:33" ht="14.25" customHeight="1">
      <c r="AF833" s="3"/>
      <c r="AG833" s="2"/>
    </row>
    <row r="834" spans="32:33" ht="14.25" customHeight="1">
      <c r="AF834" s="3"/>
      <c r="AG834" s="2"/>
    </row>
    <row r="835" spans="32:33" ht="14.25" customHeight="1">
      <c r="AF835" s="3"/>
      <c r="AG835" s="2"/>
    </row>
    <row r="836" spans="32:33" ht="14.25" customHeight="1">
      <c r="AF836" s="3"/>
      <c r="AG836" s="2"/>
    </row>
    <row r="837" spans="32:33" ht="14.25" customHeight="1">
      <c r="AF837" s="3"/>
      <c r="AG837" s="2"/>
    </row>
    <row r="838" spans="32:33" ht="14.25" customHeight="1">
      <c r="AF838" s="3"/>
      <c r="AG838" s="2"/>
    </row>
    <row r="839" spans="32:33" ht="14.25" customHeight="1">
      <c r="AF839" s="3"/>
      <c r="AG839" s="2"/>
    </row>
    <row r="840" spans="32:33" ht="14.25" customHeight="1">
      <c r="AF840" s="3"/>
      <c r="AG840" s="2"/>
    </row>
    <row r="841" spans="32:33" ht="14.25" customHeight="1">
      <c r="AF841" s="3"/>
      <c r="AG841" s="2"/>
    </row>
    <row r="842" spans="32:33" ht="14.25" customHeight="1">
      <c r="AF842" s="3"/>
      <c r="AG842" s="2"/>
    </row>
    <row r="843" spans="32:33" ht="14.25" customHeight="1">
      <c r="AF843" s="3"/>
      <c r="AG843" s="2"/>
    </row>
    <row r="844" spans="32:33" ht="14.25" customHeight="1">
      <c r="AF844" s="3"/>
      <c r="AG844" s="2"/>
    </row>
    <row r="845" spans="32:33" ht="14.25" customHeight="1">
      <c r="AF845" s="3"/>
      <c r="AG845" s="2"/>
    </row>
    <row r="846" spans="32:33" ht="14.25" customHeight="1">
      <c r="AF846" s="3"/>
      <c r="AG846" s="2"/>
    </row>
    <row r="847" spans="32:33" ht="14.25" customHeight="1">
      <c r="AF847" s="3"/>
      <c r="AG847" s="2"/>
    </row>
    <row r="848" spans="32:33" ht="14.25" customHeight="1">
      <c r="AF848" s="3"/>
      <c r="AG848" s="2"/>
    </row>
    <row r="849" spans="32:33" ht="14.25" customHeight="1">
      <c r="AF849" s="3"/>
      <c r="AG849" s="2"/>
    </row>
    <row r="850" spans="32:33" ht="14.25" customHeight="1">
      <c r="AF850" s="3"/>
      <c r="AG850" s="2"/>
    </row>
    <row r="851" spans="32:33" ht="14.25" customHeight="1">
      <c r="AF851" s="3"/>
      <c r="AG851" s="2"/>
    </row>
    <row r="852" spans="32:33" ht="14.25" customHeight="1">
      <c r="AF852" s="3"/>
      <c r="AG852" s="2"/>
    </row>
    <row r="853" spans="32:33" ht="14.25" customHeight="1">
      <c r="AF853" s="3"/>
      <c r="AG853" s="2"/>
    </row>
    <row r="854" spans="32:33" ht="14.25" customHeight="1">
      <c r="AF854" s="3"/>
      <c r="AG854" s="2"/>
    </row>
    <row r="855" spans="32:33" ht="14.25" customHeight="1">
      <c r="AF855" s="3"/>
      <c r="AG855" s="2"/>
    </row>
    <row r="856" spans="32:33" ht="14.25" customHeight="1">
      <c r="AF856" s="3"/>
      <c r="AG856" s="2"/>
    </row>
    <row r="857" spans="32:33" ht="14.25" customHeight="1">
      <c r="AF857" s="3"/>
      <c r="AG857" s="2"/>
    </row>
    <row r="858" spans="32:33" ht="14.25" customHeight="1">
      <c r="AF858" s="3"/>
      <c r="AG858" s="2"/>
    </row>
    <row r="859" spans="32:33" ht="14.25" customHeight="1">
      <c r="AF859" s="3"/>
      <c r="AG859" s="2"/>
    </row>
    <row r="860" spans="32:33" ht="14.25" customHeight="1">
      <c r="AF860" s="3"/>
      <c r="AG860" s="2"/>
    </row>
    <row r="861" spans="32:33" ht="14.25" customHeight="1">
      <c r="AF861" s="3"/>
      <c r="AG861" s="2"/>
    </row>
    <row r="862" spans="32:33" ht="14.25" customHeight="1">
      <c r="AF862" s="3"/>
      <c r="AG862" s="2"/>
    </row>
    <row r="863" spans="32:33" ht="14.25" customHeight="1">
      <c r="AF863" s="3"/>
      <c r="AG863" s="2"/>
    </row>
    <row r="864" spans="32:33" ht="14.25" customHeight="1">
      <c r="AF864" s="3"/>
      <c r="AG864" s="2"/>
    </row>
    <row r="865" spans="32:33" ht="14.25" customHeight="1">
      <c r="AF865" s="3"/>
      <c r="AG865" s="2"/>
    </row>
    <row r="866" spans="32:33" ht="14.25" customHeight="1">
      <c r="AF866" s="3"/>
      <c r="AG866" s="2"/>
    </row>
    <row r="867" spans="32:33" ht="14.25" customHeight="1">
      <c r="AF867" s="3"/>
      <c r="AG867" s="2"/>
    </row>
    <row r="868" spans="32:33" ht="14.25" customHeight="1">
      <c r="AF868" s="3"/>
      <c r="AG868" s="2"/>
    </row>
    <row r="869" spans="32:33" ht="14.25" customHeight="1">
      <c r="AF869" s="3"/>
      <c r="AG869" s="2"/>
    </row>
    <row r="870" spans="32:33" ht="14.25" customHeight="1">
      <c r="AF870" s="3"/>
      <c r="AG870" s="2"/>
    </row>
    <row r="871" spans="32:33" ht="14.25" customHeight="1">
      <c r="AF871" s="3"/>
      <c r="AG871" s="2"/>
    </row>
    <row r="872" spans="32:33" ht="14.25" customHeight="1">
      <c r="AF872" s="3"/>
      <c r="AG872" s="2"/>
    </row>
    <row r="873" spans="32:33" ht="14.25" customHeight="1">
      <c r="AF873" s="3"/>
      <c r="AG873" s="2"/>
    </row>
    <row r="874" spans="32:33" ht="14.25" customHeight="1">
      <c r="AF874" s="3"/>
      <c r="AG874" s="2"/>
    </row>
    <row r="875" spans="32:33" ht="14.25" customHeight="1">
      <c r="AF875" s="3"/>
      <c r="AG875" s="2"/>
    </row>
    <row r="876" spans="32:33" ht="14.25" customHeight="1">
      <c r="AF876" s="3"/>
      <c r="AG876" s="2"/>
    </row>
    <row r="877" spans="32:33" ht="14.25" customHeight="1">
      <c r="AF877" s="3"/>
      <c r="AG877" s="2"/>
    </row>
    <row r="878" spans="32:33" ht="14.25" customHeight="1">
      <c r="AF878" s="3"/>
      <c r="AG878" s="2"/>
    </row>
    <row r="879" spans="32:33" ht="14.25" customHeight="1">
      <c r="AF879" s="3"/>
      <c r="AG879" s="2"/>
    </row>
    <row r="880" spans="32:33" ht="14.25" customHeight="1">
      <c r="AF880" s="3"/>
      <c r="AG880" s="2"/>
    </row>
    <row r="881" spans="32:33" ht="14.25" customHeight="1">
      <c r="AF881" s="3"/>
      <c r="AG881" s="2"/>
    </row>
    <row r="882" spans="32:33" ht="14.25" customHeight="1">
      <c r="AF882" s="3"/>
      <c r="AG882" s="2"/>
    </row>
    <row r="883" spans="32:33" ht="14.25" customHeight="1">
      <c r="AF883" s="3"/>
      <c r="AG883" s="2"/>
    </row>
    <row r="884" spans="32:33" ht="14.25" customHeight="1">
      <c r="AF884" s="3"/>
      <c r="AG884" s="2"/>
    </row>
    <row r="885" spans="32:33" ht="14.25" customHeight="1">
      <c r="AF885" s="3"/>
      <c r="AG885" s="2"/>
    </row>
    <row r="886" spans="32:33" ht="14.25" customHeight="1">
      <c r="AF886" s="3"/>
      <c r="AG886" s="2"/>
    </row>
    <row r="887" spans="32:33" ht="14.25" customHeight="1">
      <c r="AF887" s="3"/>
      <c r="AG887" s="2"/>
    </row>
    <row r="888" spans="32:33" ht="14.25" customHeight="1">
      <c r="AF888" s="3"/>
      <c r="AG888" s="2"/>
    </row>
    <row r="889" spans="32:33" ht="14.25" customHeight="1">
      <c r="AF889" s="3"/>
      <c r="AG889" s="2"/>
    </row>
    <row r="890" spans="32:33" ht="14.25" customHeight="1">
      <c r="AF890" s="3"/>
      <c r="AG890" s="2"/>
    </row>
    <row r="891" spans="32:33" ht="14.25" customHeight="1">
      <c r="AF891" s="3"/>
      <c r="AG891" s="2"/>
    </row>
    <row r="892" spans="32:33" ht="14.25" customHeight="1">
      <c r="AF892" s="3"/>
      <c r="AG892" s="2"/>
    </row>
    <row r="893" spans="32:33" ht="14.25" customHeight="1">
      <c r="AF893" s="3"/>
      <c r="AG893" s="2"/>
    </row>
    <row r="894" spans="32:33" ht="14.25" customHeight="1">
      <c r="AF894" s="3"/>
      <c r="AG894" s="2"/>
    </row>
    <row r="895" spans="32:33" ht="14.25" customHeight="1">
      <c r="AF895" s="3"/>
      <c r="AG895" s="2"/>
    </row>
    <row r="896" spans="32:33" ht="14.25" customHeight="1">
      <c r="AF896" s="3"/>
      <c r="AG896" s="2"/>
    </row>
    <row r="897" spans="32:33" ht="14.25" customHeight="1">
      <c r="AF897" s="3"/>
      <c r="AG897" s="2"/>
    </row>
    <row r="898" spans="32:33" ht="14.25" customHeight="1">
      <c r="AF898" s="3"/>
      <c r="AG898" s="2"/>
    </row>
    <row r="899" spans="32:33" ht="14.25" customHeight="1">
      <c r="AF899" s="3"/>
      <c r="AG899" s="2"/>
    </row>
    <row r="900" spans="32:33" ht="14.25" customHeight="1">
      <c r="AF900" s="3"/>
      <c r="AG900" s="2"/>
    </row>
    <row r="901" spans="32:33" ht="14.25" customHeight="1">
      <c r="AF901" s="3"/>
      <c r="AG901" s="2"/>
    </row>
    <row r="902" spans="32:33" ht="14.25" customHeight="1">
      <c r="AF902" s="3"/>
      <c r="AG902" s="2"/>
    </row>
    <row r="903" spans="32:33" ht="14.25" customHeight="1">
      <c r="AF903" s="3"/>
      <c r="AG903" s="2"/>
    </row>
    <row r="904" spans="32:33" ht="14.25" customHeight="1">
      <c r="AF904" s="3"/>
      <c r="AG904" s="2"/>
    </row>
    <row r="905" spans="32:33" ht="14.25" customHeight="1">
      <c r="AF905" s="3"/>
      <c r="AG905" s="2"/>
    </row>
    <row r="906" spans="32:33" ht="14.25" customHeight="1">
      <c r="AF906" s="3"/>
      <c r="AG906" s="2"/>
    </row>
    <row r="907" spans="32:33" ht="14.25" customHeight="1">
      <c r="AF907" s="3"/>
      <c r="AG907" s="2"/>
    </row>
    <row r="908" spans="32:33" ht="14.25" customHeight="1">
      <c r="AF908" s="3"/>
      <c r="AG908" s="2"/>
    </row>
    <row r="909" spans="32:33" ht="14.25" customHeight="1">
      <c r="AF909" s="3"/>
      <c r="AG909" s="2"/>
    </row>
    <row r="910" spans="32:33" ht="14.25" customHeight="1">
      <c r="AF910" s="3"/>
      <c r="AG910" s="2"/>
    </row>
    <row r="911" spans="32:33" ht="14.25" customHeight="1">
      <c r="AF911" s="3"/>
      <c r="AG911" s="2"/>
    </row>
    <row r="912" spans="32:33" ht="14.25" customHeight="1">
      <c r="AF912" s="3"/>
      <c r="AG912" s="2"/>
    </row>
    <row r="913" spans="32:33" ht="14.25" customHeight="1">
      <c r="AF913" s="3"/>
      <c r="AG913" s="2"/>
    </row>
    <row r="914" spans="32:33" ht="14.25" customHeight="1">
      <c r="AF914" s="3"/>
      <c r="AG914" s="2"/>
    </row>
    <row r="915" spans="32:33" ht="14.25" customHeight="1">
      <c r="AF915" s="3"/>
      <c r="AG915" s="2"/>
    </row>
    <row r="916" spans="32:33" ht="14.25" customHeight="1">
      <c r="AF916" s="3"/>
      <c r="AG916" s="2"/>
    </row>
    <row r="917" spans="32:33" ht="14.25" customHeight="1">
      <c r="AF917" s="3"/>
      <c r="AG917" s="2"/>
    </row>
    <row r="918" spans="32:33" ht="14.25" customHeight="1">
      <c r="AF918" s="3"/>
      <c r="AG918" s="2"/>
    </row>
    <row r="919" spans="32:33" ht="14.25" customHeight="1">
      <c r="AF919" s="3"/>
      <c r="AG919" s="2"/>
    </row>
    <row r="920" spans="32:33" ht="14.25" customHeight="1">
      <c r="AF920" s="3"/>
      <c r="AG920" s="2"/>
    </row>
    <row r="921" spans="32:33" ht="14.25" customHeight="1">
      <c r="AF921" s="3"/>
      <c r="AG921" s="2"/>
    </row>
    <row r="922" spans="32:33" ht="14.25" customHeight="1">
      <c r="AF922" s="3"/>
      <c r="AG922" s="2"/>
    </row>
    <row r="923" spans="32:33" ht="14.25" customHeight="1">
      <c r="AF923" s="3"/>
      <c r="AG923" s="2"/>
    </row>
    <row r="924" spans="32:33" ht="14.25" customHeight="1">
      <c r="AF924" s="3"/>
      <c r="AG924" s="2"/>
    </row>
    <row r="925" spans="32:33" ht="14.25" customHeight="1">
      <c r="AF925" s="3"/>
      <c r="AG925" s="2"/>
    </row>
    <row r="926" spans="32:33" ht="14.25" customHeight="1">
      <c r="AF926" s="3"/>
      <c r="AG926" s="2"/>
    </row>
    <row r="927" spans="32:33" ht="14.25" customHeight="1">
      <c r="AF927" s="3"/>
      <c r="AG927" s="2"/>
    </row>
    <row r="928" spans="32:33" ht="14.25" customHeight="1">
      <c r="AF928" s="3"/>
      <c r="AG928" s="2"/>
    </row>
    <row r="929" spans="32:33" ht="14.25" customHeight="1">
      <c r="AF929" s="3"/>
      <c r="AG929" s="2"/>
    </row>
    <row r="930" spans="32:33" ht="14.25" customHeight="1">
      <c r="AF930" s="3"/>
      <c r="AG930" s="2"/>
    </row>
    <row r="931" spans="32:33" ht="14.25" customHeight="1">
      <c r="AF931" s="3"/>
      <c r="AG931" s="2"/>
    </row>
    <row r="932" spans="32:33" ht="14.25" customHeight="1">
      <c r="AF932" s="3"/>
      <c r="AG932" s="2"/>
    </row>
    <row r="933" spans="32:33" ht="14.25" customHeight="1">
      <c r="AF933" s="3"/>
      <c r="AG933" s="2"/>
    </row>
    <row r="934" spans="32:33" ht="14.25" customHeight="1">
      <c r="AF934" s="3"/>
      <c r="AG934" s="2"/>
    </row>
    <row r="935" spans="32:33" ht="14.25" customHeight="1">
      <c r="AF935" s="3"/>
      <c r="AG935" s="2"/>
    </row>
    <row r="936" spans="32:33" ht="14.25" customHeight="1">
      <c r="AF936" s="3"/>
      <c r="AG936" s="2"/>
    </row>
    <row r="937" spans="32:33" ht="14.25" customHeight="1">
      <c r="AF937" s="3"/>
      <c r="AG937" s="2"/>
    </row>
    <row r="938" spans="32:33" ht="14.25" customHeight="1">
      <c r="AF938" s="3"/>
      <c r="AG938" s="2"/>
    </row>
    <row r="939" spans="32:33" ht="14.25" customHeight="1">
      <c r="AF939" s="3"/>
      <c r="AG939" s="2"/>
    </row>
    <row r="940" spans="32:33" ht="14.25" customHeight="1">
      <c r="AF940" s="3"/>
      <c r="AG940" s="2"/>
    </row>
    <row r="941" spans="32:33" ht="14.25" customHeight="1">
      <c r="AF941" s="3"/>
      <c r="AG941" s="2"/>
    </row>
    <row r="942" spans="32:33" ht="14.25" customHeight="1">
      <c r="AF942" s="3"/>
      <c r="AG942" s="2"/>
    </row>
    <row r="943" spans="32:33" ht="14.25" customHeight="1">
      <c r="AF943" s="3"/>
      <c r="AG943" s="2"/>
    </row>
    <row r="944" spans="32:33" ht="14.25" customHeight="1">
      <c r="AF944" s="3"/>
      <c r="AG944" s="2"/>
    </row>
    <row r="945" spans="32:33" ht="14.25" customHeight="1">
      <c r="AF945" s="3"/>
      <c r="AG945" s="2"/>
    </row>
    <row r="946" spans="32:33" ht="14.25" customHeight="1">
      <c r="AF946" s="3"/>
      <c r="AG946" s="2"/>
    </row>
    <row r="947" spans="32:33" ht="14.25" customHeight="1">
      <c r="AF947" s="3"/>
      <c r="AG947" s="2"/>
    </row>
    <row r="948" spans="32:33" ht="14.25" customHeight="1">
      <c r="AF948" s="3"/>
      <c r="AG948" s="2"/>
    </row>
    <row r="949" spans="32:33" ht="14.25" customHeight="1">
      <c r="AF949" s="3"/>
      <c r="AG949" s="2"/>
    </row>
    <row r="950" spans="32:33" ht="14.25" customHeight="1">
      <c r="AF950" s="3"/>
      <c r="AG950" s="2"/>
    </row>
    <row r="951" spans="32:33" ht="14.25" customHeight="1">
      <c r="AF951" s="3"/>
      <c r="AG951" s="2"/>
    </row>
    <row r="952" spans="32:33" ht="14.25" customHeight="1">
      <c r="AF952" s="3"/>
      <c r="AG952" s="2"/>
    </row>
    <row r="953" spans="32:33" ht="14.25" customHeight="1">
      <c r="AF953" s="3"/>
      <c r="AG953" s="2"/>
    </row>
    <row r="954" spans="32:33" ht="14.25" customHeight="1">
      <c r="AF954" s="3"/>
      <c r="AG954" s="2"/>
    </row>
    <row r="955" spans="32:33" ht="14.25" customHeight="1">
      <c r="AF955" s="3"/>
      <c r="AG955" s="2"/>
    </row>
    <row r="956" spans="32:33" ht="14.25" customHeight="1">
      <c r="AF956" s="3"/>
      <c r="AG956" s="2"/>
    </row>
    <row r="957" spans="32:33" ht="14.25" customHeight="1">
      <c r="AF957" s="3"/>
      <c r="AG957" s="2"/>
    </row>
    <row r="958" spans="32:33" ht="14.25" customHeight="1">
      <c r="AF958" s="3"/>
      <c r="AG958" s="2"/>
    </row>
    <row r="959" spans="32:33" ht="14.25" customHeight="1">
      <c r="AF959" s="3"/>
      <c r="AG959" s="2"/>
    </row>
    <row r="960" spans="32:33" ht="14.25" customHeight="1">
      <c r="AF960" s="3"/>
      <c r="AG960" s="2"/>
    </row>
    <row r="961" spans="32:33" ht="14.25" customHeight="1">
      <c r="AF961" s="3"/>
      <c r="AG961" s="2"/>
    </row>
    <row r="962" spans="32:33" ht="14.25" customHeight="1">
      <c r="AF962" s="3"/>
      <c r="AG962" s="2"/>
    </row>
    <row r="963" spans="32:33" ht="14.25" customHeight="1">
      <c r="AF963" s="3"/>
      <c r="AG963" s="2"/>
    </row>
    <row r="964" spans="32:33" ht="14.25" customHeight="1">
      <c r="AF964" s="3"/>
      <c r="AG964" s="2"/>
    </row>
    <row r="965" spans="32:33" ht="14.25" customHeight="1">
      <c r="AF965" s="3"/>
      <c r="AG965" s="2"/>
    </row>
    <row r="966" spans="32:33" ht="14.25" customHeight="1">
      <c r="AF966" s="3"/>
      <c r="AG966" s="2"/>
    </row>
    <row r="967" spans="32:33" ht="14.25" customHeight="1">
      <c r="AF967" s="3"/>
      <c r="AG967" s="2"/>
    </row>
    <row r="968" spans="32:33" ht="14.25" customHeight="1">
      <c r="AF968" s="3"/>
      <c r="AG968" s="2"/>
    </row>
    <row r="969" spans="32:33" ht="14.25" customHeight="1">
      <c r="AF969" s="3"/>
      <c r="AG969" s="2"/>
    </row>
    <row r="970" spans="32:33" ht="14.25" customHeight="1">
      <c r="AF970" s="3"/>
      <c r="AG970" s="2"/>
    </row>
    <row r="971" spans="32:33" ht="14.25" customHeight="1">
      <c r="AF971" s="3"/>
      <c r="AG971" s="2"/>
    </row>
    <row r="972" spans="32:33" ht="14.25" customHeight="1">
      <c r="AF972" s="3"/>
      <c r="AG972" s="2"/>
    </row>
    <row r="973" spans="32:33" ht="14.25" customHeight="1">
      <c r="AF973" s="3"/>
      <c r="AG973" s="2"/>
    </row>
    <row r="974" spans="32:33" ht="14.25" customHeight="1">
      <c r="AF974" s="3"/>
      <c r="AG974" s="2"/>
    </row>
    <row r="975" spans="32:33" ht="14.25" customHeight="1">
      <c r="AF975" s="3"/>
      <c r="AG975" s="2"/>
    </row>
    <row r="976" spans="32:33" ht="14.25" customHeight="1">
      <c r="AF976" s="3"/>
      <c r="AG976" s="2"/>
    </row>
    <row r="977" spans="32:33" ht="14.25" customHeight="1">
      <c r="AF977" s="3"/>
      <c r="AG977" s="2"/>
    </row>
    <row r="978" spans="32:33" ht="14.25" customHeight="1">
      <c r="AF978" s="3"/>
      <c r="AG978" s="2"/>
    </row>
    <row r="979" spans="32:33" ht="14.25" customHeight="1">
      <c r="AF979" s="3"/>
      <c r="AG979" s="2"/>
    </row>
    <row r="980" spans="32:33" ht="14.25" customHeight="1">
      <c r="AF980" s="3"/>
      <c r="AG980" s="2"/>
    </row>
    <row r="981" spans="32:33" ht="14.25" customHeight="1">
      <c r="AF981" s="3"/>
      <c r="AG981" s="2"/>
    </row>
    <row r="982" spans="32:33" ht="14.25" customHeight="1">
      <c r="AF982" s="3"/>
      <c r="AG982" s="2"/>
    </row>
    <row r="983" spans="32:33" ht="14.25" customHeight="1">
      <c r="AF983" s="3"/>
      <c r="AG983" s="2"/>
    </row>
    <row r="984" spans="32:33" ht="14.25" customHeight="1">
      <c r="AF984" s="3"/>
      <c r="AG984" s="2"/>
    </row>
    <row r="985" spans="32:33" ht="14.25" customHeight="1">
      <c r="AF985" s="3"/>
      <c r="AG985" s="2"/>
    </row>
    <row r="986" spans="32:33" ht="14.25" customHeight="1">
      <c r="AF986" s="3"/>
      <c r="AG986" s="2"/>
    </row>
    <row r="987" spans="32:33" ht="14.25" customHeight="1">
      <c r="AF987" s="3"/>
      <c r="AG987" s="2"/>
    </row>
    <row r="988" spans="32:33" ht="14.25" customHeight="1">
      <c r="AF988" s="3"/>
      <c r="AG988" s="2"/>
    </row>
    <row r="989" spans="32:33" ht="14.25" customHeight="1">
      <c r="AF989" s="3"/>
      <c r="AG989" s="2"/>
    </row>
    <row r="990" spans="32:33" ht="14.25" customHeight="1">
      <c r="AF990" s="3"/>
      <c r="AG990" s="2"/>
    </row>
    <row r="991" spans="32:33" ht="14.25" customHeight="1">
      <c r="AF991" s="3"/>
      <c r="AG991" s="2"/>
    </row>
    <row r="992" spans="32:33" ht="14.25" customHeight="1">
      <c r="AF992" s="3"/>
      <c r="AG992" s="2"/>
    </row>
    <row r="993" spans="32:33" ht="14.25" customHeight="1">
      <c r="AF993" s="3"/>
      <c r="AG993" s="2"/>
    </row>
    <row r="994" spans="32:33" ht="14.25" customHeight="1">
      <c r="AF994" s="3"/>
      <c r="AG994" s="2"/>
    </row>
    <row r="995" spans="32:33" ht="14.25" customHeight="1">
      <c r="AF995" s="3"/>
      <c r="AG995" s="2"/>
    </row>
    <row r="996" spans="32:33" ht="14.25" customHeight="1">
      <c r="AF996" s="3"/>
      <c r="AG996" s="2"/>
    </row>
    <row r="997" spans="32:33" ht="14.25" customHeight="1">
      <c r="AF997" s="3"/>
      <c r="AG997" s="2"/>
    </row>
    <row r="998" spans="32:33" ht="14.25" customHeight="1">
      <c r="AF998" s="3"/>
      <c r="AG998" s="2"/>
    </row>
    <row r="999" spans="32:33" ht="14.25" customHeight="1">
      <c r="AF999" s="3"/>
      <c r="AG999" s="2"/>
    </row>
    <row r="1000" spans="32:33" ht="14.25" customHeight="1">
      <c r="AF1000" s="3"/>
      <c r="AG1000" s="2"/>
    </row>
    <row r="1001" spans="32:33" ht="14.25" customHeight="1">
      <c r="AF1001" s="3"/>
      <c r="AG1001" s="2"/>
    </row>
    <row r="1002" spans="32:33" ht="14.25" customHeight="1">
      <c r="AF1002" s="3"/>
      <c r="AG1002" s="2"/>
    </row>
    <row r="1003" spans="32:33" ht="14.25" customHeight="1">
      <c r="AF1003" s="3"/>
      <c r="AG1003" s="2"/>
    </row>
    <row r="1004" spans="32:33" ht="14.25" customHeight="1">
      <c r="AF1004" s="3"/>
      <c r="AG1004" s="2"/>
    </row>
    <row r="1005" spans="32:33" ht="14.25" customHeight="1">
      <c r="AF1005" s="3"/>
      <c r="AG1005" s="2"/>
    </row>
    <row r="1006" spans="32:33" ht="14.25" customHeight="1">
      <c r="AF1006" s="3"/>
      <c r="AG1006" s="2"/>
    </row>
    <row r="1007" spans="32:33" ht="14.25" customHeight="1">
      <c r="AF1007" s="3"/>
      <c r="AG1007" s="2"/>
    </row>
    <row r="1008" spans="32:33" ht="14.25" customHeight="1">
      <c r="AF1008" s="3"/>
      <c r="AG1008" s="2"/>
    </row>
    <row r="1009" spans="32:33" ht="14.25" customHeight="1">
      <c r="AF1009" s="3"/>
      <c r="AG1009" s="2"/>
    </row>
    <row r="1010" spans="32:33" ht="14.25" customHeight="1">
      <c r="AF1010" s="3"/>
      <c r="AG1010" s="2"/>
    </row>
    <row r="1011" spans="32:33" ht="14.25" customHeight="1">
      <c r="AF1011" s="3"/>
      <c r="AG1011" s="2"/>
    </row>
    <row r="1012" spans="32:33" ht="14.25" customHeight="1">
      <c r="AF1012" s="3"/>
      <c r="AG1012" s="2"/>
    </row>
    <row r="1013" spans="32:33" ht="14.25" customHeight="1">
      <c r="AF1013" s="3"/>
      <c r="AG1013" s="2"/>
    </row>
    <row r="1014" spans="32:33" ht="14.25" customHeight="1">
      <c r="AF1014" s="3"/>
      <c r="AG1014" s="2"/>
    </row>
    <row r="1015" spans="32:33" ht="14.25" customHeight="1">
      <c r="AF1015" s="3"/>
      <c r="AG1015" s="2"/>
    </row>
    <row r="1016" spans="32:33" ht="14.25" customHeight="1">
      <c r="AF1016" s="3"/>
      <c r="AG1016" s="2"/>
    </row>
    <row r="1017" spans="32:33" ht="14.25" customHeight="1">
      <c r="AF1017" s="3"/>
      <c r="AG1017" s="2"/>
    </row>
    <row r="1018" spans="32:33" ht="14.25" customHeight="1">
      <c r="AF1018" s="3"/>
      <c r="AG1018" s="2"/>
    </row>
    <row r="1019" spans="32:33" ht="14.25" customHeight="1">
      <c r="AF1019" s="3"/>
      <c r="AG1019" s="2"/>
    </row>
    <row r="1020" spans="32:33" ht="14.25" customHeight="1">
      <c r="AF1020" s="3"/>
      <c r="AG1020" s="2"/>
    </row>
    <row r="1021" spans="32:33" ht="14.25" customHeight="1">
      <c r="AF1021" s="3"/>
      <c r="AG1021" s="2"/>
    </row>
    <row r="1022" spans="32:33" ht="14.25" customHeight="1">
      <c r="AF1022" s="3"/>
      <c r="AG1022" s="2"/>
    </row>
    <row r="1023" spans="32:33" ht="14.25" customHeight="1">
      <c r="AF1023" s="3"/>
      <c r="AG1023" s="2"/>
    </row>
    <row r="1024" spans="32:33" ht="14.25" customHeight="1">
      <c r="AF1024" s="3"/>
      <c r="AG1024" s="2"/>
    </row>
    <row r="1025" spans="32:33" ht="14.25" customHeight="1">
      <c r="AF1025" s="3"/>
      <c r="AG1025" s="2"/>
    </row>
    <row r="1026" spans="32:33" ht="14.25" customHeight="1">
      <c r="AF1026" s="3"/>
      <c r="AG1026" s="2"/>
    </row>
    <row r="1027" spans="32:33" ht="14.25" customHeight="1">
      <c r="AF1027" s="3"/>
      <c r="AG1027" s="2"/>
    </row>
    <row r="1028" spans="32:33" ht="14.25" customHeight="1">
      <c r="AF1028" s="3"/>
      <c r="AG1028" s="2"/>
    </row>
    <row r="1029" spans="32:33" ht="14.25" customHeight="1">
      <c r="AF1029" s="3"/>
      <c r="AG1029" s="2"/>
    </row>
    <row r="1030" spans="32:33" ht="14.25" customHeight="1">
      <c r="AF1030" s="3"/>
      <c r="AG1030" s="2"/>
    </row>
    <row r="1031" spans="32:33" ht="14.25" customHeight="1">
      <c r="AF1031" s="3"/>
      <c r="AG1031" s="2"/>
    </row>
    <row r="1032" spans="32:33" ht="14.25" customHeight="1">
      <c r="AF1032" s="3"/>
      <c r="AG1032" s="2"/>
    </row>
    <row r="1033" spans="32:33" ht="14.25" customHeight="1">
      <c r="AF1033" s="3"/>
      <c r="AG1033" s="2"/>
    </row>
    <row r="1034" spans="32:33" ht="14.25" customHeight="1">
      <c r="AF1034" s="3"/>
      <c r="AG1034" s="2"/>
    </row>
    <row r="1035" spans="32:33" ht="14.25" customHeight="1">
      <c r="AF1035" s="3"/>
      <c r="AG1035" s="2"/>
    </row>
    <row r="1036" spans="32:33" ht="14.25" customHeight="1">
      <c r="AF1036" s="3"/>
      <c r="AG1036" s="2"/>
    </row>
    <row r="1037" spans="32:33" ht="14.25" customHeight="1">
      <c r="AF1037" s="3"/>
      <c r="AG1037" s="2"/>
    </row>
    <row r="1038" spans="32:33" ht="14.25" customHeight="1">
      <c r="AF1038" s="3"/>
      <c r="AG1038" s="2"/>
    </row>
    <row r="1039" spans="32:33" ht="14.25" customHeight="1">
      <c r="AF1039" s="3"/>
      <c r="AG1039" s="2"/>
    </row>
    <row r="1040" spans="32:33" ht="14.25" customHeight="1">
      <c r="AF1040" s="3"/>
      <c r="AG1040" s="2"/>
    </row>
    <row r="1041" spans="32:33" ht="14.25" customHeight="1">
      <c r="AF1041" s="3"/>
      <c r="AG1041" s="2"/>
    </row>
    <row r="1042" spans="32:33" ht="14.25" customHeight="1">
      <c r="AF1042" s="3"/>
      <c r="AG1042" s="2"/>
    </row>
    <row r="1043" spans="32:33" ht="14.25" customHeight="1">
      <c r="AF1043" s="3"/>
      <c r="AG1043" s="2"/>
    </row>
    <row r="1044" spans="32:33" ht="14.25" customHeight="1">
      <c r="AF1044" s="3"/>
      <c r="AG1044" s="2"/>
    </row>
    <row r="1045" spans="32:33" ht="14.25" customHeight="1">
      <c r="AF1045" s="3"/>
      <c r="AG1045" s="2"/>
    </row>
    <row r="1046" spans="32:33" ht="14.25" customHeight="1">
      <c r="AF1046" s="3"/>
      <c r="AG1046" s="2"/>
    </row>
    <row r="1047" spans="32:33" ht="14.25" customHeight="1">
      <c r="AF1047" s="3"/>
      <c r="AG1047" s="2"/>
    </row>
    <row r="1048" spans="32:33" ht="14.25" customHeight="1">
      <c r="AF1048" s="3"/>
      <c r="AG1048" s="2"/>
    </row>
    <row r="1049" spans="32:33" ht="14.25" customHeight="1">
      <c r="AF1049" s="3"/>
      <c r="AG1049" s="2"/>
    </row>
    <row r="1050" spans="32:33" ht="14.25" customHeight="1">
      <c r="AF1050" s="3"/>
      <c r="AG1050" s="2"/>
    </row>
    <row r="1051" spans="32:33" ht="14.25" customHeight="1">
      <c r="AF1051" s="3"/>
      <c r="AG1051" s="2"/>
    </row>
    <row r="1052" spans="32:33" ht="14.25" customHeight="1">
      <c r="AF1052" s="3"/>
      <c r="AG1052" s="2"/>
    </row>
    <row r="1053" spans="32:33" ht="14.25" customHeight="1">
      <c r="AF1053" s="3"/>
      <c r="AG1053" s="2"/>
    </row>
    <row r="1054" spans="32:33" ht="14.25" customHeight="1">
      <c r="AF1054" s="3"/>
      <c r="AG1054" s="2"/>
    </row>
    <row r="1055" spans="32:33" ht="14.25" customHeight="1">
      <c r="AF1055" s="3"/>
      <c r="AG1055" s="2"/>
    </row>
    <row r="1056" spans="32:33" ht="14.25" customHeight="1">
      <c r="AF1056" s="3"/>
      <c r="AG1056" s="2"/>
    </row>
    <row r="1057" spans="32:33" ht="14.25" customHeight="1">
      <c r="AF1057" s="3"/>
      <c r="AG1057" s="2"/>
    </row>
    <row r="1058" spans="32:33" ht="14.25" customHeight="1">
      <c r="AF1058" s="3"/>
      <c r="AG1058" s="2"/>
    </row>
    <row r="1059" spans="32:33" ht="14.25" customHeight="1">
      <c r="AF1059" s="3"/>
      <c r="AG1059" s="2"/>
    </row>
    <row r="1060" spans="32:33" ht="14.25" customHeight="1">
      <c r="AF1060" s="3"/>
      <c r="AG1060" s="2"/>
    </row>
    <row r="1061" spans="32:33" ht="14.25" customHeight="1">
      <c r="AF1061" s="3"/>
      <c r="AG1061" s="2"/>
    </row>
    <row r="1062" spans="32:33" ht="14.25" customHeight="1">
      <c r="AF1062" s="3"/>
      <c r="AG1062" s="2"/>
    </row>
    <row r="1063" spans="32:33" ht="14.25" customHeight="1">
      <c r="AF1063" s="3"/>
      <c r="AG1063" s="2"/>
    </row>
    <row r="1064" spans="32:33" ht="14.25" customHeight="1">
      <c r="AF1064" s="3"/>
      <c r="AG1064" s="2"/>
    </row>
    <row r="1065" spans="32:33" ht="14.25" customHeight="1">
      <c r="AF1065" s="3"/>
      <c r="AG1065" s="2"/>
    </row>
    <row r="1066" spans="32:33" ht="14.25" customHeight="1">
      <c r="AF1066" s="3"/>
      <c r="AG1066" s="2"/>
    </row>
    <row r="1067" spans="32:33" ht="14.25" customHeight="1">
      <c r="AF1067" s="3"/>
      <c r="AG1067" s="2"/>
    </row>
    <row r="1068" spans="32:33" ht="14.25" customHeight="1">
      <c r="AF1068" s="3"/>
      <c r="AG1068" s="2"/>
    </row>
    <row r="1069" spans="32:33" ht="14.25" customHeight="1">
      <c r="AF1069" s="3"/>
      <c r="AG1069" s="2"/>
    </row>
    <row r="1070" spans="32:33" ht="14.25" customHeight="1">
      <c r="AF1070" s="3"/>
      <c r="AG1070" s="2"/>
    </row>
    <row r="1071" spans="32:33" ht="14.25" customHeight="1">
      <c r="AF1071" s="3"/>
      <c r="AG1071" s="2"/>
    </row>
    <row r="1072" spans="32:33" ht="14.25" customHeight="1">
      <c r="AF1072" s="3"/>
      <c r="AG1072" s="2"/>
    </row>
    <row r="1073" spans="32:33" ht="14.25" customHeight="1">
      <c r="AF1073" s="3"/>
      <c r="AG1073" s="2"/>
    </row>
    <row r="1074" spans="32:33" ht="14.25" customHeight="1">
      <c r="AF1074" s="3"/>
      <c r="AG1074" s="2"/>
    </row>
    <row r="1075" spans="32:33" ht="14.25" customHeight="1">
      <c r="AF1075" s="3"/>
      <c r="AG1075" s="2"/>
    </row>
    <row r="1076" spans="32:33" ht="14.25" customHeight="1">
      <c r="AF1076" s="3"/>
      <c r="AG1076" s="2"/>
    </row>
    <row r="1077" spans="32:33" ht="14.25" customHeight="1">
      <c r="AF1077" s="3"/>
      <c r="AG1077" s="2"/>
    </row>
    <row r="1078" spans="32:33" ht="14.25" customHeight="1">
      <c r="AF1078" s="3"/>
      <c r="AG1078" s="2"/>
    </row>
    <row r="1079" spans="32:33" ht="14.25" customHeight="1">
      <c r="AF1079" s="3"/>
      <c r="AG1079" s="2"/>
    </row>
    <row r="1080" spans="32:33" ht="14.25" customHeight="1">
      <c r="AF1080" s="3"/>
      <c r="AG1080" s="2"/>
    </row>
    <row r="1081" spans="32:33" ht="14.25" customHeight="1">
      <c r="AF1081" s="3"/>
      <c r="AG1081" s="2"/>
    </row>
    <row r="1082" spans="32:33" ht="14.25" customHeight="1">
      <c r="AF1082" s="3"/>
      <c r="AG1082" s="2"/>
    </row>
    <row r="1083" spans="32:33" ht="14.25" customHeight="1">
      <c r="AF1083" s="3"/>
      <c r="AG1083" s="2"/>
    </row>
    <row r="1084" spans="32:33" ht="14.25" customHeight="1">
      <c r="AF1084" s="3"/>
      <c r="AG1084" s="2"/>
    </row>
    <row r="1085" spans="32:33" ht="14.25" customHeight="1">
      <c r="AF1085" s="3"/>
      <c r="AG1085" s="2"/>
    </row>
    <row r="1086" spans="32:33" ht="14.25" customHeight="1">
      <c r="AF1086" s="3"/>
      <c r="AG1086" s="2"/>
    </row>
    <row r="1087" spans="32:33" ht="14.25" customHeight="1">
      <c r="AF1087" s="3"/>
      <c r="AG1087" s="2"/>
    </row>
    <row r="1088" spans="32:33" ht="14.25" customHeight="1">
      <c r="AF1088" s="3"/>
      <c r="AG1088" s="2"/>
    </row>
    <row r="1089" spans="32:33" ht="14.25" customHeight="1">
      <c r="AF1089" s="3"/>
      <c r="AG1089" s="2"/>
    </row>
    <row r="1090" spans="32:33" ht="14.25" customHeight="1">
      <c r="AF1090" s="3"/>
      <c r="AG1090" s="2"/>
    </row>
    <row r="1091" spans="32:33" ht="14.25" customHeight="1">
      <c r="AF1091" s="3"/>
      <c r="AG1091" s="2"/>
    </row>
    <row r="1092" spans="32:33" ht="14.25" customHeight="1">
      <c r="AF1092" s="3"/>
      <c r="AG1092" s="2"/>
    </row>
    <row r="1093" spans="32:33" ht="14.25" customHeight="1">
      <c r="AF1093" s="3"/>
      <c r="AG1093" s="2"/>
    </row>
    <row r="1094" spans="32:33" ht="14.25" customHeight="1">
      <c r="AF1094" s="3"/>
      <c r="AG1094" s="2"/>
    </row>
    <row r="1095" spans="32:33" ht="14.25" customHeight="1">
      <c r="AF1095" s="3"/>
      <c r="AG1095" s="2"/>
    </row>
    <row r="1096" spans="32:33" ht="14.25" customHeight="1">
      <c r="AF1096" s="3"/>
      <c r="AG1096" s="2"/>
    </row>
    <row r="1097" spans="32:33" ht="14.25" customHeight="1">
      <c r="AF1097" s="3"/>
      <c r="AG1097" s="2"/>
    </row>
    <row r="1098" spans="32:33" ht="14.25" customHeight="1">
      <c r="AF1098" s="3"/>
      <c r="AG1098" s="2"/>
    </row>
    <row r="1099" spans="32:33" ht="14.25" customHeight="1">
      <c r="AF1099" s="3"/>
      <c r="AG1099" s="2"/>
    </row>
    <row r="1100" spans="32:33" ht="14.25" customHeight="1">
      <c r="AF1100" s="3"/>
      <c r="AG1100" s="2"/>
    </row>
    <row r="1101" spans="32:33" ht="14.25" customHeight="1">
      <c r="AF1101" s="3"/>
      <c r="AG1101" s="2"/>
    </row>
    <row r="1102" spans="32:33" ht="14.25" customHeight="1">
      <c r="AF1102" s="3"/>
      <c r="AG1102" s="2"/>
    </row>
    <row r="1103" spans="32:33" ht="14.25" customHeight="1">
      <c r="AF1103" s="3"/>
      <c r="AG1103" s="2"/>
    </row>
    <row r="1104" spans="32:33" ht="14.25" customHeight="1">
      <c r="AF1104" s="3"/>
      <c r="AG1104" s="2"/>
    </row>
    <row r="1105" spans="32:33" ht="14.25" customHeight="1">
      <c r="AF1105" s="3"/>
      <c r="AG1105" s="2"/>
    </row>
    <row r="1106" spans="32:33" ht="14.25" customHeight="1">
      <c r="AF1106" s="3"/>
      <c r="AG1106" s="2"/>
    </row>
    <row r="1107" spans="32:33" ht="14.25" customHeight="1">
      <c r="AF1107" s="3"/>
      <c r="AG1107" s="2"/>
    </row>
    <row r="1108" spans="32:33" ht="14.25" customHeight="1">
      <c r="AF1108" s="3"/>
      <c r="AG1108" s="2"/>
    </row>
    <row r="1109" spans="32:33" ht="14.25" customHeight="1">
      <c r="AF1109" s="3"/>
      <c r="AG1109" s="2"/>
    </row>
    <row r="1110" spans="32:33" ht="14.25" customHeight="1">
      <c r="AF1110" s="3"/>
      <c r="AG1110" s="2"/>
    </row>
    <row r="1111" spans="32:33" ht="14.25" customHeight="1">
      <c r="AF1111" s="3"/>
      <c r="AG1111" s="2"/>
    </row>
    <row r="1112" spans="32:33" ht="14.25" customHeight="1">
      <c r="AF1112" s="3"/>
      <c r="AG1112" s="2"/>
    </row>
    <row r="1113" spans="32:33" ht="14.25" customHeight="1">
      <c r="AF1113" s="3"/>
      <c r="AG1113" s="2"/>
    </row>
    <row r="1114" spans="32:33" ht="14.25" customHeight="1">
      <c r="AF1114" s="3"/>
      <c r="AG1114" s="2"/>
    </row>
    <row r="1115" spans="32:33" ht="14.25" customHeight="1">
      <c r="AF1115" s="3"/>
      <c r="AG1115" s="2"/>
    </row>
    <row r="1116" spans="32:33" ht="14.25" customHeight="1">
      <c r="AF1116" s="3"/>
      <c r="AG1116" s="2"/>
    </row>
    <row r="1117" spans="32:33" ht="14.25" customHeight="1">
      <c r="AF1117" s="3"/>
      <c r="AG1117" s="2"/>
    </row>
    <row r="1118" spans="32:33" ht="14.25" customHeight="1">
      <c r="AF1118" s="3"/>
      <c r="AG1118" s="2"/>
    </row>
    <row r="1119" spans="32:33" ht="14.25" customHeight="1">
      <c r="AF1119" s="3"/>
      <c r="AG1119" s="2"/>
    </row>
    <row r="1120" spans="32:33" ht="14.25" customHeight="1">
      <c r="AF1120" s="3"/>
      <c r="AG1120" s="2"/>
    </row>
    <row r="1121" spans="32:33" ht="14.25" customHeight="1">
      <c r="AF1121" s="3"/>
      <c r="AG1121" s="2"/>
    </row>
    <row r="1122" spans="32:33" ht="14.25" customHeight="1">
      <c r="AF1122" s="3"/>
      <c r="AG1122" s="2"/>
    </row>
    <row r="1123" spans="32:33" ht="14.25" customHeight="1">
      <c r="AF1123" s="3"/>
      <c r="AG1123" s="2"/>
    </row>
    <row r="1124" spans="32:33" ht="14.25" customHeight="1">
      <c r="AF1124" s="3"/>
      <c r="AG1124" s="2"/>
    </row>
    <row r="1125" spans="32:33" ht="14.25" customHeight="1">
      <c r="AF1125" s="3"/>
      <c r="AG1125" s="2"/>
    </row>
    <row r="1126" spans="32:33" ht="14.25" customHeight="1">
      <c r="AF1126" s="3"/>
      <c r="AG1126" s="2"/>
    </row>
    <row r="1127" spans="32:33" ht="14.25" customHeight="1">
      <c r="AF1127" s="3"/>
      <c r="AG1127" s="2"/>
    </row>
    <row r="1128" spans="32:33" ht="14.25" customHeight="1">
      <c r="AF1128" s="3"/>
      <c r="AG1128" s="2"/>
    </row>
    <row r="1129" spans="32:33" ht="14.25" customHeight="1">
      <c r="AF1129" s="3"/>
      <c r="AG1129" s="2"/>
    </row>
    <row r="1130" spans="32:33" ht="14.25" customHeight="1">
      <c r="AF1130" s="3"/>
      <c r="AG1130" s="2"/>
    </row>
    <row r="1131" spans="32:33" ht="14.25" customHeight="1">
      <c r="AF1131" s="3"/>
      <c r="AG1131" s="2"/>
    </row>
    <row r="1132" spans="32:33" ht="14.25" customHeight="1">
      <c r="AF1132" s="3"/>
      <c r="AG1132" s="2"/>
    </row>
    <row r="1133" spans="32:33" ht="14.25" customHeight="1">
      <c r="AF1133" s="3"/>
      <c r="AG1133" s="2"/>
    </row>
    <row r="1134" spans="32:33" ht="14.25" customHeight="1">
      <c r="AF1134" s="3"/>
      <c r="AG1134" s="2"/>
    </row>
    <row r="1135" spans="32:33" ht="14.25" customHeight="1">
      <c r="AF1135" s="3"/>
      <c r="AG1135" s="2"/>
    </row>
    <row r="1136" spans="32:33" ht="14.25" customHeight="1">
      <c r="AF1136" s="3"/>
      <c r="AG1136" s="2"/>
    </row>
    <row r="1137" spans="32:33" ht="14.25" customHeight="1">
      <c r="AF1137" s="3"/>
      <c r="AG1137" s="2"/>
    </row>
    <row r="1138" spans="32:33" ht="14.25" customHeight="1">
      <c r="AF1138" s="3"/>
      <c r="AG1138" s="2"/>
    </row>
    <row r="1139" spans="32:33" ht="14.25" customHeight="1">
      <c r="AF1139" s="3"/>
      <c r="AG1139" s="2"/>
    </row>
    <row r="1140" spans="32:33" ht="14.25" customHeight="1">
      <c r="AF1140" s="3"/>
      <c r="AG1140" s="2"/>
    </row>
    <row r="1141" spans="32:33" ht="14.25" customHeight="1">
      <c r="AF1141" s="3"/>
      <c r="AG1141" s="2"/>
    </row>
    <row r="1142" spans="32:33" ht="14.25" customHeight="1">
      <c r="AF1142" s="3"/>
      <c r="AG1142" s="2"/>
    </row>
    <row r="1143" spans="32:33" ht="14.25" customHeight="1">
      <c r="AF1143" s="3"/>
      <c r="AG1143" s="2"/>
    </row>
    <row r="1144" spans="32:33" ht="14.25" customHeight="1">
      <c r="AF1144" s="3"/>
      <c r="AG1144" s="2"/>
    </row>
    <row r="1145" spans="32:33" ht="14.25" customHeight="1">
      <c r="AF1145" s="3"/>
      <c r="AG1145" s="2"/>
    </row>
    <row r="1146" spans="32:33" ht="14.25" customHeight="1">
      <c r="AF1146" s="3"/>
      <c r="AG1146" s="2"/>
    </row>
    <row r="1147" spans="32:33" ht="14.25" customHeight="1">
      <c r="AF1147" s="3"/>
      <c r="AG1147" s="2"/>
    </row>
    <row r="1148" spans="32:33" ht="14.25" customHeight="1">
      <c r="AF1148" s="3"/>
      <c r="AG1148" s="2"/>
    </row>
    <row r="1149" spans="32:33" ht="14.25" customHeight="1">
      <c r="AF1149" s="3"/>
      <c r="AG1149" s="2"/>
    </row>
    <row r="1150" spans="32:33" ht="14.25" customHeight="1">
      <c r="AF1150" s="3"/>
      <c r="AG1150" s="2"/>
    </row>
    <row r="1151" spans="32:33" ht="14.25" customHeight="1">
      <c r="AF1151" s="3"/>
      <c r="AG1151" s="2"/>
    </row>
    <row r="1152" spans="32:33" ht="14.25" customHeight="1">
      <c r="AF1152" s="3"/>
      <c r="AG1152" s="2"/>
    </row>
    <row r="1153" spans="32:33" ht="14.25" customHeight="1">
      <c r="AF1153" s="3"/>
      <c r="AG1153" s="2"/>
    </row>
    <row r="1154" spans="32:33" ht="14.25" customHeight="1">
      <c r="AF1154" s="3"/>
      <c r="AG1154" s="2"/>
    </row>
    <row r="1155" spans="32:33" ht="14.25" customHeight="1">
      <c r="AF1155" s="3"/>
      <c r="AG1155" s="2"/>
    </row>
    <row r="1156" spans="32:33" ht="14.25" customHeight="1">
      <c r="AF1156" s="3"/>
      <c r="AG1156" s="2"/>
    </row>
    <row r="1157" spans="32:33" ht="14.25" customHeight="1">
      <c r="AF1157" s="3"/>
      <c r="AG1157" s="2"/>
    </row>
    <row r="1158" spans="32:33" ht="14.25" customHeight="1">
      <c r="AF1158" s="3"/>
      <c r="AG1158" s="2"/>
    </row>
    <row r="1159" spans="32:33" ht="14.25" customHeight="1">
      <c r="AF1159" s="3"/>
      <c r="AG1159" s="2"/>
    </row>
    <row r="1160" spans="32:33" ht="14.25" customHeight="1">
      <c r="AF1160" s="3"/>
      <c r="AG1160" s="2"/>
    </row>
    <row r="1161" spans="32:33" ht="14.25" customHeight="1">
      <c r="AF1161" s="3"/>
      <c r="AG1161" s="2"/>
    </row>
    <row r="1162" spans="32:33" ht="14.25" customHeight="1">
      <c r="AF1162" s="3"/>
      <c r="AG1162" s="2"/>
    </row>
    <row r="1163" spans="32:33" ht="14.25" customHeight="1">
      <c r="AF1163" s="3"/>
      <c r="AG1163" s="2"/>
    </row>
    <row r="1164" spans="32:33" ht="14.25" customHeight="1">
      <c r="AF1164" s="3"/>
      <c r="AG1164" s="2"/>
    </row>
    <row r="1165" spans="32:33" ht="14.25" customHeight="1">
      <c r="AF1165" s="3"/>
      <c r="AG1165" s="2"/>
    </row>
    <row r="1166" spans="32:33" ht="14.25" customHeight="1">
      <c r="AF1166" s="3"/>
      <c r="AG1166" s="2"/>
    </row>
    <row r="1167" spans="32:33" ht="14.25" customHeight="1">
      <c r="AF1167" s="3"/>
      <c r="AG1167" s="2"/>
    </row>
    <row r="1168" spans="32:33" ht="14.25" customHeight="1">
      <c r="AF1168" s="3"/>
      <c r="AG1168" s="2"/>
    </row>
    <row r="1169" spans="32:33" ht="14.25" customHeight="1">
      <c r="AF1169" s="3"/>
      <c r="AG1169" s="2"/>
    </row>
    <row r="1170" spans="32:33" ht="14.25" customHeight="1">
      <c r="AF1170" s="3"/>
      <c r="AG1170" s="2"/>
    </row>
    <row r="1171" spans="32:33" ht="14.25" customHeight="1">
      <c r="AF1171" s="3"/>
      <c r="AG1171" s="2"/>
    </row>
    <row r="1172" spans="32:33" ht="14.25" customHeight="1">
      <c r="AF1172" s="3"/>
      <c r="AG1172" s="2"/>
    </row>
    <row r="1173" spans="32:33" ht="14.25" customHeight="1">
      <c r="AF1173" s="3"/>
      <c r="AG1173" s="2"/>
    </row>
    <row r="1174" spans="32:33" ht="14.25" customHeight="1">
      <c r="AF1174" s="3"/>
      <c r="AG1174" s="2"/>
    </row>
    <row r="1175" spans="32:33" ht="14.25" customHeight="1">
      <c r="AF1175" s="3"/>
      <c r="AG1175" s="2"/>
    </row>
    <row r="1176" spans="32:33" ht="14.25" customHeight="1">
      <c r="AF1176" s="3"/>
      <c r="AG1176" s="2"/>
    </row>
    <row r="1177" spans="32:33" ht="14.25" customHeight="1">
      <c r="AF1177" s="3"/>
      <c r="AG1177" s="2"/>
    </row>
    <row r="1178" spans="32:33" ht="14.25" customHeight="1">
      <c r="AF1178" s="3"/>
      <c r="AG1178" s="2"/>
    </row>
    <row r="1179" spans="32:33" ht="14.25" customHeight="1">
      <c r="AF1179" s="3"/>
      <c r="AG1179" s="2"/>
    </row>
    <row r="1180" spans="32:33" ht="14.25" customHeight="1">
      <c r="AF1180" s="3"/>
      <c r="AG1180" s="2"/>
    </row>
    <row r="1181" spans="32:33" ht="14.25" customHeight="1">
      <c r="AF1181" s="3"/>
      <c r="AG1181" s="2"/>
    </row>
    <row r="1182" spans="32:33" ht="14.25" customHeight="1">
      <c r="AF1182" s="3"/>
      <c r="AG1182" s="2"/>
    </row>
    <row r="1183" spans="32:33" ht="14.25" customHeight="1">
      <c r="AF1183" s="3"/>
      <c r="AG1183" s="2"/>
    </row>
    <row r="1184" spans="32:33" ht="14.25" customHeight="1">
      <c r="AF1184" s="3"/>
      <c r="AG1184" s="2"/>
    </row>
    <row r="1185" spans="32:33" ht="14.25" customHeight="1">
      <c r="AF1185" s="3"/>
      <c r="AG1185" s="2"/>
    </row>
    <row r="1186" spans="32:33" ht="14.25" customHeight="1">
      <c r="AF1186" s="3"/>
      <c r="AG1186" s="2"/>
    </row>
    <row r="1187" spans="32:33" ht="14.25" customHeight="1">
      <c r="AF1187" s="3"/>
      <c r="AG1187" s="2"/>
    </row>
    <row r="1188" spans="32:33" ht="14.25" customHeight="1">
      <c r="AF1188" s="3"/>
      <c r="AG1188" s="2"/>
    </row>
    <row r="1189" spans="32:33" ht="14.25" customHeight="1">
      <c r="AF1189" s="3"/>
      <c r="AG1189" s="2"/>
    </row>
    <row r="1190" spans="32:33" ht="14.25" customHeight="1">
      <c r="AF1190" s="3"/>
      <c r="AG1190" s="2"/>
    </row>
    <row r="1191" spans="32:33" ht="14.25" customHeight="1">
      <c r="AF1191" s="3"/>
      <c r="AG1191" s="2"/>
    </row>
    <row r="1192" spans="32:33" ht="14.25" customHeight="1">
      <c r="AF1192" s="3"/>
      <c r="AG1192" s="2"/>
    </row>
    <row r="1193" spans="32:33" ht="14.25" customHeight="1">
      <c r="AF1193" s="3"/>
      <c r="AG1193" s="2"/>
    </row>
    <row r="1194" spans="32:33" ht="14.25" customHeight="1">
      <c r="AF1194" s="3"/>
      <c r="AG1194" s="2"/>
    </row>
    <row r="1195" spans="32:33" ht="14.25" customHeight="1">
      <c r="AF1195" s="3"/>
      <c r="AG1195" s="2"/>
    </row>
    <row r="1196" spans="32:33" ht="14.25" customHeight="1">
      <c r="AF1196" s="3"/>
      <c r="AG1196" s="2"/>
    </row>
    <row r="1197" spans="32:33" ht="14.25" customHeight="1">
      <c r="AF1197" s="3"/>
      <c r="AG1197" s="2"/>
    </row>
    <row r="1198" spans="32:33" ht="14.25" customHeight="1">
      <c r="AF1198" s="3"/>
      <c r="AG1198" s="2"/>
    </row>
    <row r="1199" spans="32:33" ht="14.25" customHeight="1">
      <c r="AF1199" s="3"/>
      <c r="AG1199" s="2"/>
    </row>
    <row r="1200" spans="32:33" ht="14.25" customHeight="1">
      <c r="AF1200" s="3"/>
      <c r="AG1200" s="2"/>
    </row>
    <row r="1201" spans="32:33" ht="14.25" customHeight="1">
      <c r="AF1201" s="3"/>
      <c r="AG1201" s="2"/>
    </row>
    <row r="1202" spans="32:33" ht="14.25" customHeight="1">
      <c r="AF1202" s="3"/>
      <c r="AG1202" s="2"/>
    </row>
    <row r="1203" spans="32:33" ht="14.25" customHeight="1">
      <c r="AF1203" s="3"/>
      <c r="AG1203" s="2"/>
    </row>
    <row r="1204" spans="32:33" ht="14.25" customHeight="1">
      <c r="AF1204" s="3"/>
      <c r="AG1204" s="2"/>
    </row>
    <row r="1205" spans="32:33" ht="14.25" customHeight="1">
      <c r="AF1205" s="3"/>
      <c r="AG1205" s="2"/>
    </row>
    <row r="1206" spans="32:33" ht="14.25" customHeight="1">
      <c r="AF1206" s="3"/>
      <c r="AG1206" s="2"/>
    </row>
    <row r="1207" spans="32:33" ht="14.25" customHeight="1">
      <c r="AF1207" s="3"/>
      <c r="AG1207" s="2"/>
    </row>
    <row r="1208" spans="32:33" ht="14.25" customHeight="1">
      <c r="AF1208" s="3"/>
      <c r="AG1208" s="2"/>
    </row>
    <row r="1209" spans="32:33" ht="14.25" customHeight="1">
      <c r="AF1209" s="3"/>
      <c r="AG1209" s="2"/>
    </row>
    <row r="1210" spans="32:33" ht="14.25" customHeight="1">
      <c r="AF1210" s="3"/>
      <c r="AG1210" s="2"/>
    </row>
    <row r="1211" spans="32:33" ht="14.25" customHeight="1">
      <c r="AF1211" s="3"/>
      <c r="AG1211" s="2"/>
    </row>
    <row r="1212" spans="32:33" ht="14.25" customHeight="1">
      <c r="AF1212" s="3"/>
      <c r="AG1212" s="2"/>
    </row>
    <row r="1213" spans="32:33" ht="14.25" customHeight="1">
      <c r="AF1213" s="3"/>
      <c r="AG1213" s="2"/>
    </row>
    <row r="1214" spans="32:33" ht="14.25" customHeight="1">
      <c r="AF1214" s="3"/>
      <c r="AG1214" s="2"/>
    </row>
    <row r="1215" spans="32:33" ht="14.25" customHeight="1">
      <c r="AF1215" s="3"/>
      <c r="AG1215" s="2"/>
    </row>
    <row r="1216" spans="32:33" ht="14.25" customHeight="1">
      <c r="AF1216" s="3"/>
      <c r="AG1216" s="2"/>
    </row>
    <row r="1217" spans="32:33" ht="14.25" customHeight="1">
      <c r="AF1217" s="3"/>
      <c r="AG1217" s="2"/>
    </row>
    <row r="1218" spans="32:33" ht="14.25" customHeight="1">
      <c r="AF1218" s="3"/>
      <c r="AG1218" s="2"/>
    </row>
    <row r="1219" spans="32:33" ht="14.25" customHeight="1">
      <c r="AF1219" s="3"/>
      <c r="AG1219" s="2"/>
    </row>
    <row r="1220" spans="32:33" ht="14.25" customHeight="1">
      <c r="AF1220" s="3"/>
      <c r="AG1220" s="2"/>
    </row>
    <row r="1221" spans="32:33" ht="14.25" customHeight="1">
      <c r="AF1221" s="3"/>
      <c r="AG1221" s="2"/>
    </row>
    <row r="1222" spans="32:33" ht="14.25" customHeight="1">
      <c r="AF1222" s="3"/>
      <c r="AG1222" s="2"/>
    </row>
    <row r="1223" spans="32:33" ht="14.25" customHeight="1">
      <c r="AF1223" s="3"/>
      <c r="AG1223" s="2"/>
    </row>
    <row r="1224" spans="32:33" ht="14.25" customHeight="1">
      <c r="AF1224" s="3"/>
      <c r="AG1224" s="2"/>
    </row>
    <row r="1225" spans="32:33" ht="14.25" customHeight="1">
      <c r="AF1225" s="3"/>
      <c r="AG1225" s="2"/>
    </row>
    <row r="1226" spans="32:33" ht="14.25" customHeight="1">
      <c r="AF1226" s="3"/>
      <c r="AG1226" s="2"/>
    </row>
    <row r="1227" spans="32:33" ht="14.25" customHeight="1">
      <c r="AF1227" s="3"/>
      <c r="AG1227" s="2"/>
    </row>
    <row r="1228" spans="32:33" ht="14.25" customHeight="1">
      <c r="AF1228" s="3"/>
      <c r="AG1228" s="2"/>
    </row>
    <row r="1229" spans="32:33" ht="14.25" customHeight="1">
      <c r="AF1229" s="3"/>
      <c r="AG1229" s="2"/>
    </row>
    <row r="1230" spans="32:33" ht="14.25" customHeight="1">
      <c r="AF1230" s="3"/>
      <c r="AG1230" s="2"/>
    </row>
    <row r="1231" spans="32:33" ht="14.25" customHeight="1">
      <c r="AF1231" s="3"/>
      <c r="AG1231" s="2"/>
    </row>
    <row r="1232" spans="32:33" ht="14.25" customHeight="1">
      <c r="AF1232" s="3"/>
      <c r="AG1232" s="2"/>
    </row>
    <row r="1233" spans="32:33" ht="14.25" customHeight="1">
      <c r="AF1233" s="3"/>
      <c r="AG1233" s="2"/>
    </row>
    <row r="1234" spans="32:33" ht="14.25" customHeight="1">
      <c r="AF1234" s="3"/>
      <c r="AG1234" s="2"/>
    </row>
    <row r="1235" spans="32:33" ht="14.25" customHeight="1">
      <c r="AF1235" s="3"/>
      <c r="AG1235" s="2"/>
    </row>
    <row r="1236" spans="32:33" ht="14.25" customHeight="1">
      <c r="AF1236" s="3"/>
      <c r="AG1236" s="2"/>
    </row>
    <row r="1237" spans="32:33" ht="14.25" customHeight="1">
      <c r="AF1237" s="3"/>
      <c r="AG1237" s="2"/>
    </row>
    <row r="1238" spans="32:33" ht="14.25" customHeight="1">
      <c r="AF1238" s="3"/>
      <c r="AG1238" s="2"/>
    </row>
    <row r="1239" spans="32:33" ht="14.25" customHeight="1">
      <c r="AF1239" s="3"/>
      <c r="AG1239" s="2"/>
    </row>
    <row r="1240" spans="32:33" ht="14.25" customHeight="1">
      <c r="AF1240" s="3"/>
      <c r="AG1240" s="2"/>
    </row>
    <row r="1241" spans="32:33" ht="14.25" customHeight="1">
      <c r="AF1241" s="3"/>
      <c r="AG1241" s="2"/>
    </row>
    <row r="1242" spans="32:33" ht="14.25" customHeight="1">
      <c r="AF1242" s="3"/>
      <c r="AG1242" s="2"/>
    </row>
    <row r="1243" spans="32:33" ht="14.25" customHeight="1">
      <c r="AF1243" s="3"/>
      <c r="AG1243" s="2"/>
    </row>
    <row r="1244" spans="32:33" ht="14.25" customHeight="1">
      <c r="AF1244" s="3"/>
      <c r="AG1244" s="2"/>
    </row>
    <row r="1245" spans="32:33" ht="14.25" customHeight="1">
      <c r="AF1245" s="3"/>
      <c r="AG1245" s="2"/>
    </row>
    <row r="1246" spans="32:33" ht="14.25" customHeight="1">
      <c r="AF1246" s="3"/>
      <c r="AG1246" s="2"/>
    </row>
    <row r="1247" spans="32:33" ht="14.25" customHeight="1">
      <c r="AF1247" s="3"/>
      <c r="AG1247" s="2"/>
    </row>
    <row r="1248" spans="32:33" ht="14.25" customHeight="1">
      <c r="AF1248" s="3"/>
      <c r="AG1248" s="2"/>
    </row>
    <row r="1249" spans="32:33" ht="14.25" customHeight="1">
      <c r="AF1249" s="3"/>
      <c r="AG1249" s="2"/>
    </row>
    <row r="1250" spans="32:33" ht="14.25" customHeight="1">
      <c r="AF1250" s="3"/>
      <c r="AG1250" s="2"/>
    </row>
    <row r="1251" spans="32:33" ht="14.25" customHeight="1">
      <c r="AF1251" s="3"/>
      <c r="AG1251" s="2"/>
    </row>
    <row r="1252" spans="32:33" ht="14.25" customHeight="1">
      <c r="AF1252" s="3"/>
      <c r="AG1252" s="2"/>
    </row>
    <row r="1253" spans="32:33" ht="14.25" customHeight="1">
      <c r="AF1253" s="3"/>
      <c r="AG1253" s="2"/>
    </row>
    <row r="1254" spans="32:33" ht="14.25" customHeight="1">
      <c r="AF1254" s="3"/>
      <c r="AG1254" s="2"/>
    </row>
    <row r="1255" spans="32:33" ht="14.25" customHeight="1">
      <c r="AF1255" s="3"/>
      <c r="AG1255" s="2"/>
    </row>
    <row r="1256" spans="32:33" ht="14.25" customHeight="1">
      <c r="AF1256" s="3"/>
      <c r="AG1256" s="2"/>
    </row>
    <row r="1257" spans="32:33" ht="14.25" customHeight="1">
      <c r="AF1257" s="3"/>
      <c r="AG1257" s="2"/>
    </row>
    <row r="1258" spans="32:33" ht="14.25" customHeight="1">
      <c r="AF1258" s="3"/>
      <c r="AG1258" s="2"/>
    </row>
    <row r="1259" spans="32:33" ht="14.25" customHeight="1">
      <c r="AF1259" s="3"/>
      <c r="AG1259" s="2"/>
    </row>
    <row r="1260" spans="32:33" ht="14.25" customHeight="1">
      <c r="AF1260" s="3"/>
      <c r="AG1260" s="2"/>
    </row>
    <row r="1261" spans="32:33" ht="14.25" customHeight="1">
      <c r="AF1261" s="3"/>
      <c r="AG1261" s="2"/>
    </row>
    <row r="1262" spans="32:33" ht="14.25" customHeight="1">
      <c r="AF1262" s="3"/>
      <c r="AG1262" s="2"/>
    </row>
    <row r="1263" spans="32:33" ht="14.25" customHeight="1">
      <c r="AF1263" s="3"/>
      <c r="AG1263" s="2"/>
    </row>
    <row r="1264" spans="32:33" ht="14.25" customHeight="1">
      <c r="AF1264" s="3"/>
      <c r="AG1264" s="2"/>
    </row>
    <row r="1265" spans="32:33" ht="14.25" customHeight="1">
      <c r="AF1265" s="3"/>
      <c r="AG1265" s="2"/>
    </row>
    <row r="1266" spans="32:33" ht="14.25" customHeight="1">
      <c r="AF1266" s="3"/>
      <c r="AG1266" s="2"/>
    </row>
    <row r="1267" spans="32:33" ht="14.25" customHeight="1">
      <c r="AF1267" s="3"/>
      <c r="AG1267" s="2"/>
    </row>
    <row r="1268" spans="32:33" ht="14.25" customHeight="1">
      <c r="AF1268" s="3"/>
      <c r="AG1268" s="2"/>
    </row>
    <row r="1269" spans="32:33" ht="14.25" customHeight="1">
      <c r="AF1269" s="3"/>
      <c r="AG1269" s="2"/>
    </row>
    <row r="1270" spans="32:33" ht="14.25" customHeight="1">
      <c r="AF1270" s="3"/>
      <c r="AG1270" s="2"/>
    </row>
    <row r="1271" spans="32:33" ht="14.25" customHeight="1">
      <c r="AF1271" s="3"/>
      <c r="AG1271" s="2"/>
    </row>
    <row r="1272" spans="32:33" ht="14.25" customHeight="1">
      <c r="AF1272" s="3"/>
      <c r="AG1272" s="2"/>
    </row>
    <row r="1273" spans="32:33" ht="14.25" customHeight="1">
      <c r="AF1273" s="3"/>
      <c r="AG1273" s="2"/>
    </row>
    <row r="1274" spans="32:33" ht="14.25" customHeight="1">
      <c r="AF1274" s="3"/>
      <c r="AG1274" s="2"/>
    </row>
    <row r="1275" spans="32:33" ht="14.25" customHeight="1">
      <c r="AF1275" s="3"/>
      <c r="AG1275" s="2"/>
    </row>
    <row r="1276" spans="32:33" ht="14.25" customHeight="1">
      <c r="AF1276" s="3"/>
      <c r="AG1276" s="2"/>
    </row>
    <row r="1277" spans="32:33" ht="14.25" customHeight="1">
      <c r="AF1277" s="3"/>
      <c r="AG1277" s="2"/>
    </row>
    <row r="1278" spans="32:33" ht="14.25" customHeight="1">
      <c r="AF1278" s="3"/>
      <c r="AG1278" s="2"/>
    </row>
    <row r="1279" spans="32:33" ht="14.25" customHeight="1">
      <c r="AF1279" s="3"/>
      <c r="AG1279" s="2"/>
    </row>
    <row r="1280" spans="32:33" ht="14.25" customHeight="1">
      <c r="AF1280" s="3"/>
      <c r="AG1280" s="2"/>
    </row>
    <row r="1281" spans="32:33" ht="14.25" customHeight="1">
      <c r="AF1281" s="3"/>
      <c r="AG1281" s="2"/>
    </row>
    <row r="1282" spans="32:33" ht="14.25" customHeight="1">
      <c r="AF1282" s="3"/>
      <c r="AG1282" s="2"/>
    </row>
    <row r="1283" spans="32:33" ht="14.25" customHeight="1">
      <c r="AF1283" s="3"/>
      <c r="AG1283" s="2"/>
    </row>
    <row r="1284" spans="32:33" ht="14.25" customHeight="1">
      <c r="AF1284" s="3"/>
      <c r="AG1284" s="2"/>
    </row>
    <row r="1285" spans="32:33" ht="14.25" customHeight="1">
      <c r="AF1285" s="3"/>
      <c r="AG1285" s="2"/>
    </row>
    <row r="1286" spans="32:33" ht="14.25" customHeight="1">
      <c r="AF1286" s="3"/>
      <c r="AG1286" s="2"/>
    </row>
    <row r="1287" spans="32:33" ht="14.25" customHeight="1">
      <c r="AF1287" s="3"/>
      <c r="AG1287" s="2"/>
    </row>
    <row r="1288" spans="32:33" ht="14.25" customHeight="1">
      <c r="AF1288" s="3"/>
      <c r="AG1288" s="2"/>
    </row>
    <row r="1289" spans="32:33" ht="14.25" customHeight="1">
      <c r="AF1289" s="3"/>
      <c r="AG1289" s="2"/>
    </row>
    <row r="1290" spans="32:33" ht="14.25" customHeight="1">
      <c r="AF1290" s="3"/>
      <c r="AG1290" s="2"/>
    </row>
    <row r="1291" spans="32:33" ht="14.25" customHeight="1">
      <c r="AF1291" s="3"/>
      <c r="AG1291" s="2"/>
    </row>
    <row r="1292" spans="32:33" ht="14.25" customHeight="1">
      <c r="AF1292" s="3"/>
      <c r="AG1292" s="2"/>
    </row>
    <row r="1293" spans="32:33" ht="14.25" customHeight="1">
      <c r="AF1293" s="3"/>
      <c r="AG1293" s="2"/>
    </row>
  </sheetData>
  <pageMargins left="0.7" right="0.7" top="0.75" bottom="0.75" header="0" footer="0"/>
  <pageSetup paperSize="9"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S1617"/>
  <sheetViews>
    <sheetView topLeftCell="A390" zoomScale="80" zoomScaleNormal="80" workbookViewId="0">
      <selection activeCell="AD6" sqref="AD6"/>
    </sheetView>
  </sheetViews>
  <sheetFormatPr defaultColWidth="12.625" defaultRowHeight="15" customHeight="1"/>
  <cols>
    <col min="1" max="1" width="19.625" customWidth="1"/>
    <col min="2" max="2" width="31.75" customWidth="1"/>
    <col min="3" max="7" width="21.75" customWidth="1"/>
    <col min="8" max="8" width="21.75" style="35" customWidth="1"/>
    <col min="9" max="9" width="18.375" customWidth="1"/>
    <col min="10" max="13" width="42.25" customWidth="1"/>
    <col min="14" max="14" width="31.75" customWidth="1"/>
    <col min="15" max="15" width="27.25" customWidth="1"/>
    <col min="16" max="17" width="10.75" customWidth="1"/>
    <col min="18" max="18" width="24" customWidth="1"/>
    <col min="19" max="19" width="25.125" customWidth="1"/>
    <col min="20" max="20" width="27.25" customWidth="1"/>
    <col min="21" max="21" width="18.5" customWidth="1"/>
    <col min="22" max="22" width="15.25" customWidth="1"/>
    <col min="23" max="23" width="20.75" customWidth="1"/>
    <col min="24" max="25" width="41.875" customWidth="1"/>
    <col min="26" max="26" width="49.25" customWidth="1"/>
    <col min="27" max="27" width="25.125" customWidth="1"/>
    <col min="28" max="32" width="20.75" customWidth="1"/>
    <col min="33" max="33" width="17.375" customWidth="1"/>
    <col min="34" max="34" width="18.5" customWidth="1"/>
    <col min="35" max="35" width="33.875" customWidth="1"/>
    <col min="36" max="36" width="234.125" customWidth="1"/>
    <col min="37" max="37" width="119.75" customWidth="1"/>
    <col min="38" max="38" width="26.25" customWidth="1"/>
    <col min="39" max="39" width="7.5" customWidth="1"/>
    <col min="40" max="40" width="14.125" customWidth="1"/>
    <col min="41" max="41" width="21.75" customWidth="1"/>
    <col min="42" max="42" width="26.25" customWidth="1"/>
    <col min="43" max="43" width="16.25" customWidth="1"/>
    <col min="45" max="45" width="23.625" style="35" bestFit="1" customWidth="1"/>
  </cols>
  <sheetData>
    <row r="1" spans="1:45" ht="24" customHeight="1">
      <c r="A1" s="7" t="s">
        <v>0</v>
      </c>
      <c r="B1" s="7" t="s">
        <v>1</v>
      </c>
      <c r="C1" s="7" t="s">
        <v>2</v>
      </c>
      <c r="D1" s="7" t="s">
        <v>3</v>
      </c>
      <c r="E1" s="8" t="s">
        <v>1142</v>
      </c>
      <c r="F1" s="9" t="s">
        <v>1143</v>
      </c>
      <c r="G1" s="9" t="s">
        <v>1144</v>
      </c>
      <c r="H1" s="49" t="s">
        <v>1122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9" t="s">
        <v>1145</v>
      </c>
      <c r="AD1" s="9" t="s">
        <v>1114</v>
      </c>
      <c r="AE1" s="9" t="s">
        <v>1146</v>
      </c>
      <c r="AF1" s="9" t="s">
        <v>1115</v>
      </c>
      <c r="AG1" s="7" t="s">
        <v>24</v>
      </c>
      <c r="AH1" s="7" t="s">
        <v>25</v>
      </c>
      <c r="AI1" s="7" t="s">
        <v>26</v>
      </c>
      <c r="AJ1" s="7" t="s">
        <v>27</v>
      </c>
      <c r="AK1" s="7" t="s">
        <v>28</v>
      </c>
      <c r="AL1" s="7" t="s">
        <v>29</v>
      </c>
      <c r="AM1" s="7" t="s">
        <v>30</v>
      </c>
      <c r="AN1" s="7" t="s">
        <v>31</v>
      </c>
      <c r="AO1" s="7" t="s">
        <v>32</v>
      </c>
      <c r="AP1" s="7" t="s">
        <v>33</v>
      </c>
      <c r="AQ1" s="7" t="s">
        <v>34</v>
      </c>
      <c r="AR1" s="51" t="s">
        <v>4678</v>
      </c>
    </row>
    <row r="2" spans="1:45" ht="24" hidden="1" customHeight="1">
      <c r="A2" s="10" t="s">
        <v>35</v>
      </c>
      <c r="B2" s="10" t="s">
        <v>329</v>
      </c>
      <c r="C2" s="42">
        <v>44805.651388888888</v>
      </c>
      <c r="D2" s="42">
        <v>44805.351388888892</v>
      </c>
      <c r="E2" s="10">
        <v>2022</v>
      </c>
      <c r="F2" s="10">
        <f>MONTH(D2)</f>
        <v>9</v>
      </c>
      <c r="G2" s="10">
        <f>DAY(D2)</f>
        <v>1</v>
      </c>
      <c r="H2" s="50">
        <f t="shared" ref="H2:H66" si="0">TIME(HOUR(D2),MINUTE(D2),SECOND(D2))</f>
        <v>0.35138888888888892</v>
      </c>
      <c r="I2" s="38" t="s">
        <v>37</v>
      </c>
      <c r="J2" s="38" t="s">
        <v>39</v>
      </c>
      <c r="K2" s="36">
        <v>11131</v>
      </c>
      <c r="L2" s="39">
        <v>44831.646469907406</v>
      </c>
      <c r="M2" s="38" t="s">
        <v>38</v>
      </c>
      <c r="N2" s="38" t="s">
        <v>39</v>
      </c>
      <c r="O2" s="39"/>
      <c r="P2" s="38" t="s">
        <v>40</v>
      </c>
      <c r="Q2" s="38" t="s">
        <v>56</v>
      </c>
      <c r="R2" s="36">
        <v>1</v>
      </c>
      <c r="S2" s="38" t="s">
        <v>518</v>
      </c>
      <c r="T2" s="36">
        <v>0</v>
      </c>
      <c r="U2" s="38" t="s">
        <v>41</v>
      </c>
      <c r="V2" s="36">
        <v>8190</v>
      </c>
      <c r="W2" s="38" t="s">
        <v>1223</v>
      </c>
      <c r="X2" s="38" t="s">
        <v>1224</v>
      </c>
      <c r="Y2" s="38" t="s">
        <v>45</v>
      </c>
      <c r="Z2" s="38" t="s">
        <v>1225</v>
      </c>
      <c r="AA2" s="39">
        <v>44805.41333333333</v>
      </c>
      <c r="AB2" s="38" t="s">
        <v>215</v>
      </c>
      <c r="AC2" s="10" t="str">
        <f>VLOOKUP(Data!$AB2,Name!$B:$F,2,FALSE)</f>
        <v>IT Support</v>
      </c>
      <c r="AD2" s="10" t="str">
        <f>VLOOKUP(Data!$AB2,Name!$B:$F,3,FALSE)</f>
        <v>CRA</v>
      </c>
      <c r="AE2" s="10" t="str">
        <f>VLOOKUP(Data!$AB2,Name!$B:$F,4,FALSE)</f>
        <v>Second tier</v>
      </c>
      <c r="AF2" s="10" t="str">
        <f>VLOOKUP(Data!$AB2,Name!$B:$F,5,FALSE)</f>
        <v>Onsite</v>
      </c>
      <c r="AG2" s="38" t="s">
        <v>47</v>
      </c>
      <c r="AH2" s="38" t="s">
        <v>48</v>
      </c>
      <c r="AI2" s="38" t="s">
        <v>425</v>
      </c>
      <c r="AJ2" s="38" t="s">
        <v>1226</v>
      </c>
      <c r="AK2" s="38" t="s">
        <v>1227</v>
      </c>
      <c r="AL2" s="43"/>
      <c r="AM2" s="38" t="s">
        <v>39</v>
      </c>
      <c r="AN2" s="38" t="s">
        <v>53</v>
      </c>
      <c r="AO2" s="44">
        <v>0</v>
      </c>
      <c r="AP2" s="39">
        <v>44827.45758101852</v>
      </c>
      <c r="AQ2" s="45" t="s">
        <v>56</v>
      </c>
      <c r="AR2">
        <f>HOUR(AS2)</f>
        <v>8</v>
      </c>
      <c r="AS2" s="35">
        <v>0.35138888888888892</v>
      </c>
    </row>
    <row r="3" spans="1:45" ht="24" hidden="1" customHeight="1">
      <c r="A3" s="10" t="s">
        <v>35</v>
      </c>
      <c r="B3" s="10" t="s">
        <v>92</v>
      </c>
      <c r="C3" s="10"/>
      <c r="D3" s="42">
        <v>44805.356944444444</v>
      </c>
      <c r="E3" s="10">
        <v>2022</v>
      </c>
      <c r="F3" s="10">
        <f t="shared" ref="F3:F66" si="1">MONTH(D3)</f>
        <v>9</v>
      </c>
      <c r="G3" s="10">
        <f t="shared" ref="G3:G66" si="2">DAY(D3)</f>
        <v>1</v>
      </c>
      <c r="H3" s="50">
        <f t="shared" si="0"/>
        <v>0.35694444444444445</v>
      </c>
      <c r="I3" s="40" t="s">
        <v>37</v>
      </c>
      <c r="J3" s="40" t="s">
        <v>1228</v>
      </c>
      <c r="K3" s="37">
        <v>11132</v>
      </c>
      <c r="L3" s="41">
        <v>44817.357534722221</v>
      </c>
      <c r="M3" s="40" t="s">
        <v>38</v>
      </c>
      <c r="N3" s="40" t="s">
        <v>39</v>
      </c>
      <c r="O3" s="41"/>
      <c r="P3" s="40" t="s">
        <v>40</v>
      </c>
      <c r="Q3" s="40" t="s">
        <v>56</v>
      </c>
      <c r="R3" s="37">
        <v>1</v>
      </c>
      <c r="S3" s="40" t="s">
        <v>42</v>
      </c>
      <c r="T3" s="37">
        <v>0</v>
      </c>
      <c r="U3" s="40" t="s">
        <v>56</v>
      </c>
      <c r="V3" s="37">
        <v>973439489</v>
      </c>
      <c r="W3" s="40" t="s">
        <v>1061</v>
      </c>
      <c r="X3" s="40" t="s">
        <v>1062</v>
      </c>
      <c r="Y3" s="40" t="s">
        <v>39</v>
      </c>
      <c r="Z3" s="40" t="s">
        <v>39</v>
      </c>
      <c r="AA3" s="41"/>
      <c r="AB3" s="40" t="s">
        <v>106</v>
      </c>
      <c r="AC3" s="10" t="str">
        <f>VLOOKUP(Data!$AB3,Name!$B:$F,2,FALSE)</f>
        <v>SAP</v>
      </c>
      <c r="AD3" s="10" t="str">
        <f>VLOOKUP(Data!$AB3,Name!$B:$F,3,FALSE)</f>
        <v>CRA</v>
      </c>
      <c r="AE3" s="10" t="str">
        <f>VLOOKUP(Data!$AB3,Name!$B:$F,4,FALSE)</f>
        <v>Second tier</v>
      </c>
      <c r="AF3" s="10" t="str">
        <f>VLOOKUP(Data!$AB3,Name!$B:$F,5,FALSE)</f>
        <v>Second tier</v>
      </c>
      <c r="AG3" s="40" t="s">
        <v>47</v>
      </c>
      <c r="AH3" s="40" t="s">
        <v>160</v>
      </c>
      <c r="AI3" s="40" t="s">
        <v>107</v>
      </c>
      <c r="AJ3" s="40" t="s">
        <v>1229</v>
      </c>
      <c r="AK3" s="40" t="s">
        <v>291</v>
      </c>
      <c r="AL3" s="46"/>
      <c r="AM3" s="40" t="s">
        <v>39</v>
      </c>
      <c r="AN3" s="40" t="s">
        <v>50</v>
      </c>
      <c r="AO3" s="47">
        <v>0</v>
      </c>
      <c r="AP3" s="41">
        <v>44805.358229166668</v>
      </c>
      <c r="AQ3" s="48" t="s">
        <v>56</v>
      </c>
      <c r="AR3">
        <f t="shared" ref="AR3:AR66" si="3">HOUR(AS3)</f>
        <v>8</v>
      </c>
      <c r="AS3" s="35">
        <v>0.35694444444444445</v>
      </c>
    </row>
    <row r="4" spans="1:45" ht="24" hidden="1" customHeight="1">
      <c r="A4" s="10" t="s">
        <v>35</v>
      </c>
      <c r="B4" s="10" t="s">
        <v>36</v>
      </c>
      <c r="C4" s="42">
        <v>44805.65347222222</v>
      </c>
      <c r="D4" s="42">
        <v>44805.368750000001</v>
      </c>
      <c r="E4" s="10">
        <v>2022</v>
      </c>
      <c r="F4" s="10">
        <f t="shared" si="1"/>
        <v>9</v>
      </c>
      <c r="G4" s="10">
        <f t="shared" si="2"/>
        <v>1</v>
      </c>
      <c r="H4" s="50">
        <f t="shared" si="0"/>
        <v>0.36874999999999997</v>
      </c>
      <c r="I4" s="38" t="s">
        <v>37</v>
      </c>
      <c r="J4" s="38" t="s">
        <v>1230</v>
      </c>
      <c r="K4" s="36">
        <v>11133</v>
      </c>
      <c r="L4" s="39">
        <v>44817.427141203705</v>
      </c>
      <c r="M4" s="38" t="s">
        <v>38</v>
      </c>
      <c r="N4" s="38" t="s">
        <v>39</v>
      </c>
      <c r="O4" s="39"/>
      <c r="P4" s="38" t="s">
        <v>40</v>
      </c>
      <c r="Q4" s="38" t="s">
        <v>56</v>
      </c>
      <c r="R4" s="36">
        <v>1</v>
      </c>
      <c r="S4" s="38" t="s">
        <v>60</v>
      </c>
      <c r="T4" s="36">
        <v>0</v>
      </c>
      <c r="U4" s="38" t="s">
        <v>56</v>
      </c>
      <c r="V4" s="36">
        <v>6965</v>
      </c>
      <c r="W4" s="38" t="s">
        <v>939</v>
      </c>
      <c r="X4" s="38" t="s">
        <v>940</v>
      </c>
      <c r="Y4" s="38" t="s">
        <v>45</v>
      </c>
      <c r="Z4" s="38" t="s">
        <v>1231</v>
      </c>
      <c r="AA4" s="39">
        <v>44805.608784722222</v>
      </c>
      <c r="AB4" s="38" t="s">
        <v>58</v>
      </c>
      <c r="AC4" s="10" t="str">
        <f>VLOOKUP(Data!$AB4,Name!$B:$F,2,FALSE)</f>
        <v>IT Support</v>
      </c>
      <c r="AD4" s="10" t="str">
        <f>VLOOKUP(Data!$AB4,Name!$B:$F,3,FALSE)</f>
        <v>Point IT</v>
      </c>
      <c r="AE4" s="10" t="str">
        <f>VLOOKUP(Data!$AB4,Name!$B:$F,4,FALSE)</f>
        <v>Second tier</v>
      </c>
      <c r="AF4" s="10" t="str">
        <f>VLOOKUP(Data!$AB4,Name!$B:$F,5,FALSE)</f>
        <v>Onsite</v>
      </c>
      <c r="AG4" s="38" t="s">
        <v>47</v>
      </c>
      <c r="AH4" s="38" t="s">
        <v>48</v>
      </c>
      <c r="AI4" s="38" t="s">
        <v>314</v>
      </c>
      <c r="AJ4" s="38" t="s">
        <v>1232</v>
      </c>
      <c r="AK4" s="38" t="s">
        <v>935</v>
      </c>
      <c r="AL4" s="43"/>
      <c r="AM4" s="38" t="s">
        <v>39</v>
      </c>
      <c r="AN4" s="38" t="s">
        <v>50</v>
      </c>
      <c r="AO4" s="44">
        <v>0</v>
      </c>
      <c r="AP4" s="39">
        <v>44805.65353009259</v>
      </c>
      <c r="AQ4" s="45" t="s">
        <v>56</v>
      </c>
      <c r="AR4">
        <f t="shared" si="3"/>
        <v>8</v>
      </c>
      <c r="AS4" s="35">
        <v>0.36874999999999997</v>
      </c>
    </row>
    <row r="5" spans="1:45" ht="24" hidden="1" customHeight="1">
      <c r="A5" s="10" t="s">
        <v>35</v>
      </c>
      <c r="B5" s="10" t="s">
        <v>36</v>
      </c>
      <c r="C5" s="10"/>
      <c r="D5" s="42">
        <v>44805.371527777781</v>
      </c>
      <c r="E5" s="10">
        <v>2022</v>
      </c>
      <c r="F5" s="10">
        <f t="shared" si="1"/>
        <v>9</v>
      </c>
      <c r="G5" s="10">
        <f t="shared" si="2"/>
        <v>1</v>
      </c>
      <c r="H5" s="50">
        <f t="shared" si="0"/>
        <v>0.37152777777777773</v>
      </c>
      <c r="I5" s="40" t="s">
        <v>37</v>
      </c>
      <c r="J5" s="40" t="s">
        <v>1233</v>
      </c>
      <c r="K5" s="37">
        <v>11134</v>
      </c>
      <c r="L5" s="41">
        <v>44817.372314814813</v>
      </c>
      <c r="M5" s="40" t="s">
        <v>38</v>
      </c>
      <c r="N5" s="40" t="s">
        <v>39</v>
      </c>
      <c r="O5" s="41"/>
      <c r="P5" s="40" t="s">
        <v>40</v>
      </c>
      <c r="Q5" s="40" t="s">
        <v>56</v>
      </c>
      <c r="R5" s="37">
        <v>1</v>
      </c>
      <c r="S5" s="40" t="s">
        <v>82</v>
      </c>
      <c r="T5" s="37">
        <v>0</v>
      </c>
      <c r="U5" s="40" t="s">
        <v>56</v>
      </c>
      <c r="V5" s="37">
        <v>5708</v>
      </c>
      <c r="W5" s="40" t="s">
        <v>243</v>
      </c>
      <c r="X5" s="40" t="s">
        <v>244</v>
      </c>
      <c r="Y5" s="40" t="s">
        <v>39</v>
      </c>
      <c r="Z5" s="40" t="s">
        <v>39</v>
      </c>
      <c r="AA5" s="41"/>
      <c r="AB5" s="40" t="s">
        <v>151</v>
      </c>
      <c r="AC5" s="10" t="str">
        <f>VLOOKUP(Data!$AB5,Name!$B:$F,2,FALSE)</f>
        <v>IT Support</v>
      </c>
      <c r="AD5" s="10" t="str">
        <f>VLOOKUP(Data!$AB5,Name!$B:$F,3,FALSE)</f>
        <v>Point IT</v>
      </c>
      <c r="AE5" s="10" t="str">
        <f>VLOOKUP(Data!$AB5,Name!$B:$F,4,FALSE)</f>
        <v>Second tier</v>
      </c>
      <c r="AF5" s="10" t="str">
        <f>VLOOKUP(Data!$AB5,Name!$B:$F,5,FALSE)</f>
        <v>Onsite</v>
      </c>
      <c r="AG5" s="40" t="s">
        <v>47</v>
      </c>
      <c r="AH5" s="40" t="s">
        <v>160</v>
      </c>
      <c r="AI5" s="40" t="s">
        <v>49</v>
      </c>
      <c r="AJ5" s="40" t="s">
        <v>1233</v>
      </c>
      <c r="AK5" s="40" t="s">
        <v>265</v>
      </c>
      <c r="AL5" s="46"/>
      <c r="AM5" s="40" t="s">
        <v>39</v>
      </c>
      <c r="AN5" s="40" t="s">
        <v>50</v>
      </c>
      <c r="AO5" s="47">
        <v>0</v>
      </c>
      <c r="AP5" s="41">
        <v>44805.702222222222</v>
      </c>
      <c r="AQ5" s="48" t="s">
        <v>56</v>
      </c>
      <c r="AR5">
        <f t="shared" si="3"/>
        <v>8</v>
      </c>
      <c r="AS5" s="35">
        <v>0.37152777777777773</v>
      </c>
    </row>
    <row r="6" spans="1:45" ht="24" hidden="1" customHeight="1">
      <c r="A6" s="10" t="s">
        <v>35</v>
      </c>
      <c r="B6" s="10" t="s">
        <v>178</v>
      </c>
      <c r="C6" s="42">
        <v>44805.68472222222</v>
      </c>
      <c r="D6" s="42">
        <v>44805.372916666667</v>
      </c>
      <c r="E6" s="10">
        <v>2022</v>
      </c>
      <c r="F6" s="10">
        <f t="shared" si="1"/>
        <v>9</v>
      </c>
      <c r="G6" s="10">
        <f t="shared" si="2"/>
        <v>1</v>
      </c>
      <c r="H6" s="50">
        <f t="shared" si="0"/>
        <v>0.37291666666666662</v>
      </c>
      <c r="I6" s="38" t="s">
        <v>37</v>
      </c>
      <c r="J6" s="38" t="s">
        <v>1234</v>
      </c>
      <c r="K6" s="36">
        <v>11135</v>
      </c>
      <c r="L6" s="39">
        <v>44837.654467592591</v>
      </c>
      <c r="M6" s="38" t="s">
        <v>38</v>
      </c>
      <c r="N6" s="38" t="s">
        <v>39</v>
      </c>
      <c r="O6" s="39"/>
      <c r="P6" s="38" t="s">
        <v>40</v>
      </c>
      <c r="Q6" s="38" t="s">
        <v>56</v>
      </c>
      <c r="R6" s="36">
        <v>1</v>
      </c>
      <c r="S6" s="38" t="s">
        <v>73</v>
      </c>
      <c r="T6" s="36">
        <v>0</v>
      </c>
      <c r="U6" s="38" t="s">
        <v>56</v>
      </c>
      <c r="V6" s="36">
        <v>6737</v>
      </c>
      <c r="W6" s="38" t="s">
        <v>348</v>
      </c>
      <c r="X6" s="38" t="s">
        <v>349</v>
      </c>
      <c r="Y6" s="38" t="s">
        <v>45</v>
      </c>
      <c r="Z6" s="38" t="s">
        <v>1235</v>
      </c>
      <c r="AA6" s="39">
        <v>44805.684386574074</v>
      </c>
      <c r="AB6" s="38" t="s">
        <v>46</v>
      </c>
      <c r="AC6" s="10" t="str">
        <f>VLOOKUP(Data!$AB6,Name!$B:$F,2,FALSE)</f>
        <v>IT Support</v>
      </c>
      <c r="AD6" s="10" t="str">
        <f>VLOOKUP(Data!$AB6,Name!$B:$F,3,FALSE)</f>
        <v>Point IT</v>
      </c>
      <c r="AE6" s="10" t="str">
        <f>VLOOKUP(Data!$AB6,Name!$B:$F,4,FALSE)</f>
        <v>Second tier</v>
      </c>
      <c r="AF6" s="10" t="str">
        <f>VLOOKUP(Data!$AB6,Name!$B:$F,5,FALSE)</f>
        <v>Onsite</v>
      </c>
      <c r="AG6" s="38" t="s">
        <v>47</v>
      </c>
      <c r="AH6" s="38" t="s">
        <v>48</v>
      </c>
      <c r="AI6" s="38" t="s">
        <v>182</v>
      </c>
      <c r="AJ6" s="38" t="s">
        <v>1236</v>
      </c>
      <c r="AK6" s="38" t="s">
        <v>1237</v>
      </c>
      <c r="AL6" s="43"/>
      <c r="AM6" s="38" t="s">
        <v>39</v>
      </c>
      <c r="AN6" s="38" t="s">
        <v>53</v>
      </c>
      <c r="AO6" s="44">
        <v>0</v>
      </c>
      <c r="AP6" s="39">
        <v>44826.589884259258</v>
      </c>
      <c r="AQ6" s="45" t="s">
        <v>56</v>
      </c>
      <c r="AR6">
        <f t="shared" si="3"/>
        <v>8</v>
      </c>
      <c r="AS6" s="35">
        <v>0.37291666666666662</v>
      </c>
    </row>
    <row r="7" spans="1:45" ht="24" hidden="1" customHeight="1">
      <c r="A7" s="10" t="s">
        <v>35</v>
      </c>
      <c r="B7" s="10" t="s">
        <v>36</v>
      </c>
      <c r="C7" s="42">
        <v>44805.683333333334</v>
      </c>
      <c r="D7" s="42">
        <v>44805.373611111114</v>
      </c>
      <c r="E7" s="10">
        <v>2022</v>
      </c>
      <c r="F7" s="10">
        <f t="shared" si="1"/>
        <v>9</v>
      </c>
      <c r="G7" s="10">
        <f t="shared" si="2"/>
        <v>1</v>
      </c>
      <c r="H7" s="50">
        <f t="shared" si="0"/>
        <v>0.37361111111111112</v>
      </c>
      <c r="I7" s="40" t="s">
        <v>37</v>
      </c>
      <c r="J7" s="40" t="s">
        <v>1238</v>
      </c>
      <c r="K7" s="37">
        <v>11136</v>
      </c>
      <c r="L7" s="41">
        <v>44817.374699074076</v>
      </c>
      <c r="M7" s="40" t="s">
        <v>38</v>
      </c>
      <c r="N7" s="40" t="s">
        <v>39</v>
      </c>
      <c r="O7" s="41"/>
      <c r="P7" s="40" t="s">
        <v>40</v>
      </c>
      <c r="Q7" s="40" t="s">
        <v>56</v>
      </c>
      <c r="R7" s="37">
        <v>1</v>
      </c>
      <c r="S7" s="40" t="s">
        <v>60</v>
      </c>
      <c r="T7" s="37">
        <v>0</v>
      </c>
      <c r="U7" s="40" t="s">
        <v>56</v>
      </c>
      <c r="V7" s="37">
        <v>8454</v>
      </c>
      <c r="W7" s="40" t="s">
        <v>138</v>
      </c>
      <c r="X7" s="40" t="s">
        <v>139</v>
      </c>
      <c r="Y7" s="40" t="s">
        <v>45</v>
      </c>
      <c r="Z7" s="40" t="s">
        <v>1239</v>
      </c>
      <c r="AA7" s="41">
        <v>44805.683368055557</v>
      </c>
      <c r="AB7" s="40" t="s">
        <v>46</v>
      </c>
      <c r="AC7" s="10" t="str">
        <f>VLOOKUP(Data!$AB7,Name!$B:$F,2,FALSE)</f>
        <v>IT Support</v>
      </c>
      <c r="AD7" s="10" t="str">
        <f>VLOOKUP(Data!$AB7,Name!$B:$F,3,FALSE)</f>
        <v>Point IT</v>
      </c>
      <c r="AE7" s="10" t="str">
        <f>VLOOKUP(Data!$AB7,Name!$B:$F,4,FALSE)</f>
        <v>Second tier</v>
      </c>
      <c r="AF7" s="10" t="str">
        <f>VLOOKUP(Data!$AB7,Name!$B:$F,5,FALSE)</f>
        <v>Onsite</v>
      </c>
      <c r="AG7" s="40" t="s">
        <v>47</v>
      </c>
      <c r="AH7" s="40" t="s">
        <v>48</v>
      </c>
      <c r="AI7" s="40" t="s">
        <v>314</v>
      </c>
      <c r="AJ7" s="40" t="s">
        <v>1240</v>
      </c>
      <c r="AK7" s="40" t="s">
        <v>517</v>
      </c>
      <c r="AL7" s="46"/>
      <c r="AM7" s="40" t="s">
        <v>39</v>
      </c>
      <c r="AN7" s="40" t="s">
        <v>50</v>
      </c>
      <c r="AO7" s="47">
        <v>0</v>
      </c>
      <c r="AP7" s="41">
        <v>44805.68372685185</v>
      </c>
      <c r="AQ7" s="48" t="s">
        <v>41</v>
      </c>
      <c r="AR7">
        <f t="shared" si="3"/>
        <v>8</v>
      </c>
      <c r="AS7" s="35">
        <v>0.37361111111111112</v>
      </c>
    </row>
    <row r="8" spans="1:45" ht="24" hidden="1" customHeight="1">
      <c r="A8" s="10" t="s">
        <v>35</v>
      </c>
      <c r="B8" s="10" t="s">
        <v>499</v>
      </c>
      <c r="C8" s="10"/>
      <c r="D8" s="42">
        <v>44805.374305555553</v>
      </c>
      <c r="E8" s="10">
        <v>2022</v>
      </c>
      <c r="F8" s="10">
        <f t="shared" si="1"/>
        <v>9</v>
      </c>
      <c r="G8" s="10">
        <f t="shared" si="2"/>
        <v>1</v>
      </c>
      <c r="H8" s="50">
        <f t="shared" si="0"/>
        <v>0.3743055555555555</v>
      </c>
      <c r="I8" s="38" t="s">
        <v>37</v>
      </c>
      <c r="J8" s="38" t="s">
        <v>39</v>
      </c>
      <c r="K8" s="36">
        <v>11137</v>
      </c>
      <c r="L8" s="39">
        <v>44825.583333333336</v>
      </c>
      <c r="M8" s="38" t="s">
        <v>1241</v>
      </c>
      <c r="N8" s="38" t="s">
        <v>66</v>
      </c>
      <c r="O8" s="39">
        <v>44816.484791666669</v>
      </c>
      <c r="P8" s="38" t="s">
        <v>40</v>
      </c>
      <c r="Q8" s="38" t="s">
        <v>56</v>
      </c>
      <c r="R8" s="36">
        <v>2</v>
      </c>
      <c r="S8" s="38" t="s">
        <v>452</v>
      </c>
      <c r="T8" s="36">
        <v>2</v>
      </c>
      <c r="U8" s="38" t="s">
        <v>41</v>
      </c>
      <c r="V8" s="36">
        <v>6082</v>
      </c>
      <c r="W8" s="38" t="s">
        <v>1242</v>
      </c>
      <c r="X8" s="38" t="s">
        <v>1243</v>
      </c>
      <c r="Y8" s="38" t="s">
        <v>39</v>
      </c>
      <c r="Z8" s="38" t="s">
        <v>39</v>
      </c>
      <c r="AA8" s="39"/>
      <c r="AB8" s="38" t="s">
        <v>227</v>
      </c>
      <c r="AC8" s="10" t="str">
        <f>VLOOKUP(Data!$AB8,Name!$B:$F,2,FALSE)</f>
        <v>Programer</v>
      </c>
      <c r="AD8" s="10" t="str">
        <f>VLOOKUP(Data!$AB8,Name!$B:$F,3,FALSE)</f>
        <v>CRA</v>
      </c>
      <c r="AE8" s="10" t="str">
        <f>VLOOKUP(Data!$AB8,Name!$B:$F,4,FALSE)</f>
        <v>Second tier</v>
      </c>
      <c r="AF8" s="10" t="str">
        <f>VLOOKUP(Data!$AB8,Name!$B:$F,5,FALSE)</f>
        <v>Second tier</v>
      </c>
      <c r="AG8" s="38" t="s">
        <v>47</v>
      </c>
      <c r="AH8" s="38" t="s">
        <v>160</v>
      </c>
      <c r="AI8" s="38" t="s">
        <v>502</v>
      </c>
      <c r="AJ8" s="38" t="s">
        <v>1244</v>
      </c>
      <c r="AK8" s="38" t="s">
        <v>557</v>
      </c>
      <c r="AL8" s="43"/>
      <c r="AM8" s="38" t="s">
        <v>39</v>
      </c>
      <c r="AN8" s="38" t="s">
        <v>53</v>
      </c>
      <c r="AO8" s="44">
        <v>0</v>
      </c>
      <c r="AP8" s="39">
        <v>44820.554722222223</v>
      </c>
      <c r="AQ8" s="45" t="s">
        <v>56</v>
      </c>
      <c r="AR8">
        <f t="shared" si="3"/>
        <v>8</v>
      </c>
      <c r="AS8" s="35">
        <v>0.3743055555555555</v>
      </c>
    </row>
    <row r="9" spans="1:45" ht="24" hidden="1" customHeight="1">
      <c r="A9" s="10" t="s">
        <v>35</v>
      </c>
      <c r="B9" s="10" t="s">
        <v>178</v>
      </c>
      <c r="C9" s="42">
        <v>44805.390277777777</v>
      </c>
      <c r="D9" s="42">
        <v>44805.381249999999</v>
      </c>
      <c r="E9" s="10">
        <v>2022</v>
      </c>
      <c r="F9" s="10">
        <f t="shared" si="1"/>
        <v>9</v>
      </c>
      <c r="G9" s="10">
        <f t="shared" si="2"/>
        <v>1</v>
      </c>
      <c r="H9" s="50">
        <f t="shared" si="0"/>
        <v>0.38125000000000003</v>
      </c>
      <c r="I9" s="40" t="s">
        <v>37</v>
      </c>
      <c r="J9" s="40" t="s">
        <v>1245</v>
      </c>
      <c r="K9" s="37">
        <v>11138</v>
      </c>
      <c r="L9" s="41">
        <v>44838.582499999997</v>
      </c>
      <c r="M9" s="40" t="s">
        <v>38</v>
      </c>
      <c r="N9" s="40" t="s">
        <v>39</v>
      </c>
      <c r="O9" s="41"/>
      <c r="P9" s="40" t="s">
        <v>40</v>
      </c>
      <c r="Q9" s="40" t="s">
        <v>56</v>
      </c>
      <c r="R9" s="37">
        <v>1</v>
      </c>
      <c r="S9" s="40" t="s">
        <v>73</v>
      </c>
      <c r="T9" s="37">
        <v>0</v>
      </c>
      <c r="U9" s="40" t="s">
        <v>56</v>
      </c>
      <c r="V9" s="37">
        <v>6843</v>
      </c>
      <c r="W9" s="40" t="s">
        <v>1246</v>
      </c>
      <c r="X9" s="40" t="s">
        <v>1247</v>
      </c>
      <c r="Y9" s="40" t="s">
        <v>45</v>
      </c>
      <c r="Z9" s="40" t="s">
        <v>912</v>
      </c>
      <c r="AA9" s="41">
        <v>44805.390439814815</v>
      </c>
      <c r="AB9" s="40" t="s">
        <v>59</v>
      </c>
      <c r="AC9" s="10" t="str">
        <f>VLOOKUP(Data!$AB9,Name!$B:$F,2,FALSE)</f>
        <v>PC Team</v>
      </c>
      <c r="AD9" s="10" t="str">
        <f>VLOOKUP(Data!$AB9,Name!$B:$F,3,FALSE)</f>
        <v>7Sense (Lenovo)</v>
      </c>
      <c r="AE9" s="10" t="str">
        <f>VLOOKUP(Data!$AB9,Name!$B:$F,4,FALSE)</f>
        <v>Second tier</v>
      </c>
      <c r="AF9" s="10" t="str">
        <f>VLOOKUP(Data!$AB9,Name!$B:$F,5,FALSE)</f>
        <v>Onsite</v>
      </c>
      <c r="AG9" s="40" t="s">
        <v>52</v>
      </c>
      <c r="AH9" s="40" t="s">
        <v>48</v>
      </c>
      <c r="AI9" s="40" t="s">
        <v>182</v>
      </c>
      <c r="AJ9" s="40" t="s">
        <v>1248</v>
      </c>
      <c r="AK9" s="40" t="s">
        <v>461</v>
      </c>
      <c r="AL9" s="46"/>
      <c r="AM9" s="40" t="s">
        <v>39</v>
      </c>
      <c r="AN9" s="40" t="s">
        <v>53</v>
      </c>
      <c r="AO9" s="47">
        <v>0</v>
      </c>
      <c r="AP9" s="41">
        <v>44826.590833333335</v>
      </c>
      <c r="AQ9" s="48" t="s">
        <v>203</v>
      </c>
      <c r="AR9">
        <f t="shared" si="3"/>
        <v>9</v>
      </c>
      <c r="AS9" s="35">
        <v>0.38125000000000003</v>
      </c>
    </row>
    <row r="10" spans="1:45" ht="24" hidden="1" customHeight="1">
      <c r="A10" s="10" t="s">
        <v>35</v>
      </c>
      <c r="B10" s="10"/>
      <c r="C10" s="10"/>
      <c r="D10" s="42">
        <v>44805.385416666664</v>
      </c>
      <c r="E10" s="10">
        <v>2022</v>
      </c>
      <c r="F10" s="10">
        <f t="shared" si="1"/>
        <v>9</v>
      </c>
      <c r="G10" s="10">
        <f t="shared" si="2"/>
        <v>1</v>
      </c>
      <c r="H10" s="50">
        <f t="shared" si="0"/>
        <v>0.38541666666666669</v>
      </c>
      <c r="I10" s="38" t="s">
        <v>37</v>
      </c>
      <c r="J10" s="38" t="s">
        <v>1249</v>
      </c>
      <c r="K10" s="36">
        <v>11139</v>
      </c>
      <c r="L10" s="39">
        <v>44820.635416666664</v>
      </c>
      <c r="M10" s="38" t="s">
        <v>38</v>
      </c>
      <c r="N10" s="38" t="s">
        <v>39</v>
      </c>
      <c r="O10" s="39"/>
      <c r="P10" s="38" t="s">
        <v>40</v>
      </c>
      <c r="Q10" s="38" t="s">
        <v>56</v>
      </c>
      <c r="R10" s="36">
        <v>1</v>
      </c>
      <c r="S10" s="38" t="s">
        <v>39</v>
      </c>
      <c r="T10" s="36">
        <v>0</v>
      </c>
      <c r="U10" s="38" t="s">
        <v>41</v>
      </c>
      <c r="V10" s="36">
        <v>6529</v>
      </c>
      <c r="W10" s="38" t="s">
        <v>201</v>
      </c>
      <c r="X10" s="38" t="s">
        <v>1250</v>
      </c>
      <c r="Y10" s="38" t="s">
        <v>39</v>
      </c>
      <c r="Z10" s="38" t="s">
        <v>39</v>
      </c>
      <c r="AA10" s="39"/>
      <c r="AB10" s="38" t="s">
        <v>159</v>
      </c>
      <c r="AC10" s="10" t="str">
        <f>VLOOKUP(Data!$AB10,Name!$B:$F,2,FALSE)</f>
        <v>Programer</v>
      </c>
      <c r="AD10" s="10" t="str">
        <f>VLOOKUP(Data!$AB10,Name!$B:$F,3,FALSE)</f>
        <v>CRA</v>
      </c>
      <c r="AE10" s="10" t="str">
        <f>VLOOKUP(Data!$AB10,Name!$B:$F,4,FALSE)</f>
        <v>Second tier</v>
      </c>
      <c r="AF10" s="10" t="str">
        <f>VLOOKUP(Data!$AB10,Name!$B:$F,5,FALSE)</f>
        <v>Second tier</v>
      </c>
      <c r="AG10" s="38" t="s">
        <v>47</v>
      </c>
      <c r="AH10" s="38" t="s">
        <v>160</v>
      </c>
      <c r="AI10" s="38" t="s">
        <v>39</v>
      </c>
      <c r="AJ10" s="38" t="s">
        <v>1251</v>
      </c>
      <c r="AK10" s="38" t="s">
        <v>630</v>
      </c>
      <c r="AL10" s="43"/>
      <c r="AM10" s="38" t="s">
        <v>39</v>
      </c>
      <c r="AN10" s="38" t="s">
        <v>53</v>
      </c>
      <c r="AO10" s="44">
        <v>0</v>
      </c>
      <c r="AP10" s="39">
        <v>44817.424317129633</v>
      </c>
      <c r="AQ10" s="45" t="s">
        <v>41</v>
      </c>
      <c r="AR10">
        <f t="shared" si="3"/>
        <v>9</v>
      </c>
      <c r="AS10" s="35">
        <v>0.38541666666666669</v>
      </c>
    </row>
    <row r="11" spans="1:45" ht="24" hidden="1" customHeight="1">
      <c r="A11" s="10" t="s">
        <v>35</v>
      </c>
      <c r="B11" s="10" t="s">
        <v>737</v>
      </c>
      <c r="C11" s="42">
        <v>44826.493055555555</v>
      </c>
      <c r="D11" s="42">
        <v>44805.393750000003</v>
      </c>
      <c r="E11" s="10">
        <v>2022</v>
      </c>
      <c r="F11" s="10">
        <f t="shared" si="1"/>
        <v>9</v>
      </c>
      <c r="G11" s="10">
        <f t="shared" si="2"/>
        <v>1</v>
      </c>
      <c r="H11" s="50">
        <f t="shared" si="0"/>
        <v>0.39374999999999999</v>
      </c>
      <c r="I11" s="40" t="s">
        <v>37</v>
      </c>
      <c r="J11" s="40" t="s">
        <v>1252</v>
      </c>
      <c r="K11" s="37">
        <v>11140</v>
      </c>
      <c r="L11" s="41">
        <v>44820.666666666664</v>
      </c>
      <c r="M11" s="40" t="s">
        <v>1253</v>
      </c>
      <c r="N11" s="40" t="s">
        <v>45</v>
      </c>
      <c r="O11" s="41">
        <v>44805.435972222222</v>
      </c>
      <c r="P11" s="40" t="s">
        <v>40</v>
      </c>
      <c r="Q11" s="40" t="s">
        <v>56</v>
      </c>
      <c r="R11" s="37">
        <v>2</v>
      </c>
      <c r="S11" s="40" t="s">
        <v>39</v>
      </c>
      <c r="T11" s="37">
        <v>2</v>
      </c>
      <c r="U11" s="40" t="s">
        <v>41</v>
      </c>
      <c r="V11" s="37">
        <v>8612</v>
      </c>
      <c r="W11" s="40" t="s">
        <v>364</v>
      </c>
      <c r="X11" s="40" t="s">
        <v>365</v>
      </c>
      <c r="Y11" s="40" t="s">
        <v>66</v>
      </c>
      <c r="Z11" s="40" t="s">
        <v>1254</v>
      </c>
      <c r="AA11" s="41">
        <v>44826.493379629632</v>
      </c>
      <c r="AB11" s="40" t="s">
        <v>268</v>
      </c>
      <c r="AC11" s="10" t="str">
        <f>VLOOKUP(Data!$AB11,Name!$B:$F,2,FALSE)</f>
        <v>ผู้บริหารโครงการ (Project Manager)</v>
      </c>
      <c r="AD11" s="10" t="str">
        <f>VLOOKUP(Data!$AB11,Name!$B:$F,3,FALSE)</f>
        <v>CRA</v>
      </c>
      <c r="AE11" s="10" t="str">
        <f>VLOOKUP(Data!$AB11,Name!$B:$F,4,FALSE)</f>
        <v>Second tier</v>
      </c>
      <c r="AF11" s="10" t="str">
        <f>VLOOKUP(Data!$AB11,Name!$B:$F,5,FALSE)</f>
        <v>Frist tier</v>
      </c>
      <c r="AG11" s="40" t="s">
        <v>47</v>
      </c>
      <c r="AH11" s="40" t="s">
        <v>48</v>
      </c>
      <c r="AI11" s="40" t="s">
        <v>950</v>
      </c>
      <c r="AJ11" s="40" t="s">
        <v>1255</v>
      </c>
      <c r="AK11" s="40" t="s">
        <v>1256</v>
      </c>
      <c r="AL11" s="46"/>
      <c r="AM11" s="40" t="s">
        <v>39</v>
      </c>
      <c r="AN11" s="40" t="s">
        <v>53</v>
      </c>
      <c r="AO11" s="47">
        <v>0</v>
      </c>
      <c r="AP11" s="41">
        <v>44826.493379629632</v>
      </c>
      <c r="AQ11" s="48" t="s">
        <v>56</v>
      </c>
      <c r="AR11">
        <f t="shared" si="3"/>
        <v>9</v>
      </c>
      <c r="AS11" s="35">
        <v>0.39374999999999999</v>
      </c>
    </row>
    <row r="12" spans="1:45" ht="24" hidden="1" customHeight="1">
      <c r="A12" s="10" t="s">
        <v>35</v>
      </c>
      <c r="B12" s="10" t="s">
        <v>36</v>
      </c>
      <c r="C12" s="42">
        <v>44805.677083333336</v>
      </c>
      <c r="D12" s="42">
        <v>44805.397222222222</v>
      </c>
      <c r="E12" s="10">
        <v>2022</v>
      </c>
      <c r="F12" s="10">
        <f t="shared" si="1"/>
        <v>9</v>
      </c>
      <c r="G12" s="10">
        <f t="shared" si="2"/>
        <v>1</v>
      </c>
      <c r="H12" s="50">
        <f t="shared" si="0"/>
        <v>0.3972222222222222</v>
      </c>
      <c r="I12" s="38" t="s">
        <v>37</v>
      </c>
      <c r="J12" s="38" t="s">
        <v>1257</v>
      </c>
      <c r="K12" s="36">
        <v>11141</v>
      </c>
      <c r="L12" s="39">
        <v>44806.533356481479</v>
      </c>
      <c r="M12" s="38" t="s">
        <v>38</v>
      </c>
      <c r="N12" s="38" t="s">
        <v>39</v>
      </c>
      <c r="O12" s="39"/>
      <c r="P12" s="38" t="s">
        <v>40</v>
      </c>
      <c r="Q12" s="38" t="s">
        <v>41</v>
      </c>
      <c r="R12" s="36">
        <v>1</v>
      </c>
      <c r="S12" s="38" t="s">
        <v>82</v>
      </c>
      <c r="T12" s="36">
        <v>0</v>
      </c>
      <c r="U12" s="38" t="s">
        <v>203</v>
      </c>
      <c r="V12" s="36">
        <v>6215</v>
      </c>
      <c r="W12" s="38" t="s">
        <v>1258</v>
      </c>
      <c r="X12" s="38" t="s">
        <v>1259</v>
      </c>
      <c r="Y12" s="38" t="s">
        <v>45</v>
      </c>
      <c r="Z12" s="38" t="s">
        <v>1260</v>
      </c>
      <c r="AA12" s="39">
        <v>44805.667256944442</v>
      </c>
      <c r="AB12" s="38" t="s">
        <v>51</v>
      </c>
      <c r="AC12" s="10" t="str">
        <f>VLOOKUP(Data!$AB12,Name!$B:$F,2,FALSE)</f>
        <v>IT Support</v>
      </c>
      <c r="AD12" s="10" t="str">
        <f>VLOOKUP(Data!$AB12,Name!$B:$F,3,FALSE)</f>
        <v>Point IT</v>
      </c>
      <c r="AE12" s="10" t="str">
        <f>VLOOKUP(Data!$AB12,Name!$B:$F,4,FALSE)</f>
        <v>Second tier</v>
      </c>
      <c r="AF12" s="10" t="str">
        <f>VLOOKUP(Data!$AB12,Name!$B:$F,5,FALSE)</f>
        <v>Onsite</v>
      </c>
      <c r="AG12" s="38" t="s">
        <v>47</v>
      </c>
      <c r="AH12" s="38" t="s">
        <v>48</v>
      </c>
      <c r="AI12" s="38" t="s">
        <v>674</v>
      </c>
      <c r="AJ12" s="38" t="s">
        <v>1261</v>
      </c>
      <c r="AK12" s="38" t="s">
        <v>461</v>
      </c>
      <c r="AL12" s="43"/>
      <c r="AM12" s="38" t="s">
        <v>39</v>
      </c>
      <c r="AN12" s="38" t="s">
        <v>50</v>
      </c>
      <c r="AO12" s="44">
        <v>0</v>
      </c>
      <c r="AP12" s="39">
        <v>44805.677106481482</v>
      </c>
      <c r="AQ12" s="45" t="s">
        <v>203</v>
      </c>
      <c r="AR12">
        <f t="shared" si="3"/>
        <v>9</v>
      </c>
      <c r="AS12" s="35">
        <v>0.3972222222222222</v>
      </c>
    </row>
    <row r="13" spans="1:45" ht="24" hidden="1" customHeight="1">
      <c r="A13" s="10" t="s">
        <v>35</v>
      </c>
      <c r="B13" s="10" t="s">
        <v>54</v>
      </c>
      <c r="C13" s="42">
        <v>44806.51666666667</v>
      </c>
      <c r="D13" s="42">
        <v>44805.406944444447</v>
      </c>
      <c r="E13" s="10">
        <v>2022</v>
      </c>
      <c r="F13" s="10">
        <f t="shared" si="1"/>
        <v>9</v>
      </c>
      <c r="G13" s="10">
        <f t="shared" si="2"/>
        <v>1</v>
      </c>
      <c r="H13" s="50">
        <f t="shared" si="0"/>
        <v>0.4069444444444445</v>
      </c>
      <c r="I13" s="40" t="s">
        <v>37</v>
      </c>
      <c r="J13" s="40" t="s">
        <v>1262</v>
      </c>
      <c r="K13" s="37">
        <v>11142</v>
      </c>
      <c r="L13" s="41">
        <v>44817.407650462963</v>
      </c>
      <c r="M13" s="40" t="s">
        <v>38</v>
      </c>
      <c r="N13" s="40" t="s">
        <v>39</v>
      </c>
      <c r="O13" s="41"/>
      <c r="P13" s="40" t="s">
        <v>40</v>
      </c>
      <c r="Q13" s="40" t="s">
        <v>56</v>
      </c>
      <c r="R13" s="37">
        <v>1</v>
      </c>
      <c r="S13" s="40" t="s">
        <v>202</v>
      </c>
      <c r="T13" s="37">
        <v>0</v>
      </c>
      <c r="U13" s="40" t="s">
        <v>56</v>
      </c>
      <c r="V13" s="37">
        <v>6121</v>
      </c>
      <c r="W13" s="40" t="s">
        <v>1085</v>
      </c>
      <c r="X13" s="40" t="s">
        <v>184</v>
      </c>
      <c r="Y13" s="40" t="s">
        <v>45</v>
      </c>
      <c r="Z13" s="40" t="s">
        <v>1263</v>
      </c>
      <c r="AA13" s="41">
        <v>44806.517025462963</v>
      </c>
      <c r="AB13" s="40" t="s">
        <v>189</v>
      </c>
      <c r="AC13" s="10" t="str">
        <f>VLOOKUP(Data!$AB13,Name!$B:$F,2,FALSE)</f>
        <v>IT Support</v>
      </c>
      <c r="AD13" s="10" t="str">
        <f>VLOOKUP(Data!$AB13,Name!$B:$F,3,FALSE)</f>
        <v>CRA</v>
      </c>
      <c r="AE13" s="10" t="str">
        <f>VLOOKUP(Data!$AB13,Name!$B:$F,4,FALSE)</f>
        <v>Second tier</v>
      </c>
      <c r="AF13" s="10" t="str">
        <f>VLOOKUP(Data!$AB13,Name!$B:$F,5,FALSE)</f>
        <v>Second tier</v>
      </c>
      <c r="AG13" s="40" t="s">
        <v>52</v>
      </c>
      <c r="AH13" s="40" t="s">
        <v>48</v>
      </c>
      <c r="AI13" s="40" t="s">
        <v>478</v>
      </c>
      <c r="AJ13" s="40" t="s">
        <v>1264</v>
      </c>
      <c r="AK13" s="40" t="s">
        <v>604</v>
      </c>
      <c r="AL13" s="46"/>
      <c r="AM13" s="40" t="s">
        <v>39</v>
      </c>
      <c r="AN13" s="40" t="s">
        <v>50</v>
      </c>
      <c r="AO13" s="47">
        <v>0</v>
      </c>
      <c r="AP13" s="41">
        <v>44806.517025462963</v>
      </c>
      <c r="AQ13" s="48" t="s">
        <v>56</v>
      </c>
      <c r="AR13">
        <f t="shared" si="3"/>
        <v>9</v>
      </c>
      <c r="AS13" s="35">
        <v>0.4069444444444445</v>
      </c>
    </row>
    <row r="14" spans="1:45" ht="24" hidden="1" customHeight="1">
      <c r="A14" s="10" t="s">
        <v>35</v>
      </c>
      <c r="B14" s="10" t="s">
        <v>54</v>
      </c>
      <c r="C14" s="42">
        <v>44823.382638888892</v>
      </c>
      <c r="D14" s="42">
        <v>44805.409722222219</v>
      </c>
      <c r="E14" s="10">
        <v>2022</v>
      </c>
      <c r="F14" s="10">
        <f t="shared" si="1"/>
        <v>9</v>
      </c>
      <c r="G14" s="10">
        <f t="shared" si="2"/>
        <v>1</v>
      </c>
      <c r="H14" s="50">
        <f t="shared" si="0"/>
        <v>0.40972222222222227</v>
      </c>
      <c r="I14" s="38" t="s">
        <v>37</v>
      </c>
      <c r="J14" s="38" t="s">
        <v>1265</v>
      </c>
      <c r="K14" s="36">
        <v>11143</v>
      </c>
      <c r="L14" s="39">
        <v>44817.410208333335</v>
      </c>
      <c r="M14" s="38" t="s">
        <v>38</v>
      </c>
      <c r="N14" s="38" t="s">
        <v>39</v>
      </c>
      <c r="O14" s="39"/>
      <c r="P14" s="38" t="s">
        <v>40</v>
      </c>
      <c r="Q14" s="38" t="s">
        <v>56</v>
      </c>
      <c r="R14" s="36">
        <v>1</v>
      </c>
      <c r="S14" s="38" t="s">
        <v>187</v>
      </c>
      <c r="T14" s="36">
        <v>0</v>
      </c>
      <c r="U14" s="38" t="s">
        <v>56</v>
      </c>
      <c r="V14" s="36">
        <v>808150402</v>
      </c>
      <c r="W14" s="38" t="s">
        <v>805</v>
      </c>
      <c r="X14" s="38" t="s">
        <v>1266</v>
      </c>
      <c r="Y14" s="38" t="s">
        <v>66</v>
      </c>
      <c r="Z14" s="38" t="s">
        <v>1267</v>
      </c>
      <c r="AA14" s="39">
        <v>44823.382951388892</v>
      </c>
      <c r="AB14" s="38" t="s">
        <v>259</v>
      </c>
      <c r="AC14" s="10" t="str">
        <f>VLOOKUP(Data!$AB14,Name!$B:$F,2,FALSE)</f>
        <v>PMO</v>
      </c>
      <c r="AD14" s="10" t="str">
        <f>VLOOKUP(Data!$AB14,Name!$B:$F,3,FALSE)</f>
        <v>CRA</v>
      </c>
      <c r="AE14" s="10" t="str">
        <f>VLOOKUP(Data!$AB14,Name!$B:$F,4,FALSE)</f>
        <v>Second tier</v>
      </c>
      <c r="AF14" s="10" t="str">
        <f>VLOOKUP(Data!$AB14,Name!$B:$F,5,FALSE)</f>
        <v>Second tier</v>
      </c>
      <c r="AG14" s="38" t="s">
        <v>47</v>
      </c>
      <c r="AH14" s="38" t="s">
        <v>48</v>
      </c>
      <c r="AI14" s="38" t="s">
        <v>505</v>
      </c>
      <c r="AJ14" s="38" t="s">
        <v>1268</v>
      </c>
      <c r="AK14" s="38" t="s">
        <v>168</v>
      </c>
      <c r="AL14" s="43"/>
      <c r="AM14" s="38" t="s">
        <v>39</v>
      </c>
      <c r="AN14" s="38" t="s">
        <v>53</v>
      </c>
      <c r="AO14" s="44">
        <v>0</v>
      </c>
      <c r="AP14" s="39">
        <v>44823.382951388892</v>
      </c>
      <c r="AQ14" s="45" t="s">
        <v>41</v>
      </c>
      <c r="AR14">
        <f t="shared" si="3"/>
        <v>9</v>
      </c>
      <c r="AS14" s="35">
        <v>0.40972222222222227</v>
      </c>
    </row>
    <row r="15" spans="1:45" ht="24" hidden="1" customHeight="1">
      <c r="A15" s="10" t="s">
        <v>35</v>
      </c>
      <c r="B15" s="10" t="s">
        <v>178</v>
      </c>
      <c r="C15" s="42">
        <v>44819.692361111112</v>
      </c>
      <c r="D15" s="42">
        <v>44805.416666666664</v>
      </c>
      <c r="E15" s="10">
        <v>2022</v>
      </c>
      <c r="F15" s="10">
        <f t="shared" si="1"/>
        <v>9</v>
      </c>
      <c r="G15" s="10">
        <f t="shared" si="2"/>
        <v>1</v>
      </c>
      <c r="H15" s="50">
        <f t="shared" si="0"/>
        <v>0.41666666666666669</v>
      </c>
      <c r="I15" s="40" t="s">
        <v>37</v>
      </c>
      <c r="J15" s="40" t="s">
        <v>1269</v>
      </c>
      <c r="K15" s="37">
        <v>11144</v>
      </c>
      <c r="L15" s="41">
        <v>44827.452453703707</v>
      </c>
      <c r="M15" s="40" t="s">
        <v>38</v>
      </c>
      <c r="N15" s="40" t="s">
        <v>39</v>
      </c>
      <c r="O15" s="41"/>
      <c r="P15" s="40" t="s">
        <v>40</v>
      </c>
      <c r="Q15" s="40" t="s">
        <v>56</v>
      </c>
      <c r="R15" s="37">
        <v>1</v>
      </c>
      <c r="S15" s="40" t="s">
        <v>54</v>
      </c>
      <c r="T15" s="37">
        <v>0</v>
      </c>
      <c r="U15" s="40" t="s">
        <v>56</v>
      </c>
      <c r="V15" s="37">
        <v>851810515</v>
      </c>
      <c r="W15" s="40" t="s">
        <v>1270</v>
      </c>
      <c r="X15" s="40" t="s">
        <v>1271</v>
      </c>
      <c r="Y15" s="40" t="s">
        <v>45</v>
      </c>
      <c r="Z15" s="40" t="s">
        <v>1272</v>
      </c>
      <c r="AA15" s="41">
        <v>44817.672210648147</v>
      </c>
      <c r="AB15" s="40" t="s">
        <v>67</v>
      </c>
      <c r="AC15" s="10" t="str">
        <f>VLOOKUP(Data!$AB15,Name!$B:$F,2,FALSE)</f>
        <v>IT Support</v>
      </c>
      <c r="AD15" s="10" t="str">
        <f>VLOOKUP(Data!$AB15,Name!$B:$F,3,FALSE)</f>
        <v>Point IT</v>
      </c>
      <c r="AE15" s="10" t="str">
        <f>VLOOKUP(Data!$AB15,Name!$B:$F,4,FALSE)</f>
        <v>Second tier</v>
      </c>
      <c r="AF15" s="10" t="str">
        <f>VLOOKUP(Data!$AB15,Name!$B:$F,5,FALSE)</f>
        <v>Onsite</v>
      </c>
      <c r="AG15" s="40" t="s">
        <v>47</v>
      </c>
      <c r="AH15" s="40" t="s">
        <v>48</v>
      </c>
      <c r="AI15" s="40" t="s">
        <v>182</v>
      </c>
      <c r="AJ15" s="40" t="s">
        <v>1273</v>
      </c>
      <c r="AK15" s="40" t="s">
        <v>712</v>
      </c>
      <c r="AL15" s="46"/>
      <c r="AM15" s="40" t="s">
        <v>39</v>
      </c>
      <c r="AN15" s="40" t="s">
        <v>53</v>
      </c>
      <c r="AO15" s="47">
        <v>0</v>
      </c>
      <c r="AP15" s="41">
        <v>44819.692731481482</v>
      </c>
      <c r="AQ15" s="48" t="s">
        <v>56</v>
      </c>
      <c r="AR15">
        <f t="shared" si="3"/>
        <v>10</v>
      </c>
      <c r="AS15" s="35">
        <v>0.41666666666666669</v>
      </c>
    </row>
    <row r="16" spans="1:45" ht="24" hidden="1" customHeight="1">
      <c r="A16" s="10" t="s">
        <v>35</v>
      </c>
      <c r="B16" s="10" t="s">
        <v>54</v>
      </c>
      <c r="C16" s="10"/>
      <c r="D16" s="42">
        <v>44805.421527777777</v>
      </c>
      <c r="E16" s="10">
        <v>2022</v>
      </c>
      <c r="F16" s="10">
        <f t="shared" si="1"/>
        <v>9</v>
      </c>
      <c r="G16" s="10">
        <f t="shared" si="2"/>
        <v>1</v>
      </c>
      <c r="H16" s="50">
        <f t="shared" si="0"/>
        <v>0.42152777777777778</v>
      </c>
      <c r="I16" s="38" t="s">
        <v>37</v>
      </c>
      <c r="J16" s="38" t="s">
        <v>1274</v>
      </c>
      <c r="K16" s="36">
        <v>11145</v>
      </c>
      <c r="L16" s="39">
        <v>44817.422465277778</v>
      </c>
      <c r="M16" s="38" t="s">
        <v>38</v>
      </c>
      <c r="N16" s="38" t="s">
        <v>39</v>
      </c>
      <c r="O16" s="39"/>
      <c r="P16" s="38" t="s">
        <v>40</v>
      </c>
      <c r="Q16" s="38" t="s">
        <v>56</v>
      </c>
      <c r="R16" s="36">
        <v>1</v>
      </c>
      <c r="S16" s="38" t="s">
        <v>187</v>
      </c>
      <c r="T16" s="36">
        <v>0</v>
      </c>
      <c r="U16" s="38" t="s">
        <v>56</v>
      </c>
      <c r="V16" s="36">
        <v>6081</v>
      </c>
      <c r="W16" s="38" t="s">
        <v>816</v>
      </c>
      <c r="X16" s="38" t="s">
        <v>817</v>
      </c>
      <c r="Y16" s="38" t="s">
        <v>39</v>
      </c>
      <c r="Z16" s="38" t="s">
        <v>39</v>
      </c>
      <c r="AA16" s="39"/>
      <c r="AB16" s="38" t="s">
        <v>259</v>
      </c>
      <c r="AC16" s="10" t="str">
        <f>VLOOKUP(Data!$AB16,Name!$B:$F,2,FALSE)</f>
        <v>PMO</v>
      </c>
      <c r="AD16" s="10" t="str">
        <f>VLOOKUP(Data!$AB16,Name!$B:$F,3,FALSE)</f>
        <v>CRA</v>
      </c>
      <c r="AE16" s="10" t="str">
        <f>VLOOKUP(Data!$AB16,Name!$B:$F,4,FALSE)</f>
        <v>Second tier</v>
      </c>
      <c r="AF16" s="10" t="str">
        <f>VLOOKUP(Data!$AB16,Name!$B:$F,5,FALSE)</f>
        <v>Second tier</v>
      </c>
      <c r="AG16" s="38" t="s">
        <v>47</v>
      </c>
      <c r="AH16" s="38" t="s">
        <v>216</v>
      </c>
      <c r="AI16" s="38" t="s">
        <v>97</v>
      </c>
      <c r="AJ16" s="38" t="s">
        <v>1275</v>
      </c>
      <c r="AK16" s="38" t="s">
        <v>557</v>
      </c>
      <c r="AL16" s="43"/>
      <c r="AM16" s="38" t="s">
        <v>39</v>
      </c>
      <c r="AN16" s="38" t="s">
        <v>50</v>
      </c>
      <c r="AO16" s="44">
        <v>0</v>
      </c>
      <c r="AP16" s="39">
        <v>44823.404699074075</v>
      </c>
      <c r="AQ16" s="45" t="s">
        <v>56</v>
      </c>
      <c r="AR16">
        <f t="shared" si="3"/>
        <v>10</v>
      </c>
      <c r="AS16" s="35">
        <v>0.42152777777777778</v>
      </c>
    </row>
    <row r="17" spans="1:45" ht="24" hidden="1" customHeight="1">
      <c r="A17" s="10" t="s">
        <v>35</v>
      </c>
      <c r="B17" s="10" t="s">
        <v>54</v>
      </c>
      <c r="C17" s="42">
        <v>44805.445138888892</v>
      </c>
      <c r="D17" s="42">
        <v>44805.426388888889</v>
      </c>
      <c r="E17" s="10">
        <v>2022</v>
      </c>
      <c r="F17" s="10">
        <f t="shared" si="1"/>
        <v>9</v>
      </c>
      <c r="G17" s="10">
        <f t="shared" si="2"/>
        <v>1</v>
      </c>
      <c r="H17" s="50">
        <f t="shared" si="0"/>
        <v>0.42638888888888887</v>
      </c>
      <c r="I17" s="40" t="s">
        <v>37</v>
      </c>
      <c r="J17" s="40" t="s">
        <v>39</v>
      </c>
      <c r="K17" s="37">
        <v>11146</v>
      </c>
      <c r="L17" s="41">
        <v>44809.677118055559</v>
      </c>
      <c r="M17" s="40" t="s">
        <v>38</v>
      </c>
      <c r="N17" s="40" t="s">
        <v>39</v>
      </c>
      <c r="O17" s="41"/>
      <c r="P17" s="40" t="s">
        <v>40</v>
      </c>
      <c r="Q17" s="40" t="s">
        <v>56</v>
      </c>
      <c r="R17" s="37">
        <v>1</v>
      </c>
      <c r="S17" s="40" t="s">
        <v>42</v>
      </c>
      <c r="T17" s="37">
        <v>0</v>
      </c>
      <c r="U17" s="40" t="s">
        <v>41</v>
      </c>
      <c r="V17" s="37">
        <v>8759</v>
      </c>
      <c r="W17" s="40" t="s">
        <v>443</v>
      </c>
      <c r="X17" s="40" t="s">
        <v>444</v>
      </c>
      <c r="Y17" s="40" t="s">
        <v>45</v>
      </c>
      <c r="Z17" s="40" t="s">
        <v>1276</v>
      </c>
      <c r="AA17" s="41">
        <v>44805.445416666669</v>
      </c>
      <c r="AB17" s="40" t="s">
        <v>96</v>
      </c>
      <c r="AC17" s="10" t="str">
        <f>VLOOKUP(Data!$AB17,Name!$B:$F,2,FALSE)</f>
        <v>E-sarabun</v>
      </c>
      <c r="AD17" s="10" t="str">
        <f>VLOOKUP(Data!$AB17,Name!$B:$F,3,FALSE)</f>
        <v>CRA</v>
      </c>
      <c r="AE17" s="10" t="str">
        <f>VLOOKUP(Data!$AB17,Name!$B:$F,4,FALSE)</f>
        <v>Second tier</v>
      </c>
      <c r="AF17" s="10" t="str">
        <f>VLOOKUP(Data!$AB17,Name!$B:$F,5,FALSE)</f>
        <v>Second tier</v>
      </c>
      <c r="AG17" s="40" t="s">
        <v>47</v>
      </c>
      <c r="AH17" s="40" t="s">
        <v>48</v>
      </c>
      <c r="AI17" s="40" t="s">
        <v>97</v>
      </c>
      <c r="AJ17" s="40" t="s">
        <v>1277</v>
      </c>
      <c r="AK17" s="40" t="s">
        <v>328</v>
      </c>
      <c r="AL17" s="46"/>
      <c r="AM17" s="40" t="s">
        <v>39</v>
      </c>
      <c r="AN17" s="40" t="s">
        <v>53</v>
      </c>
      <c r="AO17" s="47">
        <v>0</v>
      </c>
      <c r="AP17" s="41">
        <v>44805.445416666669</v>
      </c>
      <c r="AQ17" s="48" t="s">
        <v>56</v>
      </c>
      <c r="AR17">
        <f t="shared" si="3"/>
        <v>10</v>
      </c>
      <c r="AS17" s="35">
        <v>0.42638888888888887</v>
      </c>
    </row>
    <row r="18" spans="1:45" ht="24" hidden="1" customHeight="1">
      <c r="A18" s="10" t="s">
        <v>35</v>
      </c>
      <c r="B18" s="10" t="s">
        <v>178</v>
      </c>
      <c r="C18" s="42">
        <v>44805.65347222222</v>
      </c>
      <c r="D18" s="42">
        <v>44805.427777777775</v>
      </c>
      <c r="E18" s="10">
        <v>2022</v>
      </c>
      <c r="F18" s="10">
        <f t="shared" si="1"/>
        <v>9</v>
      </c>
      <c r="G18" s="10">
        <f t="shared" si="2"/>
        <v>1</v>
      </c>
      <c r="H18" s="50">
        <f t="shared" si="0"/>
        <v>0.42777777777777781</v>
      </c>
      <c r="I18" s="38" t="s">
        <v>37</v>
      </c>
      <c r="J18" s="38" t="s">
        <v>1278</v>
      </c>
      <c r="K18" s="36">
        <v>11147</v>
      </c>
      <c r="L18" s="39">
        <v>44838.583391203705</v>
      </c>
      <c r="M18" s="38" t="s">
        <v>38</v>
      </c>
      <c r="N18" s="38" t="s">
        <v>39</v>
      </c>
      <c r="O18" s="39"/>
      <c r="P18" s="38" t="s">
        <v>40</v>
      </c>
      <c r="Q18" s="38" t="s">
        <v>56</v>
      </c>
      <c r="R18" s="36">
        <v>1</v>
      </c>
      <c r="S18" s="38" t="s">
        <v>73</v>
      </c>
      <c r="T18" s="36">
        <v>0</v>
      </c>
      <c r="U18" s="38" t="s">
        <v>56</v>
      </c>
      <c r="V18" s="36">
        <v>6246</v>
      </c>
      <c r="W18" s="38" t="s">
        <v>61</v>
      </c>
      <c r="X18" s="38" t="s">
        <v>62</v>
      </c>
      <c r="Y18" s="38" t="s">
        <v>45</v>
      </c>
      <c r="Z18" s="38" t="s">
        <v>1279</v>
      </c>
      <c r="AA18" s="39">
        <v>44805.438784722224</v>
      </c>
      <c r="AB18" s="38" t="s">
        <v>51</v>
      </c>
      <c r="AC18" s="10" t="str">
        <f>VLOOKUP(Data!$AB18,Name!$B:$F,2,FALSE)</f>
        <v>IT Support</v>
      </c>
      <c r="AD18" s="10" t="str">
        <f>VLOOKUP(Data!$AB18,Name!$B:$F,3,FALSE)</f>
        <v>Point IT</v>
      </c>
      <c r="AE18" s="10" t="str">
        <f>VLOOKUP(Data!$AB18,Name!$B:$F,4,FALSE)</f>
        <v>Second tier</v>
      </c>
      <c r="AF18" s="10" t="str">
        <f>VLOOKUP(Data!$AB18,Name!$B:$F,5,FALSE)</f>
        <v>Onsite</v>
      </c>
      <c r="AG18" s="38" t="s">
        <v>47</v>
      </c>
      <c r="AH18" s="38" t="s">
        <v>48</v>
      </c>
      <c r="AI18" s="38" t="s">
        <v>182</v>
      </c>
      <c r="AJ18" s="38" t="s">
        <v>1280</v>
      </c>
      <c r="AK18" s="38" t="s">
        <v>619</v>
      </c>
      <c r="AL18" s="43"/>
      <c r="AM18" s="38" t="s">
        <v>39</v>
      </c>
      <c r="AN18" s="38" t="s">
        <v>53</v>
      </c>
      <c r="AO18" s="44">
        <v>0</v>
      </c>
      <c r="AP18" s="39">
        <v>44826.593807870369</v>
      </c>
      <c r="AQ18" s="45" t="s">
        <v>56</v>
      </c>
      <c r="AR18">
        <f t="shared" si="3"/>
        <v>10</v>
      </c>
      <c r="AS18" s="35">
        <v>0.42777777777777781</v>
      </c>
    </row>
    <row r="19" spans="1:45" ht="24" hidden="1" customHeight="1">
      <c r="A19" s="10" t="s">
        <v>35</v>
      </c>
      <c r="B19" s="10" t="s">
        <v>92</v>
      </c>
      <c r="C19" s="42">
        <v>44810.375</v>
      </c>
      <c r="D19" s="42">
        <v>44805.429166666669</v>
      </c>
      <c r="E19" s="10">
        <v>2022</v>
      </c>
      <c r="F19" s="10">
        <f t="shared" si="1"/>
        <v>9</v>
      </c>
      <c r="G19" s="10">
        <f t="shared" si="2"/>
        <v>1</v>
      </c>
      <c r="H19" s="50">
        <f t="shared" si="0"/>
        <v>0.4291666666666667</v>
      </c>
      <c r="I19" s="40" t="s">
        <v>37</v>
      </c>
      <c r="J19" s="40" t="s">
        <v>1281</v>
      </c>
      <c r="K19" s="37">
        <v>11148</v>
      </c>
      <c r="L19" s="41">
        <v>44817.429965277777</v>
      </c>
      <c r="M19" s="40" t="s">
        <v>38</v>
      </c>
      <c r="N19" s="40" t="s">
        <v>39</v>
      </c>
      <c r="O19" s="41"/>
      <c r="P19" s="40" t="s">
        <v>40</v>
      </c>
      <c r="Q19" s="40" t="s">
        <v>56</v>
      </c>
      <c r="R19" s="37">
        <v>1</v>
      </c>
      <c r="S19" s="40" t="s">
        <v>42</v>
      </c>
      <c r="T19" s="37">
        <v>0</v>
      </c>
      <c r="U19" s="40" t="s">
        <v>56</v>
      </c>
      <c r="V19" s="37">
        <v>6803</v>
      </c>
      <c r="W19" s="40" t="s">
        <v>1282</v>
      </c>
      <c r="X19" s="40" t="s">
        <v>1283</v>
      </c>
      <c r="Y19" s="40" t="s">
        <v>45</v>
      </c>
      <c r="Z19" s="40" t="s">
        <v>1284</v>
      </c>
      <c r="AA19" s="41">
        <v>44810.375173611108</v>
      </c>
      <c r="AB19" s="40" t="s">
        <v>106</v>
      </c>
      <c r="AC19" s="10" t="str">
        <f>VLOOKUP(Data!$AB19,Name!$B:$F,2,FALSE)</f>
        <v>SAP</v>
      </c>
      <c r="AD19" s="10" t="str">
        <f>VLOOKUP(Data!$AB19,Name!$B:$F,3,FALSE)</f>
        <v>CRA</v>
      </c>
      <c r="AE19" s="10" t="str">
        <f>VLOOKUP(Data!$AB19,Name!$B:$F,4,FALSE)</f>
        <v>Second tier</v>
      </c>
      <c r="AF19" s="10" t="str">
        <f>VLOOKUP(Data!$AB19,Name!$B:$F,5,FALSE)</f>
        <v>Second tier</v>
      </c>
      <c r="AG19" s="40" t="s">
        <v>47</v>
      </c>
      <c r="AH19" s="40" t="s">
        <v>48</v>
      </c>
      <c r="AI19" s="40" t="s">
        <v>107</v>
      </c>
      <c r="AJ19" s="40" t="s">
        <v>1285</v>
      </c>
      <c r="AK19" s="40" t="s">
        <v>813</v>
      </c>
      <c r="AL19" s="46"/>
      <c r="AM19" s="40" t="s">
        <v>39</v>
      </c>
      <c r="AN19" s="40" t="s">
        <v>50</v>
      </c>
      <c r="AO19" s="47">
        <v>0</v>
      </c>
      <c r="AP19" s="41">
        <v>44810.375173611108</v>
      </c>
      <c r="AQ19" s="48" t="s">
        <v>56</v>
      </c>
      <c r="AR19">
        <f t="shared" si="3"/>
        <v>10</v>
      </c>
      <c r="AS19" s="35">
        <v>0.4291666666666667</v>
      </c>
    </row>
    <row r="20" spans="1:45" ht="24" hidden="1" customHeight="1">
      <c r="A20" s="10" t="s">
        <v>35</v>
      </c>
      <c r="B20" s="10" t="s">
        <v>54</v>
      </c>
      <c r="C20" s="42">
        <v>44805.46875</v>
      </c>
      <c r="D20" s="42">
        <v>44805.431944444441</v>
      </c>
      <c r="E20" s="10">
        <v>2022</v>
      </c>
      <c r="F20" s="10">
        <f t="shared" si="1"/>
        <v>9</v>
      </c>
      <c r="G20" s="10">
        <f t="shared" si="2"/>
        <v>1</v>
      </c>
      <c r="H20" s="50">
        <f t="shared" si="0"/>
        <v>0.43194444444444446</v>
      </c>
      <c r="I20" s="38" t="s">
        <v>37</v>
      </c>
      <c r="J20" s="38" t="s">
        <v>904</v>
      </c>
      <c r="K20" s="36">
        <v>11149</v>
      </c>
      <c r="L20" s="39">
        <v>44809.682696759257</v>
      </c>
      <c r="M20" s="38" t="s">
        <v>1286</v>
      </c>
      <c r="N20" s="38" t="s">
        <v>45</v>
      </c>
      <c r="O20" s="39">
        <v>44805.468634259261</v>
      </c>
      <c r="P20" s="38" t="s">
        <v>40</v>
      </c>
      <c r="Q20" s="38" t="s">
        <v>56</v>
      </c>
      <c r="R20" s="36">
        <v>1</v>
      </c>
      <c r="S20" s="38" t="s">
        <v>135</v>
      </c>
      <c r="T20" s="36">
        <v>1</v>
      </c>
      <c r="U20" s="38" t="s">
        <v>41</v>
      </c>
      <c r="V20" s="36">
        <v>8801</v>
      </c>
      <c r="W20" s="38" t="s">
        <v>436</v>
      </c>
      <c r="X20" s="38" t="s">
        <v>437</v>
      </c>
      <c r="Y20" s="38" t="s">
        <v>45</v>
      </c>
      <c r="Z20" s="38" t="s">
        <v>1287</v>
      </c>
      <c r="AA20" s="39">
        <v>44805.469189814816</v>
      </c>
      <c r="AB20" s="38" t="s">
        <v>110</v>
      </c>
      <c r="AC20" s="10" t="str">
        <f>VLOOKUP(Data!$AB20,Name!$B:$F,2,FALSE)</f>
        <v>E-sarabun</v>
      </c>
      <c r="AD20" s="10" t="str">
        <f>VLOOKUP(Data!$AB20,Name!$B:$F,3,FALSE)</f>
        <v>CRA</v>
      </c>
      <c r="AE20" s="10" t="str">
        <f>VLOOKUP(Data!$AB20,Name!$B:$F,4,FALSE)</f>
        <v>Second tier</v>
      </c>
      <c r="AF20" s="10" t="str">
        <f>VLOOKUP(Data!$AB20,Name!$B:$F,5,FALSE)</f>
        <v>Second tier</v>
      </c>
      <c r="AG20" s="38" t="s">
        <v>47</v>
      </c>
      <c r="AH20" s="38" t="s">
        <v>48</v>
      </c>
      <c r="AI20" s="38" t="s">
        <v>97</v>
      </c>
      <c r="AJ20" s="38" t="s">
        <v>904</v>
      </c>
      <c r="AK20" s="38" t="s">
        <v>1288</v>
      </c>
      <c r="AL20" s="43"/>
      <c r="AM20" s="38" t="s">
        <v>39</v>
      </c>
      <c r="AN20" s="38" t="s">
        <v>53</v>
      </c>
      <c r="AO20" s="44">
        <v>0</v>
      </c>
      <c r="AP20" s="39">
        <v>44805.469189814816</v>
      </c>
      <c r="AQ20" s="45" t="s">
        <v>56</v>
      </c>
      <c r="AR20">
        <f t="shared" si="3"/>
        <v>10</v>
      </c>
      <c r="AS20" s="35">
        <v>0.43194444444444446</v>
      </c>
    </row>
    <row r="21" spans="1:45" ht="24" hidden="1" customHeight="1">
      <c r="A21" s="10" t="s">
        <v>35</v>
      </c>
      <c r="B21" s="10" t="s">
        <v>178</v>
      </c>
      <c r="C21" s="42">
        <v>44805.65347222222</v>
      </c>
      <c r="D21" s="42">
        <v>44805.431944444441</v>
      </c>
      <c r="E21" s="10">
        <v>2022</v>
      </c>
      <c r="F21" s="10">
        <f t="shared" si="1"/>
        <v>9</v>
      </c>
      <c r="G21" s="10">
        <f t="shared" si="2"/>
        <v>1</v>
      </c>
      <c r="H21" s="50">
        <f t="shared" si="0"/>
        <v>0.43194444444444446</v>
      </c>
      <c r="I21" s="40" t="s">
        <v>37</v>
      </c>
      <c r="J21" s="40" t="s">
        <v>1289</v>
      </c>
      <c r="K21" s="37">
        <v>11150</v>
      </c>
      <c r="L21" s="41">
        <v>44838.574386574073</v>
      </c>
      <c r="M21" s="40" t="s">
        <v>38</v>
      </c>
      <c r="N21" s="40" t="s">
        <v>39</v>
      </c>
      <c r="O21" s="41"/>
      <c r="P21" s="40" t="s">
        <v>40</v>
      </c>
      <c r="Q21" s="40" t="s">
        <v>56</v>
      </c>
      <c r="R21" s="37">
        <v>1</v>
      </c>
      <c r="S21" s="40" t="s">
        <v>490</v>
      </c>
      <c r="T21" s="37">
        <v>0</v>
      </c>
      <c r="U21" s="40" t="s">
        <v>56</v>
      </c>
      <c r="V21" s="37">
        <v>8126</v>
      </c>
      <c r="W21" s="40" t="s">
        <v>862</v>
      </c>
      <c r="X21" s="40" t="s">
        <v>863</v>
      </c>
      <c r="Y21" s="40" t="s">
        <v>45</v>
      </c>
      <c r="Z21" s="40" t="s">
        <v>1290</v>
      </c>
      <c r="AA21" s="41">
        <v>44805.440891203703</v>
      </c>
      <c r="AB21" s="40" t="s">
        <v>149</v>
      </c>
      <c r="AC21" s="10" t="str">
        <f>VLOOKUP(Data!$AB21,Name!$B:$F,2,FALSE)</f>
        <v>Application Support</v>
      </c>
      <c r="AD21" s="10" t="str">
        <f>VLOOKUP(Data!$AB21,Name!$B:$F,3,FALSE)</f>
        <v>CRA</v>
      </c>
      <c r="AE21" s="10" t="str">
        <f>VLOOKUP(Data!$AB21,Name!$B:$F,4,FALSE)</f>
        <v>Second tier</v>
      </c>
      <c r="AF21" s="10" t="str">
        <f>VLOOKUP(Data!$AB21,Name!$B:$F,5,FALSE)</f>
        <v>Second tier</v>
      </c>
      <c r="AG21" s="40" t="s">
        <v>47</v>
      </c>
      <c r="AH21" s="40" t="s">
        <v>48</v>
      </c>
      <c r="AI21" s="40" t="s">
        <v>182</v>
      </c>
      <c r="AJ21" s="40" t="s">
        <v>1291</v>
      </c>
      <c r="AK21" s="40" t="s">
        <v>670</v>
      </c>
      <c r="AL21" s="46"/>
      <c r="AM21" s="40" t="s">
        <v>39</v>
      </c>
      <c r="AN21" s="40" t="s">
        <v>53</v>
      </c>
      <c r="AO21" s="47">
        <v>0</v>
      </c>
      <c r="AP21" s="41">
        <v>44826.582719907405</v>
      </c>
      <c r="AQ21" s="48" t="s">
        <v>56</v>
      </c>
      <c r="AR21">
        <f t="shared" si="3"/>
        <v>10</v>
      </c>
      <c r="AS21" s="35">
        <v>0.43194444444444446</v>
      </c>
    </row>
    <row r="22" spans="1:45" ht="24" hidden="1" customHeight="1">
      <c r="A22" s="10" t="s">
        <v>35</v>
      </c>
      <c r="B22" s="10" t="s">
        <v>54</v>
      </c>
      <c r="C22" s="42">
        <v>44806.515972222223</v>
      </c>
      <c r="D22" s="42">
        <v>44805.440972222219</v>
      </c>
      <c r="E22" s="10">
        <v>2022</v>
      </c>
      <c r="F22" s="10">
        <f t="shared" si="1"/>
        <v>9</v>
      </c>
      <c r="G22" s="10">
        <f t="shared" si="2"/>
        <v>1</v>
      </c>
      <c r="H22" s="50">
        <f t="shared" si="0"/>
        <v>0.44097222222222227</v>
      </c>
      <c r="I22" s="38" t="s">
        <v>37</v>
      </c>
      <c r="J22" s="38" t="s">
        <v>1292</v>
      </c>
      <c r="K22" s="36">
        <v>11151</v>
      </c>
      <c r="L22" s="39">
        <v>44817.441053240742</v>
      </c>
      <c r="M22" s="38" t="s">
        <v>38</v>
      </c>
      <c r="N22" s="38" t="s">
        <v>39</v>
      </c>
      <c r="O22" s="39"/>
      <c r="P22" s="38" t="s">
        <v>40</v>
      </c>
      <c r="Q22" s="38" t="s">
        <v>56</v>
      </c>
      <c r="R22" s="36">
        <v>1</v>
      </c>
      <c r="S22" s="38" t="s">
        <v>152</v>
      </c>
      <c r="T22" s="36">
        <v>0</v>
      </c>
      <c r="U22" s="38" t="s">
        <v>56</v>
      </c>
      <c r="V22" s="36">
        <v>843360534</v>
      </c>
      <c r="W22" s="38" t="s">
        <v>218</v>
      </c>
      <c r="X22" s="38" t="s">
        <v>219</v>
      </c>
      <c r="Y22" s="38" t="s">
        <v>45</v>
      </c>
      <c r="Z22" s="38" t="s">
        <v>1293</v>
      </c>
      <c r="AA22" s="39">
        <v>44806.516296296293</v>
      </c>
      <c r="AB22" s="38" t="s">
        <v>189</v>
      </c>
      <c r="AC22" s="10" t="str">
        <f>VLOOKUP(Data!$AB22,Name!$B:$F,2,FALSE)</f>
        <v>IT Support</v>
      </c>
      <c r="AD22" s="10" t="str">
        <f>VLOOKUP(Data!$AB22,Name!$B:$F,3,FALSE)</f>
        <v>CRA</v>
      </c>
      <c r="AE22" s="10" t="str">
        <f>VLOOKUP(Data!$AB22,Name!$B:$F,4,FALSE)</f>
        <v>Second tier</v>
      </c>
      <c r="AF22" s="10" t="str">
        <f>VLOOKUP(Data!$AB22,Name!$B:$F,5,FALSE)</f>
        <v>Second tier</v>
      </c>
      <c r="AG22" s="38" t="s">
        <v>52</v>
      </c>
      <c r="AH22" s="38" t="s">
        <v>48</v>
      </c>
      <c r="AI22" s="38" t="s">
        <v>478</v>
      </c>
      <c r="AJ22" s="38" t="s">
        <v>1294</v>
      </c>
      <c r="AK22" s="38" t="s">
        <v>923</v>
      </c>
      <c r="AL22" s="43"/>
      <c r="AM22" s="38" t="s">
        <v>39</v>
      </c>
      <c r="AN22" s="38" t="s">
        <v>50</v>
      </c>
      <c r="AO22" s="44">
        <v>0</v>
      </c>
      <c r="AP22" s="39">
        <v>44806.516296296293</v>
      </c>
      <c r="AQ22" s="45" t="s">
        <v>56</v>
      </c>
      <c r="AR22">
        <f t="shared" si="3"/>
        <v>10</v>
      </c>
      <c r="AS22" s="35">
        <v>0.44097222222222227</v>
      </c>
    </row>
    <row r="23" spans="1:45" ht="24" hidden="1" customHeight="1">
      <c r="A23" s="10" t="s">
        <v>35</v>
      </c>
      <c r="B23" s="10" t="s">
        <v>54</v>
      </c>
      <c r="C23" s="42">
        <v>44805.479166666664</v>
      </c>
      <c r="D23" s="42">
        <v>44805.440972222219</v>
      </c>
      <c r="E23" s="10">
        <v>2022</v>
      </c>
      <c r="F23" s="10">
        <f t="shared" si="1"/>
        <v>9</v>
      </c>
      <c r="G23" s="10">
        <f t="shared" si="2"/>
        <v>1</v>
      </c>
      <c r="H23" s="50">
        <f t="shared" si="0"/>
        <v>0.44097222222222227</v>
      </c>
      <c r="I23" s="40" t="s">
        <v>37</v>
      </c>
      <c r="J23" s="40" t="s">
        <v>39</v>
      </c>
      <c r="K23" s="37">
        <v>11152</v>
      </c>
      <c r="L23" s="41">
        <v>44809.69153935185</v>
      </c>
      <c r="M23" s="40" t="s">
        <v>38</v>
      </c>
      <c r="N23" s="40" t="s">
        <v>39</v>
      </c>
      <c r="O23" s="41"/>
      <c r="P23" s="40" t="s">
        <v>40</v>
      </c>
      <c r="Q23" s="40" t="s">
        <v>56</v>
      </c>
      <c r="R23" s="37">
        <v>1</v>
      </c>
      <c r="S23" s="40" t="s">
        <v>135</v>
      </c>
      <c r="T23" s="37">
        <v>0</v>
      </c>
      <c r="U23" s="40" t="s">
        <v>41</v>
      </c>
      <c r="V23" s="37">
        <v>5910</v>
      </c>
      <c r="W23" s="40" t="s">
        <v>956</v>
      </c>
      <c r="X23" s="40" t="s">
        <v>957</v>
      </c>
      <c r="Y23" s="40" t="s">
        <v>45</v>
      </c>
      <c r="Z23" s="40" t="s">
        <v>1295</v>
      </c>
      <c r="AA23" s="41">
        <v>44805.47960648148</v>
      </c>
      <c r="AB23" s="40" t="s">
        <v>96</v>
      </c>
      <c r="AC23" s="10" t="str">
        <f>VLOOKUP(Data!$AB23,Name!$B:$F,2,FALSE)</f>
        <v>E-sarabun</v>
      </c>
      <c r="AD23" s="10" t="str">
        <f>VLOOKUP(Data!$AB23,Name!$B:$F,3,FALSE)</f>
        <v>CRA</v>
      </c>
      <c r="AE23" s="10" t="str">
        <f>VLOOKUP(Data!$AB23,Name!$B:$F,4,FALSE)</f>
        <v>Second tier</v>
      </c>
      <c r="AF23" s="10" t="str">
        <f>VLOOKUP(Data!$AB23,Name!$B:$F,5,FALSE)</f>
        <v>Second tier</v>
      </c>
      <c r="AG23" s="40" t="s">
        <v>47</v>
      </c>
      <c r="AH23" s="40" t="s">
        <v>48</v>
      </c>
      <c r="AI23" s="40" t="s">
        <v>97</v>
      </c>
      <c r="AJ23" s="40" t="s">
        <v>1296</v>
      </c>
      <c r="AK23" s="40" t="s">
        <v>1297</v>
      </c>
      <c r="AL23" s="46">
        <v>44686</v>
      </c>
      <c r="AM23" s="40" t="s">
        <v>39</v>
      </c>
      <c r="AN23" s="40" t="s">
        <v>53</v>
      </c>
      <c r="AO23" s="47">
        <v>0</v>
      </c>
      <c r="AP23" s="41">
        <v>44805.533460648148</v>
      </c>
      <c r="AQ23" s="48" t="s">
        <v>56</v>
      </c>
      <c r="AR23">
        <f t="shared" si="3"/>
        <v>10</v>
      </c>
      <c r="AS23" s="35">
        <v>0.44097222222222227</v>
      </c>
    </row>
    <row r="24" spans="1:45" ht="24" hidden="1" customHeight="1">
      <c r="A24" s="10" t="s">
        <v>35</v>
      </c>
      <c r="B24" s="10" t="s">
        <v>178</v>
      </c>
      <c r="C24" s="42">
        <v>44805.677083333336</v>
      </c>
      <c r="D24" s="42">
        <v>44805.440972222219</v>
      </c>
      <c r="E24" s="10">
        <v>2022</v>
      </c>
      <c r="F24" s="10">
        <f t="shared" si="1"/>
        <v>9</v>
      </c>
      <c r="G24" s="10">
        <f t="shared" si="2"/>
        <v>1</v>
      </c>
      <c r="H24" s="50">
        <f t="shared" si="0"/>
        <v>0.44097222222222227</v>
      </c>
      <c r="I24" s="38" t="s">
        <v>37</v>
      </c>
      <c r="J24" s="38" t="s">
        <v>1298</v>
      </c>
      <c r="K24" s="36">
        <v>11153</v>
      </c>
      <c r="L24" s="39">
        <v>44817.451666666668</v>
      </c>
      <c r="M24" s="38" t="s">
        <v>38</v>
      </c>
      <c r="N24" s="38" t="s">
        <v>39</v>
      </c>
      <c r="O24" s="39"/>
      <c r="P24" s="38" t="s">
        <v>40</v>
      </c>
      <c r="Q24" s="38" t="s">
        <v>56</v>
      </c>
      <c r="R24" s="36">
        <v>1</v>
      </c>
      <c r="S24" s="38" t="s">
        <v>73</v>
      </c>
      <c r="T24" s="36">
        <v>0</v>
      </c>
      <c r="U24" s="38" t="s">
        <v>56</v>
      </c>
      <c r="V24" s="36">
        <v>6246</v>
      </c>
      <c r="W24" s="38" t="s">
        <v>61</v>
      </c>
      <c r="X24" s="38" t="s">
        <v>62</v>
      </c>
      <c r="Y24" s="38" t="s">
        <v>45</v>
      </c>
      <c r="Z24" s="38" t="s">
        <v>1299</v>
      </c>
      <c r="AA24" s="39">
        <v>44805.667754629627</v>
      </c>
      <c r="AB24" s="38" t="s">
        <v>51</v>
      </c>
      <c r="AC24" s="10" t="str">
        <f>VLOOKUP(Data!$AB24,Name!$B:$F,2,FALSE)</f>
        <v>IT Support</v>
      </c>
      <c r="AD24" s="10" t="str">
        <f>VLOOKUP(Data!$AB24,Name!$B:$F,3,FALSE)</f>
        <v>Point IT</v>
      </c>
      <c r="AE24" s="10" t="str">
        <f>VLOOKUP(Data!$AB24,Name!$B:$F,4,FALSE)</f>
        <v>Second tier</v>
      </c>
      <c r="AF24" s="10" t="str">
        <f>VLOOKUP(Data!$AB24,Name!$B:$F,5,FALSE)</f>
        <v>Onsite</v>
      </c>
      <c r="AG24" s="38" t="s">
        <v>47</v>
      </c>
      <c r="AH24" s="38" t="s">
        <v>48</v>
      </c>
      <c r="AI24" s="38" t="s">
        <v>230</v>
      </c>
      <c r="AJ24" s="38" t="s">
        <v>1300</v>
      </c>
      <c r="AK24" s="38" t="s">
        <v>619</v>
      </c>
      <c r="AL24" s="43"/>
      <c r="AM24" s="38" t="s">
        <v>39</v>
      </c>
      <c r="AN24" s="38" t="s">
        <v>53</v>
      </c>
      <c r="AO24" s="44">
        <v>0</v>
      </c>
      <c r="AP24" s="39">
        <v>44805.677361111113</v>
      </c>
      <c r="AQ24" s="45" t="s">
        <v>56</v>
      </c>
      <c r="AR24">
        <f t="shared" si="3"/>
        <v>10</v>
      </c>
      <c r="AS24" s="35">
        <v>0.44097222222222227</v>
      </c>
    </row>
    <row r="25" spans="1:45" ht="24" hidden="1" customHeight="1">
      <c r="A25" s="10" t="s">
        <v>35</v>
      </c>
      <c r="B25" s="10" t="s">
        <v>178</v>
      </c>
      <c r="C25" s="42">
        <v>44805.68472222222</v>
      </c>
      <c r="D25" s="42">
        <v>44805.444444444445</v>
      </c>
      <c r="E25" s="10">
        <v>2022</v>
      </c>
      <c r="F25" s="10">
        <f t="shared" si="1"/>
        <v>9</v>
      </c>
      <c r="G25" s="10">
        <f t="shared" si="2"/>
        <v>1</v>
      </c>
      <c r="H25" s="50">
        <f t="shared" si="0"/>
        <v>0.44444444444444442</v>
      </c>
      <c r="I25" s="40" t="s">
        <v>37</v>
      </c>
      <c r="J25" s="40" t="s">
        <v>1301</v>
      </c>
      <c r="K25" s="37">
        <v>11154</v>
      </c>
      <c r="L25" s="41">
        <v>44817.447094907409</v>
      </c>
      <c r="M25" s="40" t="s">
        <v>38</v>
      </c>
      <c r="N25" s="40" t="s">
        <v>39</v>
      </c>
      <c r="O25" s="41"/>
      <c r="P25" s="40" t="s">
        <v>40</v>
      </c>
      <c r="Q25" s="40" t="s">
        <v>56</v>
      </c>
      <c r="R25" s="37">
        <v>1</v>
      </c>
      <c r="S25" s="40" t="s">
        <v>311</v>
      </c>
      <c r="T25" s="37">
        <v>0</v>
      </c>
      <c r="U25" s="40" t="s">
        <v>56</v>
      </c>
      <c r="V25" s="37">
        <v>8645</v>
      </c>
      <c r="W25" s="40" t="s">
        <v>1083</v>
      </c>
      <c r="X25" s="40" t="s">
        <v>1084</v>
      </c>
      <c r="Y25" s="40" t="s">
        <v>45</v>
      </c>
      <c r="Z25" s="40" t="s">
        <v>1302</v>
      </c>
      <c r="AA25" s="41">
        <v>44805.683472222219</v>
      </c>
      <c r="AB25" s="40" t="s">
        <v>72</v>
      </c>
      <c r="AC25" s="10" t="str">
        <f>VLOOKUP(Data!$AB25,Name!$B:$F,2,FALSE)</f>
        <v>IT Support</v>
      </c>
      <c r="AD25" s="10" t="str">
        <f>VLOOKUP(Data!$AB25,Name!$B:$F,3,FALSE)</f>
        <v>Point IT</v>
      </c>
      <c r="AE25" s="10" t="str">
        <f>VLOOKUP(Data!$AB25,Name!$B:$F,4,FALSE)</f>
        <v>Second tier</v>
      </c>
      <c r="AF25" s="10" t="str">
        <f>VLOOKUP(Data!$AB25,Name!$B:$F,5,FALSE)</f>
        <v>Onsite</v>
      </c>
      <c r="AG25" s="40" t="s">
        <v>47</v>
      </c>
      <c r="AH25" s="40" t="s">
        <v>48</v>
      </c>
      <c r="AI25" s="40" t="s">
        <v>182</v>
      </c>
      <c r="AJ25" s="40" t="s">
        <v>1303</v>
      </c>
      <c r="AK25" s="40" t="s">
        <v>1304</v>
      </c>
      <c r="AL25" s="46"/>
      <c r="AM25" s="40" t="s">
        <v>39</v>
      </c>
      <c r="AN25" s="40" t="s">
        <v>53</v>
      </c>
      <c r="AO25" s="47">
        <v>0</v>
      </c>
      <c r="AP25" s="41">
        <v>44805.685289351852</v>
      </c>
      <c r="AQ25" s="48" t="s">
        <v>56</v>
      </c>
      <c r="AR25">
        <f t="shared" si="3"/>
        <v>10</v>
      </c>
      <c r="AS25" s="35">
        <v>0.44444444444444442</v>
      </c>
    </row>
    <row r="26" spans="1:45" ht="24" hidden="1" customHeight="1">
      <c r="A26" s="10" t="s">
        <v>35</v>
      </c>
      <c r="B26" s="10" t="s">
        <v>54</v>
      </c>
      <c r="C26" s="42">
        <v>44806.515277777777</v>
      </c>
      <c r="D26" s="42">
        <v>44805.446527777778</v>
      </c>
      <c r="E26" s="10">
        <v>2022</v>
      </c>
      <c r="F26" s="10">
        <f t="shared" si="1"/>
        <v>9</v>
      </c>
      <c r="G26" s="10">
        <f t="shared" si="2"/>
        <v>1</v>
      </c>
      <c r="H26" s="50">
        <f t="shared" si="0"/>
        <v>0.4465277777777778</v>
      </c>
      <c r="I26" s="38" t="s">
        <v>37</v>
      </c>
      <c r="J26" s="38" t="s">
        <v>1305</v>
      </c>
      <c r="K26" s="36">
        <v>11155</v>
      </c>
      <c r="L26" s="39">
        <v>44817.447233796294</v>
      </c>
      <c r="M26" s="38" t="s">
        <v>38</v>
      </c>
      <c r="N26" s="38" t="s">
        <v>39</v>
      </c>
      <c r="O26" s="39"/>
      <c r="P26" s="38" t="s">
        <v>40</v>
      </c>
      <c r="Q26" s="38" t="s">
        <v>56</v>
      </c>
      <c r="R26" s="36">
        <v>1</v>
      </c>
      <c r="S26" s="38" t="s">
        <v>152</v>
      </c>
      <c r="T26" s="36">
        <v>0</v>
      </c>
      <c r="U26" s="38" t="s">
        <v>56</v>
      </c>
      <c r="V26" s="36">
        <v>8608955645</v>
      </c>
      <c r="W26" s="38" t="s">
        <v>1306</v>
      </c>
      <c r="X26" s="38" t="s">
        <v>1307</v>
      </c>
      <c r="Y26" s="38" t="s">
        <v>45</v>
      </c>
      <c r="Z26" s="38" t="s">
        <v>1308</v>
      </c>
      <c r="AA26" s="39">
        <v>44806.515740740739</v>
      </c>
      <c r="AB26" s="38" t="s">
        <v>189</v>
      </c>
      <c r="AC26" s="10" t="str">
        <f>VLOOKUP(Data!$AB26,Name!$B:$F,2,FALSE)</f>
        <v>IT Support</v>
      </c>
      <c r="AD26" s="10" t="str">
        <f>VLOOKUP(Data!$AB26,Name!$B:$F,3,FALSE)</f>
        <v>CRA</v>
      </c>
      <c r="AE26" s="10" t="str">
        <f>VLOOKUP(Data!$AB26,Name!$B:$F,4,FALSE)</f>
        <v>Second tier</v>
      </c>
      <c r="AF26" s="10" t="str">
        <f>VLOOKUP(Data!$AB26,Name!$B:$F,5,FALSE)</f>
        <v>Second tier</v>
      </c>
      <c r="AG26" s="38" t="s">
        <v>47</v>
      </c>
      <c r="AH26" s="38" t="s">
        <v>48</v>
      </c>
      <c r="AI26" s="38" t="s">
        <v>478</v>
      </c>
      <c r="AJ26" s="38" t="s">
        <v>1309</v>
      </c>
      <c r="AK26" s="38" t="s">
        <v>1227</v>
      </c>
      <c r="AL26" s="43"/>
      <c r="AM26" s="38" t="s">
        <v>39</v>
      </c>
      <c r="AN26" s="38" t="s">
        <v>50</v>
      </c>
      <c r="AO26" s="44">
        <v>0</v>
      </c>
      <c r="AP26" s="39">
        <v>44806.515740740739</v>
      </c>
      <c r="AQ26" s="45" t="s">
        <v>56</v>
      </c>
      <c r="AR26">
        <f t="shared" si="3"/>
        <v>10</v>
      </c>
      <c r="AS26" s="35">
        <v>0.4465277777777778</v>
      </c>
    </row>
    <row r="27" spans="1:45" ht="24" hidden="1" customHeight="1">
      <c r="A27" s="10" t="s">
        <v>35</v>
      </c>
      <c r="B27" s="10" t="s">
        <v>452</v>
      </c>
      <c r="C27" s="42">
        <v>44805.654166666667</v>
      </c>
      <c r="D27" s="42">
        <v>44805.45208333333</v>
      </c>
      <c r="E27" s="10">
        <v>2022</v>
      </c>
      <c r="F27" s="10">
        <f t="shared" si="1"/>
        <v>9</v>
      </c>
      <c r="G27" s="10">
        <f t="shared" si="2"/>
        <v>1</v>
      </c>
      <c r="H27" s="50">
        <f t="shared" si="0"/>
        <v>0.45208333333333334</v>
      </c>
      <c r="I27" s="40" t="s">
        <v>37</v>
      </c>
      <c r="J27" s="40" t="s">
        <v>1310</v>
      </c>
      <c r="K27" s="37">
        <v>11156</v>
      </c>
      <c r="L27" s="41">
        <v>44817.653564814813</v>
      </c>
      <c r="M27" s="40" t="s">
        <v>38</v>
      </c>
      <c r="N27" s="40" t="s">
        <v>39</v>
      </c>
      <c r="O27" s="41"/>
      <c r="P27" s="40" t="s">
        <v>40</v>
      </c>
      <c r="Q27" s="40" t="s">
        <v>56</v>
      </c>
      <c r="R27" s="37">
        <v>1</v>
      </c>
      <c r="S27" s="40" t="s">
        <v>104</v>
      </c>
      <c r="T27" s="37">
        <v>0</v>
      </c>
      <c r="U27" s="40" t="s">
        <v>56</v>
      </c>
      <c r="V27" s="37">
        <v>5631</v>
      </c>
      <c r="W27" s="40" t="s">
        <v>696</v>
      </c>
      <c r="X27" s="40" t="s">
        <v>697</v>
      </c>
      <c r="Y27" s="40" t="s">
        <v>45</v>
      </c>
      <c r="Z27" s="40" t="s">
        <v>1311</v>
      </c>
      <c r="AA27" s="41">
        <v>44805.453449074077</v>
      </c>
      <c r="AB27" s="40" t="s">
        <v>94</v>
      </c>
      <c r="AC27" s="10" t="str">
        <f>VLOOKUP(Data!$AB27,Name!$B:$F,2,FALSE)</f>
        <v>IT Support</v>
      </c>
      <c r="AD27" s="10" t="str">
        <f>VLOOKUP(Data!$AB27,Name!$B:$F,3,FALSE)</f>
        <v>Point IT</v>
      </c>
      <c r="AE27" s="10" t="str">
        <f>VLOOKUP(Data!$AB27,Name!$B:$F,4,FALSE)</f>
        <v>Second tier</v>
      </c>
      <c r="AF27" s="10" t="str">
        <f>VLOOKUP(Data!$AB27,Name!$B:$F,5,FALSE)</f>
        <v>Onsite</v>
      </c>
      <c r="AG27" s="40" t="s">
        <v>52</v>
      </c>
      <c r="AH27" s="40" t="s">
        <v>48</v>
      </c>
      <c r="AI27" s="40" t="s">
        <v>455</v>
      </c>
      <c r="AJ27" s="40" t="s">
        <v>1312</v>
      </c>
      <c r="AK27" s="40" t="s">
        <v>467</v>
      </c>
      <c r="AL27" s="46"/>
      <c r="AM27" s="40" t="s">
        <v>39</v>
      </c>
      <c r="AN27" s="40" t="s">
        <v>50</v>
      </c>
      <c r="AO27" s="47">
        <v>0</v>
      </c>
      <c r="AP27" s="41">
        <v>44805.65425925926</v>
      </c>
      <c r="AQ27" s="48" t="s">
        <v>56</v>
      </c>
      <c r="AR27">
        <f t="shared" si="3"/>
        <v>10</v>
      </c>
      <c r="AS27" s="35">
        <v>0.45208333333333334</v>
      </c>
    </row>
    <row r="28" spans="1:45" ht="24" hidden="1" customHeight="1">
      <c r="A28" s="10" t="s">
        <v>35</v>
      </c>
      <c r="B28" s="10" t="s">
        <v>68</v>
      </c>
      <c r="C28" s="42">
        <v>44809.392361111109</v>
      </c>
      <c r="D28" s="42">
        <v>44805.475694444445</v>
      </c>
      <c r="E28" s="10">
        <v>2022</v>
      </c>
      <c r="F28" s="10">
        <f t="shared" si="1"/>
        <v>9</v>
      </c>
      <c r="G28" s="10">
        <f t="shared" si="2"/>
        <v>1</v>
      </c>
      <c r="H28" s="50">
        <f t="shared" si="0"/>
        <v>0.47569444444444442</v>
      </c>
      <c r="I28" s="38" t="s">
        <v>37</v>
      </c>
      <c r="J28" s="38" t="s">
        <v>1313</v>
      </c>
      <c r="K28" s="36">
        <v>11157</v>
      </c>
      <c r="L28" s="39">
        <v>44806.600775462961</v>
      </c>
      <c r="M28" s="38" t="s">
        <v>38</v>
      </c>
      <c r="N28" s="38" t="s">
        <v>39</v>
      </c>
      <c r="O28" s="39"/>
      <c r="P28" s="38" t="s">
        <v>40</v>
      </c>
      <c r="Q28" s="38" t="s">
        <v>41</v>
      </c>
      <c r="R28" s="36">
        <v>1</v>
      </c>
      <c r="S28" s="38" t="s">
        <v>39</v>
      </c>
      <c r="T28" s="36">
        <v>0</v>
      </c>
      <c r="U28" s="38" t="s">
        <v>203</v>
      </c>
      <c r="V28" s="36">
        <v>5757</v>
      </c>
      <c r="W28" s="38" t="s">
        <v>218</v>
      </c>
      <c r="X28" s="38" t="s">
        <v>219</v>
      </c>
      <c r="Y28" s="38" t="s">
        <v>66</v>
      </c>
      <c r="Z28" s="38" t="s">
        <v>1314</v>
      </c>
      <c r="AA28" s="39">
        <v>44809.392453703702</v>
      </c>
      <c r="AB28" s="38" t="s">
        <v>433</v>
      </c>
      <c r="AC28" s="10" t="str">
        <f>VLOOKUP(Data!$AB28,Name!$B:$F,2,FALSE)</f>
        <v>Programer</v>
      </c>
      <c r="AD28" s="10" t="str">
        <f>VLOOKUP(Data!$AB28,Name!$B:$F,3,FALSE)</f>
        <v>CRA</v>
      </c>
      <c r="AE28" s="10" t="str">
        <f>VLOOKUP(Data!$AB28,Name!$B:$F,4,FALSE)</f>
        <v>Second tier</v>
      </c>
      <c r="AF28" s="10" t="str">
        <f>VLOOKUP(Data!$AB28,Name!$B:$F,5,FALSE)</f>
        <v>Second tier</v>
      </c>
      <c r="AG28" s="38" t="s">
        <v>52</v>
      </c>
      <c r="AH28" s="38" t="s">
        <v>48</v>
      </c>
      <c r="AI28" s="38" t="s">
        <v>39</v>
      </c>
      <c r="AJ28" s="38" t="s">
        <v>1313</v>
      </c>
      <c r="AK28" s="38" t="s">
        <v>467</v>
      </c>
      <c r="AL28" s="43"/>
      <c r="AM28" s="38" t="s">
        <v>39</v>
      </c>
      <c r="AN28" s="38" t="s">
        <v>50</v>
      </c>
      <c r="AO28" s="44">
        <v>0</v>
      </c>
      <c r="AP28" s="39">
        <v>44809.392453703702</v>
      </c>
      <c r="AQ28" s="45" t="s">
        <v>203</v>
      </c>
      <c r="AR28">
        <f t="shared" si="3"/>
        <v>11</v>
      </c>
      <c r="AS28" s="35">
        <v>0.47569444444444442</v>
      </c>
    </row>
    <row r="29" spans="1:45" ht="24" hidden="1" customHeight="1">
      <c r="A29" s="10" t="s">
        <v>35</v>
      </c>
      <c r="B29" s="10" t="s">
        <v>36</v>
      </c>
      <c r="C29" s="42">
        <v>44805.670138888891</v>
      </c>
      <c r="D29" s="42">
        <v>44805.479861111111</v>
      </c>
      <c r="E29" s="10">
        <v>2022</v>
      </c>
      <c r="F29" s="10">
        <f t="shared" si="1"/>
        <v>9</v>
      </c>
      <c r="G29" s="10">
        <f t="shared" si="2"/>
        <v>1</v>
      </c>
      <c r="H29" s="50">
        <f t="shared" si="0"/>
        <v>0.47986111111111113</v>
      </c>
      <c r="I29" s="40" t="s">
        <v>37</v>
      </c>
      <c r="J29" s="40" t="s">
        <v>1315</v>
      </c>
      <c r="K29" s="37">
        <v>11158</v>
      </c>
      <c r="L29" s="41">
        <v>44830.642916666664</v>
      </c>
      <c r="M29" s="40" t="s">
        <v>38</v>
      </c>
      <c r="N29" s="40" t="s">
        <v>39</v>
      </c>
      <c r="O29" s="41"/>
      <c r="P29" s="40" t="s">
        <v>40</v>
      </c>
      <c r="Q29" s="40" t="s">
        <v>56</v>
      </c>
      <c r="R29" s="37">
        <v>1</v>
      </c>
      <c r="S29" s="40" t="s">
        <v>60</v>
      </c>
      <c r="T29" s="37">
        <v>0</v>
      </c>
      <c r="U29" s="40" t="s">
        <v>41</v>
      </c>
      <c r="V29" s="37">
        <v>6739</v>
      </c>
      <c r="W29" s="40" t="s">
        <v>476</v>
      </c>
      <c r="X29" s="40" t="s">
        <v>477</v>
      </c>
      <c r="Y29" s="40" t="s">
        <v>45</v>
      </c>
      <c r="Z29" s="40" t="s">
        <v>1316</v>
      </c>
      <c r="AA29" s="41">
        <v>44805.670474537037</v>
      </c>
      <c r="AB29" s="40" t="s">
        <v>223</v>
      </c>
      <c r="AC29" s="10" t="str">
        <f>VLOOKUP(Data!$AB29,Name!$B:$F,2,FALSE)</f>
        <v>IT Support</v>
      </c>
      <c r="AD29" s="10" t="str">
        <f>VLOOKUP(Data!$AB29,Name!$B:$F,3,FALSE)</f>
        <v>Point IT</v>
      </c>
      <c r="AE29" s="10" t="str">
        <f>VLOOKUP(Data!$AB29,Name!$B:$F,4,FALSE)</f>
        <v>Second tier</v>
      </c>
      <c r="AF29" s="10" t="str">
        <f>VLOOKUP(Data!$AB29,Name!$B:$F,5,FALSE)</f>
        <v>Onsite</v>
      </c>
      <c r="AG29" s="40" t="s">
        <v>47</v>
      </c>
      <c r="AH29" s="40" t="s">
        <v>48</v>
      </c>
      <c r="AI29" s="40" t="s">
        <v>314</v>
      </c>
      <c r="AJ29" s="40" t="s">
        <v>721</v>
      </c>
      <c r="AK29" s="40" t="s">
        <v>1256</v>
      </c>
      <c r="AL29" s="46"/>
      <c r="AM29" s="40" t="s">
        <v>39</v>
      </c>
      <c r="AN29" s="40" t="s">
        <v>50</v>
      </c>
      <c r="AO29" s="47">
        <v>0</v>
      </c>
      <c r="AP29" s="41">
        <v>44826.582499999997</v>
      </c>
      <c r="AQ29" s="48" t="s">
        <v>56</v>
      </c>
      <c r="AR29">
        <f t="shared" si="3"/>
        <v>11</v>
      </c>
      <c r="AS29" s="35">
        <v>0.47986111111111113</v>
      </c>
    </row>
    <row r="30" spans="1:45" ht="24" hidden="1" customHeight="1">
      <c r="A30" s="10" t="s">
        <v>35</v>
      </c>
      <c r="B30" s="10" t="s">
        <v>178</v>
      </c>
      <c r="C30" s="42">
        <v>44818.692361111112</v>
      </c>
      <c r="D30" s="42">
        <v>44805.489583333336</v>
      </c>
      <c r="E30" s="10">
        <v>2022</v>
      </c>
      <c r="F30" s="10">
        <f t="shared" si="1"/>
        <v>9</v>
      </c>
      <c r="G30" s="10">
        <f t="shared" si="2"/>
        <v>1</v>
      </c>
      <c r="H30" s="50">
        <f t="shared" si="0"/>
        <v>0.48958333333333331</v>
      </c>
      <c r="I30" s="38" t="s">
        <v>37</v>
      </c>
      <c r="J30" s="38" t="s">
        <v>39</v>
      </c>
      <c r="K30" s="36">
        <v>11159</v>
      </c>
      <c r="L30" s="39">
        <v>44823.370289351849</v>
      </c>
      <c r="M30" s="38" t="s">
        <v>38</v>
      </c>
      <c r="N30" s="38" t="s">
        <v>39</v>
      </c>
      <c r="O30" s="39"/>
      <c r="P30" s="38" t="s">
        <v>40</v>
      </c>
      <c r="Q30" s="38" t="s">
        <v>56</v>
      </c>
      <c r="R30" s="36">
        <v>1</v>
      </c>
      <c r="S30" s="38" t="s">
        <v>179</v>
      </c>
      <c r="T30" s="36">
        <v>0</v>
      </c>
      <c r="U30" s="38" t="s">
        <v>41</v>
      </c>
      <c r="V30" s="36">
        <v>6570</v>
      </c>
      <c r="W30" s="38" t="s">
        <v>1317</v>
      </c>
      <c r="X30" s="38" t="s">
        <v>1318</v>
      </c>
      <c r="Y30" s="38" t="s">
        <v>45</v>
      </c>
      <c r="Z30" s="38" t="s">
        <v>1319</v>
      </c>
      <c r="AA30" s="39">
        <v>44816.68849537037</v>
      </c>
      <c r="AB30" s="38" t="s">
        <v>46</v>
      </c>
      <c r="AC30" s="10" t="str">
        <f>VLOOKUP(Data!$AB30,Name!$B:$F,2,FALSE)</f>
        <v>IT Support</v>
      </c>
      <c r="AD30" s="10" t="str">
        <f>VLOOKUP(Data!$AB30,Name!$B:$F,3,FALSE)</f>
        <v>Point IT</v>
      </c>
      <c r="AE30" s="10" t="str">
        <f>VLOOKUP(Data!$AB30,Name!$B:$F,4,FALSE)</f>
        <v>Second tier</v>
      </c>
      <c r="AF30" s="10" t="str">
        <f>VLOOKUP(Data!$AB30,Name!$B:$F,5,FALSE)</f>
        <v>Onsite</v>
      </c>
      <c r="AG30" s="38" t="s">
        <v>47</v>
      </c>
      <c r="AH30" s="38" t="s">
        <v>48</v>
      </c>
      <c r="AI30" s="38" t="s">
        <v>230</v>
      </c>
      <c r="AJ30" s="38" t="s">
        <v>1320</v>
      </c>
      <c r="AK30" s="38" t="s">
        <v>1321</v>
      </c>
      <c r="AL30" s="43">
        <v>44686</v>
      </c>
      <c r="AM30" s="38" t="s">
        <v>39</v>
      </c>
      <c r="AN30" s="38" t="s">
        <v>53</v>
      </c>
      <c r="AO30" s="44">
        <v>0</v>
      </c>
      <c r="AP30" s="39">
        <v>44819.589780092596</v>
      </c>
      <c r="AQ30" s="45" t="s">
        <v>56</v>
      </c>
      <c r="AR30">
        <f t="shared" si="3"/>
        <v>11</v>
      </c>
      <c r="AS30" s="35">
        <v>0.48958333333333331</v>
      </c>
    </row>
    <row r="31" spans="1:45" ht="24" hidden="1" customHeight="1">
      <c r="A31" s="10" t="s">
        <v>35</v>
      </c>
      <c r="B31" s="10" t="s">
        <v>73</v>
      </c>
      <c r="C31" s="42">
        <v>44821.357638888891</v>
      </c>
      <c r="D31" s="42">
        <v>44805.50277777778</v>
      </c>
      <c r="E31" s="10">
        <v>2022</v>
      </c>
      <c r="F31" s="10">
        <f t="shared" si="1"/>
        <v>9</v>
      </c>
      <c r="G31" s="10">
        <f t="shared" si="2"/>
        <v>1</v>
      </c>
      <c r="H31" s="50">
        <f t="shared" si="0"/>
        <v>0.50277777777777777</v>
      </c>
      <c r="I31" s="40" t="s">
        <v>37</v>
      </c>
      <c r="J31" s="40" t="s">
        <v>1322</v>
      </c>
      <c r="K31" s="37">
        <v>11160</v>
      </c>
      <c r="L31" s="41">
        <v>44832.616666666669</v>
      </c>
      <c r="M31" s="40" t="s">
        <v>38</v>
      </c>
      <c r="N31" s="40" t="s">
        <v>39</v>
      </c>
      <c r="O31" s="41"/>
      <c r="P31" s="40" t="s">
        <v>40</v>
      </c>
      <c r="Q31" s="40" t="s">
        <v>56</v>
      </c>
      <c r="R31" s="37">
        <v>1</v>
      </c>
      <c r="S31" s="40" t="s">
        <v>42</v>
      </c>
      <c r="T31" s="37">
        <v>0</v>
      </c>
      <c r="U31" s="40" t="s">
        <v>56</v>
      </c>
      <c r="V31" s="37">
        <v>5602</v>
      </c>
      <c r="W31" s="40" t="s">
        <v>1048</v>
      </c>
      <c r="X31" s="40" t="s">
        <v>1049</v>
      </c>
      <c r="Y31" s="40" t="s">
        <v>45</v>
      </c>
      <c r="Z31" s="40" t="s">
        <v>1323</v>
      </c>
      <c r="AA31" s="41">
        <v>44819.325497685182</v>
      </c>
      <c r="AB31" s="40" t="s">
        <v>72</v>
      </c>
      <c r="AC31" s="10" t="str">
        <f>VLOOKUP(Data!$AB31,Name!$B:$F,2,FALSE)</f>
        <v>IT Support</v>
      </c>
      <c r="AD31" s="10" t="str">
        <f>VLOOKUP(Data!$AB31,Name!$B:$F,3,FALSE)</f>
        <v>Point IT</v>
      </c>
      <c r="AE31" s="10" t="str">
        <f>VLOOKUP(Data!$AB31,Name!$B:$F,4,FALSE)</f>
        <v>Second tier</v>
      </c>
      <c r="AF31" s="10" t="str">
        <f>VLOOKUP(Data!$AB31,Name!$B:$F,5,FALSE)</f>
        <v>Onsite</v>
      </c>
      <c r="AG31" s="40" t="s">
        <v>52</v>
      </c>
      <c r="AH31" s="40" t="s">
        <v>48</v>
      </c>
      <c r="AI31" s="40" t="s">
        <v>77</v>
      </c>
      <c r="AJ31" s="40" t="s">
        <v>1324</v>
      </c>
      <c r="AK31" s="40" t="s">
        <v>287</v>
      </c>
      <c r="AL31" s="46"/>
      <c r="AM31" s="40" t="s">
        <v>39</v>
      </c>
      <c r="AN31" s="40" t="s">
        <v>50</v>
      </c>
      <c r="AO31" s="47">
        <v>0</v>
      </c>
      <c r="AP31" s="41">
        <v>44821.358310185184</v>
      </c>
      <c r="AQ31" s="48" t="s">
        <v>56</v>
      </c>
      <c r="AR31">
        <f t="shared" si="3"/>
        <v>12</v>
      </c>
      <c r="AS31" s="35">
        <v>0.50277777777777777</v>
      </c>
    </row>
    <row r="32" spans="1:45" ht="24" hidden="1" customHeight="1">
      <c r="A32" s="10" t="s">
        <v>35</v>
      </c>
      <c r="B32" s="10" t="s">
        <v>452</v>
      </c>
      <c r="C32" s="42">
        <v>44805.67083333333</v>
      </c>
      <c r="D32" s="42">
        <v>44805.522916666669</v>
      </c>
      <c r="E32" s="10">
        <v>2022</v>
      </c>
      <c r="F32" s="10">
        <f t="shared" si="1"/>
        <v>9</v>
      </c>
      <c r="G32" s="10">
        <f t="shared" si="2"/>
        <v>1</v>
      </c>
      <c r="H32" s="50">
        <f t="shared" si="0"/>
        <v>0.5229166666666667</v>
      </c>
      <c r="I32" s="38" t="s">
        <v>37</v>
      </c>
      <c r="J32" s="38" t="s">
        <v>1325</v>
      </c>
      <c r="K32" s="36">
        <v>11161</v>
      </c>
      <c r="L32" s="39">
        <v>44817.523668981485</v>
      </c>
      <c r="M32" s="38" t="s">
        <v>38</v>
      </c>
      <c r="N32" s="38" t="s">
        <v>39</v>
      </c>
      <c r="O32" s="39"/>
      <c r="P32" s="38" t="s">
        <v>40</v>
      </c>
      <c r="Q32" s="38" t="s">
        <v>56</v>
      </c>
      <c r="R32" s="36">
        <v>1</v>
      </c>
      <c r="S32" s="38" t="s">
        <v>104</v>
      </c>
      <c r="T32" s="36">
        <v>0</v>
      </c>
      <c r="U32" s="38" t="s">
        <v>56</v>
      </c>
      <c r="V32" s="36">
        <v>5817</v>
      </c>
      <c r="W32" s="38" t="s">
        <v>124</v>
      </c>
      <c r="X32" s="38" t="s">
        <v>125</v>
      </c>
      <c r="Y32" s="38" t="s">
        <v>45</v>
      </c>
      <c r="Z32" s="38" t="s">
        <v>1326</v>
      </c>
      <c r="AA32" s="39">
        <v>44805.671111111114</v>
      </c>
      <c r="AB32" s="38" t="s">
        <v>223</v>
      </c>
      <c r="AC32" s="10" t="str">
        <f>VLOOKUP(Data!$AB32,Name!$B:$F,2,FALSE)</f>
        <v>IT Support</v>
      </c>
      <c r="AD32" s="10" t="str">
        <f>VLOOKUP(Data!$AB32,Name!$B:$F,3,FALSE)</f>
        <v>Point IT</v>
      </c>
      <c r="AE32" s="10" t="str">
        <f>VLOOKUP(Data!$AB32,Name!$B:$F,4,FALSE)</f>
        <v>Second tier</v>
      </c>
      <c r="AF32" s="10" t="str">
        <f>VLOOKUP(Data!$AB32,Name!$B:$F,5,FALSE)</f>
        <v>Onsite</v>
      </c>
      <c r="AG32" s="38" t="s">
        <v>47</v>
      </c>
      <c r="AH32" s="38" t="s">
        <v>48</v>
      </c>
      <c r="AI32" s="38" t="s">
        <v>455</v>
      </c>
      <c r="AJ32" s="38" t="s">
        <v>1327</v>
      </c>
      <c r="AK32" s="38" t="s">
        <v>287</v>
      </c>
      <c r="AL32" s="43"/>
      <c r="AM32" s="38" t="s">
        <v>39</v>
      </c>
      <c r="AN32" s="38" t="s">
        <v>50</v>
      </c>
      <c r="AO32" s="44">
        <v>0</v>
      </c>
      <c r="AP32" s="39">
        <v>44805.671099537038</v>
      </c>
      <c r="AQ32" s="45" t="s">
        <v>56</v>
      </c>
      <c r="AR32">
        <f t="shared" si="3"/>
        <v>12</v>
      </c>
      <c r="AS32" s="35">
        <v>0.5229166666666667</v>
      </c>
    </row>
    <row r="33" spans="1:45" ht="24" hidden="1" customHeight="1">
      <c r="A33" s="10" t="s">
        <v>35</v>
      </c>
      <c r="B33" s="10" t="s">
        <v>452</v>
      </c>
      <c r="C33" s="42">
        <v>44805.697916666664</v>
      </c>
      <c r="D33" s="42">
        <v>44805.554861111108</v>
      </c>
      <c r="E33" s="10">
        <v>2022</v>
      </c>
      <c r="F33" s="10">
        <f t="shared" si="1"/>
        <v>9</v>
      </c>
      <c r="G33" s="10">
        <f t="shared" si="2"/>
        <v>1</v>
      </c>
      <c r="H33" s="50">
        <f t="shared" si="0"/>
        <v>0.55486111111111114</v>
      </c>
      <c r="I33" s="40" t="s">
        <v>37</v>
      </c>
      <c r="J33" s="40" t="s">
        <v>1328</v>
      </c>
      <c r="K33" s="37">
        <v>11162</v>
      </c>
      <c r="L33" s="41">
        <v>44817.55605324074</v>
      </c>
      <c r="M33" s="40" t="s">
        <v>38</v>
      </c>
      <c r="N33" s="40" t="s">
        <v>39</v>
      </c>
      <c r="O33" s="41"/>
      <c r="P33" s="40" t="s">
        <v>40</v>
      </c>
      <c r="Q33" s="40" t="s">
        <v>56</v>
      </c>
      <c r="R33" s="37">
        <v>1</v>
      </c>
      <c r="S33" s="40" t="s">
        <v>453</v>
      </c>
      <c r="T33" s="37">
        <v>0</v>
      </c>
      <c r="U33" s="40" t="s">
        <v>56</v>
      </c>
      <c r="V33" s="37">
        <v>6021</v>
      </c>
      <c r="W33" s="40" t="s">
        <v>438</v>
      </c>
      <c r="X33" s="40" t="s">
        <v>439</v>
      </c>
      <c r="Y33" s="40" t="s">
        <v>45</v>
      </c>
      <c r="Z33" s="40" t="s">
        <v>1329</v>
      </c>
      <c r="AA33" s="41">
        <v>44805.697569444441</v>
      </c>
      <c r="AB33" s="40" t="s">
        <v>94</v>
      </c>
      <c r="AC33" s="10" t="str">
        <f>VLOOKUP(Data!$AB33,Name!$B:$F,2,FALSE)</f>
        <v>IT Support</v>
      </c>
      <c r="AD33" s="10" t="str">
        <f>VLOOKUP(Data!$AB33,Name!$B:$F,3,FALSE)</f>
        <v>Point IT</v>
      </c>
      <c r="AE33" s="10" t="str">
        <f>VLOOKUP(Data!$AB33,Name!$B:$F,4,FALSE)</f>
        <v>Second tier</v>
      </c>
      <c r="AF33" s="10" t="str">
        <f>VLOOKUP(Data!$AB33,Name!$B:$F,5,FALSE)</f>
        <v>Onsite</v>
      </c>
      <c r="AG33" s="40" t="s">
        <v>47</v>
      </c>
      <c r="AH33" s="40" t="s">
        <v>48</v>
      </c>
      <c r="AI33" s="40" t="s">
        <v>455</v>
      </c>
      <c r="AJ33" s="40" t="s">
        <v>1330</v>
      </c>
      <c r="AK33" s="40" t="s">
        <v>712</v>
      </c>
      <c r="AL33" s="46"/>
      <c r="AM33" s="40" t="s">
        <v>39</v>
      </c>
      <c r="AN33" s="40" t="s">
        <v>50</v>
      </c>
      <c r="AO33" s="47">
        <v>0</v>
      </c>
      <c r="AP33" s="41">
        <v>44805.698414351849</v>
      </c>
      <c r="AQ33" s="48" t="s">
        <v>56</v>
      </c>
      <c r="AR33">
        <f t="shared" si="3"/>
        <v>13</v>
      </c>
      <c r="AS33" s="35">
        <v>0.55486111111111114</v>
      </c>
    </row>
    <row r="34" spans="1:45" ht="24" hidden="1" customHeight="1">
      <c r="A34" s="10" t="s">
        <v>35</v>
      </c>
      <c r="B34" s="10" t="s">
        <v>178</v>
      </c>
      <c r="C34" s="42">
        <v>44808.4</v>
      </c>
      <c r="D34" s="42">
        <v>44805.55972222222</v>
      </c>
      <c r="E34" s="10">
        <v>2022</v>
      </c>
      <c r="F34" s="10">
        <f t="shared" si="1"/>
        <v>9</v>
      </c>
      <c r="G34" s="10">
        <f t="shared" si="2"/>
        <v>1</v>
      </c>
      <c r="H34" s="50">
        <f t="shared" si="0"/>
        <v>0.55972222222222223</v>
      </c>
      <c r="I34" s="38" t="s">
        <v>37</v>
      </c>
      <c r="J34" s="38" t="s">
        <v>1331</v>
      </c>
      <c r="K34" s="36">
        <v>11163</v>
      </c>
      <c r="L34" s="39">
        <v>44831.452511574076</v>
      </c>
      <c r="M34" s="38" t="s">
        <v>38</v>
      </c>
      <c r="N34" s="38" t="s">
        <v>39</v>
      </c>
      <c r="O34" s="39"/>
      <c r="P34" s="38" t="s">
        <v>40</v>
      </c>
      <c r="Q34" s="38" t="s">
        <v>56</v>
      </c>
      <c r="R34" s="36">
        <v>1</v>
      </c>
      <c r="S34" s="38" t="s">
        <v>490</v>
      </c>
      <c r="T34" s="36">
        <v>0</v>
      </c>
      <c r="U34" s="38" t="s">
        <v>41</v>
      </c>
      <c r="V34" s="36">
        <v>8645</v>
      </c>
      <c r="W34" s="38" t="s">
        <v>1083</v>
      </c>
      <c r="X34" s="38" t="s">
        <v>1084</v>
      </c>
      <c r="Y34" s="38" t="s">
        <v>45</v>
      </c>
      <c r="Z34" s="38" t="s">
        <v>1332</v>
      </c>
      <c r="AA34" s="39">
        <v>44806.362256944441</v>
      </c>
      <c r="AB34" s="38" t="s">
        <v>149</v>
      </c>
      <c r="AC34" s="10" t="str">
        <f>VLOOKUP(Data!$AB34,Name!$B:$F,2,FALSE)</f>
        <v>Application Support</v>
      </c>
      <c r="AD34" s="10" t="str">
        <f>VLOOKUP(Data!$AB34,Name!$B:$F,3,FALSE)</f>
        <v>CRA</v>
      </c>
      <c r="AE34" s="10" t="str">
        <f>VLOOKUP(Data!$AB34,Name!$B:$F,4,FALSE)</f>
        <v>Second tier</v>
      </c>
      <c r="AF34" s="10" t="str">
        <f>VLOOKUP(Data!$AB34,Name!$B:$F,5,FALSE)</f>
        <v>Second tier</v>
      </c>
      <c r="AG34" s="38" t="s">
        <v>47</v>
      </c>
      <c r="AH34" s="38" t="s">
        <v>48</v>
      </c>
      <c r="AI34" s="38" t="s">
        <v>182</v>
      </c>
      <c r="AJ34" s="38" t="s">
        <v>1331</v>
      </c>
      <c r="AK34" s="38" t="s">
        <v>1304</v>
      </c>
      <c r="AL34" s="43"/>
      <c r="AM34" s="38" t="s">
        <v>39</v>
      </c>
      <c r="AN34" s="38" t="s">
        <v>53</v>
      </c>
      <c r="AO34" s="44">
        <v>0</v>
      </c>
      <c r="AP34" s="39">
        <v>44826.581678240742</v>
      </c>
      <c r="AQ34" s="45" t="s">
        <v>56</v>
      </c>
      <c r="AR34">
        <f t="shared" si="3"/>
        <v>13</v>
      </c>
      <c r="AS34" s="35">
        <v>0.55972222222222223</v>
      </c>
    </row>
    <row r="35" spans="1:45" ht="24" hidden="1" customHeight="1">
      <c r="A35" s="10" t="s">
        <v>35</v>
      </c>
      <c r="B35" s="10" t="s">
        <v>178</v>
      </c>
      <c r="C35" s="42">
        <v>44805.686111111114</v>
      </c>
      <c r="D35" s="42">
        <v>44805.563888888886</v>
      </c>
      <c r="E35" s="10">
        <v>2022</v>
      </c>
      <c r="F35" s="10">
        <f t="shared" si="1"/>
        <v>9</v>
      </c>
      <c r="G35" s="10">
        <f t="shared" si="2"/>
        <v>1</v>
      </c>
      <c r="H35" s="50">
        <f t="shared" si="0"/>
        <v>0.56388888888888888</v>
      </c>
      <c r="I35" s="40" t="s">
        <v>37</v>
      </c>
      <c r="J35" s="40" t="s">
        <v>1333</v>
      </c>
      <c r="K35" s="37">
        <v>11164</v>
      </c>
      <c r="L35" s="41">
        <v>44838.479675925926</v>
      </c>
      <c r="M35" s="40" t="s">
        <v>38</v>
      </c>
      <c r="N35" s="40" t="s">
        <v>39</v>
      </c>
      <c r="O35" s="41"/>
      <c r="P35" s="40" t="s">
        <v>40</v>
      </c>
      <c r="Q35" s="40" t="s">
        <v>56</v>
      </c>
      <c r="R35" s="37">
        <v>2</v>
      </c>
      <c r="S35" s="40" t="s">
        <v>73</v>
      </c>
      <c r="T35" s="37">
        <v>0</v>
      </c>
      <c r="U35" s="40" t="s">
        <v>56</v>
      </c>
      <c r="V35" s="37">
        <v>616159950</v>
      </c>
      <c r="W35" s="40" t="s">
        <v>1334</v>
      </c>
      <c r="X35" s="40" t="s">
        <v>1335</v>
      </c>
      <c r="Y35" s="40" t="s">
        <v>45</v>
      </c>
      <c r="Z35" s="40" t="s">
        <v>1336</v>
      </c>
      <c r="AA35" s="41">
        <v>44805.678715277776</v>
      </c>
      <c r="AB35" s="40" t="s">
        <v>72</v>
      </c>
      <c r="AC35" s="10" t="str">
        <f>VLOOKUP(Data!$AB35,Name!$B:$F,2,FALSE)</f>
        <v>IT Support</v>
      </c>
      <c r="AD35" s="10" t="str">
        <f>VLOOKUP(Data!$AB35,Name!$B:$F,3,FALSE)</f>
        <v>Point IT</v>
      </c>
      <c r="AE35" s="10" t="str">
        <f>VLOOKUP(Data!$AB35,Name!$B:$F,4,FALSE)</f>
        <v>Second tier</v>
      </c>
      <c r="AF35" s="10" t="str">
        <f>VLOOKUP(Data!$AB35,Name!$B:$F,5,FALSE)</f>
        <v>Onsite</v>
      </c>
      <c r="AG35" s="40" t="s">
        <v>47</v>
      </c>
      <c r="AH35" s="40" t="s">
        <v>48</v>
      </c>
      <c r="AI35" s="40" t="s">
        <v>182</v>
      </c>
      <c r="AJ35" s="40" t="s">
        <v>1337</v>
      </c>
      <c r="AK35" s="40" t="s">
        <v>1338</v>
      </c>
      <c r="AL35" s="46"/>
      <c r="AM35" s="40" t="s">
        <v>39</v>
      </c>
      <c r="AN35" s="40" t="s">
        <v>53</v>
      </c>
      <c r="AO35" s="47">
        <v>0</v>
      </c>
      <c r="AP35" s="41">
        <v>44826.593564814815</v>
      </c>
      <c r="AQ35" s="48" t="s">
        <v>56</v>
      </c>
      <c r="AR35">
        <f t="shared" si="3"/>
        <v>13</v>
      </c>
      <c r="AS35" s="35">
        <v>0.56388888888888888</v>
      </c>
    </row>
    <row r="36" spans="1:45" ht="24" hidden="1" customHeight="1">
      <c r="A36" s="10" t="s">
        <v>35</v>
      </c>
      <c r="B36" s="10" t="s">
        <v>54</v>
      </c>
      <c r="C36" s="42">
        <v>44805.568055555559</v>
      </c>
      <c r="D36" s="42">
        <v>44805.567361111112</v>
      </c>
      <c r="E36" s="10">
        <v>2022</v>
      </c>
      <c r="F36" s="10">
        <f t="shared" si="1"/>
        <v>9</v>
      </c>
      <c r="G36" s="10">
        <f t="shared" si="2"/>
        <v>1</v>
      </c>
      <c r="H36" s="50">
        <f t="shared" si="0"/>
        <v>0.56736111111111109</v>
      </c>
      <c r="I36" s="38" t="s">
        <v>37</v>
      </c>
      <c r="J36" s="38" t="s">
        <v>1339</v>
      </c>
      <c r="K36" s="36">
        <v>11165</v>
      </c>
      <c r="L36" s="39">
        <v>44818.701736111114</v>
      </c>
      <c r="M36" s="38" t="s">
        <v>38</v>
      </c>
      <c r="N36" s="38" t="s">
        <v>39</v>
      </c>
      <c r="O36" s="39"/>
      <c r="P36" s="38" t="s">
        <v>40</v>
      </c>
      <c r="Q36" s="38" t="s">
        <v>41</v>
      </c>
      <c r="R36" s="36">
        <v>1</v>
      </c>
      <c r="S36" s="38" t="s">
        <v>198</v>
      </c>
      <c r="T36" s="36">
        <v>0</v>
      </c>
      <c r="U36" s="38" t="s">
        <v>41</v>
      </c>
      <c r="V36" s="36">
        <v>642175520</v>
      </c>
      <c r="W36" s="38" t="s">
        <v>194</v>
      </c>
      <c r="X36" s="38" t="s">
        <v>195</v>
      </c>
      <c r="Y36" s="38" t="s">
        <v>45</v>
      </c>
      <c r="Z36" s="38" t="s">
        <v>1340</v>
      </c>
      <c r="AA36" s="39">
        <v>44805.568229166667</v>
      </c>
      <c r="AB36" s="38" t="s">
        <v>196</v>
      </c>
      <c r="AC36" s="10" t="str">
        <f>VLOOKUP(Data!$AB36,Name!$B:$F,2,FALSE)</f>
        <v>Application Support</v>
      </c>
      <c r="AD36" s="10" t="str">
        <f>VLOOKUP(Data!$AB36,Name!$B:$F,3,FALSE)</f>
        <v>CRA</v>
      </c>
      <c r="AE36" s="10" t="str">
        <f>VLOOKUP(Data!$AB36,Name!$B:$F,4,FALSE)</f>
        <v>Second tier</v>
      </c>
      <c r="AF36" s="10" t="str">
        <f>VLOOKUP(Data!$AB36,Name!$B:$F,5,FALSE)</f>
        <v>Second tier</v>
      </c>
      <c r="AG36" s="38" t="s">
        <v>52</v>
      </c>
      <c r="AH36" s="38" t="s">
        <v>48</v>
      </c>
      <c r="AI36" s="38" t="s">
        <v>197</v>
      </c>
      <c r="AJ36" s="38" t="s">
        <v>1341</v>
      </c>
      <c r="AK36" s="38" t="s">
        <v>538</v>
      </c>
      <c r="AL36" s="43"/>
      <c r="AM36" s="38" t="s">
        <v>39</v>
      </c>
      <c r="AN36" s="38" t="s">
        <v>50</v>
      </c>
      <c r="AO36" s="44">
        <v>0</v>
      </c>
      <c r="AP36" s="39">
        <v>44816.451736111114</v>
      </c>
      <c r="AQ36" s="45" t="s">
        <v>41</v>
      </c>
      <c r="AR36">
        <f t="shared" si="3"/>
        <v>13</v>
      </c>
      <c r="AS36" s="35">
        <v>0.56736111111111109</v>
      </c>
    </row>
    <row r="37" spans="1:45" ht="24" hidden="1" customHeight="1">
      <c r="A37" s="10" t="s">
        <v>35</v>
      </c>
      <c r="B37" s="10" t="s">
        <v>329</v>
      </c>
      <c r="C37" s="42">
        <v>44805.570138888892</v>
      </c>
      <c r="D37" s="42">
        <v>44805.570138888892</v>
      </c>
      <c r="E37" s="10">
        <v>2022</v>
      </c>
      <c r="F37" s="10">
        <f t="shared" si="1"/>
        <v>9</v>
      </c>
      <c r="G37" s="10">
        <f t="shared" si="2"/>
        <v>1</v>
      </c>
      <c r="H37" s="50">
        <f t="shared" si="0"/>
        <v>0.57013888888888886</v>
      </c>
      <c r="I37" s="40" t="s">
        <v>37</v>
      </c>
      <c r="J37" s="40" t="s">
        <v>1342</v>
      </c>
      <c r="K37" s="37">
        <v>11166</v>
      </c>
      <c r="L37" s="41">
        <v>44841.34815972222</v>
      </c>
      <c r="M37" s="40" t="s">
        <v>38</v>
      </c>
      <c r="N37" s="40" t="s">
        <v>39</v>
      </c>
      <c r="O37" s="41"/>
      <c r="P37" s="40" t="s">
        <v>40</v>
      </c>
      <c r="Q37" s="40" t="s">
        <v>41</v>
      </c>
      <c r="R37" s="37">
        <v>1</v>
      </c>
      <c r="S37" s="40" t="s">
        <v>39</v>
      </c>
      <c r="T37" s="37">
        <v>0</v>
      </c>
      <c r="U37" s="40" t="s">
        <v>41</v>
      </c>
      <c r="V37" s="37">
        <v>642175520</v>
      </c>
      <c r="W37" s="40" t="s">
        <v>194</v>
      </c>
      <c r="X37" s="40" t="s">
        <v>195</v>
      </c>
      <c r="Y37" s="40" t="s">
        <v>45</v>
      </c>
      <c r="Z37" s="40" t="s">
        <v>835</v>
      </c>
      <c r="AA37" s="41">
        <v>44805.570532407408</v>
      </c>
      <c r="AB37" s="40" t="s">
        <v>196</v>
      </c>
      <c r="AC37" s="10" t="str">
        <f>VLOOKUP(Data!$AB37,Name!$B:$F,2,FALSE)</f>
        <v>Application Support</v>
      </c>
      <c r="AD37" s="10" t="str">
        <f>VLOOKUP(Data!$AB37,Name!$B:$F,3,FALSE)</f>
        <v>CRA</v>
      </c>
      <c r="AE37" s="10" t="str">
        <f>VLOOKUP(Data!$AB37,Name!$B:$F,4,FALSE)</f>
        <v>Second tier</v>
      </c>
      <c r="AF37" s="10" t="str">
        <f>VLOOKUP(Data!$AB37,Name!$B:$F,5,FALSE)</f>
        <v>Second tier</v>
      </c>
      <c r="AG37" s="40" t="s">
        <v>235</v>
      </c>
      <c r="AH37" s="40" t="s">
        <v>48</v>
      </c>
      <c r="AI37" s="40" t="s">
        <v>39</v>
      </c>
      <c r="AJ37" s="40" t="s">
        <v>469</v>
      </c>
      <c r="AK37" s="40" t="s">
        <v>538</v>
      </c>
      <c r="AL37" s="46"/>
      <c r="AM37" s="40" t="s">
        <v>39</v>
      </c>
      <c r="AN37" s="40" t="s">
        <v>50</v>
      </c>
      <c r="AO37" s="47">
        <v>0</v>
      </c>
      <c r="AP37" s="41">
        <v>44838.47315972222</v>
      </c>
      <c r="AQ37" s="48" t="s">
        <v>41</v>
      </c>
      <c r="AR37">
        <f t="shared" si="3"/>
        <v>13</v>
      </c>
      <c r="AS37" s="35">
        <v>0.57013888888888886</v>
      </c>
    </row>
    <row r="38" spans="1:45" ht="24" hidden="1" customHeight="1">
      <c r="A38" s="10" t="s">
        <v>35</v>
      </c>
      <c r="B38" s="10" t="s">
        <v>68</v>
      </c>
      <c r="C38" s="42">
        <v>44805.677083333336</v>
      </c>
      <c r="D38" s="42">
        <v>44805.572222222225</v>
      </c>
      <c r="E38" s="10">
        <v>2022</v>
      </c>
      <c r="F38" s="10">
        <f t="shared" si="1"/>
        <v>9</v>
      </c>
      <c r="G38" s="10">
        <f t="shared" si="2"/>
        <v>1</v>
      </c>
      <c r="H38" s="50">
        <f t="shared" si="0"/>
        <v>0.57222222222222219</v>
      </c>
      <c r="I38" s="38" t="s">
        <v>37</v>
      </c>
      <c r="J38" s="38" t="s">
        <v>1343</v>
      </c>
      <c r="K38" s="36">
        <v>11167</v>
      </c>
      <c r="L38" s="39">
        <v>44817.592928240738</v>
      </c>
      <c r="M38" s="38" t="s">
        <v>38</v>
      </c>
      <c r="N38" s="38" t="s">
        <v>39</v>
      </c>
      <c r="O38" s="39"/>
      <c r="P38" s="38" t="s">
        <v>40</v>
      </c>
      <c r="Q38" s="38" t="s">
        <v>56</v>
      </c>
      <c r="R38" s="36">
        <v>1</v>
      </c>
      <c r="S38" s="38" t="s">
        <v>39</v>
      </c>
      <c r="T38" s="36">
        <v>0</v>
      </c>
      <c r="U38" s="38" t="s">
        <v>56</v>
      </c>
      <c r="V38" s="36">
        <v>5773</v>
      </c>
      <c r="W38" s="38" t="s">
        <v>1344</v>
      </c>
      <c r="X38" s="38" t="s">
        <v>1345</v>
      </c>
      <c r="Y38" s="38" t="s">
        <v>45</v>
      </c>
      <c r="Z38" s="38" t="s">
        <v>1346</v>
      </c>
      <c r="AA38" s="39">
        <v>44805.657696759263</v>
      </c>
      <c r="AB38" s="38" t="s">
        <v>67</v>
      </c>
      <c r="AC38" s="10" t="str">
        <f>VLOOKUP(Data!$AB38,Name!$B:$F,2,FALSE)</f>
        <v>IT Support</v>
      </c>
      <c r="AD38" s="10" t="str">
        <f>VLOOKUP(Data!$AB38,Name!$B:$F,3,FALSE)</f>
        <v>Point IT</v>
      </c>
      <c r="AE38" s="10" t="str">
        <f>VLOOKUP(Data!$AB38,Name!$B:$F,4,FALSE)</f>
        <v>Second tier</v>
      </c>
      <c r="AF38" s="10" t="str">
        <f>VLOOKUP(Data!$AB38,Name!$B:$F,5,FALSE)</f>
        <v>Onsite</v>
      </c>
      <c r="AG38" s="38" t="s">
        <v>47</v>
      </c>
      <c r="AH38" s="38" t="s">
        <v>48</v>
      </c>
      <c r="AI38" s="38" t="s">
        <v>39</v>
      </c>
      <c r="AJ38" s="38" t="s">
        <v>1347</v>
      </c>
      <c r="AK38" s="38" t="s">
        <v>328</v>
      </c>
      <c r="AL38" s="43"/>
      <c r="AM38" s="38" t="s">
        <v>39</v>
      </c>
      <c r="AN38" s="38" t="s">
        <v>50</v>
      </c>
      <c r="AO38" s="44">
        <v>0</v>
      </c>
      <c r="AP38" s="39">
        <v>44805.67765046296</v>
      </c>
      <c r="AQ38" s="45" t="s">
        <v>56</v>
      </c>
      <c r="AR38">
        <f t="shared" si="3"/>
        <v>13</v>
      </c>
      <c r="AS38" s="35">
        <v>0.57222222222222219</v>
      </c>
    </row>
    <row r="39" spans="1:45" ht="24" hidden="1" customHeight="1">
      <c r="A39" s="10" t="s">
        <v>35</v>
      </c>
      <c r="B39" s="10" t="s">
        <v>329</v>
      </c>
      <c r="C39" s="42">
        <v>44805.572916666664</v>
      </c>
      <c r="D39" s="42">
        <v>44805.572222222225</v>
      </c>
      <c r="E39" s="10">
        <v>2022</v>
      </c>
      <c r="F39" s="10">
        <f t="shared" si="1"/>
        <v>9</v>
      </c>
      <c r="G39" s="10">
        <f t="shared" si="2"/>
        <v>1</v>
      </c>
      <c r="H39" s="50">
        <f t="shared" si="0"/>
        <v>0.57222222222222219</v>
      </c>
      <c r="I39" s="40" t="s">
        <v>37</v>
      </c>
      <c r="J39" s="40" t="s">
        <v>1348</v>
      </c>
      <c r="K39" s="37">
        <v>11168</v>
      </c>
      <c r="L39" s="41">
        <v>44841.348067129627</v>
      </c>
      <c r="M39" s="40" t="s">
        <v>38</v>
      </c>
      <c r="N39" s="40" t="s">
        <v>39</v>
      </c>
      <c r="O39" s="41"/>
      <c r="P39" s="40" t="s">
        <v>40</v>
      </c>
      <c r="Q39" s="40" t="s">
        <v>41</v>
      </c>
      <c r="R39" s="37">
        <v>1</v>
      </c>
      <c r="S39" s="40" t="s">
        <v>39</v>
      </c>
      <c r="T39" s="37">
        <v>0</v>
      </c>
      <c r="U39" s="40" t="s">
        <v>41</v>
      </c>
      <c r="V39" s="37">
        <v>642175520</v>
      </c>
      <c r="W39" s="40" t="s">
        <v>194</v>
      </c>
      <c r="X39" s="40" t="s">
        <v>195</v>
      </c>
      <c r="Y39" s="40" t="s">
        <v>45</v>
      </c>
      <c r="Z39" s="40" t="s">
        <v>800</v>
      </c>
      <c r="AA39" s="41">
        <v>44805.573136574072</v>
      </c>
      <c r="AB39" s="40" t="s">
        <v>196</v>
      </c>
      <c r="AC39" s="10" t="str">
        <f>VLOOKUP(Data!$AB39,Name!$B:$F,2,FALSE)</f>
        <v>Application Support</v>
      </c>
      <c r="AD39" s="10" t="str">
        <f>VLOOKUP(Data!$AB39,Name!$B:$F,3,FALSE)</f>
        <v>CRA</v>
      </c>
      <c r="AE39" s="10" t="str">
        <f>VLOOKUP(Data!$AB39,Name!$B:$F,4,FALSE)</f>
        <v>Second tier</v>
      </c>
      <c r="AF39" s="10" t="str">
        <f>VLOOKUP(Data!$AB39,Name!$B:$F,5,FALSE)</f>
        <v>Second tier</v>
      </c>
      <c r="AG39" s="40" t="s">
        <v>282</v>
      </c>
      <c r="AH39" s="40" t="s">
        <v>48</v>
      </c>
      <c r="AI39" s="40" t="s">
        <v>330</v>
      </c>
      <c r="AJ39" s="40" t="s">
        <v>1063</v>
      </c>
      <c r="AK39" s="40" t="s">
        <v>1349</v>
      </c>
      <c r="AL39" s="46"/>
      <c r="AM39" s="40" t="s">
        <v>39</v>
      </c>
      <c r="AN39" s="40" t="s">
        <v>50</v>
      </c>
      <c r="AO39" s="47">
        <v>0</v>
      </c>
      <c r="AP39" s="41">
        <v>44838.473067129627</v>
      </c>
      <c r="AQ39" s="48" t="s">
        <v>41</v>
      </c>
      <c r="AR39">
        <f t="shared" si="3"/>
        <v>13</v>
      </c>
      <c r="AS39" s="35">
        <v>0.57222222222222219</v>
      </c>
    </row>
    <row r="40" spans="1:45" ht="24" hidden="1" customHeight="1">
      <c r="A40" s="10" t="s">
        <v>35</v>
      </c>
      <c r="B40" s="10" t="s">
        <v>499</v>
      </c>
      <c r="C40" s="42">
        <v>44805.575694444444</v>
      </c>
      <c r="D40" s="42">
        <v>44805.574999999997</v>
      </c>
      <c r="E40" s="10">
        <v>2022</v>
      </c>
      <c r="F40" s="10">
        <f t="shared" si="1"/>
        <v>9</v>
      </c>
      <c r="G40" s="10">
        <f t="shared" si="2"/>
        <v>1</v>
      </c>
      <c r="H40" s="50">
        <f t="shared" si="0"/>
        <v>0.57500000000000007</v>
      </c>
      <c r="I40" s="38" t="s">
        <v>37</v>
      </c>
      <c r="J40" s="38" t="s">
        <v>1350</v>
      </c>
      <c r="K40" s="36">
        <v>11169</v>
      </c>
      <c r="L40" s="39">
        <v>44841.348020833335</v>
      </c>
      <c r="M40" s="38" t="s">
        <v>38</v>
      </c>
      <c r="N40" s="38" t="s">
        <v>39</v>
      </c>
      <c r="O40" s="39"/>
      <c r="P40" s="38" t="s">
        <v>40</v>
      </c>
      <c r="Q40" s="38" t="s">
        <v>41</v>
      </c>
      <c r="R40" s="36">
        <v>1</v>
      </c>
      <c r="S40" s="38" t="s">
        <v>39</v>
      </c>
      <c r="T40" s="36">
        <v>0</v>
      </c>
      <c r="U40" s="38" t="s">
        <v>41</v>
      </c>
      <c r="V40" s="36">
        <v>642175520</v>
      </c>
      <c r="W40" s="38" t="s">
        <v>194</v>
      </c>
      <c r="X40" s="38" t="s">
        <v>195</v>
      </c>
      <c r="Y40" s="38" t="s">
        <v>45</v>
      </c>
      <c r="Z40" s="38" t="s">
        <v>473</v>
      </c>
      <c r="AA40" s="39">
        <v>44805.575798611113</v>
      </c>
      <c r="AB40" s="38" t="s">
        <v>196</v>
      </c>
      <c r="AC40" s="10" t="str">
        <f>VLOOKUP(Data!$AB40,Name!$B:$F,2,FALSE)</f>
        <v>Application Support</v>
      </c>
      <c r="AD40" s="10" t="str">
        <f>VLOOKUP(Data!$AB40,Name!$B:$F,3,FALSE)</f>
        <v>CRA</v>
      </c>
      <c r="AE40" s="10" t="str">
        <f>VLOOKUP(Data!$AB40,Name!$B:$F,4,FALSE)</f>
        <v>Second tier</v>
      </c>
      <c r="AF40" s="10" t="str">
        <f>VLOOKUP(Data!$AB40,Name!$B:$F,5,FALSE)</f>
        <v>Second tier</v>
      </c>
      <c r="AG40" s="38" t="s">
        <v>235</v>
      </c>
      <c r="AH40" s="38" t="s">
        <v>48</v>
      </c>
      <c r="AI40" s="38" t="s">
        <v>39</v>
      </c>
      <c r="AJ40" s="38" t="s">
        <v>1010</v>
      </c>
      <c r="AK40" s="38" t="s">
        <v>1349</v>
      </c>
      <c r="AL40" s="43"/>
      <c r="AM40" s="38" t="s">
        <v>39</v>
      </c>
      <c r="AN40" s="38" t="s">
        <v>50</v>
      </c>
      <c r="AO40" s="44">
        <v>0</v>
      </c>
      <c r="AP40" s="39">
        <v>44838.473020833335</v>
      </c>
      <c r="AQ40" s="45" t="s">
        <v>41</v>
      </c>
      <c r="AR40">
        <f t="shared" si="3"/>
        <v>13</v>
      </c>
      <c r="AS40" s="35">
        <v>0.57500000000000007</v>
      </c>
    </row>
    <row r="41" spans="1:45" ht="24" hidden="1" customHeight="1">
      <c r="A41" s="10" t="s">
        <v>35</v>
      </c>
      <c r="B41" s="10" t="s">
        <v>68</v>
      </c>
      <c r="C41" s="42">
        <v>44814.525694444441</v>
      </c>
      <c r="D41" s="42">
        <v>44805.585416666669</v>
      </c>
      <c r="E41" s="10">
        <v>2022</v>
      </c>
      <c r="F41" s="10">
        <f t="shared" si="1"/>
        <v>9</v>
      </c>
      <c r="G41" s="10">
        <f t="shared" si="2"/>
        <v>1</v>
      </c>
      <c r="H41" s="50">
        <f t="shared" si="0"/>
        <v>0.5854166666666667</v>
      </c>
      <c r="I41" s="40" t="s">
        <v>37</v>
      </c>
      <c r="J41" s="40" t="s">
        <v>1351</v>
      </c>
      <c r="K41" s="37">
        <v>11170</v>
      </c>
      <c r="L41" s="41">
        <v>44819.413888888892</v>
      </c>
      <c r="M41" s="40" t="s">
        <v>38</v>
      </c>
      <c r="N41" s="40" t="s">
        <v>39</v>
      </c>
      <c r="O41" s="41"/>
      <c r="P41" s="40" t="s">
        <v>40</v>
      </c>
      <c r="Q41" s="40" t="s">
        <v>56</v>
      </c>
      <c r="R41" s="37">
        <v>1</v>
      </c>
      <c r="S41" s="40" t="s">
        <v>39</v>
      </c>
      <c r="T41" s="37">
        <v>0</v>
      </c>
      <c r="U41" s="40" t="s">
        <v>56</v>
      </c>
      <c r="V41" s="37">
        <v>949891619</v>
      </c>
      <c r="W41" s="40" t="s">
        <v>833</v>
      </c>
      <c r="X41" s="40" t="s">
        <v>1352</v>
      </c>
      <c r="Y41" s="40" t="s">
        <v>45</v>
      </c>
      <c r="Z41" s="40" t="s">
        <v>1353</v>
      </c>
      <c r="AA41" s="41">
        <v>44812.505532407406</v>
      </c>
      <c r="AB41" s="40" t="s">
        <v>106</v>
      </c>
      <c r="AC41" s="10" t="str">
        <f>VLOOKUP(Data!$AB41,Name!$B:$F,2,FALSE)</f>
        <v>SAP</v>
      </c>
      <c r="AD41" s="10" t="str">
        <f>VLOOKUP(Data!$AB41,Name!$B:$F,3,FALSE)</f>
        <v>CRA</v>
      </c>
      <c r="AE41" s="10" t="str">
        <f>VLOOKUP(Data!$AB41,Name!$B:$F,4,FALSE)</f>
        <v>Second tier</v>
      </c>
      <c r="AF41" s="10" t="str">
        <f>VLOOKUP(Data!$AB41,Name!$B:$F,5,FALSE)</f>
        <v>Second tier</v>
      </c>
      <c r="AG41" s="40" t="s">
        <v>47</v>
      </c>
      <c r="AH41" s="40" t="s">
        <v>48</v>
      </c>
      <c r="AI41" s="40" t="s">
        <v>39</v>
      </c>
      <c r="AJ41" s="40" t="s">
        <v>1354</v>
      </c>
      <c r="AK41" s="40" t="s">
        <v>328</v>
      </c>
      <c r="AL41" s="46"/>
      <c r="AM41" s="40" t="s">
        <v>39</v>
      </c>
      <c r="AN41" s="40" t="s">
        <v>50</v>
      </c>
      <c r="AO41" s="47">
        <v>0</v>
      </c>
      <c r="AP41" s="41">
        <v>44814.525949074072</v>
      </c>
      <c r="AQ41" s="48" t="s">
        <v>56</v>
      </c>
      <c r="AR41">
        <f t="shared" si="3"/>
        <v>14</v>
      </c>
      <c r="AS41" s="35">
        <v>0.5854166666666667</v>
      </c>
    </row>
    <row r="42" spans="1:45" ht="24" hidden="1" customHeight="1">
      <c r="A42" s="10" t="s">
        <v>35</v>
      </c>
      <c r="B42" s="10" t="s">
        <v>329</v>
      </c>
      <c r="C42" s="42">
        <v>44810.359722222223</v>
      </c>
      <c r="D42" s="42">
        <v>44805.59375</v>
      </c>
      <c r="E42" s="10">
        <v>2022</v>
      </c>
      <c r="F42" s="10">
        <f t="shared" si="1"/>
        <v>9</v>
      </c>
      <c r="G42" s="10">
        <f t="shared" si="2"/>
        <v>1</v>
      </c>
      <c r="H42" s="50">
        <f t="shared" si="0"/>
        <v>0.59375</v>
      </c>
      <c r="I42" s="38" t="s">
        <v>37</v>
      </c>
      <c r="J42" s="38" t="s">
        <v>1355</v>
      </c>
      <c r="K42" s="36">
        <v>11171</v>
      </c>
      <c r="L42" s="39">
        <v>44834.470381944448</v>
      </c>
      <c r="M42" s="38" t="s">
        <v>1356</v>
      </c>
      <c r="N42" s="38" t="s">
        <v>45</v>
      </c>
      <c r="O42" s="39">
        <v>44805.640868055554</v>
      </c>
      <c r="P42" s="38" t="s">
        <v>40</v>
      </c>
      <c r="Q42" s="38" t="s">
        <v>56</v>
      </c>
      <c r="R42" s="36">
        <v>1</v>
      </c>
      <c r="S42" s="38" t="s">
        <v>92</v>
      </c>
      <c r="T42" s="36">
        <v>1</v>
      </c>
      <c r="U42" s="38" t="s">
        <v>56</v>
      </c>
      <c r="V42" s="36">
        <v>6634</v>
      </c>
      <c r="W42" s="38" t="s">
        <v>1357</v>
      </c>
      <c r="X42" s="38" t="s">
        <v>1358</v>
      </c>
      <c r="Y42" s="38" t="s">
        <v>45</v>
      </c>
      <c r="Z42" s="38" t="s">
        <v>1359</v>
      </c>
      <c r="AA42" s="39">
        <v>44810.360289351855</v>
      </c>
      <c r="AB42" s="38" t="s">
        <v>106</v>
      </c>
      <c r="AC42" s="10" t="str">
        <f>VLOOKUP(Data!$AB42,Name!$B:$F,2,FALSE)</f>
        <v>SAP</v>
      </c>
      <c r="AD42" s="10" t="str">
        <f>VLOOKUP(Data!$AB42,Name!$B:$F,3,FALSE)</f>
        <v>CRA</v>
      </c>
      <c r="AE42" s="10" t="str">
        <f>VLOOKUP(Data!$AB42,Name!$B:$F,4,FALSE)</f>
        <v>Second tier</v>
      </c>
      <c r="AF42" s="10" t="str">
        <f>VLOOKUP(Data!$AB42,Name!$B:$F,5,FALSE)</f>
        <v>Second tier</v>
      </c>
      <c r="AG42" s="38" t="s">
        <v>47</v>
      </c>
      <c r="AH42" s="38" t="s">
        <v>48</v>
      </c>
      <c r="AI42" s="38" t="s">
        <v>330</v>
      </c>
      <c r="AJ42" s="38" t="s">
        <v>1360</v>
      </c>
      <c r="AK42" s="38" t="s">
        <v>1361</v>
      </c>
      <c r="AL42" s="43">
        <v>44625</v>
      </c>
      <c r="AM42" s="38" t="s">
        <v>39</v>
      </c>
      <c r="AN42" s="38" t="s">
        <v>53</v>
      </c>
      <c r="AO42" s="44">
        <v>0</v>
      </c>
      <c r="AP42" s="39">
        <v>44826.611354166664</v>
      </c>
      <c r="AQ42" s="45" t="s">
        <v>56</v>
      </c>
      <c r="AR42">
        <f t="shared" si="3"/>
        <v>14</v>
      </c>
      <c r="AS42" s="35">
        <v>0.59375</v>
      </c>
    </row>
    <row r="43" spans="1:45" ht="24" hidden="1" customHeight="1">
      <c r="A43" s="10" t="s">
        <v>35</v>
      </c>
      <c r="B43" s="10" t="s">
        <v>178</v>
      </c>
      <c r="C43" s="10"/>
      <c r="D43" s="42">
        <v>44805.604861111111</v>
      </c>
      <c r="E43" s="10">
        <v>2022</v>
      </c>
      <c r="F43" s="10">
        <f t="shared" si="1"/>
        <v>9</v>
      </c>
      <c r="G43" s="10">
        <f t="shared" si="2"/>
        <v>1</v>
      </c>
      <c r="H43" s="50">
        <f t="shared" si="0"/>
        <v>0.60486111111111118</v>
      </c>
      <c r="I43" s="40" t="s">
        <v>37</v>
      </c>
      <c r="J43" s="40" t="s">
        <v>1362</v>
      </c>
      <c r="K43" s="37">
        <v>11172</v>
      </c>
      <c r="L43" s="41">
        <v>44818.583333333336</v>
      </c>
      <c r="M43" s="40" t="s">
        <v>1363</v>
      </c>
      <c r="N43" s="40" t="s">
        <v>45</v>
      </c>
      <c r="O43" s="41">
        <v>44805.607499999998</v>
      </c>
      <c r="P43" s="40" t="s">
        <v>40</v>
      </c>
      <c r="Q43" s="40" t="s">
        <v>56</v>
      </c>
      <c r="R43" s="37">
        <v>2</v>
      </c>
      <c r="S43" s="40" t="s">
        <v>54</v>
      </c>
      <c r="T43" s="37">
        <v>2</v>
      </c>
      <c r="U43" s="40" t="s">
        <v>56</v>
      </c>
      <c r="V43" s="37">
        <v>8524</v>
      </c>
      <c r="W43" s="40" t="s">
        <v>116</v>
      </c>
      <c r="X43" s="40" t="s">
        <v>117</v>
      </c>
      <c r="Y43" s="40" t="s">
        <v>39</v>
      </c>
      <c r="Z43" s="40" t="s">
        <v>39</v>
      </c>
      <c r="AA43" s="41"/>
      <c r="AB43" s="40" t="s">
        <v>535</v>
      </c>
      <c r="AC43" s="10" t="str">
        <f>VLOOKUP(Data!$AB43,Name!$B:$F,2,FALSE)</f>
        <v>ปรึกษาเทคโนโลยีสารสนเทศ ด้านบริหารโครงการขนาดใหญ่</v>
      </c>
      <c r="AD43" s="10" t="str">
        <f>VLOOKUP(Data!$AB43,Name!$B:$F,3,FALSE)</f>
        <v>CRA</v>
      </c>
      <c r="AE43" s="10" t="str">
        <f>VLOOKUP(Data!$AB43,Name!$B:$F,4,FALSE)</f>
        <v>Second tier</v>
      </c>
      <c r="AF43" s="10" t="str">
        <f>VLOOKUP(Data!$AB43,Name!$B:$F,5,FALSE)</f>
        <v>Second tier</v>
      </c>
      <c r="AG43" s="40" t="s">
        <v>47</v>
      </c>
      <c r="AH43" s="40" t="s">
        <v>160</v>
      </c>
      <c r="AI43" s="40" t="s">
        <v>182</v>
      </c>
      <c r="AJ43" s="40" t="s">
        <v>1364</v>
      </c>
      <c r="AK43" s="40" t="s">
        <v>517</v>
      </c>
      <c r="AL43" s="46"/>
      <c r="AM43" s="40" t="s">
        <v>39</v>
      </c>
      <c r="AN43" s="40" t="s">
        <v>53</v>
      </c>
      <c r="AO43" s="47">
        <v>0</v>
      </c>
      <c r="AP43" s="41">
        <v>44826.606944444444</v>
      </c>
      <c r="AQ43" s="48" t="s">
        <v>56</v>
      </c>
      <c r="AR43">
        <f t="shared" si="3"/>
        <v>14</v>
      </c>
      <c r="AS43" s="35">
        <v>0.60486111111111118</v>
      </c>
    </row>
    <row r="44" spans="1:45" ht="24" hidden="1" customHeight="1">
      <c r="A44" s="10" t="s">
        <v>35</v>
      </c>
      <c r="B44" s="10" t="s">
        <v>178</v>
      </c>
      <c r="C44" s="10"/>
      <c r="D44" s="42">
        <v>44805.604861111111</v>
      </c>
      <c r="E44" s="10">
        <v>2022</v>
      </c>
      <c r="F44" s="10">
        <f t="shared" si="1"/>
        <v>9</v>
      </c>
      <c r="G44" s="10">
        <f t="shared" si="2"/>
        <v>1</v>
      </c>
      <c r="H44" s="50">
        <f t="shared" si="0"/>
        <v>0.60486111111111118</v>
      </c>
      <c r="I44" s="38" t="s">
        <v>37</v>
      </c>
      <c r="J44" s="38" t="s">
        <v>39</v>
      </c>
      <c r="K44" s="36">
        <v>11173</v>
      </c>
      <c r="L44" s="39">
        <v>44810.480671296296</v>
      </c>
      <c r="M44" s="38" t="s">
        <v>38</v>
      </c>
      <c r="N44" s="38" t="s">
        <v>39</v>
      </c>
      <c r="O44" s="39"/>
      <c r="P44" s="38" t="s">
        <v>40</v>
      </c>
      <c r="Q44" s="38" t="s">
        <v>56</v>
      </c>
      <c r="R44" s="36">
        <v>1</v>
      </c>
      <c r="S44" s="38" t="s">
        <v>179</v>
      </c>
      <c r="T44" s="36">
        <v>0</v>
      </c>
      <c r="U44" s="38" t="s">
        <v>41</v>
      </c>
      <c r="V44" s="36">
        <v>8491</v>
      </c>
      <c r="W44" s="38" t="s">
        <v>1365</v>
      </c>
      <c r="X44" s="38" t="s">
        <v>1366</v>
      </c>
      <c r="Y44" s="38" t="s">
        <v>39</v>
      </c>
      <c r="Z44" s="38" t="s">
        <v>39</v>
      </c>
      <c r="AA44" s="39"/>
      <c r="AB44" s="38" t="s">
        <v>51</v>
      </c>
      <c r="AC44" s="10" t="str">
        <f>VLOOKUP(Data!$AB44,Name!$B:$F,2,FALSE)</f>
        <v>IT Support</v>
      </c>
      <c r="AD44" s="10" t="str">
        <f>VLOOKUP(Data!$AB44,Name!$B:$F,3,FALSE)</f>
        <v>Point IT</v>
      </c>
      <c r="AE44" s="10" t="str">
        <f>VLOOKUP(Data!$AB44,Name!$B:$F,4,FALSE)</f>
        <v>Second tier</v>
      </c>
      <c r="AF44" s="10" t="str">
        <f>VLOOKUP(Data!$AB44,Name!$B:$F,5,FALSE)</f>
        <v>Onsite</v>
      </c>
      <c r="AG44" s="38" t="s">
        <v>47</v>
      </c>
      <c r="AH44" s="38" t="s">
        <v>216</v>
      </c>
      <c r="AI44" s="38" t="s">
        <v>182</v>
      </c>
      <c r="AJ44" s="38" t="s">
        <v>1367</v>
      </c>
      <c r="AK44" s="38" t="s">
        <v>517</v>
      </c>
      <c r="AL44" s="43"/>
      <c r="AM44" s="38" t="s">
        <v>39</v>
      </c>
      <c r="AN44" s="38" t="s">
        <v>53</v>
      </c>
      <c r="AO44" s="44">
        <v>0</v>
      </c>
      <c r="AP44" s="39">
        <v>44805.668587962966</v>
      </c>
      <c r="AQ44" s="45" t="s">
        <v>56</v>
      </c>
      <c r="AR44">
        <f t="shared" si="3"/>
        <v>14</v>
      </c>
      <c r="AS44" s="35">
        <v>0.60486111111111118</v>
      </c>
    </row>
    <row r="45" spans="1:45" ht="24" hidden="1" customHeight="1">
      <c r="A45" s="10" t="s">
        <v>35</v>
      </c>
      <c r="B45" s="10" t="s">
        <v>178</v>
      </c>
      <c r="C45" s="42">
        <v>44812.692361111112</v>
      </c>
      <c r="D45" s="42">
        <v>44805.615972222222</v>
      </c>
      <c r="E45" s="10">
        <v>2022</v>
      </c>
      <c r="F45" s="10">
        <f t="shared" si="1"/>
        <v>9</v>
      </c>
      <c r="G45" s="10">
        <f t="shared" si="2"/>
        <v>1</v>
      </c>
      <c r="H45" s="50">
        <f t="shared" si="0"/>
        <v>0.61597222222222225</v>
      </c>
      <c r="I45" s="40" t="s">
        <v>37</v>
      </c>
      <c r="J45" s="40" t="s">
        <v>1368</v>
      </c>
      <c r="K45" s="37">
        <v>11174</v>
      </c>
      <c r="L45" s="41">
        <v>44838.54923611111</v>
      </c>
      <c r="M45" s="40" t="s">
        <v>1369</v>
      </c>
      <c r="N45" s="40" t="s">
        <v>45</v>
      </c>
      <c r="O45" s="41">
        <v>44805.620289351849</v>
      </c>
      <c r="P45" s="40" t="s">
        <v>40</v>
      </c>
      <c r="Q45" s="40" t="s">
        <v>56</v>
      </c>
      <c r="R45" s="37">
        <v>1</v>
      </c>
      <c r="S45" s="40" t="s">
        <v>73</v>
      </c>
      <c r="T45" s="37">
        <v>1</v>
      </c>
      <c r="U45" s="40" t="s">
        <v>56</v>
      </c>
      <c r="V45" s="37">
        <v>6416</v>
      </c>
      <c r="W45" s="40" t="s">
        <v>513</v>
      </c>
      <c r="X45" s="40" t="s">
        <v>514</v>
      </c>
      <c r="Y45" s="40" t="s">
        <v>45</v>
      </c>
      <c r="Z45" s="40" t="s">
        <v>1370</v>
      </c>
      <c r="AA45" s="41">
        <v>44810.683310185188</v>
      </c>
      <c r="AB45" s="40" t="s">
        <v>67</v>
      </c>
      <c r="AC45" s="10" t="str">
        <f>VLOOKUP(Data!$AB45,Name!$B:$F,2,FALSE)</f>
        <v>IT Support</v>
      </c>
      <c r="AD45" s="10" t="str">
        <f>VLOOKUP(Data!$AB45,Name!$B:$F,3,FALSE)</f>
        <v>Point IT</v>
      </c>
      <c r="AE45" s="10" t="str">
        <f>VLOOKUP(Data!$AB45,Name!$B:$F,4,FALSE)</f>
        <v>Second tier</v>
      </c>
      <c r="AF45" s="10" t="str">
        <f>VLOOKUP(Data!$AB45,Name!$B:$F,5,FALSE)</f>
        <v>Onsite</v>
      </c>
      <c r="AG45" s="40" t="s">
        <v>47</v>
      </c>
      <c r="AH45" s="40" t="s">
        <v>48</v>
      </c>
      <c r="AI45" s="40" t="s">
        <v>182</v>
      </c>
      <c r="AJ45" s="40" t="s">
        <v>1371</v>
      </c>
      <c r="AK45" s="40" t="s">
        <v>515</v>
      </c>
      <c r="AL45" s="46"/>
      <c r="AM45" s="40" t="s">
        <v>39</v>
      </c>
      <c r="AN45" s="40" t="s">
        <v>53</v>
      </c>
      <c r="AO45" s="47">
        <v>0</v>
      </c>
      <c r="AP45" s="41">
        <v>44826.592986111114</v>
      </c>
      <c r="AQ45" s="48" t="s">
        <v>56</v>
      </c>
      <c r="AR45">
        <f t="shared" si="3"/>
        <v>14</v>
      </c>
      <c r="AS45" s="35">
        <v>0.61597222222222225</v>
      </c>
    </row>
    <row r="46" spans="1:45" ht="24" hidden="1" customHeight="1">
      <c r="A46" s="10" t="s">
        <v>35</v>
      </c>
      <c r="B46" s="10" t="s">
        <v>178</v>
      </c>
      <c r="C46" s="10"/>
      <c r="D46" s="42">
        <v>44805.616666666669</v>
      </c>
      <c r="E46" s="10">
        <v>2022</v>
      </c>
      <c r="F46" s="10">
        <f t="shared" si="1"/>
        <v>9</v>
      </c>
      <c r="G46" s="10">
        <f t="shared" si="2"/>
        <v>1</v>
      </c>
      <c r="H46" s="50">
        <f t="shared" si="0"/>
        <v>0.6166666666666667</v>
      </c>
      <c r="I46" s="38" t="s">
        <v>37</v>
      </c>
      <c r="J46" s="38" t="s">
        <v>1372</v>
      </c>
      <c r="K46" s="36">
        <v>11175</v>
      </c>
      <c r="L46" s="39">
        <v>44810.492858796293</v>
      </c>
      <c r="M46" s="38" t="s">
        <v>38</v>
      </c>
      <c r="N46" s="38" t="s">
        <v>39</v>
      </c>
      <c r="O46" s="39"/>
      <c r="P46" s="38" t="s">
        <v>40</v>
      </c>
      <c r="Q46" s="38" t="s">
        <v>56</v>
      </c>
      <c r="R46" s="36">
        <v>1</v>
      </c>
      <c r="S46" s="38" t="s">
        <v>179</v>
      </c>
      <c r="T46" s="36">
        <v>0</v>
      </c>
      <c r="U46" s="38" t="s">
        <v>41</v>
      </c>
      <c r="V46" s="36">
        <v>6570</v>
      </c>
      <c r="W46" s="38" t="s">
        <v>1317</v>
      </c>
      <c r="X46" s="38" t="s">
        <v>1318</v>
      </c>
      <c r="Y46" s="38" t="s">
        <v>39</v>
      </c>
      <c r="Z46" s="38" t="s">
        <v>39</v>
      </c>
      <c r="AA46" s="39"/>
      <c r="AB46" s="38" t="s">
        <v>215</v>
      </c>
      <c r="AC46" s="10" t="str">
        <f>VLOOKUP(Data!$AB46,Name!$B:$F,2,FALSE)</f>
        <v>IT Support</v>
      </c>
      <c r="AD46" s="10" t="str">
        <f>VLOOKUP(Data!$AB46,Name!$B:$F,3,FALSE)</f>
        <v>CRA</v>
      </c>
      <c r="AE46" s="10" t="str">
        <f>VLOOKUP(Data!$AB46,Name!$B:$F,4,FALSE)</f>
        <v>Second tier</v>
      </c>
      <c r="AF46" s="10" t="str">
        <f>VLOOKUP(Data!$AB46,Name!$B:$F,5,FALSE)</f>
        <v>Onsite</v>
      </c>
      <c r="AG46" s="38" t="s">
        <v>47</v>
      </c>
      <c r="AH46" s="38" t="s">
        <v>216</v>
      </c>
      <c r="AI46" s="38" t="s">
        <v>182</v>
      </c>
      <c r="AJ46" s="38" t="s">
        <v>1372</v>
      </c>
      <c r="AK46" s="38" t="s">
        <v>1321</v>
      </c>
      <c r="AL46" s="43"/>
      <c r="AM46" s="38" t="s">
        <v>39</v>
      </c>
      <c r="AN46" s="38" t="s">
        <v>53</v>
      </c>
      <c r="AO46" s="44">
        <v>0</v>
      </c>
      <c r="AP46" s="39">
        <v>44812.479097222225</v>
      </c>
      <c r="AQ46" s="45" t="s">
        <v>56</v>
      </c>
      <c r="AR46">
        <f t="shared" si="3"/>
        <v>14</v>
      </c>
      <c r="AS46" s="35">
        <v>0.6166666666666667</v>
      </c>
    </row>
    <row r="47" spans="1:45" ht="24" hidden="1" customHeight="1">
      <c r="A47" s="10" t="s">
        <v>35</v>
      </c>
      <c r="B47" s="10" t="s">
        <v>178</v>
      </c>
      <c r="C47" s="42">
        <v>44808.691666666666</v>
      </c>
      <c r="D47" s="42">
        <v>44805.618055555555</v>
      </c>
      <c r="E47" s="10">
        <v>2022</v>
      </c>
      <c r="F47" s="10">
        <f t="shared" si="1"/>
        <v>9</v>
      </c>
      <c r="G47" s="10">
        <f t="shared" si="2"/>
        <v>1</v>
      </c>
      <c r="H47" s="50">
        <f t="shared" si="0"/>
        <v>0.61805555555555558</v>
      </c>
      <c r="I47" s="40" t="s">
        <v>37</v>
      </c>
      <c r="J47" s="40" t="s">
        <v>39</v>
      </c>
      <c r="K47" s="37">
        <v>11176</v>
      </c>
      <c r="L47" s="41">
        <v>44810.533333333333</v>
      </c>
      <c r="M47" s="40" t="s">
        <v>38</v>
      </c>
      <c r="N47" s="40" t="s">
        <v>39</v>
      </c>
      <c r="O47" s="41"/>
      <c r="P47" s="40" t="s">
        <v>40</v>
      </c>
      <c r="Q47" s="40" t="s">
        <v>56</v>
      </c>
      <c r="R47" s="37">
        <v>1</v>
      </c>
      <c r="S47" s="40" t="s">
        <v>54</v>
      </c>
      <c r="T47" s="37">
        <v>0</v>
      </c>
      <c r="U47" s="40" t="s">
        <v>41</v>
      </c>
      <c r="V47" s="37">
        <v>5773</v>
      </c>
      <c r="W47" s="40" t="s">
        <v>1344</v>
      </c>
      <c r="X47" s="40" t="s">
        <v>1345</v>
      </c>
      <c r="Y47" s="40" t="s">
        <v>45</v>
      </c>
      <c r="Z47" s="40" t="s">
        <v>1373</v>
      </c>
      <c r="AA47" s="41">
        <v>44806.66878472222</v>
      </c>
      <c r="AB47" s="40" t="s">
        <v>58</v>
      </c>
      <c r="AC47" s="10" t="str">
        <f>VLOOKUP(Data!$AB47,Name!$B:$F,2,FALSE)</f>
        <v>IT Support</v>
      </c>
      <c r="AD47" s="10" t="str">
        <f>VLOOKUP(Data!$AB47,Name!$B:$F,3,FALSE)</f>
        <v>Point IT</v>
      </c>
      <c r="AE47" s="10" t="str">
        <f>VLOOKUP(Data!$AB47,Name!$B:$F,4,FALSE)</f>
        <v>Second tier</v>
      </c>
      <c r="AF47" s="10" t="str">
        <f>VLOOKUP(Data!$AB47,Name!$B:$F,5,FALSE)</f>
        <v>Onsite</v>
      </c>
      <c r="AG47" s="40" t="s">
        <v>47</v>
      </c>
      <c r="AH47" s="40" t="s">
        <v>48</v>
      </c>
      <c r="AI47" s="40" t="s">
        <v>182</v>
      </c>
      <c r="AJ47" s="40" t="s">
        <v>1374</v>
      </c>
      <c r="AK47" s="40" t="s">
        <v>328</v>
      </c>
      <c r="AL47" s="46"/>
      <c r="AM47" s="40" t="s">
        <v>39</v>
      </c>
      <c r="AN47" s="40" t="s">
        <v>53</v>
      </c>
      <c r="AO47" s="47">
        <v>0</v>
      </c>
      <c r="AP47" s="41">
        <v>44808.691712962966</v>
      </c>
      <c r="AQ47" s="48" t="s">
        <v>56</v>
      </c>
      <c r="AR47">
        <f t="shared" si="3"/>
        <v>14</v>
      </c>
      <c r="AS47" s="35">
        <v>0.61805555555555558</v>
      </c>
    </row>
    <row r="48" spans="1:45" ht="24" hidden="1" customHeight="1">
      <c r="A48" s="10" t="s">
        <v>35</v>
      </c>
      <c r="B48" s="10" t="s">
        <v>452</v>
      </c>
      <c r="C48" s="42">
        <v>44805.654166666667</v>
      </c>
      <c r="D48" s="42">
        <v>44805.621527777781</v>
      </c>
      <c r="E48" s="10">
        <v>2022</v>
      </c>
      <c r="F48" s="10">
        <f t="shared" si="1"/>
        <v>9</v>
      </c>
      <c r="G48" s="10">
        <f t="shared" si="2"/>
        <v>1</v>
      </c>
      <c r="H48" s="50">
        <f t="shared" si="0"/>
        <v>0.62152777777777779</v>
      </c>
      <c r="I48" s="38" t="s">
        <v>37</v>
      </c>
      <c r="J48" s="38" t="s">
        <v>1375</v>
      </c>
      <c r="K48" s="36">
        <v>11177</v>
      </c>
      <c r="L48" s="39">
        <v>44838.59778935185</v>
      </c>
      <c r="M48" s="38" t="s">
        <v>38</v>
      </c>
      <c r="N48" s="38" t="s">
        <v>39</v>
      </c>
      <c r="O48" s="39"/>
      <c r="P48" s="38" t="s">
        <v>40</v>
      </c>
      <c r="Q48" s="38" t="s">
        <v>56</v>
      </c>
      <c r="R48" s="36">
        <v>1</v>
      </c>
      <c r="S48" s="38" t="s">
        <v>541</v>
      </c>
      <c r="T48" s="36">
        <v>0</v>
      </c>
      <c r="U48" s="38" t="s">
        <v>56</v>
      </c>
      <c r="V48" s="36">
        <v>6110</v>
      </c>
      <c r="W48" s="38" t="s">
        <v>1065</v>
      </c>
      <c r="X48" s="38" t="s">
        <v>1066</v>
      </c>
      <c r="Y48" s="38" t="s">
        <v>45</v>
      </c>
      <c r="Z48" s="38" t="s">
        <v>1376</v>
      </c>
      <c r="AA48" s="39">
        <v>44805.637962962966</v>
      </c>
      <c r="AB48" s="38" t="s">
        <v>94</v>
      </c>
      <c r="AC48" s="10" t="str">
        <f>VLOOKUP(Data!$AB48,Name!$B:$F,2,FALSE)</f>
        <v>IT Support</v>
      </c>
      <c r="AD48" s="10" t="str">
        <f>VLOOKUP(Data!$AB48,Name!$B:$F,3,FALSE)</f>
        <v>Point IT</v>
      </c>
      <c r="AE48" s="10" t="str">
        <f>VLOOKUP(Data!$AB48,Name!$B:$F,4,FALSE)</f>
        <v>Second tier</v>
      </c>
      <c r="AF48" s="10" t="str">
        <f>VLOOKUP(Data!$AB48,Name!$B:$F,5,FALSE)</f>
        <v>Onsite</v>
      </c>
      <c r="AG48" s="38" t="s">
        <v>47</v>
      </c>
      <c r="AH48" s="38" t="s">
        <v>48</v>
      </c>
      <c r="AI48" s="38" t="s">
        <v>455</v>
      </c>
      <c r="AJ48" s="38" t="s">
        <v>1377</v>
      </c>
      <c r="AK48" s="38" t="s">
        <v>613</v>
      </c>
      <c r="AL48" s="43"/>
      <c r="AM48" s="38" t="s">
        <v>39</v>
      </c>
      <c r="AN48" s="38" t="s">
        <v>50</v>
      </c>
      <c r="AO48" s="44">
        <v>0</v>
      </c>
      <c r="AP48" s="39">
        <v>44826.613761574074</v>
      </c>
      <c r="AQ48" s="45" t="s">
        <v>56</v>
      </c>
      <c r="AR48">
        <f t="shared" si="3"/>
        <v>14</v>
      </c>
      <c r="AS48" s="35">
        <v>0.62152777777777779</v>
      </c>
    </row>
    <row r="49" spans="1:45" ht="24" hidden="1" customHeight="1">
      <c r="A49" s="10" t="s">
        <v>35</v>
      </c>
      <c r="B49" s="10" t="s">
        <v>178</v>
      </c>
      <c r="C49" s="42">
        <v>44808.691666666666</v>
      </c>
      <c r="D49" s="42">
        <v>44805.626388888886</v>
      </c>
      <c r="E49" s="10">
        <v>2022</v>
      </c>
      <c r="F49" s="10">
        <f t="shared" si="1"/>
        <v>9</v>
      </c>
      <c r="G49" s="10">
        <f t="shared" si="2"/>
        <v>1</v>
      </c>
      <c r="H49" s="50">
        <f t="shared" si="0"/>
        <v>0.62638888888888888</v>
      </c>
      <c r="I49" s="40" t="s">
        <v>37</v>
      </c>
      <c r="J49" s="40" t="s">
        <v>1378</v>
      </c>
      <c r="K49" s="37">
        <v>11178</v>
      </c>
      <c r="L49" s="41">
        <v>44820.657881944448</v>
      </c>
      <c r="M49" s="40" t="s">
        <v>38</v>
      </c>
      <c r="N49" s="40" t="s">
        <v>39</v>
      </c>
      <c r="O49" s="41"/>
      <c r="P49" s="40" t="s">
        <v>40</v>
      </c>
      <c r="Q49" s="40" t="s">
        <v>56</v>
      </c>
      <c r="R49" s="37">
        <v>1</v>
      </c>
      <c r="S49" s="40" t="s">
        <v>311</v>
      </c>
      <c r="T49" s="37">
        <v>0</v>
      </c>
      <c r="U49" s="40" t="s">
        <v>56</v>
      </c>
      <c r="V49" s="37">
        <v>8693</v>
      </c>
      <c r="W49" s="40" t="s">
        <v>133</v>
      </c>
      <c r="X49" s="40" t="s">
        <v>134</v>
      </c>
      <c r="Y49" s="40" t="s">
        <v>45</v>
      </c>
      <c r="Z49" s="40" t="s">
        <v>1379</v>
      </c>
      <c r="AA49" s="41">
        <v>44806.664131944446</v>
      </c>
      <c r="AB49" s="40" t="s">
        <v>58</v>
      </c>
      <c r="AC49" s="10" t="str">
        <f>VLOOKUP(Data!$AB49,Name!$B:$F,2,FALSE)</f>
        <v>IT Support</v>
      </c>
      <c r="AD49" s="10" t="str">
        <f>VLOOKUP(Data!$AB49,Name!$B:$F,3,FALSE)</f>
        <v>Point IT</v>
      </c>
      <c r="AE49" s="10" t="str">
        <f>VLOOKUP(Data!$AB49,Name!$B:$F,4,FALSE)</f>
        <v>Second tier</v>
      </c>
      <c r="AF49" s="10" t="str">
        <f>VLOOKUP(Data!$AB49,Name!$B:$F,5,FALSE)</f>
        <v>Onsite</v>
      </c>
      <c r="AG49" s="40" t="s">
        <v>47</v>
      </c>
      <c r="AH49" s="40" t="s">
        <v>48</v>
      </c>
      <c r="AI49" s="40" t="s">
        <v>182</v>
      </c>
      <c r="AJ49" s="40" t="s">
        <v>1380</v>
      </c>
      <c r="AK49" s="40" t="s">
        <v>1237</v>
      </c>
      <c r="AL49" s="46"/>
      <c r="AM49" s="40" t="s">
        <v>39</v>
      </c>
      <c r="AN49" s="40" t="s">
        <v>53</v>
      </c>
      <c r="AO49" s="47">
        <v>0</v>
      </c>
      <c r="AP49" s="41">
        <v>44811.694687499999</v>
      </c>
      <c r="AQ49" s="48" t="s">
        <v>56</v>
      </c>
      <c r="AR49">
        <f t="shared" si="3"/>
        <v>15</v>
      </c>
      <c r="AS49" s="35">
        <v>0.62638888888888888</v>
      </c>
    </row>
    <row r="50" spans="1:45" ht="24" hidden="1" customHeight="1">
      <c r="A50" s="10" t="s">
        <v>35</v>
      </c>
      <c r="B50" s="10" t="s">
        <v>36</v>
      </c>
      <c r="C50" s="42">
        <v>44805.677777777775</v>
      </c>
      <c r="D50" s="42">
        <v>44805.638194444444</v>
      </c>
      <c r="E50" s="10">
        <v>2022</v>
      </c>
      <c r="F50" s="10">
        <f t="shared" si="1"/>
        <v>9</v>
      </c>
      <c r="G50" s="10">
        <f t="shared" si="2"/>
        <v>1</v>
      </c>
      <c r="H50" s="50">
        <f t="shared" si="0"/>
        <v>0.6381944444444444</v>
      </c>
      <c r="I50" s="38" t="s">
        <v>37</v>
      </c>
      <c r="J50" s="38" t="s">
        <v>1381</v>
      </c>
      <c r="K50" s="36">
        <v>11179</v>
      </c>
      <c r="L50" s="39">
        <v>44817.657835648148</v>
      </c>
      <c r="M50" s="38" t="s">
        <v>38</v>
      </c>
      <c r="N50" s="38" t="s">
        <v>39</v>
      </c>
      <c r="O50" s="39"/>
      <c r="P50" s="38" t="s">
        <v>40</v>
      </c>
      <c r="Q50" s="38" t="s">
        <v>56</v>
      </c>
      <c r="R50" s="36">
        <v>1</v>
      </c>
      <c r="S50" s="38" t="s">
        <v>60</v>
      </c>
      <c r="T50" s="36">
        <v>0</v>
      </c>
      <c r="U50" s="38" t="s">
        <v>56</v>
      </c>
      <c r="V50" s="36">
        <v>623891475</v>
      </c>
      <c r="W50" s="38" t="s">
        <v>243</v>
      </c>
      <c r="X50" s="38" t="s">
        <v>244</v>
      </c>
      <c r="Y50" s="38" t="s">
        <v>45</v>
      </c>
      <c r="Z50" s="38" t="s">
        <v>1382</v>
      </c>
      <c r="AA50" s="39">
        <v>44805.659050925926</v>
      </c>
      <c r="AB50" s="38" t="s">
        <v>58</v>
      </c>
      <c r="AC50" s="10" t="str">
        <f>VLOOKUP(Data!$AB50,Name!$B:$F,2,FALSE)</f>
        <v>IT Support</v>
      </c>
      <c r="AD50" s="10" t="str">
        <f>VLOOKUP(Data!$AB50,Name!$B:$F,3,FALSE)</f>
        <v>Point IT</v>
      </c>
      <c r="AE50" s="10" t="str">
        <f>VLOOKUP(Data!$AB50,Name!$B:$F,4,FALSE)</f>
        <v>Second tier</v>
      </c>
      <c r="AF50" s="10" t="str">
        <f>VLOOKUP(Data!$AB50,Name!$B:$F,5,FALSE)</f>
        <v>Onsite</v>
      </c>
      <c r="AG50" s="38" t="s">
        <v>47</v>
      </c>
      <c r="AH50" s="38" t="s">
        <v>48</v>
      </c>
      <c r="AI50" s="38" t="s">
        <v>474</v>
      </c>
      <c r="AJ50" s="38" t="s">
        <v>1383</v>
      </c>
      <c r="AK50" s="38" t="s">
        <v>598</v>
      </c>
      <c r="AL50" s="43"/>
      <c r="AM50" s="38" t="s">
        <v>39</v>
      </c>
      <c r="AN50" s="38" t="s">
        <v>50</v>
      </c>
      <c r="AO50" s="44">
        <v>0</v>
      </c>
      <c r="AP50" s="39">
        <v>44805.677974537037</v>
      </c>
      <c r="AQ50" s="45" t="s">
        <v>56</v>
      </c>
      <c r="AR50">
        <f t="shared" si="3"/>
        <v>15</v>
      </c>
      <c r="AS50" s="35">
        <v>0.6381944444444444</v>
      </c>
    </row>
    <row r="51" spans="1:45" ht="24" hidden="1" customHeight="1">
      <c r="A51" s="10" t="s">
        <v>35</v>
      </c>
      <c r="B51" s="10" t="s">
        <v>54</v>
      </c>
      <c r="C51" s="42">
        <v>44809.390972222223</v>
      </c>
      <c r="D51" s="42">
        <v>44805.649305555555</v>
      </c>
      <c r="E51" s="10">
        <v>2022</v>
      </c>
      <c r="F51" s="10">
        <f t="shared" si="1"/>
        <v>9</v>
      </c>
      <c r="G51" s="10">
        <f t="shared" si="2"/>
        <v>1</v>
      </c>
      <c r="H51" s="50">
        <f t="shared" si="0"/>
        <v>0.64930555555555558</v>
      </c>
      <c r="I51" s="40" t="s">
        <v>37</v>
      </c>
      <c r="J51" s="40" t="s">
        <v>1384</v>
      </c>
      <c r="K51" s="37">
        <v>11180</v>
      </c>
      <c r="L51" s="41">
        <v>44817.649687500001</v>
      </c>
      <c r="M51" s="40" t="s">
        <v>38</v>
      </c>
      <c r="N51" s="40" t="s">
        <v>39</v>
      </c>
      <c r="O51" s="41"/>
      <c r="P51" s="40" t="s">
        <v>40</v>
      </c>
      <c r="Q51" s="40" t="s">
        <v>56</v>
      </c>
      <c r="R51" s="37">
        <v>1</v>
      </c>
      <c r="S51" s="40" t="s">
        <v>42</v>
      </c>
      <c r="T51" s="37">
        <v>0</v>
      </c>
      <c r="U51" s="40" t="s">
        <v>56</v>
      </c>
      <c r="V51" s="37">
        <v>881799718</v>
      </c>
      <c r="W51" s="40" t="s">
        <v>1385</v>
      </c>
      <c r="X51" s="40" t="s">
        <v>1386</v>
      </c>
      <c r="Y51" s="40" t="s">
        <v>45</v>
      </c>
      <c r="Z51" s="40" t="s">
        <v>1387</v>
      </c>
      <c r="AA51" s="41">
        <v>44809.391412037039</v>
      </c>
      <c r="AB51" s="40" t="s">
        <v>189</v>
      </c>
      <c r="AC51" s="10" t="str">
        <f>VLOOKUP(Data!$AB51,Name!$B:$F,2,FALSE)</f>
        <v>IT Support</v>
      </c>
      <c r="AD51" s="10" t="str">
        <f>VLOOKUP(Data!$AB51,Name!$B:$F,3,FALSE)</f>
        <v>CRA</v>
      </c>
      <c r="AE51" s="10" t="str">
        <f>VLOOKUP(Data!$AB51,Name!$B:$F,4,FALSE)</f>
        <v>Second tier</v>
      </c>
      <c r="AF51" s="10" t="str">
        <f>VLOOKUP(Data!$AB51,Name!$B:$F,5,FALSE)</f>
        <v>Second tier</v>
      </c>
      <c r="AG51" s="40" t="s">
        <v>52</v>
      </c>
      <c r="AH51" s="40" t="s">
        <v>48</v>
      </c>
      <c r="AI51" s="40" t="s">
        <v>478</v>
      </c>
      <c r="AJ51" s="40" t="s">
        <v>1388</v>
      </c>
      <c r="AK51" s="40" t="s">
        <v>1389</v>
      </c>
      <c r="AL51" s="46"/>
      <c r="AM51" s="40" t="s">
        <v>39</v>
      </c>
      <c r="AN51" s="40" t="s">
        <v>50</v>
      </c>
      <c r="AO51" s="47">
        <v>0</v>
      </c>
      <c r="AP51" s="41">
        <v>44809.391412037039</v>
      </c>
      <c r="AQ51" s="48" t="s">
        <v>56</v>
      </c>
      <c r="AR51">
        <f t="shared" si="3"/>
        <v>15</v>
      </c>
      <c r="AS51" s="35">
        <v>0.64930555555555558</v>
      </c>
    </row>
    <row r="52" spans="1:45" ht="24" hidden="1" customHeight="1">
      <c r="A52" s="10" t="s">
        <v>35</v>
      </c>
      <c r="B52" s="10" t="s">
        <v>92</v>
      </c>
      <c r="C52" s="42">
        <v>44806.570138888892</v>
      </c>
      <c r="D52" s="42">
        <v>44805.65347222222</v>
      </c>
      <c r="E52" s="10">
        <v>2022</v>
      </c>
      <c r="F52" s="10">
        <f t="shared" si="1"/>
        <v>9</v>
      </c>
      <c r="G52" s="10">
        <f t="shared" si="2"/>
        <v>1</v>
      </c>
      <c r="H52" s="50">
        <f t="shared" si="0"/>
        <v>0.65347222222222223</v>
      </c>
      <c r="I52" s="38" t="s">
        <v>37</v>
      </c>
      <c r="J52" s="38" t="s">
        <v>1390</v>
      </c>
      <c r="K52" s="36">
        <v>11181</v>
      </c>
      <c r="L52" s="39">
        <v>44817.653749999998</v>
      </c>
      <c r="M52" s="38" t="s">
        <v>38</v>
      </c>
      <c r="N52" s="38" t="s">
        <v>39</v>
      </c>
      <c r="O52" s="39"/>
      <c r="P52" s="38" t="s">
        <v>40</v>
      </c>
      <c r="Q52" s="38" t="s">
        <v>56</v>
      </c>
      <c r="R52" s="36">
        <v>1</v>
      </c>
      <c r="S52" s="38" t="s">
        <v>202</v>
      </c>
      <c r="T52" s="36">
        <v>0</v>
      </c>
      <c r="U52" s="38" t="s">
        <v>56</v>
      </c>
      <c r="V52" s="36">
        <v>856778989</v>
      </c>
      <c r="W52" s="38" t="s">
        <v>1357</v>
      </c>
      <c r="X52" s="38" t="s">
        <v>1358</v>
      </c>
      <c r="Y52" s="38" t="s">
        <v>45</v>
      </c>
      <c r="Z52" s="38" t="s">
        <v>1391</v>
      </c>
      <c r="AA52" s="39">
        <v>44806.570694444446</v>
      </c>
      <c r="AB52" s="38" t="s">
        <v>106</v>
      </c>
      <c r="AC52" s="10" t="str">
        <f>VLOOKUP(Data!$AB52,Name!$B:$F,2,FALSE)</f>
        <v>SAP</v>
      </c>
      <c r="AD52" s="10" t="str">
        <f>VLOOKUP(Data!$AB52,Name!$B:$F,3,FALSE)</f>
        <v>CRA</v>
      </c>
      <c r="AE52" s="10" t="str">
        <f>VLOOKUP(Data!$AB52,Name!$B:$F,4,FALSE)</f>
        <v>Second tier</v>
      </c>
      <c r="AF52" s="10" t="str">
        <f>VLOOKUP(Data!$AB52,Name!$B:$F,5,FALSE)</f>
        <v>Second tier</v>
      </c>
      <c r="AG52" s="38" t="s">
        <v>282</v>
      </c>
      <c r="AH52" s="38" t="s">
        <v>48</v>
      </c>
      <c r="AI52" s="38" t="s">
        <v>456</v>
      </c>
      <c r="AJ52" s="38" t="s">
        <v>1392</v>
      </c>
      <c r="AK52" s="38" t="s">
        <v>1393</v>
      </c>
      <c r="AL52" s="43"/>
      <c r="AM52" s="38" t="s">
        <v>39</v>
      </c>
      <c r="AN52" s="38" t="s">
        <v>50</v>
      </c>
      <c r="AO52" s="44">
        <v>0</v>
      </c>
      <c r="AP52" s="39">
        <v>44806.570706018516</v>
      </c>
      <c r="AQ52" s="45" t="s">
        <v>56</v>
      </c>
      <c r="AR52">
        <f t="shared" si="3"/>
        <v>15</v>
      </c>
      <c r="AS52" s="35">
        <v>0.65347222222222223</v>
      </c>
    </row>
    <row r="53" spans="1:45" ht="24" hidden="1" customHeight="1">
      <c r="A53" s="10" t="s">
        <v>35</v>
      </c>
      <c r="B53" s="10" t="s">
        <v>54</v>
      </c>
      <c r="C53" s="42">
        <v>44805.697222222225</v>
      </c>
      <c r="D53" s="42">
        <v>44805.664583333331</v>
      </c>
      <c r="E53" s="10">
        <v>2022</v>
      </c>
      <c r="F53" s="10">
        <f t="shared" si="1"/>
        <v>9</v>
      </c>
      <c r="G53" s="10">
        <f t="shared" si="2"/>
        <v>1</v>
      </c>
      <c r="H53" s="50">
        <f t="shared" si="0"/>
        <v>0.6645833333333333</v>
      </c>
      <c r="I53" s="40" t="s">
        <v>37</v>
      </c>
      <c r="J53" s="40" t="s">
        <v>39</v>
      </c>
      <c r="K53" s="37">
        <v>11182</v>
      </c>
      <c r="L53" s="41">
        <v>44810.540497685186</v>
      </c>
      <c r="M53" s="40" t="s">
        <v>38</v>
      </c>
      <c r="N53" s="40" t="s">
        <v>39</v>
      </c>
      <c r="O53" s="41"/>
      <c r="P53" s="40" t="s">
        <v>40</v>
      </c>
      <c r="Q53" s="40" t="s">
        <v>56</v>
      </c>
      <c r="R53" s="37">
        <v>1</v>
      </c>
      <c r="S53" s="40" t="s">
        <v>42</v>
      </c>
      <c r="T53" s="37">
        <v>0</v>
      </c>
      <c r="U53" s="40" t="s">
        <v>41</v>
      </c>
      <c r="V53" s="37">
        <v>8480</v>
      </c>
      <c r="W53" s="40" t="s">
        <v>1394</v>
      </c>
      <c r="X53" s="40" t="s">
        <v>1395</v>
      </c>
      <c r="Y53" s="40" t="s">
        <v>45</v>
      </c>
      <c r="Z53" s="40" t="s">
        <v>1396</v>
      </c>
      <c r="AA53" s="41">
        <v>44805.697835648149</v>
      </c>
      <c r="AB53" s="40" t="s">
        <v>96</v>
      </c>
      <c r="AC53" s="10" t="str">
        <f>VLOOKUP(Data!$AB53,Name!$B:$F,2,FALSE)</f>
        <v>E-sarabun</v>
      </c>
      <c r="AD53" s="10" t="str">
        <f>VLOOKUP(Data!$AB53,Name!$B:$F,3,FALSE)</f>
        <v>CRA</v>
      </c>
      <c r="AE53" s="10" t="str">
        <f>VLOOKUP(Data!$AB53,Name!$B:$F,4,FALSE)</f>
        <v>Second tier</v>
      </c>
      <c r="AF53" s="10" t="str">
        <f>VLOOKUP(Data!$AB53,Name!$B:$F,5,FALSE)</f>
        <v>Second tier</v>
      </c>
      <c r="AG53" s="40" t="s">
        <v>47</v>
      </c>
      <c r="AH53" s="40" t="s">
        <v>48</v>
      </c>
      <c r="AI53" s="40" t="s">
        <v>97</v>
      </c>
      <c r="AJ53" s="40" t="s">
        <v>1397</v>
      </c>
      <c r="AK53" s="40" t="s">
        <v>517</v>
      </c>
      <c r="AL53" s="46"/>
      <c r="AM53" s="40" t="s">
        <v>39</v>
      </c>
      <c r="AN53" s="40" t="s">
        <v>53</v>
      </c>
      <c r="AO53" s="47">
        <v>0</v>
      </c>
      <c r="AP53" s="41">
        <v>44805.697835648149</v>
      </c>
      <c r="AQ53" s="48" t="s">
        <v>56</v>
      </c>
      <c r="AR53">
        <f t="shared" si="3"/>
        <v>15</v>
      </c>
      <c r="AS53" s="35">
        <v>0.6645833333333333</v>
      </c>
    </row>
    <row r="54" spans="1:45" ht="24" hidden="1" customHeight="1">
      <c r="A54" s="10" t="s">
        <v>35</v>
      </c>
      <c r="B54" s="10" t="s">
        <v>54</v>
      </c>
      <c r="C54" s="42">
        <v>44806.359722222223</v>
      </c>
      <c r="D54" s="42">
        <v>44806.35</v>
      </c>
      <c r="E54" s="10">
        <v>2022</v>
      </c>
      <c r="F54" s="10">
        <f t="shared" si="1"/>
        <v>9</v>
      </c>
      <c r="G54" s="10">
        <f t="shared" si="2"/>
        <v>2</v>
      </c>
      <c r="H54" s="50">
        <f t="shared" si="0"/>
        <v>0.35000000000000003</v>
      </c>
      <c r="I54" s="38" t="s">
        <v>37</v>
      </c>
      <c r="J54" s="38" t="s">
        <v>39</v>
      </c>
      <c r="K54" s="36">
        <v>11183</v>
      </c>
      <c r="L54" s="39">
        <v>44810.601076388892</v>
      </c>
      <c r="M54" s="38" t="s">
        <v>1398</v>
      </c>
      <c r="N54" s="38" t="s">
        <v>45</v>
      </c>
      <c r="O54" s="39">
        <v>44806.360208333332</v>
      </c>
      <c r="P54" s="38" t="s">
        <v>40</v>
      </c>
      <c r="Q54" s="38" t="s">
        <v>41</v>
      </c>
      <c r="R54" s="36">
        <v>1</v>
      </c>
      <c r="S54" s="38" t="s">
        <v>135</v>
      </c>
      <c r="T54" s="36">
        <v>1</v>
      </c>
      <c r="U54" s="38" t="s">
        <v>41</v>
      </c>
      <c r="V54" s="36">
        <v>8812</v>
      </c>
      <c r="W54" s="38" t="s">
        <v>251</v>
      </c>
      <c r="X54" s="38" t="s">
        <v>1399</v>
      </c>
      <c r="Y54" s="38" t="s">
        <v>45</v>
      </c>
      <c r="Z54" s="38" t="s">
        <v>1400</v>
      </c>
      <c r="AA54" s="39">
        <v>44806.360405092593</v>
      </c>
      <c r="AB54" s="38" t="s">
        <v>110</v>
      </c>
      <c r="AC54" s="10" t="str">
        <f>VLOOKUP(Data!$AB54,Name!$B:$F,2,FALSE)</f>
        <v>E-sarabun</v>
      </c>
      <c r="AD54" s="10" t="str">
        <f>VLOOKUP(Data!$AB54,Name!$B:$F,3,FALSE)</f>
        <v>CRA</v>
      </c>
      <c r="AE54" s="10" t="str">
        <f>VLOOKUP(Data!$AB54,Name!$B:$F,4,FALSE)</f>
        <v>Second tier</v>
      </c>
      <c r="AF54" s="10" t="str">
        <f>VLOOKUP(Data!$AB54,Name!$B:$F,5,FALSE)</f>
        <v>Second tier</v>
      </c>
      <c r="AG54" s="38" t="s">
        <v>47</v>
      </c>
      <c r="AH54" s="38" t="s">
        <v>48</v>
      </c>
      <c r="AI54" s="38" t="s">
        <v>97</v>
      </c>
      <c r="AJ54" s="38" t="s">
        <v>1401</v>
      </c>
      <c r="AK54" s="38" t="s">
        <v>561</v>
      </c>
      <c r="AL54" s="43"/>
      <c r="AM54" s="38" t="s">
        <v>39</v>
      </c>
      <c r="AN54" s="38" t="s">
        <v>53</v>
      </c>
      <c r="AO54" s="44">
        <v>0</v>
      </c>
      <c r="AP54" s="39">
        <v>44806.360405092593</v>
      </c>
      <c r="AQ54" s="45" t="s">
        <v>41</v>
      </c>
      <c r="AR54">
        <f t="shared" si="3"/>
        <v>8</v>
      </c>
      <c r="AS54" s="35">
        <v>0.35000000000000003</v>
      </c>
    </row>
    <row r="55" spans="1:45" ht="24" hidden="1" customHeight="1">
      <c r="A55" s="10" t="s">
        <v>35</v>
      </c>
      <c r="B55" s="10" t="s">
        <v>36</v>
      </c>
      <c r="C55" s="42">
        <v>44806.368055555555</v>
      </c>
      <c r="D55" s="42">
        <v>44806.367361111108</v>
      </c>
      <c r="E55" s="10">
        <v>2022</v>
      </c>
      <c r="F55" s="10">
        <f t="shared" si="1"/>
        <v>9</v>
      </c>
      <c r="G55" s="10">
        <f t="shared" si="2"/>
        <v>2</v>
      </c>
      <c r="H55" s="50">
        <f t="shared" si="0"/>
        <v>0.36736111111111108</v>
      </c>
      <c r="I55" s="40" t="s">
        <v>37</v>
      </c>
      <c r="J55" s="40" t="s">
        <v>1402</v>
      </c>
      <c r="K55" s="37">
        <v>11184</v>
      </c>
      <c r="L55" s="41">
        <v>44818.367604166669</v>
      </c>
      <c r="M55" s="40" t="s">
        <v>38</v>
      </c>
      <c r="N55" s="40" t="s">
        <v>39</v>
      </c>
      <c r="O55" s="41"/>
      <c r="P55" s="40" t="s">
        <v>40</v>
      </c>
      <c r="Q55" s="40" t="s">
        <v>56</v>
      </c>
      <c r="R55" s="37">
        <v>1</v>
      </c>
      <c r="S55" s="40" t="s">
        <v>60</v>
      </c>
      <c r="T55" s="37">
        <v>0</v>
      </c>
      <c r="U55" s="40" t="s">
        <v>56</v>
      </c>
      <c r="V55" s="37">
        <v>6143</v>
      </c>
      <c r="W55" s="40" t="s">
        <v>1071</v>
      </c>
      <c r="X55" s="40" t="s">
        <v>1072</v>
      </c>
      <c r="Y55" s="40" t="s">
        <v>45</v>
      </c>
      <c r="Z55" s="40" t="s">
        <v>1403</v>
      </c>
      <c r="AA55" s="41">
        <v>44806.368530092594</v>
      </c>
      <c r="AB55" s="40" t="s">
        <v>184</v>
      </c>
      <c r="AC55" s="10" t="str">
        <f>VLOOKUP(Data!$AB55,Name!$B:$F,2,FALSE)</f>
        <v>IT Support</v>
      </c>
      <c r="AD55" s="10" t="str">
        <f>VLOOKUP(Data!$AB55,Name!$B:$F,3,FALSE)</f>
        <v>Point IT</v>
      </c>
      <c r="AE55" s="10" t="str">
        <f>VLOOKUP(Data!$AB55,Name!$B:$F,4,FALSE)</f>
        <v>Frist tier</v>
      </c>
      <c r="AF55" s="10" t="str">
        <f>VLOOKUP(Data!$AB55,Name!$B:$F,5,FALSE)</f>
        <v>Frist tier</v>
      </c>
      <c r="AG55" s="40" t="s">
        <v>52</v>
      </c>
      <c r="AH55" s="40" t="s">
        <v>48</v>
      </c>
      <c r="AI55" s="40" t="s">
        <v>474</v>
      </c>
      <c r="AJ55" s="40" t="s">
        <v>1404</v>
      </c>
      <c r="AK55" s="40" t="s">
        <v>1073</v>
      </c>
      <c r="AL55" s="46"/>
      <c r="AM55" s="40" t="s">
        <v>39</v>
      </c>
      <c r="AN55" s="40" t="s">
        <v>50</v>
      </c>
      <c r="AO55" s="47">
        <v>0</v>
      </c>
      <c r="AP55" s="41">
        <v>44806.368530092594</v>
      </c>
      <c r="AQ55" s="48" t="s">
        <v>56</v>
      </c>
      <c r="AR55">
        <f t="shared" si="3"/>
        <v>8</v>
      </c>
      <c r="AS55" s="35">
        <v>0.36736111111111108</v>
      </c>
    </row>
    <row r="56" spans="1:45" ht="24" hidden="1" customHeight="1">
      <c r="A56" s="10" t="s">
        <v>35</v>
      </c>
      <c r="B56" s="10" t="s">
        <v>54</v>
      </c>
      <c r="C56" s="42">
        <v>44806.552083333336</v>
      </c>
      <c r="D56" s="42">
        <v>44806.374305555553</v>
      </c>
      <c r="E56" s="10">
        <v>2022</v>
      </c>
      <c r="F56" s="10">
        <f t="shared" si="1"/>
        <v>9</v>
      </c>
      <c r="G56" s="10">
        <f t="shared" si="2"/>
        <v>2</v>
      </c>
      <c r="H56" s="50">
        <f t="shared" si="0"/>
        <v>0.3743055555555555</v>
      </c>
      <c r="I56" s="38" t="s">
        <v>37</v>
      </c>
      <c r="J56" s="38" t="s">
        <v>1405</v>
      </c>
      <c r="K56" s="36">
        <v>11185</v>
      </c>
      <c r="L56" s="39">
        <v>44818.547349537039</v>
      </c>
      <c r="M56" s="38" t="s">
        <v>38</v>
      </c>
      <c r="N56" s="38" t="s">
        <v>39</v>
      </c>
      <c r="O56" s="39"/>
      <c r="P56" s="38" t="s">
        <v>40</v>
      </c>
      <c r="Q56" s="38" t="s">
        <v>56</v>
      </c>
      <c r="R56" s="36">
        <v>1</v>
      </c>
      <c r="S56" s="38" t="s">
        <v>42</v>
      </c>
      <c r="T56" s="36">
        <v>0</v>
      </c>
      <c r="U56" s="38" t="s">
        <v>56</v>
      </c>
      <c r="V56" s="36">
        <v>6784</v>
      </c>
      <c r="W56" s="38" t="s">
        <v>763</v>
      </c>
      <c r="X56" s="38" t="s">
        <v>1406</v>
      </c>
      <c r="Y56" s="38" t="s">
        <v>45</v>
      </c>
      <c r="Z56" s="38" t="s">
        <v>508</v>
      </c>
      <c r="AA56" s="39">
        <v>44806.379490740743</v>
      </c>
      <c r="AB56" s="38" t="s">
        <v>103</v>
      </c>
      <c r="AC56" s="10" t="str">
        <f>VLOOKUP(Data!$AB56,Name!$B:$F,2,FALSE)</f>
        <v>IT Support</v>
      </c>
      <c r="AD56" s="10" t="str">
        <f>VLOOKUP(Data!$AB56,Name!$B:$F,3,FALSE)</f>
        <v>Point IT</v>
      </c>
      <c r="AE56" s="10" t="str">
        <f>VLOOKUP(Data!$AB56,Name!$B:$F,4,FALSE)</f>
        <v>Frist tier</v>
      </c>
      <c r="AF56" s="10" t="str">
        <f>VLOOKUP(Data!$AB56,Name!$B:$F,5,FALSE)</f>
        <v>Frist tier</v>
      </c>
      <c r="AG56" s="38" t="s">
        <v>52</v>
      </c>
      <c r="AH56" s="38" t="s">
        <v>48</v>
      </c>
      <c r="AI56" s="38" t="s">
        <v>475</v>
      </c>
      <c r="AJ56" s="38" t="s">
        <v>1407</v>
      </c>
      <c r="AK56" s="38" t="s">
        <v>951</v>
      </c>
      <c r="AL56" s="43"/>
      <c r="AM56" s="38" t="s">
        <v>39</v>
      </c>
      <c r="AN56" s="38" t="s">
        <v>50</v>
      </c>
      <c r="AO56" s="44">
        <v>0</v>
      </c>
      <c r="AP56" s="39">
        <v>44806.552210648151</v>
      </c>
      <c r="AQ56" s="45" t="s">
        <v>56</v>
      </c>
      <c r="AR56">
        <f t="shared" si="3"/>
        <v>8</v>
      </c>
      <c r="AS56" s="35">
        <v>0.3743055555555555</v>
      </c>
    </row>
    <row r="57" spans="1:45" ht="24" hidden="1" customHeight="1">
      <c r="A57" s="10" t="s">
        <v>35</v>
      </c>
      <c r="B57" s="10" t="s">
        <v>499</v>
      </c>
      <c r="C57" s="10"/>
      <c r="D57" s="42">
        <v>44806.381944444445</v>
      </c>
      <c r="E57" s="10">
        <v>2022</v>
      </c>
      <c r="F57" s="10">
        <f t="shared" si="1"/>
        <v>9</v>
      </c>
      <c r="G57" s="10">
        <f t="shared" si="2"/>
        <v>2</v>
      </c>
      <c r="H57" s="50">
        <f t="shared" si="0"/>
        <v>0.38194444444444442</v>
      </c>
      <c r="I57" s="40" t="s">
        <v>37</v>
      </c>
      <c r="J57" s="40" t="s">
        <v>1408</v>
      </c>
      <c r="K57" s="37">
        <v>11186</v>
      </c>
      <c r="L57" s="41">
        <v>44818</v>
      </c>
      <c r="M57" s="40" t="s">
        <v>1409</v>
      </c>
      <c r="N57" s="40" t="s">
        <v>45</v>
      </c>
      <c r="O57" s="41">
        <v>44806.383622685185</v>
      </c>
      <c r="P57" s="40" t="s">
        <v>40</v>
      </c>
      <c r="Q57" s="40" t="s">
        <v>56</v>
      </c>
      <c r="R57" s="37">
        <v>4</v>
      </c>
      <c r="S57" s="40" t="s">
        <v>452</v>
      </c>
      <c r="T57" s="37">
        <v>1</v>
      </c>
      <c r="U57" s="40" t="s">
        <v>56</v>
      </c>
      <c r="V57" s="37">
        <v>6589</v>
      </c>
      <c r="W57" s="40" t="s">
        <v>1410</v>
      </c>
      <c r="X57" s="40" t="s">
        <v>1411</v>
      </c>
      <c r="Y57" s="40" t="s">
        <v>39</v>
      </c>
      <c r="Z57" s="40" t="s">
        <v>39</v>
      </c>
      <c r="AA57" s="41"/>
      <c r="AB57" s="40" t="s">
        <v>227</v>
      </c>
      <c r="AC57" s="10" t="str">
        <f>VLOOKUP(Data!$AB57,Name!$B:$F,2,FALSE)</f>
        <v>Programer</v>
      </c>
      <c r="AD57" s="10" t="str">
        <f>VLOOKUP(Data!$AB57,Name!$B:$F,3,FALSE)</f>
        <v>CRA</v>
      </c>
      <c r="AE57" s="10" t="str">
        <f>VLOOKUP(Data!$AB57,Name!$B:$F,4,FALSE)</f>
        <v>Second tier</v>
      </c>
      <c r="AF57" s="10" t="str">
        <f>VLOOKUP(Data!$AB57,Name!$B:$F,5,FALSE)</f>
        <v>Second tier</v>
      </c>
      <c r="AG57" s="40" t="s">
        <v>47</v>
      </c>
      <c r="AH57" s="40" t="s">
        <v>160</v>
      </c>
      <c r="AI57" s="40" t="s">
        <v>502</v>
      </c>
      <c r="AJ57" s="40" t="s">
        <v>1412</v>
      </c>
      <c r="AK57" s="40" t="s">
        <v>497</v>
      </c>
      <c r="AL57" s="46"/>
      <c r="AM57" s="40" t="s">
        <v>39</v>
      </c>
      <c r="AN57" s="40" t="s">
        <v>53</v>
      </c>
      <c r="AO57" s="47">
        <v>0</v>
      </c>
      <c r="AP57" s="41">
        <v>44816.536481481482</v>
      </c>
      <c r="AQ57" s="48" t="s">
        <v>56</v>
      </c>
      <c r="AR57">
        <f t="shared" si="3"/>
        <v>9</v>
      </c>
      <c r="AS57" s="35">
        <v>0.38194444444444442</v>
      </c>
    </row>
    <row r="58" spans="1:45" ht="24" hidden="1" customHeight="1">
      <c r="A58" s="10" t="s">
        <v>35</v>
      </c>
      <c r="B58" s="10" t="s">
        <v>499</v>
      </c>
      <c r="C58" s="10"/>
      <c r="D58" s="42">
        <v>44806.383333333331</v>
      </c>
      <c r="E58" s="10">
        <v>2022</v>
      </c>
      <c r="F58" s="10">
        <f t="shared" si="1"/>
        <v>9</v>
      </c>
      <c r="G58" s="10">
        <f t="shared" si="2"/>
        <v>2</v>
      </c>
      <c r="H58" s="50">
        <f t="shared" si="0"/>
        <v>0.3833333333333333</v>
      </c>
      <c r="I58" s="38" t="s">
        <v>37</v>
      </c>
      <c r="J58" s="38" t="s">
        <v>39</v>
      </c>
      <c r="K58" s="36">
        <v>11187</v>
      </c>
      <c r="L58" s="39">
        <v>44814.333333333336</v>
      </c>
      <c r="M58" s="38" t="s">
        <v>38</v>
      </c>
      <c r="N58" s="38" t="s">
        <v>39</v>
      </c>
      <c r="O58" s="39"/>
      <c r="P58" s="38" t="s">
        <v>40</v>
      </c>
      <c r="Q58" s="38" t="s">
        <v>56</v>
      </c>
      <c r="R58" s="36">
        <v>1</v>
      </c>
      <c r="S58" s="38" t="s">
        <v>39</v>
      </c>
      <c r="T58" s="36">
        <v>0</v>
      </c>
      <c r="U58" s="38" t="s">
        <v>41</v>
      </c>
      <c r="V58" s="36">
        <v>8744</v>
      </c>
      <c r="W58" s="38" t="s">
        <v>553</v>
      </c>
      <c r="X58" s="38" t="s">
        <v>554</v>
      </c>
      <c r="Y58" s="38" t="s">
        <v>39</v>
      </c>
      <c r="Z58" s="38" t="s">
        <v>39</v>
      </c>
      <c r="AA58" s="39"/>
      <c r="AB58" s="38" t="s">
        <v>594</v>
      </c>
      <c r="AC58" s="10" t="str">
        <f>VLOOKUP(Data!$AB58,Name!$B:$F,2,FALSE)</f>
        <v>Application Support</v>
      </c>
      <c r="AD58" s="10" t="str">
        <f>VLOOKUP(Data!$AB58,Name!$B:$F,3,FALSE)</f>
        <v>CRA</v>
      </c>
      <c r="AE58" s="10" t="str">
        <f>VLOOKUP(Data!$AB58,Name!$B:$F,4,FALSE)</f>
        <v>Second tier</v>
      </c>
      <c r="AF58" s="10" t="str">
        <f>VLOOKUP(Data!$AB58,Name!$B:$F,5,FALSE)</f>
        <v>Second tier</v>
      </c>
      <c r="AG58" s="38" t="s">
        <v>47</v>
      </c>
      <c r="AH58" s="38" t="s">
        <v>160</v>
      </c>
      <c r="AI58" s="38" t="s">
        <v>502</v>
      </c>
      <c r="AJ58" s="38" t="s">
        <v>671</v>
      </c>
      <c r="AK58" s="38" t="s">
        <v>496</v>
      </c>
      <c r="AL58" s="43"/>
      <c r="AM58" s="38" t="s">
        <v>39</v>
      </c>
      <c r="AN58" s="38" t="s">
        <v>53</v>
      </c>
      <c r="AO58" s="44">
        <v>0</v>
      </c>
      <c r="AP58" s="39">
        <v>44813.635428240741</v>
      </c>
      <c r="AQ58" s="45" t="s">
        <v>56</v>
      </c>
      <c r="AR58">
        <f t="shared" si="3"/>
        <v>9</v>
      </c>
      <c r="AS58" s="35">
        <v>0.3833333333333333</v>
      </c>
    </row>
    <row r="59" spans="1:45" ht="24" hidden="1" customHeight="1">
      <c r="A59" s="10" t="s">
        <v>35</v>
      </c>
      <c r="B59" s="10" t="s">
        <v>36</v>
      </c>
      <c r="C59" s="42">
        <v>44806.404166666667</v>
      </c>
      <c r="D59" s="42">
        <v>44806.386805555558</v>
      </c>
      <c r="E59" s="10">
        <v>2022</v>
      </c>
      <c r="F59" s="10">
        <f t="shared" si="1"/>
        <v>9</v>
      </c>
      <c r="G59" s="10">
        <f t="shared" si="2"/>
        <v>2</v>
      </c>
      <c r="H59" s="50">
        <f t="shared" si="0"/>
        <v>0.38680555555555557</v>
      </c>
      <c r="I59" s="40" t="s">
        <v>37</v>
      </c>
      <c r="J59" s="40" t="s">
        <v>39</v>
      </c>
      <c r="K59" s="37">
        <v>11188</v>
      </c>
      <c r="L59" s="41">
        <v>44810.638113425928</v>
      </c>
      <c r="M59" s="40" t="s">
        <v>38</v>
      </c>
      <c r="N59" s="40" t="s">
        <v>39</v>
      </c>
      <c r="O59" s="41"/>
      <c r="P59" s="40" t="s">
        <v>40</v>
      </c>
      <c r="Q59" s="40" t="s">
        <v>56</v>
      </c>
      <c r="R59" s="37">
        <v>1</v>
      </c>
      <c r="S59" s="40" t="s">
        <v>60</v>
      </c>
      <c r="T59" s="37">
        <v>0</v>
      </c>
      <c r="U59" s="40" t="s">
        <v>41</v>
      </c>
      <c r="V59" s="37">
        <v>6739</v>
      </c>
      <c r="W59" s="40" t="s">
        <v>476</v>
      </c>
      <c r="X59" s="40" t="s">
        <v>477</v>
      </c>
      <c r="Y59" s="40" t="s">
        <v>45</v>
      </c>
      <c r="Z59" s="40" t="s">
        <v>1413</v>
      </c>
      <c r="AA59" s="41">
        <v>44806.404780092591</v>
      </c>
      <c r="AB59" s="40" t="s">
        <v>223</v>
      </c>
      <c r="AC59" s="10" t="str">
        <f>VLOOKUP(Data!$AB59,Name!$B:$F,2,FALSE)</f>
        <v>IT Support</v>
      </c>
      <c r="AD59" s="10" t="str">
        <f>VLOOKUP(Data!$AB59,Name!$B:$F,3,FALSE)</f>
        <v>Point IT</v>
      </c>
      <c r="AE59" s="10" t="str">
        <f>VLOOKUP(Data!$AB59,Name!$B:$F,4,FALSE)</f>
        <v>Second tier</v>
      </c>
      <c r="AF59" s="10" t="str">
        <f>VLOOKUP(Data!$AB59,Name!$B:$F,5,FALSE)</f>
        <v>Onsite</v>
      </c>
      <c r="AG59" s="40" t="s">
        <v>47</v>
      </c>
      <c r="AH59" s="40" t="s">
        <v>48</v>
      </c>
      <c r="AI59" s="40" t="s">
        <v>314</v>
      </c>
      <c r="AJ59" s="40" t="s">
        <v>721</v>
      </c>
      <c r="AK59" s="40" t="s">
        <v>1256</v>
      </c>
      <c r="AL59" s="46"/>
      <c r="AM59" s="40" t="s">
        <v>39</v>
      </c>
      <c r="AN59" s="40" t="s">
        <v>50</v>
      </c>
      <c r="AO59" s="47">
        <v>0</v>
      </c>
      <c r="AP59" s="41">
        <v>44806.404780092591</v>
      </c>
      <c r="AQ59" s="48" t="s">
        <v>56</v>
      </c>
      <c r="AR59">
        <f t="shared" si="3"/>
        <v>9</v>
      </c>
      <c r="AS59" s="35">
        <v>0.38680555555555557</v>
      </c>
    </row>
    <row r="60" spans="1:45" ht="24" hidden="1" customHeight="1">
      <c r="A60" s="10" t="s">
        <v>35</v>
      </c>
      <c r="B60" s="10" t="s">
        <v>178</v>
      </c>
      <c r="C60" s="42">
        <v>44806.704861111109</v>
      </c>
      <c r="D60" s="42">
        <v>44806.388888888891</v>
      </c>
      <c r="E60" s="10">
        <v>2022</v>
      </c>
      <c r="F60" s="10">
        <f t="shared" si="1"/>
        <v>9</v>
      </c>
      <c r="G60" s="10">
        <f t="shared" si="2"/>
        <v>2</v>
      </c>
      <c r="H60" s="50">
        <f t="shared" si="0"/>
        <v>0.3888888888888889</v>
      </c>
      <c r="I60" s="38" t="s">
        <v>37</v>
      </c>
      <c r="J60" s="38" t="s">
        <v>1414</v>
      </c>
      <c r="K60" s="36">
        <v>11189</v>
      </c>
      <c r="L60" s="39">
        <v>44837.652395833335</v>
      </c>
      <c r="M60" s="38" t="s">
        <v>38</v>
      </c>
      <c r="N60" s="38" t="s">
        <v>39</v>
      </c>
      <c r="O60" s="39"/>
      <c r="P60" s="38" t="s">
        <v>40</v>
      </c>
      <c r="Q60" s="38" t="s">
        <v>56</v>
      </c>
      <c r="R60" s="36">
        <v>1</v>
      </c>
      <c r="S60" s="38" t="s">
        <v>73</v>
      </c>
      <c r="T60" s="36">
        <v>0</v>
      </c>
      <c r="U60" s="38" t="s">
        <v>56</v>
      </c>
      <c r="V60" s="36">
        <v>8126</v>
      </c>
      <c r="W60" s="38" t="s">
        <v>1415</v>
      </c>
      <c r="X60" s="38" t="s">
        <v>1416</v>
      </c>
      <c r="Y60" s="38" t="s">
        <v>45</v>
      </c>
      <c r="Z60" s="38" t="s">
        <v>1417</v>
      </c>
      <c r="AA60" s="39">
        <v>44806.704918981479</v>
      </c>
      <c r="AB60" s="38" t="s">
        <v>46</v>
      </c>
      <c r="AC60" s="10" t="str">
        <f>VLOOKUP(Data!$AB60,Name!$B:$F,2,FALSE)</f>
        <v>IT Support</v>
      </c>
      <c r="AD60" s="10" t="str">
        <f>VLOOKUP(Data!$AB60,Name!$B:$F,3,FALSE)</f>
        <v>Point IT</v>
      </c>
      <c r="AE60" s="10" t="str">
        <f>VLOOKUP(Data!$AB60,Name!$B:$F,4,FALSE)</f>
        <v>Second tier</v>
      </c>
      <c r="AF60" s="10" t="str">
        <f>VLOOKUP(Data!$AB60,Name!$B:$F,5,FALSE)</f>
        <v>Onsite</v>
      </c>
      <c r="AG60" s="38" t="s">
        <v>52</v>
      </c>
      <c r="AH60" s="38" t="s">
        <v>48</v>
      </c>
      <c r="AI60" s="38" t="s">
        <v>182</v>
      </c>
      <c r="AJ60" s="38" t="s">
        <v>1418</v>
      </c>
      <c r="AK60" s="38" t="s">
        <v>670</v>
      </c>
      <c r="AL60" s="43"/>
      <c r="AM60" s="38" t="s">
        <v>39</v>
      </c>
      <c r="AN60" s="38" t="s">
        <v>53</v>
      </c>
      <c r="AO60" s="44">
        <v>0</v>
      </c>
      <c r="AP60" s="39">
        <v>44826.592673611114</v>
      </c>
      <c r="AQ60" s="45" t="s">
        <v>56</v>
      </c>
      <c r="AR60">
        <f t="shared" si="3"/>
        <v>9</v>
      </c>
      <c r="AS60" s="35">
        <v>0.3888888888888889</v>
      </c>
    </row>
    <row r="61" spans="1:45" ht="24" hidden="1" customHeight="1">
      <c r="A61" s="10" t="s">
        <v>35</v>
      </c>
      <c r="B61" s="10" t="s">
        <v>178</v>
      </c>
      <c r="C61" s="42">
        <v>44806.70416666667</v>
      </c>
      <c r="D61" s="42">
        <v>44806.390972222223</v>
      </c>
      <c r="E61" s="10">
        <v>2022</v>
      </c>
      <c r="F61" s="10">
        <f t="shared" si="1"/>
        <v>9</v>
      </c>
      <c r="G61" s="10">
        <f t="shared" si="2"/>
        <v>2</v>
      </c>
      <c r="H61" s="50">
        <f t="shared" si="0"/>
        <v>0.39097222222222222</v>
      </c>
      <c r="I61" s="40" t="s">
        <v>37</v>
      </c>
      <c r="J61" s="40" t="s">
        <v>39</v>
      </c>
      <c r="K61" s="37">
        <v>11190</v>
      </c>
      <c r="L61" s="41">
        <v>44830.521944444445</v>
      </c>
      <c r="M61" s="40" t="s">
        <v>38</v>
      </c>
      <c r="N61" s="40" t="s">
        <v>39</v>
      </c>
      <c r="O61" s="41"/>
      <c r="P61" s="40" t="s">
        <v>40</v>
      </c>
      <c r="Q61" s="40" t="s">
        <v>56</v>
      </c>
      <c r="R61" s="37">
        <v>1</v>
      </c>
      <c r="S61" s="40" t="s">
        <v>490</v>
      </c>
      <c r="T61" s="37">
        <v>0</v>
      </c>
      <c r="U61" s="40" t="s">
        <v>41</v>
      </c>
      <c r="V61" s="37">
        <v>8645</v>
      </c>
      <c r="W61" s="40" t="s">
        <v>1083</v>
      </c>
      <c r="X61" s="40" t="s">
        <v>1084</v>
      </c>
      <c r="Y61" s="40" t="s">
        <v>45</v>
      </c>
      <c r="Z61" s="40" t="s">
        <v>1419</v>
      </c>
      <c r="AA61" s="41">
        <v>44806.700775462959</v>
      </c>
      <c r="AB61" s="40" t="s">
        <v>46</v>
      </c>
      <c r="AC61" s="10" t="str">
        <f>VLOOKUP(Data!$AB61,Name!$B:$F,2,FALSE)</f>
        <v>IT Support</v>
      </c>
      <c r="AD61" s="10" t="str">
        <f>VLOOKUP(Data!$AB61,Name!$B:$F,3,FALSE)</f>
        <v>Point IT</v>
      </c>
      <c r="AE61" s="10" t="str">
        <f>VLOOKUP(Data!$AB61,Name!$B:$F,4,FALSE)</f>
        <v>Second tier</v>
      </c>
      <c r="AF61" s="10" t="str">
        <f>VLOOKUP(Data!$AB61,Name!$B:$F,5,FALSE)</f>
        <v>Onsite</v>
      </c>
      <c r="AG61" s="40" t="s">
        <v>52</v>
      </c>
      <c r="AH61" s="40" t="s">
        <v>48</v>
      </c>
      <c r="AI61" s="40" t="s">
        <v>182</v>
      </c>
      <c r="AJ61" s="40" t="s">
        <v>240</v>
      </c>
      <c r="AK61" s="40" t="s">
        <v>1304</v>
      </c>
      <c r="AL61" s="46"/>
      <c r="AM61" s="40" t="s">
        <v>39</v>
      </c>
      <c r="AN61" s="40" t="s">
        <v>53</v>
      </c>
      <c r="AO61" s="47">
        <v>0</v>
      </c>
      <c r="AP61" s="41">
        <v>44826.580972222226</v>
      </c>
      <c r="AQ61" s="48" t="s">
        <v>56</v>
      </c>
      <c r="AR61">
        <f t="shared" si="3"/>
        <v>9</v>
      </c>
      <c r="AS61" s="35">
        <v>0.39097222222222222</v>
      </c>
    </row>
    <row r="62" spans="1:45" ht="24" hidden="1" customHeight="1">
      <c r="A62" s="10" t="s">
        <v>35</v>
      </c>
      <c r="B62" s="10" t="s">
        <v>452</v>
      </c>
      <c r="C62" s="42">
        <v>44806.401388888888</v>
      </c>
      <c r="D62" s="42">
        <v>44806.395833333336</v>
      </c>
      <c r="E62" s="10">
        <v>2022</v>
      </c>
      <c r="F62" s="10">
        <f t="shared" si="1"/>
        <v>9</v>
      </c>
      <c r="G62" s="10">
        <f t="shared" si="2"/>
        <v>2</v>
      </c>
      <c r="H62" s="50">
        <f t="shared" si="0"/>
        <v>0.39583333333333331</v>
      </c>
      <c r="I62" s="38" t="s">
        <v>37</v>
      </c>
      <c r="J62" s="38" t="s">
        <v>1420</v>
      </c>
      <c r="K62" s="36">
        <v>11191</v>
      </c>
      <c r="L62" s="39">
        <v>44818.396574074075</v>
      </c>
      <c r="M62" s="38" t="s">
        <v>38</v>
      </c>
      <c r="N62" s="38" t="s">
        <v>39</v>
      </c>
      <c r="O62" s="39"/>
      <c r="P62" s="38" t="s">
        <v>40</v>
      </c>
      <c r="Q62" s="38" t="s">
        <v>56</v>
      </c>
      <c r="R62" s="36">
        <v>1</v>
      </c>
      <c r="S62" s="38" t="s">
        <v>104</v>
      </c>
      <c r="T62" s="36">
        <v>0</v>
      </c>
      <c r="U62" s="38" t="s">
        <v>56</v>
      </c>
      <c r="V62" s="36">
        <v>8668</v>
      </c>
      <c r="W62" s="38" t="s">
        <v>225</v>
      </c>
      <c r="X62" s="38" t="s">
        <v>226</v>
      </c>
      <c r="Y62" s="38" t="s">
        <v>45</v>
      </c>
      <c r="Z62" s="38" t="s">
        <v>1421</v>
      </c>
      <c r="AA62" s="39">
        <v>44806.401435185187</v>
      </c>
      <c r="AB62" s="38" t="s">
        <v>223</v>
      </c>
      <c r="AC62" s="10" t="str">
        <f>VLOOKUP(Data!$AB62,Name!$B:$F,2,FALSE)</f>
        <v>IT Support</v>
      </c>
      <c r="AD62" s="10" t="str">
        <f>VLOOKUP(Data!$AB62,Name!$B:$F,3,FALSE)</f>
        <v>Point IT</v>
      </c>
      <c r="AE62" s="10" t="str">
        <f>VLOOKUP(Data!$AB62,Name!$B:$F,4,FALSE)</f>
        <v>Second tier</v>
      </c>
      <c r="AF62" s="10" t="str">
        <f>VLOOKUP(Data!$AB62,Name!$B:$F,5,FALSE)</f>
        <v>Onsite</v>
      </c>
      <c r="AG62" s="38" t="s">
        <v>47</v>
      </c>
      <c r="AH62" s="38" t="s">
        <v>48</v>
      </c>
      <c r="AI62" s="38" t="s">
        <v>455</v>
      </c>
      <c r="AJ62" s="38" t="s">
        <v>1420</v>
      </c>
      <c r="AK62" s="38" t="s">
        <v>328</v>
      </c>
      <c r="AL62" s="43">
        <v>44686</v>
      </c>
      <c r="AM62" s="38" t="s">
        <v>39</v>
      </c>
      <c r="AN62" s="38" t="s">
        <v>50</v>
      </c>
      <c r="AO62" s="44">
        <v>0</v>
      </c>
      <c r="AP62" s="39">
        <v>44806.401655092595</v>
      </c>
      <c r="AQ62" s="45" t="s">
        <v>56</v>
      </c>
      <c r="AR62">
        <f t="shared" si="3"/>
        <v>9</v>
      </c>
      <c r="AS62" s="35">
        <v>0.39583333333333331</v>
      </c>
    </row>
    <row r="63" spans="1:45" ht="24" hidden="1" customHeight="1">
      <c r="A63" s="10" t="s">
        <v>35</v>
      </c>
      <c r="B63" s="10" t="s">
        <v>73</v>
      </c>
      <c r="C63" s="42">
        <v>44806.553472222222</v>
      </c>
      <c r="D63" s="42">
        <v>44806.406944444447</v>
      </c>
      <c r="E63" s="10">
        <v>2022</v>
      </c>
      <c r="F63" s="10">
        <f t="shared" si="1"/>
        <v>9</v>
      </c>
      <c r="G63" s="10">
        <f t="shared" si="2"/>
        <v>2</v>
      </c>
      <c r="H63" s="50">
        <f t="shared" si="0"/>
        <v>0.4069444444444445</v>
      </c>
      <c r="I63" s="40" t="s">
        <v>37</v>
      </c>
      <c r="J63" s="40" t="s">
        <v>1422</v>
      </c>
      <c r="K63" s="37">
        <v>11192</v>
      </c>
      <c r="L63" s="41">
        <v>44818.541597222225</v>
      </c>
      <c r="M63" s="40" t="s">
        <v>38</v>
      </c>
      <c r="N63" s="40" t="s">
        <v>39</v>
      </c>
      <c r="O63" s="41"/>
      <c r="P63" s="40" t="s">
        <v>40</v>
      </c>
      <c r="Q63" s="40" t="s">
        <v>56</v>
      </c>
      <c r="R63" s="37">
        <v>1</v>
      </c>
      <c r="S63" s="40" t="s">
        <v>42</v>
      </c>
      <c r="T63" s="37">
        <v>0</v>
      </c>
      <c r="U63" s="40" t="s">
        <v>56</v>
      </c>
      <c r="V63" s="37">
        <v>5626</v>
      </c>
      <c r="W63" s="40" t="s">
        <v>392</v>
      </c>
      <c r="X63" s="40" t="s">
        <v>393</v>
      </c>
      <c r="Y63" s="40" t="s">
        <v>45</v>
      </c>
      <c r="Z63" s="40" t="s">
        <v>354</v>
      </c>
      <c r="AA63" s="41">
        <v>44806.420717592591</v>
      </c>
      <c r="AB63" s="40" t="s">
        <v>81</v>
      </c>
      <c r="AC63" s="10" t="str">
        <f>VLOOKUP(Data!$AB63,Name!$B:$F,2,FALSE)</f>
        <v>IT Support</v>
      </c>
      <c r="AD63" s="10" t="str">
        <f>VLOOKUP(Data!$AB63,Name!$B:$F,3,FALSE)</f>
        <v>Point IT</v>
      </c>
      <c r="AE63" s="10" t="str">
        <f>VLOOKUP(Data!$AB63,Name!$B:$F,4,FALSE)</f>
        <v>Second tier</v>
      </c>
      <c r="AF63" s="10" t="str">
        <f>VLOOKUP(Data!$AB63,Name!$B:$F,5,FALSE)</f>
        <v>Onsite</v>
      </c>
      <c r="AG63" s="40" t="s">
        <v>52</v>
      </c>
      <c r="AH63" s="40" t="s">
        <v>48</v>
      </c>
      <c r="AI63" s="40" t="s">
        <v>161</v>
      </c>
      <c r="AJ63" s="40" t="s">
        <v>1422</v>
      </c>
      <c r="AK63" s="40" t="s">
        <v>451</v>
      </c>
      <c r="AL63" s="46"/>
      <c r="AM63" s="40" t="s">
        <v>39</v>
      </c>
      <c r="AN63" s="40" t="s">
        <v>50</v>
      </c>
      <c r="AO63" s="47">
        <v>0</v>
      </c>
      <c r="AP63" s="41">
        <v>44806.554097222222</v>
      </c>
      <c r="AQ63" s="48" t="s">
        <v>56</v>
      </c>
      <c r="AR63">
        <f t="shared" si="3"/>
        <v>9</v>
      </c>
      <c r="AS63" s="35">
        <v>0.4069444444444445</v>
      </c>
    </row>
    <row r="64" spans="1:45" ht="24" hidden="1" customHeight="1">
      <c r="A64" s="10" t="s">
        <v>35</v>
      </c>
      <c r="B64" s="10" t="s">
        <v>178</v>
      </c>
      <c r="C64" s="42">
        <v>44806.444444444445</v>
      </c>
      <c r="D64" s="42">
        <v>44806.408333333333</v>
      </c>
      <c r="E64" s="10">
        <v>2022</v>
      </c>
      <c r="F64" s="10">
        <f t="shared" si="1"/>
        <v>9</v>
      </c>
      <c r="G64" s="10">
        <f t="shared" si="2"/>
        <v>2</v>
      </c>
      <c r="H64" s="50">
        <f t="shared" si="0"/>
        <v>0.40833333333333338</v>
      </c>
      <c r="I64" s="38" t="s">
        <v>37</v>
      </c>
      <c r="J64" s="38" t="s">
        <v>1423</v>
      </c>
      <c r="K64" s="36">
        <v>11193</v>
      </c>
      <c r="L64" s="39">
        <v>44838.579212962963</v>
      </c>
      <c r="M64" s="38" t="s">
        <v>38</v>
      </c>
      <c r="N64" s="38" t="s">
        <v>39</v>
      </c>
      <c r="O64" s="39"/>
      <c r="P64" s="38" t="s">
        <v>40</v>
      </c>
      <c r="Q64" s="38" t="s">
        <v>56</v>
      </c>
      <c r="R64" s="36">
        <v>1</v>
      </c>
      <c r="S64" s="38" t="s">
        <v>73</v>
      </c>
      <c r="T64" s="36">
        <v>0</v>
      </c>
      <c r="U64" s="38" t="s">
        <v>56</v>
      </c>
      <c r="V64" s="36">
        <v>626602536</v>
      </c>
      <c r="W64" s="38" t="s">
        <v>731</v>
      </c>
      <c r="X64" s="38" t="s">
        <v>1424</v>
      </c>
      <c r="Y64" s="38" t="s">
        <v>45</v>
      </c>
      <c r="Z64" s="38" t="s">
        <v>1425</v>
      </c>
      <c r="AA64" s="39">
        <v>44806.422349537039</v>
      </c>
      <c r="AB64" s="38" t="s">
        <v>81</v>
      </c>
      <c r="AC64" s="10" t="str">
        <f>VLOOKUP(Data!$AB64,Name!$B:$F,2,FALSE)</f>
        <v>IT Support</v>
      </c>
      <c r="AD64" s="10" t="str">
        <f>VLOOKUP(Data!$AB64,Name!$B:$F,3,FALSE)</f>
        <v>Point IT</v>
      </c>
      <c r="AE64" s="10" t="str">
        <f>VLOOKUP(Data!$AB64,Name!$B:$F,4,FALSE)</f>
        <v>Second tier</v>
      </c>
      <c r="AF64" s="10" t="str">
        <f>VLOOKUP(Data!$AB64,Name!$B:$F,5,FALSE)</f>
        <v>Onsite</v>
      </c>
      <c r="AG64" s="38" t="s">
        <v>47</v>
      </c>
      <c r="AH64" s="38" t="s">
        <v>48</v>
      </c>
      <c r="AI64" s="38" t="s">
        <v>182</v>
      </c>
      <c r="AJ64" s="38" t="s">
        <v>1426</v>
      </c>
      <c r="AK64" s="38" t="s">
        <v>1427</v>
      </c>
      <c r="AL64" s="43"/>
      <c r="AM64" s="38" t="s">
        <v>39</v>
      </c>
      <c r="AN64" s="38" t="s">
        <v>53</v>
      </c>
      <c r="AO64" s="44">
        <v>0</v>
      </c>
      <c r="AP64" s="39">
        <v>44826.592407407406</v>
      </c>
      <c r="AQ64" s="45" t="s">
        <v>41</v>
      </c>
      <c r="AR64">
        <f t="shared" si="3"/>
        <v>9</v>
      </c>
      <c r="AS64" s="35">
        <v>0.40833333333333338</v>
      </c>
    </row>
    <row r="65" spans="1:45" ht="24" hidden="1" customHeight="1">
      <c r="A65" s="10" t="s">
        <v>35</v>
      </c>
      <c r="B65" s="10" t="s">
        <v>36</v>
      </c>
      <c r="C65" s="42">
        <v>44806.555555555555</v>
      </c>
      <c r="D65" s="42">
        <v>44806.408333333333</v>
      </c>
      <c r="E65" s="10">
        <v>2022</v>
      </c>
      <c r="F65" s="10">
        <f t="shared" si="1"/>
        <v>9</v>
      </c>
      <c r="G65" s="10">
        <f t="shared" si="2"/>
        <v>2</v>
      </c>
      <c r="H65" s="50">
        <f t="shared" si="0"/>
        <v>0.40833333333333338</v>
      </c>
      <c r="I65" s="40" t="s">
        <v>37</v>
      </c>
      <c r="J65" s="40" t="s">
        <v>1428</v>
      </c>
      <c r="K65" s="37">
        <v>11194</v>
      </c>
      <c r="L65" s="41">
        <v>44818.518067129633</v>
      </c>
      <c r="M65" s="40" t="s">
        <v>38</v>
      </c>
      <c r="N65" s="40" t="s">
        <v>39</v>
      </c>
      <c r="O65" s="41"/>
      <c r="P65" s="40" t="s">
        <v>40</v>
      </c>
      <c r="Q65" s="40" t="s">
        <v>56</v>
      </c>
      <c r="R65" s="37">
        <v>1</v>
      </c>
      <c r="S65" s="40" t="s">
        <v>82</v>
      </c>
      <c r="T65" s="37">
        <v>0</v>
      </c>
      <c r="U65" s="40" t="s">
        <v>56</v>
      </c>
      <c r="V65" s="37">
        <v>5818</v>
      </c>
      <c r="W65" s="40" t="s">
        <v>1429</v>
      </c>
      <c r="X65" s="40" t="s">
        <v>1430</v>
      </c>
      <c r="Y65" s="40" t="s">
        <v>45</v>
      </c>
      <c r="Z65" s="40" t="s">
        <v>1431</v>
      </c>
      <c r="AA65" s="41">
        <v>44806.446481481478</v>
      </c>
      <c r="AB65" s="40" t="s">
        <v>81</v>
      </c>
      <c r="AC65" s="10" t="str">
        <f>VLOOKUP(Data!$AB65,Name!$B:$F,2,FALSE)</f>
        <v>IT Support</v>
      </c>
      <c r="AD65" s="10" t="str">
        <f>VLOOKUP(Data!$AB65,Name!$B:$F,3,FALSE)</f>
        <v>Point IT</v>
      </c>
      <c r="AE65" s="10" t="str">
        <f>VLOOKUP(Data!$AB65,Name!$B:$F,4,FALSE)</f>
        <v>Second tier</v>
      </c>
      <c r="AF65" s="10" t="str">
        <f>VLOOKUP(Data!$AB65,Name!$B:$F,5,FALSE)</f>
        <v>Onsite</v>
      </c>
      <c r="AG65" s="40" t="s">
        <v>47</v>
      </c>
      <c r="AH65" s="40" t="s">
        <v>48</v>
      </c>
      <c r="AI65" s="40" t="s">
        <v>336</v>
      </c>
      <c r="AJ65" s="40" t="s">
        <v>1432</v>
      </c>
      <c r="AK65" s="40" t="s">
        <v>265</v>
      </c>
      <c r="AL65" s="46"/>
      <c r="AM65" s="40" t="s">
        <v>39</v>
      </c>
      <c r="AN65" s="40" t="s">
        <v>50</v>
      </c>
      <c r="AO65" s="47">
        <v>0</v>
      </c>
      <c r="AP65" s="41">
        <v>44806.555567129632</v>
      </c>
      <c r="AQ65" s="48" t="s">
        <v>56</v>
      </c>
      <c r="AR65">
        <f t="shared" si="3"/>
        <v>9</v>
      </c>
      <c r="AS65" s="35">
        <v>0.40833333333333338</v>
      </c>
    </row>
    <row r="66" spans="1:45" ht="24" hidden="1" customHeight="1">
      <c r="A66" s="10" t="s">
        <v>35</v>
      </c>
      <c r="B66" s="10" t="s">
        <v>178</v>
      </c>
      <c r="C66" s="42">
        <v>44806.555555555555</v>
      </c>
      <c r="D66" s="42">
        <v>44806.418055555558</v>
      </c>
      <c r="E66" s="10">
        <v>2022</v>
      </c>
      <c r="F66" s="10">
        <f t="shared" si="1"/>
        <v>9</v>
      </c>
      <c r="G66" s="10">
        <f t="shared" si="2"/>
        <v>2</v>
      </c>
      <c r="H66" s="50">
        <f t="shared" si="0"/>
        <v>0.41805555555555557</v>
      </c>
      <c r="I66" s="38" t="s">
        <v>37</v>
      </c>
      <c r="J66" s="38" t="s">
        <v>1433</v>
      </c>
      <c r="K66" s="36">
        <v>11195</v>
      </c>
      <c r="L66" s="39">
        <v>44838.556701388887</v>
      </c>
      <c r="M66" s="38" t="s">
        <v>38</v>
      </c>
      <c r="N66" s="38" t="s">
        <v>39</v>
      </c>
      <c r="O66" s="39"/>
      <c r="P66" s="38" t="s">
        <v>40</v>
      </c>
      <c r="Q66" s="38" t="s">
        <v>56</v>
      </c>
      <c r="R66" s="36">
        <v>1</v>
      </c>
      <c r="S66" s="38" t="s">
        <v>73</v>
      </c>
      <c r="T66" s="36">
        <v>0</v>
      </c>
      <c r="U66" s="38" t="s">
        <v>56</v>
      </c>
      <c r="V66" s="36">
        <v>8633</v>
      </c>
      <c r="W66" s="38" t="s">
        <v>213</v>
      </c>
      <c r="X66" s="38" t="s">
        <v>214</v>
      </c>
      <c r="Y66" s="38" t="s">
        <v>45</v>
      </c>
      <c r="Z66" s="38" t="s">
        <v>1434</v>
      </c>
      <c r="AA66" s="39">
        <v>44806.448645833334</v>
      </c>
      <c r="AB66" s="38" t="s">
        <v>58</v>
      </c>
      <c r="AC66" s="10" t="str">
        <f>VLOOKUP(Data!$AB66,Name!$B:$F,2,FALSE)</f>
        <v>IT Support</v>
      </c>
      <c r="AD66" s="10" t="str">
        <f>VLOOKUP(Data!$AB66,Name!$B:$F,3,FALSE)</f>
        <v>Point IT</v>
      </c>
      <c r="AE66" s="10" t="str">
        <f>VLOOKUP(Data!$AB66,Name!$B:$F,4,FALSE)</f>
        <v>Second tier</v>
      </c>
      <c r="AF66" s="10" t="str">
        <f>VLOOKUP(Data!$AB66,Name!$B:$F,5,FALSE)</f>
        <v>Onsite</v>
      </c>
      <c r="AG66" s="38" t="s">
        <v>47</v>
      </c>
      <c r="AH66" s="38" t="s">
        <v>48</v>
      </c>
      <c r="AI66" s="38" t="s">
        <v>182</v>
      </c>
      <c r="AJ66" s="38" t="s">
        <v>1435</v>
      </c>
      <c r="AK66" s="38" t="s">
        <v>786</v>
      </c>
      <c r="AL66" s="43">
        <v>44686</v>
      </c>
      <c r="AM66" s="38" t="s">
        <v>39</v>
      </c>
      <c r="AN66" s="38" t="s">
        <v>53</v>
      </c>
      <c r="AO66" s="44">
        <v>0</v>
      </c>
      <c r="AP66" s="39">
        <v>44826.586562500001</v>
      </c>
      <c r="AQ66" s="45" t="s">
        <v>56</v>
      </c>
      <c r="AR66">
        <f t="shared" si="3"/>
        <v>10</v>
      </c>
      <c r="AS66" s="35">
        <v>0.41805555555555557</v>
      </c>
    </row>
    <row r="67" spans="1:45" ht="24" hidden="1" customHeight="1">
      <c r="A67" s="10" t="s">
        <v>35</v>
      </c>
      <c r="B67" s="10" t="s">
        <v>329</v>
      </c>
      <c r="C67" s="42">
        <v>44818.609027777777</v>
      </c>
      <c r="D67" s="42">
        <v>44806.431250000001</v>
      </c>
      <c r="E67" s="10">
        <v>2022</v>
      </c>
      <c r="F67" s="10">
        <f t="shared" ref="F67:F130" si="4">MONTH(D67)</f>
        <v>9</v>
      </c>
      <c r="G67" s="10">
        <f t="shared" ref="G67:G130" si="5">DAY(D67)</f>
        <v>2</v>
      </c>
      <c r="H67" s="50">
        <f t="shared" ref="H67:H130" si="6">TIME(HOUR(D67),MINUTE(D67),SECOND(D67))</f>
        <v>0.43124999999999997</v>
      </c>
      <c r="I67" s="40" t="s">
        <v>37</v>
      </c>
      <c r="J67" s="40" t="s">
        <v>39</v>
      </c>
      <c r="K67" s="37">
        <v>11196</v>
      </c>
      <c r="L67" s="41">
        <v>44817.666666666664</v>
      </c>
      <c r="M67" s="40" t="s">
        <v>38</v>
      </c>
      <c r="N67" s="40" t="s">
        <v>39</v>
      </c>
      <c r="O67" s="41"/>
      <c r="P67" s="40" t="s">
        <v>40</v>
      </c>
      <c r="Q67" s="40" t="s">
        <v>56</v>
      </c>
      <c r="R67" s="37">
        <v>1</v>
      </c>
      <c r="S67" s="40" t="s">
        <v>518</v>
      </c>
      <c r="T67" s="37">
        <v>0</v>
      </c>
      <c r="U67" s="40" t="s">
        <v>41</v>
      </c>
      <c r="V67" s="37">
        <v>8188</v>
      </c>
      <c r="W67" s="40" t="s">
        <v>331</v>
      </c>
      <c r="X67" s="40" t="s">
        <v>332</v>
      </c>
      <c r="Y67" s="40" t="s">
        <v>45</v>
      </c>
      <c r="Z67" s="40" t="s">
        <v>1436</v>
      </c>
      <c r="AA67" s="41">
        <v>44816.600659722222</v>
      </c>
      <c r="AB67" s="40" t="s">
        <v>215</v>
      </c>
      <c r="AC67" s="10" t="str">
        <f>VLOOKUP(Data!$AB67,Name!$B:$F,2,FALSE)</f>
        <v>IT Support</v>
      </c>
      <c r="AD67" s="10" t="str">
        <f>VLOOKUP(Data!$AB67,Name!$B:$F,3,FALSE)</f>
        <v>CRA</v>
      </c>
      <c r="AE67" s="10" t="str">
        <f>VLOOKUP(Data!$AB67,Name!$B:$F,4,FALSE)</f>
        <v>Second tier</v>
      </c>
      <c r="AF67" s="10" t="str">
        <f>VLOOKUP(Data!$AB67,Name!$B:$F,5,FALSE)</f>
        <v>Onsite</v>
      </c>
      <c r="AG67" s="40" t="s">
        <v>47</v>
      </c>
      <c r="AH67" s="40" t="s">
        <v>48</v>
      </c>
      <c r="AI67" s="40" t="s">
        <v>330</v>
      </c>
      <c r="AJ67" s="40" t="s">
        <v>333</v>
      </c>
      <c r="AK67" s="40" t="s">
        <v>1437</v>
      </c>
      <c r="AL67" s="46"/>
      <c r="AM67" s="40" t="s">
        <v>39</v>
      </c>
      <c r="AN67" s="40" t="s">
        <v>53</v>
      </c>
      <c r="AO67" s="47">
        <v>0</v>
      </c>
      <c r="AP67" s="41">
        <v>44818.609155092592</v>
      </c>
      <c r="AQ67" s="48" t="s">
        <v>56</v>
      </c>
      <c r="AR67">
        <f t="shared" ref="AR67:AR130" si="7">HOUR(AS67)</f>
        <v>10</v>
      </c>
      <c r="AS67" s="35">
        <v>0.43124999999999997</v>
      </c>
    </row>
    <row r="68" spans="1:45" ht="24" hidden="1" customHeight="1">
      <c r="A68" s="10" t="s">
        <v>35</v>
      </c>
      <c r="B68" s="10" t="s">
        <v>178</v>
      </c>
      <c r="C68" s="42">
        <v>44812.399305555555</v>
      </c>
      <c r="D68" s="42">
        <v>44806.436805555553</v>
      </c>
      <c r="E68" s="10">
        <v>2022</v>
      </c>
      <c r="F68" s="10">
        <f t="shared" si="4"/>
        <v>9</v>
      </c>
      <c r="G68" s="10">
        <f t="shared" si="5"/>
        <v>2</v>
      </c>
      <c r="H68" s="50">
        <f t="shared" si="6"/>
        <v>0.4368055555555555</v>
      </c>
      <c r="I68" s="38" t="s">
        <v>37</v>
      </c>
      <c r="J68" s="38" t="s">
        <v>1438</v>
      </c>
      <c r="K68" s="36">
        <v>11197</v>
      </c>
      <c r="L68" s="39">
        <v>44838.351631944446</v>
      </c>
      <c r="M68" s="38" t="s">
        <v>38</v>
      </c>
      <c r="N68" s="38" t="s">
        <v>39</v>
      </c>
      <c r="O68" s="39"/>
      <c r="P68" s="38" t="s">
        <v>40</v>
      </c>
      <c r="Q68" s="38" t="s">
        <v>56</v>
      </c>
      <c r="R68" s="36">
        <v>1</v>
      </c>
      <c r="S68" s="38" t="s">
        <v>54</v>
      </c>
      <c r="T68" s="36">
        <v>0</v>
      </c>
      <c r="U68" s="38" t="s">
        <v>56</v>
      </c>
      <c r="V68" s="36">
        <v>8437</v>
      </c>
      <c r="W68" s="38" t="s">
        <v>1029</v>
      </c>
      <c r="X68" s="38" t="s">
        <v>1030</v>
      </c>
      <c r="Y68" s="38" t="s">
        <v>45</v>
      </c>
      <c r="Z68" s="38" t="s">
        <v>1439</v>
      </c>
      <c r="AA68" s="39">
        <v>44810.37222222222</v>
      </c>
      <c r="AB68" s="38" t="s">
        <v>51</v>
      </c>
      <c r="AC68" s="10" t="str">
        <f>VLOOKUP(Data!$AB68,Name!$B:$F,2,FALSE)</f>
        <v>IT Support</v>
      </c>
      <c r="AD68" s="10" t="str">
        <f>VLOOKUP(Data!$AB68,Name!$B:$F,3,FALSE)</f>
        <v>Point IT</v>
      </c>
      <c r="AE68" s="10" t="str">
        <f>VLOOKUP(Data!$AB68,Name!$B:$F,4,FALSE)</f>
        <v>Second tier</v>
      </c>
      <c r="AF68" s="10" t="str">
        <f>VLOOKUP(Data!$AB68,Name!$B:$F,5,FALSE)</f>
        <v>Onsite</v>
      </c>
      <c r="AG68" s="38" t="s">
        <v>47</v>
      </c>
      <c r="AH68" s="38" t="s">
        <v>48</v>
      </c>
      <c r="AI68" s="38" t="s">
        <v>182</v>
      </c>
      <c r="AJ68" s="38" t="s">
        <v>1440</v>
      </c>
      <c r="AK68" s="38" t="s">
        <v>1304</v>
      </c>
      <c r="AL68" s="43"/>
      <c r="AM68" s="38" t="s">
        <v>39</v>
      </c>
      <c r="AN68" s="38" t="s">
        <v>53</v>
      </c>
      <c r="AO68" s="44">
        <v>0</v>
      </c>
      <c r="AP68" s="39">
        <v>44826.616215277776</v>
      </c>
      <c r="AQ68" s="45" t="s">
        <v>56</v>
      </c>
      <c r="AR68">
        <f t="shared" si="7"/>
        <v>10</v>
      </c>
      <c r="AS68" s="35">
        <v>0.4368055555555555</v>
      </c>
    </row>
    <row r="69" spans="1:45" ht="24" hidden="1" customHeight="1">
      <c r="A69" s="10" t="s">
        <v>35</v>
      </c>
      <c r="B69" s="10" t="s">
        <v>178</v>
      </c>
      <c r="C69" s="10"/>
      <c r="D69" s="42">
        <v>44806.438194444447</v>
      </c>
      <c r="E69" s="10">
        <v>2022</v>
      </c>
      <c r="F69" s="10">
        <f t="shared" si="4"/>
        <v>9</v>
      </c>
      <c r="G69" s="10">
        <f t="shared" si="5"/>
        <v>2</v>
      </c>
      <c r="H69" s="50">
        <f t="shared" si="6"/>
        <v>0.4381944444444445</v>
      </c>
      <c r="I69" s="40" t="s">
        <v>37</v>
      </c>
      <c r="J69" s="40" t="s">
        <v>39</v>
      </c>
      <c r="K69" s="37">
        <v>11198</v>
      </c>
      <c r="L69" s="41">
        <v>44810.688483796293</v>
      </c>
      <c r="M69" s="40" t="s">
        <v>1441</v>
      </c>
      <c r="N69" s="40" t="s">
        <v>66</v>
      </c>
      <c r="O69" s="41">
        <v>44837.452048611114</v>
      </c>
      <c r="P69" s="40" t="s">
        <v>40</v>
      </c>
      <c r="Q69" s="40" t="s">
        <v>56</v>
      </c>
      <c r="R69" s="37">
        <v>1</v>
      </c>
      <c r="S69" s="40" t="s">
        <v>179</v>
      </c>
      <c r="T69" s="37">
        <v>1</v>
      </c>
      <c r="U69" s="40" t="s">
        <v>41</v>
      </c>
      <c r="V69" s="37">
        <v>6270</v>
      </c>
      <c r="W69" s="40" t="s">
        <v>566</v>
      </c>
      <c r="X69" s="40" t="s">
        <v>567</v>
      </c>
      <c r="Y69" s="40" t="s">
        <v>66</v>
      </c>
      <c r="Z69" s="40" t="s">
        <v>1442</v>
      </c>
      <c r="AA69" s="41">
        <v>44837.452476851853</v>
      </c>
      <c r="AB69" s="40" t="s">
        <v>85</v>
      </c>
      <c r="AC69" s="10" t="str">
        <f>VLOOKUP(Data!$AB69,Name!$B:$F,2,FALSE)</f>
        <v>IT Support</v>
      </c>
      <c r="AD69" s="10" t="str">
        <f>VLOOKUP(Data!$AB69,Name!$B:$F,3,FALSE)</f>
        <v>Point IT</v>
      </c>
      <c r="AE69" s="10" t="str">
        <f>VLOOKUP(Data!$AB69,Name!$B:$F,4,FALSE)</f>
        <v>Second tier</v>
      </c>
      <c r="AF69" s="10" t="str">
        <f>VLOOKUP(Data!$AB69,Name!$B:$F,5,FALSE)</f>
        <v>Onsite</v>
      </c>
      <c r="AG69" s="40" t="s">
        <v>47</v>
      </c>
      <c r="AH69" s="40" t="s">
        <v>777</v>
      </c>
      <c r="AI69" s="40" t="s">
        <v>182</v>
      </c>
      <c r="AJ69" s="40" t="s">
        <v>568</v>
      </c>
      <c r="AK69" s="40" t="s">
        <v>569</v>
      </c>
      <c r="AL69" s="46"/>
      <c r="AM69" s="40" t="s">
        <v>39</v>
      </c>
      <c r="AN69" s="40" t="s">
        <v>53</v>
      </c>
      <c r="AO69" s="47">
        <v>0</v>
      </c>
      <c r="AP69" s="41">
        <v>44837.452476851853</v>
      </c>
      <c r="AQ69" s="48" t="s">
        <v>56</v>
      </c>
      <c r="AR69">
        <f t="shared" si="7"/>
        <v>10</v>
      </c>
      <c r="AS69" s="35">
        <v>0.4381944444444445</v>
      </c>
    </row>
    <row r="70" spans="1:45" ht="24" hidden="1" customHeight="1">
      <c r="A70" s="10" t="s">
        <v>35</v>
      </c>
      <c r="B70" s="10" t="s">
        <v>178</v>
      </c>
      <c r="C70" s="42">
        <v>44826.566666666666</v>
      </c>
      <c r="D70" s="42">
        <v>44806.453472222223</v>
      </c>
      <c r="E70" s="10">
        <v>2022</v>
      </c>
      <c r="F70" s="10">
        <f t="shared" si="4"/>
        <v>9</v>
      </c>
      <c r="G70" s="10">
        <f t="shared" si="5"/>
        <v>2</v>
      </c>
      <c r="H70" s="50">
        <f t="shared" si="6"/>
        <v>0.45347222222222222</v>
      </c>
      <c r="I70" s="38" t="s">
        <v>37</v>
      </c>
      <c r="J70" s="38" t="s">
        <v>1443</v>
      </c>
      <c r="K70" s="36">
        <v>11199</v>
      </c>
      <c r="L70" s="39">
        <v>44818.666666666664</v>
      </c>
      <c r="M70" s="38" t="s">
        <v>38</v>
      </c>
      <c r="N70" s="38" t="s">
        <v>39</v>
      </c>
      <c r="O70" s="39"/>
      <c r="P70" s="38" t="s">
        <v>40</v>
      </c>
      <c r="Q70" s="38" t="s">
        <v>56</v>
      </c>
      <c r="R70" s="36">
        <v>1</v>
      </c>
      <c r="S70" s="38" t="s">
        <v>54</v>
      </c>
      <c r="T70" s="36">
        <v>0</v>
      </c>
      <c r="U70" s="38" t="s">
        <v>41</v>
      </c>
      <c r="V70" s="36">
        <v>860019222</v>
      </c>
      <c r="W70" s="38" t="s">
        <v>1444</v>
      </c>
      <c r="X70" s="38" t="s">
        <v>1445</v>
      </c>
      <c r="Y70" s="38" t="s">
        <v>66</v>
      </c>
      <c r="Z70" s="38" t="s">
        <v>1446</v>
      </c>
      <c r="AA70" s="39">
        <v>44824.53974537037</v>
      </c>
      <c r="AB70" s="38" t="s">
        <v>58</v>
      </c>
      <c r="AC70" s="10" t="str">
        <f>VLOOKUP(Data!$AB70,Name!$B:$F,2,FALSE)</f>
        <v>IT Support</v>
      </c>
      <c r="AD70" s="10" t="str">
        <f>VLOOKUP(Data!$AB70,Name!$B:$F,3,FALSE)</f>
        <v>Point IT</v>
      </c>
      <c r="AE70" s="10" t="str">
        <f>VLOOKUP(Data!$AB70,Name!$B:$F,4,FALSE)</f>
        <v>Second tier</v>
      </c>
      <c r="AF70" s="10" t="str">
        <f>VLOOKUP(Data!$AB70,Name!$B:$F,5,FALSE)</f>
        <v>Onsite</v>
      </c>
      <c r="AG70" s="38" t="s">
        <v>47</v>
      </c>
      <c r="AH70" s="38" t="s">
        <v>48</v>
      </c>
      <c r="AI70" s="38" t="s">
        <v>283</v>
      </c>
      <c r="AJ70" s="38" t="s">
        <v>1447</v>
      </c>
      <c r="AK70" s="38" t="s">
        <v>496</v>
      </c>
      <c r="AL70" s="43">
        <v>44686</v>
      </c>
      <c r="AM70" s="38" t="s">
        <v>39</v>
      </c>
      <c r="AN70" s="38" t="s">
        <v>53</v>
      </c>
      <c r="AO70" s="44">
        <v>0</v>
      </c>
      <c r="AP70" s="39">
        <v>44827.339120370372</v>
      </c>
      <c r="AQ70" s="45" t="s">
        <v>56</v>
      </c>
      <c r="AR70">
        <f t="shared" si="7"/>
        <v>10</v>
      </c>
      <c r="AS70" s="35">
        <v>0.45347222222222222</v>
      </c>
    </row>
    <row r="71" spans="1:45" ht="24" hidden="1" customHeight="1">
      <c r="A71" s="10" t="s">
        <v>35</v>
      </c>
      <c r="B71" s="10" t="s">
        <v>178</v>
      </c>
      <c r="C71" s="42">
        <v>44812.692361111112</v>
      </c>
      <c r="D71" s="42">
        <v>44806.464583333334</v>
      </c>
      <c r="E71" s="10">
        <v>2022</v>
      </c>
      <c r="F71" s="10">
        <f t="shared" si="4"/>
        <v>9</v>
      </c>
      <c r="G71" s="10">
        <f t="shared" si="5"/>
        <v>2</v>
      </c>
      <c r="H71" s="50">
        <f t="shared" si="6"/>
        <v>0.46458333333333335</v>
      </c>
      <c r="I71" s="40" t="s">
        <v>37</v>
      </c>
      <c r="J71" s="40" t="s">
        <v>1448</v>
      </c>
      <c r="K71" s="37">
        <v>11200</v>
      </c>
      <c r="L71" s="41">
        <v>44813.357025462959</v>
      </c>
      <c r="M71" s="40" t="s">
        <v>38</v>
      </c>
      <c r="N71" s="40" t="s">
        <v>39</v>
      </c>
      <c r="O71" s="41"/>
      <c r="P71" s="40" t="s">
        <v>40</v>
      </c>
      <c r="Q71" s="40" t="s">
        <v>41</v>
      </c>
      <c r="R71" s="37">
        <v>1</v>
      </c>
      <c r="S71" s="40" t="s">
        <v>179</v>
      </c>
      <c r="T71" s="37">
        <v>0</v>
      </c>
      <c r="U71" s="40" t="s">
        <v>41</v>
      </c>
      <c r="V71" s="37">
        <v>646653551</v>
      </c>
      <c r="W71" s="40" t="s">
        <v>705</v>
      </c>
      <c r="X71" s="40" t="s">
        <v>706</v>
      </c>
      <c r="Y71" s="40" t="s">
        <v>45</v>
      </c>
      <c r="Z71" s="40" t="s">
        <v>1449</v>
      </c>
      <c r="AA71" s="41">
        <v>44810.675995370373</v>
      </c>
      <c r="AB71" s="40" t="s">
        <v>58</v>
      </c>
      <c r="AC71" s="10" t="str">
        <f>VLOOKUP(Data!$AB71,Name!$B:$F,2,FALSE)</f>
        <v>IT Support</v>
      </c>
      <c r="AD71" s="10" t="str">
        <f>VLOOKUP(Data!$AB71,Name!$B:$F,3,FALSE)</f>
        <v>Point IT</v>
      </c>
      <c r="AE71" s="10" t="str">
        <f>VLOOKUP(Data!$AB71,Name!$B:$F,4,FALSE)</f>
        <v>Second tier</v>
      </c>
      <c r="AF71" s="10" t="str">
        <f>VLOOKUP(Data!$AB71,Name!$B:$F,5,FALSE)</f>
        <v>Onsite</v>
      </c>
      <c r="AG71" s="40" t="s">
        <v>47</v>
      </c>
      <c r="AH71" s="40" t="s">
        <v>48</v>
      </c>
      <c r="AI71" s="40" t="s">
        <v>254</v>
      </c>
      <c r="AJ71" s="40" t="s">
        <v>1450</v>
      </c>
      <c r="AK71" s="40" t="s">
        <v>959</v>
      </c>
      <c r="AL71" s="46">
        <v>44686</v>
      </c>
      <c r="AM71" s="40" t="s">
        <v>39</v>
      </c>
      <c r="AN71" s="40" t="s">
        <v>53</v>
      </c>
      <c r="AO71" s="47">
        <v>0</v>
      </c>
      <c r="AP71" s="41">
        <v>44813.3280787037</v>
      </c>
      <c r="AQ71" s="48" t="s">
        <v>41</v>
      </c>
      <c r="AR71">
        <f t="shared" si="7"/>
        <v>11</v>
      </c>
      <c r="AS71" s="35">
        <v>0.46458333333333335</v>
      </c>
    </row>
    <row r="72" spans="1:45" ht="24" hidden="1" customHeight="1">
      <c r="A72" s="10" t="s">
        <v>35</v>
      </c>
      <c r="B72" s="10" t="s">
        <v>329</v>
      </c>
      <c r="C72" s="42">
        <v>44819.48333333333</v>
      </c>
      <c r="D72" s="42">
        <v>44806.472916666666</v>
      </c>
      <c r="E72" s="10">
        <v>2022</v>
      </c>
      <c r="F72" s="10">
        <f t="shared" si="4"/>
        <v>9</v>
      </c>
      <c r="G72" s="10">
        <f t="shared" si="5"/>
        <v>2</v>
      </c>
      <c r="H72" s="50">
        <f t="shared" si="6"/>
        <v>0.47291666666666665</v>
      </c>
      <c r="I72" s="38" t="s">
        <v>37</v>
      </c>
      <c r="J72" s="38" t="s">
        <v>39</v>
      </c>
      <c r="K72" s="36">
        <v>11201</v>
      </c>
      <c r="L72" s="39">
        <v>44818</v>
      </c>
      <c r="M72" s="38" t="s">
        <v>38</v>
      </c>
      <c r="N72" s="38" t="s">
        <v>39</v>
      </c>
      <c r="O72" s="39"/>
      <c r="P72" s="38" t="s">
        <v>40</v>
      </c>
      <c r="Q72" s="38" t="s">
        <v>56</v>
      </c>
      <c r="R72" s="36">
        <v>1</v>
      </c>
      <c r="S72" s="38" t="s">
        <v>518</v>
      </c>
      <c r="T72" s="36">
        <v>0</v>
      </c>
      <c r="U72" s="38" t="s">
        <v>41</v>
      </c>
      <c r="V72" s="36">
        <v>8151</v>
      </c>
      <c r="W72" s="38" t="s">
        <v>292</v>
      </c>
      <c r="X72" s="38" t="s">
        <v>293</v>
      </c>
      <c r="Y72" s="38" t="s">
        <v>45</v>
      </c>
      <c r="Z72" s="38" t="s">
        <v>1451</v>
      </c>
      <c r="AA72" s="39">
        <v>44817.446932870371</v>
      </c>
      <c r="AB72" s="38" t="s">
        <v>215</v>
      </c>
      <c r="AC72" s="10" t="str">
        <f>VLOOKUP(Data!$AB72,Name!$B:$F,2,FALSE)</f>
        <v>IT Support</v>
      </c>
      <c r="AD72" s="10" t="str">
        <f>VLOOKUP(Data!$AB72,Name!$B:$F,3,FALSE)</f>
        <v>CRA</v>
      </c>
      <c r="AE72" s="10" t="str">
        <f>VLOOKUP(Data!$AB72,Name!$B:$F,4,FALSE)</f>
        <v>Second tier</v>
      </c>
      <c r="AF72" s="10" t="str">
        <f>VLOOKUP(Data!$AB72,Name!$B:$F,5,FALSE)</f>
        <v>Onsite</v>
      </c>
      <c r="AG72" s="38" t="s">
        <v>47</v>
      </c>
      <c r="AH72" s="38" t="s">
        <v>48</v>
      </c>
      <c r="AI72" s="38" t="s">
        <v>330</v>
      </c>
      <c r="AJ72" s="38" t="s">
        <v>596</v>
      </c>
      <c r="AK72" s="38" t="s">
        <v>1452</v>
      </c>
      <c r="AL72" s="43"/>
      <c r="AM72" s="38" t="s">
        <v>39</v>
      </c>
      <c r="AN72" s="38" t="s">
        <v>53</v>
      </c>
      <c r="AO72" s="44">
        <v>0</v>
      </c>
      <c r="AP72" s="39">
        <v>44819.483657407407</v>
      </c>
      <c r="AQ72" s="45" t="s">
        <v>41</v>
      </c>
      <c r="AR72">
        <f t="shared" si="7"/>
        <v>11</v>
      </c>
      <c r="AS72" s="35">
        <v>0.47291666666666665</v>
      </c>
    </row>
    <row r="73" spans="1:45" ht="24" hidden="1" customHeight="1">
      <c r="A73" s="10" t="s">
        <v>35</v>
      </c>
      <c r="B73" s="10" t="s">
        <v>92</v>
      </c>
      <c r="C73" s="10"/>
      <c r="D73" s="42">
        <v>44806.476388888892</v>
      </c>
      <c r="E73" s="10">
        <v>2022</v>
      </c>
      <c r="F73" s="10">
        <f t="shared" si="4"/>
        <v>9</v>
      </c>
      <c r="G73" s="10">
        <f t="shared" si="5"/>
        <v>2</v>
      </c>
      <c r="H73" s="50">
        <f t="shared" si="6"/>
        <v>0.47638888888888892</v>
      </c>
      <c r="I73" s="40" t="s">
        <v>1453</v>
      </c>
      <c r="J73" s="40" t="s">
        <v>1454</v>
      </c>
      <c r="K73" s="37">
        <v>11202</v>
      </c>
      <c r="L73" s="41">
        <v>44809.602002314816</v>
      </c>
      <c r="M73" s="40" t="s">
        <v>38</v>
      </c>
      <c r="N73" s="40" t="s">
        <v>39</v>
      </c>
      <c r="O73" s="41"/>
      <c r="P73" s="40" t="s">
        <v>40</v>
      </c>
      <c r="Q73" s="40" t="s">
        <v>203</v>
      </c>
      <c r="R73" s="37">
        <v>1</v>
      </c>
      <c r="S73" s="40" t="s">
        <v>42</v>
      </c>
      <c r="T73" s="37">
        <v>0</v>
      </c>
      <c r="U73" s="40" t="s">
        <v>203</v>
      </c>
      <c r="V73" s="37">
        <v>625926947</v>
      </c>
      <c r="W73" s="40" t="s">
        <v>1455</v>
      </c>
      <c r="X73" s="40" t="s">
        <v>195</v>
      </c>
      <c r="Y73" s="40" t="s">
        <v>39</v>
      </c>
      <c r="Z73" s="40" t="s">
        <v>39</v>
      </c>
      <c r="AA73" s="41"/>
      <c r="AB73" s="40" t="s">
        <v>177</v>
      </c>
      <c r="AC73" s="10" t="str">
        <f>VLOOKUP(Data!$AB73,Name!$B:$F,2,FALSE)</f>
        <v>IT Manager</v>
      </c>
      <c r="AD73" s="10" t="str">
        <f>VLOOKUP(Data!$AB73,Name!$B:$F,3,FALSE)</f>
        <v>CRA</v>
      </c>
      <c r="AE73" s="10" t="str">
        <f>VLOOKUP(Data!$AB73,Name!$B:$F,4,FALSE)</f>
        <v>Second tier</v>
      </c>
      <c r="AF73" s="10" t="str">
        <f>VLOOKUP(Data!$AB73,Name!$B:$F,5,FALSE)</f>
        <v>Second tier</v>
      </c>
      <c r="AG73" s="40" t="s">
        <v>47</v>
      </c>
      <c r="AH73" s="40" t="s">
        <v>160</v>
      </c>
      <c r="AI73" s="40" t="s">
        <v>107</v>
      </c>
      <c r="AJ73" s="40" t="s">
        <v>1456</v>
      </c>
      <c r="AK73" s="40" t="s">
        <v>39</v>
      </c>
      <c r="AL73" s="46"/>
      <c r="AM73" s="40" t="s">
        <v>39</v>
      </c>
      <c r="AN73" s="40" t="s">
        <v>50</v>
      </c>
      <c r="AO73" s="47">
        <v>0</v>
      </c>
      <c r="AP73" s="41">
        <v>44806.698530092595</v>
      </c>
      <c r="AQ73" s="48" t="s">
        <v>41</v>
      </c>
      <c r="AR73">
        <f t="shared" si="7"/>
        <v>11</v>
      </c>
      <c r="AS73" s="35">
        <v>0.47638888888888892</v>
      </c>
    </row>
    <row r="74" spans="1:45" ht="24" hidden="1" customHeight="1">
      <c r="A74" s="10" t="s">
        <v>35</v>
      </c>
      <c r="B74" s="10" t="s">
        <v>329</v>
      </c>
      <c r="C74" s="42">
        <v>44810.359027777777</v>
      </c>
      <c r="D74" s="42">
        <v>44806.479166666664</v>
      </c>
      <c r="E74" s="10">
        <v>2022</v>
      </c>
      <c r="F74" s="10">
        <f t="shared" si="4"/>
        <v>9</v>
      </c>
      <c r="G74" s="10">
        <f t="shared" si="5"/>
        <v>2</v>
      </c>
      <c r="H74" s="50">
        <f t="shared" si="6"/>
        <v>0.47916666666666669</v>
      </c>
      <c r="I74" s="38" t="s">
        <v>37</v>
      </c>
      <c r="J74" s="38" t="s">
        <v>1457</v>
      </c>
      <c r="K74" s="36">
        <v>11203</v>
      </c>
      <c r="L74" s="39">
        <v>44837.356909722221</v>
      </c>
      <c r="M74" s="38" t="s">
        <v>38</v>
      </c>
      <c r="N74" s="38" t="s">
        <v>39</v>
      </c>
      <c r="O74" s="39"/>
      <c r="P74" s="38" t="s">
        <v>40</v>
      </c>
      <c r="Q74" s="38" t="s">
        <v>56</v>
      </c>
      <c r="R74" s="36">
        <v>1</v>
      </c>
      <c r="S74" s="38" t="s">
        <v>92</v>
      </c>
      <c r="T74" s="36">
        <v>0</v>
      </c>
      <c r="U74" s="38" t="s">
        <v>56</v>
      </c>
      <c r="V74" s="36">
        <v>25766088</v>
      </c>
      <c r="W74" s="38" t="s">
        <v>1458</v>
      </c>
      <c r="X74" s="38" t="s">
        <v>1459</v>
      </c>
      <c r="Y74" s="38" t="s">
        <v>45</v>
      </c>
      <c r="Z74" s="38" t="s">
        <v>1460</v>
      </c>
      <c r="AA74" s="39">
        <v>44810.359479166669</v>
      </c>
      <c r="AB74" s="38" t="s">
        <v>106</v>
      </c>
      <c r="AC74" s="10" t="str">
        <f>VLOOKUP(Data!$AB74,Name!$B:$F,2,FALSE)</f>
        <v>SAP</v>
      </c>
      <c r="AD74" s="10" t="str">
        <f>VLOOKUP(Data!$AB74,Name!$B:$F,3,FALSE)</f>
        <v>CRA</v>
      </c>
      <c r="AE74" s="10" t="str">
        <f>VLOOKUP(Data!$AB74,Name!$B:$F,4,FALSE)</f>
        <v>Second tier</v>
      </c>
      <c r="AF74" s="10" t="str">
        <f>VLOOKUP(Data!$AB74,Name!$B:$F,5,FALSE)</f>
        <v>Second tier</v>
      </c>
      <c r="AG74" s="38" t="s">
        <v>47</v>
      </c>
      <c r="AH74" s="38" t="s">
        <v>48</v>
      </c>
      <c r="AI74" s="38" t="s">
        <v>330</v>
      </c>
      <c r="AJ74" s="38" t="s">
        <v>1461</v>
      </c>
      <c r="AK74" s="38" t="s">
        <v>686</v>
      </c>
      <c r="AL74" s="43"/>
      <c r="AM74" s="38" t="s">
        <v>39</v>
      </c>
      <c r="AN74" s="38" t="s">
        <v>53</v>
      </c>
      <c r="AO74" s="44">
        <v>0</v>
      </c>
      <c r="AP74" s="39">
        <v>44826.611076388886</v>
      </c>
      <c r="AQ74" s="45" t="s">
        <v>56</v>
      </c>
      <c r="AR74">
        <f t="shared" si="7"/>
        <v>11</v>
      </c>
      <c r="AS74" s="35">
        <v>0.47916666666666669</v>
      </c>
    </row>
    <row r="75" spans="1:45" ht="24" hidden="1" customHeight="1">
      <c r="A75" s="10" t="s">
        <v>35</v>
      </c>
      <c r="B75" s="10" t="s">
        <v>178</v>
      </c>
      <c r="C75" s="42">
        <v>44822.440972222219</v>
      </c>
      <c r="D75" s="42">
        <v>44806.543055555558</v>
      </c>
      <c r="E75" s="10">
        <v>2022</v>
      </c>
      <c r="F75" s="10">
        <f t="shared" si="4"/>
        <v>9</v>
      </c>
      <c r="G75" s="10">
        <f t="shared" si="5"/>
        <v>2</v>
      </c>
      <c r="H75" s="50">
        <f t="shared" si="6"/>
        <v>0.54305555555555551</v>
      </c>
      <c r="I75" s="40" t="s">
        <v>37</v>
      </c>
      <c r="J75" s="40" t="s">
        <v>39</v>
      </c>
      <c r="K75" s="37">
        <v>11204</v>
      </c>
      <c r="L75" s="41">
        <v>44818.416666666664</v>
      </c>
      <c r="M75" s="40" t="s">
        <v>38</v>
      </c>
      <c r="N75" s="40" t="s">
        <v>39</v>
      </c>
      <c r="O75" s="41"/>
      <c r="P75" s="40" t="s">
        <v>40</v>
      </c>
      <c r="Q75" s="40" t="s">
        <v>56</v>
      </c>
      <c r="R75" s="37">
        <v>1</v>
      </c>
      <c r="S75" s="40" t="s">
        <v>179</v>
      </c>
      <c r="T75" s="37">
        <v>0</v>
      </c>
      <c r="U75" s="40" t="s">
        <v>41</v>
      </c>
      <c r="V75" s="37">
        <v>8185</v>
      </c>
      <c r="W75" s="40" t="s">
        <v>1462</v>
      </c>
      <c r="X75" s="40" t="s">
        <v>1463</v>
      </c>
      <c r="Y75" s="40" t="s">
        <v>66</v>
      </c>
      <c r="Z75" s="40" t="s">
        <v>1464</v>
      </c>
      <c r="AA75" s="41">
        <v>44820.406770833331</v>
      </c>
      <c r="AB75" s="40" t="s">
        <v>151</v>
      </c>
      <c r="AC75" s="10" t="str">
        <f>VLOOKUP(Data!$AB75,Name!$B:$F,2,FALSE)</f>
        <v>IT Support</v>
      </c>
      <c r="AD75" s="10" t="str">
        <f>VLOOKUP(Data!$AB75,Name!$B:$F,3,FALSE)</f>
        <v>Point IT</v>
      </c>
      <c r="AE75" s="10" t="str">
        <f>VLOOKUP(Data!$AB75,Name!$B:$F,4,FALSE)</f>
        <v>Second tier</v>
      </c>
      <c r="AF75" s="10" t="str">
        <f>VLOOKUP(Data!$AB75,Name!$B:$F,5,FALSE)</f>
        <v>Onsite</v>
      </c>
      <c r="AG75" s="40" t="s">
        <v>47</v>
      </c>
      <c r="AH75" s="40" t="s">
        <v>48</v>
      </c>
      <c r="AI75" s="40" t="s">
        <v>283</v>
      </c>
      <c r="AJ75" s="40" t="s">
        <v>1465</v>
      </c>
      <c r="AK75" s="40" t="s">
        <v>1466</v>
      </c>
      <c r="AL75" s="46"/>
      <c r="AM75" s="40" t="s">
        <v>39</v>
      </c>
      <c r="AN75" s="40" t="s">
        <v>53</v>
      </c>
      <c r="AO75" s="47">
        <v>0</v>
      </c>
      <c r="AP75" s="41">
        <v>44822.441469907404</v>
      </c>
      <c r="AQ75" s="48" t="s">
        <v>56</v>
      </c>
      <c r="AR75">
        <f t="shared" si="7"/>
        <v>13</v>
      </c>
      <c r="AS75" s="35">
        <v>0.54305555555555551</v>
      </c>
    </row>
    <row r="76" spans="1:45" ht="24" hidden="1" customHeight="1">
      <c r="A76" s="10" t="s">
        <v>35</v>
      </c>
      <c r="B76" s="10" t="s">
        <v>73</v>
      </c>
      <c r="C76" s="42">
        <v>44806.556250000001</v>
      </c>
      <c r="D76" s="42">
        <v>44806.547222222223</v>
      </c>
      <c r="E76" s="10">
        <v>2022</v>
      </c>
      <c r="F76" s="10">
        <f t="shared" si="4"/>
        <v>9</v>
      </c>
      <c r="G76" s="10">
        <f t="shared" si="5"/>
        <v>2</v>
      </c>
      <c r="H76" s="50">
        <f t="shared" si="6"/>
        <v>0.54722222222222217</v>
      </c>
      <c r="I76" s="38" t="s">
        <v>37</v>
      </c>
      <c r="J76" s="38" t="s">
        <v>1467</v>
      </c>
      <c r="K76" s="36">
        <v>11205</v>
      </c>
      <c r="L76" s="39">
        <v>44818.555254629631</v>
      </c>
      <c r="M76" s="38" t="s">
        <v>38</v>
      </c>
      <c r="N76" s="38" t="s">
        <v>39</v>
      </c>
      <c r="O76" s="39"/>
      <c r="P76" s="38" t="s">
        <v>40</v>
      </c>
      <c r="Q76" s="38" t="s">
        <v>56</v>
      </c>
      <c r="R76" s="36">
        <v>1</v>
      </c>
      <c r="S76" s="38" t="s">
        <v>42</v>
      </c>
      <c r="T76" s="36">
        <v>0</v>
      </c>
      <c r="U76" s="38" t="s">
        <v>56</v>
      </c>
      <c r="V76" s="36">
        <v>6300</v>
      </c>
      <c r="W76" s="38" t="s">
        <v>153</v>
      </c>
      <c r="X76" s="38" t="s">
        <v>154</v>
      </c>
      <c r="Y76" s="38" t="s">
        <v>45</v>
      </c>
      <c r="Z76" s="38" t="s">
        <v>987</v>
      </c>
      <c r="AA76" s="39">
        <v>44806.548900462964</v>
      </c>
      <c r="AB76" s="38" t="s">
        <v>103</v>
      </c>
      <c r="AC76" s="10" t="str">
        <f>VLOOKUP(Data!$AB76,Name!$B:$F,2,FALSE)</f>
        <v>IT Support</v>
      </c>
      <c r="AD76" s="10" t="str">
        <f>VLOOKUP(Data!$AB76,Name!$B:$F,3,FALSE)</f>
        <v>Point IT</v>
      </c>
      <c r="AE76" s="10" t="str">
        <f>VLOOKUP(Data!$AB76,Name!$B:$F,4,FALSE)</f>
        <v>Frist tier</v>
      </c>
      <c r="AF76" s="10" t="str">
        <f>VLOOKUP(Data!$AB76,Name!$B:$F,5,FALSE)</f>
        <v>Frist tier</v>
      </c>
      <c r="AG76" s="38" t="s">
        <v>52</v>
      </c>
      <c r="AH76" s="38" t="s">
        <v>48</v>
      </c>
      <c r="AI76" s="38" t="s">
        <v>77</v>
      </c>
      <c r="AJ76" s="38" t="s">
        <v>1467</v>
      </c>
      <c r="AK76" s="38" t="s">
        <v>570</v>
      </c>
      <c r="AL76" s="43"/>
      <c r="AM76" s="38" t="s">
        <v>39</v>
      </c>
      <c r="AN76" s="38" t="s">
        <v>50</v>
      </c>
      <c r="AO76" s="44">
        <v>0</v>
      </c>
      <c r="AP76" s="39">
        <v>44806.556643518517</v>
      </c>
      <c r="AQ76" s="45" t="s">
        <v>56</v>
      </c>
      <c r="AR76">
        <f t="shared" si="7"/>
        <v>13</v>
      </c>
      <c r="AS76" s="35">
        <v>0.54722222222222217</v>
      </c>
    </row>
    <row r="77" spans="1:45" ht="24" hidden="1" customHeight="1">
      <c r="A77" s="10" t="s">
        <v>35</v>
      </c>
      <c r="B77" s="10" t="s">
        <v>54</v>
      </c>
      <c r="C77" s="42">
        <v>44806.567361111112</v>
      </c>
      <c r="D77" s="42">
        <v>44806.566666666666</v>
      </c>
      <c r="E77" s="10">
        <v>2022</v>
      </c>
      <c r="F77" s="10">
        <f t="shared" si="4"/>
        <v>9</v>
      </c>
      <c r="G77" s="10">
        <f t="shared" si="5"/>
        <v>2</v>
      </c>
      <c r="H77" s="50">
        <f t="shared" si="6"/>
        <v>0.56666666666666665</v>
      </c>
      <c r="I77" s="40" t="s">
        <v>37</v>
      </c>
      <c r="J77" s="40" t="s">
        <v>1468</v>
      </c>
      <c r="K77" s="37">
        <v>11206</v>
      </c>
      <c r="L77" s="41">
        <v>44818.700601851851</v>
      </c>
      <c r="M77" s="40" t="s">
        <v>38</v>
      </c>
      <c r="N77" s="40" t="s">
        <v>39</v>
      </c>
      <c r="O77" s="41"/>
      <c r="P77" s="40" t="s">
        <v>40</v>
      </c>
      <c r="Q77" s="40" t="s">
        <v>41</v>
      </c>
      <c r="R77" s="37">
        <v>1</v>
      </c>
      <c r="S77" s="40" t="s">
        <v>198</v>
      </c>
      <c r="T77" s="37">
        <v>0</v>
      </c>
      <c r="U77" s="40" t="s">
        <v>41</v>
      </c>
      <c r="V77" s="37">
        <v>642175520</v>
      </c>
      <c r="W77" s="40" t="s">
        <v>194</v>
      </c>
      <c r="X77" s="40" t="s">
        <v>195</v>
      </c>
      <c r="Y77" s="40" t="s">
        <v>45</v>
      </c>
      <c r="Z77" s="40" t="s">
        <v>473</v>
      </c>
      <c r="AA77" s="41">
        <v>44806.567488425928</v>
      </c>
      <c r="AB77" s="40" t="s">
        <v>196</v>
      </c>
      <c r="AC77" s="10" t="str">
        <f>VLOOKUP(Data!$AB77,Name!$B:$F,2,FALSE)</f>
        <v>Application Support</v>
      </c>
      <c r="AD77" s="10" t="str">
        <f>VLOOKUP(Data!$AB77,Name!$B:$F,3,FALSE)</f>
        <v>CRA</v>
      </c>
      <c r="AE77" s="10" t="str">
        <f>VLOOKUP(Data!$AB77,Name!$B:$F,4,FALSE)</f>
        <v>Second tier</v>
      </c>
      <c r="AF77" s="10" t="str">
        <f>VLOOKUP(Data!$AB77,Name!$B:$F,5,FALSE)</f>
        <v>Second tier</v>
      </c>
      <c r="AG77" s="40" t="s">
        <v>52</v>
      </c>
      <c r="AH77" s="40" t="s">
        <v>48</v>
      </c>
      <c r="AI77" s="40" t="s">
        <v>197</v>
      </c>
      <c r="AJ77" s="40" t="s">
        <v>1469</v>
      </c>
      <c r="AK77" s="40" t="s">
        <v>1349</v>
      </c>
      <c r="AL77" s="46"/>
      <c r="AM77" s="40" t="s">
        <v>39</v>
      </c>
      <c r="AN77" s="40" t="s">
        <v>50</v>
      </c>
      <c r="AO77" s="47">
        <v>0</v>
      </c>
      <c r="AP77" s="41">
        <v>44816.450601851851</v>
      </c>
      <c r="AQ77" s="48" t="s">
        <v>41</v>
      </c>
      <c r="AR77">
        <f t="shared" si="7"/>
        <v>13</v>
      </c>
      <c r="AS77" s="35">
        <v>0.56666666666666665</v>
      </c>
    </row>
    <row r="78" spans="1:45" ht="24" hidden="1" customHeight="1">
      <c r="A78" s="10" t="s">
        <v>35</v>
      </c>
      <c r="B78" s="10" t="s">
        <v>54</v>
      </c>
      <c r="C78" s="42">
        <v>44806.570138888892</v>
      </c>
      <c r="D78" s="42">
        <v>44806.569444444445</v>
      </c>
      <c r="E78" s="10">
        <v>2022</v>
      </c>
      <c r="F78" s="10">
        <f t="shared" si="4"/>
        <v>9</v>
      </c>
      <c r="G78" s="10">
        <f t="shared" si="5"/>
        <v>2</v>
      </c>
      <c r="H78" s="50">
        <f t="shared" si="6"/>
        <v>0.56944444444444442</v>
      </c>
      <c r="I78" s="38" t="s">
        <v>37</v>
      </c>
      <c r="J78" s="38" t="s">
        <v>1470</v>
      </c>
      <c r="K78" s="36">
        <v>11207</v>
      </c>
      <c r="L78" s="39">
        <v>44818.700254629628</v>
      </c>
      <c r="M78" s="38" t="s">
        <v>38</v>
      </c>
      <c r="N78" s="38" t="s">
        <v>39</v>
      </c>
      <c r="O78" s="39"/>
      <c r="P78" s="38" t="s">
        <v>40</v>
      </c>
      <c r="Q78" s="38" t="s">
        <v>41</v>
      </c>
      <c r="R78" s="36">
        <v>1</v>
      </c>
      <c r="S78" s="38" t="s">
        <v>198</v>
      </c>
      <c r="T78" s="36">
        <v>0</v>
      </c>
      <c r="U78" s="38" t="s">
        <v>41</v>
      </c>
      <c r="V78" s="36">
        <v>642175520</v>
      </c>
      <c r="W78" s="38" t="s">
        <v>194</v>
      </c>
      <c r="X78" s="38" t="s">
        <v>195</v>
      </c>
      <c r="Y78" s="38" t="s">
        <v>45</v>
      </c>
      <c r="Z78" s="38" t="s">
        <v>473</v>
      </c>
      <c r="AA78" s="39">
        <v>44806.570289351854</v>
      </c>
      <c r="AB78" s="38" t="s">
        <v>196</v>
      </c>
      <c r="AC78" s="10" t="str">
        <f>VLOOKUP(Data!$AB78,Name!$B:$F,2,FALSE)</f>
        <v>Application Support</v>
      </c>
      <c r="AD78" s="10" t="str">
        <f>VLOOKUP(Data!$AB78,Name!$B:$F,3,FALSE)</f>
        <v>CRA</v>
      </c>
      <c r="AE78" s="10" t="str">
        <f>VLOOKUP(Data!$AB78,Name!$B:$F,4,FALSE)</f>
        <v>Second tier</v>
      </c>
      <c r="AF78" s="10" t="str">
        <f>VLOOKUP(Data!$AB78,Name!$B:$F,5,FALSE)</f>
        <v>Second tier</v>
      </c>
      <c r="AG78" s="38" t="s">
        <v>235</v>
      </c>
      <c r="AH78" s="38" t="s">
        <v>48</v>
      </c>
      <c r="AI78" s="38" t="s">
        <v>197</v>
      </c>
      <c r="AJ78" s="38" t="s">
        <v>1469</v>
      </c>
      <c r="AK78" s="38" t="s">
        <v>1349</v>
      </c>
      <c r="AL78" s="43"/>
      <c r="AM78" s="38" t="s">
        <v>39</v>
      </c>
      <c r="AN78" s="38" t="s">
        <v>50</v>
      </c>
      <c r="AO78" s="44">
        <v>0</v>
      </c>
      <c r="AP78" s="39">
        <v>44816.450254629628</v>
      </c>
      <c r="AQ78" s="45" t="s">
        <v>41</v>
      </c>
      <c r="AR78">
        <f t="shared" si="7"/>
        <v>13</v>
      </c>
      <c r="AS78" s="35">
        <v>0.56944444444444442</v>
      </c>
    </row>
    <row r="79" spans="1:45" ht="24" hidden="1" customHeight="1">
      <c r="A79" s="10" t="s">
        <v>35</v>
      </c>
      <c r="B79" s="10" t="s">
        <v>499</v>
      </c>
      <c r="C79" s="42">
        <v>44806.572222222225</v>
      </c>
      <c r="D79" s="42">
        <v>44806.571527777778</v>
      </c>
      <c r="E79" s="10">
        <v>2022</v>
      </c>
      <c r="F79" s="10">
        <f t="shared" si="4"/>
        <v>9</v>
      </c>
      <c r="G79" s="10">
        <f t="shared" si="5"/>
        <v>2</v>
      </c>
      <c r="H79" s="50">
        <f t="shared" si="6"/>
        <v>0.57152777777777775</v>
      </c>
      <c r="I79" s="40" t="s">
        <v>37</v>
      </c>
      <c r="J79" s="40" t="s">
        <v>1471</v>
      </c>
      <c r="K79" s="37">
        <v>11208</v>
      </c>
      <c r="L79" s="41">
        <v>44841.347974537035</v>
      </c>
      <c r="M79" s="40" t="s">
        <v>38</v>
      </c>
      <c r="N79" s="40" t="s">
        <v>39</v>
      </c>
      <c r="O79" s="41"/>
      <c r="P79" s="40" t="s">
        <v>40</v>
      </c>
      <c r="Q79" s="40" t="s">
        <v>41</v>
      </c>
      <c r="R79" s="37">
        <v>1</v>
      </c>
      <c r="S79" s="40" t="s">
        <v>39</v>
      </c>
      <c r="T79" s="37">
        <v>0</v>
      </c>
      <c r="U79" s="40" t="s">
        <v>41</v>
      </c>
      <c r="V79" s="37">
        <v>642175520</v>
      </c>
      <c r="W79" s="40" t="s">
        <v>194</v>
      </c>
      <c r="X79" s="40" t="s">
        <v>195</v>
      </c>
      <c r="Y79" s="40" t="s">
        <v>45</v>
      </c>
      <c r="Z79" s="40" t="s">
        <v>800</v>
      </c>
      <c r="AA79" s="41">
        <v>44806.572372685187</v>
      </c>
      <c r="AB79" s="40" t="s">
        <v>196</v>
      </c>
      <c r="AC79" s="10" t="str">
        <f>VLOOKUP(Data!$AB79,Name!$B:$F,2,FALSE)</f>
        <v>Application Support</v>
      </c>
      <c r="AD79" s="10" t="str">
        <f>VLOOKUP(Data!$AB79,Name!$B:$F,3,FALSE)</f>
        <v>CRA</v>
      </c>
      <c r="AE79" s="10" t="str">
        <f>VLOOKUP(Data!$AB79,Name!$B:$F,4,FALSE)</f>
        <v>Second tier</v>
      </c>
      <c r="AF79" s="10" t="str">
        <f>VLOOKUP(Data!$AB79,Name!$B:$F,5,FALSE)</f>
        <v>Second tier</v>
      </c>
      <c r="AG79" s="40" t="s">
        <v>52</v>
      </c>
      <c r="AH79" s="40" t="s">
        <v>48</v>
      </c>
      <c r="AI79" s="40" t="s">
        <v>39</v>
      </c>
      <c r="AJ79" s="40" t="s">
        <v>1472</v>
      </c>
      <c r="AK79" s="40" t="s">
        <v>1349</v>
      </c>
      <c r="AL79" s="46"/>
      <c r="AM79" s="40" t="s">
        <v>39</v>
      </c>
      <c r="AN79" s="40" t="s">
        <v>50</v>
      </c>
      <c r="AO79" s="47">
        <v>0</v>
      </c>
      <c r="AP79" s="41">
        <v>44838.472974537035</v>
      </c>
      <c r="AQ79" s="48" t="s">
        <v>41</v>
      </c>
      <c r="AR79">
        <f t="shared" si="7"/>
        <v>13</v>
      </c>
      <c r="AS79" s="35">
        <v>0.57152777777777775</v>
      </c>
    </row>
    <row r="80" spans="1:45" ht="24" hidden="1" customHeight="1">
      <c r="A80" s="10" t="s">
        <v>35</v>
      </c>
      <c r="B80" s="10" t="s">
        <v>499</v>
      </c>
      <c r="C80" s="42">
        <v>44806.573611111111</v>
      </c>
      <c r="D80" s="42">
        <v>44806.573611111111</v>
      </c>
      <c r="E80" s="10">
        <v>2022</v>
      </c>
      <c r="F80" s="10">
        <f t="shared" si="4"/>
        <v>9</v>
      </c>
      <c r="G80" s="10">
        <f t="shared" si="5"/>
        <v>2</v>
      </c>
      <c r="H80" s="50">
        <f t="shared" si="6"/>
        <v>0.57361111111111118</v>
      </c>
      <c r="I80" s="38" t="s">
        <v>37</v>
      </c>
      <c r="J80" s="38" t="s">
        <v>1473</v>
      </c>
      <c r="K80" s="36">
        <v>11209</v>
      </c>
      <c r="L80" s="39">
        <v>44841.347928240742</v>
      </c>
      <c r="M80" s="38" t="s">
        <v>38</v>
      </c>
      <c r="N80" s="38" t="s">
        <v>39</v>
      </c>
      <c r="O80" s="39"/>
      <c r="P80" s="38" t="s">
        <v>40</v>
      </c>
      <c r="Q80" s="38" t="s">
        <v>41</v>
      </c>
      <c r="R80" s="36">
        <v>1</v>
      </c>
      <c r="S80" s="38" t="s">
        <v>39</v>
      </c>
      <c r="T80" s="36">
        <v>0</v>
      </c>
      <c r="U80" s="38" t="s">
        <v>41</v>
      </c>
      <c r="V80" s="36">
        <v>642175520</v>
      </c>
      <c r="W80" s="38" t="s">
        <v>194</v>
      </c>
      <c r="X80" s="38" t="s">
        <v>195</v>
      </c>
      <c r="Y80" s="38" t="s">
        <v>45</v>
      </c>
      <c r="Z80" s="38" t="s">
        <v>749</v>
      </c>
      <c r="AA80" s="39">
        <v>44806.574259259258</v>
      </c>
      <c r="AB80" s="38" t="s">
        <v>196</v>
      </c>
      <c r="AC80" s="10" t="str">
        <f>VLOOKUP(Data!$AB80,Name!$B:$F,2,FALSE)</f>
        <v>Application Support</v>
      </c>
      <c r="AD80" s="10" t="str">
        <f>VLOOKUP(Data!$AB80,Name!$B:$F,3,FALSE)</f>
        <v>CRA</v>
      </c>
      <c r="AE80" s="10" t="str">
        <f>VLOOKUP(Data!$AB80,Name!$B:$F,4,FALSE)</f>
        <v>Second tier</v>
      </c>
      <c r="AF80" s="10" t="str">
        <f>VLOOKUP(Data!$AB80,Name!$B:$F,5,FALSE)</f>
        <v>Second tier</v>
      </c>
      <c r="AG80" s="38" t="s">
        <v>52</v>
      </c>
      <c r="AH80" s="38" t="s">
        <v>48</v>
      </c>
      <c r="AI80" s="38" t="s">
        <v>39</v>
      </c>
      <c r="AJ80" s="38" t="s">
        <v>1028</v>
      </c>
      <c r="AK80" s="38" t="s">
        <v>1349</v>
      </c>
      <c r="AL80" s="43"/>
      <c r="AM80" s="38" t="s">
        <v>39</v>
      </c>
      <c r="AN80" s="38" t="s">
        <v>50</v>
      </c>
      <c r="AO80" s="44">
        <v>0</v>
      </c>
      <c r="AP80" s="39">
        <v>44838.472928240742</v>
      </c>
      <c r="AQ80" s="45" t="s">
        <v>41</v>
      </c>
      <c r="AR80">
        <f t="shared" si="7"/>
        <v>13</v>
      </c>
      <c r="AS80" s="35">
        <v>0.57361111111111118</v>
      </c>
    </row>
    <row r="81" spans="1:45" ht="24" hidden="1" customHeight="1">
      <c r="A81" s="10" t="s">
        <v>35</v>
      </c>
      <c r="B81" s="10" t="s">
        <v>329</v>
      </c>
      <c r="C81" s="42">
        <v>44806.575694444444</v>
      </c>
      <c r="D81" s="42">
        <v>44806.575694444444</v>
      </c>
      <c r="E81" s="10">
        <v>2022</v>
      </c>
      <c r="F81" s="10">
        <f t="shared" si="4"/>
        <v>9</v>
      </c>
      <c r="G81" s="10">
        <f t="shared" si="5"/>
        <v>2</v>
      </c>
      <c r="H81" s="50">
        <f t="shared" si="6"/>
        <v>0.5756944444444444</v>
      </c>
      <c r="I81" s="40" t="s">
        <v>37</v>
      </c>
      <c r="J81" s="40" t="s">
        <v>1474</v>
      </c>
      <c r="K81" s="37">
        <v>11210</v>
      </c>
      <c r="L81" s="41">
        <v>44841.347870370373</v>
      </c>
      <c r="M81" s="40" t="s">
        <v>38</v>
      </c>
      <c r="N81" s="40" t="s">
        <v>39</v>
      </c>
      <c r="O81" s="41"/>
      <c r="P81" s="40" t="s">
        <v>40</v>
      </c>
      <c r="Q81" s="40" t="s">
        <v>41</v>
      </c>
      <c r="R81" s="37">
        <v>1</v>
      </c>
      <c r="S81" s="40" t="s">
        <v>39</v>
      </c>
      <c r="T81" s="37">
        <v>0</v>
      </c>
      <c r="U81" s="40" t="s">
        <v>41</v>
      </c>
      <c r="V81" s="37">
        <v>642175520</v>
      </c>
      <c r="W81" s="40" t="s">
        <v>194</v>
      </c>
      <c r="X81" s="40" t="s">
        <v>195</v>
      </c>
      <c r="Y81" s="40" t="s">
        <v>45</v>
      </c>
      <c r="Z81" s="40" t="s">
        <v>751</v>
      </c>
      <c r="AA81" s="41">
        <v>44806.576365740744</v>
      </c>
      <c r="AB81" s="40" t="s">
        <v>196</v>
      </c>
      <c r="AC81" s="10" t="str">
        <f>VLOOKUP(Data!$AB81,Name!$B:$F,2,FALSE)</f>
        <v>Application Support</v>
      </c>
      <c r="AD81" s="10" t="str">
        <f>VLOOKUP(Data!$AB81,Name!$B:$F,3,FALSE)</f>
        <v>CRA</v>
      </c>
      <c r="AE81" s="10" t="str">
        <f>VLOOKUP(Data!$AB81,Name!$B:$F,4,FALSE)</f>
        <v>Second tier</v>
      </c>
      <c r="AF81" s="10" t="str">
        <f>VLOOKUP(Data!$AB81,Name!$B:$F,5,FALSE)</f>
        <v>Second tier</v>
      </c>
      <c r="AG81" s="40" t="s">
        <v>235</v>
      </c>
      <c r="AH81" s="40" t="s">
        <v>48</v>
      </c>
      <c r="AI81" s="40" t="s">
        <v>39</v>
      </c>
      <c r="AJ81" s="40" t="s">
        <v>1475</v>
      </c>
      <c r="AK81" s="40" t="s">
        <v>1349</v>
      </c>
      <c r="AL81" s="46"/>
      <c r="AM81" s="40" t="s">
        <v>39</v>
      </c>
      <c r="AN81" s="40" t="s">
        <v>50</v>
      </c>
      <c r="AO81" s="47">
        <v>0</v>
      </c>
      <c r="AP81" s="41">
        <v>44838.472870370373</v>
      </c>
      <c r="AQ81" s="48" t="s">
        <v>41</v>
      </c>
      <c r="AR81">
        <f t="shared" si="7"/>
        <v>13</v>
      </c>
      <c r="AS81" s="35">
        <v>0.5756944444444444</v>
      </c>
    </row>
    <row r="82" spans="1:45" ht="24" hidden="1" customHeight="1">
      <c r="A82" s="10" t="s">
        <v>35</v>
      </c>
      <c r="B82" s="10" t="s">
        <v>329</v>
      </c>
      <c r="C82" s="42">
        <v>44806.57708333333</v>
      </c>
      <c r="D82" s="42">
        <v>44806.57708333333</v>
      </c>
      <c r="E82" s="10">
        <v>2022</v>
      </c>
      <c r="F82" s="10">
        <f t="shared" si="4"/>
        <v>9</v>
      </c>
      <c r="G82" s="10">
        <f t="shared" si="5"/>
        <v>2</v>
      </c>
      <c r="H82" s="50">
        <f t="shared" si="6"/>
        <v>0.57708333333333328</v>
      </c>
      <c r="I82" s="38" t="s">
        <v>37</v>
      </c>
      <c r="J82" s="38" t="s">
        <v>1476</v>
      </c>
      <c r="K82" s="36">
        <v>11211</v>
      </c>
      <c r="L82" s="39">
        <v>44841.347824074073</v>
      </c>
      <c r="M82" s="38" t="s">
        <v>38</v>
      </c>
      <c r="N82" s="38" t="s">
        <v>39</v>
      </c>
      <c r="O82" s="39"/>
      <c r="P82" s="38" t="s">
        <v>40</v>
      </c>
      <c r="Q82" s="38" t="s">
        <v>41</v>
      </c>
      <c r="R82" s="36">
        <v>1</v>
      </c>
      <c r="S82" s="38" t="s">
        <v>39</v>
      </c>
      <c r="T82" s="36">
        <v>0</v>
      </c>
      <c r="U82" s="38" t="s">
        <v>41</v>
      </c>
      <c r="V82" s="36">
        <v>642175520</v>
      </c>
      <c r="W82" s="38" t="s">
        <v>194</v>
      </c>
      <c r="X82" s="38" t="s">
        <v>195</v>
      </c>
      <c r="Y82" s="38" t="s">
        <v>45</v>
      </c>
      <c r="Z82" s="38" t="s">
        <v>800</v>
      </c>
      <c r="AA82" s="39">
        <v>44806.577546296299</v>
      </c>
      <c r="AB82" s="38" t="s">
        <v>196</v>
      </c>
      <c r="AC82" s="10" t="str">
        <f>VLOOKUP(Data!$AB82,Name!$B:$F,2,FALSE)</f>
        <v>Application Support</v>
      </c>
      <c r="AD82" s="10" t="str">
        <f>VLOOKUP(Data!$AB82,Name!$B:$F,3,FALSE)</f>
        <v>CRA</v>
      </c>
      <c r="AE82" s="10" t="str">
        <f>VLOOKUP(Data!$AB82,Name!$B:$F,4,FALSE)</f>
        <v>Second tier</v>
      </c>
      <c r="AF82" s="10" t="str">
        <f>VLOOKUP(Data!$AB82,Name!$B:$F,5,FALSE)</f>
        <v>Second tier</v>
      </c>
      <c r="AG82" s="38" t="s">
        <v>235</v>
      </c>
      <c r="AH82" s="38" t="s">
        <v>48</v>
      </c>
      <c r="AI82" s="38" t="s">
        <v>39</v>
      </c>
      <c r="AJ82" s="38" t="s">
        <v>1475</v>
      </c>
      <c r="AK82" s="38" t="s">
        <v>1349</v>
      </c>
      <c r="AL82" s="43"/>
      <c r="AM82" s="38" t="s">
        <v>39</v>
      </c>
      <c r="AN82" s="38" t="s">
        <v>50</v>
      </c>
      <c r="AO82" s="44">
        <v>0</v>
      </c>
      <c r="AP82" s="39">
        <v>44838.472824074073</v>
      </c>
      <c r="AQ82" s="45" t="s">
        <v>41</v>
      </c>
      <c r="AR82">
        <f t="shared" si="7"/>
        <v>13</v>
      </c>
      <c r="AS82" s="35">
        <v>0.57708333333333328</v>
      </c>
    </row>
    <row r="83" spans="1:45" ht="24" hidden="1" customHeight="1">
      <c r="A83" s="10" t="s">
        <v>35</v>
      </c>
      <c r="B83" s="10" t="s">
        <v>36</v>
      </c>
      <c r="C83" s="42">
        <v>44837.486111111109</v>
      </c>
      <c r="D83" s="42">
        <v>44806.577777777777</v>
      </c>
      <c r="E83" s="10">
        <v>2022</v>
      </c>
      <c r="F83" s="10">
        <f t="shared" si="4"/>
        <v>9</v>
      </c>
      <c r="G83" s="10">
        <f t="shared" si="5"/>
        <v>2</v>
      </c>
      <c r="H83" s="50">
        <f t="shared" si="6"/>
        <v>0.57777777777777783</v>
      </c>
      <c r="I83" s="40" t="s">
        <v>37</v>
      </c>
      <c r="J83" s="40" t="s">
        <v>1477</v>
      </c>
      <c r="K83" s="37">
        <v>11212</v>
      </c>
      <c r="L83" s="41">
        <v>44811.452870370369</v>
      </c>
      <c r="M83" s="40" t="s">
        <v>38</v>
      </c>
      <c r="N83" s="40" t="s">
        <v>39</v>
      </c>
      <c r="O83" s="41"/>
      <c r="P83" s="40" t="s">
        <v>40</v>
      </c>
      <c r="Q83" s="40" t="s">
        <v>56</v>
      </c>
      <c r="R83" s="37">
        <v>1</v>
      </c>
      <c r="S83" s="40" t="s">
        <v>42</v>
      </c>
      <c r="T83" s="37">
        <v>0</v>
      </c>
      <c r="U83" s="40" t="s">
        <v>41</v>
      </c>
      <c r="V83" s="37">
        <v>8770</v>
      </c>
      <c r="W83" s="40" t="s">
        <v>248</v>
      </c>
      <c r="X83" s="40" t="s">
        <v>249</v>
      </c>
      <c r="Y83" s="40" t="s">
        <v>66</v>
      </c>
      <c r="Z83" s="40" t="s">
        <v>1478</v>
      </c>
      <c r="AA83" s="41">
        <v>44837.486284722225</v>
      </c>
      <c r="AB83" s="40" t="s">
        <v>151</v>
      </c>
      <c r="AC83" s="10" t="str">
        <f>VLOOKUP(Data!$AB83,Name!$B:$F,2,FALSE)</f>
        <v>IT Support</v>
      </c>
      <c r="AD83" s="10" t="str">
        <f>VLOOKUP(Data!$AB83,Name!$B:$F,3,FALSE)</f>
        <v>Point IT</v>
      </c>
      <c r="AE83" s="10" t="str">
        <f>VLOOKUP(Data!$AB83,Name!$B:$F,4,FALSE)</f>
        <v>Second tier</v>
      </c>
      <c r="AF83" s="10" t="str">
        <f>VLOOKUP(Data!$AB83,Name!$B:$F,5,FALSE)</f>
        <v>Onsite</v>
      </c>
      <c r="AG83" s="40" t="s">
        <v>47</v>
      </c>
      <c r="AH83" s="40" t="s">
        <v>48</v>
      </c>
      <c r="AI83" s="40" t="s">
        <v>49</v>
      </c>
      <c r="AJ83" s="40" t="s">
        <v>250</v>
      </c>
      <c r="AK83" s="40" t="s">
        <v>1466</v>
      </c>
      <c r="AL83" s="46">
        <v>44686</v>
      </c>
      <c r="AM83" s="40" t="s">
        <v>39</v>
      </c>
      <c r="AN83" s="40" t="s">
        <v>50</v>
      </c>
      <c r="AO83" s="47">
        <v>0</v>
      </c>
      <c r="AP83" s="41">
        <v>44837.564155092594</v>
      </c>
      <c r="AQ83" s="48" t="s">
        <v>56</v>
      </c>
      <c r="AR83">
        <f t="shared" si="7"/>
        <v>13</v>
      </c>
      <c r="AS83" s="35">
        <v>0.57777777777777783</v>
      </c>
    </row>
    <row r="84" spans="1:45" ht="24" hidden="1" customHeight="1">
      <c r="A84" s="10" t="s">
        <v>35</v>
      </c>
      <c r="B84" s="10" t="s">
        <v>73</v>
      </c>
      <c r="C84" s="42">
        <v>44806.675000000003</v>
      </c>
      <c r="D84" s="42">
        <v>44806.577777777777</v>
      </c>
      <c r="E84" s="10">
        <v>2022</v>
      </c>
      <c r="F84" s="10">
        <f t="shared" si="4"/>
        <v>9</v>
      </c>
      <c r="G84" s="10">
        <f t="shared" si="5"/>
        <v>2</v>
      </c>
      <c r="H84" s="50">
        <f t="shared" si="6"/>
        <v>0.57777777777777783</v>
      </c>
      <c r="I84" s="38" t="s">
        <v>37</v>
      </c>
      <c r="J84" s="38" t="s">
        <v>1479</v>
      </c>
      <c r="K84" s="36">
        <v>11213</v>
      </c>
      <c r="L84" s="39">
        <v>44818.674293981479</v>
      </c>
      <c r="M84" s="38" t="s">
        <v>38</v>
      </c>
      <c r="N84" s="38" t="s">
        <v>39</v>
      </c>
      <c r="O84" s="39"/>
      <c r="P84" s="38" t="s">
        <v>40</v>
      </c>
      <c r="Q84" s="38" t="s">
        <v>56</v>
      </c>
      <c r="R84" s="36">
        <v>1</v>
      </c>
      <c r="S84" s="38" t="s">
        <v>42</v>
      </c>
      <c r="T84" s="36">
        <v>0</v>
      </c>
      <c r="U84" s="38" t="s">
        <v>56</v>
      </c>
      <c r="V84" s="36">
        <v>6094</v>
      </c>
      <c r="W84" s="38" t="s">
        <v>1480</v>
      </c>
      <c r="X84" s="38" t="s">
        <v>1481</v>
      </c>
      <c r="Y84" s="38" t="s">
        <v>45</v>
      </c>
      <c r="Z84" s="38" t="s">
        <v>1482</v>
      </c>
      <c r="AA84" s="39">
        <v>44806.580312500002</v>
      </c>
      <c r="AB84" s="38" t="s">
        <v>103</v>
      </c>
      <c r="AC84" s="10" t="str">
        <f>VLOOKUP(Data!$AB84,Name!$B:$F,2,FALSE)</f>
        <v>IT Support</v>
      </c>
      <c r="AD84" s="10" t="str">
        <f>VLOOKUP(Data!$AB84,Name!$B:$F,3,FALSE)</f>
        <v>Point IT</v>
      </c>
      <c r="AE84" s="10" t="str">
        <f>VLOOKUP(Data!$AB84,Name!$B:$F,4,FALSE)</f>
        <v>Frist tier</v>
      </c>
      <c r="AF84" s="10" t="str">
        <f>VLOOKUP(Data!$AB84,Name!$B:$F,5,FALSE)</f>
        <v>Frist tier</v>
      </c>
      <c r="AG84" s="38" t="s">
        <v>52</v>
      </c>
      <c r="AH84" s="38" t="s">
        <v>48</v>
      </c>
      <c r="AI84" s="38" t="s">
        <v>77</v>
      </c>
      <c r="AJ84" s="38" t="s">
        <v>1479</v>
      </c>
      <c r="AK84" s="38" t="s">
        <v>1483</v>
      </c>
      <c r="AL84" s="43">
        <v>44686</v>
      </c>
      <c r="AM84" s="38" t="s">
        <v>39</v>
      </c>
      <c r="AN84" s="38" t="s">
        <v>50</v>
      </c>
      <c r="AO84" s="44">
        <v>0</v>
      </c>
      <c r="AP84" s="39">
        <v>44807.3984375</v>
      </c>
      <c r="AQ84" s="45" t="s">
        <v>56</v>
      </c>
      <c r="AR84">
        <f t="shared" si="7"/>
        <v>13</v>
      </c>
      <c r="AS84" s="35">
        <v>0.57777777777777783</v>
      </c>
    </row>
    <row r="85" spans="1:45" ht="24" hidden="1" customHeight="1">
      <c r="A85" s="10" t="s">
        <v>35</v>
      </c>
      <c r="B85" s="10" t="s">
        <v>178</v>
      </c>
      <c r="C85" s="10"/>
      <c r="D85" s="42">
        <v>44806.581944444442</v>
      </c>
      <c r="E85" s="10">
        <v>2022</v>
      </c>
      <c r="F85" s="10">
        <f t="shared" si="4"/>
        <v>9</v>
      </c>
      <c r="G85" s="10">
        <f t="shared" si="5"/>
        <v>2</v>
      </c>
      <c r="H85" s="50">
        <f t="shared" si="6"/>
        <v>0.58194444444444449</v>
      </c>
      <c r="I85" s="40" t="s">
        <v>37</v>
      </c>
      <c r="J85" s="40" t="s">
        <v>39</v>
      </c>
      <c r="K85" s="37">
        <v>11214</v>
      </c>
      <c r="L85" s="41">
        <v>44820.416666666664</v>
      </c>
      <c r="M85" s="40" t="s">
        <v>38</v>
      </c>
      <c r="N85" s="40" t="s">
        <v>39</v>
      </c>
      <c r="O85" s="41"/>
      <c r="P85" s="40" t="s">
        <v>40</v>
      </c>
      <c r="Q85" s="40" t="s">
        <v>56</v>
      </c>
      <c r="R85" s="37">
        <v>1</v>
      </c>
      <c r="S85" s="40" t="s">
        <v>179</v>
      </c>
      <c r="T85" s="37">
        <v>0</v>
      </c>
      <c r="U85" s="40" t="s">
        <v>41</v>
      </c>
      <c r="V85" s="37">
        <v>8185</v>
      </c>
      <c r="W85" s="40" t="s">
        <v>1462</v>
      </c>
      <c r="X85" s="40" t="s">
        <v>1463</v>
      </c>
      <c r="Y85" s="40" t="s">
        <v>39</v>
      </c>
      <c r="Z85" s="40" t="s">
        <v>39</v>
      </c>
      <c r="AA85" s="41"/>
      <c r="AB85" s="40" t="s">
        <v>177</v>
      </c>
      <c r="AC85" s="10" t="str">
        <f>VLOOKUP(Data!$AB85,Name!$B:$F,2,FALSE)</f>
        <v>IT Manager</v>
      </c>
      <c r="AD85" s="10" t="str">
        <f>VLOOKUP(Data!$AB85,Name!$B:$F,3,FALSE)</f>
        <v>CRA</v>
      </c>
      <c r="AE85" s="10" t="str">
        <f>VLOOKUP(Data!$AB85,Name!$B:$F,4,FALSE)</f>
        <v>Second tier</v>
      </c>
      <c r="AF85" s="10" t="str">
        <f>VLOOKUP(Data!$AB85,Name!$B:$F,5,FALSE)</f>
        <v>Second tier</v>
      </c>
      <c r="AG85" s="40" t="s">
        <v>47</v>
      </c>
      <c r="AH85" s="40" t="s">
        <v>160</v>
      </c>
      <c r="AI85" s="40" t="s">
        <v>254</v>
      </c>
      <c r="AJ85" s="40" t="s">
        <v>1465</v>
      </c>
      <c r="AK85" s="40" t="s">
        <v>1466</v>
      </c>
      <c r="AL85" s="46"/>
      <c r="AM85" s="40" t="s">
        <v>39</v>
      </c>
      <c r="AN85" s="40" t="s">
        <v>53</v>
      </c>
      <c r="AO85" s="47">
        <v>0</v>
      </c>
      <c r="AP85" s="41">
        <v>44816.564328703702</v>
      </c>
      <c r="AQ85" s="48" t="s">
        <v>56</v>
      </c>
      <c r="AR85">
        <f t="shared" si="7"/>
        <v>13</v>
      </c>
      <c r="AS85" s="35">
        <v>0.58194444444444449</v>
      </c>
    </row>
    <row r="86" spans="1:45" ht="24" hidden="1" customHeight="1">
      <c r="A86" s="10" t="s">
        <v>35</v>
      </c>
      <c r="B86" s="10" t="s">
        <v>329</v>
      </c>
      <c r="C86" s="42">
        <v>44817.355555555558</v>
      </c>
      <c r="D86" s="42">
        <v>44806.582638888889</v>
      </c>
      <c r="E86" s="10">
        <v>2022</v>
      </c>
      <c r="F86" s="10">
        <f t="shared" si="4"/>
        <v>9</v>
      </c>
      <c r="G86" s="10">
        <f t="shared" si="5"/>
        <v>2</v>
      </c>
      <c r="H86" s="50">
        <f t="shared" si="6"/>
        <v>0.58263888888888882</v>
      </c>
      <c r="I86" s="38" t="s">
        <v>37</v>
      </c>
      <c r="J86" s="38" t="s">
        <v>39</v>
      </c>
      <c r="K86" s="36">
        <v>11215</v>
      </c>
      <c r="L86" s="39">
        <v>44818.458333333336</v>
      </c>
      <c r="M86" s="38" t="s">
        <v>38</v>
      </c>
      <c r="N86" s="38" t="s">
        <v>39</v>
      </c>
      <c r="O86" s="39"/>
      <c r="P86" s="38" t="s">
        <v>40</v>
      </c>
      <c r="Q86" s="38" t="s">
        <v>56</v>
      </c>
      <c r="R86" s="36">
        <v>1</v>
      </c>
      <c r="S86" s="38" t="s">
        <v>732</v>
      </c>
      <c r="T86" s="36">
        <v>0</v>
      </c>
      <c r="U86" s="38" t="s">
        <v>41</v>
      </c>
      <c r="V86" s="36">
        <v>5773</v>
      </c>
      <c r="W86" s="38" t="s">
        <v>1344</v>
      </c>
      <c r="X86" s="38" t="s">
        <v>1345</v>
      </c>
      <c r="Y86" s="38" t="s">
        <v>45</v>
      </c>
      <c r="Z86" s="38" t="s">
        <v>1484</v>
      </c>
      <c r="AA86" s="39">
        <v>44817.355914351851</v>
      </c>
      <c r="AB86" s="38" t="s">
        <v>189</v>
      </c>
      <c r="AC86" s="10" t="str">
        <f>VLOOKUP(Data!$AB86,Name!$B:$F,2,FALSE)</f>
        <v>IT Support</v>
      </c>
      <c r="AD86" s="10" t="str">
        <f>VLOOKUP(Data!$AB86,Name!$B:$F,3,FALSE)</f>
        <v>CRA</v>
      </c>
      <c r="AE86" s="10" t="str">
        <f>VLOOKUP(Data!$AB86,Name!$B:$F,4,FALSE)</f>
        <v>Second tier</v>
      </c>
      <c r="AF86" s="10" t="str">
        <f>VLOOKUP(Data!$AB86,Name!$B:$F,5,FALSE)</f>
        <v>Second tier</v>
      </c>
      <c r="AG86" s="38" t="s">
        <v>47</v>
      </c>
      <c r="AH86" s="38" t="s">
        <v>48</v>
      </c>
      <c r="AI86" s="38" t="s">
        <v>330</v>
      </c>
      <c r="AJ86" s="38" t="s">
        <v>1374</v>
      </c>
      <c r="AK86" s="38" t="s">
        <v>328</v>
      </c>
      <c r="AL86" s="43"/>
      <c r="AM86" s="38" t="s">
        <v>39</v>
      </c>
      <c r="AN86" s="38" t="s">
        <v>53</v>
      </c>
      <c r="AO86" s="44">
        <v>0</v>
      </c>
      <c r="AP86" s="39">
        <v>44817.355914351851</v>
      </c>
      <c r="AQ86" s="45" t="s">
        <v>56</v>
      </c>
      <c r="AR86">
        <f t="shared" si="7"/>
        <v>13</v>
      </c>
      <c r="AS86" s="35">
        <v>0.58263888888888882</v>
      </c>
    </row>
    <row r="87" spans="1:45" ht="24" hidden="1" customHeight="1">
      <c r="A87" s="10" t="s">
        <v>35</v>
      </c>
      <c r="B87" s="10" t="s">
        <v>92</v>
      </c>
      <c r="C87" s="42">
        <v>44806.675694444442</v>
      </c>
      <c r="D87" s="42">
        <v>44806.586805555555</v>
      </c>
      <c r="E87" s="10">
        <v>2022</v>
      </c>
      <c r="F87" s="10">
        <f t="shared" si="4"/>
        <v>9</v>
      </c>
      <c r="G87" s="10">
        <f t="shared" si="5"/>
        <v>2</v>
      </c>
      <c r="H87" s="50">
        <f t="shared" si="6"/>
        <v>0.58680555555555558</v>
      </c>
      <c r="I87" s="40" t="s">
        <v>37</v>
      </c>
      <c r="J87" s="40" t="s">
        <v>1485</v>
      </c>
      <c r="K87" s="37">
        <v>11216</v>
      </c>
      <c r="L87" s="41">
        <v>44838.594849537039</v>
      </c>
      <c r="M87" s="40" t="s">
        <v>38</v>
      </c>
      <c r="N87" s="40" t="s">
        <v>39</v>
      </c>
      <c r="O87" s="41"/>
      <c r="P87" s="40" t="s">
        <v>40</v>
      </c>
      <c r="Q87" s="40" t="s">
        <v>56</v>
      </c>
      <c r="R87" s="37">
        <v>2</v>
      </c>
      <c r="S87" s="40" t="s">
        <v>127</v>
      </c>
      <c r="T87" s="37">
        <v>0</v>
      </c>
      <c r="U87" s="40" t="s">
        <v>56</v>
      </c>
      <c r="V87" s="37">
        <v>6021</v>
      </c>
      <c r="W87" s="40" t="s">
        <v>438</v>
      </c>
      <c r="X87" s="40" t="s">
        <v>439</v>
      </c>
      <c r="Y87" s="40" t="s">
        <v>45</v>
      </c>
      <c r="Z87" s="40" t="s">
        <v>1486</v>
      </c>
      <c r="AA87" s="41">
        <v>44806.603333333333</v>
      </c>
      <c r="AB87" s="40" t="s">
        <v>51</v>
      </c>
      <c r="AC87" s="10" t="str">
        <f>VLOOKUP(Data!$AB87,Name!$B:$F,2,FALSE)</f>
        <v>IT Support</v>
      </c>
      <c r="AD87" s="10" t="str">
        <f>VLOOKUP(Data!$AB87,Name!$B:$F,3,FALSE)</f>
        <v>Point IT</v>
      </c>
      <c r="AE87" s="10" t="str">
        <f>VLOOKUP(Data!$AB87,Name!$B:$F,4,FALSE)</f>
        <v>Second tier</v>
      </c>
      <c r="AF87" s="10" t="str">
        <f>VLOOKUP(Data!$AB87,Name!$B:$F,5,FALSE)</f>
        <v>Onsite</v>
      </c>
      <c r="AG87" s="40" t="s">
        <v>47</v>
      </c>
      <c r="AH87" s="40" t="s">
        <v>48</v>
      </c>
      <c r="AI87" s="40" t="s">
        <v>107</v>
      </c>
      <c r="AJ87" s="40" t="s">
        <v>1487</v>
      </c>
      <c r="AK87" s="40" t="s">
        <v>712</v>
      </c>
      <c r="AL87" s="46"/>
      <c r="AM87" s="40" t="s">
        <v>39</v>
      </c>
      <c r="AN87" s="40" t="s">
        <v>50</v>
      </c>
      <c r="AO87" s="47">
        <v>0</v>
      </c>
      <c r="AP87" s="41">
        <v>44826.610821759263</v>
      </c>
      <c r="AQ87" s="48" t="s">
        <v>56</v>
      </c>
      <c r="AR87">
        <f t="shared" si="7"/>
        <v>14</v>
      </c>
      <c r="AS87" s="35">
        <v>0.58680555555555558</v>
      </c>
    </row>
    <row r="88" spans="1:45" ht="24" hidden="1" customHeight="1">
      <c r="A88" s="10" t="s">
        <v>35</v>
      </c>
      <c r="B88" s="10" t="s">
        <v>54</v>
      </c>
      <c r="C88" s="42">
        <v>44809.636111111111</v>
      </c>
      <c r="D88" s="42">
        <v>44806.588194444441</v>
      </c>
      <c r="E88" s="10">
        <v>2022</v>
      </c>
      <c r="F88" s="10">
        <f t="shared" si="4"/>
        <v>9</v>
      </c>
      <c r="G88" s="10">
        <f t="shared" si="5"/>
        <v>2</v>
      </c>
      <c r="H88" s="50">
        <f t="shared" si="6"/>
        <v>0.58819444444444446</v>
      </c>
      <c r="I88" s="38" t="s">
        <v>37</v>
      </c>
      <c r="J88" s="38" t="s">
        <v>1488</v>
      </c>
      <c r="K88" s="36">
        <v>11217</v>
      </c>
      <c r="L88" s="39">
        <v>44818.58865740741</v>
      </c>
      <c r="M88" s="38" t="s">
        <v>887</v>
      </c>
      <c r="N88" s="38" t="s">
        <v>45</v>
      </c>
      <c r="O88" s="39">
        <v>44806.60496527778</v>
      </c>
      <c r="P88" s="38" t="s">
        <v>40</v>
      </c>
      <c r="Q88" s="38" t="s">
        <v>56</v>
      </c>
      <c r="R88" s="36">
        <v>3</v>
      </c>
      <c r="S88" s="38" t="s">
        <v>135</v>
      </c>
      <c r="T88" s="36">
        <v>2</v>
      </c>
      <c r="U88" s="38" t="s">
        <v>56</v>
      </c>
      <c r="V88" s="36">
        <v>6732</v>
      </c>
      <c r="W88" s="38" t="s">
        <v>322</v>
      </c>
      <c r="X88" s="38" t="s">
        <v>323</v>
      </c>
      <c r="Y88" s="38" t="s">
        <v>45</v>
      </c>
      <c r="Z88" s="38" t="s">
        <v>1489</v>
      </c>
      <c r="AA88" s="39">
        <v>44809.636111111111</v>
      </c>
      <c r="AB88" s="38" t="s">
        <v>110</v>
      </c>
      <c r="AC88" s="10" t="str">
        <f>VLOOKUP(Data!$AB88,Name!$B:$F,2,FALSE)</f>
        <v>E-sarabun</v>
      </c>
      <c r="AD88" s="10" t="str">
        <f>VLOOKUP(Data!$AB88,Name!$B:$F,3,FALSE)</f>
        <v>CRA</v>
      </c>
      <c r="AE88" s="10" t="str">
        <f>VLOOKUP(Data!$AB88,Name!$B:$F,4,FALSE)</f>
        <v>Second tier</v>
      </c>
      <c r="AF88" s="10" t="str">
        <f>VLOOKUP(Data!$AB88,Name!$B:$F,5,FALSE)</f>
        <v>Second tier</v>
      </c>
      <c r="AG88" s="38" t="s">
        <v>47</v>
      </c>
      <c r="AH88" s="38" t="s">
        <v>48</v>
      </c>
      <c r="AI88" s="38" t="s">
        <v>97</v>
      </c>
      <c r="AJ88" s="38" t="s">
        <v>662</v>
      </c>
      <c r="AK88" s="38" t="s">
        <v>485</v>
      </c>
      <c r="AL88" s="43"/>
      <c r="AM88" s="38" t="s">
        <v>39</v>
      </c>
      <c r="AN88" s="38" t="s">
        <v>53</v>
      </c>
      <c r="AO88" s="44">
        <v>0</v>
      </c>
      <c r="AP88" s="39">
        <v>44809.636111111111</v>
      </c>
      <c r="AQ88" s="45" t="s">
        <v>56</v>
      </c>
      <c r="AR88">
        <f t="shared" si="7"/>
        <v>14</v>
      </c>
      <c r="AS88" s="35">
        <v>0.58819444444444446</v>
      </c>
    </row>
    <row r="89" spans="1:45" ht="24" hidden="1" customHeight="1">
      <c r="A89" s="10" t="s">
        <v>35</v>
      </c>
      <c r="B89" s="10" t="s">
        <v>54</v>
      </c>
      <c r="C89" s="42">
        <v>44806.620138888888</v>
      </c>
      <c r="D89" s="42">
        <v>44806.595138888886</v>
      </c>
      <c r="E89" s="10">
        <v>2022</v>
      </c>
      <c r="F89" s="10">
        <f t="shared" si="4"/>
        <v>9</v>
      </c>
      <c r="G89" s="10">
        <f t="shared" si="5"/>
        <v>2</v>
      </c>
      <c r="H89" s="50">
        <f t="shared" si="6"/>
        <v>0.59513888888888888</v>
      </c>
      <c r="I89" s="40" t="s">
        <v>37</v>
      </c>
      <c r="J89" s="40" t="s">
        <v>39</v>
      </c>
      <c r="K89" s="37">
        <v>11218</v>
      </c>
      <c r="L89" s="41">
        <v>44811.470462962963</v>
      </c>
      <c r="M89" s="40" t="s">
        <v>1490</v>
      </c>
      <c r="N89" s="40" t="s">
        <v>45</v>
      </c>
      <c r="O89" s="41">
        <v>44806.620011574072</v>
      </c>
      <c r="P89" s="40" t="s">
        <v>40</v>
      </c>
      <c r="Q89" s="40" t="s">
        <v>56</v>
      </c>
      <c r="R89" s="37">
        <v>1</v>
      </c>
      <c r="S89" s="40" t="s">
        <v>135</v>
      </c>
      <c r="T89" s="37">
        <v>1</v>
      </c>
      <c r="U89" s="40" t="s">
        <v>41</v>
      </c>
      <c r="V89" s="37">
        <v>8224</v>
      </c>
      <c r="W89" s="40" t="s">
        <v>893</v>
      </c>
      <c r="X89" s="40" t="s">
        <v>894</v>
      </c>
      <c r="Y89" s="40" t="s">
        <v>45</v>
      </c>
      <c r="Z89" s="40" t="s">
        <v>1491</v>
      </c>
      <c r="AA89" s="41">
        <v>44806.620370370372</v>
      </c>
      <c r="AB89" s="40" t="s">
        <v>110</v>
      </c>
      <c r="AC89" s="10" t="str">
        <f>VLOOKUP(Data!$AB89,Name!$B:$F,2,FALSE)</f>
        <v>E-sarabun</v>
      </c>
      <c r="AD89" s="10" t="str">
        <f>VLOOKUP(Data!$AB89,Name!$B:$F,3,FALSE)</f>
        <v>CRA</v>
      </c>
      <c r="AE89" s="10" t="str">
        <f>VLOOKUP(Data!$AB89,Name!$B:$F,4,FALSE)</f>
        <v>Second tier</v>
      </c>
      <c r="AF89" s="10" t="str">
        <f>VLOOKUP(Data!$AB89,Name!$B:$F,5,FALSE)</f>
        <v>Second tier</v>
      </c>
      <c r="AG89" s="40" t="s">
        <v>47</v>
      </c>
      <c r="AH89" s="40" t="s">
        <v>48</v>
      </c>
      <c r="AI89" s="40" t="s">
        <v>97</v>
      </c>
      <c r="AJ89" s="40" t="s">
        <v>895</v>
      </c>
      <c r="AK89" s="40" t="s">
        <v>1288</v>
      </c>
      <c r="AL89" s="46"/>
      <c r="AM89" s="40" t="s">
        <v>39</v>
      </c>
      <c r="AN89" s="40" t="s">
        <v>53</v>
      </c>
      <c r="AO89" s="47">
        <v>0</v>
      </c>
      <c r="AP89" s="41">
        <v>44806.620370370372</v>
      </c>
      <c r="AQ89" s="48" t="s">
        <v>56</v>
      </c>
      <c r="AR89">
        <f t="shared" si="7"/>
        <v>14</v>
      </c>
      <c r="AS89" s="35">
        <v>0.59513888888888888</v>
      </c>
    </row>
    <row r="90" spans="1:45" ht="24" hidden="1" customHeight="1">
      <c r="A90" s="10" t="s">
        <v>35</v>
      </c>
      <c r="B90" s="10" t="s">
        <v>178</v>
      </c>
      <c r="C90" s="42">
        <v>44806.70416666667</v>
      </c>
      <c r="D90" s="42">
        <v>44806.598611111112</v>
      </c>
      <c r="E90" s="10">
        <v>2022</v>
      </c>
      <c r="F90" s="10">
        <f t="shared" si="4"/>
        <v>9</v>
      </c>
      <c r="G90" s="10">
        <f t="shared" si="5"/>
        <v>2</v>
      </c>
      <c r="H90" s="50">
        <f t="shared" si="6"/>
        <v>0.59861111111111109</v>
      </c>
      <c r="I90" s="38" t="s">
        <v>37</v>
      </c>
      <c r="J90" s="38" t="s">
        <v>1492</v>
      </c>
      <c r="K90" s="36">
        <v>11219</v>
      </c>
      <c r="L90" s="39">
        <v>44818.605509259258</v>
      </c>
      <c r="M90" s="38" t="s">
        <v>38</v>
      </c>
      <c r="N90" s="38" t="s">
        <v>39</v>
      </c>
      <c r="O90" s="39"/>
      <c r="P90" s="38" t="s">
        <v>40</v>
      </c>
      <c r="Q90" s="38" t="s">
        <v>56</v>
      </c>
      <c r="R90" s="36">
        <v>1</v>
      </c>
      <c r="S90" s="38" t="s">
        <v>179</v>
      </c>
      <c r="T90" s="36">
        <v>0</v>
      </c>
      <c r="U90" s="38" t="s">
        <v>56</v>
      </c>
      <c r="V90" s="36">
        <v>8633</v>
      </c>
      <c r="W90" s="38" t="s">
        <v>213</v>
      </c>
      <c r="X90" s="38" t="s">
        <v>214</v>
      </c>
      <c r="Y90" s="38" t="s">
        <v>45</v>
      </c>
      <c r="Z90" s="38" t="s">
        <v>1493</v>
      </c>
      <c r="AA90" s="39">
        <v>44806.698414351849</v>
      </c>
      <c r="AB90" s="38" t="s">
        <v>46</v>
      </c>
      <c r="AC90" s="10" t="str">
        <f>VLOOKUP(Data!$AB90,Name!$B:$F,2,FALSE)</f>
        <v>IT Support</v>
      </c>
      <c r="AD90" s="10" t="str">
        <f>VLOOKUP(Data!$AB90,Name!$B:$F,3,FALSE)</f>
        <v>Point IT</v>
      </c>
      <c r="AE90" s="10" t="str">
        <f>VLOOKUP(Data!$AB90,Name!$B:$F,4,FALSE)</f>
        <v>Second tier</v>
      </c>
      <c r="AF90" s="10" t="str">
        <f>VLOOKUP(Data!$AB90,Name!$B:$F,5,FALSE)</f>
        <v>Onsite</v>
      </c>
      <c r="AG90" s="38" t="s">
        <v>47</v>
      </c>
      <c r="AH90" s="38" t="s">
        <v>48</v>
      </c>
      <c r="AI90" s="38" t="s">
        <v>254</v>
      </c>
      <c r="AJ90" s="38" t="s">
        <v>1494</v>
      </c>
      <c r="AK90" s="38" t="s">
        <v>786</v>
      </c>
      <c r="AL90" s="43">
        <v>44686</v>
      </c>
      <c r="AM90" s="38" t="s">
        <v>39</v>
      </c>
      <c r="AN90" s="38" t="s">
        <v>53</v>
      </c>
      <c r="AO90" s="44">
        <v>0</v>
      </c>
      <c r="AP90" s="39">
        <v>44806.849918981483</v>
      </c>
      <c r="AQ90" s="45" t="s">
        <v>56</v>
      </c>
      <c r="AR90">
        <f t="shared" si="7"/>
        <v>14</v>
      </c>
      <c r="AS90" s="35">
        <v>0.59861111111111109</v>
      </c>
    </row>
    <row r="91" spans="1:45" ht="24" hidden="1" customHeight="1">
      <c r="A91" s="10" t="s">
        <v>35</v>
      </c>
      <c r="B91" s="10" t="s">
        <v>73</v>
      </c>
      <c r="C91" s="42">
        <v>44811.690972222219</v>
      </c>
      <c r="D91" s="42">
        <v>44806.604861111111</v>
      </c>
      <c r="E91" s="10">
        <v>2022</v>
      </c>
      <c r="F91" s="10">
        <f t="shared" si="4"/>
        <v>9</v>
      </c>
      <c r="G91" s="10">
        <f t="shared" si="5"/>
        <v>2</v>
      </c>
      <c r="H91" s="50">
        <f t="shared" si="6"/>
        <v>0.60486111111111118</v>
      </c>
      <c r="I91" s="40" t="s">
        <v>37</v>
      </c>
      <c r="J91" s="40" t="s">
        <v>1495</v>
      </c>
      <c r="K91" s="37">
        <v>11220</v>
      </c>
      <c r="L91" s="41">
        <v>44820.630474537036</v>
      </c>
      <c r="M91" s="40" t="s">
        <v>38</v>
      </c>
      <c r="N91" s="40" t="s">
        <v>39</v>
      </c>
      <c r="O91" s="41"/>
      <c r="P91" s="40" t="s">
        <v>40</v>
      </c>
      <c r="Q91" s="40" t="s">
        <v>56</v>
      </c>
      <c r="R91" s="37">
        <v>1</v>
      </c>
      <c r="S91" s="40" t="s">
        <v>42</v>
      </c>
      <c r="T91" s="37">
        <v>0</v>
      </c>
      <c r="U91" s="40" t="s">
        <v>56</v>
      </c>
      <c r="V91" s="37">
        <v>5734</v>
      </c>
      <c r="W91" s="40" t="s">
        <v>1496</v>
      </c>
      <c r="X91" s="40" t="s">
        <v>1497</v>
      </c>
      <c r="Y91" s="40" t="s">
        <v>45</v>
      </c>
      <c r="Z91" s="40" t="s">
        <v>1498</v>
      </c>
      <c r="AA91" s="41">
        <v>44809.66678240741</v>
      </c>
      <c r="AB91" s="40" t="s">
        <v>81</v>
      </c>
      <c r="AC91" s="10" t="str">
        <f>VLOOKUP(Data!$AB91,Name!$B:$F,2,FALSE)</f>
        <v>IT Support</v>
      </c>
      <c r="AD91" s="10" t="str">
        <f>VLOOKUP(Data!$AB91,Name!$B:$F,3,FALSE)</f>
        <v>Point IT</v>
      </c>
      <c r="AE91" s="10" t="str">
        <f>VLOOKUP(Data!$AB91,Name!$B:$F,4,FALSE)</f>
        <v>Second tier</v>
      </c>
      <c r="AF91" s="10" t="str">
        <f>VLOOKUP(Data!$AB91,Name!$B:$F,5,FALSE)</f>
        <v>Onsite</v>
      </c>
      <c r="AG91" s="40" t="s">
        <v>47</v>
      </c>
      <c r="AH91" s="40" t="s">
        <v>48</v>
      </c>
      <c r="AI91" s="40" t="s">
        <v>161</v>
      </c>
      <c r="AJ91" s="40" t="s">
        <v>1499</v>
      </c>
      <c r="AK91" s="40" t="s">
        <v>527</v>
      </c>
      <c r="AL91" s="46"/>
      <c r="AM91" s="40" t="s">
        <v>39</v>
      </c>
      <c r="AN91" s="40" t="s">
        <v>50</v>
      </c>
      <c r="AO91" s="47">
        <v>0</v>
      </c>
      <c r="AP91" s="41">
        <v>44811.69158564815</v>
      </c>
      <c r="AQ91" s="48" t="s">
        <v>56</v>
      </c>
      <c r="AR91">
        <f t="shared" si="7"/>
        <v>14</v>
      </c>
      <c r="AS91" s="35">
        <v>0.60486111111111118</v>
      </c>
    </row>
    <row r="92" spans="1:45" ht="24" hidden="1" customHeight="1">
      <c r="A92" s="10" t="s">
        <v>35</v>
      </c>
      <c r="B92" s="10" t="s">
        <v>68</v>
      </c>
      <c r="C92" s="42">
        <v>44806.675694444442</v>
      </c>
      <c r="D92" s="42">
        <v>44806.606944444444</v>
      </c>
      <c r="E92" s="10">
        <v>2022</v>
      </c>
      <c r="F92" s="10">
        <f t="shared" si="4"/>
        <v>9</v>
      </c>
      <c r="G92" s="10">
        <f t="shared" si="5"/>
        <v>2</v>
      </c>
      <c r="H92" s="50">
        <f t="shared" si="6"/>
        <v>0.6069444444444444</v>
      </c>
      <c r="I92" s="38" t="s">
        <v>37</v>
      </c>
      <c r="J92" s="38" t="s">
        <v>1500</v>
      </c>
      <c r="K92" s="36">
        <v>11221</v>
      </c>
      <c r="L92" s="39">
        <v>44818.674004629633</v>
      </c>
      <c r="M92" s="38" t="s">
        <v>38</v>
      </c>
      <c r="N92" s="38" t="s">
        <v>39</v>
      </c>
      <c r="O92" s="39"/>
      <c r="P92" s="38" t="s">
        <v>40</v>
      </c>
      <c r="Q92" s="38" t="s">
        <v>56</v>
      </c>
      <c r="R92" s="36">
        <v>1</v>
      </c>
      <c r="S92" s="38" t="s">
        <v>39</v>
      </c>
      <c r="T92" s="36">
        <v>0</v>
      </c>
      <c r="U92" s="38" t="s">
        <v>56</v>
      </c>
      <c r="V92" s="36">
        <v>8637</v>
      </c>
      <c r="W92" s="38" t="s">
        <v>845</v>
      </c>
      <c r="X92" s="38" t="s">
        <v>846</v>
      </c>
      <c r="Y92" s="38" t="s">
        <v>45</v>
      </c>
      <c r="Z92" s="38" t="s">
        <v>1501</v>
      </c>
      <c r="AA92" s="39">
        <v>44806.610185185185</v>
      </c>
      <c r="AB92" s="38" t="s">
        <v>51</v>
      </c>
      <c r="AC92" s="10" t="str">
        <f>VLOOKUP(Data!$AB92,Name!$B:$F,2,FALSE)</f>
        <v>IT Support</v>
      </c>
      <c r="AD92" s="10" t="str">
        <f>VLOOKUP(Data!$AB92,Name!$B:$F,3,FALSE)</f>
        <v>Point IT</v>
      </c>
      <c r="AE92" s="10" t="str">
        <f>VLOOKUP(Data!$AB92,Name!$B:$F,4,FALSE)</f>
        <v>Second tier</v>
      </c>
      <c r="AF92" s="10" t="str">
        <f>VLOOKUP(Data!$AB92,Name!$B:$F,5,FALSE)</f>
        <v>Onsite</v>
      </c>
      <c r="AG92" s="38" t="s">
        <v>47</v>
      </c>
      <c r="AH92" s="38" t="s">
        <v>48</v>
      </c>
      <c r="AI92" s="38" t="s">
        <v>39</v>
      </c>
      <c r="AJ92" s="38" t="s">
        <v>1502</v>
      </c>
      <c r="AK92" s="38" t="s">
        <v>1256</v>
      </c>
      <c r="AL92" s="43"/>
      <c r="AM92" s="38" t="s">
        <v>39</v>
      </c>
      <c r="AN92" s="38" t="s">
        <v>50</v>
      </c>
      <c r="AO92" s="44">
        <v>0</v>
      </c>
      <c r="AP92" s="39">
        <v>44806.676087962966</v>
      </c>
      <c r="AQ92" s="45" t="s">
        <v>56</v>
      </c>
      <c r="AR92">
        <f t="shared" si="7"/>
        <v>14</v>
      </c>
      <c r="AS92" s="35">
        <v>0.6069444444444444</v>
      </c>
    </row>
    <row r="93" spans="1:45" ht="24" hidden="1" customHeight="1">
      <c r="A93" s="10" t="s">
        <v>35</v>
      </c>
      <c r="B93" s="10" t="s">
        <v>499</v>
      </c>
      <c r="C93" s="10"/>
      <c r="D93" s="42">
        <v>44806.609722222223</v>
      </c>
      <c r="E93" s="10">
        <v>2022</v>
      </c>
      <c r="F93" s="10">
        <f t="shared" si="4"/>
        <v>9</v>
      </c>
      <c r="G93" s="10">
        <f t="shared" si="5"/>
        <v>2</v>
      </c>
      <c r="H93" s="50">
        <f t="shared" si="6"/>
        <v>0.60972222222222217</v>
      </c>
      <c r="I93" s="40" t="s">
        <v>37</v>
      </c>
      <c r="J93" s="40" t="s">
        <v>39</v>
      </c>
      <c r="K93" s="37">
        <v>11222</v>
      </c>
      <c r="L93" s="41">
        <v>44834.458333333336</v>
      </c>
      <c r="M93" s="40" t="s">
        <v>38</v>
      </c>
      <c r="N93" s="40" t="s">
        <v>39</v>
      </c>
      <c r="O93" s="41"/>
      <c r="P93" s="40" t="s">
        <v>40</v>
      </c>
      <c r="Q93" s="40" t="s">
        <v>56</v>
      </c>
      <c r="R93" s="37">
        <v>1</v>
      </c>
      <c r="S93" s="40" t="s">
        <v>452</v>
      </c>
      <c r="T93" s="37">
        <v>0</v>
      </c>
      <c r="U93" s="40" t="s">
        <v>41</v>
      </c>
      <c r="V93" s="37">
        <v>875630329</v>
      </c>
      <c r="W93" s="40" t="s">
        <v>322</v>
      </c>
      <c r="X93" s="40" t="s">
        <v>323</v>
      </c>
      <c r="Y93" s="40" t="s">
        <v>39</v>
      </c>
      <c r="Z93" s="40" t="s">
        <v>39</v>
      </c>
      <c r="AA93" s="41"/>
      <c r="AB93" s="40" t="s">
        <v>227</v>
      </c>
      <c r="AC93" s="10" t="str">
        <f>VLOOKUP(Data!$AB93,Name!$B:$F,2,FALSE)</f>
        <v>Programer</v>
      </c>
      <c r="AD93" s="10" t="str">
        <f>VLOOKUP(Data!$AB93,Name!$B:$F,3,FALSE)</f>
        <v>CRA</v>
      </c>
      <c r="AE93" s="10" t="str">
        <f>VLOOKUP(Data!$AB93,Name!$B:$F,4,FALSE)</f>
        <v>Second tier</v>
      </c>
      <c r="AF93" s="10" t="str">
        <f>VLOOKUP(Data!$AB93,Name!$B:$F,5,FALSE)</f>
        <v>Second tier</v>
      </c>
      <c r="AG93" s="40" t="s">
        <v>47</v>
      </c>
      <c r="AH93" s="40" t="s">
        <v>160</v>
      </c>
      <c r="AI93" s="40" t="s">
        <v>502</v>
      </c>
      <c r="AJ93" s="40" t="s">
        <v>718</v>
      </c>
      <c r="AK93" s="40" t="s">
        <v>485</v>
      </c>
      <c r="AL93" s="46"/>
      <c r="AM93" s="40" t="s">
        <v>39</v>
      </c>
      <c r="AN93" s="40" t="s">
        <v>53</v>
      </c>
      <c r="AO93" s="47">
        <v>0</v>
      </c>
      <c r="AP93" s="41">
        <v>44820.562314814815</v>
      </c>
      <c r="AQ93" s="48" t="s">
        <v>56</v>
      </c>
      <c r="AR93">
        <f t="shared" si="7"/>
        <v>14</v>
      </c>
      <c r="AS93" s="35">
        <v>0.60972222222222217</v>
      </c>
    </row>
    <row r="94" spans="1:45" ht="24" hidden="1" customHeight="1">
      <c r="A94" s="10" t="s">
        <v>35</v>
      </c>
      <c r="B94" s="10" t="s">
        <v>54</v>
      </c>
      <c r="C94" s="10"/>
      <c r="D94" s="42">
        <v>44806.611111111109</v>
      </c>
      <c r="E94" s="10">
        <v>2022</v>
      </c>
      <c r="F94" s="10">
        <f t="shared" si="4"/>
        <v>9</v>
      </c>
      <c r="G94" s="10">
        <f t="shared" si="5"/>
        <v>2</v>
      </c>
      <c r="H94" s="50">
        <f t="shared" si="6"/>
        <v>0.61111111111111105</v>
      </c>
      <c r="I94" s="38" t="s">
        <v>37</v>
      </c>
      <c r="J94" s="38" t="s">
        <v>1503</v>
      </c>
      <c r="K94" s="36">
        <v>11223</v>
      </c>
      <c r="L94" s="39">
        <v>44818.612025462964</v>
      </c>
      <c r="M94" s="38" t="s">
        <v>38</v>
      </c>
      <c r="N94" s="38" t="s">
        <v>39</v>
      </c>
      <c r="O94" s="39"/>
      <c r="P94" s="38" t="s">
        <v>40</v>
      </c>
      <c r="Q94" s="38" t="s">
        <v>56</v>
      </c>
      <c r="R94" s="36">
        <v>1</v>
      </c>
      <c r="S94" s="38" t="s">
        <v>202</v>
      </c>
      <c r="T94" s="36">
        <v>0</v>
      </c>
      <c r="U94" s="38" t="s">
        <v>56</v>
      </c>
      <c r="V94" s="36">
        <v>8420</v>
      </c>
      <c r="W94" s="38" t="s">
        <v>299</v>
      </c>
      <c r="X94" s="38" t="s">
        <v>300</v>
      </c>
      <c r="Y94" s="38" t="s">
        <v>39</v>
      </c>
      <c r="Z94" s="38" t="s">
        <v>39</v>
      </c>
      <c r="AA94" s="39"/>
      <c r="AB94" s="38" t="s">
        <v>780</v>
      </c>
      <c r="AC94" s="10" t="str">
        <f>VLOOKUP(Data!$AB94,Name!$B:$F,2,FALSE)</f>
        <v>Programer</v>
      </c>
      <c r="AD94" s="10" t="str">
        <f>VLOOKUP(Data!$AB94,Name!$B:$F,3,FALSE)</f>
        <v>CRA</v>
      </c>
      <c r="AE94" s="10" t="str">
        <f>VLOOKUP(Data!$AB94,Name!$B:$F,4,FALSE)</f>
        <v>Second tier</v>
      </c>
      <c r="AF94" s="10" t="str">
        <f>VLOOKUP(Data!$AB94,Name!$B:$F,5,FALSE)</f>
        <v>Second tier</v>
      </c>
      <c r="AG94" s="38" t="s">
        <v>47</v>
      </c>
      <c r="AH94" s="38" t="s">
        <v>160</v>
      </c>
      <c r="AI94" s="38" t="s">
        <v>1037</v>
      </c>
      <c r="AJ94" s="38" t="s">
        <v>1504</v>
      </c>
      <c r="AK94" s="38" t="s">
        <v>1304</v>
      </c>
      <c r="AL94" s="43"/>
      <c r="AM94" s="38" t="s">
        <v>39</v>
      </c>
      <c r="AN94" s="38" t="s">
        <v>50</v>
      </c>
      <c r="AO94" s="44">
        <v>0</v>
      </c>
      <c r="AP94" s="39">
        <v>44806.614108796297</v>
      </c>
      <c r="AQ94" s="45" t="s">
        <v>56</v>
      </c>
      <c r="AR94">
        <f t="shared" si="7"/>
        <v>14</v>
      </c>
      <c r="AS94" s="35">
        <v>0.61111111111111105</v>
      </c>
    </row>
    <row r="95" spans="1:45" ht="24" hidden="1" customHeight="1">
      <c r="A95" s="10" t="s">
        <v>35</v>
      </c>
      <c r="B95" s="10" t="s">
        <v>36</v>
      </c>
      <c r="C95" s="42">
        <v>44806.675694444442</v>
      </c>
      <c r="D95" s="42">
        <v>44806.612500000003</v>
      </c>
      <c r="E95" s="10">
        <v>2022</v>
      </c>
      <c r="F95" s="10">
        <f t="shared" si="4"/>
        <v>9</v>
      </c>
      <c r="G95" s="10">
        <f t="shared" si="5"/>
        <v>2</v>
      </c>
      <c r="H95" s="50">
        <f t="shared" si="6"/>
        <v>0.61249999999999993</v>
      </c>
      <c r="I95" s="40" t="s">
        <v>37</v>
      </c>
      <c r="J95" s="40" t="s">
        <v>1505</v>
      </c>
      <c r="K95" s="37">
        <v>11224</v>
      </c>
      <c r="L95" s="41">
        <v>44818.620046296295</v>
      </c>
      <c r="M95" s="40" t="s">
        <v>38</v>
      </c>
      <c r="N95" s="40" t="s">
        <v>39</v>
      </c>
      <c r="O95" s="41"/>
      <c r="P95" s="40" t="s">
        <v>40</v>
      </c>
      <c r="Q95" s="40" t="s">
        <v>56</v>
      </c>
      <c r="R95" s="37">
        <v>1</v>
      </c>
      <c r="S95" s="40" t="s">
        <v>42</v>
      </c>
      <c r="T95" s="37">
        <v>0</v>
      </c>
      <c r="U95" s="40" t="s">
        <v>56</v>
      </c>
      <c r="V95" s="37">
        <v>6969</v>
      </c>
      <c r="W95" s="40" t="s">
        <v>201</v>
      </c>
      <c r="X95" s="40" t="s">
        <v>1250</v>
      </c>
      <c r="Y95" s="40" t="s">
        <v>45</v>
      </c>
      <c r="Z95" s="40" t="s">
        <v>395</v>
      </c>
      <c r="AA95" s="41">
        <v>44806.66983796296</v>
      </c>
      <c r="AB95" s="40" t="s">
        <v>89</v>
      </c>
      <c r="AC95" s="10" t="str">
        <f>VLOOKUP(Data!$AB95,Name!$B:$F,2,FALSE)</f>
        <v>IT Support</v>
      </c>
      <c r="AD95" s="10" t="str">
        <f>VLOOKUP(Data!$AB95,Name!$B:$F,3,FALSE)</f>
        <v>Point IT</v>
      </c>
      <c r="AE95" s="10" t="str">
        <f>VLOOKUP(Data!$AB95,Name!$B:$F,4,FALSE)</f>
        <v>Second tier</v>
      </c>
      <c r="AF95" s="10" t="str">
        <f>VLOOKUP(Data!$AB95,Name!$B:$F,5,FALSE)</f>
        <v>Onsite</v>
      </c>
      <c r="AG95" s="40" t="s">
        <v>47</v>
      </c>
      <c r="AH95" s="40" t="s">
        <v>48</v>
      </c>
      <c r="AI95" s="40" t="s">
        <v>128</v>
      </c>
      <c r="AJ95" s="40" t="s">
        <v>1506</v>
      </c>
      <c r="AK95" s="40" t="s">
        <v>630</v>
      </c>
      <c r="AL95" s="46"/>
      <c r="AM95" s="40" t="s">
        <v>39</v>
      </c>
      <c r="AN95" s="40" t="s">
        <v>50</v>
      </c>
      <c r="AO95" s="47">
        <v>0</v>
      </c>
      <c r="AP95" s="41">
        <v>44806.676296296297</v>
      </c>
      <c r="AQ95" s="48" t="s">
        <v>56</v>
      </c>
      <c r="AR95">
        <f t="shared" si="7"/>
        <v>14</v>
      </c>
      <c r="AS95" s="35">
        <v>0.61249999999999993</v>
      </c>
    </row>
    <row r="96" spans="1:45" ht="24" hidden="1" customHeight="1">
      <c r="A96" s="10" t="s">
        <v>35</v>
      </c>
      <c r="B96" s="10" t="s">
        <v>171</v>
      </c>
      <c r="C96" s="42">
        <v>44811.4</v>
      </c>
      <c r="D96" s="42">
        <v>44806.627083333333</v>
      </c>
      <c r="E96" s="10">
        <v>2022</v>
      </c>
      <c r="F96" s="10">
        <f t="shared" si="4"/>
        <v>9</v>
      </c>
      <c r="G96" s="10">
        <f t="shared" si="5"/>
        <v>2</v>
      </c>
      <c r="H96" s="50">
        <f t="shared" si="6"/>
        <v>0.62708333333333333</v>
      </c>
      <c r="I96" s="38" t="s">
        <v>37</v>
      </c>
      <c r="J96" s="38" t="s">
        <v>1507</v>
      </c>
      <c r="K96" s="36">
        <v>11225</v>
      </c>
      <c r="L96" s="39">
        <v>44823.348877314813</v>
      </c>
      <c r="M96" s="38" t="s">
        <v>38</v>
      </c>
      <c r="N96" s="38" t="s">
        <v>39</v>
      </c>
      <c r="O96" s="39"/>
      <c r="P96" s="38" t="s">
        <v>40</v>
      </c>
      <c r="Q96" s="38" t="s">
        <v>56</v>
      </c>
      <c r="R96" s="36">
        <v>1</v>
      </c>
      <c r="S96" s="38" t="s">
        <v>42</v>
      </c>
      <c r="T96" s="36">
        <v>0</v>
      </c>
      <c r="U96" s="38" t="s">
        <v>56</v>
      </c>
      <c r="V96" s="36">
        <v>6070</v>
      </c>
      <c r="W96" s="38" t="s">
        <v>1508</v>
      </c>
      <c r="X96" s="38" t="s">
        <v>1509</v>
      </c>
      <c r="Y96" s="38" t="s">
        <v>45</v>
      </c>
      <c r="Z96" s="38" t="s">
        <v>1510</v>
      </c>
      <c r="AA96" s="39">
        <v>44809.384050925924</v>
      </c>
      <c r="AB96" s="38" t="s">
        <v>149</v>
      </c>
      <c r="AC96" s="10" t="str">
        <f>VLOOKUP(Data!$AB96,Name!$B:$F,2,FALSE)</f>
        <v>Application Support</v>
      </c>
      <c r="AD96" s="10" t="str">
        <f>VLOOKUP(Data!$AB96,Name!$B:$F,3,FALSE)</f>
        <v>CRA</v>
      </c>
      <c r="AE96" s="10" t="str">
        <f>VLOOKUP(Data!$AB96,Name!$B:$F,4,FALSE)</f>
        <v>Second tier</v>
      </c>
      <c r="AF96" s="10" t="str">
        <f>VLOOKUP(Data!$AB96,Name!$B:$F,5,FALSE)</f>
        <v>Second tier</v>
      </c>
      <c r="AG96" s="38" t="s">
        <v>47</v>
      </c>
      <c r="AH96" s="38" t="s">
        <v>48</v>
      </c>
      <c r="AI96" s="38" t="s">
        <v>190</v>
      </c>
      <c r="AJ96" s="38" t="s">
        <v>1511</v>
      </c>
      <c r="AK96" s="38" t="s">
        <v>599</v>
      </c>
      <c r="AL96" s="43"/>
      <c r="AM96" s="38" t="s">
        <v>39</v>
      </c>
      <c r="AN96" s="38" t="s">
        <v>50</v>
      </c>
      <c r="AO96" s="44">
        <v>0</v>
      </c>
      <c r="AP96" s="39">
        <v>44811.400266203702</v>
      </c>
      <c r="AQ96" s="45" t="s">
        <v>56</v>
      </c>
      <c r="AR96">
        <f t="shared" si="7"/>
        <v>15</v>
      </c>
      <c r="AS96" s="35">
        <v>0.62708333333333333</v>
      </c>
    </row>
    <row r="97" spans="1:45" ht="24" hidden="1" customHeight="1">
      <c r="A97" s="10" t="s">
        <v>35</v>
      </c>
      <c r="B97" s="10" t="s">
        <v>92</v>
      </c>
      <c r="C97" s="42">
        <v>44810.371527777781</v>
      </c>
      <c r="D97" s="42">
        <v>44806.629166666666</v>
      </c>
      <c r="E97" s="10">
        <v>2022</v>
      </c>
      <c r="F97" s="10">
        <f t="shared" si="4"/>
        <v>9</v>
      </c>
      <c r="G97" s="10">
        <f t="shared" si="5"/>
        <v>2</v>
      </c>
      <c r="H97" s="50">
        <f t="shared" si="6"/>
        <v>0.62916666666666665</v>
      </c>
      <c r="I97" s="40" t="s">
        <v>37</v>
      </c>
      <c r="J97" s="40" t="s">
        <v>1512</v>
      </c>
      <c r="K97" s="37">
        <v>11226</v>
      </c>
      <c r="L97" s="41">
        <v>44818.629872685182</v>
      </c>
      <c r="M97" s="40" t="s">
        <v>38</v>
      </c>
      <c r="N97" s="40" t="s">
        <v>39</v>
      </c>
      <c r="O97" s="41"/>
      <c r="P97" s="40" t="s">
        <v>40</v>
      </c>
      <c r="Q97" s="40" t="s">
        <v>41</v>
      </c>
      <c r="R97" s="37">
        <v>1</v>
      </c>
      <c r="S97" s="40" t="s">
        <v>42</v>
      </c>
      <c r="T97" s="37">
        <v>0</v>
      </c>
      <c r="U97" s="40" t="s">
        <v>56</v>
      </c>
      <c r="V97" s="37">
        <v>844500768</v>
      </c>
      <c r="W97" s="40" t="s">
        <v>408</v>
      </c>
      <c r="X97" s="40" t="s">
        <v>409</v>
      </c>
      <c r="Y97" s="40" t="s">
        <v>45</v>
      </c>
      <c r="Z97" s="40" t="s">
        <v>1513</v>
      </c>
      <c r="AA97" s="41">
        <v>44810.371851851851</v>
      </c>
      <c r="AB97" s="40" t="s">
        <v>106</v>
      </c>
      <c r="AC97" s="10" t="str">
        <f>VLOOKUP(Data!$AB97,Name!$B:$F,2,FALSE)</f>
        <v>SAP</v>
      </c>
      <c r="AD97" s="10" t="str">
        <f>VLOOKUP(Data!$AB97,Name!$B:$F,3,FALSE)</f>
        <v>CRA</v>
      </c>
      <c r="AE97" s="10" t="str">
        <f>VLOOKUP(Data!$AB97,Name!$B:$F,4,FALSE)</f>
        <v>Second tier</v>
      </c>
      <c r="AF97" s="10" t="str">
        <f>VLOOKUP(Data!$AB97,Name!$B:$F,5,FALSE)</f>
        <v>Second tier</v>
      </c>
      <c r="AG97" s="40" t="s">
        <v>47</v>
      </c>
      <c r="AH97" s="40" t="s">
        <v>48</v>
      </c>
      <c r="AI97" s="40" t="s">
        <v>107</v>
      </c>
      <c r="AJ97" s="40" t="s">
        <v>1514</v>
      </c>
      <c r="AK97" s="40" t="s">
        <v>570</v>
      </c>
      <c r="AL97" s="46"/>
      <c r="AM97" s="40" t="s">
        <v>39</v>
      </c>
      <c r="AN97" s="40" t="s">
        <v>50</v>
      </c>
      <c r="AO97" s="47">
        <v>0</v>
      </c>
      <c r="AP97" s="41">
        <v>44810.371840277781</v>
      </c>
      <c r="AQ97" s="48" t="s">
        <v>56</v>
      </c>
      <c r="AR97">
        <f t="shared" si="7"/>
        <v>15</v>
      </c>
      <c r="AS97" s="35">
        <v>0.62916666666666665</v>
      </c>
    </row>
    <row r="98" spans="1:45" ht="24" hidden="1" customHeight="1">
      <c r="A98" s="10" t="s">
        <v>35</v>
      </c>
      <c r="B98" s="10" t="s">
        <v>329</v>
      </c>
      <c r="C98" s="42">
        <v>44806.629166666666</v>
      </c>
      <c r="D98" s="42">
        <v>44806.629166666666</v>
      </c>
      <c r="E98" s="10">
        <v>2022</v>
      </c>
      <c r="F98" s="10">
        <f t="shared" si="4"/>
        <v>9</v>
      </c>
      <c r="G98" s="10">
        <f t="shared" si="5"/>
        <v>2</v>
      </c>
      <c r="H98" s="50">
        <f t="shared" si="6"/>
        <v>0.62916666666666665</v>
      </c>
      <c r="I98" s="38" t="s">
        <v>37</v>
      </c>
      <c r="J98" s="38" t="s">
        <v>1515</v>
      </c>
      <c r="K98" s="36">
        <v>11227</v>
      </c>
      <c r="L98" s="39">
        <v>44841.347766203704</v>
      </c>
      <c r="M98" s="38" t="s">
        <v>38</v>
      </c>
      <c r="N98" s="38" t="s">
        <v>39</v>
      </c>
      <c r="O98" s="39"/>
      <c r="P98" s="38" t="s">
        <v>40</v>
      </c>
      <c r="Q98" s="38" t="s">
        <v>41</v>
      </c>
      <c r="R98" s="36">
        <v>1</v>
      </c>
      <c r="S98" s="38" t="s">
        <v>39</v>
      </c>
      <c r="T98" s="36">
        <v>0</v>
      </c>
      <c r="U98" s="38" t="s">
        <v>41</v>
      </c>
      <c r="V98" s="36">
        <v>642175520</v>
      </c>
      <c r="W98" s="38" t="s">
        <v>194</v>
      </c>
      <c r="X98" s="38" t="s">
        <v>195</v>
      </c>
      <c r="Y98" s="38" t="s">
        <v>45</v>
      </c>
      <c r="Z98" s="38" t="s">
        <v>750</v>
      </c>
      <c r="AA98" s="39">
        <v>44806.629699074074</v>
      </c>
      <c r="AB98" s="38" t="s">
        <v>196</v>
      </c>
      <c r="AC98" s="10" t="str">
        <f>VLOOKUP(Data!$AB98,Name!$B:$F,2,FALSE)</f>
        <v>Application Support</v>
      </c>
      <c r="AD98" s="10" t="str">
        <f>VLOOKUP(Data!$AB98,Name!$B:$F,3,FALSE)</f>
        <v>CRA</v>
      </c>
      <c r="AE98" s="10" t="str">
        <f>VLOOKUP(Data!$AB98,Name!$B:$F,4,FALSE)</f>
        <v>Second tier</v>
      </c>
      <c r="AF98" s="10" t="str">
        <f>VLOOKUP(Data!$AB98,Name!$B:$F,5,FALSE)</f>
        <v>Second tier</v>
      </c>
      <c r="AG98" s="38" t="s">
        <v>52</v>
      </c>
      <c r="AH98" s="38" t="s">
        <v>48</v>
      </c>
      <c r="AI98" s="38" t="s">
        <v>425</v>
      </c>
      <c r="AJ98" s="38" t="s">
        <v>1516</v>
      </c>
      <c r="AK98" s="38" t="s">
        <v>1349</v>
      </c>
      <c r="AL98" s="43"/>
      <c r="AM98" s="38" t="s">
        <v>39</v>
      </c>
      <c r="AN98" s="38" t="s">
        <v>50</v>
      </c>
      <c r="AO98" s="44">
        <v>0</v>
      </c>
      <c r="AP98" s="39">
        <v>44838.472766203704</v>
      </c>
      <c r="AQ98" s="45" t="s">
        <v>41</v>
      </c>
      <c r="AR98">
        <f t="shared" si="7"/>
        <v>15</v>
      </c>
      <c r="AS98" s="35">
        <v>0.62916666666666665</v>
      </c>
    </row>
    <row r="99" spans="1:45" ht="24" hidden="1" customHeight="1">
      <c r="A99" s="10" t="s">
        <v>35</v>
      </c>
      <c r="B99" s="10" t="s">
        <v>54</v>
      </c>
      <c r="C99" s="42">
        <v>44806.638194444444</v>
      </c>
      <c r="D99" s="42">
        <v>44806.629166666666</v>
      </c>
      <c r="E99" s="10">
        <v>2022</v>
      </c>
      <c r="F99" s="10">
        <f t="shared" si="4"/>
        <v>9</v>
      </c>
      <c r="G99" s="10">
        <f t="shared" si="5"/>
        <v>2</v>
      </c>
      <c r="H99" s="50">
        <f t="shared" si="6"/>
        <v>0.62916666666666665</v>
      </c>
      <c r="I99" s="40" t="s">
        <v>39</v>
      </c>
      <c r="J99" s="40" t="s">
        <v>39</v>
      </c>
      <c r="K99" s="37">
        <v>11228</v>
      </c>
      <c r="L99" s="41">
        <v>44811.505254629628</v>
      </c>
      <c r="M99" s="40" t="s">
        <v>1517</v>
      </c>
      <c r="N99" s="40" t="s">
        <v>45</v>
      </c>
      <c r="O99" s="41">
        <v>44806.638368055559</v>
      </c>
      <c r="P99" s="40" t="s">
        <v>40</v>
      </c>
      <c r="Q99" s="40" t="s">
        <v>56</v>
      </c>
      <c r="R99" s="37">
        <v>1</v>
      </c>
      <c r="S99" s="40" t="s">
        <v>135</v>
      </c>
      <c r="T99" s="37">
        <v>1</v>
      </c>
      <c r="U99" s="40" t="s">
        <v>41</v>
      </c>
      <c r="V99" s="37">
        <v>6315</v>
      </c>
      <c r="W99" s="40" t="s">
        <v>194</v>
      </c>
      <c r="X99" s="40" t="s">
        <v>195</v>
      </c>
      <c r="Y99" s="40" t="s">
        <v>45</v>
      </c>
      <c r="Z99" s="40" t="s">
        <v>1518</v>
      </c>
      <c r="AA99" s="41">
        <v>44806.638738425929</v>
      </c>
      <c r="AB99" s="40" t="s">
        <v>110</v>
      </c>
      <c r="AC99" s="10" t="str">
        <f>VLOOKUP(Data!$AB99,Name!$B:$F,2,FALSE)</f>
        <v>E-sarabun</v>
      </c>
      <c r="AD99" s="10" t="str">
        <f>VLOOKUP(Data!$AB99,Name!$B:$F,3,FALSE)</f>
        <v>CRA</v>
      </c>
      <c r="AE99" s="10" t="str">
        <f>VLOOKUP(Data!$AB99,Name!$B:$F,4,FALSE)</f>
        <v>Second tier</v>
      </c>
      <c r="AF99" s="10" t="str">
        <f>VLOOKUP(Data!$AB99,Name!$B:$F,5,FALSE)</f>
        <v>Second tier</v>
      </c>
      <c r="AG99" s="40" t="s">
        <v>47</v>
      </c>
      <c r="AH99" s="40" t="s">
        <v>48</v>
      </c>
      <c r="AI99" s="40" t="s">
        <v>97</v>
      </c>
      <c r="AJ99" s="40" t="s">
        <v>1519</v>
      </c>
      <c r="AK99" s="40" t="s">
        <v>1349</v>
      </c>
      <c r="AL99" s="46"/>
      <c r="AM99" s="40" t="s">
        <v>39</v>
      </c>
      <c r="AN99" s="40" t="s">
        <v>53</v>
      </c>
      <c r="AO99" s="47">
        <v>0</v>
      </c>
      <c r="AP99" s="41">
        <v>44806.638738425929</v>
      </c>
      <c r="AQ99" s="48" t="s">
        <v>56</v>
      </c>
      <c r="AR99">
        <f t="shared" si="7"/>
        <v>15</v>
      </c>
      <c r="AS99" s="35">
        <v>0.62916666666666665</v>
      </c>
    </row>
    <row r="100" spans="1:45" ht="24" hidden="1" customHeight="1">
      <c r="A100" s="10" t="s">
        <v>35</v>
      </c>
      <c r="B100" s="10" t="s">
        <v>329</v>
      </c>
      <c r="C100" s="42">
        <v>44806.632638888892</v>
      </c>
      <c r="D100" s="42">
        <v>44806.632638888892</v>
      </c>
      <c r="E100" s="10">
        <v>2022</v>
      </c>
      <c r="F100" s="10">
        <f t="shared" si="4"/>
        <v>9</v>
      </c>
      <c r="G100" s="10">
        <f t="shared" si="5"/>
        <v>2</v>
      </c>
      <c r="H100" s="50">
        <f t="shared" si="6"/>
        <v>0.63263888888888886</v>
      </c>
      <c r="I100" s="38" t="s">
        <v>37</v>
      </c>
      <c r="J100" s="38" t="s">
        <v>1520</v>
      </c>
      <c r="K100" s="36">
        <v>11229</v>
      </c>
      <c r="L100" s="39">
        <v>44841.34648148148</v>
      </c>
      <c r="M100" s="38" t="s">
        <v>38</v>
      </c>
      <c r="N100" s="38" t="s">
        <v>39</v>
      </c>
      <c r="O100" s="39"/>
      <c r="P100" s="38" t="s">
        <v>40</v>
      </c>
      <c r="Q100" s="38" t="s">
        <v>41</v>
      </c>
      <c r="R100" s="36">
        <v>1</v>
      </c>
      <c r="S100" s="38" t="s">
        <v>39</v>
      </c>
      <c r="T100" s="36">
        <v>0</v>
      </c>
      <c r="U100" s="38" t="s">
        <v>41</v>
      </c>
      <c r="V100" s="36">
        <v>642175520</v>
      </c>
      <c r="W100" s="38" t="s">
        <v>194</v>
      </c>
      <c r="X100" s="38" t="s">
        <v>195</v>
      </c>
      <c r="Y100" s="38" t="s">
        <v>45</v>
      </c>
      <c r="Z100" s="38" t="s">
        <v>753</v>
      </c>
      <c r="AA100" s="39">
        <v>44806.632835648146</v>
      </c>
      <c r="AB100" s="38" t="s">
        <v>196</v>
      </c>
      <c r="AC100" s="10" t="str">
        <f>VLOOKUP(Data!$AB100,Name!$B:$F,2,FALSE)</f>
        <v>Application Support</v>
      </c>
      <c r="AD100" s="10" t="str">
        <f>VLOOKUP(Data!$AB100,Name!$B:$F,3,FALSE)</f>
        <v>CRA</v>
      </c>
      <c r="AE100" s="10" t="str">
        <f>VLOOKUP(Data!$AB100,Name!$B:$F,4,FALSE)</f>
        <v>Second tier</v>
      </c>
      <c r="AF100" s="10" t="str">
        <f>VLOOKUP(Data!$AB100,Name!$B:$F,5,FALSE)</f>
        <v>Second tier</v>
      </c>
      <c r="AG100" s="38" t="s">
        <v>52</v>
      </c>
      <c r="AH100" s="38" t="s">
        <v>48</v>
      </c>
      <c r="AI100" s="38" t="s">
        <v>330</v>
      </c>
      <c r="AJ100" s="38" t="s">
        <v>1521</v>
      </c>
      <c r="AK100" s="38" t="s">
        <v>1349</v>
      </c>
      <c r="AL100" s="43"/>
      <c r="AM100" s="38" t="s">
        <v>39</v>
      </c>
      <c r="AN100" s="38" t="s">
        <v>50</v>
      </c>
      <c r="AO100" s="44">
        <v>0</v>
      </c>
      <c r="AP100" s="39">
        <v>44838.47148148148</v>
      </c>
      <c r="AQ100" s="45" t="s">
        <v>41</v>
      </c>
      <c r="AR100">
        <f t="shared" si="7"/>
        <v>15</v>
      </c>
      <c r="AS100" s="35">
        <v>0.63263888888888886</v>
      </c>
    </row>
    <row r="101" spans="1:45" ht="24" hidden="1" customHeight="1">
      <c r="A101" s="10" t="s">
        <v>35</v>
      </c>
      <c r="B101" s="10" t="s">
        <v>499</v>
      </c>
      <c r="C101" s="42">
        <v>44811.597222222219</v>
      </c>
      <c r="D101" s="42">
        <v>44806.634027777778</v>
      </c>
      <c r="E101" s="10">
        <v>2022</v>
      </c>
      <c r="F101" s="10">
        <f t="shared" si="4"/>
        <v>9</v>
      </c>
      <c r="G101" s="10">
        <f t="shared" si="5"/>
        <v>2</v>
      </c>
      <c r="H101" s="50">
        <f t="shared" si="6"/>
        <v>0.63402777777777775</v>
      </c>
      <c r="I101" s="40" t="s">
        <v>37</v>
      </c>
      <c r="J101" s="40" t="s">
        <v>1522</v>
      </c>
      <c r="K101" s="37">
        <v>11230</v>
      </c>
      <c r="L101" s="41">
        <v>44811.50953703704</v>
      </c>
      <c r="M101" s="40" t="s">
        <v>38</v>
      </c>
      <c r="N101" s="40" t="s">
        <v>39</v>
      </c>
      <c r="O101" s="41"/>
      <c r="P101" s="40" t="s">
        <v>40</v>
      </c>
      <c r="Q101" s="40" t="s">
        <v>41</v>
      </c>
      <c r="R101" s="37">
        <v>1</v>
      </c>
      <c r="S101" s="40" t="s">
        <v>39</v>
      </c>
      <c r="T101" s="37">
        <v>0</v>
      </c>
      <c r="U101" s="40" t="s">
        <v>41</v>
      </c>
      <c r="V101" s="37">
        <v>642175520</v>
      </c>
      <c r="W101" s="40" t="s">
        <v>194</v>
      </c>
      <c r="X101" s="40" t="s">
        <v>195</v>
      </c>
      <c r="Y101" s="40" t="s">
        <v>66</v>
      </c>
      <c r="Z101" s="40" t="s">
        <v>1523</v>
      </c>
      <c r="AA101" s="41">
        <v>44811.597905092596</v>
      </c>
      <c r="AB101" s="40" t="s">
        <v>196</v>
      </c>
      <c r="AC101" s="10" t="str">
        <f>VLOOKUP(Data!$AB101,Name!$B:$F,2,FALSE)</f>
        <v>Application Support</v>
      </c>
      <c r="AD101" s="10" t="str">
        <f>VLOOKUP(Data!$AB101,Name!$B:$F,3,FALSE)</f>
        <v>CRA</v>
      </c>
      <c r="AE101" s="10" t="str">
        <f>VLOOKUP(Data!$AB101,Name!$B:$F,4,FALSE)</f>
        <v>Second tier</v>
      </c>
      <c r="AF101" s="10" t="str">
        <f>VLOOKUP(Data!$AB101,Name!$B:$F,5,FALSE)</f>
        <v>Second tier</v>
      </c>
      <c r="AG101" s="40" t="s">
        <v>47</v>
      </c>
      <c r="AH101" s="40" t="s">
        <v>48</v>
      </c>
      <c r="AI101" s="40" t="s">
        <v>39</v>
      </c>
      <c r="AJ101" s="40" t="s">
        <v>1524</v>
      </c>
      <c r="AK101" s="40" t="s">
        <v>1349</v>
      </c>
      <c r="AL101" s="46"/>
      <c r="AM101" s="40" t="s">
        <v>39</v>
      </c>
      <c r="AN101" s="40" t="s">
        <v>50</v>
      </c>
      <c r="AO101" s="47">
        <v>0</v>
      </c>
      <c r="AP101" s="41">
        <v>44838.47142361111</v>
      </c>
      <c r="AQ101" s="48" t="s">
        <v>41</v>
      </c>
      <c r="AR101">
        <f t="shared" si="7"/>
        <v>15</v>
      </c>
      <c r="AS101" s="35">
        <v>0.63402777777777775</v>
      </c>
    </row>
    <row r="102" spans="1:45" ht="24" hidden="1" customHeight="1">
      <c r="A102" s="10" t="s">
        <v>35</v>
      </c>
      <c r="B102" s="10" t="s">
        <v>452</v>
      </c>
      <c r="C102" s="42">
        <v>44806.640277777777</v>
      </c>
      <c r="D102" s="42">
        <v>44806.636111111111</v>
      </c>
      <c r="E102" s="10">
        <v>2022</v>
      </c>
      <c r="F102" s="10">
        <f t="shared" si="4"/>
        <v>9</v>
      </c>
      <c r="G102" s="10">
        <f t="shared" si="5"/>
        <v>2</v>
      </c>
      <c r="H102" s="50">
        <f t="shared" si="6"/>
        <v>0.63611111111111118</v>
      </c>
      <c r="I102" s="38" t="s">
        <v>37</v>
      </c>
      <c r="J102" s="38" t="s">
        <v>1525</v>
      </c>
      <c r="K102" s="36">
        <v>11231</v>
      </c>
      <c r="L102" s="39">
        <v>44818.636493055557</v>
      </c>
      <c r="M102" s="38" t="s">
        <v>38</v>
      </c>
      <c r="N102" s="38" t="s">
        <v>39</v>
      </c>
      <c r="O102" s="39"/>
      <c r="P102" s="38" t="s">
        <v>40</v>
      </c>
      <c r="Q102" s="38" t="s">
        <v>56</v>
      </c>
      <c r="R102" s="36">
        <v>1</v>
      </c>
      <c r="S102" s="38" t="s">
        <v>104</v>
      </c>
      <c r="T102" s="36">
        <v>0</v>
      </c>
      <c r="U102" s="38" t="s">
        <v>56</v>
      </c>
      <c r="V102" s="36">
        <v>6827</v>
      </c>
      <c r="W102" s="38" t="s">
        <v>824</v>
      </c>
      <c r="X102" s="38" t="s">
        <v>825</v>
      </c>
      <c r="Y102" s="38" t="s">
        <v>45</v>
      </c>
      <c r="Z102" s="38" t="s">
        <v>1526</v>
      </c>
      <c r="AA102" s="39">
        <v>44806.640787037039</v>
      </c>
      <c r="AB102" s="38" t="s">
        <v>184</v>
      </c>
      <c r="AC102" s="10" t="str">
        <f>VLOOKUP(Data!$AB102,Name!$B:$F,2,FALSE)</f>
        <v>IT Support</v>
      </c>
      <c r="AD102" s="10" t="str">
        <f>VLOOKUP(Data!$AB102,Name!$B:$F,3,FALSE)</f>
        <v>Point IT</v>
      </c>
      <c r="AE102" s="10" t="str">
        <f>VLOOKUP(Data!$AB102,Name!$B:$F,4,FALSE)</f>
        <v>Frist tier</v>
      </c>
      <c r="AF102" s="10" t="str">
        <f>VLOOKUP(Data!$AB102,Name!$B:$F,5,FALSE)</f>
        <v>Frist tier</v>
      </c>
      <c r="AG102" s="38" t="s">
        <v>47</v>
      </c>
      <c r="AH102" s="38" t="s">
        <v>48</v>
      </c>
      <c r="AI102" s="38" t="s">
        <v>455</v>
      </c>
      <c r="AJ102" s="38" t="s">
        <v>1525</v>
      </c>
      <c r="AK102" s="38" t="s">
        <v>328</v>
      </c>
      <c r="AL102" s="43"/>
      <c r="AM102" s="38" t="s">
        <v>39</v>
      </c>
      <c r="AN102" s="38" t="s">
        <v>50</v>
      </c>
      <c r="AO102" s="44">
        <v>0</v>
      </c>
      <c r="AP102" s="39">
        <v>44806.640787037039</v>
      </c>
      <c r="AQ102" s="45" t="s">
        <v>56</v>
      </c>
      <c r="AR102">
        <f t="shared" si="7"/>
        <v>15</v>
      </c>
      <c r="AS102" s="35">
        <v>0.63611111111111118</v>
      </c>
    </row>
    <row r="103" spans="1:45" ht="24" customHeight="1">
      <c r="A103" s="10" t="s">
        <v>35</v>
      </c>
      <c r="B103" s="10" t="s">
        <v>1527</v>
      </c>
      <c r="C103" s="42">
        <v>44827.4</v>
      </c>
      <c r="D103" s="42">
        <v>44806.643750000003</v>
      </c>
      <c r="E103" s="10">
        <v>2022</v>
      </c>
      <c r="F103" s="10">
        <f t="shared" si="4"/>
        <v>9</v>
      </c>
      <c r="G103" s="10">
        <f t="shared" si="5"/>
        <v>2</v>
      </c>
      <c r="H103" s="50">
        <f t="shared" si="6"/>
        <v>0.64374999999999993</v>
      </c>
      <c r="I103" s="40" t="s">
        <v>37</v>
      </c>
      <c r="J103" s="40" t="s">
        <v>1528</v>
      </c>
      <c r="K103" s="37">
        <v>11232</v>
      </c>
      <c r="L103" s="41">
        <v>44839.34170138889</v>
      </c>
      <c r="M103" s="40" t="s">
        <v>38</v>
      </c>
      <c r="N103" s="40" t="s">
        <v>39</v>
      </c>
      <c r="O103" s="41"/>
      <c r="P103" s="40" t="s">
        <v>40</v>
      </c>
      <c r="Q103" s="40" t="s">
        <v>56</v>
      </c>
      <c r="R103" s="37">
        <v>1</v>
      </c>
      <c r="S103" s="40" t="s">
        <v>104</v>
      </c>
      <c r="T103" s="37">
        <v>0</v>
      </c>
      <c r="U103" s="40" t="s">
        <v>56</v>
      </c>
      <c r="V103" s="37">
        <v>619251642</v>
      </c>
      <c r="W103" s="40" t="s">
        <v>1529</v>
      </c>
      <c r="X103" s="40" t="s">
        <v>1530</v>
      </c>
      <c r="Y103" s="40" t="s">
        <v>45</v>
      </c>
      <c r="Z103" s="40" t="s">
        <v>1531</v>
      </c>
      <c r="AA103" s="41">
        <v>44825.375011574077</v>
      </c>
      <c r="AB103" s="40" t="s">
        <v>51</v>
      </c>
      <c r="AC103" s="10" t="str">
        <f>VLOOKUP(Data!$AB103,Name!$B:$F,2,FALSE)</f>
        <v>IT Support</v>
      </c>
      <c r="AD103" s="10" t="str">
        <f>VLOOKUP(Data!$AB103,Name!$B:$F,3,FALSE)</f>
        <v>Point IT</v>
      </c>
      <c r="AE103" s="10" t="str">
        <f>VLOOKUP(Data!$AB103,Name!$B:$F,4,FALSE)</f>
        <v>Second tier</v>
      </c>
      <c r="AF103" s="10" t="str">
        <f>VLOOKUP(Data!$AB103,Name!$B:$F,5,FALSE)</f>
        <v>Onsite</v>
      </c>
      <c r="AG103" s="40" t="s">
        <v>47</v>
      </c>
      <c r="AH103" s="40" t="s">
        <v>48</v>
      </c>
      <c r="AI103" s="40" t="s">
        <v>455</v>
      </c>
      <c r="AJ103" s="40" t="s">
        <v>1532</v>
      </c>
      <c r="AK103" s="40" t="s">
        <v>630</v>
      </c>
      <c r="AL103" s="46"/>
      <c r="AM103" s="40" t="s">
        <v>39</v>
      </c>
      <c r="AN103" s="40" t="s">
        <v>50</v>
      </c>
      <c r="AO103" s="47">
        <v>0</v>
      </c>
      <c r="AP103" s="41">
        <v>44827.400034722225</v>
      </c>
      <c r="AQ103" s="48" t="s">
        <v>56</v>
      </c>
      <c r="AR103">
        <f t="shared" si="7"/>
        <v>15</v>
      </c>
      <c r="AS103" s="35">
        <v>0.64374999999999993</v>
      </c>
    </row>
    <row r="104" spans="1:45" ht="24" hidden="1" customHeight="1">
      <c r="A104" s="10" t="s">
        <v>35</v>
      </c>
      <c r="B104" s="10" t="s">
        <v>178</v>
      </c>
      <c r="C104" s="42">
        <v>44806.676388888889</v>
      </c>
      <c r="D104" s="42">
        <v>44806.649305555555</v>
      </c>
      <c r="E104" s="10">
        <v>2022</v>
      </c>
      <c r="F104" s="10">
        <f t="shared" si="4"/>
        <v>9</v>
      </c>
      <c r="G104" s="10">
        <f t="shared" si="5"/>
        <v>2</v>
      </c>
      <c r="H104" s="50">
        <f t="shared" si="6"/>
        <v>0.64930555555555558</v>
      </c>
      <c r="I104" s="38" t="s">
        <v>37</v>
      </c>
      <c r="J104" s="38" t="s">
        <v>39</v>
      </c>
      <c r="K104" s="36">
        <v>11233</v>
      </c>
      <c r="L104" s="39">
        <v>44831.454652777778</v>
      </c>
      <c r="M104" s="38" t="s">
        <v>38</v>
      </c>
      <c r="N104" s="38" t="s">
        <v>39</v>
      </c>
      <c r="O104" s="39"/>
      <c r="P104" s="38" t="s">
        <v>40</v>
      </c>
      <c r="Q104" s="38" t="s">
        <v>56</v>
      </c>
      <c r="R104" s="36">
        <v>1</v>
      </c>
      <c r="S104" s="38" t="s">
        <v>73</v>
      </c>
      <c r="T104" s="36">
        <v>0</v>
      </c>
      <c r="U104" s="38" t="s">
        <v>41</v>
      </c>
      <c r="V104" s="36">
        <v>6587</v>
      </c>
      <c r="W104" s="38" t="s">
        <v>914</v>
      </c>
      <c r="X104" s="38" t="s">
        <v>1533</v>
      </c>
      <c r="Y104" s="38" t="s">
        <v>45</v>
      </c>
      <c r="Z104" s="38" t="s">
        <v>1534</v>
      </c>
      <c r="AA104" s="39">
        <v>44806.662939814814</v>
      </c>
      <c r="AB104" s="38" t="s">
        <v>58</v>
      </c>
      <c r="AC104" s="10" t="str">
        <f>VLOOKUP(Data!$AB104,Name!$B:$F,2,FALSE)</f>
        <v>IT Support</v>
      </c>
      <c r="AD104" s="10" t="str">
        <f>VLOOKUP(Data!$AB104,Name!$B:$F,3,FALSE)</f>
        <v>Point IT</v>
      </c>
      <c r="AE104" s="10" t="str">
        <f>VLOOKUP(Data!$AB104,Name!$B:$F,4,FALSE)</f>
        <v>Second tier</v>
      </c>
      <c r="AF104" s="10" t="str">
        <f>VLOOKUP(Data!$AB104,Name!$B:$F,5,FALSE)</f>
        <v>Onsite</v>
      </c>
      <c r="AG104" s="38" t="s">
        <v>47</v>
      </c>
      <c r="AH104" s="38" t="s">
        <v>48</v>
      </c>
      <c r="AI104" s="38" t="s">
        <v>182</v>
      </c>
      <c r="AJ104" s="38" t="s">
        <v>945</v>
      </c>
      <c r="AK104" s="38" t="s">
        <v>1535</v>
      </c>
      <c r="AL104" s="43"/>
      <c r="AM104" s="38" t="s">
        <v>39</v>
      </c>
      <c r="AN104" s="38" t="s">
        <v>53</v>
      </c>
      <c r="AO104" s="44">
        <v>0</v>
      </c>
      <c r="AP104" s="39">
        <v>44826.592152777775</v>
      </c>
      <c r="AQ104" s="45" t="s">
        <v>56</v>
      </c>
      <c r="AR104">
        <f t="shared" si="7"/>
        <v>15</v>
      </c>
      <c r="AS104" s="35">
        <v>0.64930555555555558</v>
      </c>
    </row>
    <row r="105" spans="1:45" ht="24" hidden="1" customHeight="1">
      <c r="A105" s="10" t="s">
        <v>35</v>
      </c>
      <c r="B105" s="10" t="s">
        <v>54</v>
      </c>
      <c r="C105" s="42">
        <v>44806.704861111109</v>
      </c>
      <c r="D105" s="42">
        <v>44806.661805555559</v>
      </c>
      <c r="E105" s="10">
        <v>2022</v>
      </c>
      <c r="F105" s="10">
        <f t="shared" si="4"/>
        <v>9</v>
      </c>
      <c r="G105" s="10">
        <f t="shared" si="5"/>
        <v>2</v>
      </c>
      <c r="H105" s="50">
        <f t="shared" si="6"/>
        <v>0.66180555555555554</v>
      </c>
      <c r="I105" s="40" t="s">
        <v>37</v>
      </c>
      <c r="J105" s="40" t="s">
        <v>1536</v>
      </c>
      <c r="K105" s="37">
        <v>11234</v>
      </c>
      <c r="L105" s="41">
        <v>44818.683518518519</v>
      </c>
      <c r="M105" s="40" t="s">
        <v>38</v>
      </c>
      <c r="N105" s="40" t="s">
        <v>39</v>
      </c>
      <c r="O105" s="41"/>
      <c r="P105" s="40" t="s">
        <v>40</v>
      </c>
      <c r="Q105" s="40" t="s">
        <v>56</v>
      </c>
      <c r="R105" s="37">
        <v>1</v>
      </c>
      <c r="S105" s="40" t="s">
        <v>42</v>
      </c>
      <c r="T105" s="37">
        <v>0</v>
      </c>
      <c r="U105" s="40" t="s">
        <v>56</v>
      </c>
      <c r="V105" s="37">
        <v>6224</v>
      </c>
      <c r="W105" s="40" t="s">
        <v>1069</v>
      </c>
      <c r="X105" s="40" t="s">
        <v>1070</v>
      </c>
      <c r="Y105" s="40" t="s">
        <v>45</v>
      </c>
      <c r="Z105" s="40" t="s">
        <v>1537</v>
      </c>
      <c r="AA105" s="41">
        <v>44806.683749999997</v>
      </c>
      <c r="AB105" s="40" t="s">
        <v>103</v>
      </c>
      <c r="AC105" s="10" t="str">
        <f>VLOOKUP(Data!$AB105,Name!$B:$F,2,FALSE)</f>
        <v>IT Support</v>
      </c>
      <c r="AD105" s="10" t="str">
        <f>VLOOKUP(Data!$AB105,Name!$B:$F,3,FALSE)</f>
        <v>Point IT</v>
      </c>
      <c r="AE105" s="10" t="str">
        <f>VLOOKUP(Data!$AB105,Name!$B:$F,4,FALSE)</f>
        <v>Frist tier</v>
      </c>
      <c r="AF105" s="10" t="str">
        <f>VLOOKUP(Data!$AB105,Name!$B:$F,5,FALSE)</f>
        <v>Frist tier</v>
      </c>
      <c r="AG105" s="40" t="s">
        <v>47</v>
      </c>
      <c r="AH105" s="40" t="s">
        <v>48</v>
      </c>
      <c r="AI105" s="40" t="s">
        <v>1538</v>
      </c>
      <c r="AJ105" s="40" t="s">
        <v>1539</v>
      </c>
      <c r="AK105" s="40" t="s">
        <v>619</v>
      </c>
      <c r="AL105" s="46"/>
      <c r="AM105" s="40" t="s">
        <v>39</v>
      </c>
      <c r="AN105" s="40" t="s">
        <v>50</v>
      </c>
      <c r="AO105" s="47">
        <v>0</v>
      </c>
      <c r="AP105" s="41">
        <v>44806.705046296294</v>
      </c>
      <c r="AQ105" s="48" t="s">
        <v>56</v>
      </c>
      <c r="AR105">
        <f t="shared" si="7"/>
        <v>15</v>
      </c>
      <c r="AS105" s="35">
        <v>0.66180555555555554</v>
      </c>
    </row>
    <row r="106" spans="1:45" ht="24" hidden="1" customHeight="1">
      <c r="A106" s="10" t="s">
        <v>35</v>
      </c>
      <c r="B106" s="10" t="s">
        <v>499</v>
      </c>
      <c r="C106" s="42">
        <v>44806.663194444445</v>
      </c>
      <c r="D106" s="42">
        <v>44806.663194444445</v>
      </c>
      <c r="E106" s="10">
        <v>2022</v>
      </c>
      <c r="F106" s="10">
        <f t="shared" si="4"/>
        <v>9</v>
      </c>
      <c r="G106" s="10">
        <f t="shared" si="5"/>
        <v>2</v>
      </c>
      <c r="H106" s="50">
        <f t="shared" si="6"/>
        <v>0.66319444444444442</v>
      </c>
      <c r="I106" s="38" t="s">
        <v>37</v>
      </c>
      <c r="J106" s="38" t="s">
        <v>1540</v>
      </c>
      <c r="K106" s="36">
        <v>11235</v>
      </c>
      <c r="L106" s="39">
        <v>44841.346377314818</v>
      </c>
      <c r="M106" s="38" t="s">
        <v>38</v>
      </c>
      <c r="N106" s="38" t="s">
        <v>39</v>
      </c>
      <c r="O106" s="39"/>
      <c r="P106" s="38" t="s">
        <v>40</v>
      </c>
      <c r="Q106" s="38" t="s">
        <v>41</v>
      </c>
      <c r="R106" s="36">
        <v>1</v>
      </c>
      <c r="S106" s="38" t="s">
        <v>39</v>
      </c>
      <c r="T106" s="36">
        <v>0</v>
      </c>
      <c r="U106" s="38" t="s">
        <v>41</v>
      </c>
      <c r="V106" s="36">
        <v>642175520</v>
      </c>
      <c r="W106" s="38" t="s">
        <v>194</v>
      </c>
      <c r="X106" s="38" t="s">
        <v>195</v>
      </c>
      <c r="Y106" s="38" t="s">
        <v>45</v>
      </c>
      <c r="Z106" s="38" t="s">
        <v>838</v>
      </c>
      <c r="AA106" s="39">
        <v>44806.663472222222</v>
      </c>
      <c r="AB106" s="38" t="s">
        <v>196</v>
      </c>
      <c r="AC106" s="10" t="str">
        <f>VLOOKUP(Data!$AB106,Name!$B:$F,2,FALSE)</f>
        <v>Application Support</v>
      </c>
      <c r="AD106" s="10" t="str">
        <f>VLOOKUP(Data!$AB106,Name!$B:$F,3,FALSE)</f>
        <v>CRA</v>
      </c>
      <c r="AE106" s="10" t="str">
        <f>VLOOKUP(Data!$AB106,Name!$B:$F,4,FALSE)</f>
        <v>Second tier</v>
      </c>
      <c r="AF106" s="10" t="str">
        <f>VLOOKUP(Data!$AB106,Name!$B:$F,5,FALSE)</f>
        <v>Second tier</v>
      </c>
      <c r="AG106" s="38" t="s">
        <v>52</v>
      </c>
      <c r="AH106" s="38" t="s">
        <v>48</v>
      </c>
      <c r="AI106" s="38" t="s">
        <v>39</v>
      </c>
      <c r="AJ106" s="38" t="s">
        <v>1028</v>
      </c>
      <c r="AK106" s="38" t="s">
        <v>1349</v>
      </c>
      <c r="AL106" s="43"/>
      <c r="AM106" s="38" t="s">
        <v>39</v>
      </c>
      <c r="AN106" s="38" t="s">
        <v>50</v>
      </c>
      <c r="AO106" s="44">
        <v>0</v>
      </c>
      <c r="AP106" s="39">
        <v>44838.471377314818</v>
      </c>
      <c r="AQ106" s="45" t="s">
        <v>41</v>
      </c>
      <c r="AR106">
        <f t="shared" si="7"/>
        <v>15</v>
      </c>
      <c r="AS106" s="35">
        <v>0.66319444444444442</v>
      </c>
    </row>
    <row r="107" spans="1:45" ht="24" hidden="1" customHeight="1">
      <c r="A107" s="10" t="s">
        <v>35</v>
      </c>
      <c r="B107" s="10" t="s">
        <v>329</v>
      </c>
      <c r="C107" s="42">
        <v>44818.692361111112</v>
      </c>
      <c r="D107" s="42">
        <v>44806.664583333331</v>
      </c>
      <c r="E107" s="10">
        <v>2022</v>
      </c>
      <c r="F107" s="10">
        <f t="shared" si="4"/>
        <v>9</v>
      </c>
      <c r="G107" s="10">
        <f t="shared" si="5"/>
        <v>2</v>
      </c>
      <c r="H107" s="50">
        <f t="shared" si="6"/>
        <v>0.6645833333333333</v>
      </c>
      <c r="I107" s="40" t="s">
        <v>37</v>
      </c>
      <c r="J107" s="40" t="s">
        <v>1541</v>
      </c>
      <c r="K107" s="37">
        <v>11236</v>
      </c>
      <c r="L107" s="41">
        <v>44818.625</v>
      </c>
      <c r="M107" s="40" t="s">
        <v>38</v>
      </c>
      <c r="N107" s="40" t="s">
        <v>39</v>
      </c>
      <c r="O107" s="41"/>
      <c r="P107" s="40" t="s">
        <v>40</v>
      </c>
      <c r="Q107" s="40" t="s">
        <v>56</v>
      </c>
      <c r="R107" s="37">
        <v>1</v>
      </c>
      <c r="S107" s="40" t="s">
        <v>518</v>
      </c>
      <c r="T107" s="37">
        <v>0</v>
      </c>
      <c r="U107" s="40" t="s">
        <v>56</v>
      </c>
      <c r="V107" s="37">
        <v>6520</v>
      </c>
      <c r="W107" s="40" t="s">
        <v>75</v>
      </c>
      <c r="X107" s="40" t="s">
        <v>76</v>
      </c>
      <c r="Y107" s="40" t="s">
        <v>45</v>
      </c>
      <c r="Z107" s="40" t="s">
        <v>1542</v>
      </c>
      <c r="AA107" s="41">
        <v>44816.671157407407</v>
      </c>
      <c r="AB107" s="40" t="s">
        <v>215</v>
      </c>
      <c r="AC107" s="10" t="str">
        <f>VLOOKUP(Data!$AB107,Name!$B:$F,2,FALSE)</f>
        <v>IT Support</v>
      </c>
      <c r="AD107" s="10" t="str">
        <f>VLOOKUP(Data!$AB107,Name!$B:$F,3,FALSE)</f>
        <v>CRA</v>
      </c>
      <c r="AE107" s="10" t="str">
        <f>VLOOKUP(Data!$AB107,Name!$B:$F,4,FALSE)</f>
        <v>Second tier</v>
      </c>
      <c r="AF107" s="10" t="str">
        <f>VLOOKUP(Data!$AB107,Name!$B:$F,5,FALSE)</f>
        <v>Onsite</v>
      </c>
      <c r="AG107" s="40" t="s">
        <v>47</v>
      </c>
      <c r="AH107" s="40" t="s">
        <v>48</v>
      </c>
      <c r="AI107" s="40" t="s">
        <v>330</v>
      </c>
      <c r="AJ107" s="40" t="s">
        <v>1543</v>
      </c>
      <c r="AK107" s="40" t="s">
        <v>573</v>
      </c>
      <c r="AL107" s="46">
        <v>44686</v>
      </c>
      <c r="AM107" s="40" t="s">
        <v>39</v>
      </c>
      <c r="AN107" s="40" t="s">
        <v>53</v>
      </c>
      <c r="AO107" s="47">
        <v>0</v>
      </c>
      <c r="AP107" s="41">
        <v>44820.416435185187</v>
      </c>
      <c r="AQ107" s="48" t="s">
        <v>56</v>
      </c>
      <c r="AR107">
        <f t="shared" si="7"/>
        <v>15</v>
      </c>
      <c r="AS107" s="35">
        <v>0.6645833333333333</v>
      </c>
    </row>
    <row r="108" spans="1:45" ht="24" hidden="1" customHeight="1">
      <c r="A108" s="10" t="s">
        <v>35</v>
      </c>
      <c r="B108" s="10" t="s">
        <v>499</v>
      </c>
      <c r="C108" s="42">
        <v>44806.664583333331</v>
      </c>
      <c r="D108" s="42">
        <v>44806.664583333331</v>
      </c>
      <c r="E108" s="10">
        <v>2022</v>
      </c>
      <c r="F108" s="10">
        <f t="shared" si="4"/>
        <v>9</v>
      </c>
      <c r="G108" s="10">
        <f t="shared" si="5"/>
        <v>2</v>
      </c>
      <c r="H108" s="50">
        <f t="shared" si="6"/>
        <v>0.6645833333333333</v>
      </c>
      <c r="I108" s="38" t="s">
        <v>37</v>
      </c>
      <c r="J108" s="38" t="s">
        <v>1544</v>
      </c>
      <c r="K108" s="36">
        <v>11237</v>
      </c>
      <c r="L108" s="39">
        <v>44841.346331018518</v>
      </c>
      <c r="M108" s="38" t="s">
        <v>38</v>
      </c>
      <c r="N108" s="38" t="s">
        <v>39</v>
      </c>
      <c r="O108" s="39"/>
      <c r="P108" s="38" t="s">
        <v>40</v>
      </c>
      <c r="Q108" s="38" t="s">
        <v>41</v>
      </c>
      <c r="R108" s="36">
        <v>1</v>
      </c>
      <c r="S108" s="38" t="s">
        <v>39</v>
      </c>
      <c r="T108" s="36">
        <v>0</v>
      </c>
      <c r="U108" s="38" t="s">
        <v>41</v>
      </c>
      <c r="V108" s="36">
        <v>642175520</v>
      </c>
      <c r="W108" s="38" t="s">
        <v>194</v>
      </c>
      <c r="X108" s="38" t="s">
        <v>195</v>
      </c>
      <c r="Y108" s="38" t="s">
        <v>45</v>
      </c>
      <c r="Z108" s="38" t="s">
        <v>749</v>
      </c>
      <c r="AA108" s="39">
        <v>44806.665162037039</v>
      </c>
      <c r="AB108" s="38" t="s">
        <v>196</v>
      </c>
      <c r="AC108" s="10" t="str">
        <f>VLOOKUP(Data!$AB108,Name!$B:$F,2,FALSE)</f>
        <v>Application Support</v>
      </c>
      <c r="AD108" s="10" t="str">
        <f>VLOOKUP(Data!$AB108,Name!$B:$F,3,FALSE)</f>
        <v>CRA</v>
      </c>
      <c r="AE108" s="10" t="str">
        <f>VLOOKUP(Data!$AB108,Name!$B:$F,4,FALSE)</f>
        <v>Second tier</v>
      </c>
      <c r="AF108" s="10" t="str">
        <f>VLOOKUP(Data!$AB108,Name!$B:$F,5,FALSE)</f>
        <v>Second tier</v>
      </c>
      <c r="AG108" s="38" t="s">
        <v>235</v>
      </c>
      <c r="AH108" s="38" t="s">
        <v>48</v>
      </c>
      <c r="AI108" s="38" t="s">
        <v>39</v>
      </c>
      <c r="AJ108" s="38" t="s">
        <v>1028</v>
      </c>
      <c r="AK108" s="38" t="s">
        <v>1349</v>
      </c>
      <c r="AL108" s="43"/>
      <c r="AM108" s="38" t="s">
        <v>39</v>
      </c>
      <c r="AN108" s="38" t="s">
        <v>50</v>
      </c>
      <c r="AO108" s="44">
        <v>0</v>
      </c>
      <c r="AP108" s="39">
        <v>44838.471331018518</v>
      </c>
      <c r="AQ108" s="45" t="s">
        <v>41</v>
      </c>
      <c r="AR108">
        <f t="shared" si="7"/>
        <v>15</v>
      </c>
      <c r="AS108" s="35">
        <v>0.6645833333333333</v>
      </c>
    </row>
    <row r="109" spans="1:45" ht="24" hidden="1" customHeight="1">
      <c r="A109" s="10" t="s">
        <v>35</v>
      </c>
      <c r="B109" s="10" t="s">
        <v>73</v>
      </c>
      <c r="C109" s="42">
        <v>44807.494444444441</v>
      </c>
      <c r="D109" s="42">
        <v>44807.34652777778</v>
      </c>
      <c r="E109" s="10">
        <v>2022</v>
      </c>
      <c r="F109" s="10">
        <f t="shared" si="4"/>
        <v>9</v>
      </c>
      <c r="G109" s="10">
        <f t="shared" si="5"/>
        <v>3</v>
      </c>
      <c r="H109" s="50">
        <f t="shared" si="6"/>
        <v>0.34652777777777777</v>
      </c>
      <c r="I109" s="40" t="s">
        <v>37</v>
      </c>
      <c r="J109" s="40" t="s">
        <v>1545</v>
      </c>
      <c r="K109" s="37">
        <v>11238</v>
      </c>
      <c r="L109" s="41">
        <v>44818.708333333336</v>
      </c>
      <c r="M109" s="40" t="s">
        <v>38</v>
      </c>
      <c r="N109" s="40" t="s">
        <v>39</v>
      </c>
      <c r="O109" s="41"/>
      <c r="P109" s="40" t="s">
        <v>40</v>
      </c>
      <c r="Q109" s="40" t="s">
        <v>56</v>
      </c>
      <c r="R109" s="37">
        <v>1</v>
      </c>
      <c r="S109" s="40" t="s">
        <v>42</v>
      </c>
      <c r="T109" s="37">
        <v>0</v>
      </c>
      <c r="U109" s="40" t="s">
        <v>56</v>
      </c>
      <c r="V109" s="37">
        <v>6163</v>
      </c>
      <c r="W109" s="40" t="s">
        <v>699</v>
      </c>
      <c r="X109" s="40" t="s">
        <v>700</v>
      </c>
      <c r="Y109" s="40" t="s">
        <v>45</v>
      </c>
      <c r="Z109" s="40" t="s">
        <v>38</v>
      </c>
      <c r="AA109" s="41">
        <v>44807.494826388887</v>
      </c>
      <c r="AB109" s="40" t="s">
        <v>223</v>
      </c>
      <c r="AC109" s="10" t="str">
        <f>VLOOKUP(Data!$AB109,Name!$B:$F,2,FALSE)</f>
        <v>IT Support</v>
      </c>
      <c r="AD109" s="10" t="str">
        <f>VLOOKUP(Data!$AB109,Name!$B:$F,3,FALSE)</f>
        <v>Point IT</v>
      </c>
      <c r="AE109" s="10" t="str">
        <f>VLOOKUP(Data!$AB109,Name!$B:$F,4,FALSE)</f>
        <v>Second tier</v>
      </c>
      <c r="AF109" s="10" t="str">
        <f>VLOOKUP(Data!$AB109,Name!$B:$F,5,FALSE)</f>
        <v>Onsite</v>
      </c>
      <c r="AG109" s="40" t="s">
        <v>47</v>
      </c>
      <c r="AH109" s="40" t="s">
        <v>48</v>
      </c>
      <c r="AI109" s="40" t="s">
        <v>161</v>
      </c>
      <c r="AJ109" s="40" t="s">
        <v>1546</v>
      </c>
      <c r="AK109" s="40" t="s">
        <v>1547</v>
      </c>
      <c r="AL109" s="46"/>
      <c r="AM109" s="40" t="s">
        <v>39</v>
      </c>
      <c r="AN109" s="40" t="s">
        <v>50</v>
      </c>
      <c r="AO109" s="47">
        <v>0</v>
      </c>
      <c r="AP109" s="41">
        <v>44807.494814814818</v>
      </c>
      <c r="AQ109" s="48" t="s">
        <v>56</v>
      </c>
      <c r="AR109">
        <f t="shared" si="7"/>
        <v>8</v>
      </c>
      <c r="AS109" s="35">
        <v>0.34652777777777777</v>
      </c>
    </row>
    <row r="110" spans="1:45" ht="24" hidden="1" customHeight="1">
      <c r="A110" s="10" t="s">
        <v>35</v>
      </c>
      <c r="B110" s="10" t="s">
        <v>54</v>
      </c>
      <c r="C110" s="42">
        <v>44807.495138888888</v>
      </c>
      <c r="D110" s="42">
        <v>44807.354166666664</v>
      </c>
      <c r="E110" s="10">
        <v>2022</v>
      </c>
      <c r="F110" s="10">
        <f t="shared" si="4"/>
        <v>9</v>
      </c>
      <c r="G110" s="10">
        <f t="shared" si="5"/>
        <v>3</v>
      </c>
      <c r="H110" s="50">
        <f t="shared" si="6"/>
        <v>0.35416666666666669</v>
      </c>
      <c r="I110" s="38" t="s">
        <v>37</v>
      </c>
      <c r="J110" s="38" t="s">
        <v>1548</v>
      </c>
      <c r="K110" s="36">
        <v>11239</v>
      </c>
      <c r="L110" s="39">
        <v>44818.708333333336</v>
      </c>
      <c r="M110" s="38" t="s">
        <v>38</v>
      </c>
      <c r="N110" s="38" t="s">
        <v>39</v>
      </c>
      <c r="O110" s="39"/>
      <c r="P110" s="38" t="s">
        <v>40</v>
      </c>
      <c r="Q110" s="38" t="s">
        <v>56</v>
      </c>
      <c r="R110" s="36">
        <v>1</v>
      </c>
      <c r="S110" s="38" t="s">
        <v>42</v>
      </c>
      <c r="T110" s="36">
        <v>0</v>
      </c>
      <c r="U110" s="38" t="s">
        <v>56</v>
      </c>
      <c r="V110" s="36">
        <v>6241</v>
      </c>
      <c r="W110" s="38" t="s">
        <v>410</v>
      </c>
      <c r="X110" s="38" t="s">
        <v>411</v>
      </c>
      <c r="Y110" s="38" t="s">
        <v>45</v>
      </c>
      <c r="Z110" s="38" t="s">
        <v>38</v>
      </c>
      <c r="AA110" s="39">
        <v>44807.381782407407</v>
      </c>
      <c r="AB110" s="38" t="s">
        <v>51</v>
      </c>
      <c r="AC110" s="10" t="str">
        <f>VLOOKUP(Data!$AB110,Name!$B:$F,2,FALSE)</f>
        <v>IT Support</v>
      </c>
      <c r="AD110" s="10" t="str">
        <f>VLOOKUP(Data!$AB110,Name!$B:$F,3,FALSE)</f>
        <v>Point IT</v>
      </c>
      <c r="AE110" s="10" t="str">
        <f>VLOOKUP(Data!$AB110,Name!$B:$F,4,FALSE)</f>
        <v>Second tier</v>
      </c>
      <c r="AF110" s="10" t="str">
        <f>VLOOKUP(Data!$AB110,Name!$B:$F,5,FALSE)</f>
        <v>Onsite</v>
      </c>
      <c r="AG110" s="38" t="s">
        <v>47</v>
      </c>
      <c r="AH110" s="38" t="s">
        <v>48</v>
      </c>
      <c r="AI110" s="38" t="s">
        <v>505</v>
      </c>
      <c r="AJ110" s="38" t="s">
        <v>1549</v>
      </c>
      <c r="AK110" s="38" t="s">
        <v>599</v>
      </c>
      <c r="AL110" s="43"/>
      <c r="AM110" s="38" t="s">
        <v>39</v>
      </c>
      <c r="AN110" s="38" t="s">
        <v>50</v>
      </c>
      <c r="AO110" s="44">
        <v>0</v>
      </c>
      <c r="AP110" s="39">
        <v>44807.495335648149</v>
      </c>
      <c r="AQ110" s="45" t="s">
        <v>56</v>
      </c>
      <c r="AR110">
        <f t="shared" si="7"/>
        <v>8</v>
      </c>
      <c r="AS110" s="35">
        <v>0.35416666666666669</v>
      </c>
    </row>
    <row r="111" spans="1:45" ht="24" hidden="1" customHeight="1">
      <c r="A111" s="10" t="s">
        <v>35</v>
      </c>
      <c r="B111" s="10" t="s">
        <v>452</v>
      </c>
      <c r="C111" s="42">
        <v>44807.493055555555</v>
      </c>
      <c r="D111" s="42">
        <v>44807.374305555553</v>
      </c>
      <c r="E111" s="10">
        <v>2022</v>
      </c>
      <c r="F111" s="10">
        <f t="shared" si="4"/>
        <v>9</v>
      </c>
      <c r="G111" s="10">
        <f t="shared" si="5"/>
        <v>3</v>
      </c>
      <c r="H111" s="50">
        <f t="shared" si="6"/>
        <v>0.3743055555555555</v>
      </c>
      <c r="I111" s="40" t="s">
        <v>37</v>
      </c>
      <c r="J111" s="40" t="s">
        <v>1550</v>
      </c>
      <c r="K111" s="37">
        <v>11240</v>
      </c>
      <c r="L111" s="41">
        <v>44818.708333333336</v>
      </c>
      <c r="M111" s="40" t="s">
        <v>38</v>
      </c>
      <c r="N111" s="40" t="s">
        <v>39</v>
      </c>
      <c r="O111" s="41"/>
      <c r="P111" s="40" t="s">
        <v>40</v>
      </c>
      <c r="Q111" s="40" t="s">
        <v>56</v>
      </c>
      <c r="R111" s="37">
        <v>1</v>
      </c>
      <c r="S111" s="40" t="s">
        <v>104</v>
      </c>
      <c r="T111" s="37">
        <v>0</v>
      </c>
      <c r="U111" s="40" t="s">
        <v>56</v>
      </c>
      <c r="V111" s="37">
        <v>6482</v>
      </c>
      <c r="W111" s="40" t="s">
        <v>402</v>
      </c>
      <c r="X111" s="40" t="s">
        <v>403</v>
      </c>
      <c r="Y111" s="40" t="s">
        <v>45</v>
      </c>
      <c r="Z111" s="40" t="s">
        <v>38</v>
      </c>
      <c r="AA111" s="41">
        <v>44807.49359953704</v>
      </c>
      <c r="AB111" s="40" t="s">
        <v>223</v>
      </c>
      <c r="AC111" s="10" t="str">
        <f>VLOOKUP(Data!$AB111,Name!$B:$F,2,FALSE)</f>
        <v>IT Support</v>
      </c>
      <c r="AD111" s="10" t="str">
        <f>VLOOKUP(Data!$AB111,Name!$B:$F,3,FALSE)</f>
        <v>Point IT</v>
      </c>
      <c r="AE111" s="10" t="str">
        <f>VLOOKUP(Data!$AB111,Name!$B:$F,4,FALSE)</f>
        <v>Second tier</v>
      </c>
      <c r="AF111" s="10" t="str">
        <f>VLOOKUP(Data!$AB111,Name!$B:$F,5,FALSE)</f>
        <v>Onsite</v>
      </c>
      <c r="AG111" s="40" t="s">
        <v>47</v>
      </c>
      <c r="AH111" s="40" t="s">
        <v>48</v>
      </c>
      <c r="AI111" s="40" t="s">
        <v>455</v>
      </c>
      <c r="AJ111" s="40" t="s">
        <v>1551</v>
      </c>
      <c r="AK111" s="40" t="s">
        <v>564</v>
      </c>
      <c r="AL111" s="46"/>
      <c r="AM111" s="40" t="s">
        <v>39</v>
      </c>
      <c r="AN111" s="40" t="s">
        <v>50</v>
      </c>
      <c r="AO111" s="47">
        <v>0</v>
      </c>
      <c r="AP111" s="41">
        <v>44807.49359953704</v>
      </c>
      <c r="AQ111" s="48" t="s">
        <v>56</v>
      </c>
      <c r="AR111">
        <f t="shared" si="7"/>
        <v>8</v>
      </c>
      <c r="AS111" s="35">
        <v>0.3743055555555555</v>
      </c>
    </row>
    <row r="112" spans="1:45" ht="24" hidden="1" customHeight="1">
      <c r="A112" s="10" t="s">
        <v>35</v>
      </c>
      <c r="B112" s="10" t="s">
        <v>171</v>
      </c>
      <c r="C112" s="42">
        <v>44827.4</v>
      </c>
      <c r="D112" s="42">
        <v>44807.678472222222</v>
      </c>
      <c r="E112" s="10">
        <v>2022</v>
      </c>
      <c r="F112" s="10">
        <f t="shared" si="4"/>
        <v>9</v>
      </c>
      <c r="G112" s="10">
        <f t="shared" si="5"/>
        <v>3</v>
      </c>
      <c r="H112" s="50">
        <f t="shared" si="6"/>
        <v>0.67847222222222225</v>
      </c>
      <c r="I112" s="38" t="s">
        <v>37</v>
      </c>
      <c r="J112" s="38" t="s">
        <v>1552</v>
      </c>
      <c r="K112" s="36">
        <v>11241</v>
      </c>
      <c r="L112" s="39">
        <v>44838.355613425927</v>
      </c>
      <c r="M112" s="38" t="s">
        <v>38</v>
      </c>
      <c r="N112" s="38" t="s">
        <v>39</v>
      </c>
      <c r="O112" s="39"/>
      <c r="P112" s="38" t="s">
        <v>40</v>
      </c>
      <c r="Q112" s="38" t="s">
        <v>56</v>
      </c>
      <c r="R112" s="36">
        <v>1</v>
      </c>
      <c r="S112" s="38" t="s">
        <v>127</v>
      </c>
      <c r="T112" s="36">
        <v>0</v>
      </c>
      <c r="U112" s="38" t="s">
        <v>56</v>
      </c>
      <c r="V112" s="36">
        <v>6235</v>
      </c>
      <c r="W112" s="38" t="s">
        <v>1553</v>
      </c>
      <c r="X112" s="38" t="s">
        <v>1554</v>
      </c>
      <c r="Y112" s="38" t="s">
        <v>45</v>
      </c>
      <c r="Z112" s="38" t="s">
        <v>1555</v>
      </c>
      <c r="AA112" s="39">
        <v>44825.377129629633</v>
      </c>
      <c r="AB112" s="38" t="s">
        <v>51</v>
      </c>
      <c r="AC112" s="10" t="str">
        <f>VLOOKUP(Data!$AB112,Name!$B:$F,2,FALSE)</f>
        <v>IT Support</v>
      </c>
      <c r="AD112" s="10" t="str">
        <f>VLOOKUP(Data!$AB112,Name!$B:$F,3,FALSE)</f>
        <v>Point IT</v>
      </c>
      <c r="AE112" s="10" t="str">
        <f>VLOOKUP(Data!$AB112,Name!$B:$F,4,FALSE)</f>
        <v>Second tier</v>
      </c>
      <c r="AF112" s="10" t="str">
        <f>VLOOKUP(Data!$AB112,Name!$B:$F,5,FALSE)</f>
        <v>Onsite</v>
      </c>
      <c r="AG112" s="38" t="s">
        <v>47</v>
      </c>
      <c r="AH112" s="38" t="s">
        <v>48</v>
      </c>
      <c r="AI112" s="38" t="s">
        <v>190</v>
      </c>
      <c r="AJ112" s="38" t="s">
        <v>1556</v>
      </c>
      <c r="AK112" s="38" t="s">
        <v>613</v>
      </c>
      <c r="AL112" s="43"/>
      <c r="AM112" s="38" t="s">
        <v>39</v>
      </c>
      <c r="AN112" s="38" t="s">
        <v>50</v>
      </c>
      <c r="AO112" s="44">
        <v>0</v>
      </c>
      <c r="AP112" s="39">
        <v>44827.400057870371</v>
      </c>
      <c r="AQ112" s="45" t="s">
        <v>56</v>
      </c>
      <c r="AR112">
        <f t="shared" si="7"/>
        <v>16</v>
      </c>
      <c r="AS112" s="35">
        <v>0.67847222222222225</v>
      </c>
    </row>
    <row r="113" spans="1:45" ht="24" hidden="1" customHeight="1">
      <c r="A113" s="10" t="s">
        <v>35</v>
      </c>
      <c r="B113" s="10" t="s">
        <v>54</v>
      </c>
      <c r="C113" s="42">
        <v>44808.438194444447</v>
      </c>
      <c r="D113" s="42">
        <v>44808.433333333334</v>
      </c>
      <c r="E113" s="10">
        <v>2022</v>
      </c>
      <c r="F113" s="10">
        <f t="shared" si="4"/>
        <v>9</v>
      </c>
      <c r="G113" s="10">
        <f t="shared" si="5"/>
        <v>4</v>
      </c>
      <c r="H113" s="50">
        <f t="shared" si="6"/>
        <v>0.43333333333333335</v>
      </c>
      <c r="I113" s="40" t="s">
        <v>37</v>
      </c>
      <c r="J113" s="40" t="s">
        <v>1557</v>
      </c>
      <c r="K113" s="37">
        <v>11242</v>
      </c>
      <c r="L113" s="41">
        <v>44818.708333333336</v>
      </c>
      <c r="M113" s="40" t="s">
        <v>38</v>
      </c>
      <c r="N113" s="40" t="s">
        <v>39</v>
      </c>
      <c r="O113" s="41"/>
      <c r="P113" s="40" t="s">
        <v>40</v>
      </c>
      <c r="Q113" s="40" t="s">
        <v>56</v>
      </c>
      <c r="R113" s="37">
        <v>1</v>
      </c>
      <c r="S113" s="40" t="s">
        <v>42</v>
      </c>
      <c r="T113" s="37">
        <v>0</v>
      </c>
      <c r="U113" s="40" t="s">
        <v>56</v>
      </c>
      <c r="V113" s="37">
        <v>8682</v>
      </c>
      <c r="W113" s="40" t="s">
        <v>370</v>
      </c>
      <c r="X113" s="40" t="s">
        <v>371</v>
      </c>
      <c r="Y113" s="40" t="s">
        <v>45</v>
      </c>
      <c r="Z113" s="40" t="s">
        <v>38</v>
      </c>
      <c r="AA113" s="41">
        <v>44808.439641203702</v>
      </c>
      <c r="AB113" s="40" t="s">
        <v>58</v>
      </c>
      <c r="AC113" s="10" t="str">
        <f>VLOOKUP(Data!$AB113,Name!$B:$F,2,FALSE)</f>
        <v>IT Support</v>
      </c>
      <c r="AD113" s="10" t="str">
        <f>VLOOKUP(Data!$AB113,Name!$B:$F,3,FALSE)</f>
        <v>Point IT</v>
      </c>
      <c r="AE113" s="10" t="str">
        <f>VLOOKUP(Data!$AB113,Name!$B:$F,4,FALSE)</f>
        <v>Second tier</v>
      </c>
      <c r="AF113" s="10" t="str">
        <f>VLOOKUP(Data!$AB113,Name!$B:$F,5,FALSE)</f>
        <v>Onsite</v>
      </c>
      <c r="AG113" s="40" t="s">
        <v>47</v>
      </c>
      <c r="AH113" s="40" t="s">
        <v>48</v>
      </c>
      <c r="AI113" s="40" t="s">
        <v>475</v>
      </c>
      <c r="AJ113" s="40" t="s">
        <v>1558</v>
      </c>
      <c r="AK113" s="40" t="s">
        <v>461</v>
      </c>
      <c r="AL113" s="46"/>
      <c r="AM113" s="40" t="s">
        <v>39</v>
      </c>
      <c r="AN113" s="40" t="s">
        <v>50</v>
      </c>
      <c r="AO113" s="47">
        <v>0</v>
      </c>
      <c r="AP113" s="41">
        <v>44808.440289351849</v>
      </c>
      <c r="AQ113" s="48" t="s">
        <v>56</v>
      </c>
      <c r="AR113">
        <f t="shared" si="7"/>
        <v>10</v>
      </c>
      <c r="AS113" s="35">
        <v>0.43333333333333335</v>
      </c>
    </row>
    <row r="114" spans="1:45" ht="24" hidden="1" customHeight="1">
      <c r="A114" s="10" t="s">
        <v>35</v>
      </c>
      <c r="B114" s="10" t="s">
        <v>452</v>
      </c>
      <c r="C114" s="10"/>
      <c r="D114" s="42">
        <v>44808.43472222222</v>
      </c>
      <c r="E114" s="10">
        <v>2022</v>
      </c>
      <c r="F114" s="10">
        <f t="shared" si="4"/>
        <v>9</v>
      </c>
      <c r="G114" s="10">
        <f t="shared" si="5"/>
        <v>4</v>
      </c>
      <c r="H114" s="50">
        <f t="shared" si="6"/>
        <v>0.43472222222222223</v>
      </c>
      <c r="I114" s="38" t="s">
        <v>37</v>
      </c>
      <c r="J114" s="38" t="s">
        <v>1559</v>
      </c>
      <c r="K114" s="36">
        <v>11243</v>
      </c>
      <c r="L114" s="39">
        <v>44811.583333333336</v>
      </c>
      <c r="M114" s="38" t="s">
        <v>38</v>
      </c>
      <c r="N114" s="38" t="s">
        <v>39</v>
      </c>
      <c r="O114" s="39"/>
      <c r="P114" s="38" t="s">
        <v>40</v>
      </c>
      <c r="Q114" s="38" t="s">
        <v>41</v>
      </c>
      <c r="R114" s="36">
        <v>1</v>
      </c>
      <c r="S114" s="38" t="s">
        <v>453</v>
      </c>
      <c r="T114" s="36">
        <v>0</v>
      </c>
      <c r="U114" s="38" t="s">
        <v>41</v>
      </c>
      <c r="V114" s="36">
        <v>8682</v>
      </c>
      <c r="W114" s="38" t="s">
        <v>370</v>
      </c>
      <c r="X114" s="38" t="s">
        <v>371</v>
      </c>
      <c r="Y114" s="38" t="s">
        <v>39</v>
      </c>
      <c r="Z114" s="38" t="s">
        <v>39</v>
      </c>
      <c r="AA114" s="39"/>
      <c r="AB114" s="38" t="s">
        <v>321</v>
      </c>
      <c r="AC114" s="10" t="str">
        <f>VLOOKUP(Data!$AB114,Name!$B:$F,2,FALSE)</f>
        <v>Application Support</v>
      </c>
      <c r="AD114" s="10" t="str">
        <f>VLOOKUP(Data!$AB114,Name!$B:$F,3,FALSE)</f>
        <v>CRA</v>
      </c>
      <c r="AE114" s="10" t="str">
        <f>VLOOKUP(Data!$AB114,Name!$B:$F,4,FALSE)</f>
        <v>Second tier</v>
      </c>
      <c r="AF114" s="10" t="str">
        <f>VLOOKUP(Data!$AB114,Name!$B:$F,5,FALSE)</f>
        <v>Second tier</v>
      </c>
      <c r="AG114" s="38" t="s">
        <v>47</v>
      </c>
      <c r="AH114" s="38" t="s">
        <v>160</v>
      </c>
      <c r="AI114" s="38" t="s">
        <v>455</v>
      </c>
      <c r="AJ114" s="38" t="s">
        <v>1560</v>
      </c>
      <c r="AK114" s="38" t="s">
        <v>461</v>
      </c>
      <c r="AL114" s="43"/>
      <c r="AM114" s="38" t="s">
        <v>39</v>
      </c>
      <c r="AN114" s="38" t="s">
        <v>50</v>
      </c>
      <c r="AO114" s="44">
        <v>0</v>
      </c>
      <c r="AP114" s="39">
        <v>44809.298356481479</v>
      </c>
      <c r="AQ114" s="45" t="s">
        <v>41</v>
      </c>
      <c r="AR114">
        <f t="shared" si="7"/>
        <v>10</v>
      </c>
      <c r="AS114" s="35">
        <v>0.43472222222222223</v>
      </c>
    </row>
    <row r="115" spans="1:45" ht="24" hidden="1" customHeight="1">
      <c r="A115" s="10" t="s">
        <v>35</v>
      </c>
      <c r="B115" s="10" t="s">
        <v>452</v>
      </c>
      <c r="C115" s="10"/>
      <c r="D115" s="42">
        <v>44808.482638888891</v>
      </c>
      <c r="E115" s="10">
        <v>2022</v>
      </c>
      <c r="F115" s="10">
        <f t="shared" si="4"/>
        <v>9</v>
      </c>
      <c r="G115" s="10">
        <f t="shared" si="5"/>
        <v>4</v>
      </c>
      <c r="H115" s="50">
        <f t="shared" si="6"/>
        <v>0.4826388888888889</v>
      </c>
      <c r="I115" s="40" t="s">
        <v>37</v>
      </c>
      <c r="J115" s="40" t="s">
        <v>1561</v>
      </c>
      <c r="K115" s="37">
        <v>11244</v>
      </c>
      <c r="L115" s="41">
        <v>44811.583333333336</v>
      </c>
      <c r="M115" s="40" t="s">
        <v>38</v>
      </c>
      <c r="N115" s="40" t="s">
        <v>39</v>
      </c>
      <c r="O115" s="41"/>
      <c r="P115" s="40" t="s">
        <v>40</v>
      </c>
      <c r="Q115" s="40" t="s">
        <v>56</v>
      </c>
      <c r="R115" s="37">
        <v>1</v>
      </c>
      <c r="S115" s="40" t="s">
        <v>453</v>
      </c>
      <c r="T115" s="37">
        <v>0</v>
      </c>
      <c r="U115" s="40" t="s">
        <v>41</v>
      </c>
      <c r="V115" s="37">
        <v>8682</v>
      </c>
      <c r="W115" s="40" t="s">
        <v>370</v>
      </c>
      <c r="X115" s="40" t="s">
        <v>371</v>
      </c>
      <c r="Y115" s="40" t="s">
        <v>39</v>
      </c>
      <c r="Z115" s="40" t="s">
        <v>39</v>
      </c>
      <c r="AA115" s="41"/>
      <c r="AB115" s="40" t="s">
        <v>321</v>
      </c>
      <c r="AC115" s="10" t="str">
        <f>VLOOKUP(Data!$AB115,Name!$B:$F,2,FALSE)</f>
        <v>Application Support</v>
      </c>
      <c r="AD115" s="10" t="str">
        <f>VLOOKUP(Data!$AB115,Name!$B:$F,3,FALSE)</f>
        <v>CRA</v>
      </c>
      <c r="AE115" s="10" t="str">
        <f>VLOOKUP(Data!$AB115,Name!$B:$F,4,FALSE)</f>
        <v>Second tier</v>
      </c>
      <c r="AF115" s="10" t="str">
        <f>VLOOKUP(Data!$AB115,Name!$B:$F,5,FALSE)</f>
        <v>Second tier</v>
      </c>
      <c r="AG115" s="40" t="s">
        <v>47</v>
      </c>
      <c r="AH115" s="40" t="s">
        <v>160</v>
      </c>
      <c r="AI115" s="40" t="s">
        <v>455</v>
      </c>
      <c r="AJ115" s="40" t="s">
        <v>1562</v>
      </c>
      <c r="AK115" s="40" t="s">
        <v>461</v>
      </c>
      <c r="AL115" s="46"/>
      <c r="AM115" s="40" t="s">
        <v>39</v>
      </c>
      <c r="AN115" s="40" t="s">
        <v>50</v>
      </c>
      <c r="AO115" s="47">
        <v>0</v>
      </c>
      <c r="AP115" s="41">
        <v>44809.297222222223</v>
      </c>
      <c r="AQ115" s="48" t="s">
        <v>41</v>
      </c>
      <c r="AR115">
        <f t="shared" si="7"/>
        <v>11</v>
      </c>
      <c r="AS115" s="35">
        <v>0.4826388888888889</v>
      </c>
    </row>
    <row r="116" spans="1:45" ht="24" hidden="1" customHeight="1">
      <c r="A116" s="10" t="s">
        <v>35</v>
      </c>
      <c r="B116" s="10" t="s">
        <v>54</v>
      </c>
      <c r="C116" s="42">
        <v>44809.350694444445</v>
      </c>
      <c r="D116" s="42">
        <v>44808.723611111112</v>
      </c>
      <c r="E116" s="10">
        <v>2022</v>
      </c>
      <c r="F116" s="10">
        <f t="shared" si="4"/>
        <v>9</v>
      </c>
      <c r="G116" s="10">
        <f t="shared" si="5"/>
        <v>4</v>
      </c>
      <c r="H116" s="50">
        <f t="shared" si="6"/>
        <v>0.72361111111111109</v>
      </c>
      <c r="I116" s="38" t="s">
        <v>37</v>
      </c>
      <c r="J116" s="38" t="s">
        <v>1563</v>
      </c>
      <c r="K116" s="36">
        <v>11245</v>
      </c>
      <c r="L116" s="39">
        <v>44811.583333333336</v>
      </c>
      <c r="M116" s="38" t="s">
        <v>38</v>
      </c>
      <c r="N116" s="38" t="s">
        <v>39</v>
      </c>
      <c r="O116" s="39"/>
      <c r="P116" s="38" t="s">
        <v>40</v>
      </c>
      <c r="Q116" s="38" t="s">
        <v>56</v>
      </c>
      <c r="R116" s="36">
        <v>1</v>
      </c>
      <c r="S116" s="38" t="s">
        <v>135</v>
      </c>
      <c r="T116" s="36">
        <v>0</v>
      </c>
      <c r="U116" s="38" t="s">
        <v>41</v>
      </c>
      <c r="V116" s="36">
        <v>872026990</v>
      </c>
      <c r="W116" s="38" t="s">
        <v>954</v>
      </c>
      <c r="X116" s="38" t="s">
        <v>1564</v>
      </c>
      <c r="Y116" s="38" t="s">
        <v>45</v>
      </c>
      <c r="Z116" s="38" t="s">
        <v>771</v>
      </c>
      <c r="AA116" s="39">
        <v>44809.350960648146</v>
      </c>
      <c r="AB116" s="38" t="s">
        <v>96</v>
      </c>
      <c r="AC116" s="10" t="str">
        <f>VLOOKUP(Data!$AB116,Name!$B:$F,2,FALSE)</f>
        <v>E-sarabun</v>
      </c>
      <c r="AD116" s="10" t="str">
        <f>VLOOKUP(Data!$AB116,Name!$B:$F,3,FALSE)</f>
        <v>CRA</v>
      </c>
      <c r="AE116" s="10" t="str">
        <f>VLOOKUP(Data!$AB116,Name!$B:$F,4,FALSE)</f>
        <v>Second tier</v>
      </c>
      <c r="AF116" s="10" t="str">
        <f>VLOOKUP(Data!$AB116,Name!$B:$F,5,FALSE)</f>
        <v>Second tier</v>
      </c>
      <c r="AG116" s="38" t="s">
        <v>47</v>
      </c>
      <c r="AH116" s="38" t="s">
        <v>48</v>
      </c>
      <c r="AI116" s="38" t="s">
        <v>97</v>
      </c>
      <c r="AJ116" s="38" t="s">
        <v>1565</v>
      </c>
      <c r="AK116" s="38" t="s">
        <v>291</v>
      </c>
      <c r="AL116" s="43"/>
      <c r="AM116" s="38" t="s">
        <v>39</v>
      </c>
      <c r="AN116" s="38" t="s">
        <v>50</v>
      </c>
      <c r="AO116" s="44">
        <v>0</v>
      </c>
      <c r="AP116" s="39">
        <v>44809.350960648146</v>
      </c>
      <c r="AQ116" s="45" t="s">
        <v>41</v>
      </c>
      <c r="AR116">
        <f t="shared" si="7"/>
        <v>17</v>
      </c>
      <c r="AS116" s="35">
        <v>0.72361111111111109</v>
      </c>
    </row>
    <row r="117" spans="1:45" ht="24" hidden="1" customHeight="1">
      <c r="A117" s="10" t="s">
        <v>35</v>
      </c>
      <c r="B117" s="10" t="s">
        <v>171</v>
      </c>
      <c r="C117" s="42">
        <v>44809.369444444441</v>
      </c>
      <c r="D117" s="42">
        <v>44809.332638888889</v>
      </c>
      <c r="E117" s="10">
        <v>2022</v>
      </c>
      <c r="F117" s="10">
        <f t="shared" si="4"/>
        <v>9</v>
      </c>
      <c r="G117" s="10">
        <f t="shared" si="5"/>
        <v>5</v>
      </c>
      <c r="H117" s="50">
        <f t="shared" si="6"/>
        <v>0.33263888888888887</v>
      </c>
      <c r="I117" s="40" t="s">
        <v>37</v>
      </c>
      <c r="J117" s="40" t="s">
        <v>1566</v>
      </c>
      <c r="K117" s="37">
        <v>11246</v>
      </c>
      <c r="L117" s="41">
        <v>44812.456030092595</v>
      </c>
      <c r="M117" s="40" t="s">
        <v>38</v>
      </c>
      <c r="N117" s="40" t="s">
        <v>39</v>
      </c>
      <c r="O117" s="41"/>
      <c r="P117" s="40" t="s">
        <v>40</v>
      </c>
      <c r="Q117" s="40" t="s">
        <v>41</v>
      </c>
      <c r="R117" s="37">
        <v>1</v>
      </c>
      <c r="S117" s="40" t="s">
        <v>42</v>
      </c>
      <c r="T117" s="37">
        <v>0</v>
      </c>
      <c r="U117" s="40" t="s">
        <v>41</v>
      </c>
      <c r="V117" s="37">
        <v>868316675</v>
      </c>
      <c r="W117" s="40" t="s">
        <v>208</v>
      </c>
      <c r="X117" s="40" t="s">
        <v>209</v>
      </c>
      <c r="Y117" s="40" t="s">
        <v>45</v>
      </c>
      <c r="Z117" s="40" t="s">
        <v>1567</v>
      </c>
      <c r="AA117" s="41">
        <v>44809.370104166665</v>
      </c>
      <c r="AB117" s="40" t="s">
        <v>223</v>
      </c>
      <c r="AC117" s="10" t="str">
        <f>VLOOKUP(Data!$AB117,Name!$B:$F,2,FALSE)</f>
        <v>IT Support</v>
      </c>
      <c r="AD117" s="10" t="str">
        <f>VLOOKUP(Data!$AB117,Name!$B:$F,3,FALSE)</f>
        <v>Point IT</v>
      </c>
      <c r="AE117" s="10" t="str">
        <f>VLOOKUP(Data!$AB117,Name!$B:$F,4,FALSE)</f>
        <v>Second tier</v>
      </c>
      <c r="AF117" s="10" t="str">
        <f>VLOOKUP(Data!$AB117,Name!$B:$F,5,FALSE)</f>
        <v>Onsite</v>
      </c>
      <c r="AG117" s="40" t="s">
        <v>47</v>
      </c>
      <c r="AH117" s="40" t="s">
        <v>48</v>
      </c>
      <c r="AI117" s="40" t="s">
        <v>210</v>
      </c>
      <c r="AJ117" s="40" t="s">
        <v>1568</v>
      </c>
      <c r="AK117" s="40" t="s">
        <v>265</v>
      </c>
      <c r="AL117" s="46"/>
      <c r="AM117" s="40" t="s">
        <v>39</v>
      </c>
      <c r="AN117" s="40" t="s">
        <v>50</v>
      </c>
      <c r="AO117" s="47">
        <v>0</v>
      </c>
      <c r="AP117" s="41">
        <v>44809.6171412037</v>
      </c>
      <c r="AQ117" s="48" t="s">
        <v>41</v>
      </c>
      <c r="AR117">
        <f t="shared" si="7"/>
        <v>7</v>
      </c>
      <c r="AS117" s="35">
        <v>0.33263888888888887</v>
      </c>
    </row>
    <row r="118" spans="1:45" ht="24" hidden="1" customHeight="1">
      <c r="A118" s="10" t="s">
        <v>35</v>
      </c>
      <c r="B118" s="10" t="s">
        <v>36</v>
      </c>
      <c r="C118" s="42">
        <v>44809.611111111109</v>
      </c>
      <c r="D118" s="42">
        <v>44809.343055555553</v>
      </c>
      <c r="E118" s="10">
        <v>2022</v>
      </c>
      <c r="F118" s="10">
        <f t="shared" si="4"/>
        <v>9</v>
      </c>
      <c r="G118" s="10">
        <f t="shared" si="5"/>
        <v>5</v>
      </c>
      <c r="H118" s="50">
        <f t="shared" si="6"/>
        <v>0.3430555555555555</v>
      </c>
      <c r="I118" s="38" t="s">
        <v>37</v>
      </c>
      <c r="J118" s="38" t="s">
        <v>1569</v>
      </c>
      <c r="K118" s="36">
        <v>11247</v>
      </c>
      <c r="L118" s="39">
        <v>44819.383275462962</v>
      </c>
      <c r="M118" s="38" t="s">
        <v>38</v>
      </c>
      <c r="N118" s="38" t="s">
        <v>39</v>
      </c>
      <c r="O118" s="39"/>
      <c r="P118" s="38" t="s">
        <v>40</v>
      </c>
      <c r="Q118" s="38" t="s">
        <v>56</v>
      </c>
      <c r="R118" s="36">
        <v>1</v>
      </c>
      <c r="S118" s="38" t="s">
        <v>60</v>
      </c>
      <c r="T118" s="36">
        <v>0</v>
      </c>
      <c r="U118" s="38" t="s">
        <v>56</v>
      </c>
      <c r="V118" s="36">
        <v>8677</v>
      </c>
      <c r="W118" s="38" t="s">
        <v>1570</v>
      </c>
      <c r="X118" s="38" t="s">
        <v>1571</v>
      </c>
      <c r="Y118" s="38" t="s">
        <v>45</v>
      </c>
      <c r="Z118" s="38" t="s">
        <v>1572</v>
      </c>
      <c r="AA118" s="39">
        <v>44809.578333333331</v>
      </c>
      <c r="AB118" s="38" t="s">
        <v>46</v>
      </c>
      <c r="AC118" s="10" t="str">
        <f>VLOOKUP(Data!$AB118,Name!$B:$F,2,FALSE)</f>
        <v>IT Support</v>
      </c>
      <c r="AD118" s="10" t="str">
        <f>VLOOKUP(Data!$AB118,Name!$B:$F,3,FALSE)</f>
        <v>Point IT</v>
      </c>
      <c r="AE118" s="10" t="str">
        <f>VLOOKUP(Data!$AB118,Name!$B:$F,4,FALSE)</f>
        <v>Second tier</v>
      </c>
      <c r="AF118" s="10" t="str">
        <f>VLOOKUP(Data!$AB118,Name!$B:$F,5,FALSE)</f>
        <v>Onsite</v>
      </c>
      <c r="AG118" s="38" t="s">
        <v>52</v>
      </c>
      <c r="AH118" s="38" t="s">
        <v>48</v>
      </c>
      <c r="AI118" s="38" t="s">
        <v>314</v>
      </c>
      <c r="AJ118" s="38" t="s">
        <v>1573</v>
      </c>
      <c r="AK118" s="38" t="s">
        <v>328</v>
      </c>
      <c r="AL118" s="43"/>
      <c r="AM118" s="38" t="s">
        <v>39</v>
      </c>
      <c r="AN118" s="38" t="s">
        <v>50</v>
      </c>
      <c r="AO118" s="44">
        <v>0</v>
      </c>
      <c r="AP118" s="39">
        <v>44809.617303240739</v>
      </c>
      <c r="AQ118" s="45" t="s">
        <v>41</v>
      </c>
      <c r="AR118">
        <f t="shared" si="7"/>
        <v>8</v>
      </c>
      <c r="AS118" s="35">
        <v>0.3430555555555555</v>
      </c>
    </row>
    <row r="119" spans="1:45" ht="24" hidden="1" customHeight="1">
      <c r="A119" s="10" t="s">
        <v>35</v>
      </c>
      <c r="B119" s="10" t="s">
        <v>452</v>
      </c>
      <c r="C119" s="42">
        <v>44809.611805555556</v>
      </c>
      <c r="D119" s="42">
        <v>44809.35</v>
      </c>
      <c r="E119" s="10">
        <v>2022</v>
      </c>
      <c r="F119" s="10">
        <f t="shared" si="4"/>
        <v>9</v>
      </c>
      <c r="G119" s="10">
        <f t="shared" si="5"/>
        <v>5</v>
      </c>
      <c r="H119" s="50">
        <f t="shared" si="6"/>
        <v>0.35000000000000003</v>
      </c>
      <c r="I119" s="40" t="s">
        <v>37</v>
      </c>
      <c r="J119" s="40" t="s">
        <v>1574</v>
      </c>
      <c r="K119" s="37">
        <v>11248</v>
      </c>
      <c r="L119" s="41">
        <v>44812.440393518518</v>
      </c>
      <c r="M119" s="40" t="s">
        <v>38</v>
      </c>
      <c r="N119" s="40" t="s">
        <v>39</v>
      </c>
      <c r="O119" s="41"/>
      <c r="P119" s="40" t="s">
        <v>40</v>
      </c>
      <c r="Q119" s="40" t="s">
        <v>41</v>
      </c>
      <c r="R119" s="37">
        <v>1</v>
      </c>
      <c r="S119" s="40" t="s">
        <v>104</v>
      </c>
      <c r="T119" s="37">
        <v>0</v>
      </c>
      <c r="U119" s="40" t="s">
        <v>41</v>
      </c>
      <c r="V119" s="37">
        <v>5817</v>
      </c>
      <c r="W119" s="40" t="s">
        <v>124</v>
      </c>
      <c r="X119" s="40" t="s">
        <v>125</v>
      </c>
      <c r="Y119" s="40" t="s">
        <v>45</v>
      </c>
      <c r="Z119" s="40" t="s">
        <v>1090</v>
      </c>
      <c r="AA119" s="41">
        <v>44809.402754629627</v>
      </c>
      <c r="AB119" s="40" t="s">
        <v>94</v>
      </c>
      <c r="AC119" s="10" t="str">
        <f>VLOOKUP(Data!$AB119,Name!$B:$F,2,FALSE)</f>
        <v>IT Support</v>
      </c>
      <c r="AD119" s="10" t="str">
        <f>VLOOKUP(Data!$AB119,Name!$B:$F,3,FALSE)</f>
        <v>Point IT</v>
      </c>
      <c r="AE119" s="10" t="str">
        <f>VLOOKUP(Data!$AB119,Name!$B:$F,4,FALSE)</f>
        <v>Second tier</v>
      </c>
      <c r="AF119" s="10" t="str">
        <f>VLOOKUP(Data!$AB119,Name!$B:$F,5,FALSE)</f>
        <v>Onsite</v>
      </c>
      <c r="AG119" s="40" t="s">
        <v>47</v>
      </c>
      <c r="AH119" s="40" t="s">
        <v>48</v>
      </c>
      <c r="AI119" s="40" t="s">
        <v>455</v>
      </c>
      <c r="AJ119" s="40" t="s">
        <v>1575</v>
      </c>
      <c r="AK119" s="40" t="s">
        <v>265</v>
      </c>
      <c r="AL119" s="46"/>
      <c r="AM119" s="40" t="s">
        <v>39</v>
      </c>
      <c r="AN119" s="40" t="s">
        <v>50</v>
      </c>
      <c r="AO119" s="47">
        <v>0</v>
      </c>
      <c r="AP119" s="41">
        <v>44809.617465277777</v>
      </c>
      <c r="AQ119" s="48" t="s">
        <v>41</v>
      </c>
      <c r="AR119">
        <f t="shared" si="7"/>
        <v>8</v>
      </c>
      <c r="AS119" s="35">
        <v>0.35000000000000003</v>
      </c>
    </row>
    <row r="120" spans="1:45" ht="24" hidden="1" customHeight="1">
      <c r="A120" s="10" t="s">
        <v>35</v>
      </c>
      <c r="B120" s="10" t="s">
        <v>36</v>
      </c>
      <c r="C120" s="42">
        <v>44809.367361111108</v>
      </c>
      <c r="D120" s="42">
        <v>44809.351388888892</v>
      </c>
      <c r="E120" s="10">
        <v>2022</v>
      </c>
      <c r="F120" s="10">
        <f t="shared" si="4"/>
        <v>9</v>
      </c>
      <c r="G120" s="10">
        <f t="shared" si="5"/>
        <v>5</v>
      </c>
      <c r="H120" s="50">
        <f t="shared" si="6"/>
        <v>0.35138888888888892</v>
      </c>
      <c r="I120" s="38" t="s">
        <v>37</v>
      </c>
      <c r="J120" s="38" t="s">
        <v>1576</v>
      </c>
      <c r="K120" s="36">
        <v>11249</v>
      </c>
      <c r="L120" s="39">
        <v>44819.351886574077</v>
      </c>
      <c r="M120" s="38" t="s">
        <v>38</v>
      </c>
      <c r="N120" s="38" t="s">
        <v>39</v>
      </c>
      <c r="O120" s="39"/>
      <c r="P120" s="38" t="s">
        <v>40</v>
      </c>
      <c r="Q120" s="38" t="s">
        <v>56</v>
      </c>
      <c r="R120" s="36">
        <v>1</v>
      </c>
      <c r="S120" s="38" t="s">
        <v>60</v>
      </c>
      <c r="T120" s="36">
        <v>0</v>
      </c>
      <c r="U120" s="38" t="s">
        <v>56</v>
      </c>
      <c r="V120" s="36">
        <v>8615</v>
      </c>
      <c r="W120" s="38" t="s">
        <v>608</v>
      </c>
      <c r="X120" s="38" t="s">
        <v>609</v>
      </c>
      <c r="Y120" s="38" t="s">
        <v>45</v>
      </c>
      <c r="Z120" s="38" t="s">
        <v>1577</v>
      </c>
      <c r="AA120" s="39">
        <v>44809.367858796293</v>
      </c>
      <c r="AB120" s="38" t="s">
        <v>223</v>
      </c>
      <c r="AC120" s="10" t="str">
        <f>VLOOKUP(Data!$AB120,Name!$B:$F,2,FALSE)</f>
        <v>IT Support</v>
      </c>
      <c r="AD120" s="10" t="str">
        <f>VLOOKUP(Data!$AB120,Name!$B:$F,3,FALSE)</f>
        <v>Point IT</v>
      </c>
      <c r="AE120" s="10" t="str">
        <f>VLOOKUP(Data!$AB120,Name!$B:$F,4,FALSE)</f>
        <v>Second tier</v>
      </c>
      <c r="AF120" s="10" t="str">
        <f>VLOOKUP(Data!$AB120,Name!$B:$F,5,FALSE)</f>
        <v>Onsite</v>
      </c>
      <c r="AG120" s="38" t="s">
        <v>47</v>
      </c>
      <c r="AH120" s="38" t="s">
        <v>48</v>
      </c>
      <c r="AI120" s="38" t="s">
        <v>314</v>
      </c>
      <c r="AJ120" s="38" t="s">
        <v>1578</v>
      </c>
      <c r="AK120" s="38" t="s">
        <v>1256</v>
      </c>
      <c r="AL120" s="43"/>
      <c r="AM120" s="38" t="s">
        <v>39</v>
      </c>
      <c r="AN120" s="38" t="s">
        <v>50</v>
      </c>
      <c r="AO120" s="44">
        <v>0</v>
      </c>
      <c r="AP120" s="39">
        <v>44809.367858796293</v>
      </c>
      <c r="AQ120" s="45" t="s">
        <v>56</v>
      </c>
      <c r="AR120">
        <f t="shared" si="7"/>
        <v>8</v>
      </c>
      <c r="AS120" s="35">
        <v>0.35138888888888892</v>
      </c>
    </row>
    <row r="121" spans="1:45" ht="24" hidden="1" customHeight="1">
      <c r="A121" s="10" t="s">
        <v>35</v>
      </c>
      <c r="B121" s="10" t="s">
        <v>73</v>
      </c>
      <c r="C121" s="42">
        <v>44809.65625</v>
      </c>
      <c r="D121" s="42">
        <v>44809.354861111111</v>
      </c>
      <c r="E121" s="10">
        <v>2022</v>
      </c>
      <c r="F121" s="10">
        <f t="shared" si="4"/>
        <v>9</v>
      </c>
      <c r="G121" s="10">
        <f t="shared" si="5"/>
        <v>5</v>
      </c>
      <c r="H121" s="50">
        <f t="shared" si="6"/>
        <v>0.35486111111111113</v>
      </c>
      <c r="I121" s="40" t="s">
        <v>37</v>
      </c>
      <c r="J121" s="40" t="s">
        <v>1579</v>
      </c>
      <c r="K121" s="37">
        <v>11250</v>
      </c>
      <c r="L121" s="41">
        <v>44819.355243055557</v>
      </c>
      <c r="M121" s="40" t="s">
        <v>38</v>
      </c>
      <c r="N121" s="40" t="s">
        <v>39</v>
      </c>
      <c r="O121" s="41"/>
      <c r="P121" s="40" t="s">
        <v>40</v>
      </c>
      <c r="Q121" s="40" t="s">
        <v>56</v>
      </c>
      <c r="R121" s="37">
        <v>1</v>
      </c>
      <c r="S121" s="40" t="s">
        <v>82</v>
      </c>
      <c r="T121" s="37">
        <v>0</v>
      </c>
      <c r="U121" s="40" t="s">
        <v>56</v>
      </c>
      <c r="V121" s="37">
        <v>920131928</v>
      </c>
      <c r="W121" s="40" t="s">
        <v>1580</v>
      </c>
      <c r="X121" s="40" t="s">
        <v>1581</v>
      </c>
      <c r="Y121" s="40" t="s">
        <v>45</v>
      </c>
      <c r="Z121" s="40" t="s">
        <v>1582</v>
      </c>
      <c r="AA121" s="41">
        <v>44809.656631944446</v>
      </c>
      <c r="AB121" s="40" t="s">
        <v>59</v>
      </c>
      <c r="AC121" s="10" t="str">
        <f>VLOOKUP(Data!$AB121,Name!$B:$F,2,FALSE)</f>
        <v>PC Team</v>
      </c>
      <c r="AD121" s="10" t="str">
        <f>VLOOKUP(Data!$AB121,Name!$B:$F,3,FALSE)</f>
        <v>7Sense (Lenovo)</v>
      </c>
      <c r="AE121" s="10" t="str">
        <f>VLOOKUP(Data!$AB121,Name!$B:$F,4,FALSE)</f>
        <v>Second tier</v>
      </c>
      <c r="AF121" s="10" t="str">
        <f>VLOOKUP(Data!$AB121,Name!$B:$F,5,FALSE)</f>
        <v>Onsite</v>
      </c>
      <c r="AG121" s="40" t="s">
        <v>52</v>
      </c>
      <c r="AH121" s="40" t="s">
        <v>48</v>
      </c>
      <c r="AI121" s="40" t="s">
        <v>161</v>
      </c>
      <c r="AJ121" s="40" t="s">
        <v>1583</v>
      </c>
      <c r="AK121" s="40" t="s">
        <v>527</v>
      </c>
      <c r="AL121" s="46"/>
      <c r="AM121" s="40" t="s">
        <v>39</v>
      </c>
      <c r="AN121" s="40" t="s">
        <v>50</v>
      </c>
      <c r="AO121" s="47">
        <v>0</v>
      </c>
      <c r="AP121" s="41">
        <v>44809.656631944446</v>
      </c>
      <c r="AQ121" s="48" t="s">
        <v>56</v>
      </c>
      <c r="AR121">
        <f t="shared" si="7"/>
        <v>8</v>
      </c>
      <c r="AS121" s="35">
        <v>0.35486111111111113</v>
      </c>
    </row>
    <row r="122" spans="1:45" ht="24" hidden="1" customHeight="1">
      <c r="A122" s="10" t="s">
        <v>35</v>
      </c>
      <c r="B122" s="10" t="s">
        <v>36</v>
      </c>
      <c r="C122" s="42">
        <v>44812.399305555555</v>
      </c>
      <c r="D122" s="42">
        <v>44809.35833333333</v>
      </c>
      <c r="E122" s="10">
        <v>2022</v>
      </c>
      <c r="F122" s="10">
        <f t="shared" si="4"/>
        <v>9</v>
      </c>
      <c r="G122" s="10">
        <f t="shared" si="5"/>
        <v>5</v>
      </c>
      <c r="H122" s="50">
        <f t="shared" si="6"/>
        <v>0.35833333333333334</v>
      </c>
      <c r="I122" s="38" t="s">
        <v>37</v>
      </c>
      <c r="J122" s="38" t="s">
        <v>1584</v>
      </c>
      <c r="K122" s="36">
        <v>11251</v>
      </c>
      <c r="L122" s="39">
        <v>44823.37909722222</v>
      </c>
      <c r="M122" s="38" t="s">
        <v>38</v>
      </c>
      <c r="N122" s="38" t="s">
        <v>39</v>
      </c>
      <c r="O122" s="39"/>
      <c r="P122" s="38" t="s">
        <v>40</v>
      </c>
      <c r="Q122" s="38" t="s">
        <v>56</v>
      </c>
      <c r="R122" s="36">
        <v>1</v>
      </c>
      <c r="S122" s="38" t="s">
        <v>82</v>
      </c>
      <c r="T122" s="36">
        <v>0</v>
      </c>
      <c r="U122" s="38" t="s">
        <v>56</v>
      </c>
      <c r="V122" s="36">
        <v>5727</v>
      </c>
      <c r="W122" s="38" t="s">
        <v>1585</v>
      </c>
      <c r="X122" s="38" t="s">
        <v>1586</v>
      </c>
      <c r="Y122" s="38" t="s">
        <v>45</v>
      </c>
      <c r="Z122" s="38" t="s">
        <v>1587</v>
      </c>
      <c r="AA122" s="39">
        <v>44810.379328703704</v>
      </c>
      <c r="AB122" s="38" t="s">
        <v>51</v>
      </c>
      <c r="AC122" s="10" t="str">
        <f>VLOOKUP(Data!$AB122,Name!$B:$F,2,FALSE)</f>
        <v>IT Support</v>
      </c>
      <c r="AD122" s="10" t="str">
        <f>VLOOKUP(Data!$AB122,Name!$B:$F,3,FALSE)</f>
        <v>Point IT</v>
      </c>
      <c r="AE122" s="10" t="str">
        <f>VLOOKUP(Data!$AB122,Name!$B:$F,4,FALSE)</f>
        <v>Second tier</v>
      </c>
      <c r="AF122" s="10" t="str">
        <f>VLOOKUP(Data!$AB122,Name!$B:$F,5,FALSE)</f>
        <v>Onsite</v>
      </c>
      <c r="AG122" s="38" t="s">
        <v>52</v>
      </c>
      <c r="AH122" s="38" t="s">
        <v>48</v>
      </c>
      <c r="AI122" s="38" t="s">
        <v>314</v>
      </c>
      <c r="AJ122" s="38" t="s">
        <v>1588</v>
      </c>
      <c r="AK122" s="38" t="s">
        <v>1589</v>
      </c>
      <c r="AL122" s="43"/>
      <c r="AM122" s="38" t="s">
        <v>39</v>
      </c>
      <c r="AN122" s="38" t="s">
        <v>50</v>
      </c>
      <c r="AO122" s="44">
        <v>0</v>
      </c>
      <c r="AP122" s="39">
        <v>44812.399930555555</v>
      </c>
      <c r="AQ122" s="45" t="s">
        <v>56</v>
      </c>
      <c r="AR122">
        <f t="shared" si="7"/>
        <v>8</v>
      </c>
      <c r="AS122" s="35">
        <v>0.35833333333333334</v>
      </c>
    </row>
    <row r="123" spans="1:45" ht="24" hidden="1" customHeight="1">
      <c r="A123" s="10" t="s">
        <v>35</v>
      </c>
      <c r="B123" s="10" t="s">
        <v>54</v>
      </c>
      <c r="C123" s="42">
        <v>44809.612500000003</v>
      </c>
      <c r="D123" s="42">
        <v>44809.35833333333</v>
      </c>
      <c r="E123" s="10">
        <v>2022</v>
      </c>
      <c r="F123" s="10">
        <f t="shared" si="4"/>
        <v>9</v>
      </c>
      <c r="G123" s="10">
        <f t="shared" si="5"/>
        <v>5</v>
      </c>
      <c r="H123" s="50">
        <f t="shared" si="6"/>
        <v>0.35833333333333334</v>
      </c>
      <c r="I123" s="40" t="s">
        <v>37</v>
      </c>
      <c r="J123" s="40" t="s">
        <v>1590</v>
      </c>
      <c r="K123" s="37">
        <v>11252</v>
      </c>
      <c r="L123" s="41">
        <v>44819.603506944448</v>
      </c>
      <c r="M123" s="40" t="s">
        <v>38</v>
      </c>
      <c r="N123" s="40" t="s">
        <v>39</v>
      </c>
      <c r="O123" s="41"/>
      <c r="P123" s="40" t="s">
        <v>40</v>
      </c>
      <c r="Q123" s="40" t="s">
        <v>56</v>
      </c>
      <c r="R123" s="37">
        <v>1</v>
      </c>
      <c r="S123" s="40" t="s">
        <v>42</v>
      </c>
      <c r="T123" s="37">
        <v>0</v>
      </c>
      <c r="U123" s="40" t="s">
        <v>56</v>
      </c>
      <c r="V123" s="37">
        <v>5766</v>
      </c>
      <c r="W123" s="40" t="s">
        <v>510</v>
      </c>
      <c r="X123" s="40" t="s">
        <v>1591</v>
      </c>
      <c r="Y123" s="40" t="s">
        <v>45</v>
      </c>
      <c r="Z123" s="40" t="s">
        <v>1592</v>
      </c>
      <c r="AA123" s="41">
        <v>44809.367789351854</v>
      </c>
      <c r="AB123" s="40" t="s">
        <v>51</v>
      </c>
      <c r="AC123" s="10" t="str">
        <f>VLOOKUP(Data!$AB123,Name!$B:$F,2,FALSE)</f>
        <v>IT Support</v>
      </c>
      <c r="AD123" s="10" t="str">
        <f>VLOOKUP(Data!$AB123,Name!$B:$F,3,FALSE)</f>
        <v>Point IT</v>
      </c>
      <c r="AE123" s="10" t="str">
        <f>VLOOKUP(Data!$AB123,Name!$B:$F,4,FALSE)</f>
        <v>Second tier</v>
      </c>
      <c r="AF123" s="10" t="str">
        <f>VLOOKUP(Data!$AB123,Name!$B:$F,5,FALSE)</f>
        <v>Onsite</v>
      </c>
      <c r="AG123" s="40" t="s">
        <v>47</v>
      </c>
      <c r="AH123" s="40" t="s">
        <v>48</v>
      </c>
      <c r="AI123" s="40" t="s">
        <v>475</v>
      </c>
      <c r="AJ123" s="40" t="s">
        <v>1593</v>
      </c>
      <c r="AK123" s="40" t="s">
        <v>511</v>
      </c>
      <c r="AL123" s="46"/>
      <c r="AM123" s="40" t="s">
        <v>39</v>
      </c>
      <c r="AN123" s="40" t="s">
        <v>50</v>
      </c>
      <c r="AO123" s="47">
        <v>0</v>
      </c>
      <c r="AP123" s="41">
        <v>44809.612534722219</v>
      </c>
      <c r="AQ123" s="48" t="s">
        <v>56</v>
      </c>
      <c r="AR123">
        <f t="shared" si="7"/>
        <v>8</v>
      </c>
      <c r="AS123" s="35">
        <v>0.35833333333333334</v>
      </c>
    </row>
    <row r="124" spans="1:45" ht="24" hidden="1" customHeight="1">
      <c r="A124" s="10" t="s">
        <v>35</v>
      </c>
      <c r="B124" s="10" t="s">
        <v>36</v>
      </c>
      <c r="C124" s="42">
        <v>44809.612500000003</v>
      </c>
      <c r="D124" s="42">
        <v>44809.363194444442</v>
      </c>
      <c r="E124" s="10">
        <v>2022</v>
      </c>
      <c r="F124" s="10">
        <f t="shared" si="4"/>
        <v>9</v>
      </c>
      <c r="G124" s="10">
        <f t="shared" si="5"/>
        <v>5</v>
      </c>
      <c r="H124" s="50">
        <f t="shared" si="6"/>
        <v>0.36319444444444443</v>
      </c>
      <c r="I124" s="38" t="s">
        <v>37</v>
      </c>
      <c r="J124" s="38" t="s">
        <v>1594</v>
      </c>
      <c r="K124" s="36">
        <v>11253</v>
      </c>
      <c r="L124" s="39">
        <v>44819.400300925925</v>
      </c>
      <c r="M124" s="38" t="s">
        <v>38</v>
      </c>
      <c r="N124" s="38" t="s">
        <v>39</v>
      </c>
      <c r="O124" s="39"/>
      <c r="P124" s="38" t="s">
        <v>40</v>
      </c>
      <c r="Q124" s="38" t="s">
        <v>56</v>
      </c>
      <c r="R124" s="36">
        <v>1</v>
      </c>
      <c r="S124" s="38" t="s">
        <v>42</v>
      </c>
      <c r="T124" s="36">
        <v>0</v>
      </c>
      <c r="U124" s="38" t="s">
        <v>56</v>
      </c>
      <c r="V124" s="36">
        <v>808584525</v>
      </c>
      <c r="W124" s="38" t="s">
        <v>1595</v>
      </c>
      <c r="X124" s="38" t="s">
        <v>1596</v>
      </c>
      <c r="Y124" s="38" t="s">
        <v>45</v>
      </c>
      <c r="Z124" s="38" t="s">
        <v>312</v>
      </c>
      <c r="AA124" s="39">
        <v>44809.576111111113</v>
      </c>
      <c r="AB124" s="38" t="s">
        <v>46</v>
      </c>
      <c r="AC124" s="10" t="str">
        <f>VLOOKUP(Data!$AB124,Name!$B:$F,2,FALSE)</f>
        <v>IT Support</v>
      </c>
      <c r="AD124" s="10" t="str">
        <f>VLOOKUP(Data!$AB124,Name!$B:$F,3,FALSE)</f>
        <v>Point IT</v>
      </c>
      <c r="AE124" s="10" t="str">
        <f>VLOOKUP(Data!$AB124,Name!$B:$F,4,FALSE)</f>
        <v>Second tier</v>
      </c>
      <c r="AF124" s="10" t="str">
        <f>VLOOKUP(Data!$AB124,Name!$B:$F,5,FALSE)</f>
        <v>Onsite</v>
      </c>
      <c r="AG124" s="38" t="s">
        <v>47</v>
      </c>
      <c r="AH124" s="38" t="s">
        <v>48</v>
      </c>
      <c r="AI124" s="38" t="s">
        <v>128</v>
      </c>
      <c r="AJ124" s="38" t="s">
        <v>888</v>
      </c>
      <c r="AK124" s="38" t="s">
        <v>387</v>
      </c>
      <c r="AL124" s="43"/>
      <c r="AM124" s="38" t="s">
        <v>39</v>
      </c>
      <c r="AN124" s="38" t="s">
        <v>50</v>
      </c>
      <c r="AO124" s="44">
        <v>0</v>
      </c>
      <c r="AP124" s="39">
        <v>44809.612800925926</v>
      </c>
      <c r="AQ124" s="45" t="s">
        <v>56</v>
      </c>
      <c r="AR124">
        <f t="shared" si="7"/>
        <v>8</v>
      </c>
      <c r="AS124" s="35">
        <v>0.36319444444444443</v>
      </c>
    </row>
    <row r="125" spans="1:45" ht="24" hidden="1" customHeight="1">
      <c r="A125" s="10" t="s">
        <v>35</v>
      </c>
      <c r="B125" s="10" t="s">
        <v>54</v>
      </c>
      <c r="C125" s="42">
        <v>44809.375694444447</v>
      </c>
      <c r="D125" s="42">
        <v>44809.363888888889</v>
      </c>
      <c r="E125" s="10">
        <v>2022</v>
      </c>
      <c r="F125" s="10">
        <f t="shared" si="4"/>
        <v>9</v>
      </c>
      <c r="G125" s="10">
        <f t="shared" si="5"/>
        <v>5</v>
      </c>
      <c r="H125" s="50">
        <f t="shared" si="6"/>
        <v>0.36388888888888887</v>
      </c>
      <c r="I125" s="40" t="s">
        <v>37</v>
      </c>
      <c r="J125" s="40" t="s">
        <v>39</v>
      </c>
      <c r="K125" s="37">
        <v>11254</v>
      </c>
      <c r="L125" s="41">
        <v>44811.614687499998</v>
      </c>
      <c r="M125" s="40" t="s">
        <v>38</v>
      </c>
      <c r="N125" s="40" t="s">
        <v>39</v>
      </c>
      <c r="O125" s="41"/>
      <c r="P125" s="40" t="s">
        <v>40</v>
      </c>
      <c r="Q125" s="40" t="s">
        <v>56</v>
      </c>
      <c r="R125" s="37">
        <v>1</v>
      </c>
      <c r="S125" s="40" t="s">
        <v>135</v>
      </c>
      <c r="T125" s="37">
        <v>0</v>
      </c>
      <c r="U125" s="40" t="s">
        <v>41</v>
      </c>
      <c r="V125" s="37">
        <v>8651</v>
      </c>
      <c r="W125" s="40" t="s">
        <v>853</v>
      </c>
      <c r="X125" s="40" t="s">
        <v>1597</v>
      </c>
      <c r="Y125" s="40" t="s">
        <v>45</v>
      </c>
      <c r="Z125" s="40" t="s">
        <v>871</v>
      </c>
      <c r="AA125" s="41">
        <v>44809.376122685186</v>
      </c>
      <c r="AB125" s="40" t="s">
        <v>96</v>
      </c>
      <c r="AC125" s="10" t="str">
        <f>VLOOKUP(Data!$AB125,Name!$B:$F,2,FALSE)</f>
        <v>E-sarabun</v>
      </c>
      <c r="AD125" s="10" t="str">
        <f>VLOOKUP(Data!$AB125,Name!$B:$F,3,FALSE)</f>
        <v>CRA</v>
      </c>
      <c r="AE125" s="10" t="str">
        <f>VLOOKUP(Data!$AB125,Name!$B:$F,4,FALSE)</f>
        <v>Second tier</v>
      </c>
      <c r="AF125" s="10" t="str">
        <f>VLOOKUP(Data!$AB125,Name!$B:$F,5,FALSE)</f>
        <v>Second tier</v>
      </c>
      <c r="AG125" s="40" t="s">
        <v>47</v>
      </c>
      <c r="AH125" s="40" t="s">
        <v>48</v>
      </c>
      <c r="AI125" s="40" t="s">
        <v>97</v>
      </c>
      <c r="AJ125" s="40" t="s">
        <v>854</v>
      </c>
      <c r="AK125" s="40" t="s">
        <v>1598</v>
      </c>
      <c r="AL125" s="46"/>
      <c r="AM125" s="40" t="s">
        <v>39</v>
      </c>
      <c r="AN125" s="40" t="s">
        <v>53</v>
      </c>
      <c r="AO125" s="47">
        <v>0</v>
      </c>
      <c r="AP125" s="41">
        <v>44809.376122685186</v>
      </c>
      <c r="AQ125" s="48" t="s">
        <v>56</v>
      </c>
      <c r="AR125">
        <f t="shared" si="7"/>
        <v>8</v>
      </c>
      <c r="AS125" s="35">
        <v>0.36388888888888887</v>
      </c>
    </row>
    <row r="126" spans="1:45" ht="24" hidden="1" customHeight="1">
      <c r="A126" s="10" t="s">
        <v>35</v>
      </c>
      <c r="B126" s="10" t="s">
        <v>36</v>
      </c>
      <c r="C126" s="42">
        <v>44809.7</v>
      </c>
      <c r="D126" s="42">
        <v>44809.365277777775</v>
      </c>
      <c r="E126" s="10">
        <v>2022</v>
      </c>
      <c r="F126" s="10">
        <f t="shared" si="4"/>
        <v>9</v>
      </c>
      <c r="G126" s="10">
        <f t="shared" si="5"/>
        <v>5</v>
      </c>
      <c r="H126" s="50">
        <f t="shared" si="6"/>
        <v>0.36527777777777781</v>
      </c>
      <c r="I126" s="38" t="s">
        <v>37</v>
      </c>
      <c r="J126" s="38" t="s">
        <v>1599</v>
      </c>
      <c r="K126" s="36">
        <v>11255</v>
      </c>
      <c r="L126" s="39">
        <v>44819.382650462961</v>
      </c>
      <c r="M126" s="38" t="s">
        <v>38</v>
      </c>
      <c r="N126" s="38" t="s">
        <v>39</v>
      </c>
      <c r="O126" s="39"/>
      <c r="P126" s="38" t="s">
        <v>40</v>
      </c>
      <c r="Q126" s="38" t="s">
        <v>56</v>
      </c>
      <c r="R126" s="36">
        <v>1</v>
      </c>
      <c r="S126" s="38" t="s">
        <v>82</v>
      </c>
      <c r="T126" s="36">
        <v>0</v>
      </c>
      <c r="U126" s="38" t="s">
        <v>56</v>
      </c>
      <c r="V126" s="36">
        <v>5775</v>
      </c>
      <c r="W126" s="38" t="s">
        <v>542</v>
      </c>
      <c r="X126" s="38" t="s">
        <v>543</v>
      </c>
      <c r="Y126" s="38" t="s">
        <v>45</v>
      </c>
      <c r="Z126" s="38" t="s">
        <v>1600</v>
      </c>
      <c r="AA126" s="39">
        <v>44809.683553240742</v>
      </c>
      <c r="AB126" s="38" t="s">
        <v>72</v>
      </c>
      <c r="AC126" s="10" t="str">
        <f>VLOOKUP(Data!$AB126,Name!$B:$F,2,FALSE)</f>
        <v>IT Support</v>
      </c>
      <c r="AD126" s="10" t="str">
        <f>VLOOKUP(Data!$AB126,Name!$B:$F,3,FALSE)</f>
        <v>Point IT</v>
      </c>
      <c r="AE126" s="10" t="str">
        <f>VLOOKUP(Data!$AB126,Name!$B:$F,4,FALSE)</f>
        <v>Second tier</v>
      </c>
      <c r="AF126" s="10" t="str">
        <f>VLOOKUP(Data!$AB126,Name!$B:$F,5,FALSE)</f>
        <v>Onsite</v>
      </c>
      <c r="AG126" s="38" t="s">
        <v>47</v>
      </c>
      <c r="AH126" s="38" t="s">
        <v>48</v>
      </c>
      <c r="AI126" s="38" t="s">
        <v>86</v>
      </c>
      <c r="AJ126" s="38" t="s">
        <v>1601</v>
      </c>
      <c r="AK126" s="38" t="s">
        <v>532</v>
      </c>
      <c r="AL126" s="43"/>
      <c r="AM126" s="38" t="s">
        <v>39</v>
      </c>
      <c r="AN126" s="38" t="s">
        <v>50</v>
      </c>
      <c r="AO126" s="44">
        <v>0</v>
      </c>
      <c r="AP126" s="39">
        <v>44809.700011574074</v>
      </c>
      <c r="AQ126" s="45" t="s">
        <v>56</v>
      </c>
      <c r="AR126">
        <f t="shared" si="7"/>
        <v>8</v>
      </c>
      <c r="AS126" s="35">
        <v>0.36527777777777781</v>
      </c>
    </row>
    <row r="127" spans="1:45" ht="24" hidden="1" customHeight="1">
      <c r="A127" s="10" t="s">
        <v>35</v>
      </c>
      <c r="B127" s="10" t="s">
        <v>73</v>
      </c>
      <c r="C127" s="42">
        <v>44809.678472222222</v>
      </c>
      <c r="D127" s="42">
        <v>44809.366666666669</v>
      </c>
      <c r="E127" s="10">
        <v>2022</v>
      </c>
      <c r="F127" s="10">
        <f t="shared" si="4"/>
        <v>9</v>
      </c>
      <c r="G127" s="10">
        <f t="shared" si="5"/>
        <v>5</v>
      </c>
      <c r="H127" s="50">
        <f t="shared" si="6"/>
        <v>0.3666666666666667</v>
      </c>
      <c r="I127" s="40" t="s">
        <v>37</v>
      </c>
      <c r="J127" s="40" t="s">
        <v>1602</v>
      </c>
      <c r="K127" s="37">
        <v>11256</v>
      </c>
      <c r="L127" s="41">
        <v>44837.666851851849</v>
      </c>
      <c r="M127" s="40" t="s">
        <v>38</v>
      </c>
      <c r="N127" s="40" t="s">
        <v>39</v>
      </c>
      <c r="O127" s="41"/>
      <c r="P127" s="40" t="s">
        <v>40</v>
      </c>
      <c r="Q127" s="40" t="s">
        <v>56</v>
      </c>
      <c r="R127" s="37">
        <v>1</v>
      </c>
      <c r="S127" s="40" t="s">
        <v>488</v>
      </c>
      <c r="T127" s="37">
        <v>0</v>
      </c>
      <c r="U127" s="40" t="s">
        <v>56</v>
      </c>
      <c r="V127" s="37">
        <v>5751</v>
      </c>
      <c r="W127" s="40" t="s">
        <v>694</v>
      </c>
      <c r="X127" s="40" t="s">
        <v>695</v>
      </c>
      <c r="Y127" s="40" t="s">
        <v>45</v>
      </c>
      <c r="Z127" s="40" t="s">
        <v>1603</v>
      </c>
      <c r="AA127" s="41">
        <v>44809.667349537034</v>
      </c>
      <c r="AB127" s="40" t="s">
        <v>72</v>
      </c>
      <c r="AC127" s="10" t="str">
        <f>VLOOKUP(Data!$AB127,Name!$B:$F,2,FALSE)</f>
        <v>IT Support</v>
      </c>
      <c r="AD127" s="10" t="str">
        <f>VLOOKUP(Data!$AB127,Name!$B:$F,3,FALSE)</f>
        <v>Point IT</v>
      </c>
      <c r="AE127" s="10" t="str">
        <f>VLOOKUP(Data!$AB127,Name!$B:$F,4,FALSE)</f>
        <v>Second tier</v>
      </c>
      <c r="AF127" s="10" t="str">
        <f>VLOOKUP(Data!$AB127,Name!$B:$F,5,FALSE)</f>
        <v>Onsite</v>
      </c>
      <c r="AG127" s="40" t="s">
        <v>47</v>
      </c>
      <c r="AH127" s="40" t="s">
        <v>48</v>
      </c>
      <c r="AI127" s="40" t="s">
        <v>77</v>
      </c>
      <c r="AJ127" s="40" t="s">
        <v>1604</v>
      </c>
      <c r="AK127" s="40" t="s">
        <v>451</v>
      </c>
      <c r="AL127" s="46"/>
      <c r="AM127" s="40" t="s">
        <v>39</v>
      </c>
      <c r="AN127" s="40" t="s">
        <v>50</v>
      </c>
      <c r="AO127" s="47">
        <v>0</v>
      </c>
      <c r="AP127" s="41">
        <v>44826.591851851852</v>
      </c>
      <c r="AQ127" s="48" t="s">
        <v>56</v>
      </c>
      <c r="AR127">
        <f t="shared" si="7"/>
        <v>8</v>
      </c>
      <c r="AS127" s="35">
        <v>0.3666666666666667</v>
      </c>
    </row>
    <row r="128" spans="1:45" ht="24" hidden="1" customHeight="1">
      <c r="A128" s="10" t="s">
        <v>35</v>
      </c>
      <c r="B128" s="10" t="s">
        <v>171</v>
      </c>
      <c r="C128" s="42">
        <v>44812.399305555555</v>
      </c>
      <c r="D128" s="42">
        <v>44809.383333333331</v>
      </c>
      <c r="E128" s="10">
        <v>2022</v>
      </c>
      <c r="F128" s="10">
        <f t="shared" si="4"/>
        <v>9</v>
      </c>
      <c r="G128" s="10">
        <f t="shared" si="5"/>
        <v>5</v>
      </c>
      <c r="H128" s="50">
        <f t="shared" si="6"/>
        <v>0.3833333333333333</v>
      </c>
      <c r="I128" s="38" t="s">
        <v>37</v>
      </c>
      <c r="J128" s="38" t="s">
        <v>1605</v>
      </c>
      <c r="K128" s="36">
        <v>11257</v>
      </c>
      <c r="L128" s="39">
        <v>44837.584907407407</v>
      </c>
      <c r="M128" s="38" t="s">
        <v>38</v>
      </c>
      <c r="N128" s="38" t="s">
        <v>39</v>
      </c>
      <c r="O128" s="39"/>
      <c r="P128" s="38" t="s">
        <v>40</v>
      </c>
      <c r="Q128" s="38" t="s">
        <v>56</v>
      </c>
      <c r="R128" s="36">
        <v>1</v>
      </c>
      <c r="S128" s="38" t="s">
        <v>965</v>
      </c>
      <c r="T128" s="36">
        <v>0</v>
      </c>
      <c r="U128" s="38" t="s">
        <v>56</v>
      </c>
      <c r="V128" s="36">
        <v>6588</v>
      </c>
      <c r="W128" s="38" t="s">
        <v>1606</v>
      </c>
      <c r="X128" s="38" t="s">
        <v>1607</v>
      </c>
      <c r="Y128" s="38" t="s">
        <v>45</v>
      </c>
      <c r="Z128" s="38" t="s">
        <v>1608</v>
      </c>
      <c r="AA128" s="39">
        <v>44810.38554398148</v>
      </c>
      <c r="AB128" s="38" t="s">
        <v>51</v>
      </c>
      <c r="AC128" s="10" t="str">
        <f>VLOOKUP(Data!$AB128,Name!$B:$F,2,FALSE)</f>
        <v>IT Support</v>
      </c>
      <c r="AD128" s="10" t="str">
        <f>VLOOKUP(Data!$AB128,Name!$B:$F,3,FALSE)</f>
        <v>Point IT</v>
      </c>
      <c r="AE128" s="10" t="str">
        <f>VLOOKUP(Data!$AB128,Name!$B:$F,4,FALSE)</f>
        <v>Second tier</v>
      </c>
      <c r="AF128" s="10" t="str">
        <f>VLOOKUP(Data!$AB128,Name!$B:$F,5,FALSE)</f>
        <v>Onsite</v>
      </c>
      <c r="AG128" s="38" t="s">
        <v>52</v>
      </c>
      <c r="AH128" s="38" t="s">
        <v>48</v>
      </c>
      <c r="AI128" s="38" t="s">
        <v>220</v>
      </c>
      <c r="AJ128" s="38" t="s">
        <v>1609</v>
      </c>
      <c r="AK128" s="38" t="s">
        <v>630</v>
      </c>
      <c r="AL128" s="43"/>
      <c r="AM128" s="38" t="s">
        <v>39</v>
      </c>
      <c r="AN128" s="38" t="s">
        <v>50</v>
      </c>
      <c r="AO128" s="44">
        <v>0</v>
      </c>
      <c r="AP128" s="39">
        <v>44826.586296296293</v>
      </c>
      <c r="AQ128" s="45" t="s">
        <v>56</v>
      </c>
      <c r="AR128">
        <f t="shared" si="7"/>
        <v>9</v>
      </c>
      <c r="AS128" s="35">
        <v>0.3833333333333333</v>
      </c>
    </row>
    <row r="129" spans="1:45" ht="24" hidden="1" customHeight="1">
      <c r="A129" s="10" t="s">
        <v>35</v>
      </c>
      <c r="B129" s="10" t="s">
        <v>178</v>
      </c>
      <c r="C129" s="42">
        <v>44809.613194444442</v>
      </c>
      <c r="D129" s="42">
        <v>44809.383333333331</v>
      </c>
      <c r="E129" s="10">
        <v>2022</v>
      </c>
      <c r="F129" s="10">
        <f t="shared" si="4"/>
        <v>9</v>
      </c>
      <c r="G129" s="10">
        <f t="shared" si="5"/>
        <v>5</v>
      </c>
      <c r="H129" s="50">
        <f t="shared" si="6"/>
        <v>0.3833333333333333</v>
      </c>
      <c r="I129" s="40" t="s">
        <v>37</v>
      </c>
      <c r="J129" s="40" t="s">
        <v>1610</v>
      </c>
      <c r="K129" s="37">
        <v>11258</v>
      </c>
      <c r="L129" s="41">
        <v>44819.419247685182</v>
      </c>
      <c r="M129" s="40" t="s">
        <v>38</v>
      </c>
      <c r="N129" s="40" t="s">
        <v>39</v>
      </c>
      <c r="O129" s="41"/>
      <c r="P129" s="40" t="s">
        <v>40</v>
      </c>
      <c r="Q129" s="40" t="s">
        <v>56</v>
      </c>
      <c r="R129" s="37">
        <v>1</v>
      </c>
      <c r="S129" s="40" t="s">
        <v>73</v>
      </c>
      <c r="T129" s="37">
        <v>0</v>
      </c>
      <c r="U129" s="40" t="s">
        <v>56</v>
      </c>
      <c r="V129" s="37">
        <v>8426</v>
      </c>
      <c r="W129" s="40" t="s">
        <v>960</v>
      </c>
      <c r="X129" s="40" t="s">
        <v>961</v>
      </c>
      <c r="Y129" s="40" t="s">
        <v>45</v>
      </c>
      <c r="Z129" s="40" t="s">
        <v>1611</v>
      </c>
      <c r="AA129" s="41">
        <v>44809.578298611108</v>
      </c>
      <c r="AB129" s="40" t="s">
        <v>58</v>
      </c>
      <c r="AC129" s="10" t="str">
        <f>VLOOKUP(Data!$AB129,Name!$B:$F,2,FALSE)</f>
        <v>IT Support</v>
      </c>
      <c r="AD129" s="10" t="str">
        <f>VLOOKUP(Data!$AB129,Name!$B:$F,3,FALSE)</f>
        <v>Point IT</v>
      </c>
      <c r="AE129" s="10" t="str">
        <f>VLOOKUP(Data!$AB129,Name!$B:$F,4,FALSE)</f>
        <v>Second tier</v>
      </c>
      <c r="AF129" s="10" t="str">
        <f>VLOOKUP(Data!$AB129,Name!$B:$F,5,FALSE)</f>
        <v>Onsite</v>
      </c>
      <c r="AG129" s="40" t="s">
        <v>47</v>
      </c>
      <c r="AH129" s="40" t="s">
        <v>48</v>
      </c>
      <c r="AI129" s="40" t="s">
        <v>182</v>
      </c>
      <c r="AJ129" s="40" t="s">
        <v>1612</v>
      </c>
      <c r="AK129" s="40" t="s">
        <v>1304</v>
      </c>
      <c r="AL129" s="46">
        <v>44686</v>
      </c>
      <c r="AM129" s="40" t="s">
        <v>39</v>
      </c>
      <c r="AN129" s="40" t="s">
        <v>53</v>
      </c>
      <c r="AO129" s="47">
        <v>0</v>
      </c>
      <c r="AP129" s="41">
        <v>44810.390208333331</v>
      </c>
      <c r="AQ129" s="48" t="s">
        <v>56</v>
      </c>
      <c r="AR129">
        <f t="shared" si="7"/>
        <v>9</v>
      </c>
      <c r="AS129" s="35">
        <v>0.3833333333333333</v>
      </c>
    </row>
    <row r="130" spans="1:45" ht="24" hidden="1" customHeight="1">
      <c r="A130" s="10" t="s">
        <v>35</v>
      </c>
      <c r="B130" s="10" t="s">
        <v>54</v>
      </c>
      <c r="C130" s="42">
        <v>44809.613888888889</v>
      </c>
      <c r="D130" s="42">
        <v>44809.386805555558</v>
      </c>
      <c r="E130" s="10">
        <v>2022</v>
      </c>
      <c r="F130" s="10">
        <f t="shared" si="4"/>
        <v>9</v>
      </c>
      <c r="G130" s="10">
        <f t="shared" si="5"/>
        <v>5</v>
      </c>
      <c r="H130" s="50">
        <f t="shared" si="6"/>
        <v>0.38680555555555557</v>
      </c>
      <c r="I130" s="38" t="s">
        <v>37</v>
      </c>
      <c r="J130" s="38" t="s">
        <v>1613</v>
      </c>
      <c r="K130" s="36">
        <v>11259</v>
      </c>
      <c r="L130" s="39">
        <v>44819.419537037036</v>
      </c>
      <c r="M130" s="38" t="s">
        <v>38</v>
      </c>
      <c r="N130" s="38" t="s">
        <v>39</v>
      </c>
      <c r="O130" s="39"/>
      <c r="P130" s="38" t="s">
        <v>40</v>
      </c>
      <c r="Q130" s="38" t="s">
        <v>56</v>
      </c>
      <c r="R130" s="36">
        <v>1</v>
      </c>
      <c r="S130" s="38" t="s">
        <v>42</v>
      </c>
      <c r="T130" s="36">
        <v>0</v>
      </c>
      <c r="U130" s="38" t="s">
        <v>56</v>
      </c>
      <c r="V130" s="36">
        <v>623285599</v>
      </c>
      <c r="W130" s="38" t="s">
        <v>590</v>
      </c>
      <c r="X130" s="38" t="s">
        <v>591</v>
      </c>
      <c r="Y130" s="38" t="s">
        <v>45</v>
      </c>
      <c r="Z130" s="38" t="s">
        <v>1611</v>
      </c>
      <c r="AA130" s="39">
        <v>44809.581435185188</v>
      </c>
      <c r="AB130" s="38" t="s">
        <v>58</v>
      </c>
      <c r="AC130" s="10" t="str">
        <f>VLOOKUP(Data!$AB130,Name!$B:$F,2,FALSE)</f>
        <v>IT Support</v>
      </c>
      <c r="AD130" s="10" t="str">
        <f>VLOOKUP(Data!$AB130,Name!$B:$F,3,FALSE)</f>
        <v>Point IT</v>
      </c>
      <c r="AE130" s="10" t="str">
        <f>VLOOKUP(Data!$AB130,Name!$B:$F,4,FALSE)</f>
        <v>Second tier</v>
      </c>
      <c r="AF130" s="10" t="str">
        <f>VLOOKUP(Data!$AB130,Name!$B:$F,5,FALSE)</f>
        <v>Onsite</v>
      </c>
      <c r="AG130" s="38" t="s">
        <v>47</v>
      </c>
      <c r="AH130" s="38" t="s">
        <v>48</v>
      </c>
      <c r="AI130" s="38" t="s">
        <v>475</v>
      </c>
      <c r="AJ130" s="38" t="s">
        <v>1614</v>
      </c>
      <c r="AK130" s="38" t="s">
        <v>1256</v>
      </c>
      <c r="AL130" s="43"/>
      <c r="AM130" s="38" t="s">
        <v>39</v>
      </c>
      <c r="AN130" s="38" t="s">
        <v>50</v>
      </c>
      <c r="AO130" s="44">
        <v>0</v>
      </c>
      <c r="AP130" s="39">
        <v>44809.613981481481</v>
      </c>
      <c r="AQ130" s="45" t="s">
        <v>56</v>
      </c>
      <c r="AR130">
        <f t="shared" si="7"/>
        <v>9</v>
      </c>
      <c r="AS130" s="35">
        <v>0.38680555555555557</v>
      </c>
    </row>
    <row r="131" spans="1:45" ht="24" hidden="1" customHeight="1">
      <c r="A131" s="10" t="s">
        <v>35</v>
      </c>
      <c r="B131" s="10" t="s">
        <v>54</v>
      </c>
      <c r="C131" s="42">
        <v>44809.408333333333</v>
      </c>
      <c r="D131" s="42">
        <v>44809.393055555556</v>
      </c>
      <c r="E131" s="10">
        <v>2022</v>
      </c>
      <c r="F131" s="10">
        <f t="shared" ref="F131:F194" si="8">MONTH(D131)</f>
        <v>9</v>
      </c>
      <c r="G131" s="10">
        <f t="shared" ref="G131:G194" si="9">DAY(D131)</f>
        <v>5</v>
      </c>
      <c r="H131" s="50">
        <f t="shared" ref="H131:H194" si="10">TIME(HOUR(D131),MINUTE(D131),SECOND(D131))</f>
        <v>0.39305555555555555</v>
      </c>
      <c r="I131" s="40" t="s">
        <v>37</v>
      </c>
      <c r="J131" s="40" t="s">
        <v>39</v>
      </c>
      <c r="K131" s="37">
        <v>11260</v>
      </c>
      <c r="L131" s="41">
        <v>44811.644131944442</v>
      </c>
      <c r="M131" s="40" t="s">
        <v>1615</v>
      </c>
      <c r="N131" s="40" t="s">
        <v>45</v>
      </c>
      <c r="O131" s="41">
        <v>44809.408622685187</v>
      </c>
      <c r="P131" s="40" t="s">
        <v>40</v>
      </c>
      <c r="Q131" s="40" t="s">
        <v>56</v>
      </c>
      <c r="R131" s="37">
        <v>1</v>
      </c>
      <c r="S131" s="40" t="s">
        <v>135</v>
      </c>
      <c r="T131" s="37">
        <v>1</v>
      </c>
      <c r="U131" s="40" t="s">
        <v>41</v>
      </c>
      <c r="V131" s="37">
        <v>8126</v>
      </c>
      <c r="W131" s="40" t="s">
        <v>784</v>
      </c>
      <c r="X131" s="40" t="s">
        <v>1616</v>
      </c>
      <c r="Y131" s="40" t="s">
        <v>45</v>
      </c>
      <c r="Z131" s="40" t="s">
        <v>673</v>
      </c>
      <c r="AA131" s="41">
        <v>44809.408726851849</v>
      </c>
      <c r="AB131" s="40" t="s">
        <v>110</v>
      </c>
      <c r="AC131" s="10" t="str">
        <f>VLOOKUP(Data!$AB131,Name!$B:$F,2,FALSE)</f>
        <v>E-sarabun</v>
      </c>
      <c r="AD131" s="10" t="str">
        <f>VLOOKUP(Data!$AB131,Name!$B:$F,3,FALSE)</f>
        <v>CRA</v>
      </c>
      <c r="AE131" s="10" t="str">
        <f>VLOOKUP(Data!$AB131,Name!$B:$F,4,FALSE)</f>
        <v>Second tier</v>
      </c>
      <c r="AF131" s="10" t="str">
        <f>VLOOKUP(Data!$AB131,Name!$B:$F,5,FALSE)</f>
        <v>Second tier</v>
      </c>
      <c r="AG131" s="40" t="s">
        <v>47</v>
      </c>
      <c r="AH131" s="40" t="s">
        <v>48</v>
      </c>
      <c r="AI131" s="40" t="s">
        <v>97</v>
      </c>
      <c r="AJ131" s="40" t="s">
        <v>1617</v>
      </c>
      <c r="AK131" s="40" t="s">
        <v>670</v>
      </c>
      <c r="AL131" s="46">
        <v>44686</v>
      </c>
      <c r="AM131" s="40" t="s">
        <v>39</v>
      </c>
      <c r="AN131" s="40" t="s">
        <v>53</v>
      </c>
      <c r="AO131" s="47">
        <v>0</v>
      </c>
      <c r="AP131" s="41">
        <v>44809.442604166667</v>
      </c>
      <c r="AQ131" s="48" t="s">
        <v>56</v>
      </c>
      <c r="AR131">
        <f t="shared" ref="AR131:AR194" si="11">HOUR(AS131)</f>
        <v>9</v>
      </c>
      <c r="AS131" s="35">
        <v>0.39305555555555555</v>
      </c>
    </row>
    <row r="132" spans="1:45" ht="24" hidden="1" customHeight="1">
      <c r="A132" s="10" t="s">
        <v>35</v>
      </c>
      <c r="B132" s="10" t="s">
        <v>178</v>
      </c>
      <c r="C132" s="42">
        <v>44819.441666666666</v>
      </c>
      <c r="D132" s="42">
        <v>44809.396527777775</v>
      </c>
      <c r="E132" s="10">
        <v>2022</v>
      </c>
      <c r="F132" s="10">
        <f t="shared" si="8"/>
        <v>9</v>
      </c>
      <c r="G132" s="10">
        <f t="shared" si="9"/>
        <v>5</v>
      </c>
      <c r="H132" s="50">
        <f t="shared" si="10"/>
        <v>0.39652777777777781</v>
      </c>
      <c r="I132" s="38" t="s">
        <v>37</v>
      </c>
      <c r="J132" s="38" t="s">
        <v>39</v>
      </c>
      <c r="K132" s="36">
        <v>11261</v>
      </c>
      <c r="L132" s="39">
        <v>44820.625</v>
      </c>
      <c r="M132" s="38" t="s">
        <v>38</v>
      </c>
      <c r="N132" s="38" t="s">
        <v>39</v>
      </c>
      <c r="O132" s="39"/>
      <c r="P132" s="38" t="s">
        <v>40</v>
      </c>
      <c r="Q132" s="38" t="s">
        <v>56</v>
      </c>
      <c r="R132" s="36">
        <v>1</v>
      </c>
      <c r="S132" s="38" t="s">
        <v>490</v>
      </c>
      <c r="T132" s="36">
        <v>0</v>
      </c>
      <c r="U132" s="38" t="s">
        <v>41</v>
      </c>
      <c r="V132" s="36">
        <v>8719</v>
      </c>
      <c r="W132" s="38" t="s">
        <v>185</v>
      </c>
      <c r="X132" s="38" t="s">
        <v>186</v>
      </c>
      <c r="Y132" s="38" t="s">
        <v>45</v>
      </c>
      <c r="Z132" s="38" t="s">
        <v>1618</v>
      </c>
      <c r="AA132" s="39">
        <v>44817.432314814818</v>
      </c>
      <c r="AB132" s="38" t="s">
        <v>46</v>
      </c>
      <c r="AC132" s="10" t="str">
        <f>VLOOKUP(Data!$AB132,Name!$B:$F,2,FALSE)</f>
        <v>IT Support</v>
      </c>
      <c r="AD132" s="10" t="str">
        <f>VLOOKUP(Data!$AB132,Name!$B:$F,3,FALSE)</f>
        <v>Point IT</v>
      </c>
      <c r="AE132" s="10" t="str">
        <f>VLOOKUP(Data!$AB132,Name!$B:$F,4,FALSE)</f>
        <v>Second tier</v>
      </c>
      <c r="AF132" s="10" t="str">
        <f>VLOOKUP(Data!$AB132,Name!$B:$F,5,FALSE)</f>
        <v>Onsite</v>
      </c>
      <c r="AG132" s="38" t="s">
        <v>47</v>
      </c>
      <c r="AH132" s="38" t="s">
        <v>48</v>
      </c>
      <c r="AI132" s="38" t="s">
        <v>182</v>
      </c>
      <c r="AJ132" s="38" t="s">
        <v>1619</v>
      </c>
      <c r="AK132" s="38" t="s">
        <v>464</v>
      </c>
      <c r="AL132" s="43"/>
      <c r="AM132" s="38" t="s">
        <v>39</v>
      </c>
      <c r="AN132" s="38" t="s">
        <v>53</v>
      </c>
      <c r="AO132" s="44">
        <v>0</v>
      </c>
      <c r="AP132" s="39">
        <v>44819.442129629628</v>
      </c>
      <c r="AQ132" s="45" t="s">
        <v>56</v>
      </c>
      <c r="AR132">
        <f t="shared" si="11"/>
        <v>9</v>
      </c>
      <c r="AS132" s="35">
        <v>0.39652777777777781</v>
      </c>
    </row>
    <row r="133" spans="1:45" ht="24" hidden="1" customHeight="1">
      <c r="A133" s="10" t="s">
        <v>35</v>
      </c>
      <c r="B133" s="10" t="s">
        <v>54</v>
      </c>
      <c r="C133" s="42">
        <v>44809.613888888889</v>
      </c>
      <c r="D133" s="42">
        <v>44809.4</v>
      </c>
      <c r="E133" s="10">
        <v>2022</v>
      </c>
      <c r="F133" s="10">
        <f t="shared" si="8"/>
        <v>9</v>
      </c>
      <c r="G133" s="10">
        <f t="shared" si="9"/>
        <v>5</v>
      </c>
      <c r="H133" s="50">
        <f t="shared" si="10"/>
        <v>0.39999999999999997</v>
      </c>
      <c r="I133" s="40" t="s">
        <v>37</v>
      </c>
      <c r="J133" s="40" t="s">
        <v>1614</v>
      </c>
      <c r="K133" s="37">
        <v>11262</v>
      </c>
      <c r="L133" s="41">
        <v>44819.611504629633</v>
      </c>
      <c r="M133" s="40" t="s">
        <v>38</v>
      </c>
      <c r="N133" s="40" t="s">
        <v>39</v>
      </c>
      <c r="O133" s="41"/>
      <c r="P133" s="40" t="s">
        <v>40</v>
      </c>
      <c r="Q133" s="40" t="s">
        <v>56</v>
      </c>
      <c r="R133" s="37">
        <v>1</v>
      </c>
      <c r="S133" s="40" t="s">
        <v>42</v>
      </c>
      <c r="T133" s="37">
        <v>0</v>
      </c>
      <c r="U133" s="40" t="s">
        <v>56</v>
      </c>
      <c r="V133" s="37">
        <v>8188</v>
      </c>
      <c r="W133" s="40" t="s">
        <v>331</v>
      </c>
      <c r="X133" s="40" t="s">
        <v>332</v>
      </c>
      <c r="Y133" s="40" t="s">
        <v>45</v>
      </c>
      <c r="Z133" s="40" t="s">
        <v>489</v>
      </c>
      <c r="AA133" s="41">
        <v>44809.403981481482</v>
      </c>
      <c r="AB133" s="40" t="s">
        <v>103</v>
      </c>
      <c r="AC133" s="10" t="str">
        <f>VLOOKUP(Data!$AB133,Name!$B:$F,2,FALSE)</f>
        <v>IT Support</v>
      </c>
      <c r="AD133" s="10" t="str">
        <f>VLOOKUP(Data!$AB133,Name!$B:$F,3,FALSE)</f>
        <v>Point IT</v>
      </c>
      <c r="AE133" s="10" t="str">
        <f>VLOOKUP(Data!$AB133,Name!$B:$F,4,FALSE)</f>
        <v>Frist tier</v>
      </c>
      <c r="AF133" s="10" t="str">
        <f>VLOOKUP(Data!$AB133,Name!$B:$F,5,FALSE)</f>
        <v>Frist tier</v>
      </c>
      <c r="AG133" s="40" t="s">
        <v>52</v>
      </c>
      <c r="AH133" s="40" t="s">
        <v>48</v>
      </c>
      <c r="AI133" s="40" t="s">
        <v>475</v>
      </c>
      <c r="AJ133" s="40" t="s">
        <v>1614</v>
      </c>
      <c r="AK133" s="40" t="s">
        <v>1437</v>
      </c>
      <c r="AL133" s="46"/>
      <c r="AM133" s="40" t="s">
        <v>39</v>
      </c>
      <c r="AN133" s="40" t="s">
        <v>50</v>
      </c>
      <c r="AO133" s="47">
        <v>0</v>
      </c>
      <c r="AP133" s="41">
        <v>44809.614282407405</v>
      </c>
      <c r="AQ133" s="48" t="s">
        <v>56</v>
      </c>
      <c r="AR133">
        <f t="shared" si="11"/>
        <v>9</v>
      </c>
      <c r="AS133" s="35">
        <v>0.39999999999999997</v>
      </c>
    </row>
    <row r="134" spans="1:45" ht="24" hidden="1" customHeight="1">
      <c r="A134" s="10" t="s">
        <v>35</v>
      </c>
      <c r="B134" s="10" t="s">
        <v>54</v>
      </c>
      <c r="C134" s="42">
        <v>44809.420138888891</v>
      </c>
      <c r="D134" s="42">
        <v>44809.402777777781</v>
      </c>
      <c r="E134" s="10">
        <v>2022</v>
      </c>
      <c r="F134" s="10">
        <f t="shared" si="8"/>
        <v>9</v>
      </c>
      <c r="G134" s="10">
        <f t="shared" si="9"/>
        <v>5</v>
      </c>
      <c r="H134" s="50">
        <f t="shared" si="10"/>
        <v>0.40277777777777773</v>
      </c>
      <c r="I134" s="38" t="s">
        <v>37</v>
      </c>
      <c r="J134" s="38" t="s">
        <v>39</v>
      </c>
      <c r="K134" s="36">
        <v>11263</v>
      </c>
      <c r="L134" s="39">
        <v>44811.653287037036</v>
      </c>
      <c r="M134" s="38" t="s">
        <v>1620</v>
      </c>
      <c r="N134" s="38" t="s">
        <v>45</v>
      </c>
      <c r="O134" s="39">
        <v>44809.419768518521</v>
      </c>
      <c r="P134" s="38" t="s">
        <v>40</v>
      </c>
      <c r="Q134" s="38" t="s">
        <v>56</v>
      </c>
      <c r="R134" s="36">
        <v>1</v>
      </c>
      <c r="S134" s="38" t="s">
        <v>135</v>
      </c>
      <c r="T134" s="36">
        <v>1</v>
      </c>
      <c r="U134" s="38" t="s">
        <v>41</v>
      </c>
      <c r="V134" s="36">
        <v>8444</v>
      </c>
      <c r="W134" s="38" t="s">
        <v>772</v>
      </c>
      <c r="X134" s="38" t="s">
        <v>773</v>
      </c>
      <c r="Y134" s="38" t="s">
        <v>45</v>
      </c>
      <c r="Z134" s="38" t="s">
        <v>1621</v>
      </c>
      <c r="AA134" s="39">
        <v>44809.420185185183</v>
      </c>
      <c r="AB134" s="38" t="s">
        <v>110</v>
      </c>
      <c r="AC134" s="10" t="str">
        <f>VLOOKUP(Data!$AB134,Name!$B:$F,2,FALSE)</f>
        <v>E-sarabun</v>
      </c>
      <c r="AD134" s="10" t="str">
        <f>VLOOKUP(Data!$AB134,Name!$B:$F,3,FALSE)</f>
        <v>CRA</v>
      </c>
      <c r="AE134" s="10" t="str">
        <f>VLOOKUP(Data!$AB134,Name!$B:$F,4,FALSE)</f>
        <v>Second tier</v>
      </c>
      <c r="AF134" s="10" t="str">
        <f>VLOOKUP(Data!$AB134,Name!$B:$F,5,FALSE)</f>
        <v>Second tier</v>
      </c>
      <c r="AG134" s="38" t="s">
        <v>47</v>
      </c>
      <c r="AH134" s="38" t="s">
        <v>48</v>
      </c>
      <c r="AI134" s="38" t="s">
        <v>97</v>
      </c>
      <c r="AJ134" s="38" t="s">
        <v>1107</v>
      </c>
      <c r="AK134" s="38" t="s">
        <v>1304</v>
      </c>
      <c r="AL134" s="43"/>
      <c r="AM134" s="38" t="s">
        <v>39</v>
      </c>
      <c r="AN134" s="38" t="s">
        <v>53</v>
      </c>
      <c r="AO134" s="44">
        <v>0</v>
      </c>
      <c r="AP134" s="39">
        <v>44809.420173611114</v>
      </c>
      <c r="AQ134" s="45" t="s">
        <v>56</v>
      </c>
      <c r="AR134">
        <f t="shared" si="11"/>
        <v>9</v>
      </c>
      <c r="AS134" s="35">
        <v>0.40277777777777773</v>
      </c>
    </row>
    <row r="135" spans="1:45" ht="24" hidden="1" customHeight="1">
      <c r="A135" s="10" t="s">
        <v>35</v>
      </c>
      <c r="B135" s="10" t="s">
        <v>92</v>
      </c>
      <c r="C135" s="42">
        <v>44809.614583333336</v>
      </c>
      <c r="D135" s="42">
        <v>44809.40347222222</v>
      </c>
      <c r="E135" s="10">
        <v>2022</v>
      </c>
      <c r="F135" s="10">
        <f t="shared" si="8"/>
        <v>9</v>
      </c>
      <c r="G135" s="10">
        <f t="shared" si="9"/>
        <v>5</v>
      </c>
      <c r="H135" s="50">
        <f t="shared" si="10"/>
        <v>0.40347222222222223</v>
      </c>
      <c r="I135" s="40" t="s">
        <v>37</v>
      </c>
      <c r="J135" s="40" t="s">
        <v>1622</v>
      </c>
      <c r="K135" s="37">
        <v>11264</v>
      </c>
      <c r="L135" s="41">
        <v>44819.609027777777</v>
      </c>
      <c r="M135" s="40" t="s">
        <v>38</v>
      </c>
      <c r="N135" s="40" t="s">
        <v>39</v>
      </c>
      <c r="O135" s="41"/>
      <c r="P135" s="40" t="s">
        <v>40</v>
      </c>
      <c r="Q135" s="40" t="s">
        <v>56</v>
      </c>
      <c r="R135" s="37">
        <v>1</v>
      </c>
      <c r="S135" s="40" t="s">
        <v>42</v>
      </c>
      <c r="T135" s="37">
        <v>0</v>
      </c>
      <c r="U135" s="40" t="s">
        <v>56</v>
      </c>
      <c r="V135" s="37">
        <v>6149</v>
      </c>
      <c r="W135" s="40" t="s">
        <v>90</v>
      </c>
      <c r="X135" s="40" t="s">
        <v>91</v>
      </c>
      <c r="Y135" s="40" t="s">
        <v>45</v>
      </c>
      <c r="Z135" s="40" t="s">
        <v>1623</v>
      </c>
      <c r="AA135" s="41">
        <v>44809.409872685188</v>
      </c>
      <c r="AB135" s="40" t="s">
        <v>94</v>
      </c>
      <c r="AC135" s="10" t="str">
        <f>VLOOKUP(Data!$AB135,Name!$B:$F,2,FALSE)</f>
        <v>IT Support</v>
      </c>
      <c r="AD135" s="10" t="str">
        <f>VLOOKUP(Data!$AB135,Name!$B:$F,3,FALSE)</f>
        <v>Point IT</v>
      </c>
      <c r="AE135" s="10" t="str">
        <f>VLOOKUP(Data!$AB135,Name!$B:$F,4,FALSE)</f>
        <v>Second tier</v>
      </c>
      <c r="AF135" s="10" t="str">
        <f>VLOOKUP(Data!$AB135,Name!$B:$F,5,FALSE)</f>
        <v>Onsite</v>
      </c>
      <c r="AG135" s="40" t="s">
        <v>47</v>
      </c>
      <c r="AH135" s="40" t="s">
        <v>48</v>
      </c>
      <c r="AI135" s="40" t="s">
        <v>107</v>
      </c>
      <c r="AJ135" s="40" t="s">
        <v>1624</v>
      </c>
      <c r="AK135" s="40" t="s">
        <v>688</v>
      </c>
      <c r="AL135" s="46"/>
      <c r="AM135" s="40" t="s">
        <v>39</v>
      </c>
      <c r="AN135" s="40" t="s">
        <v>50</v>
      </c>
      <c r="AO135" s="47">
        <v>0</v>
      </c>
      <c r="AP135" s="41">
        <v>44809.614583333336</v>
      </c>
      <c r="AQ135" s="48" t="s">
        <v>56</v>
      </c>
      <c r="AR135">
        <f t="shared" si="11"/>
        <v>9</v>
      </c>
      <c r="AS135" s="35">
        <v>0.40347222222222223</v>
      </c>
    </row>
    <row r="136" spans="1:45" ht="24" hidden="1" customHeight="1">
      <c r="A136" s="10" t="s">
        <v>35</v>
      </c>
      <c r="B136" s="10" t="s">
        <v>36</v>
      </c>
      <c r="C136" s="42">
        <v>44809.614583333336</v>
      </c>
      <c r="D136" s="42">
        <v>44809.415277777778</v>
      </c>
      <c r="E136" s="10">
        <v>2022</v>
      </c>
      <c r="F136" s="10">
        <f t="shared" si="8"/>
        <v>9</v>
      </c>
      <c r="G136" s="10">
        <f t="shared" si="9"/>
        <v>5</v>
      </c>
      <c r="H136" s="50">
        <f t="shared" si="10"/>
        <v>0.4152777777777778</v>
      </c>
      <c r="I136" s="38" t="s">
        <v>37</v>
      </c>
      <c r="J136" s="38" t="s">
        <v>1625</v>
      </c>
      <c r="K136" s="36">
        <v>11265</v>
      </c>
      <c r="L136" s="39">
        <v>44819.479675925926</v>
      </c>
      <c r="M136" s="38" t="s">
        <v>38</v>
      </c>
      <c r="N136" s="38" t="s">
        <v>39</v>
      </c>
      <c r="O136" s="39"/>
      <c r="P136" s="38" t="s">
        <v>40</v>
      </c>
      <c r="Q136" s="38" t="s">
        <v>56</v>
      </c>
      <c r="R136" s="36">
        <v>1</v>
      </c>
      <c r="S136" s="38" t="s">
        <v>60</v>
      </c>
      <c r="T136" s="36">
        <v>0</v>
      </c>
      <c r="U136" s="38" t="s">
        <v>56</v>
      </c>
      <c r="V136" s="36">
        <v>5601</v>
      </c>
      <c r="W136" s="38" t="s">
        <v>124</v>
      </c>
      <c r="X136" s="38" t="s">
        <v>125</v>
      </c>
      <c r="Y136" s="38" t="s">
        <v>45</v>
      </c>
      <c r="Z136" s="38" t="s">
        <v>1626</v>
      </c>
      <c r="AA136" s="39">
        <v>44809.551516203705</v>
      </c>
      <c r="AB136" s="38" t="s">
        <v>72</v>
      </c>
      <c r="AC136" s="10" t="str">
        <f>VLOOKUP(Data!$AB136,Name!$B:$F,2,FALSE)</f>
        <v>IT Support</v>
      </c>
      <c r="AD136" s="10" t="str">
        <f>VLOOKUP(Data!$AB136,Name!$B:$F,3,FALSE)</f>
        <v>Point IT</v>
      </c>
      <c r="AE136" s="10" t="str">
        <f>VLOOKUP(Data!$AB136,Name!$B:$F,4,FALSE)</f>
        <v>Second tier</v>
      </c>
      <c r="AF136" s="10" t="str">
        <f>VLOOKUP(Data!$AB136,Name!$B:$F,5,FALSE)</f>
        <v>Onsite</v>
      </c>
      <c r="AG136" s="38" t="s">
        <v>47</v>
      </c>
      <c r="AH136" s="38" t="s">
        <v>48</v>
      </c>
      <c r="AI136" s="38" t="s">
        <v>474</v>
      </c>
      <c r="AJ136" s="38" t="s">
        <v>1627</v>
      </c>
      <c r="AK136" s="38" t="s">
        <v>287</v>
      </c>
      <c r="AL136" s="43"/>
      <c r="AM136" s="38" t="s">
        <v>39</v>
      </c>
      <c r="AN136" s="38" t="s">
        <v>50</v>
      </c>
      <c r="AO136" s="44">
        <v>0</v>
      </c>
      <c r="AP136" s="39">
        <v>44809.61509259259</v>
      </c>
      <c r="AQ136" s="45" t="s">
        <v>56</v>
      </c>
      <c r="AR136">
        <f t="shared" si="11"/>
        <v>9</v>
      </c>
      <c r="AS136" s="35">
        <v>0.4152777777777778</v>
      </c>
    </row>
    <row r="137" spans="1:45" ht="24" hidden="1" customHeight="1">
      <c r="A137" s="10" t="s">
        <v>35</v>
      </c>
      <c r="B137" s="10" t="s">
        <v>171</v>
      </c>
      <c r="C137" s="42">
        <v>44809.7</v>
      </c>
      <c r="D137" s="42">
        <v>44809.421527777777</v>
      </c>
      <c r="E137" s="10">
        <v>2022</v>
      </c>
      <c r="F137" s="10">
        <f t="shared" si="8"/>
        <v>9</v>
      </c>
      <c r="G137" s="10">
        <f t="shared" si="9"/>
        <v>5</v>
      </c>
      <c r="H137" s="50">
        <f t="shared" si="10"/>
        <v>0.42152777777777778</v>
      </c>
      <c r="I137" s="40" t="s">
        <v>37</v>
      </c>
      <c r="J137" s="40" t="s">
        <v>1628</v>
      </c>
      <c r="K137" s="37">
        <v>11266</v>
      </c>
      <c r="L137" s="41">
        <v>44819.691388888888</v>
      </c>
      <c r="M137" s="40" t="s">
        <v>38</v>
      </c>
      <c r="N137" s="40" t="s">
        <v>39</v>
      </c>
      <c r="O137" s="41"/>
      <c r="P137" s="40" t="s">
        <v>40</v>
      </c>
      <c r="Q137" s="40" t="s">
        <v>56</v>
      </c>
      <c r="R137" s="37">
        <v>1</v>
      </c>
      <c r="S137" s="40" t="s">
        <v>42</v>
      </c>
      <c r="T137" s="37">
        <v>0</v>
      </c>
      <c r="U137" s="40" t="s">
        <v>56</v>
      </c>
      <c r="V137" s="37">
        <v>8428</v>
      </c>
      <c r="W137" s="40" t="s">
        <v>1057</v>
      </c>
      <c r="X137" s="40" t="s">
        <v>1058</v>
      </c>
      <c r="Y137" s="40" t="s">
        <v>45</v>
      </c>
      <c r="Z137" s="40" t="s">
        <v>964</v>
      </c>
      <c r="AA137" s="41">
        <v>44809.69736111111</v>
      </c>
      <c r="AB137" s="40" t="s">
        <v>149</v>
      </c>
      <c r="AC137" s="10" t="str">
        <f>VLOOKUP(Data!$AB137,Name!$B:$F,2,FALSE)</f>
        <v>Application Support</v>
      </c>
      <c r="AD137" s="10" t="str">
        <f>VLOOKUP(Data!$AB137,Name!$B:$F,3,FALSE)</f>
        <v>CRA</v>
      </c>
      <c r="AE137" s="10" t="str">
        <f>VLOOKUP(Data!$AB137,Name!$B:$F,4,FALSE)</f>
        <v>Second tier</v>
      </c>
      <c r="AF137" s="10" t="str">
        <f>VLOOKUP(Data!$AB137,Name!$B:$F,5,FALSE)</f>
        <v>Second tier</v>
      </c>
      <c r="AG137" s="40" t="s">
        <v>47</v>
      </c>
      <c r="AH137" s="40" t="s">
        <v>48</v>
      </c>
      <c r="AI137" s="40" t="s">
        <v>190</v>
      </c>
      <c r="AJ137" s="40" t="s">
        <v>1629</v>
      </c>
      <c r="AK137" s="40" t="s">
        <v>1304</v>
      </c>
      <c r="AL137" s="46"/>
      <c r="AM137" s="40" t="s">
        <v>39</v>
      </c>
      <c r="AN137" s="40" t="s">
        <v>50</v>
      </c>
      <c r="AO137" s="47">
        <v>0</v>
      </c>
      <c r="AP137" s="41">
        <v>44809.700416666667</v>
      </c>
      <c r="AQ137" s="48" t="s">
        <v>56</v>
      </c>
      <c r="AR137">
        <f t="shared" si="11"/>
        <v>10</v>
      </c>
      <c r="AS137" s="35">
        <v>0.42152777777777778</v>
      </c>
    </row>
    <row r="138" spans="1:45" ht="24" hidden="1" customHeight="1">
      <c r="A138" s="10" t="s">
        <v>35</v>
      </c>
      <c r="B138" s="10" t="s">
        <v>54</v>
      </c>
      <c r="C138" s="42">
        <v>44809.439583333333</v>
      </c>
      <c r="D138" s="42">
        <v>44809.425694444442</v>
      </c>
      <c r="E138" s="10">
        <v>2022</v>
      </c>
      <c r="F138" s="10">
        <f t="shared" si="8"/>
        <v>9</v>
      </c>
      <c r="G138" s="10">
        <f t="shared" si="9"/>
        <v>5</v>
      </c>
      <c r="H138" s="50">
        <f t="shared" si="10"/>
        <v>0.42569444444444443</v>
      </c>
      <c r="I138" s="38" t="s">
        <v>37</v>
      </c>
      <c r="J138" s="38" t="s">
        <v>39</v>
      </c>
      <c r="K138" s="36">
        <v>11267</v>
      </c>
      <c r="L138" s="39">
        <v>44811.675937499997</v>
      </c>
      <c r="M138" s="38" t="s">
        <v>1630</v>
      </c>
      <c r="N138" s="38" t="s">
        <v>45</v>
      </c>
      <c r="O138" s="39">
        <v>44809.438483796293</v>
      </c>
      <c r="P138" s="38" t="s">
        <v>40</v>
      </c>
      <c r="Q138" s="38" t="s">
        <v>56</v>
      </c>
      <c r="R138" s="36">
        <v>1</v>
      </c>
      <c r="S138" s="38" t="s">
        <v>42</v>
      </c>
      <c r="T138" s="36">
        <v>1</v>
      </c>
      <c r="U138" s="38" t="s">
        <v>41</v>
      </c>
      <c r="V138" s="36">
        <v>6791</v>
      </c>
      <c r="W138" s="38" t="s">
        <v>760</v>
      </c>
      <c r="X138" s="38" t="s">
        <v>761</v>
      </c>
      <c r="Y138" s="38" t="s">
        <v>45</v>
      </c>
      <c r="Z138" s="38" t="s">
        <v>1631</v>
      </c>
      <c r="AA138" s="39">
        <v>44809.439826388887</v>
      </c>
      <c r="AB138" s="38" t="s">
        <v>110</v>
      </c>
      <c r="AC138" s="10" t="str">
        <f>VLOOKUP(Data!$AB138,Name!$B:$F,2,FALSE)</f>
        <v>E-sarabun</v>
      </c>
      <c r="AD138" s="10" t="str">
        <f>VLOOKUP(Data!$AB138,Name!$B:$F,3,FALSE)</f>
        <v>CRA</v>
      </c>
      <c r="AE138" s="10" t="str">
        <f>VLOOKUP(Data!$AB138,Name!$B:$F,4,FALSE)</f>
        <v>Second tier</v>
      </c>
      <c r="AF138" s="10" t="str">
        <f>VLOOKUP(Data!$AB138,Name!$B:$F,5,FALSE)</f>
        <v>Second tier</v>
      </c>
      <c r="AG138" s="38" t="s">
        <v>47</v>
      </c>
      <c r="AH138" s="38" t="s">
        <v>48</v>
      </c>
      <c r="AI138" s="38" t="s">
        <v>97</v>
      </c>
      <c r="AJ138" s="38" t="s">
        <v>1632</v>
      </c>
      <c r="AK138" s="38" t="s">
        <v>604</v>
      </c>
      <c r="AL138" s="43"/>
      <c r="AM138" s="38" t="s">
        <v>39</v>
      </c>
      <c r="AN138" s="38" t="s">
        <v>53</v>
      </c>
      <c r="AO138" s="44">
        <v>0</v>
      </c>
      <c r="AP138" s="39">
        <v>44809.439826388887</v>
      </c>
      <c r="AQ138" s="45" t="s">
        <v>56</v>
      </c>
      <c r="AR138">
        <f t="shared" si="11"/>
        <v>10</v>
      </c>
      <c r="AS138" s="35">
        <v>0.42569444444444443</v>
      </c>
    </row>
    <row r="139" spans="1:45" ht="24" hidden="1" customHeight="1">
      <c r="A139" s="10" t="s">
        <v>35</v>
      </c>
      <c r="B139" s="10" t="s">
        <v>54</v>
      </c>
      <c r="C139" s="42">
        <v>44809.45</v>
      </c>
      <c r="D139" s="42">
        <v>44809.442361111112</v>
      </c>
      <c r="E139" s="10">
        <v>2022</v>
      </c>
      <c r="F139" s="10">
        <f t="shared" si="8"/>
        <v>9</v>
      </c>
      <c r="G139" s="10">
        <f t="shared" si="9"/>
        <v>5</v>
      </c>
      <c r="H139" s="50">
        <f t="shared" si="10"/>
        <v>0.44236111111111115</v>
      </c>
      <c r="I139" s="40" t="s">
        <v>37</v>
      </c>
      <c r="J139" s="40" t="s">
        <v>39</v>
      </c>
      <c r="K139" s="37">
        <v>11268</v>
      </c>
      <c r="L139" s="41">
        <v>44811.692986111113</v>
      </c>
      <c r="M139" s="40" t="s">
        <v>1633</v>
      </c>
      <c r="N139" s="40" t="s">
        <v>45</v>
      </c>
      <c r="O139" s="41">
        <v>44809.450138888889</v>
      </c>
      <c r="P139" s="40" t="s">
        <v>40</v>
      </c>
      <c r="Q139" s="40" t="s">
        <v>56</v>
      </c>
      <c r="R139" s="37">
        <v>1</v>
      </c>
      <c r="S139" s="40" t="s">
        <v>135</v>
      </c>
      <c r="T139" s="37">
        <v>1</v>
      </c>
      <c r="U139" s="40" t="s">
        <v>41</v>
      </c>
      <c r="V139" s="37">
        <v>8805</v>
      </c>
      <c r="W139" s="40" t="s">
        <v>388</v>
      </c>
      <c r="X139" s="40" t="s">
        <v>389</v>
      </c>
      <c r="Y139" s="40" t="s">
        <v>45</v>
      </c>
      <c r="Z139" s="40" t="s">
        <v>1634</v>
      </c>
      <c r="AA139" s="41">
        <v>44809.450416666667</v>
      </c>
      <c r="AB139" s="40" t="s">
        <v>110</v>
      </c>
      <c r="AC139" s="10" t="str">
        <f>VLOOKUP(Data!$AB139,Name!$B:$F,2,FALSE)</f>
        <v>E-sarabun</v>
      </c>
      <c r="AD139" s="10" t="str">
        <f>VLOOKUP(Data!$AB139,Name!$B:$F,3,FALSE)</f>
        <v>CRA</v>
      </c>
      <c r="AE139" s="10" t="str">
        <f>VLOOKUP(Data!$AB139,Name!$B:$F,4,FALSE)</f>
        <v>Second tier</v>
      </c>
      <c r="AF139" s="10" t="str">
        <f>VLOOKUP(Data!$AB139,Name!$B:$F,5,FALSE)</f>
        <v>Second tier</v>
      </c>
      <c r="AG139" s="40" t="s">
        <v>47</v>
      </c>
      <c r="AH139" s="40" t="s">
        <v>48</v>
      </c>
      <c r="AI139" s="40" t="s">
        <v>97</v>
      </c>
      <c r="AJ139" s="40" t="s">
        <v>581</v>
      </c>
      <c r="AK139" s="40" t="s">
        <v>1288</v>
      </c>
      <c r="AL139" s="46"/>
      <c r="AM139" s="40" t="s">
        <v>39</v>
      </c>
      <c r="AN139" s="40" t="s">
        <v>53</v>
      </c>
      <c r="AO139" s="47">
        <v>0</v>
      </c>
      <c r="AP139" s="41">
        <v>44809.450416666667</v>
      </c>
      <c r="AQ139" s="48" t="s">
        <v>56</v>
      </c>
      <c r="AR139">
        <f t="shared" si="11"/>
        <v>10</v>
      </c>
      <c r="AS139" s="35">
        <v>0.44236111111111115</v>
      </c>
    </row>
    <row r="140" spans="1:45" ht="24" hidden="1" customHeight="1">
      <c r="A140" s="10" t="s">
        <v>35</v>
      </c>
      <c r="B140" s="10" t="s">
        <v>329</v>
      </c>
      <c r="C140" s="42">
        <v>44811.612500000003</v>
      </c>
      <c r="D140" s="42">
        <v>44809.443749999999</v>
      </c>
      <c r="E140" s="10">
        <v>2022</v>
      </c>
      <c r="F140" s="10">
        <f t="shared" si="8"/>
        <v>9</v>
      </c>
      <c r="G140" s="10">
        <f t="shared" si="9"/>
        <v>5</v>
      </c>
      <c r="H140" s="50">
        <f t="shared" si="10"/>
        <v>0.44375000000000003</v>
      </c>
      <c r="I140" s="38" t="s">
        <v>37</v>
      </c>
      <c r="J140" s="38" t="s">
        <v>1635</v>
      </c>
      <c r="K140" s="36">
        <v>11269</v>
      </c>
      <c r="L140" s="39">
        <v>44834.43949074074</v>
      </c>
      <c r="M140" s="38" t="s">
        <v>38</v>
      </c>
      <c r="N140" s="38" t="s">
        <v>39</v>
      </c>
      <c r="O140" s="39"/>
      <c r="P140" s="38" t="s">
        <v>40</v>
      </c>
      <c r="Q140" s="38" t="s">
        <v>56</v>
      </c>
      <c r="R140" s="36">
        <v>2</v>
      </c>
      <c r="S140" s="38" t="s">
        <v>732</v>
      </c>
      <c r="T140" s="36">
        <v>0</v>
      </c>
      <c r="U140" s="38" t="s">
        <v>56</v>
      </c>
      <c r="V140" s="36">
        <v>8482</v>
      </c>
      <c r="W140" s="38" t="s">
        <v>726</v>
      </c>
      <c r="X140" s="38" t="s">
        <v>727</v>
      </c>
      <c r="Y140" s="38" t="s">
        <v>45</v>
      </c>
      <c r="Z140" s="38" t="s">
        <v>1636</v>
      </c>
      <c r="AA140" s="39">
        <v>44811.61314814815</v>
      </c>
      <c r="AB140" s="38" t="s">
        <v>189</v>
      </c>
      <c r="AC140" s="10" t="str">
        <f>VLOOKUP(Data!$AB140,Name!$B:$F,2,FALSE)</f>
        <v>IT Support</v>
      </c>
      <c r="AD140" s="10" t="str">
        <f>VLOOKUP(Data!$AB140,Name!$B:$F,3,FALSE)</f>
        <v>CRA</v>
      </c>
      <c r="AE140" s="10" t="str">
        <f>VLOOKUP(Data!$AB140,Name!$B:$F,4,FALSE)</f>
        <v>Second tier</v>
      </c>
      <c r="AF140" s="10" t="str">
        <f>VLOOKUP(Data!$AB140,Name!$B:$F,5,FALSE)</f>
        <v>Second tier</v>
      </c>
      <c r="AG140" s="38" t="s">
        <v>47</v>
      </c>
      <c r="AH140" s="38" t="s">
        <v>48</v>
      </c>
      <c r="AI140" s="38" t="s">
        <v>330</v>
      </c>
      <c r="AJ140" s="38" t="s">
        <v>1637</v>
      </c>
      <c r="AK140" s="38" t="s">
        <v>717</v>
      </c>
      <c r="AL140" s="43"/>
      <c r="AM140" s="38" t="s">
        <v>39</v>
      </c>
      <c r="AN140" s="38" t="s">
        <v>53</v>
      </c>
      <c r="AO140" s="44">
        <v>0</v>
      </c>
      <c r="AP140" s="39">
        <v>44826.608240740738</v>
      </c>
      <c r="AQ140" s="45" t="s">
        <v>56</v>
      </c>
      <c r="AR140">
        <f t="shared" si="11"/>
        <v>10</v>
      </c>
      <c r="AS140" s="35">
        <v>0.44375000000000003</v>
      </c>
    </row>
    <row r="141" spans="1:45" ht="24" hidden="1" customHeight="1">
      <c r="A141" s="10" t="s">
        <v>35</v>
      </c>
      <c r="B141" s="10" t="s">
        <v>178</v>
      </c>
      <c r="C141" s="42">
        <v>44809.615277777775</v>
      </c>
      <c r="D141" s="42">
        <v>44809.445138888892</v>
      </c>
      <c r="E141" s="10">
        <v>2022</v>
      </c>
      <c r="F141" s="10">
        <f t="shared" si="8"/>
        <v>9</v>
      </c>
      <c r="G141" s="10">
        <f t="shared" si="9"/>
        <v>5</v>
      </c>
      <c r="H141" s="50">
        <f t="shared" si="10"/>
        <v>0.44513888888888892</v>
      </c>
      <c r="I141" s="40" t="s">
        <v>37</v>
      </c>
      <c r="J141" s="40" t="s">
        <v>1638</v>
      </c>
      <c r="K141" s="37">
        <v>11270</v>
      </c>
      <c r="L141" s="41">
        <v>44819.605798611112</v>
      </c>
      <c r="M141" s="40" t="s">
        <v>38</v>
      </c>
      <c r="N141" s="40" t="s">
        <v>39</v>
      </c>
      <c r="O141" s="41"/>
      <c r="P141" s="40" t="s">
        <v>40</v>
      </c>
      <c r="Q141" s="40" t="s">
        <v>56</v>
      </c>
      <c r="R141" s="37">
        <v>1</v>
      </c>
      <c r="S141" s="40" t="s">
        <v>73</v>
      </c>
      <c r="T141" s="37">
        <v>0</v>
      </c>
      <c r="U141" s="40" t="s">
        <v>56</v>
      </c>
      <c r="V141" s="37">
        <v>8605</v>
      </c>
      <c r="W141" s="40" t="s">
        <v>1639</v>
      </c>
      <c r="X141" s="40" t="s">
        <v>1640</v>
      </c>
      <c r="Y141" s="40" t="s">
        <v>45</v>
      </c>
      <c r="Z141" s="40" t="s">
        <v>1641</v>
      </c>
      <c r="AA141" s="41">
        <v>44809.455462962964</v>
      </c>
      <c r="AB141" s="40" t="s">
        <v>94</v>
      </c>
      <c r="AC141" s="10" t="str">
        <f>VLOOKUP(Data!$AB141,Name!$B:$F,2,FALSE)</f>
        <v>IT Support</v>
      </c>
      <c r="AD141" s="10" t="str">
        <f>VLOOKUP(Data!$AB141,Name!$B:$F,3,FALSE)</f>
        <v>Point IT</v>
      </c>
      <c r="AE141" s="10" t="str">
        <f>VLOOKUP(Data!$AB141,Name!$B:$F,4,FALSE)</f>
        <v>Second tier</v>
      </c>
      <c r="AF141" s="10" t="str">
        <f>VLOOKUP(Data!$AB141,Name!$B:$F,5,FALSE)</f>
        <v>Onsite</v>
      </c>
      <c r="AG141" s="40" t="s">
        <v>47</v>
      </c>
      <c r="AH141" s="40" t="s">
        <v>48</v>
      </c>
      <c r="AI141" s="40" t="s">
        <v>182</v>
      </c>
      <c r="AJ141" s="40" t="s">
        <v>897</v>
      </c>
      <c r="AK141" s="40" t="s">
        <v>1598</v>
      </c>
      <c r="AL141" s="46"/>
      <c r="AM141" s="40" t="s">
        <v>39</v>
      </c>
      <c r="AN141" s="40" t="s">
        <v>53</v>
      </c>
      <c r="AO141" s="47">
        <v>0</v>
      </c>
      <c r="AP141" s="41">
        <v>44809.615520833337</v>
      </c>
      <c r="AQ141" s="48" t="s">
        <v>56</v>
      </c>
      <c r="AR141">
        <f t="shared" si="11"/>
        <v>10</v>
      </c>
      <c r="AS141" s="35">
        <v>0.44513888888888892</v>
      </c>
    </row>
    <row r="142" spans="1:45" ht="24" hidden="1" customHeight="1">
      <c r="A142" s="10" t="s">
        <v>35</v>
      </c>
      <c r="B142" s="10" t="s">
        <v>54</v>
      </c>
      <c r="C142" s="42">
        <v>44809.457638888889</v>
      </c>
      <c r="D142" s="42">
        <v>44809.445138888892</v>
      </c>
      <c r="E142" s="10">
        <v>2022</v>
      </c>
      <c r="F142" s="10">
        <f t="shared" si="8"/>
        <v>9</v>
      </c>
      <c r="G142" s="10">
        <f t="shared" si="9"/>
        <v>5</v>
      </c>
      <c r="H142" s="50">
        <f t="shared" si="10"/>
        <v>0.44513888888888892</v>
      </c>
      <c r="I142" s="38" t="s">
        <v>37</v>
      </c>
      <c r="J142" s="38" t="s">
        <v>1642</v>
      </c>
      <c r="K142" s="36">
        <v>11271</v>
      </c>
      <c r="L142" s="39">
        <v>44811.696145833332</v>
      </c>
      <c r="M142" s="38" t="s">
        <v>38</v>
      </c>
      <c r="N142" s="38" t="s">
        <v>39</v>
      </c>
      <c r="O142" s="39"/>
      <c r="P142" s="38" t="s">
        <v>40</v>
      </c>
      <c r="Q142" s="38" t="s">
        <v>56</v>
      </c>
      <c r="R142" s="36">
        <v>1</v>
      </c>
      <c r="S142" s="38" t="s">
        <v>135</v>
      </c>
      <c r="T142" s="36">
        <v>0</v>
      </c>
      <c r="U142" s="38" t="s">
        <v>41</v>
      </c>
      <c r="V142" s="36">
        <v>8630</v>
      </c>
      <c r="W142" s="38" t="s">
        <v>992</v>
      </c>
      <c r="X142" s="38" t="s">
        <v>993</v>
      </c>
      <c r="Y142" s="38" t="s">
        <v>45</v>
      </c>
      <c r="Z142" s="38" t="s">
        <v>1643</v>
      </c>
      <c r="AA142" s="39">
        <v>44809.458009259259</v>
      </c>
      <c r="AB142" s="38" t="s">
        <v>96</v>
      </c>
      <c r="AC142" s="10" t="str">
        <f>VLOOKUP(Data!$AB142,Name!$B:$F,2,FALSE)</f>
        <v>E-sarabun</v>
      </c>
      <c r="AD142" s="10" t="str">
        <f>VLOOKUP(Data!$AB142,Name!$B:$F,3,FALSE)</f>
        <v>CRA</v>
      </c>
      <c r="AE142" s="10" t="str">
        <f>VLOOKUP(Data!$AB142,Name!$B:$F,4,FALSE)</f>
        <v>Second tier</v>
      </c>
      <c r="AF142" s="10" t="str">
        <f>VLOOKUP(Data!$AB142,Name!$B:$F,5,FALSE)</f>
        <v>Second tier</v>
      </c>
      <c r="AG142" s="38" t="s">
        <v>47</v>
      </c>
      <c r="AH142" s="38" t="s">
        <v>48</v>
      </c>
      <c r="AI142" s="38" t="s">
        <v>97</v>
      </c>
      <c r="AJ142" s="38" t="s">
        <v>1642</v>
      </c>
      <c r="AK142" s="38" t="s">
        <v>1288</v>
      </c>
      <c r="AL142" s="43"/>
      <c r="AM142" s="38" t="s">
        <v>39</v>
      </c>
      <c r="AN142" s="38" t="s">
        <v>53</v>
      </c>
      <c r="AO142" s="44">
        <v>0</v>
      </c>
      <c r="AP142" s="39">
        <v>44809.458009259259</v>
      </c>
      <c r="AQ142" s="45" t="s">
        <v>56</v>
      </c>
      <c r="AR142">
        <f t="shared" si="11"/>
        <v>10</v>
      </c>
      <c r="AS142" s="35">
        <v>0.44513888888888892</v>
      </c>
    </row>
    <row r="143" spans="1:45" ht="24" hidden="1" customHeight="1">
      <c r="A143" s="10" t="s">
        <v>35</v>
      </c>
      <c r="B143" s="10" t="s">
        <v>329</v>
      </c>
      <c r="C143" s="10"/>
      <c r="D143" s="42">
        <v>44809.449305555558</v>
      </c>
      <c r="E143" s="10">
        <v>2022</v>
      </c>
      <c r="F143" s="10">
        <f t="shared" si="8"/>
        <v>9</v>
      </c>
      <c r="G143" s="10">
        <f t="shared" si="9"/>
        <v>5</v>
      </c>
      <c r="H143" s="50">
        <f t="shared" si="10"/>
        <v>0.44930555555555557</v>
      </c>
      <c r="I143" s="40" t="s">
        <v>37</v>
      </c>
      <c r="J143" s="40" t="s">
        <v>39</v>
      </c>
      <c r="K143" s="37">
        <v>11272</v>
      </c>
      <c r="L143" s="41">
        <v>44811.699525462966</v>
      </c>
      <c r="M143" s="40" t="s">
        <v>38</v>
      </c>
      <c r="N143" s="40" t="s">
        <v>39</v>
      </c>
      <c r="O143" s="41"/>
      <c r="P143" s="40" t="s">
        <v>40</v>
      </c>
      <c r="Q143" s="40" t="s">
        <v>56</v>
      </c>
      <c r="R143" s="37">
        <v>2</v>
      </c>
      <c r="S143" s="40" t="s">
        <v>732</v>
      </c>
      <c r="T143" s="37">
        <v>0</v>
      </c>
      <c r="U143" s="40" t="s">
        <v>41</v>
      </c>
      <c r="V143" s="37">
        <v>8482</v>
      </c>
      <c r="W143" s="40" t="s">
        <v>726</v>
      </c>
      <c r="X143" s="40" t="s">
        <v>727</v>
      </c>
      <c r="Y143" s="40" t="s">
        <v>39</v>
      </c>
      <c r="Z143" s="40" t="s">
        <v>39</v>
      </c>
      <c r="AA143" s="41"/>
      <c r="AB143" s="40" t="s">
        <v>780</v>
      </c>
      <c r="AC143" s="10" t="str">
        <f>VLOOKUP(Data!$AB143,Name!$B:$F,2,FALSE)</f>
        <v>Programer</v>
      </c>
      <c r="AD143" s="10" t="str">
        <f>VLOOKUP(Data!$AB143,Name!$B:$F,3,FALSE)</f>
        <v>CRA</v>
      </c>
      <c r="AE143" s="10" t="str">
        <f>VLOOKUP(Data!$AB143,Name!$B:$F,4,FALSE)</f>
        <v>Second tier</v>
      </c>
      <c r="AF143" s="10" t="str">
        <f>VLOOKUP(Data!$AB143,Name!$B:$F,5,FALSE)</f>
        <v>Second tier</v>
      </c>
      <c r="AG143" s="40" t="s">
        <v>52</v>
      </c>
      <c r="AH143" s="40" t="s">
        <v>160</v>
      </c>
      <c r="AI143" s="40" t="s">
        <v>425</v>
      </c>
      <c r="AJ143" s="40" t="s">
        <v>728</v>
      </c>
      <c r="AK143" s="40" t="s">
        <v>1389</v>
      </c>
      <c r="AL143" s="46"/>
      <c r="AM143" s="40" t="s">
        <v>39</v>
      </c>
      <c r="AN143" s="40" t="s">
        <v>53</v>
      </c>
      <c r="AO143" s="47">
        <v>0</v>
      </c>
      <c r="AP143" s="41">
        <v>44826.607847222222</v>
      </c>
      <c r="AQ143" s="48" t="s">
        <v>56</v>
      </c>
      <c r="AR143">
        <f t="shared" si="11"/>
        <v>10</v>
      </c>
      <c r="AS143" s="35">
        <v>0.44930555555555557</v>
      </c>
    </row>
    <row r="144" spans="1:45" ht="24" hidden="1" customHeight="1">
      <c r="A144" s="10" t="s">
        <v>35</v>
      </c>
      <c r="B144" s="10" t="s">
        <v>36</v>
      </c>
      <c r="C144" s="42">
        <v>44828.441666666666</v>
      </c>
      <c r="D144" s="42">
        <v>44809.452777777777</v>
      </c>
      <c r="E144" s="10">
        <v>2022</v>
      </c>
      <c r="F144" s="10">
        <f t="shared" si="8"/>
        <v>9</v>
      </c>
      <c r="G144" s="10">
        <f t="shared" si="9"/>
        <v>5</v>
      </c>
      <c r="H144" s="50">
        <f t="shared" si="10"/>
        <v>0.45277777777777778</v>
      </c>
      <c r="I144" s="38" t="s">
        <v>37</v>
      </c>
      <c r="J144" s="38" t="s">
        <v>1644</v>
      </c>
      <c r="K144" s="36">
        <v>11273</v>
      </c>
      <c r="L144" s="39">
        <v>44839.701388888891</v>
      </c>
      <c r="M144" s="38" t="s">
        <v>38</v>
      </c>
      <c r="N144" s="38" t="s">
        <v>39</v>
      </c>
      <c r="O144" s="39"/>
      <c r="P144" s="38" t="s">
        <v>40</v>
      </c>
      <c r="Q144" s="38" t="s">
        <v>56</v>
      </c>
      <c r="R144" s="36">
        <v>1</v>
      </c>
      <c r="S144" s="38" t="s">
        <v>42</v>
      </c>
      <c r="T144" s="36">
        <v>0</v>
      </c>
      <c r="U144" s="38" t="s">
        <v>56</v>
      </c>
      <c r="V144" s="36">
        <v>8715</v>
      </c>
      <c r="W144" s="38" t="s">
        <v>1645</v>
      </c>
      <c r="X144" s="38" t="s">
        <v>1646</v>
      </c>
      <c r="Y144" s="38" t="s">
        <v>45</v>
      </c>
      <c r="Z144" s="38" t="s">
        <v>1647</v>
      </c>
      <c r="AA144" s="39">
        <v>44826.413935185185</v>
      </c>
      <c r="AB144" s="38" t="s">
        <v>149</v>
      </c>
      <c r="AC144" s="10" t="str">
        <f>VLOOKUP(Data!$AB144,Name!$B:$F,2,FALSE)</f>
        <v>Application Support</v>
      </c>
      <c r="AD144" s="10" t="str">
        <f>VLOOKUP(Data!$AB144,Name!$B:$F,3,FALSE)</f>
        <v>CRA</v>
      </c>
      <c r="AE144" s="10" t="str">
        <f>VLOOKUP(Data!$AB144,Name!$B:$F,4,FALSE)</f>
        <v>Second tier</v>
      </c>
      <c r="AF144" s="10" t="str">
        <f>VLOOKUP(Data!$AB144,Name!$B:$F,5,FALSE)</f>
        <v>Second tier</v>
      </c>
      <c r="AG144" s="38" t="s">
        <v>47</v>
      </c>
      <c r="AH144" s="38" t="s">
        <v>48</v>
      </c>
      <c r="AI144" s="38" t="s">
        <v>128</v>
      </c>
      <c r="AJ144" s="38" t="s">
        <v>1648</v>
      </c>
      <c r="AK144" s="38" t="s">
        <v>464</v>
      </c>
      <c r="AL144" s="43">
        <v>44625</v>
      </c>
      <c r="AM144" s="38" t="s">
        <v>39</v>
      </c>
      <c r="AN144" s="38" t="s">
        <v>50</v>
      </c>
      <c r="AO144" s="44">
        <v>0</v>
      </c>
      <c r="AP144" s="39">
        <v>44828.442395833335</v>
      </c>
      <c r="AQ144" s="45" t="s">
        <v>56</v>
      </c>
      <c r="AR144">
        <f t="shared" si="11"/>
        <v>10</v>
      </c>
      <c r="AS144" s="35">
        <v>0.45277777777777778</v>
      </c>
    </row>
    <row r="145" spans="1:45" ht="24" hidden="1" customHeight="1">
      <c r="A145" s="10" t="s">
        <v>35</v>
      </c>
      <c r="B145" s="10" t="s">
        <v>737</v>
      </c>
      <c r="C145" s="10"/>
      <c r="D145" s="42">
        <v>44809.461111111108</v>
      </c>
      <c r="E145" s="10">
        <v>2022</v>
      </c>
      <c r="F145" s="10">
        <f t="shared" si="8"/>
        <v>9</v>
      </c>
      <c r="G145" s="10">
        <f t="shared" si="9"/>
        <v>5</v>
      </c>
      <c r="H145" s="50">
        <f t="shared" si="10"/>
        <v>0.46111111111111108</v>
      </c>
      <c r="I145" s="40" t="s">
        <v>985</v>
      </c>
      <c r="J145" s="40" t="s">
        <v>1649</v>
      </c>
      <c r="K145" s="37">
        <v>11274</v>
      </c>
      <c r="L145" s="41">
        <v>44835</v>
      </c>
      <c r="M145" s="40" t="s">
        <v>38</v>
      </c>
      <c r="N145" s="40" t="s">
        <v>39</v>
      </c>
      <c r="O145" s="41"/>
      <c r="P145" s="40" t="s">
        <v>40</v>
      </c>
      <c r="Q145" s="40" t="s">
        <v>41</v>
      </c>
      <c r="R145" s="37">
        <v>1</v>
      </c>
      <c r="S145" s="40" t="s">
        <v>39</v>
      </c>
      <c r="T145" s="37">
        <v>0</v>
      </c>
      <c r="U145" s="40" t="s">
        <v>41</v>
      </c>
      <c r="V145" s="37">
        <v>8370</v>
      </c>
      <c r="W145" s="40" t="s">
        <v>986</v>
      </c>
      <c r="X145" s="40" t="s">
        <v>535</v>
      </c>
      <c r="Y145" s="40" t="s">
        <v>39</v>
      </c>
      <c r="Z145" s="40" t="s">
        <v>39</v>
      </c>
      <c r="AA145" s="41"/>
      <c r="AB145" s="40" t="s">
        <v>535</v>
      </c>
      <c r="AC145" s="10" t="str">
        <f>VLOOKUP(Data!$AB145,Name!$B:$F,2,FALSE)</f>
        <v>ปรึกษาเทคโนโลยีสารสนเทศ ด้านบริหารโครงการขนาดใหญ่</v>
      </c>
      <c r="AD145" s="10" t="str">
        <f>VLOOKUP(Data!$AB145,Name!$B:$F,3,FALSE)</f>
        <v>CRA</v>
      </c>
      <c r="AE145" s="10" t="str">
        <f>VLOOKUP(Data!$AB145,Name!$B:$F,4,FALSE)</f>
        <v>Second tier</v>
      </c>
      <c r="AF145" s="10" t="str">
        <f>VLOOKUP(Data!$AB145,Name!$B:$F,5,FALSE)</f>
        <v>Second tier</v>
      </c>
      <c r="AG145" s="40" t="s">
        <v>282</v>
      </c>
      <c r="AH145" s="40" t="s">
        <v>160</v>
      </c>
      <c r="AI145" s="40" t="s">
        <v>920</v>
      </c>
      <c r="AJ145" s="40" t="s">
        <v>1650</v>
      </c>
      <c r="AK145" s="40" t="s">
        <v>1349</v>
      </c>
      <c r="AL145" s="46"/>
      <c r="AM145" s="40" t="s">
        <v>39</v>
      </c>
      <c r="AN145" s="40" t="s">
        <v>53</v>
      </c>
      <c r="AO145" s="47">
        <v>0</v>
      </c>
      <c r="AP145" s="41">
        <v>44816.594652777778</v>
      </c>
      <c r="AQ145" s="48" t="s">
        <v>41</v>
      </c>
      <c r="AR145">
        <f t="shared" si="11"/>
        <v>11</v>
      </c>
      <c r="AS145" s="35">
        <v>0.46111111111111108</v>
      </c>
    </row>
    <row r="146" spans="1:45" ht="24" hidden="1" customHeight="1">
      <c r="A146" s="10" t="s">
        <v>35</v>
      </c>
      <c r="B146" s="10" t="s">
        <v>178</v>
      </c>
      <c r="C146" s="42">
        <v>44809.615277777775</v>
      </c>
      <c r="D146" s="42">
        <v>44809.465277777781</v>
      </c>
      <c r="E146" s="10">
        <v>2022</v>
      </c>
      <c r="F146" s="10">
        <f t="shared" si="8"/>
        <v>9</v>
      </c>
      <c r="G146" s="10">
        <f t="shared" si="9"/>
        <v>5</v>
      </c>
      <c r="H146" s="50">
        <f t="shared" si="10"/>
        <v>0.46527777777777773</v>
      </c>
      <c r="I146" s="38" t="s">
        <v>37</v>
      </c>
      <c r="J146" s="38" t="s">
        <v>1651</v>
      </c>
      <c r="K146" s="36">
        <v>11275</v>
      </c>
      <c r="L146" s="39">
        <v>44819.608298611114</v>
      </c>
      <c r="M146" s="38" t="s">
        <v>38</v>
      </c>
      <c r="N146" s="38" t="s">
        <v>39</v>
      </c>
      <c r="O146" s="39"/>
      <c r="P146" s="38" t="s">
        <v>40</v>
      </c>
      <c r="Q146" s="38" t="s">
        <v>56</v>
      </c>
      <c r="R146" s="36">
        <v>1</v>
      </c>
      <c r="S146" s="38" t="s">
        <v>54</v>
      </c>
      <c r="T146" s="36">
        <v>0</v>
      </c>
      <c r="U146" s="38" t="s">
        <v>56</v>
      </c>
      <c r="V146" s="36">
        <v>6570</v>
      </c>
      <c r="W146" s="38" t="s">
        <v>889</v>
      </c>
      <c r="X146" s="38" t="s">
        <v>890</v>
      </c>
      <c r="Y146" s="38" t="s">
        <v>45</v>
      </c>
      <c r="Z146" s="38" t="s">
        <v>1652</v>
      </c>
      <c r="AA146" s="39">
        <v>44809.473298611112</v>
      </c>
      <c r="AB146" s="38" t="s">
        <v>103</v>
      </c>
      <c r="AC146" s="10" t="str">
        <f>VLOOKUP(Data!$AB146,Name!$B:$F,2,FALSE)</f>
        <v>IT Support</v>
      </c>
      <c r="AD146" s="10" t="str">
        <f>VLOOKUP(Data!$AB146,Name!$B:$F,3,FALSE)</f>
        <v>Point IT</v>
      </c>
      <c r="AE146" s="10" t="str">
        <f>VLOOKUP(Data!$AB146,Name!$B:$F,4,FALSE)</f>
        <v>Frist tier</v>
      </c>
      <c r="AF146" s="10" t="str">
        <f>VLOOKUP(Data!$AB146,Name!$B:$F,5,FALSE)</f>
        <v>Frist tier</v>
      </c>
      <c r="AG146" s="38" t="s">
        <v>47</v>
      </c>
      <c r="AH146" s="38" t="s">
        <v>48</v>
      </c>
      <c r="AI146" s="38" t="s">
        <v>182</v>
      </c>
      <c r="AJ146" s="38" t="s">
        <v>1653</v>
      </c>
      <c r="AK146" s="38" t="s">
        <v>1321</v>
      </c>
      <c r="AL146" s="43"/>
      <c r="AM146" s="38" t="s">
        <v>39</v>
      </c>
      <c r="AN146" s="38" t="s">
        <v>53</v>
      </c>
      <c r="AO146" s="44">
        <v>0</v>
      </c>
      <c r="AP146" s="39">
        <v>44809.615937499999</v>
      </c>
      <c r="AQ146" s="45" t="s">
        <v>56</v>
      </c>
      <c r="AR146">
        <f t="shared" si="11"/>
        <v>11</v>
      </c>
      <c r="AS146" s="35">
        <v>0.46527777777777773</v>
      </c>
    </row>
    <row r="147" spans="1:45" ht="24" hidden="1" customHeight="1">
      <c r="A147" s="10" t="s">
        <v>35</v>
      </c>
      <c r="B147" s="10" t="s">
        <v>54</v>
      </c>
      <c r="C147" s="42">
        <v>44809.469444444447</v>
      </c>
      <c r="D147" s="42">
        <v>44809.46597222222</v>
      </c>
      <c r="E147" s="10">
        <v>2022</v>
      </c>
      <c r="F147" s="10">
        <f t="shared" si="8"/>
        <v>9</v>
      </c>
      <c r="G147" s="10">
        <f t="shared" si="9"/>
        <v>5</v>
      </c>
      <c r="H147" s="50">
        <f t="shared" si="10"/>
        <v>0.46597222222222223</v>
      </c>
      <c r="I147" s="40" t="s">
        <v>37</v>
      </c>
      <c r="J147" s="40" t="s">
        <v>1654</v>
      </c>
      <c r="K147" s="37">
        <v>11276</v>
      </c>
      <c r="L147" s="41">
        <v>44819.466886574075</v>
      </c>
      <c r="M147" s="40" t="s">
        <v>38</v>
      </c>
      <c r="N147" s="40" t="s">
        <v>39</v>
      </c>
      <c r="O147" s="41"/>
      <c r="P147" s="40" t="s">
        <v>40</v>
      </c>
      <c r="Q147" s="40" t="s">
        <v>56</v>
      </c>
      <c r="R147" s="37">
        <v>1</v>
      </c>
      <c r="S147" s="40" t="s">
        <v>42</v>
      </c>
      <c r="T147" s="37">
        <v>0</v>
      </c>
      <c r="U147" s="40" t="s">
        <v>56</v>
      </c>
      <c r="V147" s="37">
        <v>6452</v>
      </c>
      <c r="W147" s="40" t="s">
        <v>296</v>
      </c>
      <c r="X147" s="40" t="s">
        <v>297</v>
      </c>
      <c r="Y147" s="40" t="s">
        <v>45</v>
      </c>
      <c r="Z147" s="40" t="s">
        <v>765</v>
      </c>
      <c r="AA147" s="41">
        <v>44809.46974537037</v>
      </c>
      <c r="AB147" s="40" t="s">
        <v>184</v>
      </c>
      <c r="AC147" s="10" t="str">
        <f>VLOOKUP(Data!$AB147,Name!$B:$F,2,FALSE)</f>
        <v>IT Support</v>
      </c>
      <c r="AD147" s="10" t="str">
        <f>VLOOKUP(Data!$AB147,Name!$B:$F,3,FALSE)</f>
        <v>Point IT</v>
      </c>
      <c r="AE147" s="10" t="str">
        <f>VLOOKUP(Data!$AB147,Name!$B:$F,4,FALSE)</f>
        <v>Frist tier</v>
      </c>
      <c r="AF147" s="10" t="str">
        <f>VLOOKUP(Data!$AB147,Name!$B:$F,5,FALSE)</f>
        <v>Frist tier</v>
      </c>
      <c r="AG147" s="40" t="s">
        <v>47</v>
      </c>
      <c r="AH147" s="40" t="s">
        <v>48</v>
      </c>
      <c r="AI147" s="40" t="s">
        <v>1538</v>
      </c>
      <c r="AJ147" s="40" t="s">
        <v>1655</v>
      </c>
      <c r="AK147" s="40" t="s">
        <v>587</v>
      </c>
      <c r="AL147" s="46"/>
      <c r="AM147" s="40" t="s">
        <v>39</v>
      </c>
      <c r="AN147" s="40" t="s">
        <v>50</v>
      </c>
      <c r="AO147" s="47">
        <v>0</v>
      </c>
      <c r="AP147" s="41">
        <v>44809.46974537037</v>
      </c>
      <c r="AQ147" s="48" t="s">
        <v>56</v>
      </c>
      <c r="AR147">
        <f t="shared" si="11"/>
        <v>11</v>
      </c>
      <c r="AS147" s="35">
        <v>0.46597222222222223</v>
      </c>
    </row>
    <row r="148" spans="1:45" ht="24" hidden="1" customHeight="1">
      <c r="A148" s="10" t="s">
        <v>35</v>
      </c>
      <c r="B148" s="10" t="s">
        <v>54</v>
      </c>
      <c r="C148" s="42">
        <v>44826.691666666666</v>
      </c>
      <c r="D148" s="42">
        <v>44809.467361111114</v>
      </c>
      <c r="E148" s="10">
        <v>2022</v>
      </c>
      <c r="F148" s="10">
        <f t="shared" si="8"/>
        <v>9</v>
      </c>
      <c r="G148" s="10">
        <f t="shared" si="9"/>
        <v>5</v>
      </c>
      <c r="H148" s="50">
        <f t="shared" si="10"/>
        <v>0.46736111111111112</v>
      </c>
      <c r="I148" s="38" t="s">
        <v>37</v>
      </c>
      <c r="J148" s="38" t="s">
        <v>1656</v>
      </c>
      <c r="K148" s="36">
        <v>11277</v>
      </c>
      <c r="L148" s="39">
        <v>44819.467905092592</v>
      </c>
      <c r="M148" s="38" t="s">
        <v>38</v>
      </c>
      <c r="N148" s="38" t="s">
        <v>39</v>
      </c>
      <c r="O148" s="39"/>
      <c r="P148" s="38" t="s">
        <v>40</v>
      </c>
      <c r="Q148" s="38" t="s">
        <v>56</v>
      </c>
      <c r="R148" s="36">
        <v>2</v>
      </c>
      <c r="S148" s="38" t="s">
        <v>42</v>
      </c>
      <c r="T148" s="36">
        <v>0</v>
      </c>
      <c r="U148" s="38" t="s">
        <v>56</v>
      </c>
      <c r="V148" s="36">
        <v>6452</v>
      </c>
      <c r="W148" s="38" t="s">
        <v>296</v>
      </c>
      <c r="X148" s="38" t="s">
        <v>297</v>
      </c>
      <c r="Y148" s="38" t="s">
        <v>66</v>
      </c>
      <c r="Z148" s="38" t="s">
        <v>1657</v>
      </c>
      <c r="AA148" s="39">
        <v>44824.683136574073</v>
      </c>
      <c r="AB148" s="38" t="s">
        <v>89</v>
      </c>
      <c r="AC148" s="10" t="str">
        <f>VLOOKUP(Data!$AB148,Name!$B:$F,2,FALSE)</f>
        <v>IT Support</v>
      </c>
      <c r="AD148" s="10" t="str">
        <f>VLOOKUP(Data!$AB148,Name!$B:$F,3,FALSE)</f>
        <v>Point IT</v>
      </c>
      <c r="AE148" s="10" t="str">
        <f>VLOOKUP(Data!$AB148,Name!$B:$F,4,FALSE)</f>
        <v>Second tier</v>
      </c>
      <c r="AF148" s="10" t="str">
        <f>VLOOKUP(Data!$AB148,Name!$B:$F,5,FALSE)</f>
        <v>Onsite</v>
      </c>
      <c r="AG148" s="38" t="s">
        <v>47</v>
      </c>
      <c r="AH148" s="38" t="s">
        <v>48</v>
      </c>
      <c r="AI148" s="38" t="s">
        <v>1538</v>
      </c>
      <c r="AJ148" s="38" t="s">
        <v>1658</v>
      </c>
      <c r="AK148" s="38" t="s">
        <v>587</v>
      </c>
      <c r="AL148" s="43"/>
      <c r="AM148" s="38" t="s">
        <v>39</v>
      </c>
      <c r="AN148" s="38" t="s">
        <v>50</v>
      </c>
      <c r="AO148" s="44">
        <v>0</v>
      </c>
      <c r="AP148" s="39">
        <v>44826.691793981481</v>
      </c>
      <c r="AQ148" s="45" t="s">
        <v>56</v>
      </c>
      <c r="AR148">
        <f t="shared" si="11"/>
        <v>11</v>
      </c>
      <c r="AS148" s="35">
        <v>0.46736111111111112</v>
      </c>
    </row>
    <row r="149" spans="1:45" ht="24" hidden="1" customHeight="1">
      <c r="A149" s="10" t="s">
        <v>35</v>
      </c>
      <c r="B149" s="10" t="s">
        <v>73</v>
      </c>
      <c r="C149" s="42">
        <v>44809.679166666669</v>
      </c>
      <c r="D149" s="42">
        <v>44809.477083333331</v>
      </c>
      <c r="E149" s="10">
        <v>2022</v>
      </c>
      <c r="F149" s="10">
        <f t="shared" si="8"/>
        <v>9</v>
      </c>
      <c r="G149" s="10">
        <f t="shared" si="9"/>
        <v>5</v>
      </c>
      <c r="H149" s="50">
        <f t="shared" si="10"/>
        <v>0.4770833333333333</v>
      </c>
      <c r="I149" s="40" t="s">
        <v>37</v>
      </c>
      <c r="J149" s="40" t="s">
        <v>1659</v>
      </c>
      <c r="K149" s="37">
        <v>11278</v>
      </c>
      <c r="L149" s="41">
        <v>44812.368275462963</v>
      </c>
      <c r="M149" s="40" t="s">
        <v>38</v>
      </c>
      <c r="N149" s="40" t="s">
        <v>39</v>
      </c>
      <c r="O149" s="41"/>
      <c r="P149" s="40" t="s">
        <v>40</v>
      </c>
      <c r="Q149" s="40" t="s">
        <v>41</v>
      </c>
      <c r="R149" s="37">
        <v>1</v>
      </c>
      <c r="S149" s="40" t="s">
        <v>618</v>
      </c>
      <c r="T149" s="37">
        <v>0</v>
      </c>
      <c r="U149" s="40" t="s">
        <v>41</v>
      </c>
      <c r="V149" s="37">
        <v>6706</v>
      </c>
      <c r="W149" s="40" t="s">
        <v>400</v>
      </c>
      <c r="X149" s="40" t="s">
        <v>401</v>
      </c>
      <c r="Y149" s="40" t="s">
        <v>45</v>
      </c>
      <c r="Z149" s="40" t="s">
        <v>1660</v>
      </c>
      <c r="AA149" s="41">
        <v>44809.663807870369</v>
      </c>
      <c r="AB149" s="40" t="s">
        <v>81</v>
      </c>
      <c r="AC149" s="10" t="str">
        <f>VLOOKUP(Data!$AB149,Name!$B:$F,2,FALSE)</f>
        <v>IT Support</v>
      </c>
      <c r="AD149" s="10" t="str">
        <f>VLOOKUP(Data!$AB149,Name!$B:$F,3,FALSE)</f>
        <v>Point IT</v>
      </c>
      <c r="AE149" s="10" t="str">
        <f>VLOOKUP(Data!$AB149,Name!$B:$F,4,FALSE)</f>
        <v>Second tier</v>
      </c>
      <c r="AF149" s="10" t="str">
        <f>VLOOKUP(Data!$AB149,Name!$B:$F,5,FALSE)</f>
        <v>Onsite</v>
      </c>
      <c r="AG149" s="40" t="s">
        <v>47</v>
      </c>
      <c r="AH149" s="40" t="s">
        <v>48</v>
      </c>
      <c r="AI149" s="40" t="s">
        <v>77</v>
      </c>
      <c r="AJ149" s="40" t="s">
        <v>1661</v>
      </c>
      <c r="AK149" s="40" t="s">
        <v>534</v>
      </c>
      <c r="AL149" s="46"/>
      <c r="AM149" s="40" t="s">
        <v>39</v>
      </c>
      <c r="AN149" s="40" t="s">
        <v>50</v>
      </c>
      <c r="AO149" s="47">
        <v>0</v>
      </c>
      <c r="AP149" s="41">
        <v>44809.679386574076</v>
      </c>
      <c r="AQ149" s="48" t="s">
        <v>41</v>
      </c>
      <c r="AR149">
        <f t="shared" si="11"/>
        <v>11</v>
      </c>
      <c r="AS149" s="35">
        <v>0.4770833333333333</v>
      </c>
    </row>
    <row r="150" spans="1:45" ht="24" hidden="1" customHeight="1">
      <c r="A150" s="10" t="s">
        <v>35</v>
      </c>
      <c r="B150" s="10" t="s">
        <v>54</v>
      </c>
      <c r="C150" s="42">
        <v>44809.570138888892</v>
      </c>
      <c r="D150" s="42">
        <v>44809.484027777777</v>
      </c>
      <c r="E150" s="10">
        <v>2022</v>
      </c>
      <c r="F150" s="10">
        <f t="shared" si="8"/>
        <v>9</v>
      </c>
      <c r="G150" s="10">
        <f t="shared" si="9"/>
        <v>5</v>
      </c>
      <c r="H150" s="50">
        <f t="shared" si="10"/>
        <v>0.48402777777777778</v>
      </c>
      <c r="I150" s="38" t="s">
        <v>37</v>
      </c>
      <c r="J150" s="38" t="s">
        <v>39</v>
      </c>
      <c r="K150" s="36">
        <v>11279</v>
      </c>
      <c r="L150" s="39">
        <v>44812.359699074077</v>
      </c>
      <c r="M150" s="38" t="s">
        <v>1662</v>
      </c>
      <c r="N150" s="38" t="s">
        <v>45</v>
      </c>
      <c r="O150" s="39">
        <v>44809.569432870368</v>
      </c>
      <c r="P150" s="38" t="s">
        <v>40</v>
      </c>
      <c r="Q150" s="38" t="s">
        <v>56</v>
      </c>
      <c r="R150" s="36">
        <v>1</v>
      </c>
      <c r="S150" s="38" t="s">
        <v>42</v>
      </c>
      <c r="T150" s="36">
        <v>1</v>
      </c>
      <c r="U150" s="38" t="s">
        <v>41</v>
      </c>
      <c r="V150" s="36">
        <v>859040406</v>
      </c>
      <c r="W150" s="38" t="s">
        <v>1663</v>
      </c>
      <c r="X150" s="38" t="s">
        <v>1664</v>
      </c>
      <c r="Y150" s="38" t="s">
        <v>45</v>
      </c>
      <c r="Z150" s="38" t="s">
        <v>1665</v>
      </c>
      <c r="AA150" s="39">
        <v>44809.570555555554</v>
      </c>
      <c r="AB150" s="38" t="s">
        <v>96</v>
      </c>
      <c r="AC150" s="10" t="str">
        <f>VLOOKUP(Data!$AB150,Name!$B:$F,2,FALSE)</f>
        <v>E-sarabun</v>
      </c>
      <c r="AD150" s="10" t="str">
        <f>VLOOKUP(Data!$AB150,Name!$B:$F,3,FALSE)</f>
        <v>CRA</v>
      </c>
      <c r="AE150" s="10" t="str">
        <f>VLOOKUP(Data!$AB150,Name!$B:$F,4,FALSE)</f>
        <v>Second tier</v>
      </c>
      <c r="AF150" s="10" t="str">
        <f>VLOOKUP(Data!$AB150,Name!$B:$F,5,FALSE)</f>
        <v>Second tier</v>
      </c>
      <c r="AG150" s="38" t="s">
        <v>47</v>
      </c>
      <c r="AH150" s="38" t="s">
        <v>48</v>
      </c>
      <c r="AI150" s="38" t="s">
        <v>97</v>
      </c>
      <c r="AJ150" s="38" t="s">
        <v>1666</v>
      </c>
      <c r="AK150" s="38" t="s">
        <v>1667</v>
      </c>
      <c r="AL150" s="43">
        <v>44686</v>
      </c>
      <c r="AM150" s="38" t="s">
        <v>39</v>
      </c>
      <c r="AN150" s="38" t="s">
        <v>53</v>
      </c>
      <c r="AO150" s="44">
        <v>0</v>
      </c>
      <c r="AP150" s="39">
        <v>44809.630567129629</v>
      </c>
      <c r="AQ150" s="45" t="s">
        <v>56</v>
      </c>
      <c r="AR150">
        <f t="shared" si="11"/>
        <v>11</v>
      </c>
      <c r="AS150" s="35">
        <v>0.48402777777777778</v>
      </c>
    </row>
    <row r="151" spans="1:45" ht="24" hidden="1" customHeight="1">
      <c r="A151" s="10" t="s">
        <v>35</v>
      </c>
      <c r="B151" s="10" t="s">
        <v>36</v>
      </c>
      <c r="C151" s="42">
        <v>44821.691666666666</v>
      </c>
      <c r="D151" s="42">
        <v>44809.488888888889</v>
      </c>
      <c r="E151" s="10">
        <v>2022</v>
      </c>
      <c r="F151" s="10">
        <f t="shared" si="8"/>
        <v>9</v>
      </c>
      <c r="G151" s="10">
        <f t="shared" si="9"/>
        <v>5</v>
      </c>
      <c r="H151" s="50">
        <f t="shared" si="10"/>
        <v>0.48888888888888887</v>
      </c>
      <c r="I151" s="40" t="s">
        <v>37</v>
      </c>
      <c r="J151" s="40" t="s">
        <v>1668</v>
      </c>
      <c r="K151" s="37">
        <v>11280</v>
      </c>
      <c r="L151" s="41">
        <v>44819.489224537036</v>
      </c>
      <c r="M151" s="40" t="s">
        <v>1669</v>
      </c>
      <c r="N151" s="40" t="s">
        <v>45</v>
      </c>
      <c r="O151" s="41">
        <v>44811.410960648151</v>
      </c>
      <c r="P151" s="40" t="s">
        <v>40</v>
      </c>
      <c r="Q151" s="40" t="s">
        <v>56</v>
      </c>
      <c r="R151" s="37">
        <v>1</v>
      </c>
      <c r="S151" s="40" t="s">
        <v>82</v>
      </c>
      <c r="T151" s="37">
        <v>1</v>
      </c>
      <c r="U151" s="40" t="s">
        <v>56</v>
      </c>
      <c r="V151" s="37">
        <v>869739989</v>
      </c>
      <c r="W151" s="40" t="s">
        <v>108</v>
      </c>
      <c r="X151" s="40" t="s">
        <v>106</v>
      </c>
      <c r="Y151" s="40" t="s">
        <v>66</v>
      </c>
      <c r="Z151" s="40" t="s">
        <v>1670</v>
      </c>
      <c r="AA151" s="41">
        <v>44819.67291666667</v>
      </c>
      <c r="AB151" s="40" t="s">
        <v>151</v>
      </c>
      <c r="AC151" s="10" t="str">
        <f>VLOOKUP(Data!$AB151,Name!$B:$F,2,FALSE)</f>
        <v>IT Support</v>
      </c>
      <c r="AD151" s="10" t="str">
        <f>VLOOKUP(Data!$AB151,Name!$B:$F,3,FALSE)</f>
        <v>Point IT</v>
      </c>
      <c r="AE151" s="10" t="str">
        <f>VLOOKUP(Data!$AB151,Name!$B:$F,4,FALSE)</f>
        <v>Second tier</v>
      </c>
      <c r="AF151" s="10" t="str">
        <f>VLOOKUP(Data!$AB151,Name!$B:$F,5,FALSE)</f>
        <v>Onsite</v>
      </c>
      <c r="AG151" s="40" t="s">
        <v>47</v>
      </c>
      <c r="AH151" s="40" t="s">
        <v>48</v>
      </c>
      <c r="AI151" s="40" t="s">
        <v>49</v>
      </c>
      <c r="AJ151" s="40" t="s">
        <v>1671</v>
      </c>
      <c r="AK151" s="40" t="s">
        <v>496</v>
      </c>
      <c r="AL151" s="46"/>
      <c r="AM151" s="40" t="s">
        <v>39</v>
      </c>
      <c r="AN151" s="40" t="s">
        <v>50</v>
      </c>
      <c r="AO151" s="47">
        <v>0</v>
      </c>
      <c r="AP151" s="41">
        <v>44837.423634259256</v>
      </c>
      <c r="AQ151" s="48" t="s">
        <v>56</v>
      </c>
      <c r="AR151">
        <f t="shared" si="11"/>
        <v>11</v>
      </c>
      <c r="AS151" s="35">
        <v>0.48888888888888887</v>
      </c>
    </row>
    <row r="152" spans="1:45" ht="24" hidden="1" customHeight="1">
      <c r="A152" s="10" t="s">
        <v>35</v>
      </c>
      <c r="B152" s="10" t="s">
        <v>54</v>
      </c>
      <c r="C152" s="42">
        <v>44809.627083333333</v>
      </c>
      <c r="D152" s="42">
        <v>44809.498611111114</v>
      </c>
      <c r="E152" s="10">
        <v>2022</v>
      </c>
      <c r="F152" s="10">
        <f t="shared" si="8"/>
        <v>9</v>
      </c>
      <c r="G152" s="10">
        <f t="shared" si="9"/>
        <v>5</v>
      </c>
      <c r="H152" s="50">
        <f t="shared" si="10"/>
        <v>0.49861111111111112</v>
      </c>
      <c r="I152" s="38" t="s">
        <v>37</v>
      </c>
      <c r="J152" s="38" t="s">
        <v>39</v>
      </c>
      <c r="K152" s="36">
        <v>11281</v>
      </c>
      <c r="L152" s="39">
        <v>44812.374641203707</v>
      </c>
      <c r="M152" s="38" t="s">
        <v>1672</v>
      </c>
      <c r="N152" s="38" t="s">
        <v>45</v>
      </c>
      <c r="O152" s="39">
        <v>44809.626597222225</v>
      </c>
      <c r="P152" s="38" t="s">
        <v>40</v>
      </c>
      <c r="Q152" s="38" t="s">
        <v>56</v>
      </c>
      <c r="R152" s="36">
        <v>1</v>
      </c>
      <c r="S152" s="38" t="s">
        <v>42</v>
      </c>
      <c r="T152" s="36">
        <v>1</v>
      </c>
      <c r="U152" s="38" t="s">
        <v>41</v>
      </c>
      <c r="V152" s="36">
        <v>8170</v>
      </c>
      <c r="W152" s="38" t="s">
        <v>169</v>
      </c>
      <c r="X152" s="38" t="s">
        <v>170</v>
      </c>
      <c r="Y152" s="38" t="s">
        <v>45</v>
      </c>
      <c r="Z152" s="38" t="s">
        <v>1673</v>
      </c>
      <c r="AA152" s="39">
        <v>44809.627175925925</v>
      </c>
      <c r="AB152" s="38" t="s">
        <v>96</v>
      </c>
      <c r="AC152" s="10" t="str">
        <f>VLOOKUP(Data!$AB152,Name!$B:$F,2,FALSE)</f>
        <v>E-sarabun</v>
      </c>
      <c r="AD152" s="10" t="str">
        <f>VLOOKUP(Data!$AB152,Name!$B:$F,3,FALSE)</f>
        <v>CRA</v>
      </c>
      <c r="AE152" s="10" t="str">
        <f>VLOOKUP(Data!$AB152,Name!$B:$F,4,FALSE)</f>
        <v>Second tier</v>
      </c>
      <c r="AF152" s="10" t="str">
        <f>VLOOKUP(Data!$AB152,Name!$B:$F,5,FALSE)</f>
        <v>Second tier</v>
      </c>
      <c r="AG152" s="38" t="s">
        <v>47</v>
      </c>
      <c r="AH152" s="38" t="s">
        <v>48</v>
      </c>
      <c r="AI152" s="38" t="s">
        <v>97</v>
      </c>
      <c r="AJ152" s="38" t="s">
        <v>1674</v>
      </c>
      <c r="AK152" s="38" t="s">
        <v>621</v>
      </c>
      <c r="AL152" s="43"/>
      <c r="AM152" s="38" t="s">
        <v>39</v>
      </c>
      <c r="AN152" s="38" t="s">
        <v>53</v>
      </c>
      <c r="AO152" s="44">
        <v>0</v>
      </c>
      <c r="AP152" s="39">
        <v>44809.627175925925</v>
      </c>
      <c r="AQ152" s="45" t="s">
        <v>56</v>
      </c>
      <c r="AR152">
        <f t="shared" si="11"/>
        <v>11</v>
      </c>
      <c r="AS152" s="35">
        <v>0.49861111111111112</v>
      </c>
    </row>
    <row r="153" spans="1:45" ht="24" hidden="1" customHeight="1">
      <c r="A153" s="10" t="s">
        <v>35</v>
      </c>
      <c r="B153" s="10" t="s">
        <v>54</v>
      </c>
      <c r="C153" s="42">
        <v>44811.654861111114</v>
      </c>
      <c r="D153" s="42">
        <v>44809.499305555553</v>
      </c>
      <c r="E153" s="10">
        <v>2022</v>
      </c>
      <c r="F153" s="10">
        <f t="shared" si="8"/>
        <v>9</v>
      </c>
      <c r="G153" s="10">
        <f t="shared" si="9"/>
        <v>5</v>
      </c>
      <c r="H153" s="50">
        <f t="shared" si="10"/>
        <v>0.4993055555555555</v>
      </c>
      <c r="I153" s="40" t="s">
        <v>37</v>
      </c>
      <c r="J153" s="40" t="s">
        <v>1675</v>
      </c>
      <c r="K153" s="37">
        <v>11282</v>
      </c>
      <c r="L153" s="41">
        <v>44819.500532407408</v>
      </c>
      <c r="M153" s="40" t="s">
        <v>38</v>
      </c>
      <c r="N153" s="40" t="s">
        <v>39</v>
      </c>
      <c r="O153" s="41"/>
      <c r="P153" s="40" t="s">
        <v>40</v>
      </c>
      <c r="Q153" s="40" t="s">
        <v>56</v>
      </c>
      <c r="R153" s="37">
        <v>1</v>
      </c>
      <c r="S153" s="40" t="s">
        <v>42</v>
      </c>
      <c r="T153" s="37">
        <v>0</v>
      </c>
      <c r="U153" s="40" t="s">
        <v>56</v>
      </c>
      <c r="V153" s="37">
        <v>8403</v>
      </c>
      <c r="W153" s="40" t="s">
        <v>1676</v>
      </c>
      <c r="X153" s="40" t="s">
        <v>1677</v>
      </c>
      <c r="Y153" s="40" t="s">
        <v>45</v>
      </c>
      <c r="Z153" s="40" t="s">
        <v>1678</v>
      </c>
      <c r="AA153" s="41">
        <v>44811.655393518522</v>
      </c>
      <c r="AB153" s="40" t="s">
        <v>223</v>
      </c>
      <c r="AC153" s="10" t="str">
        <f>VLOOKUP(Data!$AB153,Name!$B:$F,2,FALSE)</f>
        <v>IT Support</v>
      </c>
      <c r="AD153" s="10" t="str">
        <f>VLOOKUP(Data!$AB153,Name!$B:$F,3,FALSE)</f>
        <v>Point IT</v>
      </c>
      <c r="AE153" s="10" t="str">
        <f>VLOOKUP(Data!$AB153,Name!$B:$F,4,FALSE)</f>
        <v>Second tier</v>
      </c>
      <c r="AF153" s="10" t="str">
        <f>VLOOKUP(Data!$AB153,Name!$B:$F,5,FALSE)</f>
        <v>Onsite</v>
      </c>
      <c r="AG153" s="40" t="s">
        <v>47</v>
      </c>
      <c r="AH153" s="40" t="s">
        <v>48</v>
      </c>
      <c r="AI153" s="40" t="s">
        <v>478</v>
      </c>
      <c r="AJ153" s="40" t="s">
        <v>1679</v>
      </c>
      <c r="AK153" s="40" t="s">
        <v>1389</v>
      </c>
      <c r="AL153" s="46"/>
      <c r="AM153" s="40" t="s">
        <v>39</v>
      </c>
      <c r="AN153" s="40" t="s">
        <v>50</v>
      </c>
      <c r="AO153" s="47">
        <v>0</v>
      </c>
      <c r="AP153" s="41">
        <v>44811.655393518522</v>
      </c>
      <c r="AQ153" s="48" t="s">
        <v>56</v>
      </c>
      <c r="AR153">
        <f t="shared" si="11"/>
        <v>11</v>
      </c>
      <c r="AS153" s="35">
        <v>0.4993055555555555</v>
      </c>
    </row>
    <row r="154" spans="1:45" ht="24" hidden="1" customHeight="1">
      <c r="A154" s="10" t="s">
        <v>35</v>
      </c>
      <c r="B154" s="10" t="s">
        <v>171</v>
      </c>
      <c r="C154" s="42">
        <v>44809.615972222222</v>
      </c>
      <c r="D154" s="42">
        <v>44809.512499999997</v>
      </c>
      <c r="E154" s="10">
        <v>2022</v>
      </c>
      <c r="F154" s="10">
        <f t="shared" si="8"/>
        <v>9</v>
      </c>
      <c r="G154" s="10">
        <f t="shared" si="9"/>
        <v>5</v>
      </c>
      <c r="H154" s="50">
        <f t="shared" si="10"/>
        <v>0.51250000000000007</v>
      </c>
      <c r="I154" s="38" t="s">
        <v>37</v>
      </c>
      <c r="J154" s="38" t="s">
        <v>1680</v>
      </c>
      <c r="K154" s="36">
        <v>11283</v>
      </c>
      <c r="L154" s="39">
        <v>44819.555752314816</v>
      </c>
      <c r="M154" s="38" t="s">
        <v>38</v>
      </c>
      <c r="N154" s="38" t="s">
        <v>39</v>
      </c>
      <c r="O154" s="39"/>
      <c r="P154" s="38" t="s">
        <v>40</v>
      </c>
      <c r="Q154" s="38" t="s">
        <v>56</v>
      </c>
      <c r="R154" s="36">
        <v>1</v>
      </c>
      <c r="S154" s="38" t="s">
        <v>42</v>
      </c>
      <c r="T154" s="36">
        <v>0</v>
      </c>
      <c r="U154" s="38" t="s">
        <v>56</v>
      </c>
      <c r="V154" s="36">
        <v>5725</v>
      </c>
      <c r="W154" s="38" t="s">
        <v>1585</v>
      </c>
      <c r="X154" s="38" t="s">
        <v>1586</v>
      </c>
      <c r="Y154" s="38" t="s">
        <v>45</v>
      </c>
      <c r="Z154" s="38" t="s">
        <v>1681</v>
      </c>
      <c r="AA154" s="39">
        <v>44809.58320601852</v>
      </c>
      <c r="AB154" s="38" t="s">
        <v>149</v>
      </c>
      <c r="AC154" s="10" t="str">
        <f>VLOOKUP(Data!$AB154,Name!$B:$F,2,FALSE)</f>
        <v>Application Support</v>
      </c>
      <c r="AD154" s="10" t="str">
        <f>VLOOKUP(Data!$AB154,Name!$B:$F,3,FALSE)</f>
        <v>CRA</v>
      </c>
      <c r="AE154" s="10" t="str">
        <f>VLOOKUP(Data!$AB154,Name!$B:$F,4,FALSE)</f>
        <v>Second tier</v>
      </c>
      <c r="AF154" s="10" t="str">
        <f>VLOOKUP(Data!$AB154,Name!$B:$F,5,FALSE)</f>
        <v>Second tier</v>
      </c>
      <c r="AG154" s="38" t="s">
        <v>47</v>
      </c>
      <c r="AH154" s="38" t="s">
        <v>48</v>
      </c>
      <c r="AI154" s="38" t="s">
        <v>220</v>
      </c>
      <c r="AJ154" s="38" t="s">
        <v>1682</v>
      </c>
      <c r="AK154" s="38" t="s">
        <v>287</v>
      </c>
      <c r="AL154" s="43"/>
      <c r="AM154" s="38" t="s">
        <v>39</v>
      </c>
      <c r="AN154" s="38" t="s">
        <v>50</v>
      </c>
      <c r="AO154" s="44">
        <v>0</v>
      </c>
      <c r="AP154" s="39">
        <v>44809.616168981483</v>
      </c>
      <c r="AQ154" s="45" t="s">
        <v>56</v>
      </c>
      <c r="AR154">
        <f t="shared" si="11"/>
        <v>12</v>
      </c>
      <c r="AS154" s="35">
        <v>0.51250000000000007</v>
      </c>
    </row>
    <row r="155" spans="1:45" ht="24" hidden="1" customHeight="1">
      <c r="A155" s="10" t="s">
        <v>35</v>
      </c>
      <c r="B155" s="10" t="s">
        <v>178</v>
      </c>
      <c r="C155" s="42">
        <v>44809.679861111108</v>
      </c>
      <c r="D155" s="42">
        <v>44809.539583333331</v>
      </c>
      <c r="E155" s="10">
        <v>2022</v>
      </c>
      <c r="F155" s="10">
        <f t="shared" si="8"/>
        <v>9</v>
      </c>
      <c r="G155" s="10">
        <f t="shared" si="9"/>
        <v>5</v>
      </c>
      <c r="H155" s="50">
        <f t="shared" si="10"/>
        <v>0.5395833333333333</v>
      </c>
      <c r="I155" s="40" t="s">
        <v>37</v>
      </c>
      <c r="J155" s="40" t="s">
        <v>39</v>
      </c>
      <c r="K155" s="37">
        <v>11284</v>
      </c>
      <c r="L155" s="41">
        <v>44831.427662037036</v>
      </c>
      <c r="M155" s="40" t="s">
        <v>38</v>
      </c>
      <c r="N155" s="40" t="s">
        <v>39</v>
      </c>
      <c r="O155" s="41"/>
      <c r="P155" s="40" t="s">
        <v>40</v>
      </c>
      <c r="Q155" s="40" t="s">
        <v>56</v>
      </c>
      <c r="R155" s="37">
        <v>1</v>
      </c>
      <c r="S155" s="40" t="s">
        <v>311</v>
      </c>
      <c r="T155" s="37">
        <v>0</v>
      </c>
      <c r="U155" s="40" t="s">
        <v>41</v>
      </c>
      <c r="V155" s="37">
        <v>5725</v>
      </c>
      <c r="W155" s="40" t="s">
        <v>1105</v>
      </c>
      <c r="X155" s="40" t="s">
        <v>1106</v>
      </c>
      <c r="Y155" s="40" t="s">
        <v>45</v>
      </c>
      <c r="Z155" s="40" t="s">
        <v>1683</v>
      </c>
      <c r="AA155" s="41">
        <v>44809.582627314812</v>
      </c>
      <c r="AB155" s="40" t="s">
        <v>149</v>
      </c>
      <c r="AC155" s="10" t="str">
        <f>VLOOKUP(Data!$AB155,Name!$B:$F,2,FALSE)</f>
        <v>Application Support</v>
      </c>
      <c r="AD155" s="10" t="str">
        <f>VLOOKUP(Data!$AB155,Name!$B:$F,3,FALSE)</f>
        <v>CRA</v>
      </c>
      <c r="AE155" s="10" t="str">
        <f>VLOOKUP(Data!$AB155,Name!$B:$F,4,FALSE)</f>
        <v>Second tier</v>
      </c>
      <c r="AF155" s="10" t="str">
        <f>VLOOKUP(Data!$AB155,Name!$B:$F,5,FALSE)</f>
        <v>Second tier</v>
      </c>
      <c r="AG155" s="40" t="s">
        <v>47</v>
      </c>
      <c r="AH155" s="40" t="s">
        <v>48</v>
      </c>
      <c r="AI155" s="40" t="s">
        <v>182</v>
      </c>
      <c r="AJ155" s="40" t="s">
        <v>1684</v>
      </c>
      <c r="AK155" s="40" t="s">
        <v>287</v>
      </c>
      <c r="AL155" s="46"/>
      <c r="AM155" s="40" t="s">
        <v>39</v>
      </c>
      <c r="AN155" s="40" t="s">
        <v>53</v>
      </c>
      <c r="AO155" s="47">
        <v>0</v>
      </c>
      <c r="AP155" s="41">
        <v>44826.585995370369</v>
      </c>
      <c r="AQ155" s="48" t="s">
        <v>56</v>
      </c>
      <c r="AR155">
        <f t="shared" si="11"/>
        <v>12</v>
      </c>
      <c r="AS155" s="35">
        <v>0.5395833333333333</v>
      </c>
    </row>
    <row r="156" spans="1:45" ht="24" hidden="1" customHeight="1">
      <c r="A156" s="10" t="s">
        <v>35</v>
      </c>
      <c r="B156" s="10" t="s">
        <v>178</v>
      </c>
      <c r="C156" s="10"/>
      <c r="D156" s="42">
        <v>44809.552777777775</v>
      </c>
      <c r="E156" s="10">
        <v>2022</v>
      </c>
      <c r="F156" s="10">
        <f t="shared" si="8"/>
        <v>9</v>
      </c>
      <c r="G156" s="10">
        <f t="shared" si="9"/>
        <v>5</v>
      </c>
      <c r="H156" s="50">
        <f t="shared" si="10"/>
        <v>0.55277777777777781</v>
      </c>
      <c r="I156" s="38" t="s">
        <v>37</v>
      </c>
      <c r="J156" s="38" t="s">
        <v>39</v>
      </c>
      <c r="K156" s="36">
        <v>11285</v>
      </c>
      <c r="L156" s="39">
        <v>44820.416666666664</v>
      </c>
      <c r="M156" s="38" t="s">
        <v>38</v>
      </c>
      <c r="N156" s="38" t="s">
        <v>39</v>
      </c>
      <c r="O156" s="39"/>
      <c r="P156" s="38" t="s">
        <v>40</v>
      </c>
      <c r="Q156" s="38" t="s">
        <v>56</v>
      </c>
      <c r="R156" s="36">
        <v>1</v>
      </c>
      <c r="S156" s="38" t="s">
        <v>179</v>
      </c>
      <c r="T156" s="36">
        <v>0</v>
      </c>
      <c r="U156" s="38" t="s">
        <v>41</v>
      </c>
      <c r="V156" s="36">
        <v>8709</v>
      </c>
      <c r="W156" s="38" t="s">
        <v>1685</v>
      </c>
      <c r="X156" s="38" t="s">
        <v>1686</v>
      </c>
      <c r="Y156" s="38" t="s">
        <v>39</v>
      </c>
      <c r="Z156" s="38" t="s">
        <v>39</v>
      </c>
      <c r="AA156" s="39"/>
      <c r="AB156" s="38" t="s">
        <v>215</v>
      </c>
      <c r="AC156" s="10" t="str">
        <f>VLOOKUP(Data!$AB156,Name!$B:$F,2,FALSE)</f>
        <v>IT Support</v>
      </c>
      <c r="AD156" s="10" t="str">
        <f>VLOOKUP(Data!$AB156,Name!$B:$F,3,FALSE)</f>
        <v>CRA</v>
      </c>
      <c r="AE156" s="10" t="str">
        <f>VLOOKUP(Data!$AB156,Name!$B:$F,4,FALSE)</f>
        <v>Second tier</v>
      </c>
      <c r="AF156" s="10" t="str">
        <f>VLOOKUP(Data!$AB156,Name!$B:$F,5,FALSE)</f>
        <v>Onsite</v>
      </c>
      <c r="AG156" s="38" t="s">
        <v>47</v>
      </c>
      <c r="AH156" s="38" t="s">
        <v>216</v>
      </c>
      <c r="AI156" s="38" t="s">
        <v>283</v>
      </c>
      <c r="AJ156" s="38" t="s">
        <v>1687</v>
      </c>
      <c r="AK156" s="38" t="s">
        <v>1688</v>
      </c>
      <c r="AL156" s="43"/>
      <c r="AM156" s="38" t="s">
        <v>39</v>
      </c>
      <c r="AN156" s="38" t="s">
        <v>53</v>
      </c>
      <c r="AO156" s="44">
        <v>0</v>
      </c>
      <c r="AP156" s="39">
        <v>44817.406967592593</v>
      </c>
      <c r="AQ156" s="45" t="s">
        <v>56</v>
      </c>
      <c r="AR156">
        <f t="shared" si="11"/>
        <v>13</v>
      </c>
      <c r="AS156" s="35">
        <v>0.55277777777777781</v>
      </c>
    </row>
    <row r="157" spans="1:45" ht="24" hidden="1" customHeight="1">
      <c r="A157" s="10" t="s">
        <v>35</v>
      </c>
      <c r="B157" s="10" t="s">
        <v>92</v>
      </c>
      <c r="C157" s="42">
        <v>44809.615972222222</v>
      </c>
      <c r="D157" s="42">
        <v>44809.561805555553</v>
      </c>
      <c r="E157" s="10">
        <v>2022</v>
      </c>
      <c r="F157" s="10">
        <f t="shared" si="8"/>
        <v>9</v>
      </c>
      <c r="G157" s="10">
        <f t="shared" si="9"/>
        <v>5</v>
      </c>
      <c r="H157" s="50">
        <f t="shared" si="10"/>
        <v>0.56180555555555556</v>
      </c>
      <c r="I157" s="40" t="s">
        <v>37</v>
      </c>
      <c r="J157" s="40" t="s">
        <v>1689</v>
      </c>
      <c r="K157" s="37">
        <v>11286</v>
      </c>
      <c r="L157" s="41">
        <v>44812.485810185186</v>
      </c>
      <c r="M157" s="40" t="s">
        <v>38</v>
      </c>
      <c r="N157" s="40" t="s">
        <v>39</v>
      </c>
      <c r="O157" s="41"/>
      <c r="P157" s="40" t="s">
        <v>40</v>
      </c>
      <c r="Q157" s="40" t="s">
        <v>41</v>
      </c>
      <c r="R157" s="37">
        <v>1</v>
      </c>
      <c r="S157" s="40" t="s">
        <v>42</v>
      </c>
      <c r="T157" s="37">
        <v>0</v>
      </c>
      <c r="U157" s="40" t="s">
        <v>41</v>
      </c>
      <c r="V157" s="37">
        <v>6044</v>
      </c>
      <c r="W157" s="40" t="s">
        <v>440</v>
      </c>
      <c r="X157" s="40" t="s">
        <v>441</v>
      </c>
      <c r="Y157" s="40" t="s">
        <v>45</v>
      </c>
      <c r="Z157" s="40" t="s">
        <v>1690</v>
      </c>
      <c r="AA157" s="41">
        <v>44809.568009259259</v>
      </c>
      <c r="AB157" s="40" t="s">
        <v>85</v>
      </c>
      <c r="AC157" s="10" t="str">
        <f>VLOOKUP(Data!$AB157,Name!$B:$F,2,FALSE)</f>
        <v>IT Support</v>
      </c>
      <c r="AD157" s="10" t="str">
        <f>VLOOKUP(Data!$AB157,Name!$B:$F,3,FALSE)</f>
        <v>Point IT</v>
      </c>
      <c r="AE157" s="10" t="str">
        <f>VLOOKUP(Data!$AB157,Name!$B:$F,4,FALSE)</f>
        <v>Second tier</v>
      </c>
      <c r="AF157" s="10" t="str">
        <f>VLOOKUP(Data!$AB157,Name!$B:$F,5,FALSE)</f>
        <v>Onsite</v>
      </c>
      <c r="AG157" s="40" t="s">
        <v>47</v>
      </c>
      <c r="AH157" s="40" t="s">
        <v>48</v>
      </c>
      <c r="AI157" s="40" t="s">
        <v>107</v>
      </c>
      <c r="AJ157" s="40" t="s">
        <v>1691</v>
      </c>
      <c r="AK157" s="40" t="s">
        <v>794</v>
      </c>
      <c r="AL157" s="46"/>
      <c r="AM157" s="40" t="s">
        <v>39</v>
      </c>
      <c r="AN157" s="40" t="s">
        <v>50</v>
      </c>
      <c r="AO157" s="47">
        <v>0</v>
      </c>
      <c r="AP157" s="41">
        <v>44809.616365740738</v>
      </c>
      <c r="AQ157" s="48" t="s">
        <v>41</v>
      </c>
      <c r="AR157">
        <f t="shared" si="11"/>
        <v>13</v>
      </c>
      <c r="AS157" s="35">
        <v>0.56180555555555556</v>
      </c>
    </row>
    <row r="158" spans="1:45" ht="24" hidden="1" customHeight="1">
      <c r="A158" s="10" t="s">
        <v>35</v>
      </c>
      <c r="B158" s="10" t="s">
        <v>178</v>
      </c>
      <c r="C158" s="42">
        <v>44809.574999999997</v>
      </c>
      <c r="D158" s="42">
        <v>44809.573611111111</v>
      </c>
      <c r="E158" s="10">
        <v>2022</v>
      </c>
      <c r="F158" s="10">
        <f t="shared" si="8"/>
        <v>9</v>
      </c>
      <c r="G158" s="10">
        <f t="shared" si="9"/>
        <v>5</v>
      </c>
      <c r="H158" s="50">
        <f t="shared" si="10"/>
        <v>0.57361111111111118</v>
      </c>
      <c r="I158" s="38" t="s">
        <v>37</v>
      </c>
      <c r="J158" s="38" t="s">
        <v>1692</v>
      </c>
      <c r="K158" s="36">
        <v>11287</v>
      </c>
      <c r="L158" s="39">
        <v>44838.606516203705</v>
      </c>
      <c r="M158" s="38" t="s">
        <v>38</v>
      </c>
      <c r="N158" s="38" t="s">
        <v>39</v>
      </c>
      <c r="O158" s="39"/>
      <c r="P158" s="38" t="s">
        <v>40</v>
      </c>
      <c r="Q158" s="38" t="s">
        <v>56</v>
      </c>
      <c r="R158" s="36">
        <v>1</v>
      </c>
      <c r="S158" s="38" t="s">
        <v>54</v>
      </c>
      <c r="T158" s="36">
        <v>0</v>
      </c>
      <c r="U158" s="38" t="s">
        <v>56</v>
      </c>
      <c r="V158" s="36">
        <v>6370</v>
      </c>
      <c r="W158" s="38" t="s">
        <v>1068</v>
      </c>
      <c r="X158" s="38" t="s">
        <v>1693</v>
      </c>
      <c r="Y158" s="38" t="s">
        <v>45</v>
      </c>
      <c r="Z158" s="38" t="s">
        <v>498</v>
      </c>
      <c r="AA158" s="39">
        <v>44809.575046296297</v>
      </c>
      <c r="AB158" s="38" t="s">
        <v>184</v>
      </c>
      <c r="AC158" s="10" t="str">
        <f>VLOOKUP(Data!$AB158,Name!$B:$F,2,FALSE)</f>
        <v>IT Support</v>
      </c>
      <c r="AD158" s="10" t="str">
        <f>VLOOKUP(Data!$AB158,Name!$B:$F,3,FALSE)</f>
        <v>Point IT</v>
      </c>
      <c r="AE158" s="10" t="str">
        <f>VLOOKUP(Data!$AB158,Name!$B:$F,4,FALSE)</f>
        <v>Frist tier</v>
      </c>
      <c r="AF158" s="10" t="str">
        <f>VLOOKUP(Data!$AB158,Name!$B:$F,5,FALSE)</f>
        <v>Frist tier</v>
      </c>
      <c r="AG158" s="38" t="s">
        <v>52</v>
      </c>
      <c r="AH158" s="38" t="s">
        <v>48</v>
      </c>
      <c r="AI158" s="38" t="s">
        <v>182</v>
      </c>
      <c r="AJ158" s="38" t="s">
        <v>1694</v>
      </c>
      <c r="AK158" s="38" t="s">
        <v>539</v>
      </c>
      <c r="AL158" s="43"/>
      <c r="AM158" s="38" t="s">
        <v>39</v>
      </c>
      <c r="AN158" s="38" t="s">
        <v>53</v>
      </c>
      <c r="AO158" s="44">
        <v>0</v>
      </c>
      <c r="AP158" s="39">
        <v>44826.607210648152</v>
      </c>
      <c r="AQ158" s="45" t="s">
        <v>56</v>
      </c>
      <c r="AR158">
        <f t="shared" si="11"/>
        <v>13</v>
      </c>
      <c r="AS158" s="35">
        <v>0.57361111111111118</v>
      </c>
    </row>
    <row r="159" spans="1:45" ht="24" hidden="1" customHeight="1">
      <c r="A159" s="10" t="s">
        <v>35</v>
      </c>
      <c r="B159" s="10" t="s">
        <v>36</v>
      </c>
      <c r="C159" s="42">
        <v>44810.6875</v>
      </c>
      <c r="D159" s="42">
        <v>44809.578472222223</v>
      </c>
      <c r="E159" s="10">
        <v>2022</v>
      </c>
      <c r="F159" s="10">
        <f t="shared" si="8"/>
        <v>9</v>
      </c>
      <c r="G159" s="10">
        <f t="shared" si="9"/>
        <v>5</v>
      </c>
      <c r="H159" s="50">
        <f t="shared" si="10"/>
        <v>0.57847222222222217</v>
      </c>
      <c r="I159" s="40" t="s">
        <v>37</v>
      </c>
      <c r="J159" s="40" t="s">
        <v>1695</v>
      </c>
      <c r="K159" s="37">
        <v>11288</v>
      </c>
      <c r="L159" s="41">
        <v>44820.620324074072</v>
      </c>
      <c r="M159" s="40" t="s">
        <v>38</v>
      </c>
      <c r="N159" s="40" t="s">
        <v>39</v>
      </c>
      <c r="O159" s="41"/>
      <c r="P159" s="40" t="s">
        <v>40</v>
      </c>
      <c r="Q159" s="40" t="s">
        <v>56</v>
      </c>
      <c r="R159" s="37">
        <v>2</v>
      </c>
      <c r="S159" s="40" t="s">
        <v>82</v>
      </c>
      <c r="T159" s="37">
        <v>0</v>
      </c>
      <c r="U159" s="40" t="s">
        <v>56</v>
      </c>
      <c r="V159" s="37">
        <v>6246</v>
      </c>
      <c r="W159" s="40" t="s">
        <v>61</v>
      </c>
      <c r="X159" s="40" t="s">
        <v>62</v>
      </c>
      <c r="Y159" s="40" t="s">
        <v>45</v>
      </c>
      <c r="Z159" s="40" t="s">
        <v>1696</v>
      </c>
      <c r="AA159" s="41">
        <v>44810.428761574076</v>
      </c>
      <c r="AB159" s="40" t="s">
        <v>149</v>
      </c>
      <c r="AC159" s="10" t="str">
        <f>VLOOKUP(Data!$AB159,Name!$B:$F,2,FALSE)</f>
        <v>Application Support</v>
      </c>
      <c r="AD159" s="10" t="str">
        <f>VLOOKUP(Data!$AB159,Name!$B:$F,3,FALSE)</f>
        <v>CRA</v>
      </c>
      <c r="AE159" s="10" t="str">
        <f>VLOOKUP(Data!$AB159,Name!$B:$F,4,FALSE)</f>
        <v>Second tier</v>
      </c>
      <c r="AF159" s="10" t="str">
        <f>VLOOKUP(Data!$AB159,Name!$B:$F,5,FALSE)</f>
        <v>Second tier</v>
      </c>
      <c r="AG159" s="40" t="s">
        <v>47</v>
      </c>
      <c r="AH159" s="40" t="s">
        <v>48</v>
      </c>
      <c r="AI159" s="40" t="s">
        <v>128</v>
      </c>
      <c r="AJ159" s="40" t="s">
        <v>1697</v>
      </c>
      <c r="AK159" s="40" t="s">
        <v>619</v>
      </c>
      <c r="AL159" s="46"/>
      <c r="AM159" s="40" t="s">
        <v>39</v>
      </c>
      <c r="AN159" s="40" t="s">
        <v>50</v>
      </c>
      <c r="AO159" s="47">
        <v>0</v>
      </c>
      <c r="AP159" s="41">
        <v>44810.687685185185</v>
      </c>
      <c r="AQ159" s="48" t="s">
        <v>56</v>
      </c>
      <c r="AR159">
        <f t="shared" si="11"/>
        <v>13</v>
      </c>
      <c r="AS159" s="35">
        <v>0.57847222222222217</v>
      </c>
    </row>
    <row r="160" spans="1:45" ht="24" hidden="1" customHeight="1">
      <c r="A160" s="10" t="s">
        <v>35</v>
      </c>
      <c r="B160" s="10" t="s">
        <v>171</v>
      </c>
      <c r="C160" s="42">
        <v>44809.615972222222</v>
      </c>
      <c r="D160" s="42">
        <v>44809.57916666667</v>
      </c>
      <c r="E160" s="10">
        <v>2022</v>
      </c>
      <c r="F160" s="10">
        <f t="shared" si="8"/>
        <v>9</v>
      </c>
      <c r="G160" s="10">
        <f t="shared" si="9"/>
        <v>5</v>
      </c>
      <c r="H160" s="50">
        <f t="shared" si="10"/>
        <v>0.57916666666666672</v>
      </c>
      <c r="I160" s="38" t="s">
        <v>37</v>
      </c>
      <c r="J160" s="38" t="s">
        <v>1698</v>
      </c>
      <c r="K160" s="36">
        <v>11289</v>
      </c>
      <c r="L160" s="39">
        <v>44819.616631944446</v>
      </c>
      <c r="M160" s="38" t="s">
        <v>38</v>
      </c>
      <c r="N160" s="38" t="s">
        <v>39</v>
      </c>
      <c r="O160" s="39"/>
      <c r="P160" s="38" t="s">
        <v>40</v>
      </c>
      <c r="Q160" s="38" t="s">
        <v>56</v>
      </c>
      <c r="R160" s="36">
        <v>1</v>
      </c>
      <c r="S160" s="38" t="s">
        <v>42</v>
      </c>
      <c r="T160" s="36">
        <v>0</v>
      </c>
      <c r="U160" s="38" t="s">
        <v>56</v>
      </c>
      <c r="V160" s="36">
        <v>6683</v>
      </c>
      <c r="W160" s="38" t="s">
        <v>1699</v>
      </c>
      <c r="X160" s="38" t="s">
        <v>1700</v>
      </c>
      <c r="Y160" s="38" t="s">
        <v>45</v>
      </c>
      <c r="Z160" s="38" t="s">
        <v>1340</v>
      </c>
      <c r="AA160" s="39">
        <v>44809.587557870371</v>
      </c>
      <c r="AB160" s="38" t="s">
        <v>149</v>
      </c>
      <c r="AC160" s="10" t="str">
        <f>VLOOKUP(Data!$AB160,Name!$B:$F,2,FALSE)</f>
        <v>Application Support</v>
      </c>
      <c r="AD160" s="10" t="str">
        <f>VLOOKUP(Data!$AB160,Name!$B:$F,3,FALSE)</f>
        <v>CRA</v>
      </c>
      <c r="AE160" s="10" t="str">
        <f>VLOOKUP(Data!$AB160,Name!$B:$F,4,FALSE)</f>
        <v>Second tier</v>
      </c>
      <c r="AF160" s="10" t="str">
        <f>VLOOKUP(Data!$AB160,Name!$B:$F,5,FALSE)</f>
        <v>Second tier</v>
      </c>
      <c r="AG160" s="38" t="s">
        <v>52</v>
      </c>
      <c r="AH160" s="38" t="s">
        <v>48</v>
      </c>
      <c r="AI160" s="38" t="s">
        <v>190</v>
      </c>
      <c r="AJ160" s="38" t="s">
        <v>1701</v>
      </c>
      <c r="AK160" s="38" t="s">
        <v>1702</v>
      </c>
      <c r="AL160" s="43">
        <v>44686</v>
      </c>
      <c r="AM160" s="38" t="s">
        <v>39</v>
      </c>
      <c r="AN160" s="38" t="s">
        <v>50</v>
      </c>
      <c r="AO160" s="44">
        <v>0</v>
      </c>
      <c r="AP160" s="39">
        <v>44809.635081018518</v>
      </c>
      <c r="AQ160" s="45" t="s">
        <v>56</v>
      </c>
      <c r="AR160">
        <f t="shared" si="11"/>
        <v>13</v>
      </c>
      <c r="AS160" s="35">
        <v>0.57916666666666672</v>
      </c>
    </row>
    <row r="161" spans="1:45" ht="24" hidden="1" customHeight="1">
      <c r="A161" s="10" t="s">
        <v>35</v>
      </c>
      <c r="B161" s="10" t="s">
        <v>54</v>
      </c>
      <c r="C161" s="42">
        <v>44809.631249999999</v>
      </c>
      <c r="D161" s="42">
        <v>44809.584027777775</v>
      </c>
      <c r="E161" s="10">
        <v>2022</v>
      </c>
      <c r="F161" s="10">
        <f t="shared" si="8"/>
        <v>9</v>
      </c>
      <c r="G161" s="10">
        <f t="shared" si="9"/>
        <v>5</v>
      </c>
      <c r="H161" s="50">
        <f t="shared" si="10"/>
        <v>0.58402777777777781</v>
      </c>
      <c r="I161" s="40" t="s">
        <v>37</v>
      </c>
      <c r="J161" s="40" t="s">
        <v>39</v>
      </c>
      <c r="K161" s="37">
        <v>11290</v>
      </c>
      <c r="L161" s="41">
        <v>44812.459502314814</v>
      </c>
      <c r="M161" s="40" t="s">
        <v>38</v>
      </c>
      <c r="N161" s="40" t="s">
        <v>39</v>
      </c>
      <c r="O161" s="41"/>
      <c r="P161" s="40" t="s">
        <v>40</v>
      </c>
      <c r="Q161" s="40" t="s">
        <v>56</v>
      </c>
      <c r="R161" s="37">
        <v>1</v>
      </c>
      <c r="S161" s="40" t="s">
        <v>202</v>
      </c>
      <c r="T161" s="37">
        <v>0</v>
      </c>
      <c r="U161" s="40" t="s">
        <v>41</v>
      </c>
      <c r="V161" s="37">
        <v>8139</v>
      </c>
      <c r="W161" s="40" t="s">
        <v>1703</v>
      </c>
      <c r="X161" s="40" t="s">
        <v>1704</v>
      </c>
      <c r="Y161" s="40" t="s">
        <v>45</v>
      </c>
      <c r="Z161" s="40" t="s">
        <v>1705</v>
      </c>
      <c r="AA161" s="41">
        <v>44809.631666666668</v>
      </c>
      <c r="AB161" s="40" t="s">
        <v>96</v>
      </c>
      <c r="AC161" s="10" t="str">
        <f>VLOOKUP(Data!$AB161,Name!$B:$F,2,FALSE)</f>
        <v>E-sarabun</v>
      </c>
      <c r="AD161" s="10" t="str">
        <f>VLOOKUP(Data!$AB161,Name!$B:$F,3,FALSE)</f>
        <v>CRA</v>
      </c>
      <c r="AE161" s="10" t="str">
        <f>VLOOKUP(Data!$AB161,Name!$B:$F,4,FALSE)</f>
        <v>Second tier</v>
      </c>
      <c r="AF161" s="10" t="str">
        <f>VLOOKUP(Data!$AB161,Name!$B:$F,5,FALSE)</f>
        <v>Second tier</v>
      </c>
      <c r="AG161" s="40" t="s">
        <v>47</v>
      </c>
      <c r="AH161" s="40" t="s">
        <v>48</v>
      </c>
      <c r="AI161" s="40" t="s">
        <v>97</v>
      </c>
      <c r="AJ161" s="40" t="s">
        <v>1706</v>
      </c>
      <c r="AK161" s="40" t="s">
        <v>464</v>
      </c>
      <c r="AL161" s="46"/>
      <c r="AM161" s="40" t="s">
        <v>39</v>
      </c>
      <c r="AN161" s="40" t="s">
        <v>53</v>
      </c>
      <c r="AO161" s="47">
        <v>0</v>
      </c>
      <c r="AP161" s="41">
        <v>44809.631666666668</v>
      </c>
      <c r="AQ161" s="48" t="s">
        <v>56</v>
      </c>
      <c r="AR161">
        <f t="shared" si="11"/>
        <v>14</v>
      </c>
      <c r="AS161" s="35">
        <v>0.58402777777777781</v>
      </c>
    </row>
    <row r="162" spans="1:45" ht="24" hidden="1" customHeight="1">
      <c r="A162" s="10" t="s">
        <v>35</v>
      </c>
      <c r="B162" s="10" t="s">
        <v>178</v>
      </c>
      <c r="C162" s="42">
        <v>44809.680555555555</v>
      </c>
      <c r="D162" s="42">
        <v>44809.584722222222</v>
      </c>
      <c r="E162" s="10">
        <v>2022</v>
      </c>
      <c r="F162" s="10">
        <f t="shared" si="8"/>
        <v>9</v>
      </c>
      <c r="G162" s="10">
        <f t="shared" si="9"/>
        <v>5</v>
      </c>
      <c r="H162" s="50">
        <f t="shared" si="10"/>
        <v>0.58472222222222225</v>
      </c>
      <c r="I162" s="38" t="s">
        <v>37</v>
      </c>
      <c r="J162" s="38" t="s">
        <v>1707</v>
      </c>
      <c r="K162" s="36">
        <v>11291</v>
      </c>
      <c r="L162" s="39">
        <v>44819.605694444443</v>
      </c>
      <c r="M162" s="38" t="s">
        <v>1708</v>
      </c>
      <c r="N162" s="38" t="s">
        <v>45</v>
      </c>
      <c r="O162" s="39">
        <v>44809.586851851855</v>
      </c>
      <c r="P162" s="38" t="s">
        <v>40</v>
      </c>
      <c r="Q162" s="38" t="s">
        <v>56</v>
      </c>
      <c r="R162" s="36">
        <v>2</v>
      </c>
      <c r="S162" s="38" t="s">
        <v>179</v>
      </c>
      <c r="T162" s="36">
        <v>1</v>
      </c>
      <c r="U162" s="38" t="s">
        <v>56</v>
      </c>
      <c r="V162" s="36">
        <v>982795048</v>
      </c>
      <c r="W162" s="38" t="s">
        <v>357</v>
      </c>
      <c r="X162" s="38" t="s">
        <v>358</v>
      </c>
      <c r="Y162" s="38" t="s">
        <v>45</v>
      </c>
      <c r="Z162" s="38" t="s">
        <v>1709</v>
      </c>
      <c r="AA162" s="39">
        <v>44809.660451388889</v>
      </c>
      <c r="AB162" s="38" t="s">
        <v>72</v>
      </c>
      <c r="AC162" s="10" t="str">
        <f>VLOOKUP(Data!$AB162,Name!$B:$F,2,FALSE)</f>
        <v>IT Support</v>
      </c>
      <c r="AD162" s="10" t="str">
        <f>VLOOKUP(Data!$AB162,Name!$B:$F,3,FALSE)</f>
        <v>Point IT</v>
      </c>
      <c r="AE162" s="10" t="str">
        <f>VLOOKUP(Data!$AB162,Name!$B:$F,4,FALSE)</f>
        <v>Second tier</v>
      </c>
      <c r="AF162" s="10" t="str">
        <f>VLOOKUP(Data!$AB162,Name!$B:$F,5,FALSE)</f>
        <v>Onsite</v>
      </c>
      <c r="AG162" s="38" t="s">
        <v>47</v>
      </c>
      <c r="AH162" s="38" t="s">
        <v>48</v>
      </c>
      <c r="AI162" s="38" t="s">
        <v>230</v>
      </c>
      <c r="AJ162" s="38" t="s">
        <v>693</v>
      </c>
      <c r="AK162" s="38" t="s">
        <v>691</v>
      </c>
      <c r="AL162" s="43"/>
      <c r="AM162" s="38" t="s">
        <v>39</v>
      </c>
      <c r="AN162" s="38" t="s">
        <v>53</v>
      </c>
      <c r="AO162" s="44">
        <v>0</v>
      </c>
      <c r="AP162" s="39">
        <v>44809.680694444447</v>
      </c>
      <c r="AQ162" s="45" t="s">
        <v>56</v>
      </c>
      <c r="AR162">
        <f t="shared" si="11"/>
        <v>14</v>
      </c>
      <c r="AS162" s="35">
        <v>0.58472222222222225</v>
      </c>
    </row>
    <row r="163" spans="1:45" ht="24" hidden="1" customHeight="1">
      <c r="A163" s="10" t="s">
        <v>35</v>
      </c>
      <c r="B163" s="10" t="s">
        <v>329</v>
      </c>
      <c r="C163" s="10"/>
      <c r="D163" s="42">
        <v>44809.586111111108</v>
      </c>
      <c r="E163" s="10">
        <v>2022</v>
      </c>
      <c r="F163" s="10">
        <f t="shared" si="8"/>
        <v>9</v>
      </c>
      <c r="G163" s="10">
        <f t="shared" si="9"/>
        <v>5</v>
      </c>
      <c r="H163" s="50">
        <f t="shared" si="10"/>
        <v>0.58611111111111114</v>
      </c>
      <c r="I163" s="40" t="s">
        <v>37</v>
      </c>
      <c r="J163" s="40" t="s">
        <v>1710</v>
      </c>
      <c r="K163" s="37">
        <v>11292</v>
      </c>
      <c r="L163" s="41">
        <v>44820.458333333336</v>
      </c>
      <c r="M163" s="40" t="s">
        <v>38</v>
      </c>
      <c r="N163" s="40" t="s">
        <v>39</v>
      </c>
      <c r="O163" s="41"/>
      <c r="P163" s="40" t="s">
        <v>40</v>
      </c>
      <c r="Q163" s="40" t="s">
        <v>56</v>
      </c>
      <c r="R163" s="37">
        <v>1</v>
      </c>
      <c r="S163" s="40" t="s">
        <v>102</v>
      </c>
      <c r="T163" s="37">
        <v>0</v>
      </c>
      <c r="U163" s="40" t="s">
        <v>41</v>
      </c>
      <c r="V163" s="37">
        <v>6529</v>
      </c>
      <c r="W163" s="40" t="s">
        <v>201</v>
      </c>
      <c r="X163" s="40" t="s">
        <v>1250</v>
      </c>
      <c r="Y163" s="40" t="s">
        <v>39</v>
      </c>
      <c r="Z163" s="40" t="s">
        <v>39</v>
      </c>
      <c r="AA163" s="41"/>
      <c r="AB163" s="40" t="s">
        <v>227</v>
      </c>
      <c r="AC163" s="10" t="str">
        <f>VLOOKUP(Data!$AB163,Name!$B:$F,2,FALSE)</f>
        <v>Programer</v>
      </c>
      <c r="AD163" s="10" t="str">
        <f>VLOOKUP(Data!$AB163,Name!$B:$F,3,FALSE)</f>
        <v>CRA</v>
      </c>
      <c r="AE163" s="10" t="str">
        <f>VLOOKUP(Data!$AB163,Name!$B:$F,4,FALSE)</f>
        <v>Second tier</v>
      </c>
      <c r="AF163" s="10" t="str">
        <f>VLOOKUP(Data!$AB163,Name!$B:$F,5,FALSE)</f>
        <v>Second tier</v>
      </c>
      <c r="AG163" s="40" t="s">
        <v>52</v>
      </c>
      <c r="AH163" s="40" t="s">
        <v>160</v>
      </c>
      <c r="AI163" s="40" t="s">
        <v>330</v>
      </c>
      <c r="AJ163" s="40" t="s">
        <v>1711</v>
      </c>
      <c r="AK163" s="40" t="s">
        <v>630</v>
      </c>
      <c r="AL163" s="46"/>
      <c r="AM163" s="40" t="s">
        <v>39</v>
      </c>
      <c r="AN163" s="40" t="s">
        <v>53</v>
      </c>
      <c r="AO163" s="47">
        <v>0</v>
      </c>
      <c r="AP163" s="41">
        <v>44817.458275462966</v>
      </c>
      <c r="AQ163" s="48" t="s">
        <v>56</v>
      </c>
      <c r="AR163">
        <f t="shared" si="11"/>
        <v>14</v>
      </c>
      <c r="AS163" s="35">
        <v>0.58611111111111114</v>
      </c>
    </row>
    <row r="164" spans="1:45" ht="24" hidden="1" customHeight="1">
      <c r="A164" s="10" t="s">
        <v>35</v>
      </c>
      <c r="B164" s="10" t="s">
        <v>73</v>
      </c>
      <c r="C164" s="42">
        <v>44809.616666666669</v>
      </c>
      <c r="D164" s="42">
        <v>44809.587500000001</v>
      </c>
      <c r="E164" s="10">
        <v>2022</v>
      </c>
      <c r="F164" s="10">
        <f t="shared" si="8"/>
        <v>9</v>
      </c>
      <c r="G164" s="10">
        <f t="shared" si="9"/>
        <v>5</v>
      </c>
      <c r="H164" s="50">
        <f t="shared" si="10"/>
        <v>0.58750000000000002</v>
      </c>
      <c r="I164" s="38" t="s">
        <v>37</v>
      </c>
      <c r="J164" s="38" t="s">
        <v>1712</v>
      </c>
      <c r="K164" s="36">
        <v>11293</v>
      </c>
      <c r="L164" s="39">
        <v>44819.614155092589</v>
      </c>
      <c r="M164" s="38" t="s">
        <v>38</v>
      </c>
      <c r="N164" s="38" t="s">
        <v>39</v>
      </c>
      <c r="O164" s="39"/>
      <c r="P164" s="38" t="s">
        <v>40</v>
      </c>
      <c r="Q164" s="38" t="s">
        <v>56</v>
      </c>
      <c r="R164" s="36">
        <v>1</v>
      </c>
      <c r="S164" s="38" t="s">
        <v>42</v>
      </c>
      <c r="T164" s="36">
        <v>0</v>
      </c>
      <c r="U164" s="38" t="s">
        <v>56</v>
      </c>
      <c r="V164" s="36">
        <v>6143</v>
      </c>
      <c r="W164" s="38" t="s">
        <v>1713</v>
      </c>
      <c r="X164" s="38" t="s">
        <v>1714</v>
      </c>
      <c r="Y164" s="38" t="s">
        <v>45</v>
      </c>
      <c r="Z164" s="38" t="s">
        <v>1715</v>
      </c>
      <c r="AA164" s="39">
        <v>44809.590439814812</v>
      </c>
      <c r="AB164" s="38" t="s">
        <v>103</v>
      </c>
      <c r="AC164" s="10" t="str">
        <f>VLOOKUP(Data!$AB164,Name!$B:$F,2,FALSE)</f>
        <v>IT Support</v>
      </c>
      <c r="AD164" s="10" t="str">
        <f>VLOOKUP(Data!$AB164,Name!$B:$F,3,FALSE)</f>
        <v>Point IT</v>
      </c>
      <c r="AE164" s="10" t="str">
        <f>VLOOKUP(Data!$AB164,Name!$B:$F,4,FALSE)</f>
        <v>Frist tier</v>
      </c>
      <c r="AF164" s="10" t="str">
        <f>VLOOKUP(Data!$AB164,Name!$B:$F,5,FALSE)</f>
        <v>Frist tier</v>
      </c>
      <c r="AG164" s="38" t="s">
        <v>52</v>
      </c>
      <c r="AH164" s="38" t="s">
        <v>48</v>
      </c>
      <c r="AI164" s="38" t="s">
        <v>206</v>
      </c>
      <c r="AJ164" s="38" t="s">
        <v>1716</v>
      </c>
      <c r="AK164" s="38" t="s">
        <v>711</v>
      </c>
      <c r="AL164" s="43"/>
      <c r="AM164" s="38" t="s">
        <v>39</v>
      </c>
      <c r="AN164" s="38" t="s">
        <v>50</v>
      </c>
      <c r="AO164" s="44">
        <v>0</v>
      </c>
      <c r="AP164" s="39">
        <v>44809.616932870369</v>
      </c>
      <c r="AQ164" s="45" t="s">
        <v>41</v>
      </c>
      <c r="AR164">
        <f t="shared" si="11"/>
        <v>14</v>
      </c>
      <c r="AS164" s="35">
        <v>0.58750000000000002</v>
      </c>
    </row>
    <row r="165" spans="1:45" ht="24" hidden="1" customHeight="1">
      <c r="A165" s="10" t="s">
        <v>35</v>
      </c>
      <c r="B165" s="10" t="s">
        <v>54</v>
      </c>
      <c r="C165" s="42">
        <v>44809.664583333331</v>
      </c>
      <c r="D165" s="42">
        <v>44809.600694444445</v>
      </c>
      <c r="E165" s="10">
        <v>2022</v>
      </c>
      <c r="F165" s="10">
        <f t="shared" si="8"/>
        <v>9</v>
      </c>
      <c r="G165" s="10">
        <f t="shared" si="9"/>
        <v>5</v>
      </c>
      <c r="H165" s="50">
        <f t="shared" si="10"/>
        <v>0.60069444444444442</v>
      </c>
      <c r="I165" s="40" t="s">
        <v>37</v>
      </c>
      <c r="J165" s="40" t="s">
        <v>39</v>
      </c>
      <c r="K165" s="37">
        <v>11294</v>
      </c>
      <c r="L165" s="41">
        <v>44812.4765625</v>
      </c>
      <c r="M165" s="40" t="s">
        <v>38</v>
      </c>
      <c r="N165" s="40" t="s">
        <v>39</v>
      </c>
      <c r="O165" s="41"/>
      <c r="P165" s="40" t="s">
        <v>40</v>
      </c>
      <c r="Q165" s="40" t="s">
        <v>56</v>
      </c>
      <c r="R165" s="37">
        <v>1</v>
      </c>
      <c r="S165" s="40" t="s">
        <v>202</v>
      </c>
      <c r="T165" s="37">
        <v>0</v>
      </c>
      <c r="U165" s="40" t="s">
        <v>41</v>
      </c>
      <c r="V165" s="37">
        <v>6401</v>
      </c>
      <c r="W165" s="40" t="s">
        <v>458</v>
      </c>
      <c r="X165" s="40" t="s">
        <v>459</v>
      </c>
      <c r="Y165" s="40" t="s">
        <v>45</v>
      </c>
      <c r="Z165" s="40" t="s">
        <v>1717</v>
      </c>
      <c r="AA165" s="41">
        <v>44809.665162037039</v>
      </c>
      <c r="AB165" s="40" t="s">
        <v>96</v>
      </c>
      <c r="AC165" s="10" t="str">
        <f>VLOOKUP(Data!$AB165,Name!$B:$F,2,FALSE)</f>
        <v>E-sarabun</v>
      </c>
      <c r="AD165" s="10" t="str">
        <f>VLOOKUP(Data!$AB165,Name!$B:$F,3,FALSE)</f>
        <v>CRA</v>
      </c>
      <c r="AE165" s="10" t="str">
        <f>VLOOKUP(Data!$AB165,Name!$B:$F,4,FALSE)</f>
        <v>Second tier</v>
      </c>
      <c r="AF165" s="10" t="str">
        <f>VLOOKUP(Data!$AB165,Name!$B:$F,5,FALSE)</f>
        <v>Second tier</v>
      </c>
      <c r="AG165" s="40" t="s">
        <v>47</v>
      </c>
      <c r="AH165" s="40" t="s">
        <v>48</v>
      </c>
      <c r="AI165" s="40" t="s">
        <v>97</v>
      </c>
      <c r="AJ165" s="40" t="s">
        <v>1718</v>
      </c>
      <c r="AK165" s="40" t="s">
        <v>1304</v>
      </c>
      <c r="AL165" s="46"/>
      <c r="AM165" s="40" t="s">
        <v>39</v>
      </c>
      <c r="AN165" s="40" t="s">
        <v>53</v>
      </c>
      <c r="AO165" s="47">
        <v>0</v>
      </c>
      <c r="AP165" s="41">
        <v>44809.665162037039</v>
      </c>
      <c r="AQ165" s="48" t="s">
        <v>56</v>
      </c>
      <c r="AR165">
        <f t="shared" si="11"/>
        <v>14</v>
      </c>
      <c r="AS165" s="35">
        <v>0.60069444444444442</v>
      </c>
    </row>
    <row r="166" spans="1:45" ht="24" hidden="1" customHeight="1">
      <c r="A166" s="10" t="s">
        <v>35</v>
      </c>
      <c r="B166" s="10" t="s">
        <v>452</v>
      </c>
      <c r="C166" s="10"/>
      <c r="D166" s="42">
        <v>44809.602777777778</v>
      </c>
      <c r="E166" s="10">
        <v>2022</v>
      </c>
      <c r="F166" s="10">
        <f t="shared" si="8"/>
        <v>9</v>
      </c>
      <c r="G166" s="10">
        <f t="shared" si="9"/>
        <v>5</v>
      </c>
      <c r="H166" s="50">
        <f t="shared" si="10"/>
        <v>0.60277777777777775</v>
      </c>
      <c r="I166" s="38" t="s">
        <v>37</v>
      </c>
      <c r="J166" s="38" t="s">
        <v>1719</v>
      </c>
      <c r="K166" s="36">
        <v>11295</v>
      </c>
      <c r="L166" s="39">
        <v>44819.603761574072</v>
      </c>
      <c r="M166" s="38" t="s">
        <v>38</v>
      </c>
      <c r="N166" s="38" t="s">
        <v>39</v>
      </c>
      <c r="O166" s="39"/>
      <c r="P166" s="38" t="s">
        <v>40</v>
      </c>
      <c r="Q166" s="38" t="s">
        <v>56</v>
      </c>
      <c r="R166" s="36">
        <v>1</v>
      </c>
      <c r="S166" s="38" t="s">
        <v>453</v>
      </c>
      <c r="T166" s="36">
        <v>0</v>
      </c>
      <c r="U166" s="38" t="s">
        <v>56</v>
      </c>
      <c r="V166" s="36">
        <v>5773</v>
      </c>
      <c r="W166" s="38" t="s">
        <v>1344</v>
      </c>
      <c r="X166" s="38" t="s">
        <v>1345</v>
      </c>
      <c r="Y166" s="38" t="s">
        <v>39</v>
      </c>
      <c r="Z166" s="38" t="s">
        <v>39</v>
      </c>
      <c r="AA166" s="39"/>
      <c r="AB166" s="38" t="s">
        <v>337</v>
      </c>
      <c r="AC166" s="10" t="str">
        <f>VLOOKUP(Data!$AB166,Name!$B:$F,2,FALSE)</f>
        <v>Programer</v>
      </c>
      <c r="AD166" s="10" t="str">
        <f>VLOOKUP(Data!$AB166,Name!$B:$F,3,FALSE)</f>
        <v>CRA</v>
      </c>
      <c r="AE166" s="10" t="str">
        <f>VLOOKUP(Data!$AB166,Name!$B:$F,4,FALSE)</f>
        <v>Second tier</v>
      </c>
      <c r="AF166" s="10" t="str">
        <f>VLOOKUP(Data!$AB166,Name!$B:$F,5,FALSE)</f>
        <v>Second tier</v>
      </c>
      <c r="AG166" s="38" t="s">
        <v>47</v>
      </c>
      <c r="AH166" s="38" t="s">
        <v>160</v>
      </c>
      <c r="AI166" s="38" t="s">
        <v>455</v>
      </c>
      <c r="AJ166" s="38" t="s">
        <v>1720</v>
      </c>
      <c r="AK166" s="38" t="s">
        <v>686</v>
      </c>
      <c r="AL166" s="43"/>
      <c r="AM166" s="38" t="s">
        <v>39</v>
      </c>
      <c r="AN166" s="38" t="s">
        <v>50</v>
      </c>
      <c r="AO166" s="44">
        <v>0</v>
      </c>
      <c r="AP166" s="39">
        <v>44809.625983796293</v>
      </c>
      <c r="AQ166" s="45" t="s">
        <v>41</v>
      </c>
      <c r="AR166">
        <f t="shared" si="11"/>
        <v>14</v>
      </c>
      <c r="AS166" s="35">
        <v>0.60277777777777775</v>
      </c>
    </row>
    <row r="167" spans="1:45" ht="24" hidden="1" customHeight="1">
      <c r="A167" s="10" t="s">
        <v>35</v>
      </c>
      <c r="B167" s="10" t="s">
        <v>54</v>
      </c>
      <c r="C167" s="42">
        <v>44809.634722222225</v>
      </c>
      <c r="D167" s="42">
        <v>44809.615277777775</v>
      </c>
      <c r="E167" s="10">
        <v>2022</v>
      </c>
      <c r="F167" s="10">
        <f t="shared" si="8"/>
        <v>9</v>
      </c>
      <c r="G167" s="10">
        <f t="shared" si="9"/>
        <v>5</v>
      </c>
      <c r="H167" s="50">
        <f t="shared" si="10"/>
        <v>0.61527777777777781</v>
      </c>
      <c r="I167" s="40" t="s">
        <v>37</v>
      </c>
      <c r="J167" s="40" t="s">
        <v>39</v>
      </c>
      <c r="K167" s="37">
        <v>11296</v>
      </c>
      <c r="L167" s="41">
        <v>44812.491041666668</v>
      </c>
      <c r="M167" s="40" t="s">
        <v>38</v>
      </c>
      <c r="N167" s="40" t="s">
        <v>39</v>
      </c>
      <c r="O167" s="41"/>
      <c r="P167" s="40" t="s">
        <v>40</v>
      </c>
      <c r="Q167" s="40" t="s">
        <v>56</v>
      </c>
      <c r="R167" s="37">
        <v>1</v>
      </c>
      <c r="S167" s="40" t="s">
        <v>42</v>
      </c>
      <c r="T167" s="37">
        <v>0</v>
      </c>
      <c r="U167" s="40" t="s">
        <v>41</v>
      </c>
      <c r="V167" s="37">
        <v>6711</v>
      </c>
      <c r="W167" s="40" t="s">
        <v>266</v>
      </c>
      <c r="X167" s="40" t="s">
        <v>267</v>
      </c>
      <c r="Y167" s="40" t="s">
        <v>45</v>
      </c>
      <c r="Z167" s="40" t="s">
        <v>867</v>
      </c>
      <c r="AA167" s="41">
        <v>44809.635162037041</v>
      </c>
      <c r="AB167" s="40" t="s">
        <v>96</v>
      </c>
      <c r="AC167" s="10" t="str">
        <f>VLOOKUP(Data!$AB167,Name!$B:$F,2,FALSE)</f>
        <v>E-sarabun</v>
      </c>
      <c r="AD167" s="10" t="str">
        <f>VLOOKUP(Data!$AB167,Name!$B:$F,3,FALSE)</f>
        <v>CRA</v>
      </c>
      <c r="AE167" s="10" t="str">
        <f>VLOOKUP(Data!$AB167,Name!$B:$F,4,FALSE)</f>
        <v>Second tier</v>
      </c>
      <c r="AF167" s="10" t="str">
        <f>VLOOKUP(Data!$AB167,Name!$B:$F,5,FALSE)</f>
        <v>Second tier</v>
      </c>
      <c r="AG167" s="40" t="s">
        <v>47</v>
      </c>
      <c r="AH167" s="40" t="s">
        <v>48</v>
      </c>
      <c r="AI167" s="40" t="s">
        <v>97</v>
      </c>
      <c r="AJ167" s="40" t="s">
        <v>1721</v>
      </c>
      <c r="AK167" s="40" t="s">
        <v>480</v>
      </c>
      <c r="AL167" s="46"/>
      <c r="AM167" s="40" t="s">
        <v>39</v>
      </c>
      <c r="AN167" s="40" t="s">
        <v>53</v>
      </c>
      <c r="AO167" s="47">
        <v>0</v>
      </c>
      <c r="AP167" s="41">
        <v>44809.635162037041</v>
      </c>
      <c r="AQ167" s="48" t="s">
        <v>56</v>
      </c>
      <c r="AR167">
        <f t="shared" si="11"/>
        <v>14</v>
      </c>
      <c r="AS167" s="35">
        <v>0.61527777777777781</v>
      </c>
    </row>
    <row r="168" spans="1:45" ht="24" hidden="1" customHeight="1">
      <c r="A168" s="10" t="s">
        <v>35</v>
      </c>
      <c r="B168" s="10" t="s">
        <v>178</v>
      </c>
      <c r="C168" s="42">
        <v>44809.700694444444</v>
      </c>
      <c r="D168" s="42">
        <v>44809.625694444447</v>
      </c>
      <c r="E168" s="10">
        <v>2022</v>
      </c>
      <c r="F168" s="10">
        <f t="shared" si="8"/>
        <v>9</v>
      </c>
      <c r="G168" s="10">
        <f t="shared" si="9"/>
        <v>5</v>
      </c>
      <c r="H168" s="50">
        <f t="shared" si="10"/>
        <v>0.62569444444444444</v>
      </c>
      <c r="I168" s="38" t="s">
        <v>37</v>
      </c>
      <c r="J168" s="38" t="s">
        <v>1722</v>
      </c>
      <c r="K168" s="36">
        <v>11297</v>
      </c>
      <c r="L168" s="39">
        <v>44819.627025462964</v>
      </c>
      <c r="M168" s="38" t="s">
        <v>38</v>
      </c>
      <c r="N168" s="38" t="s">
        <v>39</v>
      </c>
      <c r="O168" s="39"/>
      <c r="P168" s="38" t="s">
        <v>40</v>
      </c>
      <c r="Q168" s="38" t="s">
        <v>56</v>
      </c>
      <c r="R168" s="36">
        <v>1</v>
      </c>
      <c r="S168" s="38" t="s">
        <v>311</v>
      </c>
      <c r="T168" s="36">
        <v>0</v>
      </c>
      <c r="U168" s="38" t="s">
        <v>56</v>
      </c>
      <c r="V168" s="36">
        <v>8759</v>
      </c>
      <c r="W168" s="38" t="s">
        <v>443</v>
      </c>
      <c r="X168" s="38" t="s">
        <v>444</v>
      </c>
      <c r="Y168" s="38" t="s">
        <v>45</v>
      </c>
      <c r="Z168" s="38" t="s">
        <v>1723</v>
      </c>
      <c r="AA168" s="39">
        <v>44809.700694444444</v>
      </c>
      <c r="AB168" s="38" t="s">
        <v>58</v>
      </c>
      <c r="AC168" s="10" t="str">
        <f>VLOOKUP(Data!$AB168,Name!$B:$F,2,FALSE)</f>
        <v>IT Support</v>
      </c>
      <c r="AD168" s="10" t="str">
        <f>VLOOKUP(Data!$AB168,Name!$B:$F,3,FALSE)</f>
        <v>Point IT</v>
      </c>
      <c r="AE168" s="10" t="str">
        <f>VLOOKUP(Data!$AB168,Name!$B:$F,4,FALSE)</f>
        <v>Second tier</v>
      </c>
      <c r="AF168" s="10" t="str">
        <f>VLOOKUP(Data!$AB168,Name!$B:$F,5,FALSE)</f>
        <v>Onsite</v>
      </c>
      <c r="AG168" s="38" t="s">
        <v>47</v>
      </c>
      <c r="AH168" s="38" t="s">
        <v>48</v>
      </c>
      <c r="AI168" s="38" t="s">
        <v>182</v>
      </c>
      <c r="AJ168" s="38" t="s">
        <v>1724</v>
      </c>
      <c r="AK168" s="38" t="s">
        <v>328</v>
      </c>
      <c r="AL168" s="43"/>
      <c r="AM168" s="38" t="s">
        <v>39</v>
      </c>
      <c r="AN168" s="38" t="s">
        <v>53</v>
      </c>
      <c r="AO168" s="44">
        <v>0</v>
      </c>
      <c r="AP168" s="39">
        <v>44809.701331018521</v>
      </c>
      <c r="AQ168" s="45" t="s">
        <v>56</v>
      </c>
      <c r="AR168">
        <f t="shared" si="11"/>
        <v>15</v>
      </c>
      <c r="AS168" s="35">
        <v>0.62569444444444444</v>
      </c>
    </row>
    <row r="169" spans="1:45" ht="24" hidden="1" customHeight="1">
      <c r="A169" s="10" t="s">
        <v>35</v>
      </c>
      <c r="B169" s="10" t="s">
        <v>54</v>
      </c>
      <c r="C169" s="10"/>
      <c r="D169" s="42">
        <v>44809.627083333333</v>
      </c>
      <c r="E169" s="10">
        <v>2022</v>
      </c>
      <c r="F169" s="10">
        <f t="shared" si="8"/>
        <v>9</v>
      </c>
      <c r="G169" s="10">
        <f t="shared" si="9"/>
        <v>5</v>
      </c>
      <c r="H169" s="50">
        <f t="shared" si="10"/>
        <v>0.62708333333333333</v>
      </c>
      <c r="I169" s="40" t="s">
        <v>37</v>
      </c>
      <c r="J169" s="40" t="s">
        <v>39</v>
      </c>
      <c r="K169" s="37">
        <v>11298</v>
      </c>
      <c r="L169" s="41">
        <v>44820.416666666664</v>
      </c>
      <c r="M169" s="40" t="s">
        <v>38</v>
      </c>
      <c r="N169" s="40" t="s">
        <v>39</v>
      </c>
      <c r="O169" s="41"/>
      <c r="P169" s="40" t="s">
        <v>40</v>
      </c>
      <c r="Q169" s="40" t="s">
        <v>56</v>
      </c>
      <c r="R169" s="37">
        <v>1</v>
      </c>
      <c r="S169" s="40" t="s">
        <v>119</v>
      </c>
      <c r="T169" s="37">
        <v>0</v>
      </c>
      <c r="U169" s="40" t="s">
        <v>205</v>
      </c>
      <c r="V169" s="37">
        <v>6711</v>
      </c>
      <c r="W169" s="40" t="s">
        <v>266</v>
      </c>
      <c r="X169" s="40" t="s">
        <v>267</v>
      </c>
      <c r="Y169" s="40" t="s">
        <v>39</v>
      </c>
      <c r="Z169" s="40" t="s">
        <v>39</v>
      </c>
      <c r="AA169" s="41"/>
      <c r="AB169" s="40" t="s">
        <v>268</v>
      </c>
      <c r="AC169" s="10" t="str">
        <f>VLOOKUP(Data!$AB169,Name!$B:$F,2,FALSE)</f>
        <v>ผู้บริหารโครงการ (Project Manager)</v>
      </c>
      <c r="AD169" s="10" t="str">
        <f>VLOOKUP(Data!$AB169,Name!$B:$F,3,FALSE)</f>
        <v>CRA</v>
      </c>
      <c r="AE169" s="10" t="str">
        <f>VLOOKUP(Data!$AB169,Name!$B:$F,4,FALSE)</f>
        <v>Second tier</v>
      </c>
      <c r="AF169" s="10" t="str">
        <f>VLOOKUP(Data!$AB169,Name!$B:$F,5,FALSE)</f>
        <v>Frist tier</v>
      </c>
      <c r="AG169" s="40" t="s">
        <v>47</v>
      </c>
      <c r="AH169" s="40" t="s">
        <v>160</v>
      </c>
      <c r="AI169" s="40" t="s">
        <v>97</v>
      </c>
      <c r="AJ169" s="40" t="s">
        <v>1721</v>
      </c>
      <c r="AK169" s="40" t="s">
        <v>480</v>
      </c>
      <c r="AL169" s="46"/>
      <c r="AM169" s="40" t="s">
        <v>39</v>
      </c>
      <c r="AN169" s="40" t="s">
        <v>53</v>
      </c>
      <c r="AO169" s="47">
        <v>0</v>
      </c>
      <c r="AP169" s="41">
        <v>44816.648530092592</v>
      </c>
      <c r="AQ169" s="48" t="s">
        <v>56</v>
      </c>
      <c r="AR169">
        <f t="shared" si="11"/>
        <v>15</v>
      </c>
      <c r="AS169" s="35">
        <v>0.62708333333333333</v>
      </c>
    </row>
    <row r="170" spans="1:45" ht="24" hidden="1" customHeight="1">
      <c r="A170" s="10" t="s">
        <v>35</v>
      </c>
      <c r="B170" s="10" t="s">
        <v>54</v>
      </c>
      <c r="C170" s="42">
        <v>44809.660416666666</v>
      </c>
      <c r="D170" s="42">
        <v>44809.628472222219</v>
      </c>
      <c r="E170" s="10">
        <v>2022</v>
      </c>
      <c r="F170" s="10">
        <f t="shared" si="8"/>
        <v>9</v>
      </c>
      <c r="G170" s="10">
        <f t="shared" si="9"/>
        <v>5</v>
      </c>
      <c r="H170" s="50">
        <f t="shared" si="10"/>
        <v>0.62847222222222221</v>
      </c>
      <c r="I170" s="38" t="s">
        <v>37</v>
      </c>
      <c r="J170" s="38" t="s">
        <v>1725</v>
      </c>
      <c r="K170" s="36">
        <v>11299</v>
      </c>
      <c r="L170" s="39">
        <v>44819.629733796297</v>
      </c>
      <c r="M170" s="38" t="s">
        <v>38</v>
      </c>
      <c r="N170" s="38" t="s">
        <v>39</v>
      </c>
      <c r="O170" s="39"/>
      <c r="P170" s="38" t="s">
        <v>40</v>
      </c>
      <c r="Q170" s="38" t="s">
        <v>56</v>
      </c>
      <c r="R170" s="36">
        <v>1</v>
      </c>
      <c r="S170" s="38" t="s">
        <v>965</v>
      </c>
      <c r="T170" s="36">
        <v>0</v>
      </c>
      <c r="U170" s="38" t="s">
        <v>56</v>
      </c>
      <c r="V170" s="36">
        <v>6709</v>
      </c>
      <c r="W170" s="38" t="s">
        <v>1726</v>
      </c>
      <c r="X170" s="38" t="s">
        <v>1727</v>
      </c>
      <c r="Y170" s="38" t="s">
        <v>45</v>
      </c>
      <c r="Z170" s="38" t="s">
        <v>1728</v>
      </c>
      <c r="AA170" s="39">
        <v>44809.660486111112</v>
      </c>
      <c r="AB170" s="38" t="s">
        <v>184</v>
      </c>
      <c r="AC170" s="10" t="str">
        <f>VLOOKUP(Data!$AB170,Name!$B:$F,2,FALSE)</f>
        <v>IT Support</v>
      </c>
      <c r="AD170" s="10" t="str">
        <f>VLOOKUP(Data!$AB170,Name!$B:$F,3,FALSE)</f>
        <v>Point IT</v>
      </c>
      <c r="AE170" s="10" t="str">
        <f>VLOOKUP(Data!$AB170,Name!$B:$F,4,FALSE)</f>
        <v>Frist tier</v>
      </c>
      <c r="AF170" s="10" t="str">
        <f>VLOOKUP(Data!$AB170,Name!$B:$F,5,FALSE)</f>
        <v>Frist tier</v>
      </c>
      <c r="AG170" s="38" t="s">
        <v>52</v>
      </c>
      <c r="AH170" s="38" t="s">
        <v>48</v>
      </c>
      <c r="AI170" s="38" t="s">
        <v>478</v>
      </c>
      <c r="AJ170" s="38" t="s">
        <v>1729</v>
      </c>
      <c r="AK170" s="38" t="s">
        <v>534</v>
      </c>
      <c r="AL170" s="43"/>
      <c r="AM170" s="38" t="s">
        <v>39</v>
      </c>
      <c r="AN170" s="38" t="s">
        <v>50</v>
      </c>
      <c r="AO170" s="44">
        <v>0</v>
      </c>
      <c r="AP170" s="39">
        <v>44809.660983796297</v>
      </c>
      <c r="AQ170" s="45" t="s">
        <v>56</v>
      </c>
      <c r="AR170">
        <f t="shared" si="11"/>
        <v>15</v>
      </c>
      <c r="AS170" s="35">
        <v>0.62847222222222221</v>
      </c>
    </row>
    <row r="171" spans="1:45" ht="24" hidden="1" customHeight="1">
      <c r="A171" s="10" t="s">
        <v>35</v>
      </c>
      <c r="B171" s="10" t="s">
        <v>54</v>
      </c>
      <c r="C171" s="42">
        <v>44809.638194444444</v>
      </c>
      <c r="D171" s="42">
        <v>44809.629166666666</v>
      </c>
      <c r="E171" s="10">
        <v>2022</v>
      </c>
      <c r="F171" s="10">
        <f t="shared" si="8"/>
        <v>9</v>
      </c>
      <c r="G171" s="10">
        <f t="shared" si="9"/>
        <v>5</v>
      </c>
      <c r="H171" s="50">
        <f t="shared" si="10"/>
        <v>0.62916666666666665</v>
      </c>
      <c r="I171" s="40" t="s">
        <v>37</v>
      </c>
      <c r="J171" s="40" t="s">
        <v>1730</v>
      </c>
      <c r="K171" s="37">
        <v>11300</v>
      </c>
      <c r="L171" s="41">
        <v>44819.630046296297</v>
      </c>
      <c r="M171" s="40" t="s">
        <v>38</v>
      </c>
      <c r="N171" s="40" t="s">
        <v>39</v>
      </c>
      <c r="O171" s="41"/>
      <c r="P171" s="40" t="s">
        <v>40</v>
      </c>
      <c r="Q171" s="40" t="s">
        <v>56</v>
      </c>
      <c r="R171" s="37">
        <v>1</v>
      </c>
      <c r="S171" s="40" t="s">
        <v>135</v>
      </c>
      <c r="T171" s="37">
        <v>0</v>
      </c>
      <c r="U171" s="40" t="s">
        <v>56</v>
      </c>
      <c r="V171" s="37">
        <v>6732</v>
      </c>
      <c r="W171" s="40" t="s">
        <v>322</v>
      </c>
      <c r="X171" s="40" t="s">
        <v>323</v>
      </c>
      <c r="Y171" s="40" t="s">
        <v>45</v>
      </c>
      <c r="Z171" s="40" t="s">
        <v>1731</v>
      </c>
      <c r="AA171" s="41">
        <v>44809.638321759259</v>
      </c>
      <c r="AB171" s="40" t="s">
        <v>96</v>
      </c>
      <c r="AC171" s="10" t="str">
        <f>VLOOKUP(Data!$AB171,Name!$B:$F,2,FALSE)</f>
        <v>E-sarabun</v>
      </c>
      <c r="AD171" s="10" t="str">
        <f>VLOOKUP(Data!$AB171,Name!$B:$F,3,FALSE)</f>
        <v>CRA</v>
      </c>
      <c r="AE171" s="10" t="str">
        <f>VLOOKUP(Data!$AB171,Name!$B:$F,4,FALSE)</f>
        <v>Second tier</v>
      </c>
      <c r="AF171" s="10" t="str">
        <f>VLOOKUP(Data!$AB171,Name!$B:$F,5,FALSE)</f>
        <v>Second tier</v>
      </c>
      <c r="AG171" s="40" t="s">
        <v>47</v>
      </c>
      <c r="AH171" s="40" t="s">
        <v>48</v>
      </c>
      <c r="AI171" s="40" t="s">
        <v>97</v>
      </c>
      <c r="AJ171" s="40" t="s">
        <v>662</v>
      </c>
      <c r="AK171" s="40" t="s">
        <v>485</v>
      </c>
      <c r="AL171" s="46"/>
      <c r="AM171" s="40" t="s">
        <v>39</v>
      </c>
      <c r="AN171" s="40" t="s">
        <v>50</v>
      </c>
      <c r="AO171" s="47">
        <v>0</v>
      </c>
      <c r="AP171" s="41">
        <v>44809.638321759259</v>
      </c>
      <c r="AQ171" s="48" t="s">
        <v>56</v>
      </c>
      <c r="AR171">
        <f t="shared" si="11"/>
        <v>15</v>
      </c>
      <c r="AS171" s="35">
        <v>0.62916666666666665</v>
      </c>
    </row>
    <row r="172" spans="1:45" ht="24" hidden="1" customHeight="1">
      <c r="A172" s="10" t="s">
        <v>35</v>
      </c>
      <c r="B172" s="10" t="s">
        <v>178</v>
      </c>
      <c r="C172" s="42">
        <v>44813.73333333333</v>
      </c>
      <c r="D172" s="42">
        <v>44809.629861111112</v>
      </c>
      <c r="E172" s="10">
        <v>2022</v>
      </c>
      <c r="F172" s="10">
        <f t="shared" si="8"/>
        <v>9</v>
      </c>
      <c r="G172" s="10">
        <f t="shared" si="9"/>
        <v>5</v>
      </c>
      <c r="H172" s="50">
        <f t="shared" si="10"/>
        <v>0.62986111111111109</v>
      </c>
      <c r="I172" s="38" t="s">
        <v>37</v>
      </c>
      <c r="J172" s="38" t="s">
        <v>1732</v>
      </c>
      <c r="K172" s="36">
        <v>11301</v>
      </c>
      <c r="L172" s="39">
        <v>44823.632638888892</v>
      </c>
      <c r="M172" s="38" t="s">
        <v>38</v>
      </c>
      <c r="N172" s="38" t="s">
        <v>39</v>
      </c>
      <c r="O172" s="39"/>
      <c r="P172" s="38" t="s">
        <v>40</v>
      </c>
      <c r="Q172" s="38" t="s">
        <v>56</v>
      </c>
      <c r="R172" s="36">
        <v>1</v>
      </c>
      <c r="S172" s="38" t="s">
        <v>73</v>
      </c>
      <c r="T172" s="36">
        <v>0</v>
      </c>
      <c r="U172" s="38" t="s">
        <v>56</v>
      </c>
      <c r="V172" s="36">
        <v>6085</v>
      </c>
      <c r="W172" s="38" t="s">
        <v>650</v>
      </c>
      <c r="X172" s="38" t="s">
        <v>1733</v>
      </c>
      <c r="Y172" s="38" t="s">
        <v>45</v>
      </c>
      <c r="Z172" s="38" t="s">
        <v>1734</v>
      </c>
      <c r="AA172" s="39">
        <v>44811.706458333334</v>
      </c>
      <c r="AB172" s="38" t="s">
        <v>89</v>
      </c>
      <c r="AC172" s="10" t="str">
        <f>VLOOKUP(Data!$AB172,Name!$B:$F,2,FALSE)</f>
        <v>IT Support</v>
      </c>
      <c r="AD172" s="10" t="str">
        <f>VLOOKUP(Data!$AB172,Name!$B:$F,3,FALSE)</f>
        <v>Point IT</v>
      </c>
      <c r="AE172" s="10" t="str">
        <f>VLOOKUP(Data!$AB172,Name!$B:$F,4,FALSE)</f>
        <v>Second tier</v>
      </c>
      <c r="AF172" s="10" t="str">
        <f>VLOOKUP(Data!$AB172,Name!$B:$F,5,FALSE)</f>
        <v>Onsite</v>
      </c>
      <c r="AG172" s="38" t="s">
        <v>47</v>
      </c>
      <c r="AH172" s="38" t="s">
        <v>48</v>
      </c>
      <c r="AI172" s="38" t="s">
        <v>182</v>
      </c>
      <c r="AJ172" s="38" t="s">
        <v>1735</v>
      </c>
      <c r="AK172" s="38" t="s">
        <v>652</v>
      </c>
      <c r="AL172" s="43"/>
      <c r="AM172" s="38" t="s">
        <v>39</v>
      </c>
      <c r="AN172" s="38" t="s">
        <v>53</v>
      </c>
      <c r="AO172" s="44">
        <v>0</v>
      </c>
      <c r="AP172" s="39">
        <v>44813.733715277776</v>
      </c>
      <c r="AQ172" s="45" t="s">
        <v>56</v>
      </c>
      <c r="AR172">
        <f t="shared" si="11"/>
        <v>15</v>
      </c>
      <c r="AS172" s="35">
        <v>0.62986111111111109</v>
      </c>
    </row>
    <row r="173" spans="1:45" ht="24" hidden="1" customHeight="1">
      <c r="A173" s="10" t="s">
        <v>35</v>
      </c>
      <c r="B173" s="10" t="s">
        <v>54</v>
      </c>
      <c r="C173" s="42">
        <v>44809.640277777777</v>
      </c>
      <c r="D173" s="42">
        <v>44809.630555555559</v>
      </c>
      <c r="E173" s="10">
        <v>2022</v>
      </c>
      <c r="F173" s="10">
        <f t="shared" si="8"/>
        <v>9</v>
      </c>
      <c r="G173" s="10">
        <f t="shared" si="9"/>
        <v>5</v>
      </c>
      <c r="H173" s="50">
        <f t="shared" si="10"/>
        <v>0.63055555555555554</v>
      </c>
      <c r="I173" s="40" t="s">
        <v>37</v>
      </c>
      <c r="J173" s="40" t="s">
        <v>1730</v>
      </c>
      <c r="K173" s="37">
        <v>11302</v>
      </c>
      <c r="L173" s="41">
        <v>44819.631226851852</v>
      </c>
      <c r="M173" s="40" t="s">
        <v>38</v>
      </c>
      <c r="N173" s="40" t="s">
        <v>39</v>
      </c>
      <c r="O173" s="41"/>
      <c r="P173" s="40" t="s">
        <v>40</v>
      </c>
      <c r="Q173" s="40" t="s">
        <v>56</v>
      </c>
      <c r="R173" s="37">
        <v>1</v>
      </c>
      <c r="S173" s="40" t="s">
        <v>135</v>
      </c>
      <c r="T173" s="37">
        <v>0</v>
      </c>
      <c r="U173" s="40" t="s">
        <v>56</v>
      </c>
      <c r="V173" s="37">
        <v>6732</v>
      </c>
      <c r="W173" s="40" t="s">
        <v>322</v>
      </c>
      <c r="X173" s="40" t="s">
        <v>323</v>
      </c>
      <c r="Y173" s="40" t="s">
        <v>45</v>
      </c>
      <c r="Z173" s="40" t="s">
        <v>1736</v>
      </c>
      <c r="AA173" s="41">
        <v>44809.640381944446</v>
      </c>
      <c r="AB173" s="40" t="s">
        <v>96</v>
      </c>
      <c r="AC173" s="10" t="str">
        <f>VLOOKUP(Data!$AB173,Name!$B:$F,2,FALSE)</f>
        <v>E-sarabun</v>
      </c>
      <c r="AD173" s="10" t="str">
        <f>VLOOKUP(Data!$AB173,Name!$B:$F,3,FALSE)</f>
        <v>CRA</v>
      </c>
      <c r="AE173" s="10" t="str">
        <f>VLOOKUP(Data!$AB173,Name!$B:$F,4,FALSE)</f>
        <v>Second tier</v>
      </c>
      <c r="AF173" s="10" t="str">
        <f>VLOOKUP(Data!$AB173,Name!$B:$F,5,FALSE)</f>
        <v>Second tier</v>
      </c>
      <c r="AG173" s="40" t="s">
        <v>47</v>
      </c>
      <c r="AH173" s="40" t="s">
        <v>48</v>
      </c>
      <c r="AI173" s="40" t="s">
        <v>97</v>
      </c>
      <c r="AJ173" s="40" t="s">
        <v>662</v>
      </c>
      <c r="AK173" s="40" t="s">
        <v>485</v>
      </c>
      <c r="AL173" s="46"/>
      <c r="AM173" s="40" t="s">
        <v>39</v>
      </c>
      <c r="AN173" s="40" t="s">
        <v>50</v>
      </c>
      <c r="AO173" s="47">
        <v>0</v>
      </c>
      <c r="AP173" s="41">
        <v>44809.640381944446</v>
      </c>
      <c r="AQ173" s="48" t="s">
        <v>56</v>
      </c>
      <c r="AR173">
        <f t="shared" si="11"/>
        <v>15</v>
      </c>
      <c r="AS173" s="35">
        <v>0.63055555555555554</v>
      </c>
    </row>
    <row r="174" spans="1:45" ht="24" hidden="1" customHeight="1">
      <c r="A174" s="10" t="s">
        <v>35</v>
      </c>
      <c r="B174" s="10" t="s">
        <v>178</v>
      </c>
      <c r="C174" s="10"/>
      <c r="D174" s="42">
        <v>44809.631249999999</v>
      </c>
      <c r="E174" s="10">
        <v>2022</v>
      </c>
      <c r="F174" s="10">
        <f t="shared" si="8"/>
        <v>9</v>
      </c>
      <c r="G174" s="10">
        <f t="shared" si="9"/>
        <v>5</v>
      </c>
      <c r="H174" s="50">
        <f t="shared" si="10"/>
        <v>0.63124999999999998</v>
      </c>
      <c r="I174" s="38" t="s">
        <v>37</v>
      </c>
      <c r="J174" s="38" t="s">
        <v>39</v>
      </c>
      <c r="K174" s="36">
        <v>11303</v>
      </c>
      <c r="L174" s="39">
        <v>44812.506851851853</v>
      </c>
      <c r="M174" s="38" t="s">
        <v>38</v>
      </c>
      <c r="N174" s="38" t="s">
        <v>39</v>
      </c>
      <c r="O174" s="39"/>
      <c r="P174" s="38" t="s">
        <v>40</v>
      </c>
      <c r="Q174" s="38" t="s">
        <v>56</v>
      </c>
      <c r="R174" s="36">
        <v>1</v>
      </c>
      <c r="S174" s="38" t="s">
        <v>179</v>
      </c>
      <c r="T174" s="36">
        <v>0</v>
      </c>
      <c r="U174" s="38" t="s">
        <v>41</v>
      </c>
      <c r="V174" s="36">
        <v>909838512</v>
      </c>
      <c r="W174" s="38" t="s">
        <v>1737</v>
      </c>
      <c r="X174" s="38" t="s">
        <v>1738</v>
      </c>
      <c r="Y174" s="38" t="s">
        <v>39</v>
      </c>
      <c r="Z174" s="38" t="s">
        <v>39</v>
      </c>
      <c r="AA174" s="39"/>
      <c r="AB174" s="38" t="s">
        <v>85</v>
      </c>
      <c r="AC174" s="10" t="str">
        <f>VLOOKUP(Data!$AB174,Name!$B:$F,2,FALSE)</f>
        <v>IT Support</v>
      </c>
      <c r="AD174" s="10" t="str">
        <f>VLOOKUP(Data!$AB174,Name!$B:$F,3,FALSE)</f>
        <v>Point IT</v>
      </c>
      <c r="AE174" s="10" t="str">
        <f>VLOOKUP(Data!$AB174,Name!$B:$F,4,FALSE)</f>
        <v>Second tier</v>
      </c>
      <c r="AF174" s="10" t="str">
        <f>VLOOKUP(Data!$AB174,Name!$B:$F,5,FALSE)</f>
        <v>Onsite</v>
      </c>
      <c r="AG174" s="38" t="s">
        <v>47</v>
      </c>
      <c r="AH174" s="38" t="s">
        <v>216</v>
      </c>
      <c r="AI174" s="38" t="s">
        <v>182</v>
      </c>
      <c r="AJ174" s="38" t="s">
        <v>1739</v>
      </c>
      <c r="AK174" s="38" t="s">
        <v>1297</v>
      </c>
      <c r="AL174" s="43"/>
      <c r="AM174" s="38" t="s">
        <v>39</v>
      </c>
      <c r="AN174" s="38" t="s">
        <v>53</v>
      </c>
      <c r="AO174" s="44">
        <v>0</v>
      </c>
      <c r="AP174" s="39">
        <v>44811.519363425927</v>
      </c>
      <c r="AQ174" s="45" t="s">
        <v>56</v>
      </c>
      <c r="AR174">
        <f t="shared" si="11"/>
        <v>15</v>
      </c>
      <c r="AS174" s="35">
        <v>0.63124999999999998</v>
      </c>
    </row>
    <row r="175" spans="1:45" ht="24" hidden="1" customHeight="1">
      <c r="A175" s="10" t="s">
        <v>35</v>
      </c>
      <c r="B175" s="10" t="s">
        <v>54</v>
      </c>
      <c r="C175" s="42">
        <v>44809.680555555555</v>
      </c>
      <c r="D175" s="42">
        <v>44809.636111111111</v>
      </c>
      <c r="E175" s="10">
        <v>2022</v>
      </c>
      <c r="F175" s="10">
        <f t="shared" si="8"/>
        <v>9</v>
      </c>
      <c r="G175" s="10">
        <f t="shared" si="9"/>
        <v>5</v>
      </c>
      <c r="H175" s="50">
        <f t="shared" si="10"/>
        <v>0.63611111111111118</v>
      </c>
      <c r="I175" s="40" t="s">
        <v>37</v>
      </c>
      <c r="J175" s="40" t="s">
        <v>1740</v>
      </c>
      <c r="K175" s="37">
        <v>11304</v>
      </c>
      <c r="L175" s="41">
        <v>44831.458749999998</v>
      </c>
      <c r="M175" s="40" t="s">
        <v>38</v>
      </c>
      <c r="N175" s="40" t="s">
        <v>39</v>
      </c>
      <c r="O175" s="41"/>
      <c r="P175" s="40" t="s">
        <v>40</v>
      </c>
      <c r="Q175" s="40" t="s">
        <v>56</v>
      </c>
      <c r="R175" s="37">
        <v>1</v>
      </c>
      <c r="S175" s="40" t="s">
        <v>42</v>
      </c>
      <c r="T175" s="37">
        <v>0</v>
      </c>
      <c r="U175" s="40" t="s">
        <v>41</v>
      </c>
      <c r="V175" s="37">
        <v>6739</v>
      </c>
      <c r="W175" s="40" t="s">
        <v>476</v>
      </c>
      <c r="X175" s="40" t="s">
        <v>477</v>
      </c>
      <c r="Y175" s="40" t="s">
        <v>45</v>
      </c>
      <c r="Z175" s="40" t="s">
        <v>1741</v>
      </c>
      <c r="AA175" s="41">
        <v>44809.659502314818</v>
      </c>
      <c r="AB175" s="40" t="s">
        <v>103</v>
      </c>
      <c r="AC175" s="10" t="str">
        <f>VLOOKUP(Data!$AB175,Name!$B:$F,2,FALSE)</f>
        <v>IT Support</v>
      </c>
      <c r="AD175" s="10" t="str">
        <f>VLOOKUP(Data!$AB175,Name!$B:$F,3,FALSE)</f>
        <v>Point IT</v>
      </c>
      <c r="AE175" s="10" t="str">
        <f>VLOOKUP(Data!$AB175,Name!$B:$F,4,FALSE)</f>
        <v>Frist tier</v>
      </c>
      <c r="AF175" s="10" t="str">
        <f>VLOOKUP(Data!$AB175,Name!$B:$F,5,FALSE)</f>
        <v>Frist tier</v>
      </c>
      <c r="AG175" s="40" t="s">
        <v>47</v>
      </c>
      <c r="AH175" s="40" t="s">
        <v>48</v>
      </c>
      <c r="AI175" s="40" t="s">
        <v>475</v>
      </c>
      <c r="AJ175" s="40" t="s">
        <v>1740</v>
      </c>
      <c r="AK175" s="40" t="s">
        <v>1256</v>
      </c>
      <c r="AL175" s="46"/>
      <c r="AM175" s="40" t="s">
        <v>39</v>
      </c>
      <c r="AN175" s="40" t="s">
        <v>50</v>
      </c>
      <c r="AO175" s="47">
        <v>0</v>
      </c>
      <c r="AP175" s="41">
        <v>44826.606666666667</v>
      </c>
      <c r="AQ175" s="48" t="s">
        <v>56</v>
      </c>
      <c r="AR175">
        <f t="shared" si="11"/>
        <v>15</v>
      </c>
      <c r="AS175" s="35">
        <v>0.63611111111111118</v>
      </c>
    </row>
    <row r="176" spans="1:45" ht="24" hidden="1" customHeight="1">
      <c r="A176" s="10" t="s">
        <v>35</v>
      </c>
      <c r="B176" s="10" t="s">
        <v>329</v>
      </c>
      <c r="C176" s="42">
        <v>44809.644444444442</v>
      </c>
      <c r="D176" s="42">
        <v>44809.643750000003</v>
      </c>
      <c r="E176" s="10">
        <v>2022</v>
      </c>
      <c r="F176" s="10">
        <f t="shared" si="8"/>
        <v>9</v>
      </c>
      <c r="G176" s="10">
        <f t="shared" si="9"/>
        <v>5</v>
      </c>
      <c r="H176" s="50">
        <f t="shared" si="10"/>
        <v>0.64374999999999993</v>
      </c>
      <c r="I176" s="38" t="s">
        <v>37</v>
      </c>
      <c r="J176" s="38" t="s">
        <v>1742</v>
      </c>
      <c r="K176" s="36">
        <v>11305</v>
      </c>
      <c r="L176" s="39">
        <v>44841.345590277779</v>
      </c>
      <c r="M176" s="38" t="s">
        <v>38</v>
      </c>
      <c r="N176" s="38" t="s">
        <v>39</v>
      </c>
      <c r="O176" s="39"/>
      <c r="P176" s="38" t="s">
        <v>40</v>
      </c>
      <c r="Q176" s="38" t="s">
        <v>41</v>
      </c>
      <c r="R176" s="36">
        <v>1</v>
      </c>
      <c r="S176" s="38" t="s">
        <v>39</v>
      </c>
      <c r="T176" s="36">
        <v>0</v>
      </c>
      <c r="U176" s="38" t="s">
        <v>41</v>
      </c>
      <c r="V176" s="36">
        <v>642175520</v>
      </c>
      <c r="W176" s="38" t="s">
        <v>194</v>
      </c>
      <c r="X176" s="38" t="s">
        <v>195</v>
      </c>
      <c r="Y176" s="38" t="s">
        <v>45</v>
      </c>
      <c r="Z176" s="38" t="s">
        <v>1743</v>
      </c>
      <c r="AA176" s="39">
        <v>44809.64508101852</v>
      </c>
      <c r="AB176" s="38" t="s">
        <v>196</v>
      </c>
      <c r="AC176" s="10" t="str">
        <f>VLOOKUP(Data!$AB176,Name!$B:$F,2,FALSE)</f>
        <v>Application Support</v>
      </c>
      <c r="AD176" s="10" t="str">
        <f>VLOOKUP(Data!$AB176,Name!$B:$F,3,FALSE)</f>
        <v>CRA</v>
      </c>
      <c r="AE176" s="10" t="str">
        <f>VLOOKUP(Data!$AB176,Name!$B:$F,4,FALSE)</f>
        <v>Second tier</v>
      </c>
      <c r="AF176" s="10" t="str">
        <f>VLOOKUP(Data!$AB176,Name!$B:$F,5,FALSE)</f>
        <v>Second tier</v>
      </c>
      <c r="AG176" s="38" t="s">
        <v>282</v>
      </c>
      <c r="AH176" s="38" t="s">
        <v>48</v>
      </c>
      <c r="AI176" s="38" t="s">
        <v>330</v>
      </c>
      <c r="AJ176" s="38" t="s">
        <v>1063</v>
      </c>
      <c r="AK176" s="38" t="s">
        <v>1349</v>
      </c>
      <c r="AL176" s="43"/>
      <c r="AM176" s="38" t="s">
        <v>39</v>
      </c>
      <c r="AN176" s="38" t="s">
        <v>50</v>
      </c>
      <c r="AO176" s="44">
        <v>0</v>
      </c>
      <c r="AP176" s="39">
        <v>44838.471284722225</v>
      </c>
      <c r="AQ176" s="45" t="s">
        <v>41</v>
      </c>
      <c r="AR176">
        <f t="shared" si="11"/>
        <v>15</v>
      </c>
      <c r="AS176" s="35">
        <v>0.64374999999999993</v>
      </c>
    </row>
    <row r="177" spans="1:45" ht="24" hidden="1" customHeight="1">
      <c r="A177" s="10" t="s">
        <v>35</v>
      </c>
      <c r="B177" s="10" t="s">
        <v>54</v>
      </c>
      <c r="C177" s="10"/>
      <c r="D177" s="42">
        <v>44809.643750000003</v>
      </c>
      <c r="E177" s="10">
        <v>2022</v>
      </c>
      <c r="F177" s="10">
        <f t="shared" si="8"/>
        <v>9</v>
      </c>
      <c r="G177" s="10">
        <f t="shared" si="9"/>
        <v>5</v>
      </c>
      <c r="H177" s="50">
        <f t="shared" si="10"/>
        <v>0.64374999999999993</v>
      </c>
      <c r="I177" s="40" t="s">
        <v>37</v>
      </c>
      <c r="J177" s="40" t="s">
        <v>1744</v>
      </c>
      <c r="K177" s="37">
        <v>11306</v>
      </c>
      <c r="L177" s="41">
        <v>44819.644328703704</v>
      </c>
      <c r="M177" s="40" t="s">
        <v>38</v>
      </c>
      <c r="N177" s="40" t="s">
        <v>39</v>
      </c>
      <c r="O177" s="41"/>
      <c r="P177" s="40" t="s">
        <v>40</v>
      </c>
      <c r="Q177" s="40" t="s">
        <v>56</v>
      </c>
      <c r="R177" s="37">
        <v>1</v>
      </c>
      <c r="S177" s="40" t="s">
        <v>42</v>
      </c>
      <c r="T177" s="37">
        <v>0</v>
      </c>
      <c r="U177" s="40" t="s">
        <v>56</v>
      </c>
      <c r="V177" s="37">
        <v>3201</v>
      </c>
      <c r="W177" s="40" t="s">
        <v>1022</v>
      </c>
      <c r="X177" s="40" t="s">
        <v>1023</v>
      </c>
      <c r="Y177" s="40" t="s">
        <v>39</v>
      </c>
      <c r="Z177" s="40" t="s">
        <v>39</v>
      </c>
      <c r="AA177" s="41"/>
      <c r="AB177" s="40" t="s">
        <v>259</v>
      </c>
      <c r="AC177" s="10" t="str">
        <f>VLOOKUP(Data!$AB177,Name!$B:$F,2,FALSE)</f>
        <v>PMO</v>
      </c>
      <c r="AD177" s="10" t="str">
        <f>VLOOKUP(Data!$AB177,Name!$B:$F,3,FALSE)</f>
        <v>CRA</v>
      </c>
      <c r="AE177" s="10" t="str">
        <f>VLOOKUP(Data!$AB177,Name!$B:$F,4,FALSE)</f>
        <v>Second tier</v>
      </c>
      <c r="AF177" s="10" t="str">
        <f>VLOOKUP(Data!$AB177,Name!$B:$F,5,FALSE)</f>
        <v>Second tier</v>
      </c>
      <c r="AG177" s="40" t="s">
        <v>47</v>
      </c>
      <c r="AH177" s="40" t="s">
        <v>216</v>
      </c>
      <c r="AI177" s="40" t="s">
        <v>97</v>
      </c>
      <c r="AJ177" s="40" t="s">
        <v>1745</v>
      </c>
      <c r="AK177" s="40" t="s">
        <v>1746</v>
      </c>
      <c r="AL177" s="46"/>
      <c r="AM177" s="40" t="s">
        <v>39</v>
      </c>
      <c r="AN177" s="40" t="s">
        <v>53</v>
      </c>
      <c r="AO177" s="47">
        <v>0</v>
      </c>
      <c r="AP177" s="41">
        <v>44823.381782407407</v>
      </c>
      <c r="AQ177" s="48" t="s">
        <v>56</v>
      </c>
      <c r="AR177">
        <f t="shared" si="11"/>
        <v>15</v>
      </c>
      <c r="AS177" s="35">
        <v>0.64374999999999993</v>
      </c>
    </row>
    <row r="178" spans="1:45" ht="24" hidden="1" customHeight="1">
      <c r="A178" s="10" t="s">
        <v>35</v>
      </c>
      <c r="B178" s="10" t="s">
        <v>329</v>
      </c>
      <c r="C178" s="42">
        <v>44809.646527777775</v>
      </c>
      <c r="D178" s="42">
        <v>44809.645833333336</v>
      </c>
      <c r="E178" s="10">
        <v>2022</v>
      </c>
      <c r="F178" s="10">
        <f t="shared" si="8"/>
        <v>9</v>
      </c>
      <c r="G178" s="10">
        <f t="shared" si="9"/>
        <v>5</v>
      </c>
      <c r="H178" s="50">
        <f t="shared" si="10"/>
        <v>0.64583333333333337</v>
      </c>
      <c r="I178" s="38" t="s">
        <v>37</v>
      </c>
      <c r="J178" s="38" t="s">
        <v>1747</v>
      </c>
      <c r="K178" s="36">
        <v>11307</v>
      </c>
      <c r="L178" s="39">
        <v>44841.346238425926</v>
      </c>
      <c r="M178" s="38" t="s">
        <v>38</v>
      </c>
      <c r="N178" s="38" t="s">
        <v>39</v>
      </c>
      <c r="O178" s="39"/>
      <c r="P178" s="38" t="s">
        <v>40</v>
      </c>
      <c r="Q178" s="38" t="s">
        <v>41</v>
      </c>
      <c r="R178" s="36">
        <v>1</v>
      </c>
      <c r="S178" s="38" t="s">
        <v>39</v>
      </c>
      <c r="T178" s="36">
        <v>0</v>
      </c>
      <c r="U178" s="38" t="s">
        <v>41</v>
      </c>
      <c r="V178" s="36">
        <v>642175520</v>
      </c>
      <c r="W178" s="38" t="s">
        <v>194</v>
      </c>
      <c r="X178" s="38" t="s">
        <v>195</v>
      </c>
      <c r="Y178" s="38" t="s">
        <v>45</v>
      </c>
      <c r="Z178" s="38" t="s">
        <v>1748</v>
      </c>
      <c r="AA178" s="39">
        <v>44809.647106481483</v>
      </c>
      <c r="AB178" s="38" t="s">
        <v>196</v>
      </c>
      <c r="AC178" s="10" t="str">
        <f>VLOOKUP(Data!$AB178,Name!$B:$F,2,FALSE)</f>
        <v>Application Support</v>
      </c>
      <c r="AD178" s="10" t="str">
        <f>VLOOKUP(Data!$AB178,Name!$B:$F,3,FALSE)</f>
        <v>CRA</v>
      </c>
      <c r="AE178" s="10" t="str">
        <f>VLOOKUP(Data!$AB178,Name!$B:$F,4,FALSE)</f>
        <v>Second tier</v>
      </c>
      <c r="AF178" s="10" t="str">
        <f>VLOOKUP(Data!$AB178,Name!$B:$F,5,FALSE)</f>
        <v>Second tier</v>
      </c>
      <c r="AG178" s="38" t="s">
        <v>235</v>
      </c>
      <c r="AH178" s="38" t="s">
        <v>48</v>
      </c>
      <c r="AI178" s="38" t="s">
        <v>39</v>
      </c>
      <c r="AJ178" s="38" t="s">
        <v>469</v>
      </c>
      <c r="AK178" s="38" t="s">
        <v>1349</v>
      </c>
      <c r="AL178" s="43"/>
      <c r="AM178" s="38" t="s">
        <v>39</v>
      </c>
      <c r="AN178" s="38" t="s">
        <v>50</v>
      </c>
      <c r="AO178" s="44">
        <v>0</v>
      </c>
      <c r="AP178" s="39">
        <v>44838.471238425926</v>
      </c>
      <c r="AQ178" s="45" t="s">
        <v>41</v>
      </c>
      <c r="AR178">
        <f t="shared" si="11"/>
        <v>15</v>
      </c>
      <c r="AS178" s="35">
        <v>0.64583333333333337</v>
      </c>
    </row>
    <row r="179" spans="1:45" ht="24" hidden="1" customHeight="1">
      <c r="A179" s="10" t="s">
        <v>35</v>
      </c>
      <c r="B179" s="10" t="s">
        <v>329</v>
      </c>
      <c r="C179" s="42">
        <v>44809.648611111108</v>
      </c>
      <c r="D179" s="42">
        <v>44809.647916666669</v>
      </c>
      <c r="E179" s="10">
        <v>2022</v>
      </c>
      <c r="F179" s="10">
        <f t="shared" si="8"/>
        <v>9</v>
      </c>
      <c r="G179" s="10">
        <f t="shared" si="9"/>
        <v>5</v>
      </c>
      <c r="H179" s="50">
        <f t="shared" si="10"/>
        <v>0.6479166666666667</v>
      </c>
      <c r="I179" s="40" t="s">
        <v>37</v>
      </c>
      <c r="J179" s="40" t="s">
        <v>1749</v>
      </c>
      <c r="K179" s="37">
        <v>11308</v>
      </c>
      <c r="L179" s="41">
        <v>44841.34615740741</v>
      </c>
      <c r="M179" s="40" t="s">
        <v>38</v>
      </c>
      <c r="N179" s="40" t="s">
        <v>39</v>
      </c>
      <c r="O179" s="41"/>
      <c r="P179" s="40" t="s">
        <v>40</v>
      </c>
      <c r="Q179" s="40" t="s">
        <v>41</v>
      </c>
      <c r="R179" s="37">
        <v>1</v>
      </c>
      <c r="S179" s="40" t="s">
        <v>39</v>
      </c>
      <c r="T179" s="37">
        <v>0</v>
      </c>
      <c r="U179" s="40" t="s">
        <v>41</v>
      </c>
      <c r="V179" s="37">
        <v>642175520</v>
      </c>
      <c r="W179" s="40" t="s">
        <v>194</v>
      </c>
      <c r="X179" s="40" t="s">
        <v>195</v>
      </c>
      <c r="Y179" s="40" t="s">
        <v>45</v>
      </c>
      <c r="Z179" s="40" t="s">
        <v>1750</v>
      </c>
      <c r="AA179" s="41">
        <v>44809.64916666667</v>
      </c>
      <c r="AB179" s="40" t="s">
        <v>196</v>
      </c>
      <c r="AC179" s="10" t="str">
        <f>VLOOKUP(Data!$AB179,Name!$B:$F,2,FALSE)</f>
        <v>Application Support</v>
      </c>
      <c r="AD179" s="10" t="str">
        <f>VLOOKUP(Data!$AB179,Name!$B:$F,3,FALSE)</f>
        <v>CRA</v>
      </c>
      <c r="AE179" s="10" t="str">
        <f>VLOOKUP(Data!$AB179,Name!$B:$F,4,FALSE)</f>
        <v>Second tier</v>
      </c>
      <c r="AF179" s="10" t="str">
        <f>VLOOKUP(Data!$AB179,Name!$B:$F,5,FALSE)</f>
        <v>Second tier</v>
      </c>
      <c r="AG179" s="40" t="s">
        <v>235</v>
      </c>
      <c r="AH179" s="40" t="s">
        <v>48</v>
      </c>
      <c r="AI179" s="40" t="s">
        <v>330</v>
      </c>
      <c r="AJ179" s="40" t="s">
        <v>1751</v>
      </c>
      <c r="AK179" s="40" t="s">
        <v>1349</v>
      </c>
      <c r="AL179" s="46"/>
      <c r="AM179" s="40" t="s">
        <v>39</v>
      </c>
      <c r="AN179" s="40" t="s">
        <v>50</v>
      </c>
      <c r="AO179" s="47">
        <v>0</v>
      </c>
      <c r="AP179" s="41">
        <v>44838.47115740741</v>
      </c>
      <c r="AQ179" s="48" t="s">
        <v>41</v>
      </c>
      <c r="AR179">
        <f t="shared" si="11"/>
        <v>15</v>
      </c>
      <c r="AS179" s="35">
        <v>0.6479166666666667</v>
      </c>
    </row>
    <row r="180" spans="1:45" ht="24" hidden="1" customHeight="1">
      <c r="A180" s="10" t="s">
        <v>35</v>
      </c>
      <c r="B180" s="10" t="s">
        <v>329</v>
      </c>
      <c r="C180" s="42">
        <v>44809.650694444441</v>
      </c>
      <c r="D180" s="42">
        <v>44809.65</v>
      </c>
      <c r="E180" s="10">
        <v>2022</v>
      </c>
      <c r="F180" s="10">
        <f t="shared" si="8"/>
        <v>9</v>
      </c>
      <c r="G180" s="10">
        <f t="shared" si="9"/>
        <v>5</v>
      </c>
      <c r="H180" s="50">
        <f t="shared" si="10"/>
        <v>0.65</v>
      </c>
      <c r="I180" s="38" t="s">
        <v>37</v>
      </c>
      <c r="J180" s="38" t="s">
        <v>1752</v>
      </c>
      <c r="K180" s="36">
        <v>11309</v>
      </c>
      <c r="L180" s="39">
        <v>44841.346064814818</v>
      </c>
      <c r="M180" s="38" t="s">
        <v>38</v>
      </c>
      <c r="N180" s="38" t="s">
        <v>39</v>
      </c>
      <c r="O180" s="39"/>
      <c r="P180" s="38" t="s">
        <v>40</v>
      </c>
      <c r="Q180" s="38" t="s">
        <v>41</v>
      </c>
      <c r="R180" s="36">
        <v>1</v>
      </c>
      <c r="S180" s="38" t="s">
        <v>39</v>
      </c>
      <c r="T180" s="36">
        <v>0</v>
      </c>
      <c r="U180" s="38" t="s">
        <v>41</v>
      </c>
      <c r="V180" s="36">
        <v>642175520</v>
      </c>
      <c r="W180" s="38" t="s">
        <v>194</v>
      </c>
      <c r="X180" s="38" t="s">
        <v>195</v>
      </c>
      <c r="Y180" s="38" t="s">
        <v>45</v>
      </c>
      <c r="Z180" s="38" t="s">
        <v>1753</v>
      </c>
      <c r="AA180" s="39">
        <v>44809.650833333333</v>
      </c>
      <c r="AB180" s="38" t="s">
        <v>196</v>
      </c>
      <c r="AC180" s="10" t="str">
        <f>VLOOKUP(Data!$AB180,Name!$B:$F,2,FALSE)</f>
        <v>Application Support</v>
      </c>
      <c r="AD180" s="10" t="str">
        <f>VLOOKUP(Data!$AB180,Name!$B:$F,3,FALSE)</f>
        <v>CRA</v>
      </c>
      <c r="AE180" s="10" t="str">
        <f>VLOOKUP(Data!$AB180,Name!$B:$F,4,FALSE)</f>
        <v>Second tier</v>
      </c>
      <c r="AF180" s="10" t="str">
        <f>VLOOKUP(Data!$AB180,Name!$B:$F,5,FALSE)</f>
        <v>Second tier</v>
      </c>
      <c r="AG180" s="38" t="s">
        <v>282</v>
      </c>
      <c r="AH180" s="38" t="s">
        <v>48</v>
      </c>
      <c r="AI180" s="38" t="s">
        <v>330</v>
      </c>
      <c r="AJ180" s="38" t="s">
        <v>1754</v>
      </c>
      <c r="AK180" s="38" t="s">
        <v>1349</v>
      </c>
      <c r="AL180" s="43"/>
      <c r="AM180" s="38" t="s">
        <v>39</v>
      </c>
      <c r="AN180" s="38" t="s">
        <v>50</v>
      </c>
      <c r="AO180" s="44">
        <v>0</v>
      </c>
      <c r="AP180" s="39">
        <v>44838.471064814818</v>
      </c>
      <c r="AQ180" s="45" t="s">
        <v>41</v>
      </c>
      <c r="AR180">
        <f t="shared" si="11"/>
        <v>15</v>
      </c>
      <c r="AS180" s="35">
        <v>0.65</v>
      </c>
    </row>
    <row r="181" spans="1:45" ht="24" hidden="1" customHeight="1">
      <c r="A181" s="10" t="s">
        <v>35</v>
      </c>
      <c r="B181" s="10" t="s">
        <v>329</v>
      </c>
      <c r="C181" s="42">
        <v>44809.651388888888</v>
      </c>
      <c r="D181" s="42">
        <v>44809.651388888888</v>
      </c>
      <c r="E181" s="10">
        <v>2022</v>
      </c>
      <c r="F181" s="10">
        <f t="shared" si="8"/>
        <v>9</v>
      </c>
      <c r="G181" s="10">
        <f t="shared" si="9"/>
        <v>5</v>
      </c>
      <c r="H181" s="50">
        <f t="shared" si="10"/>
        <v>0.65138888888888891</v>
      </c>
      <c r="I181" s="40" t="s">
        <v>37</v>
      </c>
      <c r="J181" s="40" t="s">
        <v>1755</v>
      </c>
      <c r="K181" s="37">
        <v>11310</v>
      </c>
      <c r="L181" s="41">
        <v>44841.345891203702</v>
      </c>
      <c r="M181" s="40" t="s">
        <v>38</v>
      </c>
      <c r="N181" s="40" t="s">
        <v>39</v>
      </c>
      <c r="O181" s="41"/>
      <c r="P181" s="40" t="s">
        <v>40</v>
      </c>
      <c r="Q181" s="40" t="s">
        <v>41</v>
      </c>
      <c r="R181" s="37">
        <v>1</v>
      </c>
      <c r="S181" s="40" t="s">
        <v>39</v>
      </c>
      <c r="T181" s="37">
        <v>0</v>
      </c>
      <c r="U181" s="40" t="s">
        <v>41</v>
      </c>
      <c r="V181" s="37">
        <v>642175520</v>
      </c>
      <c r="W181" s="40" t="s">
        <v>194</v>
      </c>
      <c r="X181" s="40" t="s">
        <v>195</v>
      </c>
      <c r="Y181" s="40" t="s">
        <v>45</v>
      </c>
      <c r="Z181" s="40" t="s">
        <v>1091</v>
      </c>
      <c r="AA181" s="41">
        <v>44809.651898148149</v>
      </c>
      <c r="AB181" s="40" t="s">
        <v>196</v>
      </c>
      <c r="AC181" s="10" t="str">
        <f>VLOOKUP(Data!$AB181,Name!$B:$F,2,FALSE)</f>
        <v>Application Support</v>
      </c>
      <c r="AD181" s="10" t="str">
        <f>VLOOKUP(Data!$AB181,Name!$B:$F,3,FALSE)</f>
        <v>CRA</v>
      </c>
      <c r="AE181" s="10" t="str">
        <f>VLOOKUP(Data!$AB181,Name!$B:$F,4,FALSE)</f>
        <v>Second tier</v>
      </c>
      <c r="AF181" s="10" t="str">
        <f>VLOOKUP(Data!$AB181,Name!$B:$F,5,FALSE)</f>
        <v>Second tier</v>
      </c>
      <c r="AG181" s="40" t="s">
        <v>282</v>
      </c>
      <c r="AH181" s="40" t="s">
        <v>48</v>
      </c>
      <c r="AI181" s="40" t="s">
        <v>330</v>
      </c>
      <c r="AJ181" s="40" t="s">
        <v>1756</v>
      </c>
      <c r="AK181" s="40" t="s">
        <v>1349</v>
      </c>
      <c r="AL181" s="46"/>
      <c r="AM181" s="40" t="s">
        <v>39</v>
      </c>
      <c r="AN181" s="40" t="s">
        <v>50</v>
      </c>
      <c r="AO181" s="47">
        <v>0</v>
      </c>
      <c r="AP181" s="41">
        <v>44838.470891203702</v>
      </c>
      <c r="AQ181" s="48" t="s">
        <v>41</v>
      </c>
      <c r="AR181">
        <f t="shared" si="11"/>
        <v>15</v>
      </c>
      <c r="AS181" s="35">
        <v>0.65138888888888891</v>
      </c>
    </row>
    <row r="182" spans="1:45" ht="24" hidden="1" customHeight="1">
      <c r="A182" s="10" t="s">
        <v>35</v>
      </c>
      <c r="B182" s="10" t="s">
        <v>54</v>
      </c>
      <c r="C182" s="42">
        <v>44809.65347222222</v>
      </c>
      <c r="D182" s="42">
        <v>44809.652777777781</v>
      </c>
      <c r="E182" s="10">
        <v>2022</v>
      </c>
      <c r="F182" s="10">
        <f t="shared" si="8"/>
        <v>9</v>
      </c>
      <c r="G182" s="10">
        <f t="shared" si="9"/>
        <v>5</v>
      </c>
      <c r="H182" s="50">
        <f t="shared" si="10"/>
        <v>0.65277777777777779</v>
      </c>
      <c r="I182" s="38" t="s">
        <v>37</v>
      </c>
      <c r="J182" s="38" t="s">
        <v>1757</v>
      </c>
      <c r="K182" s="36">
        <v>11311</v>
      </c>
      <c r="L182" s="39">
        <v>44818.694212962961</v>
      </c>
      <c r="M182" s="38" t="s">
        <v>38</v>
      </c>
      <c r="N182" s="38" t="s">
        <v>39</v>
      </c>
      <c r="O182" s="39"/>
      <c r="P182" s="38" t="s">
        <v>40</v>
      </c>
      <c r="Q182" s="38" t="s">
        <v>41</v>
      </c>
      <c r="R182" s="36">
        <v>1</v>
      </c>
      <c r="S182" s="38" t="s">
        <v>198</v>
      </c>
      <c r="T182" s="36">
        <v>0</v>
      </c>
      <c r="U182" s="38" t="s">
        <v>41</v>
      </c>
      <c r="V182" s="36">
        <v>642175520</v>
      </c>
      <c r="W182" s="38" t="s">
        <v>194</v>
      </c>
      <c r="X182" s="38" t="s">
        <v>195</v>
      </c>
      <c r="Y182" s="38" t="s">
        <v>45</v>
      </c>
      <c r="Z182" s="38" t="s">
        <v>1064</v>
      </c>
      <c r="AA182" s="39">
        <v>44809.65357638889</v>
      </c>
      <c r="AB182" s="38" t="s">
        <v>196</v>
      </c>
      <c r="AC182" s="10" t="str">
        <f>VLOOKUP(Data!$AB182,Name!$B:$F,2,FALSE)</f>
        <v>Application Support</v>
      </c>
      <c r="AD182" s="10" t="str">
        <f>VLOOKUP(Data!$AB182,Name!$B:$F,3,FALSE)</f>
        <v>CRA</v>
      </c>
      <c r="AE182" s="10" t="str">
        <f>VLOOKUP(Data!$AB182,Name!$B:$F,4,FALSE)</f>
        <v>Second tier</v>
      </c>
      <c r="AF182" s="10" t="str">
        <f>VLOOKUP(Data!$AB182,Name!$B:$F,5,FALSE)</f>
        <v>Second tier</v>
      </c>
      <c r="AG182" s="38" t="s">
        <v>52</v>
      </c>
      <c r="AH182" s="38" t="s">
        <v>48</v>
      </c>
      <c r="AI182" s="38" t="s">
        <v>197</v>
      </c>
      <c r="AJ182" s="38" t="s">
        <v>1758</v>
      </c>
      <c r="AK182" s="38" t="s">
        <v>1349</v>
      </c>
      <c r="AL182" s="43"/>
      <c r="AM182" s="38" t="s">
        <v>39</v>
      </c>
      <c r="AN182" s="38" t="s">
        <v>50</v>
      </c>
      <c r="AO182" s="44">
        <v>0</v>
      </c>
      <c r="AP182" s="39">
        <v>44816.444212962961</v>
      </c>
      <c r="AQ182" s="45" t="s">
        <v>41</v>
      </c>
      <c r="AR182">
        <f t="shared" si="11"/>
        <v>15</v>
      </c>
      <c r="AS182" s="35">
        <v>0.65277777777777779</v>
      </c>
    </row>
    <row r="183" spans="1:45" ht="24" hidden="1" customHeight="1">
      <c r="A183" s="10" t="s">
        <v>35</v>
      </c>
      <c r="B183" s="10" t="s">
        <v>54</v>
      </c>
      <c r="C183" s="42">
        <v>44810.44027777778</v>
      </c>
      <c r="D183" s="42">
        <v>44809.654166666667</v>
      </c>
      <c r="E183" s="10">
        <v>2022</v>
      </c>
      <c r="F183" s="10">
        <f t="shared" si="8"/>
        <v>9</v>
      </c>
      <c r="G183" s="10">
        <f t="shared" si="9"/>
        <v>5</v>
      </c>
      <c r="H183" s="50">
        <f t="shared" si="10"/>
        <v>0.65416666666666667</v>
      </c>
      <c r="I183" s="40" t="s">
        <v>37</v>
      </c>
      <c r="J183" s="40" t="s">
        <v>1759</v>
      </c>
      <c r="K183" s="37">
        <v>11312</v>
      </c>
      <c r="L183" s="41">
        <v>44819.661145833335</v>
      </c>
      <c r="M183" s="40" t="s">
        <v>38</v>
      </c>
      <c r="N183" s="40" t="s">
        <v>39</v>
      </c>
      <c r="O183" s="41"/>
      <c r="P183" s="40" t="s">
        <v>40</v>
      </c>
      <c r="Q183" s="40" t="s">
        <v>56</v>
      </c>
      <c r="R183" s="37">
        <v>1</v>
      </c>
      <c r="S183" s="40" t="s">
        <v>42</v>
      </c>
      <c r="T183" s="37">
        <v>0</v>
      </c>
      <c r="U183" s="40" t="s">
        <v>56</v>
      </c>
      <c r="V183" s="37">
        <v>6706</v>
      </c>
      <c r="W183" s="40" t="s">
        <v>400</v>
      </c>
      <c r="X183" s="40" t="s">
        <v>401</v>
      </c>
      <c r="Y183" s="40" t="s">
        <v>45</v>
      </c>
      <c r="Z183" s="40" t="s">
        <v>1760</v>
      </c>
      <c r="AA183" s="41">
        <v>44810.446747685186</v>
      </c>
      <c r="AB183" s="40" t="s">
        <v>184</v>
      </c>
      <c r="AC183" s="10" t="str">
        <f>VLOOKUP(Data!$AB183,Name!$B:$F,2,FALSE)</f>
        <v>IT Support</v>
      </c>
      <c r="AD183" s="10" t="str">
        <f>VLOOKUP(Data!$AB183,Name!$B:$F,3,FALSE)</f>
        <v>Point IT</v>
      </c>
      <c r="AE183" s="10" t="str">
        <f>VLOOKUP(Data!$AB183,Name!$B:$F,4,FALSE)</f>
        <v>Frist tier</v>
      </c>
      <c r="AF183" s="10" t="str">
        <f>VLOOKUP(Data!$AB183,Name!$B:$F,5,FALSE)</f>
        <v>Frist tier</v>
      </c>
      <c r="AG183" s="40" t="s">
        <v>47</v>
      </c>
      <c r="AH183" s="40" t="s">
        <v>48</v>
      </c>
      <c r="AI183" s="40" t="s">
        <v>478</v>
      </c>
      <c r="AJ183" s="40" t="s">
        <v>1761</v>
      </c>
      <c r="AK183" s="40" t="s">
        <v>534</v>
      </c>
      <c r="AL183" s="46"/>
      <c r="AM183" s="40" t="s">
        <v>39</v>
      </c>
      <c r="AN183" s="40" t="s">
        <v>50</v>
      </c>
      <c r="AO183" s="47">
        <v>0</v>
      </c>
      <c r="AP183" s="41">
        <v>44810.447256944448</v>
      </c>
      <c r="AQ183" s="48" t="s">
        <v>56</v>
      </c>
      <c r="AR183">
        <f t="shared" si="11"/>
        <v>15</v>
      </c>
      <c r="AS183" s="35">
        <v>0.65416666666666667</v>
      </c>
    </row>
    <row r="184" spans="1:45" ht="24" hidden="1" customHeight="1">
      <c r="A184" s="10" t="s">
        <v>35</v>
      </c>
      <c r="B184" s="10" t="s">
        <v>54</v>
      </c>
      <c r="C184" s="42">
        <v>44809.654861111114</v>
      </c>
      <c r="D184" s="42">
        <v>44809.654166666667</v>
      </c>
      <c r="E184" s="10">
        <v>2022</v>
      </c>
      <c r="F184" s="10">
        <f t="shared" si="8"/>
        <v>9</v>
      </c>
      <c r="G184" s="10">
        <f t="shared" si="9"/>
        <v>5</v>
      </c>
      <c r="H184" s="50">
        <f t="shared" si="10"/>
        <v>0.65416666666666667</v>
      </c>
      <c r="I184" s="38" t="s">
        <v>37</v>
      </c>
      <c r="J184" s="38" t="s">
        <v>1762</v>
      </c>
      <c r="K184" s="36">
        <v>11313</v>
      </c>
      <c r="L184" s="39">
        <v>44818.693576388891</v>
      </c>
      <c r="M184" s="38" t="s">
        <v>38</v>
      </c>
      <c r="N184" s="38" t="s">
        <v>39</v>
      </c>
      <c r="O184" s="39"/>
      <c r="P184" s="38" t="s">
        <v>40</v>
      </c>
      <c r="Q184" s="38" t="s">
        <v>41</v>
      </c>
      <c r="R184" s="36">
        <v>1</v>
      </c>
      <c r="S184" s="38" t="s">
        <v>198</v>
      </c>
      <c r="T184" s="36">
        <v>0</v>
      </c>
      <c r="U184" s="38" t="s">
        <v>41</v>
      </c>
      <c r="V184" s="36">
        <v>642175520</v>
      </c>
      <c r="W184" s="38" t="s">
        <v>194</v>
      </c>
      <c r="X184" s="38" t="s">
        <v>195</v>
      </c>
      <c r="Y184" s="38" t="s">
        <v>45</v>
      </c>
      <c r="Z184" s="38" t="s">
        <v>359</v>
      </c>
      <c r="AA184" s="39">
        <v>44809.654988425929</v>
      </c>
      <c r="AB184" s="38" t="s">
        <v>196</v>
      </c>
      <c r="AC184" s="10" t="str">
        <f>VLOOKUP(Data!$AB184,Name!$B:$F,2,FALSE)</f>
        <v>Application Support</v>
      </c>
      <c r="AD184" s="10" t="str">
        <f>VLOOKUP(Data!$AB184,Name!$B:$F,3,FALSE)</f>
        <v>CRA</v>
      </c>
      <c r="AE184" s="10" t="str">
        <f>VLOOKUP(Data!$AB184,Name!$B:$F,4,FALSE)</f>
        <v>Second tier</v>
      </c>
      <c r="AF184" s="10" t="str">
        <f>VLOOKUP(Data!$AB184,Name!$B:$F,5,FALSE)</f>
        <v>Second tier</v>
      </c>
      <c r="AG184" s="38" t="s">
        <v>52</v>
      </c>
      <c r="AH184" s="38" t="s">
        <v>48</v>
      </c>
      <c r="AI184" s="38" t="s">
        <v>197</v>
      </c>
      <c r="AJ184" s="38" t="s">
        <v>1763</v>
      </c>
      <c r="AK184" s="38" t="s">
        <v>1349</v>
      </c>
      <c r="AL184" s="43"/>
      <c r="AM184" s="38" t="s">
        <v>39</v>
      </c>
      <c r="AN184" s="38" t="s">
        <v>50</v>
      </c>
      <c r="AO184" s="44">
        <v>0</v>
      </c>
      <c r="AP184" s="39">
        <v>44816.443576388891</v>
      </c>
      <c r="AQ184" s="45" t="s">
        <v>41</v>
      </c>
      <c r="AR184">
        <f t="shared" si="11"/>
        <v>15</v>
      </c>
      <c r="AS184" s="35">
        <v>0.65416666666666667</v>
      </c>
    </row>
    <row r="185" spans="1:45" ht="24" hidden="1" customHeight="1">
      <c r="A185" s="10" t="s">
        <v>35</v>
      </c>
      <c r="B185" s="10" t="s">
        <v>329</v>
      </c>
      <c r="C185" s="42">
        <v>44809.65625</v>
      </c>
      <c r="D185" s="42">
        <v>44809.655555555553</v>
      </c>
      <c r="E185" s="10">
        <v>2022</v>
      </c>
      <c r="F185" s="10">
        <f t="shared" si="8"/>
        <v>9</v>
      </c>
      <c r="G185" s="10">
        <f t="shared" si="9"/>
        <v>5</v>
      </c>
      <c r="H185" s="50">
        <f t="shared" si="10"/>
        <v>0.65555555555555556</v>
      </c>
      <c r="I185" s="40" t="s">
        <v>37</v>
      </c>
      <c r="J185" s="40" t="s">
        <v>1764</v>
      </c>
      <c r="K185" s="37">
        <v>11314</v>
      </c>
      <c r="L185" s="41">
        <v>44841.345659722225</v>
      </c>
      <c r="M185" s="40" t="s">
        <v>38</v>
      </c>
      <c r="N185" s="40" t="s">
        <v>39</v>
      </c>
      <c r="O185" s="41"/>
      <c r="P185" s="40" t="s">
        <v>40</v>
      </c>
      <c r="Q185" s="40" t="s">
        <v>41</v>
      </c>
      <c r="R185" s="37">
        <v>1</v>
      </c>
      <c r="S185" s="40" t="s">
        <v>39</v>
      </c>
      <c r="T185" s="37">
        <v>0</v>
      </c>
      <c r="U185" s="40" t="s">
        <v>41</v>
      </c>
      <c r="V185" s="37">
        <v>642175520</v>
      </c>
      <c r="W185" s="40" t="s">
        <v>194</v>
      </c>
      <c r="X185" s="40" t="s">
        <v>195</v>
      </c>
      <c r="Y185" s="40" t="s">
        <v>45</v>
      </c>
      <c r="Z185" s="40" t="s">
        <v>1765</v>
      </c>
      <c r="AA185" s="41">
        <v>44809.656585648147</v>
      </c>
      <c r="AB185" s="40" t="s">
        <v>196</v>
      </c>
      <c r="AC185" s="10" t="str">
        <f>VLOOKUP(Data!$AB185,Name!$B:$F,2,FALSE)</f>
        <v>Application Support</v>
      </c>
      <c r="AD185" s="10" t="str">
        <f>VLOOKUP(Data!$AB185,Name!$B:$F,3,FALSE)</f>
        <v>CRA</v>
      </c>
      <c r="AE185" s="10" t="str">
        <f>VLOOKUP(Data!$AB185,Name!$B:$F,4,FALSE)</f>
        <v>Second tier</v>
      </c>
      <c r="AF185" s="10" t="str">
        <f>VLOOKUP(Data!$AB185,Name!$B:$F,5,FALSE)</f>
        <v>Second tier</v>
      </c>
      <c r="AG185" s="40" t="s">
        <v>282</v>
      </c>
      <c r="AH185" s="40" t="s">
        <v>48</v>
      </c>
      <c r="AI185" s="40" t="s">
        <v>330</v>
      </c>
      <c r="AJ185" s="40" t="s">
        <v>1104</v>
      </c>
      <c r="AK185" s="40" t="s">
        <v>1349</v>
      </c>
      <c r="AL185" s="46"/>
      <c r="AM185" s="40" t="s">
        <v>39</v>
      </c>
      <c r="AN185" s="40" t="s">
        <v>50</v>
      </c>
      <c r="AO185" s="47">
        <v>0</v>
      </c>
      <c r="AP185" s="41">
        <v>44838.470659722225</v>
      </c>
      <c r="AQ185" s="48" t="s">
        <v>41</v>
      </c>
      <c r="AR185">
        <f t="shared" si="11"/>
        <v>15</v>
      </c>
      <c r="AS185" s="35">
        <v>0.65555555555555556</v>
      </c>
    </row>
    <row r="186" spans="1:45" ht="24" hidden="1" customHeight="1">
      <c r="A186" s="10" t="s">
        <v>35</v>
      </c>
      <c r="B186" s="10" t="s">
        <v>329</v>
      </c>
      <c r="C186" s="42">
        <v>44809.658333333333</v>
      </c>
      <c r="D186" s="42">
        <v>44809.657638888886</v>
      </c>
      <c r="E186" s="10">
        <v>2022</v>
      </c>
      <c r="F186" s="10">
        <f t="shared" si="8"/>
        <v>9</v>
      </c>
      <c r="G186" s="10">
        <f t="shared" si="9"/>
        <v>5</v>
      </c>
      <c r="H186" s="50">
        <f t="shared" si="10"/>
        <v>0.65763888888888888</v>
      </c>
      <c r="I186" s="38" t="s">
        <v>37</v>
      </c>
      <c r="J186" s="38" t="s">
        <v>1766</v>
      </c>
      <c r="K186" s="36">
        <v>11315</v>
      </c>
      <c r="L186" s="39">
        <v>44841.345497685186</v>
      </c>
      <c r="M186" s="38" t="s">
        <v>38</v>
      </c>
      <c r="N186" s="38" t="s">
        <v>39</v>
      </c>
      <c r="O186" s="39"/>
      <c r="P186" s="38" t="s">
        <v>40</v>
      </c>
      <c r="Q186" s="38" t="s">
        <v>41</v>
      </c>
      <c r="R186" s="36">
        <v>1</v>
      </c>
      <c r="S186" s="38" t="s">
        <v>39</v>
      </c>
      <c r="T186" s="36">
        <v>0</v>
      </c>
      <c r="U186" s="38" t="s">
        <v>41</v>
      </c>
      <c r="V186" s="36">
        <v>642175520</v>
      </c>
      <c r="W186" s="38" t="s">
        <v>194</v>
      </c>
      <c r="X186" s="38" t="s">
        <v>195</v>
      </c>
      <c r="Y186" s="38" t="s">
        <v>45</v>
      </c>
      <c r="Z186" s="38" t="s">
        <v>1064</v>
      </c>
      <c r="AA186" s="39">
        <v>44809.658750000002</v>
      </c>
      <c r="AB186" s="38" t="s">
        <v>196</v>
      </c>
      <c r="AC186" s="10" t="str">
        <f>VLOOKUP(Data!$AB186,Name!$B:$F,2,FALSE)</f>
        <v>Application Support</v>
      </c>
      <c r="AD186" s="10" t="str">
        <f>VLOOKUP(Data!$AB186,Name!$B:$F,3,FALSE)</f>
        <v>CRA</v>
      </c>
      <c r="AE186" s="10" t="str">
        <f>VLOOKUP(Data!$AB186,Name!$B:$F,4,FALSE)</f>
        <v>Second tier</v>
      </c>
      <c r="AF186" s="10" t="str">
        <f>VLOOKUP(Data!$AB186,Name!$B:$F,5,FALSE)</f>
        <v>Second tier</v>
      </c>
      <c r="AG186" s="38" t="s">
        <v>52</v>
      </c>
      <c r="AH186" s="38" t="s">
        <v>48</v>
      </c>
      <c r="AI186" s="38" t="s">
        <v>330</v>
      </c>
      <c r="AJ186" s="38" t="s">
        <v>1767</v>
      </c>
      <c r="AK186" s="38" t="s">
        <v>1349</v>
      </c>
      <c r="AL186" s="43"/>
      <c r="AM186" s="38" t="s">
        <v>39</v>
      </c>
      <c r="AN186" s="38" t="s">
        <v>50</v>
      </c>
      <c r="AO186" s="44">
        <v>0</v>
      </c>
      <c r="AP186" s="39">
        <v>44838.470497685186</v>
      </c>
      <c r="AQ186" s="45" t="s">
        <v>41</v>
      </c>
      <c r="AR186">
        <f t="shared" si="11"/>
        <v>15</v>
      </c>
      <c r="AS186" s="35">
        <v>0.65763888888888888</v>
      </c>
    </row>
    <row r="187" spans="1:45" ht="24" hidden="1" customHeight="1">
      <c r="A187" s="10" t="s">
        <v>35</v>
      </c>
      <c r="B187" s="10" t="s">
        <v>54</v>
      </c>
      <c r="C187" s="42">
        <v>44809.660416666666</v>
      </c>
      <c r="D187" s="42">
        <v>44809.659722222219</v>
      </c>
      <c r="E187" s="10">
        <v>2022</v>
      </c>
      <c r="F187" s="10">
        <f t="shared" si="8"/>
        <v>9</v>
      </c>
      <c r="G187" s="10">
        <f t="shared" si="9"/>
        <v>5</v>
      </c>
      <c r="H187" s="50">
        <f t="shared" si="10"/>
        <v>0.65972222222222221</v>
      </c>
      <c r="I187" s="40" t="s">
        <v>37</v>
      </c>
      <c r="J187" s="40" t="s">
        <v>1768</v>
      </c>
      <c r="K187" s="37">
        <v>11316</v>
      </c>
      <c r="L187" s="41">
        <v>44841.343807870369</v>
      </c>
      <c r="M187" s="40" t="s">
        <v>38</v>
      </c>
      <c r="N187" s="40" t="s">
        <v>39</v>
      </c>
      <c r="O187" s="41"/>
      <c r="P187" s="40" t="s">
        <v>40</v>
      </c>
      <c r="Q187" s="40" t="s">
        <v>41</v>
      </c>
      <c r="R187" s="37">
        <v>1</v>
      </c>
      <c r="S187" s="40" t="s">
        <v>198</v>
      </c>
      <c r="T187" s="37">
        <v>0</v>
      </c>
      <c r="U187" s="40" t="s">
        <v>41</v>
      </c>
      <c r="V187" s="37">
        <v>642175520</v>
      </c>
      <c r="W187" s="40" t="s">
        <v>194</v>
      </c>
      <c r="X187" s="40" t="s">
        <v>195</v>
      </c>
      <c r="Y187" s="40" t="s">
        <v>45</v>
      </c>
      <c r="Z187" s="40" t="s">
        <v>924</v>
      </c>
      <c r="AA187" s="41">
        <v>44809.661064814813</v>
      </c>
      <c r="AB187" s="40" t="s">
        <v>196</v>
      </c>
      <c r="AC187" s="10" t="str">
        <f>VLOOKUP(Data!$AB187,Name!$B:$F,2,FALSE)</f>
        <v>Application Support</v>
      </c>
      <c r="AD187" s="10" t="str">
        <f>VLOOKUP(Data!$AB187,Name!$B:$F,3,FALSE)</f>
        <v>CRA</v>
      </c>
      <c r="AE187" s="10" t="str">
        <f>VLOOKUP(Data!$AB187,Name!$B:$F,4,FALSE)</f>
        <v>Second tier</v>
      </c>
      <c r="AF187" s="10" t="str">
        <f>VLOOKUP(Data!$AB187,Name!$B:$F,5,FALSE)</f>
        <v>Second tier</v>
      </c>
      <c r="AG187" s="40" t="s">
        <v>282</v>
      </c>
      <c r="AH187" s="40" t="s">
        <v>48</v>
      </c>
      <c r="AI187" s="40" t="s">
        <v>197</v>
      </c>
      <c r="AJ187" s="40" t="s">
        <v>1769</v>
      </c>
      <c r="AK187" s="40" t="s">
        <v>1349</v>
      </c>
      <c r="AL187" s="46"/>
      <c r="AM187" s="40" t="s">
        <v>39</v>
      </c>
      <c r="AN187" s="40" t="s">
        <v>50</v>
      </c>
      <c r="AO187" s="47">
        <v>0</v>
      </c>
      <c r="AP187" s="41">
        <v>44838.469502314816</v>
      </c>
      <c r="AQ187" s="48" t="s">
        <v>41</v>
      </c>
      <c r="AR187">
        <f t="shared" si="11"/>
        <v>15</v>
      </c>
      <c r="AS187" s="35">
        <v>0.65972222222222221</v>
      </c>
    </row>
    <row r="188" spans="1:45" ht="24" hidden="1" customHeight="1">
      <c r="A188" s="10" t="s">
        <v>35</v>
      </c>
      <c r="B188" s="10" t="s">
        <v>178</v>
      </c>
      <c r="C188" s="42">
        <v>44821.482638888891</v>
      </c>
      <c r="D188" s="42">
        <v>44809.675000000003</v>
      </c>
      <c r="E188" s="10">
        <v>2022</v>
      </c>
      <c r="F188" s="10">
        <f t="shared" si="8"/>
        <v>9</v>
      </c>
      <c r="G188" s="10">
        <f t="shared" si="9"/>
        <v>5</v>
      </c>
      <c r="H188" s="50">
        <f t="shared" si="10"/>
        <v>0.67499999999999993</v>
      </c>
      <c r="I188" s="38" t="s">
        <v>37</v>
      </c>
      <c r="J188" s="38" t="s">
        <v>1770</v>
      </c>
      <c r="K188" s="36">
        <v>11317</v>
      </c>
      <c r="L188" s="39">
        <v>44831.444710648146</v>
      </c>
      <c r="M188" s="38" t="s">
        <v>38</v>
      </c>
      <c r="N188" s="38" t="s">
        <v>39</v>
      </c>
      <c r="O188" s="39"/>
      <c r="P188" s="38" t="s">
        <v>40</v>
      </c>
      <c r="Q188" s="38" t="s">
        <v>56</v>
      </c>
      <c r="R188" s="36">
        <v>1</v>
      </c>
      <c r="S188" s="38" t="s">
        <v>311</v>
      </c>
      <c r="T188" s="36">
        <v>0</v>
      </c>
      <c r="U188" s="38" t="s">
        <v>41</v>
      </c>
      <c r="V188" s="36">
        <v>6570</v>
      </c>
      <c r="W188" s="38" t="s">
        <v>889</v>
      </c>
      <c r="X188" s="38" t="s">
        <v>890</v>
      </c>
      <c r="Y188" s="38" t="s">
        <v>45</v>
      </c>
      <c r="Z188" s="38" t="s">
        <v>1771</v>
      </c>
      <c r="AA188" s="39">
        <v>44819.460601851853</v>
      </c>
      <c r="AB188" s="38" t="s">
        <v>149</v>
      </c>
      <c r="AC188" s="10" t="str">
        <f>VLOOKUP(Data!$AB188,Name!$B:$F,2,FALSE)</f>
        <v>Application Support</v>
      </c>
      <c r="AD188" s="10" t="str">
        <f>VLOOKUP(Data!$AB188,Name!$B:$F,3,FALSE)</f>
        <v>CRA</v>
      </c>
      <c r="AE188" s="10" t="str">
        <f>VLOOKUP(Data!$AB188,Name!$B:$F,4,FALSE)</f>
        <v>Second tier</v>
      </c>
      <c r="AF188" s="10" t="str">
        <f>VLOOKUP(Data!$AB188,Name!$B:$F,5,FALSE)</f>
        <v>Second tier</v>
      </c>
      <c r="AG188" s="38" t="s">
        <v>47</v>
      </c>
      <c r="AH188" s="38" t="s">
        <v>48</v>
      </c>
      <c r="AI188" s="38" t="s">
        <v>182</v>
      </c>
      <c r="AJ188" s="38" t="s">
        <v>1770</v>
      </c>
      <c r="AK188" s="38" t="s">
        <v>1321</v>
      </c>
      <c r="AL188" s="43"/>
      <c r="AM188" s="38" t="s">
        <v>39</v>
      </c>
      <c r="AN188" s="38" t="s">
        <v>53</v>
      </c>
      <c r="AO188" s="44">
        <v>0</v>
      </c>
      <c r="AP188" s="39">
        <v>44826.585682870369</v>
      </c>
      <c r="AQ188" s="45" t="s">
        <v>56</v>
      </c>
      <c r="AR188">
        <f t="shared" si="11"/>
        <v>16</v>
      </c>
      <c r="AS188" s="35">
        <v>0.67499999999999993</v>
      </c>
    </row>
    <row r="189" spans="1:45" ht="24" hidden="1" customHeight="1">
      <c r="A189" s="10" t="s">
        <v>35</v>
      </c>
      <c r="B189" s="10" t="s">
        <v>92</v>
      </c>
      <c r="C189" s="42">
        <v>44809.700694444444</v>
      </c>
      <c r="D189" s="42">
        <v>44809.685416666667</v>
      </c>
      <c r="E189" s="10">
        <v>2022</v>
      </c>
      <c r="F189" s="10">
        <f t="shared" si="8"/>
        <v>9</v>
      </c>
      <c r="G189" s="10">
        <f t="shared" si="9"/>
        <v>5</v>
      </c>
      <c r="H189" s="50">
        <f t="shared" si="10"/>
        <v>0.68541666666666667</v>
      </c>
      <c r="I189" s="40" t="s">
        <v>37</v>
      </c>
      <c r="J189" s="40" t="s">
        <v>1772</v>
      </c>
      <c r="K189" s="37">
        <v>11318</v>
      </c>
      <c r="L189" s="41">
        <v>44819.69127314815</v>
      </c>
      <c r="M189" s="40" t="s">
        <v>38</v>
      </c>
      <c r="N189" s="40" t="s">
        <v>39</v>
      </c>
      <c r="O189" s="41"/>
      <c r="P189" s="40" t="s">
        <v>40</v>
      </c>
      <c r="Q189" s="40" t="s">
        <v>56</v>
      </c>
      <c r="R189" s="37">
        <v>1</v>
      </c>
      <c r="S189" s="40" t="s">
        <v>42</v>
      </c>
      <c r="T189" s="37">
        <v>0</v>
      </c>
      <c r="U189" s="40" t="s">
        <v>56</v>
      </c>
      <c r="V189" s="37">
        <v>5775</v>
      </c>
      <c r="W189" s="40" t="s">
        <v>542</v>
      </c>
      <c r="X189" s="40" t="s">
        <v>543</v>
      </c>
      <c r="Y189" s="40" t="s">
        <v>45</v>
      </c>
      <c r="Z189" s="40" t="s">
        <v>63</v>
      </c>
      <c r="AA189" s="41">
        <v>44809.695555555554</v>
      </c>
      <c r="AB189" s="40" t="s">
        <v>81</v>
      </c>
      <c r="AC189" s="10" t="str">
        <f>VLOOKUP(Data!$AB189,Name!$B:$F,2,FALSE)</f>
        <v>IT Support</v>
      </c>
      <c r="AD189" s="10" t="str">
        <f>VLOOKUP(Data!$AB189,Name!$B:$F,3,FALSE)</f>
        <v>Point IT</v>
      </c>
      <c r="AE189" s="10" t="str">
        <f>VLOOKUP(Data!$AB189,Name!$B:$F,4,FALSE)</f>
        <v>Second tier</v>
      </c>
      <c r="AF189" s="10" t="str">
        <f>VLOOKUP(Data!$AB189,Name!$B:$F,5,FALSE)</f>
        <v>Onsite</v>
      </c>
      <c r="AG189" s="40" t="s">
        <v>47</v>
      </c>
      <c r="AH189" s="40" t="s">
        <v>48</v>
      </c>
      <c r="AI189" s="40" t="s">
        <v>107</v>
      </c>
      <c r="AJ189" s="40" t="s">
        <v>1773</v>
      </c>
      <c r="AK189" s="40" t="s">
        <v>532</v>
      </c>
      <c r="AL189" s="46"/>
      <c r="AM189" s="40" t="s">
        <v>39</v>
      </c>
      <c r="AN189" s="40" t="s">
        <v>50</v>
      </c>
      <c r="AO189" s="47">
        <v>0</v>
      </c>
      <c r="AP189" s="41">
        <v>44809.700995370367</v>
      </c>
      <c r="AQ189" s="48" t="s">
        <v>56</v>
      </c>
      <c r="AR189">
        <f t="shared" si="11"/>
        <v>16</v>
      </c>
      <c r="AS189" s="35">
        <v>0.68541666666666667</v>
      </c>
    </row>
    <row r="190" spans="1:45" ht="24" hidden="1" customHeight="1">
      <c r="A190" s="10" t="s">
        <v>35</v>
      </c>
      <c r="B190" s="10" t="s">
        <v>54</v>
      </c>
      <c r="C190" s="42">
        <v>44809.754861111112</v>
      </c>
      <c r="D190" s="42">
        <v>44809.696527777778</v>
      </c>
      <c r="E190" s="10">
        <v>2022</v>
      </c>
      <c r="F190" s="10">
        <f t="shared" si="8"/>
        <v>9</v>
      </c>
      <c r="G190" s="10">
        <f t="shared" si="9"/>
        <v>5</v>
      </c>
      <c r="H190" s="50">
        <f t="shared" si="10"/>
        <v>0.69652777777777775</v>
      </c>
      <c r="I190" s="38" t="s">
        <v>37</v>
      </c>
      <c r="J190" s="38" t="s">
        <v>1774</v>
      </c>
      <c r="K190" s="36">
        <v>11319</v>
      </c>
      <c r="L190" s="39">
        <v>44819.697326388887</v>
      </c>
      <c r="M190" s="38" t="s">
        <v>38</v>
      </c>
      <c r="N190" s="38" t="s">
        <v>39</v>
      </c>
      <c r="O190" s="39"/>
      <c r="P190" s="38" t="s">
        <v>40</v>
      </c>
      <c r="Q190" s="38" t="s">
        <v>56</v>
      </c>
      <c r="R190" s="36">
        <v>1</v>
      </c>
      <c r="S190" s="38" t="s">
        <v>135</v>
      </c>
      <c r="T190" s="36">
        <v>0</v>
      </c>
      <c r="U190" s="38" t="s">
        <v>56</v>
      </c>
      <c r="V190" s="36">
        <v>8595</v>
      </c>
      <c r="W190" s="38" t="s">
        <v>1026</v>
      </c>
      <c r="X190" s="38" t="s">
        <v>1027</v>
      </c>
      <c r="Y190" s="38" t="s">
        <v>45</v>
      </c>
      <c r="Z190" s="38" t="s">
        <v>1775</v>
      </c>
      <c r="AA190" s="39">
        <v>44809.754976851851</v>
      </c>
      <c r="AB190" s="38" t="s">
        <v>96</v>
      </c>
      <c r="AC190" s="10" t="str">
        <f>VLOOKUP(Data!$AB190,Name!$B:$F,2,FALSE)</f>
        <v>E-sarabun</v>
      </c>
      <c r="AD190" s="10" t="str">
        <f>VLOOKUP(Data!$AB190,Name!$B:$F,3,FALSE)</f>
        <v>CRA</v>
      </c>
      <c r="AE190" s="10" t="str">
        <f>VLOOKUP(Data!$AB190,Name!$B:$F,4,FALSE)</f>
        <v>Second tier</v>
      </c>
      <c r="AF190" s="10" t="str">
        <f>VLOOKUP(Data!$AB190,Name!$B:$F,5,FALSE)</f>
        <v>Second tier</v>
      </c>
      <c r="AG190" s="38" t="s">
        <v>47</v>
      </c>
      <c r="AH190" s="38" t="s">
        <v>48</v>
      </c>
      <c r="AI190" s="38" t="s">
        <v>97</v>
      </c>
      <c r="AJ190" s="38" t="s">
        <v>1080</v>
      </c>
      <c r="AK190" s="38" t="s">
        <v>1776</v>
      </c>
      <c r="AL190" s="43">
        <v>44686</v>
      </c>
      <c r="AM190" s="38" t="s">
        <v>39</v>
      </c>
      <c r="AN190" s="38" t="s">
        <v>53</v>
      </c>
      <c r="AO190" s="44">
        <v>0</v>
      </c>
      <c r="AP190" s="39">
        <v>44809.757233796299</v>
      </c>
      <c r="AQ190" s="45" t="s">
        <v>56</v>
      </c>
      <c r="AR190">
        <f t="shared" si="11"/>
        <v>16</v>
      </c>
      <c r="AS190" s="35">
        <v>0.69652777777777775</v>
      </c>
    </row>
    <row r="191" spans="1:45" ht="24" hidden="1" customHeight="1">
      <c r="A191" s="10" t="s">
        <v>35</v>
      </c>
      <c r="B191" s="10" t="s">
        <v>54</v>
      </c>
      <c r="C191" s="42">
        <v>44810.688194444447</v>
      </c>
      <c r="D191" s="42">
        <v>44809.738888888889</v>
      </c>
      <c r="E191" s="10">
        <v>2022</v>
      </c>
      <c r="F191" s="10">
        <f t="shared" si="8"/>
        <v>9</v>
      </c>
      <c r="G191" s="10">
        <f t="shared" si="9"/>
        <v>5</v>
      </c>
      <c r="H191" s="50">
        <f t="shared" si="10"/>
        <v>0.73888888888888893</v>
      </c>
      <c r="I191" s="40" t="s">
        <v>37</v>
      </c>
      <c r="J191" s="40" t="s">
        <v>1777</v>
      </c>
      <c r="K191" s="37">
        <v>11320</v>
      </c>
      <c r="L191" s="41">
        <v>44820.458495370367</v>
      </c>
      <c r="M191" s="40" t="s">
        <v>38</v>
      </c>
      <c r="N191" s="40" t="s">
        <v>39</v>
      </c>
      <c r="O191" s="41"/>
      <c r="P191" s="40" t="s">
        <v>40</v>
      </c>
      <c r="Q191" s="40" t="s">
        <v>56</v>
      </c>
      <c r="R191" s="37">
        <v>1</v>
      </c>
      <c r="S191" s="40" t="s">
        <v>42</v>
      </c>
      <c r="T191" s="37">
        <v>0</v>
      </c>
      <c r="U191" s="40" t="s">
        <v>56</v>
      </c>
      <c r="V191" s="37">
        <v>912799724</v>
      </c>
      <c r="W191" s="40" t="s">
        <v>408</v>
      </c>
      <c r="X191" s="40" t="s">
        <v>409</v>
      </c>
      <c r="Y191" s="40" t="s">
        <v>45</v>
      </c>
      <c r="Z191" s="40" t="s">
        <v>1778</v>
      </c>
      <c r="AA191" s="41">
        <v>44810.563611111109</v>
      </c>
      <c r="AB191" s="40" t="s">
        <v>94</v>
      </c>
      <c r="AC191" s="10" t="str">
        <f>VLOOKUP(Data!$AB191,Name!$B:$F,2,FALSE)</f>
        <v>IT Support</v>
      </c>
      <c r="AD191" s="10" t="str">
        <f>VLOOKUP(Data!$AB191,Name!$B:$F,3,FALSE)</f>
        <v>Point IT</v>
      </c>
      <c r="AE191" s="10" t="str">
        <f>VLOOKUP(Data!$AB191,Name!$B:$F,4,FALSE)</f>
        <v>Second tier</v>
      </c>
      <c r="AF191" s="10" t="str">
        <f>VLOOKUP(Data!$AB191,Name!$B:$F,5,FALSE)</f>
        <v>Onsite</v>
      </c>
      <c r="AG191" s="40" t="s">
        <v>47</v>
      </c>
      <c r="AH191" s="40" t="s">
        <v>48</v>
      </c>
      <c r="AI191" s="40" t="s">
        <v>505</v>
      </c>
      <c r="AJ191" s="40" t="s">
        <v>1779</v>
      </c>
      <c r="AK191" s="40" t="s">
        <v>570</v>
      </c>
      <c r="AL191" s="46"/>
      <c r="AM191" s="40" t="s">
        <v>39</v>
      </c>
      <c r="AN191" s="40" t="s">
        <v>50</v>
      </c>
      <c r="AO191" s="47">
        <v>0</v>
      </c>
      <c r="AP191" s="41">
        <v>44810.688344907408</v>
      </c>
      <c r="AQ191" s="48" t="s">
        <v>56</v>
      </c>
      <c r="AR191">
        <f t="shared" si="11"/>
        <v>17</v>
      </c>
      <c r="AS191" s="35">
        <v>0.73888888888888893</v>
      </c>
    </row>
    <row r="192" spans="1:45" ht="24" hidden="1" customHeight="1">
      <c r="A192" s="10" t="s">
        <v>35</v>
      </c>
      <c r="B192" s="10" t="s">
        <v>54</v>
      </c>
      <c r="C192" s="42">
        <v>44810.688194444447</v>
      </c>
      <c r="D192" s="42">
        <v>44809.770833333336</v>
      </c>
      <c r="E192" s="10">
        <v>2022</v>
      </c>
      <c r="F192" s="10">
        <f t="shared" si="8"/>
        <v>9</v>
      </c>
      <c r="G192" s="10">
        <f t="shared" si="9"/>
        <v>5</v>
      </c>
      <c r="H192" s="50">
        <f t="shared" si="10"/>
        <v>0.77083333333333337</v>
      </c>
      <c r="I192" s="38" t="s">
        <v>37</v>
      </c>
      <c r="J192" s="38" t="s">
        <v>1780</v>
      </c>
      <c r="K192" s="36">
        <v>11321</v>
      </c>
      <c r="L192" s="39">
        <v>44820.687847222223</v>
      </c>
      <c r="M192" s="38" t="s">
        <v>38</v>
      </c>
      <c r="N192" s="38" t="s">
        <v>39</v>
      </c>
      <c r="O192" s="39"/>
      <c r="P192" s="38" t="s">
        <v>40</v>
      </c>
      <c r="Q192" s="38" t="s">
        <v>56</v>
      </c>
      <c r="R192" s="36">
        <v>1</v>
      </c>
      <c r="S192" s="38" t="s">
        <v>42</v>
      </c>
      <c r="T192" s="36">
        <v>0</v>
      </c>
      <c r="U192" s="38" t="s">
        <v>56</v>
      </c>
      <c r="V192" s="36">
        <v>5735</v>
      </c>
      <c r="W192" s="38" t="s">
        <v>392</v>
      </c>
      <c r="X192" s="38" t="s">
        <v>393</v>
      </c>
      <c r="Y192" s="38" t="s">
        <v>45</v>
      </c>
      <c r="Z192" s="38" t="s">
        <v>1781</v>
      </c>
      <c r="AA192" s="39">
        <v>44810.334629629629</v>
      </c>
      <c r="AB192" s="38" t="s">
        <v>94</v>
      </c>
      <c r="AC192" s="10" t="str">
        <f>VLOOKUP(Data!$AB192,Name!$B:$F,2,FALSE)</f>
        <v>IT Support</v>
      </c>
      <c r="AD192" s="10" t="str">
        <f>VLOOKUP(Data!$AB192,Name!$B:$F,3,FALSE)</f>
        <v>Point IT</v>
      </c>
      <c r="AE192" s="10" t="str">
        <f>VLOOKUP(Data!$AB192,Name!$B:$F,4,FALSE)</f>
        <v>Second tier</v>
      </c>
      <c r="AF192" s="10" t="str">
        <f>VLOOKUP(Data!$AB192,Name!$B:$F,5,FALSE)</f>
        <v>Onsite</v>
      </c>
      <c r="AG192" s="38" t="s">
        <v>47</v>
      </c>
      <c r="AH192" s="38" t="s">
        <v>48</v>
      </c>
      <c r="AI192" s="38" t="s">
        <v>505</v>
      </c>
      <c r="AJ192" s="38" t="s">
        <v>1782</v>
      </c>
      <c r="AK192" s="38" t="s">
        <v>691</v>
      </c>
      <c r="AL192" s="43"/>
      <c r="AM192" s="38" t="s">
        <v>39</v>
      </c>
      <c r="AN192" s="38" t="s">
        <v>50</v>
      </c>
      <c r="AO192" s="44">
        <v>0</v>
      </c>
      <c r="AP192" s="39">
        <v>44810.68854166667</v>
      </c>
      <c r="AQ192" s="45" t="s">
        <v>56</v>
      </c>
      <c r="AR192">
        <f t="shared" si="11"/>
        <v>18</v>
      </c>
      <c r="AS192" s="35">
        <v>0.77083333333333337</v>
      </c>
    </row>
    <row r="193" spans="1:45" ht="24" hidden="1" customHeight="1">
      <c r="A193" s="10" t="s">
        <v>35</v>
      </c>
      <c r="B193" s="10" t="s">
        <v>54</v>
      </c>
      <c r="C193" s="42">
        <v>44810.583333333336</v>
      </c>
      <c r="D193" s="42">
        <v>44810.331944444442</v>
      </c>
      <c r="E193" s="10">
        <v>2022</v>
      </c>
      <c r="F193" s="10">
        <f t="shared" si="8"/>
        <v>9</v>
      </c>
      <c r="G193" s="10">
        <f t="shared" si="9"/>
        <v>6</v>
      </c>
      <c r="H193" s="50">
        <f t="shared" si="10"/>
        <v>0.33194444444444443</v>
      </c>
      <c r="I193" s="40" t="s">
        <v>37</v>
      </c>
      <c r="J193" s="40" t="s">
        <v>1783</v>
      </c>
      <c r="K193" s="37">
        <v>11322</v>
      </c>
      <c r="L193" s="41">
        <v>44820.570347222223</v>
      </c>
      <c r="M193" s="40" t="s">
        <v>38</v>
      </c>
      <c r="N193" s="40" t="s">
        <v>39</v>
      </c>
      <c r="O193" s="41"/>
      <c r="P193" s="40" t="s">
        <v>40</v>
      </c>
      <c r="Q193" s="40" t="s">
        <v>56</v>
      </c>
      <c r="R193" s="37">
        <v>1</v>
      </c>
      <c r="S193" s="40" t="s">
        <v>42</v>
      </c>
      <c r="T193" s="37">
        <v>0</v>
      </c>
      <c r="U193" s="40" t="s">
        <v>56</v>
      </c>
      <c r="V193" s="37">
        <v>5708</v>
      </c>
      <c r="W193" s="40" t="s">
        <v>435</v>
      </c>
      <c r="X193" s="40" t="s">
        <v>428</v>
      </c>
      <c r="Y193" s="40" t="s">
        <v>45</v>
      </c>
      <c r="Z193" s="40" t="s">
        <v>1784</v>
      </c>
      <c r="AA193" s="41">
        <v>44810.346990740742</v>
      </c>
      <c r="AB193" s="40" t="s">
        <v>103</v>
      </c>
      <c r="AC193" s="10" t="str">
        <f>VLOOKUP(Data!$AB193,Name!$B:$F,2,FALSE)</f>
        <v>IT Support</v>
      </c>
      <c r="AD193" s="10" t="str">
        <f>VLOOKUP(Data!$AB193,Name!$B:$F,3,FALSE)</f>
        <v>Point IT</v>
      </c>
      <c r="AE193" s="10" t="str">
        <f>VLOOKUP(Data!$AB193,Name!$B:$F,4,FALSE)</f>
        <v>Frist tier</v>
      </c>
      <c r="AF193" s="10" t="str">
        <f>VLOOKUP(Data!$AB193,Name!$B:$F,5,FALSE)</f>
        <v>Frist tier</v>
      </c>
      <c r="AG193" s="40" t="s">
        <v>47</v>
      </c>
      <c r="AH193" s="40" t="s">
        <v>48</v>
      </c>
      <c r="AI193" s="40" t="s">
        <v>505</v>
      </c>
      <c r="AJ193" s="40" t="s">
        <v>1785</v>
      </c>
      <c r="AK193" s="40" t="s">
        <v>600</v>
      </c>
      <c r="AL193" s="46"/>
      <c r="AM193" s="40" t="s">
        <v>39</v>
      </c>
      <c r="AN193" s="40" t="s">
        <v>50</v>
      </c>
      <c r="AO193" s="47">
        <v>0</v>
      </c>
      <c r="AP193" s="41">
        <v>44810.583541666667</v>
      </c>
      <c r="AQ193" s="48" t="s">
        <v>56</v>
      </c>
      <c r="AR193">
        <f t="shared" si="11"/>
        <v>7</v>
      </c>
      <c r="AS193" s="35">
        <v>0.33194444444444443</v>
      </c>
    </row>
    <row r="194" spans="1:45" ht="24" hidden="1" customHeight="1">
      <c r="A194" s="10" t="s">
        <v>35</v>
      </c>
      <c r="B194" s="10" t="s">
        <v>36</v>
      </c>
      <c r="C194" s="42">
        <v>44810.584027777775</v>
      </c>
      <c r="D194" s="42">
        <v>44810.335416666669</v>
      </c>
      <c r="E194" s="10">
        <v>2022</v>
      </c>
      <c r="F194" s="10">
        <f t="shared" si="8"/>
        <v>9</v>
      </c>
      <c r="G194" s="10">
        <f t="shared" si="9"/>
        <v>6</v>
      </c>
      <c r="H194" s="50">
        <f t="shared" si="10"/>
        <v>0.3354166666666667</v>
      </c>
      <c r="I194" s="38" t="s">
        <v>37</v>
      </c>
      <c r="J194" s="38" t="s">
        <v>1786</v>
      </c>
      <c r="K194" s="36">
        <v>11323</v>
      </c>
      <c r="L194" s="39">
        <v>44820.540462962963</v>
      </c>
      <c r="M194" s="38" t="s">
        <v>38</v>
      </c>
      <c r="N194" s="38" t="s">
        <v>39</v>
      </c>
      <c r="O194" s="39"/>
      <c r="P194" s="38" t="s">
        <v>40</v>
      </c>
      <c r="Q194" s="38" t="s">
        <v>56</v>
      </c>
      <c r="R194" s="36">
        <v>1</v>
      </c>
      <c r="S194" s="38" t="s">
        <v>42</v>
      </c>
      <c r="T194" s="36">
        <v>0</v>
      </c>
      <c r="U194" s="38" t="s">
        <v>56</v>
      </c>
      <c r="V194" s="36">
        <v>8455</v>
      </c>
      <c r="W194" s="38" t="s">
        <v>70</v>
      </c>
      <c r="X194" s="38" t="s">
        <v>71</v>
      </c>
      <c r="Y194" s="38" t="s">
        <v>45</v>
      </c>
      <c r="Z194" s="38" t="s">
        <v>1787</v>
      </c>
      <c r="AA194" s="39">
        <v>44810.379652777781</v>
      </c>
      <c r="AB194" s="38" t="s">
        <v>58</v>
      </c>
      <c r="AC194" s="10" t="str">
        <f>VLOOKUP(Data!$AB194,Name!$B:$F,2,FALSE)</f>
        <v>IT Support</v>
      </c>
      <c r="AD194" s="10" t="str">
        <f>VLOOKUP(Data!$AB194,Name!$B:$F,3,FALSE)</f>
        <v>Point IT</v>
      </c>
      <c r="AE194" s="10" t="str">
        <f>VLOOKUP(Data!$AB194,Name!$B:$F,4,FALSE)</f>
        <v>Second tier</v>
      </c>
      <c r="AF194" s="10" t="str">
        <f>VLOOKUP(Data!$AB194,Name!$B:$F,5,FALSE)</f>
        <v>Onsite</v>
      </c>
      <c r="AG194" s="38" t="s">
        <v>47</v>
      </c>
      <c r="AH194" s="38" t="s">
        <v>48</v>
      </c>
      <c r="AI194" s="38" t="s">
        <v>86</v>
      </c>
      <c r="AJ194" s="38" t="s">
        <v>1788</v>
      </c>
      <c r="AK194" s="38" t="s">
        <v>1389</v>
      </c>
      <c r="AL194" s="43">
        <v>44686</v>
      </c>
      <c r="AM194" s="38" t="s">
        <v>39</v>
      </c>
      <c r="AN194" s="38" t="s">
        <v>50</v>
      </c>
      <c r="AO194" s="44">
        <v>0</v>
      </c>
      <c r="AP194" s="39">
        <v>44810.741956018515</v>
      </c>
      <c r="AQ194" s="45" t="s">
        <v>56</v>
      </c>
      <c r="AR194">
        <f t="shared" si="11"/>
        <v>8</v>
      </c>
      <c r="AS194" s="35">
        <v>0.3354166666666667</v>
      </c>
    </row>
    <row r="195" spans="1:45" ht="24" hidden="1" customHeight="1">
      <c r="A195" s="10" t="s">
        <v>35</v>
      </c>
      <c r="B195" s="10" t="s">
        <v>178</v>
      </c>
      <c r="C195" s="42">
        <v>44810.584027777775</v>
      </c>
      <c r="D195" s="42">
        <v>44810.337500000001</v>
      </c>
      <c r="E195" s="10">
        <v>2022</v>
      </c>
      <c r="F195" s="10">
        <f t="shared" ref="F195:F258" si="12">MONTH(D195)</f>
        <v>9</v>
      </c>
      <c r="G195" s="10">
        <f t="shared" ref="G195:G258" si="13">DAY(D195)</f>
        <v>6</v>
      </c>
      <c r="H195" s="50">
        <f t="shared" ref="H195:H258" si="14">TIME(HOUR(D195),MINUTE(D195),SECOND(D195))</f>
        <v>0.33749999999999997</v>
      </c>
      <c r="I195" s="40" t="s">
        <v>37</v>
      </c>
      <c r="J195" s="40" t="s">
        <v>1789</v>
      </c>
      <c r="K195" s="37">
        <v>11324</v>
      </c>
      <c r="L195" s="41">
        <v>44838.572222222225</v>
      </c>
      <c r="M195" s="40" t="s">
        <v>38</v>
      </c>
      <c r="N195" s="40" t="s">
        <v>39</v>
      </c>
      <c r="O195" s="41"/>
      <c r="P195" s="40" t="s">
        <v>40</v>
      </c>
      <c r="Q195" s="40" t="s">
        <v>56</v>
      </c>
      <c r="R195" s="37">
        <v>1</v>
      </c>
      <c r="S195" s="40" t="s">
        <v>54</v>
      </c>
      <c r="T195" s="37">
        <v>0</v>
      </c>
      <c r="U195" s="40" t="s">
        <v>56</v>
      </c>
      <c r="V195" s="37">
        <v>8547</v>
      </c>
      <c r="W195" s="40" t="s">
        <v>973</v>
      </c>
      <c r="X195" s="40" t="s">
        <v>974</v>
      </c>
      <c r="Y195" s="40" t="s">
        <v>45</v>
      </c>
      <c r="Z195" s="40" t="s">
        <v>1790</v>
      </c>
      <c r="AA195" s="41">
        <v>44810.380995370368</v>
      </c>
      <c r="AB195" s="40" t="s">
        <v>58</v>
      </c>
      <c r="AC195" s="10" t="str">
        <f>VLOOKUP(Data!$AB195,Name!$B:$F,2,FALSE)</f>
        <v>IT Support</v>
      </c>
      <c r="AD195" s="10" t="str">
        <f>VLOOKUP(Data!$AB195,Name!$B:$F,3,FALSE)</f>
        <v>Point IT</v>
      </c>
      <c r="AE195" s="10" t="str">
        <f>VLOOKUP(Data!$AB195,Name!$B:$F,4,FALSE)</f>
        <v>Second tier</v>
      </c>
      <c r="AF195" s="10" t="str">
        <f>VLOOKUP(Data!$AB195,Name!$B:$F,5,FALSE)</f>
        <v>Onsite</v>
      </c>
      <c r="AG195" s="40" t="s">
        <v>47</v>
      </c>
      <c r="AH195" s="40" t="s">
        <v>48</v>
      </c>
      <c r="AI195" s="40" t="s">
        <v>182</v>
      </c>
      <c r="AJ195" s="40" t="s">
        <v>1791</v>
      </c>
      <c r="AK195" s="40" t="s">
        <v>464</v>
      </c>
      <c r="AL195" s="46"/>
      <c r="AM195" s="40" t="s">
        <v>39</v>
      </c>
      <c r="AN195" s="40" t="s">
        <v>53</v>
      </c>
      <c r="AO195" s="47">
        <v>0</v>
      </c>
      <c r="AP195" s="41">
        <v>44826.615277777775</v>
      </c>
      <c r="AQ195" s="48" t="s">
        <v>56</v>
      </c>
      <c r="AR195">
        <f t="shared" ref="AR195:AR258" si="15">HOUR(AS195)</f>
        <v>8</v>
      </c>
      <c r="AS195" s="35">
        <v>0.33749999999999997</v>
      </c>
    </row>
    <row r="196" spans="1:45" ht="24" hidden="1" customHeight="1">
      <c r="A196" s="10" t="s">
        <v>35</v>
      </c>
      <c r="B196" s="10" t="s">
        <v>36</v>
      </c>
      <c r="C196" s="42">
        <v>44810.588194444441</v>
      </c>
      <c r="D196" s="42">
        <v>44810.342361111114</v>
      </c>
      <c r="E196" s="10">
        <v>2022</v>
      </c>
      <c r="F196" s="10">
        <f t="shared" si="12"/>
        <v>9</v>
      </c>
      <c r="G196" s="10">
        <f t="shared" si="13"/>
        <v>6</v>
      </c>
      <c r="H196" s="50">
        <f t="shared" si="14"/>
        <v>0.34236111111111112</v>
      </c>
      <c r="I196" s="38" t="s">
        <v>37</v>
      </c>
      <c r="J196" s="38" t="s">
        <v>1792</v>
      </c>
      <c r="K196" s="36">
        <v>11325</v>
      </c>
      <c r="L196" s="39">
        <v>44820.559895833336</v>
      </c>
      <c r="M196" s="38" t="s">
        <v>38</v>
      </c>
      <c r="N196" s="38" t="s">
        <v>39</v>
      </c>
      <c r="O196" s="39"/>
      <c r="P196" s="38" t="s">
        <v>40</v>
      </c>
      <c r="Q196" s="38" t="s">
        <v>56</v>
      </c>
      <c r="R196" s="36">
        <v>1</v>
      </c>
      <c r="S196" s="38" t="s">
        <v>42</v>
      </c>
      <c r="T196" s="36">
        <v>0</v>
      </c>
      <c r="U196" s="38" t="s">
        <v>56</v>
      </c>
      <c r="V196" s="36">
        <v>8656</v>
      </c>
      <c r="W196" s="38" t="s">
        <v>1793</v>
      </c>
      <c r="X196" s="38" t="s">
        <v>1794</v>
      </c>
      <c r="Y196" s="38" t="s">
        <v>45</v>
      </c>
      <c r="Z196" s="38" t="s">
        <v>1795</v>
      </c>
      <c r="AA196" s="39">
        <v>44810.371782407405</v>
      </c>
      <c r="AB196" s="38" t="s">
        <v>72</v>
      </c>
      <c r="AC196" s="10" t="str">
        <f>VLOOKUP(Data!$AB196,Name!$B:$F,2,FALSE)</f>
        <v>IT Support</v>
      </c>
      <c r="AD196" s="10" t="str">
        <f>VLOOKUP(Data!$AB196,Name!$B:$F,3,FALSE)</f>
        <v>Point IT</v>
      </c>
      <c r="AE196" s="10" t="str">
        <f>VLOOKUP(Data!$AB196,Name!$B:$F,4,FALSE)</f>
        <v>Second tier</v>
      </c>
      <c r="AF196" s="10" t="str">
        <f>VLOOKUP(Data!$AB196,Name!$B:$F,5,FALSE)</f>
        <v>Onsite</v>
      </c>
      <c r="AG196" s="38" t="s">
        <v>47</v>
      </c>
      <c r="AH196" s="38" t="s">
        <v>48</v>
      </c>
      <c r="AI196" s="38" t="s">
        <v>179</v>
      </c>
      <c r="AJ196" s="38" t="s">
        <v>1796</v>
      </c>
      <c r="AK196" s="38" t="s">
        <v>575</v>
      </c>
      <c r="AL196" s="43"/>
      <c r="AM196" s="38" t="s">
        <v>39</v>
      </c>
      <c r="AN196" s="38" t="s">
        <v>50</v>
      </c>
      <c r="AO196" s="44">
        <v>0</v>
      </c>
      <c r="AP196" s="39">
        <v>44810.588368055556</v>
      </c>
      <c r="AQ196" s="45" t="s">
        <v>56</v>
      </c>
      <c r="AR196">
        <f t="shared" si="15"/>
        <v>8</v>
      </c>
      <c r="AS196" s="35">
        <v>0.34236111111111112</v>
      </c>
    </row>
    <row r="197" spans="1:45" ht="24" hidden="1" customHeight="1">
      <c r="A197" s="10" t="s">
        <v>35</v>
      </c>
      <c r="B197" s="10" t="s">
        <v>54</v>
      </c>
      <c r="C197" s="42">
        <v>44826.625</v>
      </c>
      <c r="D197" s="42">
        <v>44810.343055555553</v>
      </c>
      <c r="E197" s="10">
        <v>2022</v>
      </c>
      <c r="F197" s="10">
        <f t="shared" si="12"/>
        <v>9</v>
      </c>
      <c r="G197" s="10">
        <f t="shared" si="13"/>
        <v>6</v>
      </c>
      <c r="H197" s="50">
        <f t="shared" si="14"/>
        <v>0.3430555555555555</v>
      </c>
      <c r="I197" s="40" t="s">
        <v>37</v>
      </c>
      <c r="J197" s="40" t="s">
        <v>39</v>
      </c>
      <c r="K197" s="37">
        <v>11326</v>
      </c>
      <c r="L197" s="41">
        <v>44812.593078703707</v>
      </c>
      <c r="M197" s="40" t="s">
        <v>722</v>
      </c>
      <c r="N197" s="40" t="s">
        <v>45</v>
      </c>
      <c r="O197" s="41">
        <v>44810.347754629627</v>
      </c>
      <c r="P197" s="40" t="s">
        <v>40</v>
      </c>
      <c r="Q197" s="40" t="s">
        <v>56</v>
      </c>
      <c r="R197" s="37">
        <v>3</v>
      </c>
      <c r="S197" s="40" t="s">
        <v>135</v>
      </c>
      <c r="T197" s="37">
        <v>2</v>
      </c>
      <c r="U197" s="40" t="s">
        <v>41</v>
      </c>
      <c r="V197" s="37">
        <v>898990024</v>
      </c>
      <c r="W197" s="40" t="s">
        <v>830</v>
      </c>
      <c r="X197" s="40" t="s">
        <v>831</v>
      </c>
      <c r="Y197" s="40" t="s">
        <v>66</v>
      </c>
      <c r="Z197" s="40" t="s">
        <v>1797</v>
      </c>
      <c r="AA197" s="41">
        <v>44826.625057870369</v>
      </c>
      <c r="AB197" s="40" t="s">
        <v>110</v>
      </c>
      <c r="AC197" s="10" t="str">
        <f>VLOOKUP(Data!$AB197,Name!$B:$F,2,FALSE)</f>
        <v>E-sarabun</v>
      </c>
      <c r="AD197" s="10" t="str">
        <f>VLOOKUP(Data!$AB197,Name!$B:$F,3,FALSE)</f>
        <v>CRA</v>
      </c>
      <c r="AE197" s="10" t="str">
        <f>VLOOKUP(Data!$AB197,Name!$B:$F,4,FALSE)</f>
        <v>Second tier</v>
      </c>
      <c r="AF197" s="10" t="str">
        <f>VLOOKUP(Data!$AB197,Name!$B:$F,5,FALSE)</f>
        <v>Second tier</v>
      </c>
      <c r="AG197" s="40" t="s">
        <v>47</v>
      </c>
      <c r="AH197" s="40" t="s">
        <v>48</v>
      </c>
      <c r="AI197" s="40" t="s">
        <v>97</v>
      </c>
      <c r="AJ197" s="40" t="s">
        <v>832</v>
      </c>
      <c r="AK197" s="40" t="s">
        <v>786</v>
      </c>
      <c r="AL197" s="46"/>
      <c r="AM197" s="40" t="s">
        <v>39</v>
      </c>
      <c r="AN197" s="40" t="s">
        <v>53</v>
      </c>
      <c r="AO197" s="47">
        <v>0</v>
      </c>
      <c r="AP197" s="41">
        <v>44826.625057870369</v>
      </c>
      <c r="AQ197" s="48" t="s">
        <v>56</v>
      </c>
      <c r="AR197">
        <f t="shared" si="15"/>
        <v>8</v>
      </c>
      <c r="AS197" s="35">
        <v>0.3430555555555555</v>
      </c>
    </row>
    <row r="198" spans="1:45" ht="24" hidden="1" customHeight="1">
      <c r="A198" s="10" t="s">
        <v>35</v>
      </c>
      <c r="B198" s="10" t="s">
        <v>329</v>
      </c>
      <c r="C198" s="42">
        <v>44818.567361111112</v>
      </c>
      <c r="D198" s="42">
        <v>44810.354166666664</v>
      </c>
      <c r="E198" s="10">
        <v>2022</v>
      </c>
      <c r="F198" s="10">
        <f t="shared" si="12"/>
        <v>9</v>
      </c>
      <c r="G198" s="10">
        <f t="shared" si="13"/>
        <v>6</v>
      </c>
      <c r="H198" s="50">
        <f t="shared" si="14"/>
        <v>0.35416666666666669</v>
      </c>
      <c r="I198" s="38" t="s">
        <v>37</v>
      </c>
      <c r="J198" s="38" t="s">
        <v>1798</v>
      </c>
      <c r="K198" s="36">
        <v>11327</v>
      </c>
      <c r="L198" s="39">
        <v>44824.367881944447</v>
      </c>
      <c r="M198" s="38" t="s">
        <v>1799</v>
      </c>
      <c r="N198" s="38" t="s">
        <v>45</v>
      </c>
      <c r="O198" s="39">
        <v>44810.35796296296</v>
      </c>
      <c r="P198" s="38" t="s">
        <v>40</v>
      </c>
      <c r="Q198" s="38" t="s">
        <v>56</v>
      </c>
      <c r="R198" s="36">
        <v>2</v>
      </c>
      <c r="S198" s="38" t="s">
        <v>518</v>
      </c>
      <c r="T198" s="36">
        <v>1</v>
      </c>
      <c r="U198" s="38" t="s">
        <v>56</v>
      </c>
      <c r="V198" s="36">
        <v>8170</v>
      </c>
      <c r="W198" s="38" t="s">
        <v>169</v>
      </c>
      <c r="X198" s="38" t="s">
        <v>170</v>
      </c>
      <c r="Y198" s="38" t="s">
        <v>45</v>
      </c>
      <c r="Z198" s="38" t="s">
        <v>1800</v>
      </c>
      <c r="AA198" s="39">
        <v>44816.554513888892</v>
      </c>
      <c r="AB198" s="38" t="s">
        <v>215</v>
      </c>
      <c r="AC198" s="10" t="str">
        <f>VLOOKUP(Data!$AB198,Name!$B:$F,2,FALSE)</f>
        <v>IT Support</v>
      </c>
      <c r="AD198" s="10" t="str">
        <f>VLOOKUP(Data!$AB198,Name!$B:$F,3,FALSE)</f>
        <v>CRA</v>
      </c>
      <c r="AE198" s="10" t="str">
        <f>VLOOKUP(Data!$AB198,Name!$B:$F,4,FALSE)</f>
        <v>Second tier</v>
      </c>
      <c r="AF198" s="10" t="str">
        <f>VLOOKUP(Data!$AB198,Name!$B:$F,5,FALSE)</f>
        <v>Onsite</v>
      </c>
      <c r="AG198" s="38" t="s">
        <v>47</v>
      </c>
      <c r="AH198" s="38" t="s">
        <v>48</v>
      </c>
      <c r="AI198" s="38" t="s">
        <v>330</v>
      </c>
      <c r="AJ198" s="38" t="s">
        <v>1801</v>
      </c>
      <c r="AK198" s="38" t="s">
        <v>621</v>
      </c>
      <c r="AL198" s="43"/>
      <c r="AM198" s="38" t="s">
        <v>39</v>
      </c>
      <c r="AN198" s="38" t="s">
        <v>53</v>
      </c>
      <c r="AO198" s="44">
        <v>0</v>
      </c>
      <c r="AP198" s="39">
        <v>44818.567881944444</v>
      </c>
      <c r="AQ198" s="45" t="s">
        <v>56</v>
      </c>
      <c r="AR198">
        <f t="shared" si="15"/>
        <v>8</v>
      </c>
      <c r="AS198" s="35">
        <v>0.35416666666666669</v>
      </c>
    </row>
    <row r="199" spans="1:45" ht="24" hidden="1" customHeight="1">
      <c r="A199" s="10" t="s">
        <v>35</v>
      </c>
      <c r="B199" s="10" t="s">
        <v>92</v>
      </c>
      <c r="C199" s="42">
        <v>44810.588194444441</v>
      </c>
      <c r="D199" s="42">
        <v>44810.365277777775</v>
      </c>
      <c r="E199" s="10">
        <v>2022</v>
      </c>
      <c r="F199" s="10">
        <f t="shared" si="12"/>
        <v>9</v>
      </c>
      <c r="G199" s="10">
        <f t="shared" si="13"/>
        <v>6</v>
      </c>
      <c r="H199" s="50">
        <f t="shared" si="14"/>
        <v>0.36527777777777781</v>
      </c>
      <c r="I199" s="40" t="s">
        <v>37</v>
      </c>
      <c r="J199" s="40" t="s">
        <v>1802</v>
      </c>
      <c r="K199" s="37">
        <v>11328</v>
      </c>
      <c r="L199" s="41">
        <v>44820.512997685182</v>
      </c>
      <c r="M199" s="40" t="s">
        <v>38</v>
      </c>
      <c r="N199" s="40" t="s">
        <v>39</v>
      </c>
      <c r="O199" s="41"/>
      <c r="P199" s="40" t="s">
        <v>40</v>
      </c>
      <c r="Q199" s="40" t="s">
        <v>56</v>
      </c>
      <c r="R199" s="37">
        <v>1</v>
      </c>
      <c r="S199" s="40" t="s">
        <v>42</v>
      </c>
      <c r="T199" s="37">
        <v>0</v>
      </c>
      <c r="U199" s="40" t="s">
        <v>56</v>
      </c>
      <c r="V199" s="37">
        <v>818108684</v>
      </c>
      <c r="W199" s="40" t="s">
        <v>645</v>
      </c>
      <c r="X199" s="40" t="s">
        <v>646</v>
      </c>
      <c r="Y199" s="40" t="s">
        <v>45</v>
      </c>
      <c r="Z199" s="40" t="s">
        <v>1803</v>
      </c>
      <c r="AA199" s="41">
        <v>44810.441817129627</v>
      </c>
      <c r="AB199" s="40" t="s">
        <v>81</v>
      </c>
      <c r="AC199" s="10" t="str">
        <f>VLOOKUP(Data!$AB199,Name!$B:$F,2,FALSE)</f>
        <v>IT Support</v>
      </c>
      <c r="AD199" s="10" t="str">
        <f>VLOOKUP(Data!$AB199,Name!$B:$F,3,FALSE)</f>
        <v>Point IT</v>
      </c>
      <c r="AE199" s="10" t="str">
        <f>VLOOKUP(Data!$AB199,Name!$B:$F,4,FALSE)</f>
        <v>Second tier</v>
      </c>
      <c r="AF199" s="10" t="str">
        <f>VLOOKUP(Data!$AB199,Name!$B:$F,5,FALSE)</f>
        <v>Onsite</v>
      </c>
      <c r="AG199" s="40" t="s">
        <v>47</v>
      </c>
      <c r="AH199" s="40" t="s">
        <v>48</v>
      </c>
      <c r="AI199" s="40" t="s">
        <v>107</v>
      </c>
      <c r="AJ199" s="40" t="s">
        <v>1804</v>
      </c>
      <c r="AK199" s="40" t="s">
        <v>1805</v>
      </c>
      <c r="AL199" s="46"/>
      <c r="AM199" s="40" t="s">
        <v>39</v>
      </c>
      <c r="AN199" s="40" t="s">
        <v>50</v>
      </c>
      <c r="AO199" s="47">
        <v>0</v>
      </c>
      <c r="AP199" s="41">
        <v>44810.588692129626</v>
      </c>
      <c r="AQ199" s="48" t="s">
        <v>56</v>
      </c>
      <c r="AR199">
        <f t="shared" si="15"/>
        <v>8</v>
      </c>
      <c r="AS199" s="35">
        <v>0.36527777777777781</v>
      </c>
    </row>
    <row r="200" spans="1:45" ht="24" hidden="1" customHeight="1">
      <c r="A200" s="10" t="s">
        <v>35</v>
      </c>
      <c r="B200" s="10" t="s">
        <v>329</v>
      </c>
      <c r="C200" s="42">
        <v>44818.405555555553</v>
      </c>
      <c r="D200" s="42">
        <v>44810.368750000001</v>
      </c>
      <c r="E200" s="10">
        <v>2022</v>
      </c>
      <c r="F200" s="10">
        <f t="shared" si="12"/>
        <v>9</v>
      </c>
      <c r="G200" s="10">
        <f t="shared" si="13"/>
        <v>6</v>
      </c>
      <c r="H200" s="50">
        <f t="shared" si="14"/>
        <v>0.36874999999999997</v>
      </c>
      <c r="I200" s="38" t="s">
        <v>37</v>
      </c>
      <c r="J200" s="38" t="s">
        <v>1806</v>
      </c>
      <c r="K200" s="36">
        <v>11329</v>
      </c>
      <c r="L200" s="39">
        <v>44830.569513888891</v>
      </c>
      <c r="M200" s="38" t="s">
        <v>1807</v>
      </c>
      <c r="N200" s="38" t="s">
        <v>45</v>
      </c>
      <c r="O200" s="39">
        <v>44810.386006944442</v>
      </c>
      <c r="P200" s="38" t="s">
        <v>40</v>
      </c>
      <c r="Q200" s="38" t="s">
        <v>56</v>
      </c>
      <c r="R200" s="36">
        <v>1</v>
      </c>
      <c r="S200" s="38" t="s">
        <v>732</v>
      </c>
      <c r="T200" s="36">
        <v>1</v>
      </c>
      <c r="U200" s="38" t="s">
        <v>56</v>
      </c>
      <c r="V200" s="36">
        <v>5751</v>
      </c>
      <c r="W200" s="38" t="s">
        <v>416</v>
      </c>
      <c r="X200" s="38" t="s">
        <v>417</v>
      </c>
      <c r="Y200" s="38" t="s">
        <v>45</v>
      </c>
      <c r="Z200" s="38" t="s">
        <v>1808</v>
      </c>
      <c r="AA200" s="39">
        <v>44818.405833333331</v>
      </c>
      <c r="AB200" s="38" t="s">
        <v>184</v>
      </c>
      <c r="AC200" s="10" t="str">
        <f>VLOOKUP(Data!$AB200,Name!$B:$F,2,FALSE)</f>
        <v>IT Support</v>
      </c>
      <c r="AD200" s="10" t="str">
        <f>VLOOKUP(Data!$AB200,Name!$B:$F,3,FALSE)</f>
        <v>Point IT</v>
      </c>
      <c r="AE200" s="10" t="str">
        <f>VLOOKUP(Data!$AB200,Name!$B:$F,4,FALSE)</f>
        <v>Frist tier</v>
      </c>
      <c r="AF200" s="10" t="str">
        <f>VLOOKUP(Data!$AB200,Name!$B:$F,5,FALSE)</f>
        <v>Frist tier</v>
      </c>
      <c r="AG200" s="38" t="s">
        <v>47</v>
      </c>
      <c r="AH200" s="38" t="s">
        <v>48</v>
      </c>
      <c r="AI200" s="38" t="s">
        <v>330</v>
      </c>
      <c r="AJ200" s="38" t="s">
        <v>1809</v>
      </c>
      <c r="AK200" s="38" t="s">
        <v>451</v>
      </c>
      <c r="AL200" s="43"/>
      <c r="AM200" s="38" t="s">
        <v>39</v>
      </c>
      <c r="AN200" s="38" t="s">
        <v>53</v>
      </c>
      <c r="AO200" s="44">
        <v>0</v>
      </c>
      <c r="AP200" s="39">
        <v>44826.606319444443</v>
      </c>
      <c r="AQ200" s="45" t="s">
        <v>56</v>
      </c>
      <c r="AR200">
        <f t="shared" si="15"/>
        <v>8</v>
      </c>
      <c r="AS200" s="35">
        <v>0.36874999999999997</v>
      </c>
    </row>
    <row r="201" spans="1:45" ht="24" hidden="1" customHeight="1">
      <c r="A201" s="10" t="s">
        <v>35</v>
      </c>
      <c r="B201" s="10" t="s">
        <v>73</v>
      </c>
      <c r="C201" s="42">
        <v>44813.48333333333</v>
      </c>
      <c r="D201" s="42">
        <v>44810.375694444447</v>
      </c>
      <c r="E201" s="10">
        <v>2022</v>
      </c>
      <c r="F201" s="10">
        <f t="shared" si="12"/>
        <v>9</v>
      </c>
      <c r="G201" s="10">
        <f t="shared" si="13"/>
        <v>6</v>
      </c>
      <c r="H201" s="50">
        <f t="shared" si="14"/>
        <v>0.3756944444444445</v>
      </c>
      <c r="I201" s="40" t="s">
        <v>37</v>
      </c>
      <c r="J201" s="40" t="s">
        <v>528</v>
      </c>
      <c r="K201" s="37">
        <v>11330</v>
      </c>
      <c r="L201" s="41">
        <v>44824.407557870371</v>
      </c>
      <c r="M201" s="40" t="s">
        <v>38</v>
      </c>
      <c r="N201" s="40" t="s">
        <v>39</v>
      </c>
      <c r="O201" s="41"/>
      <c r="P201" s="40" t="s">
        <v>40</v>
      </c>
      <c r="Q201" s="40" t="s">
        <v>56</v>
      </c>
      <c r="R201" s="37">
        <v>1</v>
      </c>
      <c r="S201" s="40" t="s">
        <v>42</v>
      </c>
      <c r="T201" s="37">
        <v>0</v>
      </c>
      <c r="U201" s="40" t="s">
        <v>56</v>
      </c>
      <c r="V201" s="37">
        <v>642055716</v>
      </c>
      <c r="W201" s="40" t="s">
        <v>529</v>
      </c>
      <c r="X201" s="40" t="s">
        <v>1810</v>
      </c>
      <c r="Y201" s="40" t="s">
        <v>45</v>
      </c>
      <c r="Z201" s="40" t="s">
        <v>1811</v>
      </c>
      <c r="AA201" s="41">
        <v>44811.452638888892</v>
      </c>
      <c r="AB201" s="40" t="s">
        <v>72</v>
      </c>
      <c r="AC201" s="10" t="str">
        <f>VLOOKUP(Data!$AB201,Name!$B:$F,2,FALSE)</f>
        <v>IT Support</v>
      </c>
      <c r="AD201" s="10" t="str">
        <f>VLOOKUP(Data!$AB201,Name!$B:$F,3,FALSE)</f>
        <v>Point IT</v>
      </c>
      <c r="AE201" s="10" t="str">
        <f>VLOOKUP(Data!$AB201,Name!$B:$F,4,FALSE)</f>
        <v>Second tier</v>
      </c>
      <c r="AF201" s="10" t="str">
        <f>VLOOKUP(Data!$AB201,Name!$B:$F,5,FALSE)</f>
        <v>Onsite</v>
      </c>
      <c r="AG201" s="40" t="s">
        <v>47</v>
      </c>
      <c r="AH201" s="40" t="s">
        <v>48</v>
      </c>
      <c r="AI201" s="40" t="s">
        <v>161</v>
      </c>
      <c r="AJ201" s="40" t="s">
        <v>1812</v>
      </c>
      <c r="AK201" s="40" t="s">
        <v>532</v>
      </c>
      <c r="AL201" s="46"/>
      <c r="AM201" s="40" t="s">
        <v>39</v>
      </c>
      <c r="AN201" s="40" t="s">
        <v>50</v>
      </c>
      <c r="AO201" s="47">
        <v>0</v>
      </c>
      <c r="AP201" s="41">
        <v>44813.483946759261</v>
      </c>
      <c r="AQ201" s="48" t="s">
        <v>56</v>
      </c>
      <c r="AR201">
        <f t="shared" si="15"/>
        <v>9</v>
      </c>
      <c r="AS201" s="35">
        <v>0.3756944444444445</v>
      </c>
    </row>
    <row r="202" spans="1:45" ht="24" hidden="1" customHeight="1">
      <c r="A202" s="10" t="s">
        <v>35</v>
      </c>
      <c r="B202" s="10" t="s">
        <v>178</v>
      </c>
      <c r="C202" s="42">
        <v>44810.683333333334</v>
      </c>
      <c r="D202" s="42">
        <v>44810.376388888886</v>
      </c>
      <c r="E202" s="10">
        <v>2022</v>
      </c>
      <c r="F202" s="10">
        <f t="shared" si="12"/>
        <v>9</v>
      </c>
      <c r="G202" s="10">
        <f t="shared" si="13"/>
        <v>6</v>
      </c>
      <c r="H202" s="50">
        <f t="shared" si="14"/>
        <v>0.37638888888888888</v>
      </c>
      <c r="I202" s="38" t="s">
        <v>37</v>
      </c>
      <c r="J202" s="38" t="s">
        <v>1813</v>
      </c>
      <c r="K202" s="36">
        <v>11331</v>
      </c>
      <c r="L202" s="39">
        <v>44820.383321759262</v>
      </c>
      <c r="M202" s="38" t="s">
        <v>38</v>
      </c>
      <c r="N202" s="38" t="s">
        <v>39</v>
      </c>
      <c r="O202" s="39"/>
      <c r="P202" s="38" t="s">
        <v>40</v>
      </c>
      <c r="Q202" s="38" t="s">
        <v>56</v>
      </c>
      <c r="R202" s="36">
        <v>1</v>
      </c>
      <c r="S202" s="38" t="s">
        <v>54</v>
      </c>
      <c r="T202" s="36">
        <v>0</v>
      </c>
      <c r="U202" s="38" t="s">
        <v>56</v>
      </c>
      <c r="V202" s="36">
        <v>6802</v>
      </c>
      <c r="W202" s="38" t="s">
        <v>1282</v>
      </c>
      <c r="X202" s="38" t="s">
        <v>1283</v>
      </c>
      <c r="Y202" s="38" t="s">
        <v>45</v>
      </c>
      <c r="Z202" s="38" t="s">
        <v>1814</v>
      </c>
      <c r="AA202" s="39">
        <v>44810.677384259259</v>
      </c>
      <c r="AB202" s="38" t="s">
        <v>51</v>
      </c>
      <c r="AC202" s="10" t="str">
        <f>VLOOKUP(Data!$AB202,Name!$B:$F,2,FALSE)</f>
        <v>IT Support</v>
      </c>
      <c r="AD202" s="10" t="str">
        <f>VLOOKUP(Data!$AB202,Name!$B:$F,3,FALSE)</f>
        <v>Point IT</v>
      </c>
      <c r="AE202" s="10" t="str">
        <f>VLOOKUP(Data!$AB202,Name!$B:$F,4,FALSE)</f>
        <v>Second tier</v>
      </c>
      <c r="AF202" s="10" t="str">
        <f>VLOOKUP(Data!$AB202,Name!$B:$F,5,FALSE)</f>
        <v>Onsite</v>
      </c>
      <c r="AG202" s="38" t="s">
        <v>47</v>
      </c>
      <c r="AH202" s="38" t="s">
        <v>48</v>
      </c>
      <c r="AI202" s="38" t="s">
        <v>182</v>
      </c>
      <c r="AJ202" s="38" t="s">
        <v>1815</v>
      </c>
      <c r="AK202" s="38" t="s">
        <v>813</v>
      </c>
      <c r="AL202" s="43"/>
      <c r="AM202" s="38" t="s">
        <v>39</v>
      </c>
      <c r="AN202" s="38" t="s">
        <v>53</v>
      </c>
      <c r="AO202" s="44">
        <v>0</v>
      </c>
      <c r="AP202" s="39">
        <v>44810.684016203704</v>
      </c>
      <c r="AQ202" s="45" t="s">
        <v>56</v>
      </c>
      <c r="AR202">
        <f t="shared" si="15"/>
        <v>9</v>
      </c>
      <c r="AS202" s="35">
        <v>0.37638888888888888</v>
      </c>
    </row>
    <row r="203" spans="1:45" ht="24" hidden="1" customHeight="1">
      <c r="A203" s="10" t="s">
        <v>35</v>
      </c>
      <c r="B203" s="10" t="s">
        <v>36</v>
      </c>
      <c r="C203" s="42">
        <v>44810.413888888892</v>
      </c>
      <c r="D203" s="42">
        <v>44810.379861111112</v>
      </c>
      <c r="E203" s="10">
        <v>2022</v>
      </c>
      <c r="F203" s="10">
        <f t="shared" si="12"/>
        <v>9</v>
      </c>
      <c r="G203" s="10">
        <f t="shared" si="13"/>
        <v>6</v>
      </c>
      <c r="H203" s="50">
        <f t="shared" si="14"/>
        <v>0.37986111111111115</v>
      </c>
      <c r="I203" s="40" t="s">
        <v>37</v>
      </c>
      <c r="J203" s="40" t="s">
        <v>1816</v>
      </c>
      <c r="K203" s="37">
        <v>11332</v>
      </c>
      <c r="L203" s="41">
        <v>44838.546678240738</v>
      </c>
      <c r="M203" s="40" t="s">
        <v>38</v>
      </c>
      <c r="N203" s="40" t="s">
        <v>39</v>
      </c>
      <c r="O203" s="41"/>
      <c r="P203" s="40" t="s">
        <v>40</v>
      </c>
      <c r="Q203" s="40" t="s">
        <v>56</v>
      </c>
      <c r="R203" s="37">
        <v>1</v>
      </c>
      <c r="S203" s="40" t="s">
        <v>60</v>
      </c>
      <c r="T203" s="37">
        <v>0</v>
      </c>
      <c r="U203" s="40" t="s">
        <v>56</v>
      </c>
      <c r="V203" s="37">
        <v>5601</v>
      </c>
      <c r="W203" s="40" t="s">
        <v>124</v>
      </c>
      <c r="X203" s="40" t="s">
        <v>125</v>
      </c>
      <c r="Y203" s="40" t="s">
        <v>45</v>
      </c>
      <c r="Z203" s="40" t="s">
        <v>1817</v>
      </c>
      <c r="AA203" s="41">
        <v>44810.413993055554</v>
      </c>
      <c r="AB203" s="40" t="s">
        <v>59</v>
      </c>
      <c r="AC203" s="10" t="str">
        <f>VLOOKUP(Data!$AB203,Name!$B:$F,2,FALSE)</f>
        <v>PC Team</v>
      </c>
      <c r="AD203" s="10" t="str">
        <f>VLOOKUP(Data!$AB203,Name!$B:$F,3,FALSE)</f>
        <v>7Sense (Lenovo)</v>
      </c>
      <c r="AE203" s="10" t="str">
        <f>VLOOKUP(Data!$AB203,Name!$B:$F,4,FALSE)</f>
        <v>Second tier</v>
      </c>
      <c r="AF203" s="10" t="str">
        <f>VLOOKUP(Data!$AB203,Name!$B:$F,5,FALSE)</f>
        <v>Onsite</v>
      </c>
      <c r="AG203" s="40" t="s">
        <v>47</v>
      </c>
      <c r="AH203" s="40" t="s">
        <v>48</v>
      </c>
      <c r="AI203" s="40" t="s">
        <v>314</v>
      </c>
      <c r="AJ203" s="40" t="s">
        <v>1818</v>
      </c>
      <c r="AK203" s="40" t="s">
        <v>287</v>
      </c>
      <c r="AL203" s="46"/>
      <c r="AM203" s="40" t="s">
        <v>39</v>
      </c>
      <c r="AN203" s="40" t="s">
        <v>50</v>
      </c>
      <c r="AO203" s="47">
        <v>0</v>
      </c>
      <c r="AP203" s="41">
        <v>44826.580011574071</v>
      </c>
      <c r="AQ203" s="48" t="s">
        <v>41</v>
      </c>
      <c r="AR203">
        <f t="shared" si="15"/>
        <v>9</v>
      </c>
      <c r="AS203" s="35">
        <v>0.37986111111111115</v>
      </c>
    </row>
    <row r="204" spans="1:45" ht="24" hidden="1" customHeight="1">
      <c r="A204" s="10" t="s">
        <v>35</v>
      </c>
      <c r="B204" s="10" t="s">
        <v>171</v>
      </c>
      <c r="C204" s="42">
        <v>44813.73333333333</v>
      </c>
      <c r="D204" s="42">
        <v>44810.383333333331</v>
      </c>
      <c r="E204" s="10">
        <v>2022</v>
      </c>
      <c r="F204" s="10">
        <f t="shared" si="12"/>
        <v>9</v>
      </c>
      <c r="G204" s="10">
        <f t="shared" si="13"/>
        <v>6</v>
      </c>
      <c r="H204" s="50">
        <f t="shared" si="14"/>
        <v>0.3833333333333333</v>
      </c>
      <c r="I204" s="38" t="s">
        <v>37</v>
      </c>
      <c r="J204" s="38" t="s">
        <v>1819</v>
      </c>
      <c r="K204" s="36">
        <v>11333</v>
      </c>
      <c r="L204" s="39">
        <v>44830.541678240741</v>
      </c>
      <c r="M204" s="38" t="s">
        <v>38</v>
      </c>
      <c r="N204" s="38" t="s">
        <v>39</v>
      </c>
      <c r="O204" s="39"/>
      <c r="P204" s="38" t="s">
        <v>40</v>
      </c>
      <c r="Q204" s="38" t="s">
        <v>56</v>
      </c>
      <c r="R204" s="36">
        <v>1</v>
      </c>
      <c r="S204" s="38" t="s">
        <v>42</v>
      </c>
      <c r="T204" s="36">
        <v>0</v>
      </c>
      <c r="U204" s="38" t="s">
        <v>41</v>
      </c>
      <c r="V204" s="36">
        <v>1105</v>
      </c>
      <c r="W204" s="38" t="s">
        <v>1820</v>
      </c>
      <c r="X204" s="38" t="s">
        <v>1821</v>
      </c>
      <c r="Y204" s="38" t="s">
        <v>45</v>
      </c>
      <c r="Z204" s="38" t="s">
        <v>1822</v>
      </c>
      <c r="AA204" s="39">
        <v>44811.706875000003</v>
      </c>
      <c r="AB204" s="38" t="s">
        <v>51</v>
      </c>
      <c r="AC204" s="10" t="str">
        <f>VLOOKUP(Data!$AB204,Name!$B:$F,2,FALSE)</f>
        <v>IT Support</v>
      </c>
      <c r="AD204" s="10" t="str">
        <f>VLOOKUP(Data!$AB204,Name!$B:$F,3,FALSE)</f>
        <v>Point IT</v>
      </c>
      <c r="AE204" s="10" t="str">
        <f>VLOOKUP(Data!$AB204,Name!$B:$F,4,FALSE)</f>
        <v>Second tier</v>
      </c>
      <c r="AF204" s="10" t="str">
        <f>VLOOKUP(Data!$AB204,Name!$B:$F,5,FALSE)</f>
        <v>Onsite</v>
      </c>
      <c r="AG204" s="38" t="s">
        <v>47</v>
      </c>
      <c r="AH204" s="38" t="s">
        <v>48</v>
      </c>
      <c r="AI204" s="38" t="s">
        <v>173</v>
      </c>
      <c r="AJ204" s="38" t="s">
        <v>1823</v>
      </c>
      <c r="AK204" s="38" t="s">
        <v>1824</v>
      </c>
      <c r="AL204" s="43"/>
      <c r="AM204" s="38" t="s">
        <v>39</v>
      </c>
      <c r="AN204" s="38" t="s">
        <v>50</v>
      </c>
      <c r="AO204" s="44">
        <v>0</v>
      </c>
      <c r="AP204" s="39">
        <v>44826.585428240738</v>
      </c>
      <c r="AQ204" s="45" t="s">
        <v>56</v>
      </c>
      <c r="AR204">
        <f t="shared" si="15"/>
        <v>9</v>
      </c>
      <c r="AS204" s="35">
        <v>0.3833333333333333</v>
      </c>
    </row>
    <row r="205" spans="1:45" ht="24" hidden="1" customHeight="1">
      <c r="A205" s="10" t="s">
        <v>35</v>
      </c>
      <c r="B205" s="10" t="s">
        <v>178</v>
      </c>
      <c r="C205" s="10"/>
      <c r="D205" s="42">
        <v>44810.384027777778</v>
      </c>
      <c r="E205" s="10">
        <v>2022</v>
      </c>
      <c r="F205" s="10">
        <f t="shared" si="12"/>
        <v>9</v>
      </c>
      <c r="G205" s="10">
        <f t="shared" si="13"/>
        <v>6</v>
      </c>
      <c r="H205" s="50">
        <f t="shared" si="14"/>
        <v>0.3840277777777778</v>
      </c>
      <c r="I205" s="40" t="s">
        <v>37</v>
      </c>
      <c r="J205" s="40" t="s">
        <v>39</v>
      </c>
      <c r="K205" s="37">
        <v>11334</v>
      </c>
      <c r="L205" s="41">
        <v>44812.635115740741</v>
      </c>
      <c r="M205" s="40" t="s">
        <v>38</v>
      </c>
      <c r="N205" s="40" t="s">
        <v>39</v>
      </c>
      <c r="O205" s="41"/>
      <c r="P205" s="40" t="s">
        <v>40</v>
      </c>
      <c r="Q205" s="40" t="s">
        <v>56</v>
      </c>
      <c r="R205" s="37">
        <v>1</v>
      </c>
      <c r="S205" s="40" t="s">
        <v>179</v>
      </c>
      <c r="T205" s="37">
        <v>0</v>
      </c>
      <c r="U205" s="40" t="s">
        <v>41</v>
      </c>
      <c r="V205" s="37">
        <v>6101</v>
      </c>
      <c r="W205" s="40" t="s">
        <v>610</v>
      </c>
      <c r="X205" s="40" t="s">
        <v>611</v>
      </c>
      <c r="Y205" s="40" t="s">
        <v>39</v>
      </c>
      <c r="Z205" s="40" t="s">
        <v>39</v>
      </c>
      <c r="AA205" s="41"/>
      <c r="AB205" s="40" t="s">
        <v>85</v>
      </c>
      <c r="AC205" s="10" t="str">
        <f>VLOOKUP(Data!$AB205,Name!$B:$F,2,FALSE)</f>
        <v>IT Support</v>
      </c>
      <c r="AD205" s="10" t="str">
        <f>VLOOKUP(Data!$AB205,Name!$B:$F,3,FALSE)</f>
        <v>Point IT</v>
      </c>
      <c r="AE205" s="10" t="str">
        <f>VLOOKUP(Data!$AB205,Name!$B:$F,4,FALSE)</f>
        <v>Second tier</v>
      </c>
      <c r="AF205" s="10" t="str">
        <f>VLOOKUP(Data!$AB205,Name!$B:$F,5,FALSE)</f>
        <v>Onsite</v>
      </c>
      <c r="AG205" s="40" t="s">
        <v>47</v>
      </c>
      <c r="AH205" s="40" t="s">
        <v>216</v>
      </c>
      <c r="AI205" s="40" t="s">
        <v>283</v>
      </c>
      <c r="AJ205" s="40" t="s">
        <v>1825</v>
      </c>
      <c r="AK205" s="40" t="s">
        <v>612</v>
      </c>
      <c r="AL205" s="46"/>
      <c r="AM205" s="40" t="s">
        <v>39</v>
      </c>
      <c r="AN205" s="40" t="s">
        <v>53</v>
      </c>
      <c r="AO205" s="47">
        <v>0</v>
      </c>
      <c r="AP205" s="41">
        <v>44811.361886574072</v>
      </c>
      <c r="AQ205" s="48" t="s">
        <v>56</v>
      </c>
      <c r="AR205">
        <f t="shared" si="15"/>
        <v>9</v>
      </c>
      <c r="AS205" s="35">
        <v>0.3840277777777778</v>
      </c>
    </row>
    <row r="206" spans="1:45" ht="24" hidden="1" customHeight="1">
      <c r="A206" s="10" t="s">
        <v>35</v>
      </c>
      <c r="B206" s="10" t="s">
        <v>68</v>
      </c>
      <c r="C206" s="42">
        <v>44810.588888888888</v>
      </c>
      <c r="D206" s="42">
        <v>44810.384722222225</v>
      </c>
      <c r="E206" s="10">
        <v>2022</v>
      </c>
      <c r="F206" s="10">
        <f t="shared" si="12"/>
        <v>9</v>
      </c>
      <c r="G206" s="10">
        <f t="shared" si="13"/>
        <v>6</v>
      </c>
      <c r="H206" s="50">
        <f t="shared" si="14"/>
        <v>0.38472222222222219</v>
      </c>
      <c r="I206" s="38" t="s">
        <v>37</v>
      </c>
      <c r="J206" s="38" t="s">
        <v>1826</v>
      </c>
      <c r="K206" s="36">
        <v>11335</v>
      </c>
      <c r="L206" s="39">
        <v>44820.544768518521</v>
      </c>
      <c r="M206" s="38" t="s">
        <v>38</v>
      </c>
      <c r="N206" s="38" t="s">
        <v>39</v>
      </c>
      <c r="O206" s="39"/>
      <c r="P206" s="38" t="s">
        <v>40</v>
      </c>
      <c r="Q206" s="38" t="s">
        <v>56</v>
      </c>
      <c r="R206" s="36">
        <v>1</v>
      </c>
      <c r="S206" s="38" t="s">
        <v>39</v>
      </c>
      <c r="T206" s="36">
        <v>0</v>
      </c>
      <c r="U206" s="38" t="s">
        <v>56</v>
      </c>
      <c r="V206" s="36">
        <v>6275</v>
      </c>
      <c r="W206" s="38" t="s">
        <v>868</v>
      </c>
      <c r="X206" s="38" t="s">
        <v>869</v>
      </c>
      <c r="Y206" s="38" t="s">
        <v>45</v>
      </c>
      <c r="Z206" s="38" t="s">
        <v>840</v>
      </c>
      <c r="AA206" s="39">
        <v>44810.429745370369</v>
      </c>
      <c r="AB206" s="38" t="s">
        <v>103</v>
      </c>
      <c r="AC206" s="10" t="str">
        <f>VLOOKUP(Data!$AB206,Name!$B:$F,2,FALSE)</f>
        <v>IT Support</v>
      </c>
      <c r="AD206" s="10" t="str">
        <f>VLOOKUP(Data!$AB206,Name!$B:$F,3,FALSE)</f>
        <v>Point IT</v>
      </c>
      <c r="AE206" s="10" t="str">
        <f>VLOOKUP(Data!$AB206,Name!$B:$F,4,FALSE)</f>
        <v>Frist tier</v>
      </c>
      <c r="AF206" s="10" t="str">
        <f>VLOOKUP(Data!$AB206,Name!$B:$F,5,FALSE)</f>
        <v>Frist tier</v>
      </c>
      <c r="AG206" s="38" t="s">
        <v>47</v>
      </c>
      <c r="AH206" s="38" t="s">
        <v>48</v>
      </c>
      <c r="AI206" s="38" t="s">
        <v>39</v>
      </c>
      <c r="AJ206" s="38" t="s">
        <v>1827</v>
      </c>
      <c r="AK206" s="38" t="s">
        <v>464</v>
      </c>
      <c r="AL206" s="43"/>
      <c r="AM206" s="38" t="s">
        <v>39</v>
      </c>
      <c r="AN206" s="38" t="s">
        <v>50</v>
      </c>
      <c r="AO206" s="44">
        <v>0</v>
      </c>
      <c r="AP206" s="39">
        <v>44810.589212962965</v>
      </c>
      <c r="AQ206" s="45" t="s">
        <v>56</v>
      </c>
      <c r="AR206">
        <f t="shared" si="15"/>
        <v>9</v>
      </c>
      <c r="AS206" s="35">
        <v>0.38472222222222219</v>
      </c>
    </row>
    <row r="207" spans="1:45" ht="24" hidden="1" customHeight="1">
      <c r="A207" s="10" t="s">
        <v>35</v>
      </c>
      <c r="B207" s="10" t="s">
        <v>36</v>
      </c>
      <c r="C207" s="42">
        <v>44811.61041666667</v>
      </c>
      <c r="D207" s="42">
        <v>44810.384722222225</v>
      </c>
      <c r="E207" s="10">
        <v>2022</v>
      </c>
      <c r="F207" s="10">
        <f t="shared" si="12"/>
        <v>9</v>
      </c>
      <c r="G207" s="10">
        <f t="shared" si="13"/>
        <v>6</v>
      </c>
      <c r="H207" s="50">
        <f t="shared" si="14"/>
        <v>0.38472222222222219</v>
      </c>
      <c r="I207" s="40" t="s">
        <v>37</v>
      </c>
      <c r="J207" s="40" t="s">
        <v>1828</v>
      </c>
      <c r="K207" s="37">
        <v>11336</v>
      </c>
      <c r="L207" s="41">
        <v>44827.604525462964</v>
      </c>
      <c r="M207" s="40" t="s">
        <v>38</v>
      </c>
      <c r="N207" s="40" t="s">
        <v>39</v>
      </c>
      <c r="O207" s="41"/>
      <c r="P207" s="40" t="s">
        <v>40</v>
      </c>
      <c r="Q207" s="40" t="s">
        <v>41</v>
      </c>
      <c r="R207" s="37">
        <v>1</v>
      </c>
      <c r="S207" s="40" t="s">
        <v>60</v>
      </c>
      <c r="T207" s="37">
        <v>0</v>
      </c>
      <c r="U207" s="40" t="s">
        <v>41</v>
      </c>
      <c r="V207" s="37">
        <v>8615</v>
      </c>
      <c r="W207" s="40" t="s">
        <v>608</v>
      </c>
      <c r="X207" s="40" t="s">
        <v>609</v>
      </c>
      <c r="Y207" s="40" t="s">
        <v>45</v>
      </c>
      <c r="Z207" s="40" t="s">
        <v>1829</v>
      </c>
      <c r="AA207" s="41">
        <v>44811.610555555555</v>
      </c>
      <c r="AB207" s="40" t="s">
        <v>189</v>
      </c>
      <c r="AC207" s="10" t="str">
        <f>VLOOKUP(Data!$AB207,Name!$B:$F,2,FALSE)</f>
        <v>IT Support</v>
      </c>
      <c r="AD207" s="10" t="str">
        <f>VLOOKUP(Data!$AB207,Name!$B:$F,3,FALSE)</f>
        <v>CRA</v>
      </c>
      <c r="AE207" s="10" t="str">
        <f>VLOOKUP(Data!$AB207,Name!$B:$F,4,FALSE)</f>
        <v>Second tier</v>
      </c>
      <c r="AF207" s="10" t="str">
        <f>VLOOKUP(Data!$AB207,Name!$B:$F,5,FALSE)</f>
        <v>Second tier</v>
      </c>
      <c r="AG207" s="40" t="s">
        <v>47</v>
      </c>
      <c r="AH207" s="40" t="s">
        <v>48</v>
      </c>
      <c r="AI207" s="40" t="s">
        <v>314</v>
      </c>
      <c r="AJ207" s="40" t="s">
        <v>1578</v>
      </c>
      <c r="AK207" s="40" t="s">
        <v>1256</v>
      </c>
      <c r="AL207" s="46"/>
      <c r="AM207" s="40" t="s">
        <v>39</v>
      </c>
      <c r="AN207" s="40" t="s">
        <v>50</v>
      </c>
      <c r="AO207" s="47">
        <v>0</v>
      </c>
      <c r="AP207" s="41">
        <v>44826.579525462963</v>
      </c>
      <c r="AQ207" s="48" t="s">
        <v>41</v>
      </c>
      <c r="AR207">
        <f t="shared" si="15"/>
        <v>9</v>
      </c>
      <c r="AS207" s="35">
        <v>0.38472222222222219</v>
      </c>
    </row>
    <row r="208" spans="1:45" ht="24" hidden="1" customHeight="1">
      <c r="A208" s="10" t="s">
        <v>35</v>
      </c>
      <c r="B208" s="10" t="s">
        <v>54</v>
      </c>
      <c r="C208" s="42">
        <v>44810.402777777781</v>
      </c>
      <c r="D208" s="42">
        <v>44810.393055555556</v>
      </c>
      <c r="E208" s="10">
        <v>2022</v>
      </c>
      <c r="F208" s="10">
        <f t="shared" si="12"/>
        <v>9</v>
      </c>
      <c r="G208" s="10">
        <f t="shared" si="13"/>
        <v>6</v>
      </c>
      <c r="H208" s="50">
        <f t="shared" si="14"/>
        <v>0.39305555555555555</v>
      </c>
      <c r="I208" s="38" t="s">
        <v>37</v>
      </c>
      <c r="J208" s="38" t="s">
        <v>1830</v>
      </c>
      <c r="K208" s="36">
        <v>11337</v>
      </c>
      <c r="L208" s="39">
        <v>44838.596215277779</v>
      </c>
      <c r="M208" s="38" t="s">
        <v>38</v>
      </c>
      <c r="N208" s="38" t="s">
        <v>39</v>
      </c>
      <c r="O208" s="39"/>
      <c r="P208" s="38" t="s">
        <v>40</v>
      </c>
      <c r="Q208" s="38" t="s">
        <v>56</v>
      </c>
      <c r="R208" s="36">
        <v>1</v>
      </c>
      <c r="S208" s="38" t="s">
        <v>965</v>
      </c>
      <c r="T208" s="36">
        <v>0</v>
      </c>
      <c r="U208" s="38" t="s">
        <v>56</v>
      </c>
      <c r="V208" s="36">
        <v>6044</v>
      </c>
      <c r="W208" s="38" t="s">
        <v>440</v>
      </c>
      <c r="X208" s="38" t="s">
        <v>441</v>
      </c>
      <c r="Y208" s="38" t="s">
        <v>45</v>
      </c>
      <c r="Z208" s="38" t="s">
        <v>663</v>
      </c>
      <c r="AA208" s="39">
        <v>44810.403113425928</v>
      </c>
      <c r="AB208" s="38" t="s">
        <v>184</v>
      </c>
      <c r="AC208" s="10" t="str">
        <f>VLOOKUP(Data!$AB208,Name!$B:$F,2,FALSE)</f>
        <v>IT Support</v>
      </c>
      <c r="AD208" s="10" t="str">
        <f>VLOOKUP(Data!$AB208,Name!$B:$F,3,FALSE)</f>
        <v>Point IT</v>
      </c>
      <c r="AE208" s="10" t="str">
        <f>VLOOKUP(Data!$AB208,Name!$B:$F,4,FALSE)</f>
        <v>Frist tier</v>
      </c>
      <c r="AF208" s="10" t="str">
        <f>VLOOKUP(Data!$AB208,Name!$B:$F,5,FALSE)</f>
        <v>Frist tier</v>
      </c>
      <c r="AG208" s="38" t="s">
        <v>47</v>
      </c>
      <c r="AH208" s="38" t="s">
        <v>48</v>
      </c>
      <c r="AI208" s="38" t="s">
        <v>701</v>
      </c>
      <c r="AJ208" s="38" t="s">
        <v>1830</v>
      </c>
      <c r="AK208" s="38" t="s">
        <v>794</v>
      </c>
      <c r="AL208" s="43"/>
      <c r="AM208" s="38" t="s">
        <v>39</v>
      </c>
      <c r="AN208" s="38" t="s">
        <v>50</v>
      </c>
      <c r="AO208" s="44">
        <v>0</v>
      </c>
      <c r="AP208" s="39">
        <v>44826.605937499997</v>
      </c>
      <c r="AQ208" s="45" t="s">
        <v>56</v>
      </c>
      <c r="AR208">
        <f t="shared" si="15"/>
        <v>9</v>
      </c>
      <c r="AS208" s="35">
        <v>0.39305555555555555</v>
      </c>
    </row>
    <row r="209" spans="1:45" ht="24" hidden="1" customHeight="1">
      <c r="A209" s="10" t="s">
        <v>35</v>
      </c>
      <c r="B209" s="10" t="s">
        <v>73</v>
      </c>
      <c r="C209" s="42">
        <v>44810.588888888888</v>
      </c>
      <c r="D209" s="42">
        <v>44810.400000000001</v>
      </c>
      <c r="E209" s="10">
        <v>2022</v>
      </c>
      <c r="F209" s="10">
        <f t="shared" si="12"/>
        <v>9</v>
      </c>
      <c r="G209" s="10">
        <f t="shared" si="13"/>
        <v>6</v>
      </c>
      <c r="H209" s="50">
        <f t="shared" si="14"/>
        <v>0.39999999999999997</v>
      </c>
      <c r="I209" s="40" t="s">
        <v>37</v>
      </c>
      <c r="J209" s="40" t="s">
        <v>1831</v>
      </c>
      <c r="K209" s="37">
        <v>11338</v>
      </c>
      <c r="L209" s="41">
        <v>44820.525648148148</v>
      </c>
      <c r="M209" s="40" t="s">
        <v>38</v>
      </c>
      <c r="N209" s="40" t="s">
        <v>39</v>
      </c>
      <c r="O209" s="41"/>
      <c r="P209" s="40" t="s">
        <v>40</v>
      </c>
      <c r="Q209" s="40" t="s">
        <v>56</v>
      </c>
      <c r="R209" s="37">
        <v>1</v>
      </c>
      <c r="S209" s="40" t="s">
        <v>42</v>
      </c>
      <c r="T209" s="37">
        <v>0</v>
      </c>
      <c r="U209" s="40" t="s">
        <v>56</v>
      </c>
      <c r="V209" s="37">
        <v>8656</v>
      </c>
      <c r="W209" s="40" t="s">
        <v>1793</v>
      </c>
      <c r="X209" s="40" t="s">
        <v>1794</v>
      </c>
      <c r="Y209" s="40" t="s">
        <v>45</v>
      </c>
      <c r="Z209" s="40" t="s">
        <v>1832</v>
      </c>
      <c r="AA209" s="41">
        <v>44810.464166666665</v>
      </c>
      <c r="AB209" s="40" t="s">
        <v>72</v>
      </c>
      <c r="AC209" s="10" t="str">
        <f>VLOOKUP(Data!$AB209,Name!$B:$F,2,FALSE)</f>
        <v>IT Support</v>
      </c>
      <c r="AD209" s="10" t="str">
        <f>VLOOKUP(Data!$AB209,Name!$B:$F,3,FALSE)</f>
        <v>Point IT</v>
      </c>
      <c r="AE209" s="10" t="str">
        <f>VLOOKUP(Data!$AB209,Name!$B:$F,4,FALSE)</f>
        <v>Second tier</v>
      </c>
      <c r="AF209" s="10" t="str">
        <f>VLOOKUP(Data!$AB209,Name!$B:$F,5,FALSE)</f>
        <v>Onsite</v>
      </c>
      <c r="AG209" s="40" t="s">
        <v>47</v>
      </c>
      <c r="AH209" s="40" t="s">
        <v>48</v>
      </c>
      <c r="AI209" s="40" t="s">
        <v>77</v>
      </c>
      <c r="AJ209" s="40" t="s">
        <v>1833</v>
      </c>
      <c r="AK209" s="40" t="s">
        <v>575</v>
      </c>
      <c r="AL209" s="46"/>
      <c r="AM209" s="40" t="s">
        <v>39</v>
      </c>
      <c r="AN209" s="40" t="s">
        <v>50</v>
      </c>
      <c r="AO209" s="47">
        <v>0</v>
      </c>
      <c r="AP209" s="41">
        <v>44810.589537037034</v>
      </c>
      <c r="AQ209" s="48" t="s">
        <v>56</v>
      </c>
      <c r="AR209">
        <f t="shared" si="15"/>
        <v>9</v>
      </c>
      <c r="AS209" s="35">
        <v>0.39999999999999997</v>
      </c>
    </row>
    <row r="210" spans="1:45" ht="24" hidden="1" customHeight="1">
      <c r="A210" s="10" t="s">
        <v>35</v>
      </c>
      <c r="B210" s="10" t="s">
        <v>329</v>
      </c>
      <c r="C210" s="42">
        <v>44810.406944444447</v>
      </c>
      <c r="D210" s="42">
        <v>44810.401388888888</v>
      </c>
      <c r="E210" s="10">
        <v>2022</v>
      </c>
      <c r="F210" s="10">
        <f t="shared" si="12"/>
        <v>9</v>
      </c>
      <c r="G210" s="10">
        <f t="shared" si="13"/>
        <v>6</v>
      </c>
      <c r="H210" s="50">
        <f t="shared" si="14"/>
        <v>0.40138888888888885</v>
      </c>
      <c r="I210" s="38" t="s">
        <v>37</v>
      </c>
      <c r="J210" s="38" t="s">
        <v>1834</v>
      </c>
      <c r="K210" s="36">
        <v>11339</v>
      </c>
      <c r="L210" s="39">
        <v>44838.599143518521</v>
      </c>
      <c r="M210" s="38" t="s">
        <v>38</v>
      </c>
      <c r="N210" s="38" t="s">
        <v>39</v>
      </c>
      <c r="O210" s="39"/>
      <c r="P210" s="38" t="s">
        <v>40</v>
      </c>
      <c r="Q210" s="38" t="s">
        <v>56</v>
      </c>
      <c r="R210" s="36">
        <v>1</v>
      </c>
      <c r="S210" s="38" t="s">
        <v>732</v>
      </c>
      <c r="T210" s="36">
        <v>0</v>
      </c>
      <c r="U210" s="38" t="s">
        <v>56</v>
      </c>
      <c r="V210" s="36">
        <v>5751</v>
      </c>
      <c r="W210" s="38" t="s">
        <v>416</v>
      </c>
      <c r="X210" s="38" t="s">
        <v>417</v>
      </c>
      <c r="Y210" s="38" t="s">
        <v>45</v>
      </c>
      <c r="Z210" s="38" t="s">
        <v>661</v>
      </c>
      <c r="AA210" s="39">
        <v>44810.407523148147</v>
      </c>
      <c r="AB210" s="38" t="s">
        <v>184</v>
      </c>
      <c r="AC210" s="10" t="str">
        <f>VLOOKUP(Data!$AB210,Name!$B:$F,2,FALSE)</f>
        <v>IT Support</v>
      </c>
      <c r="AD210" s="10" t="str">
        <f>VLOOKUP(Data!$AB210,Name!$B:$F,3,FALSE)</f>
        <v>Point IT</v>
      </c>
      <c r="AE210" s="10" t="str">
        <f>VLOOKUP(Data!$AB210,Name!$B:$F,4,FALSE)</f>
        <v>Frist tier</v>
      </c>
      <c r="AF210" s="10" t="str">
        <f>VLOOKUP(Data!$AB210,Name!$B:$F,5,FALSE)</f>
        <v>Frist tier</v>
      </c>
      <c r="AG210" s="38" t="s">
        <v>282</v>
      </c>
      <c r="AH210" s="38" t="s">
        <v>48</v>
      </c>
      <c r="AI210" s="38" t="s">
        <v>330</v>
      </c>
      <c r="AJ210" s="38" t="s">
        <v>1835</v>
      </c>
      <c r="AK210" s="38" t="s">
        <v>451</v>
      </c>
      <c r="AL210" s="43"/>
      <c r="AM210" s="38" t="s">
        <v>39</v>
      </c>
      <c r="AN210" s="38" t="s">
        <v>53</v>
      </c>
      <c r="AO210" s="44">
        <v>0</v>
      </c>
      <c r="AP210" s="39">
        <v>44826.604004629633</v>
      </c>
      <c r="AQ210" s="45" t="s">
        <v>56</v>
      </c>
      <c r="AR210">
        <f t="shared" si="15"/>
        <v>9</v>
      </c>
      <c r="AS210" s="35">
        <v>0.40138888888888885</v>
      </c>
    </row>
    <row r="211" spans="1:45" ht="24" hidden="1" customHeight="1">
      <c r="A211" s="10" t="s">
        <v>35</v>
      </c>
      <c r="B211" s="10" t="s">
        <v>36</v>
      </c>
      <c r="C211" s="42">
        <v>44810.589583333334</v>
      </c>
      <c r="D211" s="42">
        <v>44810.404166666667</v>
      </c>
      <c r="E211" s="10">
        <v>2022</v>
      </c>
      <c r="F211" s="10">
        <f t="shared" si="12"/>
        <v>9</v>
      </c>
      <c r="G211" s="10">
        <f t="shared" si="13"/>
        <v>6</v>
      </c>
      <c r="H211" s="50">
        <f t="shared" si="14"/>
        <v>0.40416666666666662</v>
      </c>
      <c r="I211" s="40" t="s">
        <v>37</v>
      </c>
      <c r="J211" s="40" t="s">
        <v>1836</v>
      </c>
      <c r="K211" s="37">
        <v>11340</v>
      </c>
      <c r="L211" s="41">
        <v>44820.584907407407</v>
      </c>
      <c r="M211" s="40" t="s">
        <v>38</v>
      </c>
      <c r="N211" s="40" t="s">
        <v>39</v>
      </c>
      <c r="O211" s="41"/>
      <c r="P211" s="40" t="s">
        <v>40</v>
      </c>
      <c r="Q211" s="40" t="s">
        <v>56</v>
      </c>
      <c r="R211" s="37">
        <v>1</v>
      </c>
      <c r="S211" s="40" t="s">
        <v>127</v>
      </c>
      <c r="T211" s="37">
        <v>0</v>
      </c>
      <c r="U211" s="40" t="s">
        <v>56</v>
      </c>
      <c r="V211" s="37">
        <v>6059</v>
      </c>
      <c r="W211" s="40" t="s">
        <v>338</v>
      </c>
      <c r="X211" s="40" t="s">
        <v>339</v>
      </c>
      <c r="Y211" s="40" t="s">
        <v>45</v>
      </c>
      <c r="Z211" s="40" t="s">
        <v>1837</v>
      </c>
      <c r="AA211" s="41">
        <v>44810.409560185188</v>
      </c>
      <c r="AB211" s="40" t="s">
        <v>81</v>
      </c>
      <c r="AC211" s="10" t="str">
        <f>VLOOKUP(Data!$AB211,Name!$B:$F,2,FALSE)</f>
        <v>IT Support</v>
      </c>
      <c r="AD211" s="10" t="str">
        <f>VLOOKUP(Data!$AB211,Name!$B:$F,3,FALSE)</f>
        <v>Point IT</v>
      </c>
      <c r="AE211" s="10" t="str">
        <f>VLOOKUP(Data!$AB211,Name!$B:$F,4,FALSE)</f>
        <v>Second tier</v>
      </c>
      <c r="AF211" s="10" t="str">
        <f>VLOOKUP(Data!$AB211,Name!$B:$F,5,FALSE)</f>
        <v>Onsite</v>
      </c>
      <c r="AG211" s="40" t="s">
        <v>47</v>
      </c>
      <c r="AH211" s="40" t="s">
        <v>48</v>
      </c>
      <c r="AI211" s="40" t="s">
        <v>118</v>
      </c>
      <c r="AJ211" s="40" t="s">
        <v>1836</v>
      </c>
      <c r="AK211" s="40" t="s">
        <v>712</v>
      </c>
      <c r="AL211" s="46"/>
      <c r="AM211" s="40" t="s">
        <v>39</v>
      </c>
      <c r="AN211" s="40" t="s">
        <v>50</v>
      </c>
      <c r="AO211" s="47">
        <v>0</v>
      </c>
      <c r="AP211" s="41">
        <v>44810.589768518519</v>
      </c>
      <c r="AQ211" s="48" t="s">
        <v>56</v>
      </c>
      <c r="AR211">
        <f t="shared" si="15"/>
        <v>9</v>
      </c>
      <c r="AS211" s="35">
        <v>0.40416666666666662</v>
      </c>
    </row>
    <row r="212" spans="1:45" ht="24" hidden="1" customHeight="1">
      <c r="A212" s="10" t="s">
        <v>35</v>
      </c>
      <c r="B212" s="10" t="s">
        <v>329</v>
      </c>
      <c r="C212" s="42">
        <v>44810.40902777778</v>
      </c>
      <c r="D212" s="42">
        <v>44810.404861111114</v>
      </c>
      <c r="E212" s="10">
        <v>2022</v>
      </c>
      <c r="F212" s="10">
        <f t="shared" si="12"/>
        <v>9</v>
      </c>
      <c r="G212" s="10">
        <f t="shared" si="13"/>
        <v>6</v>
      </c>
      <c r="H212" s="50">
        <f t="shared" si="14"/>
        <v>0.40486111111111112</v>
      </c>
      <c r="I212" s="38" t="s">
        <v>37</v>
      </c>
      <c r="J212" s="38" t="s">
        <v>1838</v>
      </c>
      <c r="K212" s="36">
        <v>11341</v>
      </c>
      <c r="L212" s="39">
        <v>44838.599398148152</v>
      </c>
      <c r="M212" s="38" t="s">
        <v>38</v>
      </c>
      <c r="N212" s="38" t="s">
        <v>39</v>
      </c>
      <c r="O212" s="39"/>
      <c r="P212" s="38" t="s">
        <v>40</v>
      </c>
      <c r="Q212" s="38" t="s">
        <v>56</v>
      </c>
      <c r="R212" s="36">
        <v>1</v>
      </c>
      <c r="S212" s="38" t="s">
        <v>732</v>
      </c>
      <c r="T212" s="36">
        <v>0</v>
      </c>
      <c r="U212" s="38" t="s">
        <v>56</v>
      </c>
      <c r="V212" s="36">
        <v>5751</v>
      </c>
      <c r="W212" s="38" t="s">
        <v>416</v>
      </c>
      <c r="X212" s="38" t="s">
        <v>417</v>
      </c>
      <c r="Y212" s="38" t="s">
        <v>45</v>
      </c>
      <c r="Z212" s="38" t="s">
        <v>1839</v>
      </c>
      <c r="AA212" s="39">
        <v>44810.409594907411</v>
      </c>
      <c r="AB212" s="38" t="s">
        <v>184</v>
      </c>
      <c r="AC212" s="10" t="str">
        <f>VLOOKUP(Data!$AB212,Name!$B:$F,2,FALSE)</f>
        <v>IT Support</v>
      </c>
      <c r="AD212" s="10" t="str">
        <f>VLOOKUP(Data!$AB212,Name!$B:$F,3,FALSE)</f>
        <v>Point IT</v>
      </c>
      <c r="AE212" s="10" t="str">
        <f>VLOOKUP(Data!$AB212,Name!$B:$F,4,FALSE)</f>
        <v>Frist tier</v>
      </c>
      <c r="AF212" s="10" t="str">
        <f>VLOOKUP(Data!$AB212,Name!$B:$F,5,FALSE)</f>
        <v>Frist tier</v>
      </c>
      <c r="AG212" s="38" t="s">
        <v>282</v>
      </c>
      <c r="AH212" s="38" t="s">
        <v>48</v>
      </c>
      <c r="AI212" s="38" t="s">
        <v>330</v>
      </c>
      <c r="AJ212" s="38" t="s">
        <v>1840</v>
      </c>
      <c r="AK212" s="38" t="s">
        <v>451</v>
      </c>
      <c r="AL212" s="43"/>
      <c r="AM212" s="38" t="s">
        <v>39</v>
      </c>
      <c r="AN212" s="38" t="s">
        <v>53</v>
      </c>
      <c r="AO212" s="44">
        <v>0</v>
      </c>
      <c r="AP212" s="39">
        <v>44826.603564814817</v>
      </c>
      <c r="AQ212" s="45" t="s">
        <v>56</v>
      </c>
      <c r="AR212">
        <f t="shared" si="15"/>
        <v>9</v>
      </c>
      <c r="AS212" s="35">
        <v>0.40486111111111112</v>
      </c>
    </row>
    <row r="213" spans="1:45" ht="24" hidden="1" customHeight="1">
      <c r="A213" s="10" t="s">
        <v>35</v>
      </c>
      <c r="B213" s="10" t="s">
        <v>178</v>
      </c>
      <c r="C213" s="42">
        <v>44811.638194444444</v>
      </c>
      <c r="D213" s="42">
        <v>44810.406944444447</v>
      </c>
      <c r="E213" s="10">
        <v>2022</v>
      </c>
      <c r="F213" s="10">
        <f t="shared" si="12"/>
        <v>9</v>
      </c>
      <c r="G213" s="10">
        <f t="shared" si="13"/>
        <v>6</v>
      </c>
      <c r="H213" s="50">
        <f t="shared" si="14"/>
        <v>0.4069444444444445</v>
      </c>
      <c r="I213" s="40" t="s">
        <v>37</v>
      </c>
      <c r="J213" s="40" t="s">
        <v>1841</v>
      </c>
      <c r="K213" s="37">
        <v>11342</v>
      </c>
      <c r="L213" s="41">
        <v>44830.527083333334</v>
      </c>
      <c r="M213" s="40" t="s">
        <v>38</v>
      </c>
      <c r="N213" s="40" t="s">
        <v>39</v>
      </c>
      <c r="O213" s="41"/>
      <c r="P213" s="40" t="s">
        <v>40</v>
      </c>
      <c r="Q213" s="40" t="s">
        <v>56</v>
      </c>
      <c r="R213" s="37">
        <v>1</v>
      </c>
      <c r="S213" s="40" t="s">
        <v>253</v>
      </c>
      <c r="T213" s="37">
        <v>0</v>
      </c>
      <c r="U213" s="40" t="s">
        <v>41</v>
      </c>
      <c r="V213" s="37">
        <v>6569</v>
      </c>
      <c r="W213" s="40" t="s">
        <v>201</v>
      </c>
      <c r="X213" s="40" t="s">
        <v>1250</v>
      </c>
      <c r="Y213" s="40" t="s">
        <v>45</v>
      </c>
      <c r="Z213" s="40" t="s">
        <v>1814</v>
      </c>
      <c r="AA213" s="41">
        <v>44810.709618055553</v>
      </c>
      <c r="AB213" s="40" t="s">
        <v>59</v>
      </c>
      <c r="AC213" s="10" t="str">
        <f>VLOOKUP(Data!$AB213,Name!$B:$F,2,FALSE)</f>
        <v>PC Team</v>
      </c>
      <c r="AD213" s="10" t="str">
        <f>VLOOKUP(Data!$AB213,Name!$B:$F,3,FALSE)</f>
        <v>7Sense (Lenovo)</v>
      </c>
      <c r="AE213" s="10" t="str">
        <f>VLOOKUP(Data!$AB213,Name!$B:$F,4,FALSE)</f>
        <v>Second tier</v>
      </c>
      <c r="AF213" s="10" t="str">
        <f>VLOOKUP(Data!$AB213,Name!$B:$F,5,FALSE)</f>
        <v>Onsite</v>
      </c>
      <c r="AG213" s="40" t="s">
        <v>47</v>
      </c>
      <c r="AH213" s="40" t="s">
        <v>48</v>
      </c>
      <c r="AI213" s="40" t="s">
        <v>182</v>
      </c>
      <c r="AJ213" s="40" t="s">
        <v>1842</v>
      </c>
      <c r="AK213" s="40" t="s">
        <v>630</v>
      </c>
      <c r="AL213" s="46"/>
      <c r="AM213" s="40" t="s">
        <v>39</v>
      </c>
      <c r="AN213" s="40" t="s">
        <v>53</v>
      </c>
      <c r="AO213" s="47">
        <v>0</v>
      </c>
      <c r="AP213" s="41">
        <v>44826.577777777777</v>
      </c>
      <c r="AQ213" s="48" t="s">
        <v>56</v>
      </c>
      <c r="AR213">
        <f t="shared" si="15"/>
        <v>9</v>
      </c>
      <c r="AS213" s="35">
        <v>0.4069444444444445</v>
      </c>
    </row>
    <row r="214" spans="1:45" ht="24" hidden="1" customHeight="1">
      <c r="A214" s="10" t="s">
        <v>35</v>
      </c>
      <c r="B214" s="10" t="s">
        <v>54</v>
      </c>
      <c r="C214" s="42">
        <v>44810.467361111114</v>
      </c>
      <c r="D214" s="42">
        <v>44810.445833333331</v>
      </c>
      <c r="E214" s="10">
        <v>2022</v>
      </c>
      <c r="F214" s="10">
        <f t="shared" si="12"/>
        <v>9</v>
      </c>
      <c r="G214" s="10">
        <f t="shared" si="13"/>
        <v>6</v>
      </c>
      <c r="H214" s="50">
        <f t="shared" si="14"/>
        <v>0.4458333333333333</v>
      </c>
      <c r="I214" s="38" t="s">
        <v>37</v>
      </c>
      <c r="J214" s="38" t="s">
        <v>39</v>
      </c>
      <c r="K214" s="36">
        <v>11343</v>
      </c>
      <c r="L214" s="39">
        <v>44812.696643518517</v>
      </c>
      <c r="M214" s="38" t="s">
        <v>1843</v>
      </c>
      <c r="N214" s="38" t="s">
        <v>45</v>
      </c>
      <c r="O214" s="39">
        <v>44810.467430555553</v>
      </c>
      <c r="P214" s="38" t="s">
        <v>40</v>
      </c>
      <c r="Q214" s="38" t="s">
        <v>56</v>
      </c>
      <c r="R214" s="36">
        <v>1</v>
      </c>
      <c r="S214" s="38" t="s">
        <v>119</v>
      </c>
      <c r="T214" s="36">
        <v>1</v>
      </c>
      <c r="U214" s="38" t="s">
        <v>41</v>
      </c>
      <c r="V214" s="36">
        <v>8753</v>
      </c>
      <c r="W214" s="38" t="s">
        <v>109</v>
      </c>
      <c r="X214" s="38" t="s">
        <v>1844</v>
      </c>
      <c r="Y214" s="38" t="s">
        <v>45</v>
      </c>
      <c r="Z214" s="38" t="s">
        <v>1845</v>
      </c>
      <c r="AA214" s="39">
        <v>44810.467766203707</v>
      </c>
      <c r="AB214" s="38" t="s">
        <v>110</v>
      </c>
      <c r="AC214" s="10" t="str">
        <f>VLOOKUP(Data!$AB214,Name!$B:$F,2,FALSE)</f>
        <v>E-sarabun</v>
      </c>
      <c r="AD214" s="10" t="str">
        <f>VLOOKUP(Data!$AB214,Name!$B:$F,3,FALSE)</f>
        <v>CRA</v>
      </c>
      <c r="AE214" s="10" t="str">
        <f>VLOOKUP(Data!$AB214,Name!$B:$F,4,FALSE)</f>
        <v>Second tier</v>
      </c>
      <c r="AF214" s="10" t="str">
        <f>VLOOKUP(Data!$AB214,Name!$B:$F,5,FALSE)</f>
        <v>Second tier</v>
      </c>
      <c r="AG214" s="38" t="s">
        <v>47</v>
      </c>
      <c r="AH214" s="38" t="s">
        <v>48</v>
      </c>
      <c r="AI214" s="38" t="s">
        <v>97</v>
      </c>
      <c r="AJ214" s="38" t="s">
        <v>111</v>
      </c>
      <c r="AK214" s="38" t="s">
        <v>1535</v>
      </c>
      <c r="AL214" s="43"/>
      <c r="AM214" s="38" t="s">
        <v>39</v>
      </c>
      <c r="AN214" s="38" t="s">
        <v>53</v>
      </c>
      <c r="AO214" s="44">
        <v>0</v>
      </c>
      <c r="AP214" s="39">
        <v>44810.467766203707</v>
      </c>
      <c r="AQ214" s="45" t="s">
        <v>56</v>
      </c>
      <c r="AR214">
        <f t="shared" si="15"/>
        <v>10</v>
      </c>
      <c r="AS214" s="35">
        <v>0.4458333333333333</v>
      </c>
    </row>
    <row r="215" spans="1:45" ht="24" hidden="1" customHeight="1">
      <c r="A215" s="10" t="s">
        <v>35</v>
      </c>
      <c r="B215" s="10" t="s">
        <v>452</v>
      </c>
      <c r="C215" s="42">
        <v>44810.450694444444</v>
      </c>
      <c r="D215" s="42">
        <v>44810.445833333331</v>
      </c>
      <c r="E215" s="10">
        <v>2022</v>
      </c>
      <c r="F215" s="10">
        <f t="shared" si="12"/>
        <v>9</v>
      </c>
      <c r="G215" s="10">
        <f t="shared" si="13"/>
        <v>6</v>
      </c>
      <c r="H215" s="50">
        <f t="shared" si="14"/>
        <v>0.4458333333333333</v>
      </c>
      <c r="I215" s="40" t="s">
        <v>37</v>
      </c>
      <c r="J215" s="40" t="s">
        <v>1846</v>
      </c>
      <c r="K215" s="37">
        <v>11344</v>
      </c>
      <c r="L215" s="41">
        <v>44820.446805555555</v>
      </c>
      <c r="M215" s="40" t="s">
        <v>38</v>
      </c>
      <c r="N215" s="40" t="s">
        <v>39</v>
      </c>
      <c r="O215" s="41"/>
      <c r="P215" s="40" t="s">
        <v>40</v>
      </c>
      <c r="Q215" s="40" t="s">
        <v>56</v>
      </c>
      <c r="R215" s="37">
        <v>1</v>
      </c>
      <c r="S215" s="40" t="s">
        <v>104</v>
      </c>
      <c r="T215" s="37">
        <v>0</v>
      </c>
      <c r="U215" s="40" t="s">
        <v>56</v>
      </c>
      <c r="V215" s="37">
        <v>6181</v>
      </c>
      <c r="W215" s="40" t="s">
        <v>342</v>
      </c>
      <c r="X215" s="40" t="s">
        <v>343</v>
      </c>
      <c r="Y215" s="40" t="s">
        <v>45</v>
      </c>
      <c r="Z215" s="40" t="s">
        <v>690</v>
      </c>
      <c r="AA215" s="41">
        <v>44810.451064814813</v>
      </c>
      <c r="AB215" s="40" t="s">
        <v>184</v>
      </c>
      <c r="AC215" s="10" t="str">
        <f>VLOOKUP(Data!$AB215,Name!$B:$F,2,FALSE)</f>
        <v>IT Support</v>
      </c>
      <c r="AD215" s="10" t="str">
        <f>VLOOKUP(Data!$AB215,Name!$B:$F,3,FALSE)</f>
        <v>Point IT</v>
      </c>
      <c r="AE215" s="10" t="str">
        <f>VLOOKUP(Data!$AB215,Name!$B:$F,4,FALSE)</f>
        <v>Frist tier</v>
      </c>
      <c r="AF215" s="10" t="str">
        <f>VLOOKUP(Data!$AB215,Name!$B:$F,5,FALSE)</f>
        <v>Frist tier</v>
      </c>
      <c r="AG215" s="40" t="s">
        <v>47</v>
      </c>
      <c r="AH215" s="40" t="s">
        <v>48</v>
      </c>
      <c r="AI215" s="40" t="s">
        <v>455</v>
      </c>
      <c r="AJ215" s="40" t="s">
        <v>1847</v>
      </c>
      <c r="AK215" s="40" t="s">
        <v>688</v>
      </c>
      <c r="AL215" s="46"/>
      <c r="AM215" s="40" t="s">
        <v>39</v>
      </c>
      <c r="AN215" s="40" t="s">
        <v>50</v>
      </c>
      <c r="AO215" s="47">
        <v>0</v>
      </c>
      <c r="AP215" s="41">
        <v>44810.451064814813</v>
      </c>
      <c r="AQ215" s="48" t="s">
        <v>56</v>
      </c>
      <c r="AR215">
        <f t="shared" si="15"/>
        <v>10</v>
      </c>
      <c r="AS215" s="35">
        <v>0.4458333333333333</v>
      </c>
    </row>
    <row r="216" spans="1:45" ht="24" hidden="1" customHeight="1">
      <c r="A216" s="10" t="s">
        <v>35</v>
      </c>
      <c r="B216" s="10" t="s">
        <v>36</v>
      </c>
      <c r="C216" s="42">
        <v>44814.691666666666</v>
      </c>
      <c r="D216" s="42">
        <v>44810.45208333333</v>
      </c>
      <c r="E216" s="10">
        <v>2022</v>
      </c>
      <c r="F216" s="10">
        <f t="shared" si="12"/>
        <v>9</v>
      </c>
      <c r="G216" s="10">
        <f t="shared" si="13"/>
        <v>6</v>
      </c>
      <c r="H216" s="50">
        <f t="shared" si="14"/>
        <v>0.45208333333333334</v>
      </c>
      <c r="I216" s="38" t="s">
        <v>37</v>
      </c>
      <c r="J216" s="38" t="s">
        <v>1848</v>
      </c>
      <c r="K216" s="36">
        <v>11345</v>
      </c>
      <c r="L216" s="39">
        <v>44826.592638888891</v>
      </c>
      <c r="M216" s="38" t="s">
        <v>38</v>
      </c>
      <c r="N216" s="38" t="s">
        <v>39</v>
      </c>
      <c r="O216" s="39"/>
      <c r="P216" s="38" t="s">
        <v>40</v>
      </c>
      <c r="Q216" s="38" t="s">
        <v>56</v>
      </c>
      <c r="R216" s="36">
        <v>1</v>
      </c>
      <c r="S216" s="38" t="s">
        <v>82</v>
      </c>
      <c r="T216" s="36">
        <v>0</v>
      </c>
      <c r="U216" s="38" t="s">
        <v>41</v>
      </c>
      <c r="V216" s="36">
        <v>8429</v>
      </c>
      <c r="W216" s="38" t="s">
        <v>236</v>
      </c>
      <c r="X216" s="38" t="s">
        <v>237</v>
      </c>
      <c r="Y216" s="38" t="s">
        <v>45</v>
      </c>
      <c r="Z216" s="38" t="s">
        <v>1849</v>
      </c>
      <c r="AA216" s="39">
        <v>44812.687685185185</v>
      </c>
      <c r="AB216" s="38" t="s">
        <v>46</v>
      </c>
      <c r="AC216" s="10" t="str">
        <f>VLOOKUP(Data!$AB216,Name!$B:$F,2,FALSE)</f>
        <v>IT Support</v>
      </c>
      <c r="AD216" s="10" t="str">
        <f>VLOOKUP(Data!$AB216,Name!$B:$F,3,FALSE)</f>
        <v>Point IT</v>
      </c>
      <c r="AE216" s="10" t="str">
        <f>VLOOKUP(Data!$AB216,Name!$B:$F,4,FALSE)</f>
        <v>Second tier</v>
      </c>
      <c r="AF216" s="10" t="str">
        <f>VLOOKUP(Data!$AB216,Name!$B:$F,5,FALSE)</f>
        <v>Onsite</v>
      </c>
      <c r="AG216" s="38" t="s">
        <v>47</v>
      </c>
      <c r="AH216" s="38" t="s">
        <v>48</v>
      </c>
      <c r="AI216" s="38" t="s">
        <v>234</v>
      </c>
      <c r="AJ216" s="38" t="s">
        <v>1036</v>
      </c>
      <c r="AK216" s="38" t="s">
        <v>1304</v>
      </c>
      <c r="AL216" s="43"/>
      <c r="AM216" s="38" t="s">
        <v>39</v>
      </c>
      <c r="AN216" s="38" t="s">
        <v>50</v>
      </c>
      <c r="AO216" s="44">
        <v>0</v>
      </c>
      <c r="AP216" s="39">
        <v>44826.577361111114</v>
      </c>
      <c r="AQ216" s="45" t="s">
        <v>56</v>
      </c>
      <c r="AR216">
        <f t="shared" si="15"/>
        <v>10</v>
      </c>
      <c r="AS216" s="35">
        <v>0.45208333333333334</v>
      </c>
    </row>
    <row r="217" spans="1:45" ht="24" hidden="1" customHeight="1">
      <c r="A217" s="10" t="s">
        <v>35</v>
      </c>
      <c r="B217" s="10" t="s">
        <v>171</v>
      </c>
      <c r="C217" s="42">
        <v>44810.68472222222</v>
      </c>
      <c r="D217" s="42">
        <v>44810.463194444441</v>
      </c>
      <c r="E217" s="10">
        <v>2022</v>
      </c>
      <c r="F217" s="10">
        <f t="shared" si="12"/>
        <v>9</v>
      </c>
      <c r="G217" s="10">
        <f t="shared" si="13"/>
        <v>6</v>
      </c>
      <c r="H217" s="50">
        <f t="shared" si="14"/>
        <v>0.46319444444444446</v>
      </c>
      <c r="I217" s="40" t="s">
        <v>37</v>
      </c>
      <c r="J217" s="40" t="s">
        <v>1850</v>
      </c>
      <c r="K217" s="37">
        <v>11346</v>
      </c>
      <c r="L217" s="41">
        <v>44820.471041666664</v>
      </c>
      <c r="M217" s="40" t="s">
        <v>38</v>
      </c>
      <c r="N217" s="40" t="s">
        <v>39</v>
      </c>
      <c r="O217" s="41"/>
      <c r="P217" s="40" t="s">
        <v>40</v>
      </c>
      <c r="Q217" s="40" t="s">
        <v>56</v>
      </c>
      <c r="R217" s="37">
        <v>1</v>
      </c>
      <c r="S217" s="40" t="s">
        <v>42</v>
      </c>
      <c r="T217" s="37">
        <v>0</v>
      </c>
      <c r="U217" s="40" t="s">
        <v>56</v>
      </c>
      <c r="V217" s="37">
        <v>865118559</v>
      </c>
      <c r="W217" s="40" t="s">
        <v>1851</v>
      </c>
      <c r="X217" s="40" t="s">
        <v>1852</v>
      </c>
      <c r="Y217" s="40" t="s">
        <v>45</v>
      </c>
      <c r="Z217" s="40" t="s">
        <v>1853</v>
      </c>
      <c r="AA217" s="41">
        <v>44810.677523148152</v>
      </c>
      <c r="AB217" s="40" t="s">
        <v>58</v>
      </c>
      <c r="AC217" s="10" t="str">
        <f>VLOOKUP(Data!$AB217,Name!$B:$F,2,FALSE)</f>
        <v>IT Support</v>
      </c>
      <c r="AD217" s="10" t="str">
        <f>VLOOKUP(Data!$AB217,Name!$B:$F,3,FALSE)</f>
        <v>Point IT</v>
      </c>
      <c r="AE217" s="10" t="str">
        <f>VLOOKUP(Data!$AB217,Name!$B:$F,4,FALSE)</f>
        <v>Second tier</v>
      </c>
      <c r="AF217" s="10" t="str">
        <f>VLOOKUP(Data!$AB217,Name!$B:$F,5,FALSE)</f>
        <v>Onsite</v>
      </c>
      <c r="AG217" s="40" t="s">
        <v>47</v>
      </c>
      <c r="AH217" s="40" t="s">
        <v>48</v>
      </c>
      <c r="AI217" s="40" t="s">
        <v>190</v>
      </c>
      <c r="AJ217" s="40" t="s">
        <v>1854</v>
      </c>
      <c r="AK217" s="40" t="s">
        <v>1227</v>
      </c>
      <c r="AL217" s="46"/>
      <c r="AM217" s="40" t="s">
        <v>39</v>
      </c>
      <c r="AN217" s="40" t="s">
        <v>50</v>
      </c>
      <c r="AO217" s="47">
        <v>0</v>
      </c>
      <c r="AP217" s="41">
        <v>44810.684930555559</v>
      </c>
      <c r="AQ217" s="48" t="s">
        <v>56</v>
      </c>
      <c r="AR217">
        <f t="shared" si="15"/>
        <v>11</v>
      </c>
      <c r="AS217" s="35">
        <v>0.46319444444444446</v>
      </c>
    </row>
    <row r="218" spans="1:45" ht="24" hidden="1" customHeight="1">
      <c r="A218" s="10" t="s">
        <v>35</v>
      </c>
      <c r="B218" s="10" t="s">
        <v>54</v>
      </c>
      <c r="C218" s="42">
        <v>44810.589583333334</v>
      </c>
      <c r="D218" s="42">
        <v>44810.474305555559</v>
      </c>
      <c r="E218" s="10">
        <v>2022</v>
      </c>
      <c r="F218" s="10">
        <f t="shared" si="12"/>
        <v>9</v>
      </c>
      <c r="G218" s="10">
        <f t="shared" si="13"/>
        <v>6</v>
      </c>
      <c r="H218" s="50">
        <f t="shared" si="14"/>
        <v>0.47430555555555554</v>
      </c>
      <c r="I218" s="38" t="s">
        <v>37</v>
      </c>
      <c r="J218" s="38" t="s">
        <v>1855</v>
      </c>
      <c r="K218" s="36">
        <v>11347</v>
      </c>
      <c r="L218" s="39">
        <v>44820.581157407411</v>
      </c>
      <c r="M218" s="38" t="s">
        <v>38</v>
      </c>
      <c r="N218" s="38" t="s">
        <v>39</v>
      </c>
      <c r="O218" s="39"/>
      <c r="P218" s="38" t="s">
        <v>40</v>
      </c>
      <c r="Q218" s="38" t="s">
        <v>56</v>
      </c>
      <c r="R218" s="36">
        <v>1</v>
      </c>
      <c r="S218" s="38" t="s">
        <v>42</v>
      </c>
      <c r="T218" s="36">
        <v>0</v>
      </c>
      <c r="U218" s="38" t="s">
        <v>56</v>
      </c>
      <c r="V218" s="36">
        <v>6784</v>
      </c>
      <c r="W218" s="38" t="s">
        <v>763</v>
      </c>
      <c r="X218" s="38" t="s">
        <v>1406</v>
      </c>
      <c r="Y218" s="38" t="s">
        <v>45</v>
      </c>
      <c r="Z218" s="38" t="s">
        <v>1856</v>
      </c>
      <c r="AA218" s="39">
        <v>44810.484375</v>
      </c>
      <c r="AB218" s="38" t="s">
        <v>94</v>
      </c>
      <c r="AC218" s="10" t="str">
        <f>VLOOKUP(Data!$AB218,Name!$B:$F,2,FALSE)</f>
        <v>IT Support</v>
      </c>
      <c r="AD218" s="10" t="str">
        <f>VLOOKUP(Data!$AB218,Name!$B:$F,3,FALSE)</f>
        <v>Point IT</v>
      </c>
      <c r="AE218" s="10" t="str">
        <f>VLOOKUP(Data!$AB218,Name!$B:$F,4,FALSE)</f>
        <v>Second tier</v>
      </c>
      <c r="AF218" s="10" t="str">
        <f>VLOOKUP(Data!$AB218,Name!$B:$F,5,FALSE)</f>
        <v>Onsite</v>
      </c>
      <c r="AG218" s="38" t="s">
        <v>47</v>
      </c>
      <c r="AH218" s="38" t="s">
        <v>48</v>
      </c>
      <c r="AI218" s="38" t="s">
        <v>475</v>
      </c>
      <c r="AJ218" s="38" t="s">
        <v>1857</v>
      </c>
      <c r="AK218" s="38" t="s">
        <v>764</v>
      </c>
      <c r="AL218" s="43"/>
      <c r="AM218" s="38" t="s">
        <v>39</v>
      </c>
      <c r="AN218" s="38" t="s">
        <v>50</v>
      </c>
      <c r="AO218" s="44">
        <v>0</v>
      </c>
      <c r="AP218" s="39">
        <v>44810.590185185189</v>
      </c>
      <c r="AQ218" s="45" t="s">
        <v>56</v>
      </c>
      <c r="AR218">
        <f t="shared" si="15"/>
        <v>11</v>
      </c>
      <c r="AS218" s="35">
        <v>0.47430555555555554</v>
      </c>
    </row>
    <row r="219" spans="1:45" ht="24" hidden="1" customHeight="1">
      <c r="A219" s="10" t="s">
        <v>35</v>
      </c>
      <c r="B219" s="10" t="s">
        <v>54</v>
      </c>
      <c r="C219" s="42">
        <v>44810.558333333334</v>
      </c>
      <c r="D219" s="42">
        <v>44810.495833333334</v>
      </c>
      <c r="E219" s="10">
        <v>2022</v>
      </c>
      <c r="F219" s="10">
        <f t="shared" si="12"/>
        <v>9</v>
      </c>
      <c r="G219" s="10">
        <f t="shared" si="13"/>
        <v>6</v>
      </c>
      <c r="H219" s="50">
        <f t="shared" si="14"/>
        <v>0.49583333333333335</v>
      </c>
      <c r="I219" s="40" t="s">
        <v>37</v>
      </c>
      <c r="J219" s="40" t="s">
        <v>1858</v>
      </c>
      <c r="K219" s="37">
        <v>11348</v>
      </c>
      <c r="L219" s="41">
        <v>44820.49627314815</v>
      </c>
      <c r="M219" s="40" t="s">
        <v>1859</v>
      </c>
      <c r="N219" s="40" t="s">
        <v>45</v>
      </c>
      <c r="O219" s="41">
        <v>44810.558356481481</v>
      </c>
      <c r="P219" s="40" t="s">
        <v>40</v>
      </c>
      <c r="Q219" s="40" t="s">
        <v>56</v>
      </c>
      <c r="R219" s="37">
        <v>1</v>
      </c>
      <c r="S219" s="40" t="s">
        <v>135</v>
      </c>
      <c r="T219" s="37">
        <v>1</v>
      </c>
      <c r="U219" s="40" t="s">
        <v>56</v>
      </c>
      <c r="V219" s="37">
        <v>8487</v>
      </c>
      <c r="W219" s="40" t="s">
        <v>881</v>
      </c>
      <c r="X219" s="40" t="s">
        <v>882</v>
      </c>
      <c r="Y219" s="40" t="s">
        <v>45</v>
      </c>
      <c r="Z219" s="40" t="s">
        <v>1860</v>
      </c>
      <c r="AA219" s="41">
        <v>44810.558819444443</v>
      </c>
      <c r="AB219" s="40" t="s">
        <v>110</v>
      </c>
      <c r="AC219" s="10" t="str">
        <f>VLOOKUP(Data!$AB219,Name!$B:$F,2,FALSE)</f>
        <v>E-sarabun</v>
      </c>
      <c r="AD219" s="10" t="str">
        <f>VLOOKUP(Data!$AB219,Name!$B:$F,3,FALSE)</f>
        <v>CRA</v>
      </c>
      <c r="AE219" s="10" t="str">
        <f>VLOOKUP(Data!$AB219,Name!$B:$F,4,FALSE)</f>
        <v>Second tier</v>
      </c>
      <c r="AF219" s="10" t="str">
        <f>VLOOKUP(Data!$AB219,Name!$B:$F,5,FALSE)</f>
        <v>Second tier</v>
      </c>
      <c r="AG219" s="40" t="s">
        <v>47</v>
      </c>
      <c r="AH219" s="40" t="s">
        <v>48</v>
      </c>
      <c r="AI219" s="40" t="s">
        <v>97</v>
      </c>
      <c r="AJ219" s="40" t="s">
        <v>1861</v>
      </c>
      <c r="AK219" s="40" t="s">
        <v>517</v>
      </c>
      <c r="AL219" s="46"/>
      <c r="AM219" s="40" t="s">
        <v>39</v>
      </c>
      <c r="AN219" s="40" t="s">
        <v>53</v>
      </c>
      <c r="AO219" s="47">
        <v>0</v>
      </c>
      <c r="AP219" s="41">
        <v>44810.558819444443</v>
      </c>
      <c r="AQ219" s="48" t="s">
        <v>56</v>
      </c>
      <c r="AR219">
        <f t="shared" si="15"/>
        <v>11</v>
      </c>
      <c r="AS219" s="35">
        <v>0.49583333333333335</v>
      </c>
    </row>
    <row r="220" spans="1:45" ht="24" hidden="1" customHeight="1">
      <c r="A220" s="10" t="s">
        <v>35</v>
      </c>
      <c r="B220" s="10" t="s">
        <v>36</v>
      </c>
      <c r="C220" s="42">
        <v>44810.68472222222</v>
      </c>
      <c r="D220" s="42">
        <v>44810.503472222219</v>
      </c>
      <c r="E220" s="10">
        <v>2022</v>
      </c>
      <c r="F220" s="10">
        <f t="shared" si="12"/>
        <v>9</v>
      </c>
      <c r="G220" s="10">
        <f t="shared" si="13"/>
        <v>6</v>
      </c>
      <c r="H220" s="50">
        <f t="shared" si="14"/>
        <v>0.50347222222222221</v>
      </c>
      <c r="I220" s="38" t="s">
        <v>37</v>
      </c>
      <c r="J220" s="38" t="s">
        <v>447</v>
      </c>
      <c r="K220" s="36">
        <v>11349</v>
      </c>
      <c r="L220" s="39">
        <v>44813.386678240742</v>
      </c>
      <c r="M220" s="38" t="s">
        <v>38</v>
      </c>
      <c r="N220" s="38" t="s">
        <v>39</v>
      </c>
      <c r="O220" s="39"/>
      <c r="P220" s="38" t="s">
        <v>40</v>
      </c>
      <c r="Q220" s="38" t="s">
        <v>41</v>
      </c>
      <c r="R220" s="36">
        <v>1</v>
      </c>
      <c r="S220" s="38" t="s">
        <v>42</v>
      </c>
      <c r="T220" s="36">
        <v>0</v>
      </c>
      <c r="U220" s="38" t="s">
        <v>41</v>
      </c>
      <c r="V220" s="36">
        <v>6424</v>
      </c>
      <c r="W220" s="38" t="s">
        <v>635</v>
      </c>
      <c r="X220" s="38" t="s">
        <v>636</v>
      </c>
      <c r="Y220" s="38" t="s">
        <v>45</v>
      </c>
      <c r="Z220" s="38" t="s">
        <v>1862</v>
      </c>
      <c r="AA220" s="39">
        <v>44810.677928240744</v>
      </c>
      <c r="AB220" s="38" t="s">
        <v>51</v>
      </c>
      <c r="AC220" s="10" t="str">
        <f>VLOOKUP(Data!$AB220,Name!$B:$F,2,FALSE)</f>
        <v>IT Support</v>
      </c>
      <c r="AD220" s="10" t="str">
        <f>VLOOKUP(Data!$AB220,Name!$B:$F,3,FALSE)</f>
        <v>Point IT</v>
      </c>
      <c r="AE220" s="10" t="str">
        <f>VLOOKUP(Data!$AB220,Name!$B:$F,4,FALSE)</f>
        <v>Second tier</v>
      </c>
      <c r="AF220" s="10" t="str">
        <f>VLOOKUP(Data!$AB220,Name!$B:$F,5,FALSE)</f>
        <v>Onsite</v>
      </c>
      <c r="AG220" s="38" t="s">
        <v>47</v>
      </c>
      <c r="AH220" s="38" t="s">
        <v>48</v>
      </c>
      <c r="AI220" s="38" t="s">
        <v>179</v>
      </c>
      <c r="AJ220" s="38" t="s">
        <v>447</v>
      </c>
      <c r="AK220" s="38" t="s">
        <v>637</v>
      </c>
      <c r="AL220" s="43"/>
      <c r="AM220" s="38" t="s">
        <v>39</v>
      </c>
      <c r="AN220" s="38" t="s">
        <v>50</v>
      </c>
      <c r="AO220" s="44">
        <v>0</v>
      </c>
      <c r="AP220" s="39">
        <v>44810.685289351852</v>
      </c>
      <c r="AQ220" s="45" t="s">
        <v>41</v>
      </c>
      <c r="AR220">
        <f t="shared" si="15"/>
        <v>12</v>
      </c>
      <c r="AS220" s="35">
        <v>0.50347222222222221</v>
      </c>
    </row>
    <row r="221" spans="1:45" ht="24" hidden="1" customHeight="1">
      <c r="A221" s="10" t="s">
        <v>35</v>
      </c>
      <c r="B221" s="10" t="s">
        <v>329</v>
      </c>
      <c r="C221" s="42">
        <v>44825.609027777777</v>
      </c>
      <c r="D221" s="42">
        <v>44810.525000000001</v>
      </c>
      <c r="E221" s="10">
        <v>2022</v>
      </c>
      <c r="F221" s="10">
        <f t="shared" si="12"/>
        <v>9</v>
      </c>
      <c r="G221" s="10">
        <f t="shared" si="13"/>
        <v>6</v>
      </c>
      <c r="H221" s="50">
        <f t="shared" si="14"/>
        <v>0.52500000000000002</v>
      </c>
      <c r="I221" s="40" t="s">
        <v>37</v>
      </c>
      <c r="J221" s="40" t="s">
        <v>39</v>
      </c>
      <c r="K221" s="37">
        <v>11350</v>
      </c>
      <c r="L221" s="41">
        <v>44823</v>
      </c>
      <c r="M221" s="40" t="s">
        <v>38</v>
      </c>
      <c r="N221" s="40" t="s">
        <v>39</v>
      </c>
      <c r="O221" s="41"/>
      <c r="P221" s="40" t="s">
        <v>40</v>
      </c>
      <c r="Q221" s="40" t="s">
        <v>56</v>
      </c>
      <c r="R221" s="37">
        <v>1</v>
      </c>
      <c r="S221" s="40" t="s">
        <v>518</v>
      </c>
      <c r="T221" s="37">
        <v>0</v>
      </c>
      <c r="U221" s="40" t="s">
        <v>41</v>
      </c>
      <c r="V221" s="37">
        <v>8187</v>
      </c>
      <c r="W221" s="40" t="s">
        <v>260</v>
      </c>
      <c r="X221" s="40" t="s">
        <v>261</v>
      </c>
      <c r="Y221" s="40" t="s">
        <v>66</v>
      </c>
      <c r="Z221" s="40" t="s">
        <v>1863</v>
      </c>
      <c r="AA221" s="41">
        <v>44823.596956018519</v>
      </c>
      <c r="AB221" s="40" t="s">
        <v>215</v>
      </c>
      <c r="AC221" s="10" t="str">
        <f>VLOOKUP(Data!$AB221,Name!$B:$F,2,FALSE)</f>
        <v>IT Support</v>
      </c>
      <c r="AD221" s="10" t="str">
        <f>VLOOKUP(Data!$AB221,Name!$B:$F,3,FALSE)</f>
        <v>CRA</v>
      </c>
      <c r="AE221" s="10" t="str">
        <f>VLOOKUP(Data!$AB221,Name!$B:$F,4,FALSE)</f>
        <v>Second tier</v>
      </c>
      <c r="AF221" s="10" t="str">
        <f>VLOOKUP(Data!$AB221,Name!$B:$F,5,FALSE)</f>
        <v>Onsite</v>
      </c>
      <c r="AG221" s="40" t="s">
        <v>47</v>
      </c>
      <c r="AH221" s="40" t="s">
        <v>48</v>
      </c>
      <c r="AI221" s="40" t="s">
        <v>330</v>
      </c>
      <c r="AJ221" s="40" t="s">
        <v>262</v>
      </c>
      <c r="AK221" s="40" t="s">
        <v>670</v>
      </c>
      <c r="AL221" s="46"/>
      <c r="AM221" s="40" t="s">
        <v>39</v>
      </c>
      <c r="AN221" s="40" t="s">
        <v>53</v>
      </c>
      <c r="AO221" s="47">
        <v>0</v>
      </c>
      <c r="AP221" s="41">
        <v>44825.609131944446</v>
      </c>
      <c r="AQ221" s="48" t="s">
        <v>56</v>
      </c>
      <c r="AR221">
        <f t="shared" si="15"/>
        <v>12</v>
      </c>
      <c r="AS221" s="35">
        <v>0.52500000000000002</v>
      </c>
    </row>
    <row r="222" spans="1:45" ht="24" hidden="1" customHeight="1">
      <c r="A222" s="10" t="s">
        <v>35</v>
      </c>
      <c r="B222" s="10" t="s">
        <v>452</v>
      </c>
      <c r="C222" s="42">
        <v>44810.682638888888</v>
      </c>
      <c r="D222" s="42">
        <v>44810.529861111114</v>
      </c>
      <c r="E222" s="10">
        <v>2022</v>
      </c>
      <c r="F222" s="10">
        <f t="shared" si="12"/>
        <v>9</v>
      </c>
      <c r="G222" s="10">
        <f t="shared" si="13"/>
        <v>6</v>
      </c>
      <c r="H222" s="50">
        <f t="shared" si="14"/>
        <v>0.52986111111111112</v>
      </c>
      <c r="I222" s="38" t="s">
        <v>37</v>
      </c>
      <c r="J222" s="38" t="s">
        <v>1864</v>
      </c>
      <c r="K222" s="36">
        <v>11351</v>
      </c>
      <c r="L222" s="39">
        <v>44820.561655092592</v>
      </c>
      <c r="M222" s="38" t="s">
        <v>38</v>
      </c>
      <c r="N222" s="38" t="s">
        <v>39</v>
      </c>
      <c r="O222" s="39"/>
      <c r="P222" s="38" t="s">
        <v>40</v>
      </c>
      <c r="Q222" s="38" t="s">
        <v>56</v>
      </c>
      <c r="R222" s="36">
        <v>1</v>
      </c>
      <c r="S222" s="38" t="s">
        <v>453</v>
      </c>
      <c r="T222" s="36">
        <v>0</v>
      </c>
      <c r="U222" s="38" t="s">
        <v>56</v>
      </c>
      <c r="V222" s="36">
        <v>5725</v>
      </c>
      <c r="W222" s="38" t="s">
        <v>1585</v>
      </c>
      <c r="X222" s="38" t="s">
        <v>1586</v>
      </c>
      <c r="Y222" s="38" t="s">
        <v>45</v>
      </c>
      <c r="Z222" s="38" t="s">
        <v>1865</v>
      </c>
      <c r="AA222" s="39">
        <v>44810.652071759258</v>
      </c>
      <c r="AB222" s="38" t="s">
        <v>72</v>
      </c>
      <c r="AC222" s="10" t="str">
        <f>VLOOKUP(Data!$AB222,Name!$B:$F,2,FALSE)</f>
        <v>IT Support</v>
      </c>
      <c r="AD222" s="10" t="str">
        <f>VLOOKUP(Data!$AB222,Name!$B:$F,3,FALSE)</f>
        <v>Point IT</v>
      </c>
      <c r="AE222" s="10" t="str">
        <f>VLOOKUP(Data!$AB222,Name!$B:$F,4,FALSE)</f>
        <v>Second tier</v>
      </c>
      <c r="AF222" s="10" t="str">
        <f>VLOOKUP(Data!$AB222,Name!$B:$F,5,FALSE)</f>
        <v>Onsite</v>
      </c>
      <c r="AG222" s="38" t="s">
        <v>47</v>
      </c>
      <c r="AH222" s="38" t="s">
        <v>48</v>
      </c>
      <c r="AI222" s="38" t="s">
        <v>455</v>
      </c>
      <c r="AJ222" s="38" t="s">
        <v>1864</v>
      </c>
      <c r="AK222" s="38" t="s">
        <v>287</v>
      </c>
      <c r="AL222" s="43"/>
      <c r="AM222" s="38" t="s">
        <v>39</v>
      </c>
      <c r="AN222" s="38" t="s">
        <v>50</v>
      </c>
      <c r="AO222" s="44">
        <v>0</v>
      </c>
      <c r="AP222" s="39">
        <v>44810.683182870373</v>
      </c>
      <c r="AQ222" s="45" t="s">
        <v>56</v>
      </c>
      <c r="AR222">
        <f t="shared" si="15"/>
        <v>12</v>
      </c>
      <c r="AS222" s="35">
        <v>0.52986111111111112</v>
      </c>
    </row>
    <row r="223" spans="1:45" ht="24" hidden="1" customHeight="1">
      <c r="A223" s="10" t="s">
        <v>35</v>
      </c>
      <c r="B223" s="10" t="s">
        <v>452</v>
      </c>
      <c r="C223" s="42">
        <v>44810.590277777781</v>
      </c>
      <c r="D223" s="42">
        <v>44810.549305555556</v>
      </c>
      <c r="E223" s="10">
        <v>2022</v>
      </c>
      <c r="F223" s="10">
        <f t="shared" si="12"/>
        <v>9</v>
      </c>
      <c r="G223" s="10">
        <f t="shared" si="13"/>
        <v>6</v>
      </c>
      <c r="H223" s="50">
        <f t="shared" si="14"/>
        <v>0.5493055555555556</v>
      </c>
      <c r="I223" s="40" t="s">
        <v>37</v>
      </c>
      <c r="J223" s="40" t="s">
        <v>1866</v>
      </c>
      <c r="K223" s="37">
        <v>11352</v>
      </c>
      <c r="L223" s="41">
        <v>44838.575300925928</v>
      </c>
      <c r="M223" s="40" t="s">
        <v>38</v>
      </c>
      <c r="N223" s="40" t="s">
        <v>39</v>
      </c>
      <c r="O223" s="41"/>
      <c r="P223" s="40" t="s">
        <v>40</v>
      </c>
      <c r="Q223" s="40" t="s">
        <v>56</v>
      </c>
      <c r="R223" s="37">
        <v>1</v>
      </c>
      <c r="S223" s="40" t="s">
        <v>541</v>
      </c>
      <c r="T223" s="37">
        <v>0</v>
      </c>
      <c r="U223" s="40" t="s">
        <v>56</v>
      </c>
      <c r="V223" s="37">
        <v>6258</v>
      </c>
      <c r="W223" s="40" t="s">
        <v>1246</v>
      </c>
      <c r="X223" s="40" t="s">
        <v>1247</v>
      </c>
      <c r="Y223" s="40" t="s">
        <v>45</v>
      </c>
      <c r="Z223" s="40" t="s">
        <v>1867</v>
      </c>
      <c r="AA223" s="41">
        <v>44810.587638888886</v>
      </c>
      <c r="AB223" s="40" t="s">
        <v>94</v>
      </c>
      <c r="AC223" s="10" t="str">
        <f>VLOOKUP(Data!$AB223,Name!$B:$F,2,FALSE)</f>
        <v>IT Support</v>
      </c>
      <c r="AD223" s="10" t="str">
        <f>VLOOKUP(Data!$AB223,Name!$B:$F,3,FALSE)</f>
        <v>Point IT</v>
      </c>
      <c r="AE223" s="10" t="str">
        <f>VLOOKUP(Data!$AB223,Name!$B:$F,4,FALSE)</f>
        <v>Second tier</v>
      </c>
      <c r="AF223" s="10" t="str">
        <f>VLOOKUP(Data!$AB223,Name!$B:$F,5,FALSE)</f>
        <v>Onsite</v>
      </c>
      <c r="AG223" s="40" t="s">
        <v>47</v>
      </c>
      <c r="AH223" s="40" t="s">
        <v>48</v>
      </c>
      <c r="AI223" s="40" t="s">
        <v>455</v>
      </c>
      <c r="AJ223" s="40" t="s">
        <v>1868</v>
      </c>
      <c r="AK223" s="40" t="s">
        <v>328</v>
      </c>
      <c r="AL223" s="46"/>
      <c r="AM223" s="40" t="s">
        <v>39</v>
      </c>
      <c r="AN223" s="40" t="s">
        <v>50</v>
      </c>
      <c r="AO223" s="47">
        <v>0</v>
      </c>
      <c r="AP223" s="41">
        <v>44826.613495370373</v>
      </c>
      <c r="AQ223" s="48" t="s">
        <v>56</v>
      </c>
      <c r="AR223">
        <f t="shared" si="15"/>
        <v>13</v>
      </c>
      <c r="AS223" s="35">
        <v>0.5493055555555556</v>
      </c>
    </row>
    <row r="224" spans="1:45" ht="24" hidden="1" customHeight="1">
      <c r="A224" s="10" t="s">
        <v>35</v>
      </c>
      <c r="B224" s="10" t="s">
        <v>54</v>
      </c>
      <c r="C224" s="42">
        <v>44810.575694444444</v>
      </c>
      <c r="D224" s="42">
        <v>44810.572916666664</v>
      </c>
      <c r="E224" s="10">
        <v>2022</v>
      </c>
      <c r="F224" s="10">
        <f t="shared" si="12"/>
        <v>9</v>
      </c>
      <c r="G224" s="10">
        <f t="shared" si="13"/>
        <v>6</v>
      </c>
      <c r="H224" s="50">
        <f t="shared" si="14"/>
        <v>0.57291666666666663</v>
      </c>
      <c r="I224" s="38" t="s">
        <v>37</v>
      </c>
      <c r="J224" s="38" t="s">
        <v>1869</v>
      </c>
      <c r="K224" s="36">
        <v>11353</v>
      </c>
      <c r="L224" s="39">
        <v>44820.573645833334</v>
      </c>
      <c r="M224" s="38" t="s">
        <v>1870</v>
      </c>
      <c r="N224" s="38" t="s">
        <v>45</v>
      </c>
      <c r="O224" s="39">
        <v>44810.580937500003</v>
      </c>
      <c r="P224" s="38" t="s">
        <v>40</v>
      </c>
      <c r="Q224" s="38" t="s">
        <v>56</v>
      </c>
      <c r="R224" s="36">
        <v>1</v>
      </c>
      <c r="S224" s="38" t="s">
        <v>135</v>
      </c>
      <c r="T224" s="36">
        <v>1</v>
      </c>
      <c r="U224" s="38" t="s">
        <v>56</v>
      </c>
      <c r="V224" s="36">
        <v>8244</v>
      </c>
      <c r="W224" s="38" t="s">
        <v>1871</v>
      </c>
      <c r="X224" s="38" t="s">
        <v>1872</v>
      </c>
      <c r="Y224" s="38" t="s">
        <v>45</v>
      </c>
      <c r="Z224" s="38" t="s">
        <v>1873</v>
      </c>
      <c r="AA224" s="39">
        <v>44810.575983796298</v>
      </c>
      <c r="AB224" s="38" t="s">
        <v>110</v>
      </c>
      <c r="AC224" s="10" t="str">
        <f>VLOOKUP(Data!$AB224,Name!$B:$F,2,FALSE)</f>
        <v>E-sarabun</v>
      </c>
      <c r="AD224" s="10" t="str">
        <f>VLOOKUP(Data!$AB224,Name!$B:$F,3,FALSE)</f>
        <v>CRA</v>
      </c>
      <c r="AE224" s="10" t="str">
        <f>VLOOKUP(Data!$AB224,Name!$B:$F,4,FALSE)</f>
        <v>Second tier</v>
      </c>
      <c r="AF224" s="10" t="str">
        <f>VLOOKUP(Data!$AB224,Name!$B:$F,5,FALSE)</f>
        <v>Second tier</v>
      </c>
      <c r="AG224" s="38" t="s">
        <v>47</v>
      </c>
      <c r="AH224" s="38" t="s">
        <v>48</v>
      </c>
      <c r="AI224" s="38" t="s">
        <v>97</v>
      </c>
      <c r="AJ224" s="38" t="s">
        <v>1874</v>
      </c>
      <c r="AK224" s="38" t="s">
        <v>1227</v>
      </c>
      <c r="AL224" s="43"/>
      <c r="AM224" s="38" t="s">
        <v>39</v>
      </c>
      <c r="AN224" s="38" t="s">
        <v>50</v>
      </c>
      <c r="AO224" s="44">
        <v>0</v>
      </c>
      <c r="AP224" s="39">
        <v>44810.580937500003</v>
      </c>
      <c r="AQ224" s="45" t="s">
        <v>56</v>
      </c>
      <c r="AR224">
        <f t="shared" si="15"/>
        <v>13</v>
      </c>
      <c r="AS224" s="35">
        <v>0.57291666666666663</v>
      </c>
    </row>
    <row r="225" spans="1:45" ht="24" hidden="1" customHeight="1">
      <c r="A225" s="10" t="s">
        <v>35</v>
      </c>
      <c r="B225" s="10" t="s">
        <v>54</v>
      </c>
      <c r="C225" s="42">
        <v>44810.682638888888</v>
      </c>
      <c r="D225" s="42">
        <v>44810.574305555558</v>
      </c>
      <c r="E225" s="10">
        <v>2022</v>
      </c>
      <c r="F225" s="10">
        <f t="shared" si="12"/>
        <v>9</v>
      </c>
      <c r="G225" s="10">
        <f t="shared" si="13"/>
        <v>6</v>
      </c>
      <c r="H225" s="50">
        <f t="shared" si="14"/>
        <v>0.57430555555555551</v>
      </c>
      <c r="I225" s="40" t="s">
        <v>37</v>
      </c>
      <c r="J225" s="40" t="s">
        <v>1875</v>
      </c>
      <c r="K225" s="37">
        <v>11354</v>
      </c>
      <c r="L225" s="41">
        <v>44820.606412037036</v>
      </c>
      <c r="M225" s="40" t="s">
        <v>38</v>
      </c>
      <c r="N225" s="40" t="s">
        <v>39</v>
      </c>
      <c r="O225" s="41"/>
      <c r="P225" s="40" t="s">
        <v>40</v>
      </c>
      <c r="Q225" s="40" t="s">
        <v>56</v>
      </c>
      <c r="R225" s="37">
        <v>1</v>
      </c>
      <c r="S225" s="40" t="s">
        <v>42</v>
      </c>
      <c r="T225" s="37">
        <v>0</v>
      </c>
      <c r="U225" s="40" t="s">
        <v>56</v>
      </c>
      <c r="V225" s="37">
        <v>5735</v>
      </c>
      <c r="W225" s="40" t="s">
        <v>873</v>
      </c>
      <c r="X225" s="40" t="s">
        <v>874</v>
      </c>
      <c r="Y225" s="40" t="s">
        <v>45</v>
      </c>
      <c r="Z225" s="40" t="s">
        <v>1876</v>
      </c>
      <c r="AA225" s="41">
        <v>44810.651261574072</v>
      </c>
      <c r="AB225" s="40" t="s">
        <v>72</v>
      </c>
      <c r="AC225" s="10" t="str">
        <f>VLOOKUP(Data!$AB225,Name!$B:$F,2,FALSE)</f>
        <v>IT Support</v>
      </c>
      <c r="AD225" s="10" t="str">
        <f>VLOOKUP(Data!$AB225,Name!$B:$F,3,FALSE)</f>
        <v>Point IT</v>
      </c>
      <c r="AE225" s="10" t="str">
        <f>VLOOKUP(Data!$AB225,Name!$B:$F,4,FALSE)</f>
        <v>Second tier</v>
      </c>
      <c r="AF225" s="10" t="str">
        <f>VLOOKUP(Data!$AB225,Name!$B:$F,5,FALSE)</f>
        <v>Onsite</v>
      </c>
      <c r="AG225" s="40" t="s">
        <v>47</v>
      </c>
      <c r="AH225" s="40" t="s">
        <v>48</v>
      </c>
      <c r="AI225" s="40" t="s">
        <v>713</v>
      </c>
      <c r="AJ225" s="40" t="s">
        <v>1877</v>
      </c>
      <c r="AK225" s="40" t="s">
        <v>691</v>
      </c>
      <c r="AL225" s="46"/>
      <c r="AM225" s="40" t="s">
        <v>39</v>
      </c>
      <c r="AN225" s="40" t="s">
        <v>50</v>
      </c>
      <c r="AO225" s="47">
        <v>0</v>
      </c>
      <c r="AP225" s="41">
        <v>44810.682800925926</v>
      </c>
      <c r="AQ225" s="48" t="s">
        <v>56</v>
      </c>
      <c r="AR225">
        <f t="shared" si="15"/>
        <v>13</v>
      </c>
      <c r="AS225" s="35">
        <v>0.57430555555555551</v>
      </c>
    </row>
    <row r="226" spans="1:45" ht="24" hidden="1" customHeight="1">
      <c r="A226" s="10" t="s">
        <v>35</v>
      </c>
      <c r="B226" s="10" t="s">
        <v>54</v>
      </c>
      <c r="C226" s="42">
        <v>44810.586111111108</v>
      </c>
      <c r="D226" s="42">
        <v>44810.576388888891</v>
      </c>
      <c r="E226" s="10">
        <v>2022</v>
      </c>
      <c r="F226" s="10">
        <f t="shared" si="12"/>
        <v>9</v>
      </c>
      <c r="G226" s="10">
        <f t="shared" si="13"/>
        <v>6</v>
      </c>
      <c r="H226" s="50">
        <f t="shared" si="14"/>
        <v>0.57638888888888895</v>
      </c>
      <c r="I226" s="38" t="s">
        <v>37</v>
      </c>
      <c r="J226" s="38" t="s">
        <v>39</v>
      </c>
      <c r="K226" s="36">
        <v>11355</v>
      </c>
      <c r="L226" s="39">
        <v>44813.452349537038</v>
      </c>
      <c r="M226" s="38" t="s">
        <v>38</v>
      </c>
      <c r="N226" s="38" t="s">
        <v>39</v>
      </c>
      <c r="O226" s="39"/>
      <c r="P226" s="38" t="s">
        <v>40</v>
      </c>
      <c r="Q226" s="38" t="s">
        <v>56</v>
      </c>
      <c r="R226" s="36">
        <v>1</v>
      </c>
      <c r="S226" s="38" t="s">
        <v>42</v>
      </c>
      <c r="T226" s="36">
        <v>0</v>
      </c>
      <c r="U226" s="38" t="s">
        <v>41</v>
      </c>
      <c r="V226" s="36">
        <v>8244</v>
      </c>
      <c r="W226" s="38" t="s">
        <v>1871</v>
      </c>
      <c r="X226" s="38" t="s">
        <v>1872</v>
      </c>
      <c r="Y226" s="38" t="s">
        <v>45</v>
      </c>
      <c r="Z226" s="38" t="s">
        <v>709</v>
      </c>
      <c r="AA226" s="39">
        <v>44810.586446759262</v>
      </c>
      <c r="AB226" s="38" t="s">
        <v>96</v>
      </c>
      <c r="AC226" s="10" t="str">
        <f>VLOOKUP(Data!$AB226,Name!$B:$F,2,FALSE)</f>
        <v>E-sarabun</v>
      </c>
      <c r="AD226" s="10" t="str">
        <f>VLOOKUP(Data!$AB226,Name!$B:$F,3,FALSE)</f>
        <v>CRA</v>
      </c>
      <c r="AE226" s="10" t="str">
        <f>VLOOKUP(Data!$AB226,Name!$B:$F,4,FALSE)</f>
        <v>Second tier</v>
      </c>
      <c r="AF226" s="10" t="str">
        <f>VLOOKUP(Data!$AB226,Name!$B:$F,5,FALSE)</f>
        <v>Second tier</v>
      </c>
      <c r="AG226" s="38" t="s">
        <v>47</v>
      </c>
      <c r="AH226" s="38" t="s">
        <v>48</v>
      </c>
      <c r="AI226" s="38" t="s">
        <v>97</v>
      </c>
      <c r="AJ226" s="38" t="s">
        <v>1878</v>
      </c>
      <c r="AK226" s="38" t="s">
        <v>1227</v>
      </c>
      <c r="AL226" s="43"/>
      <c r="AM226" s="38" t="s">
        <v>39</v>
      </c>
      <c r="AN226" s="38" t="s">
        <v>53</v>
      </c>
      <c r="AO226" s="44">
        <v>0</v>
      </c>
      <c r="AP226" s="39">
        <v>44810.586446759262</v>
      </c>
      <c r="AQ226" s="45" t="s">
        <v>56</v>
      </c>
      <c r="AR226">
        <f t="shared" si="15"/>
        <v>13</v>
      </c>
      <c r="AS226" s="35">
        <v>0.57638888888888895</v>
      </c>
    </row>
    <row r="227" spans="1:45" ht="24" hidden="1" customHeight="1">
      <c r="A227" s="10" t="s">
        <v>35</v>
      </c>
      <c r="B227" s="10" t="s">
        <v>178</v>
      </c>
      <c r="C227" s="42">
        <v>44811.638194444444</v>
      </c>
      <c r="D227" s="42">
        <v>44810.582638888889</v>
      </c>
      <c r="E227" s="10">
        <v>2022</v>
      </c>
      <c r="F227" s="10">
        <f t="shared" si="12"/>
        <v>9</v>
      </c>
      <c r="G227" s="10">
        <f t="shared" si="13"/>
        <v>6</v>
      </c>
      <c r="H227" s="50">
        <f t="shared" si="14"/>
        <v>0.58263888888888882</v>
      </c>
      <c r="I227" s="40" t="s">
        <v>37</v>
      </c>
      <c r="J227" s="40" t="s">
        <v>39</v>
      </c>
      <c r="K227" s="37">
        <v>11356</v>
      </c>
      <c r="L227" s="41">
        <v>44816.388344907406</v>
      </c>
      <c r="M227" s="40" t="s">
        <v>38</v>
      </c>
      <c r="N227" s="40" t="s">
        <v>39</v>
      </c>
      <c r="O227" s="41"/>
      <c r="P227" s="40" t="s">
        <v>40</v>
      </c>
      <c r="Q227" s="40" t="s">
        <v>56</v>
      </c>
      <c r="R227" s="37">
        <v>1</v>
      </c>
      <c r="S227" s="40" t="s">
        <v>54</v>
      </c>
      <c r="T227" s="37">
        <v>0</v>
      </c>
      <c r="U227" s="40" t="s">
        <v>41</v>
      </c>
      <c r="V227" s="37">
        <v>8414</v>
      </c>
      <c r="W227" s="40" t="s">
        <v>675</v>
      </c>
      <c r="X227" s="40" t="s">
        <v>676</v>
      </c>
      <c r="Y227" s="40" t="s">
        <v>45</v>
      </c>
      <c r="Z227" s="40" t="s">
        <v>1879</v>
      </c>
      <c r="AA227" s="41">
        <v>44810.709293981483</v>
      </c>
      <c r="AB227" s="40" t="s">
        <v>59</v>
      </c>
      <c r="AC227" s="10" t="str">
        <f>VLOOKUP(Data!$AB227,Name!$B:$F,2,FALSE)</f>
        <v>PC Team</v>
      </c>
      <c r="AD227" s="10" t="str">
        <f>VLOOKUP(Data!$AB227,Name!$B:$F,3,FALSE)</f>
        <v>7Sense (Lenovo)</v>
      </c>
      <c r="AE227" s="10" t="str">
        <f>VLOOKUP(Data!$AB227,Name!$B:$F,4,FALSE)</f>
        <v>Second tier</v>
      </c>
      <c r="AF227" s="10" t="str">
        <f>VLOOKUP(Data!$AB227,Name!$B:$F,5,FALSE)</f>
        <v>Onsite</v>
      </c>
      <c r="AG227" s="40" t="s">
        <v>47</v>
      </c>
      <c r="AH227" s="40" t="s">
        <v>48</v>
      </c>
      <c r="AI227" s="40" t="s">
        <v>182</v>
      </c>
      <c r="AJ227" s="40" t="s">
        <v>677</v>
      </c>
      <c r="AK227" s="40" t="s">
        <v>1304</v>
      </c>
      <c r="AL227" s="46">
        <v>44686</v>
      </c>
      <c r="AM227" s="40" t="s">
        <v>39</v>
      </c>
      <c r="AN227" s="40" t="s">
        <v>53</v>
      </c>
      <c r="AO227" s="47">
        <v>0</v>
      </c>
      <c r="AP227" s="41">
        <v>44811.793252314812</v>
      </c>
      <c r="AQ227" s="48" t="s">
        <v>56</v>
      </c>
      <c r="AR227">
        <f t="shared" si="15"/>
        <v>13</v>
      </c>
      <c r="AS227" s="35">
        <v>0.58263888888888882</v>
      </c>
    </row>
    <row r="228" spans="1:45" ht="24" hidden="1" customHeight="1">
      <c r="A228" s="10" t="s">
        <v>35</v>
      </c>
      <c r="B228" s="10" t="s">
        <v>54</v>
      </c>
      <c r="C228" s="42">
        <v>44810.685416666667</v>
      </c>
      <c r="D228" s="42">
        <v>44810.600694444445</v>
      </c>
      <c r="E228" s="10">
        <v>2022</v>
      </c>
      <c r="F228" s="10">
        <f t="shared" si="12"/>
        <v>9</v>
      </c>
      <c r="G228" s="10">
        <f t="shared" si="13"/>
        <v>6</v>
      </c>
      <c r="H228" s="50">
        <f t="shared" si="14"/>
        <v>0.60069444444444442</v>
      </c>
      <c r="I228" s="38" t="s">
        <v>37</v>
      </c>
      <c r="J228" s="38" t="s">
        <v>1880</v>
      </c>
      <c r="K228" s="36">
        <v>11357</v>
      </c>
      <c r="L228" s="39">
        <v>44838.527395833335</v>
      </c>
      <c r="M228" s="38" t="s">
        <v>38</v>
      </c>
      <c r="N228" s="38" t="s">
        <v>39</v>
      </c>
      <c r="O228" s="39"/>
      <c r="P228" s="38" t="s">
        <v>40</v>
      </c>
      <c r="Q228" s="38" t="s">
        <v>56</v>
      </c>
      <c r="R228" s="36">
        <v>1</v>
      </c>
      <c r="S228" s="38" t="s">
        <v>42</v>
      </c>
      <c r="T228" s="36">
        <v>0</v>
      </c>
      <c r="U228" s="38" t="s">
        <v>56</v>
      </c>
      <c r="V228" s="36">
        <v>894508038</v>
      </c>
      <c r="W228" s="38" t="s">
        <v>601</v>
      </c>
      <c r="X228" s="38" t="s">
        <v>602</v>
      </c>
      <c r="Y228" s="38" t="s">
        <v>45</v>
      </c>
      <c r="Z228" s="38" t="s">
        <v>1881</v>
      </c>
      <c r="AA228" s="39">
        <v>44810.676504629628</v>
      </c>
      <c r="AB228" s="38" t="s">
        <v>67</v>
      </c>
      <c r="AC228" s="10" t="str">
        <f>VLOOKUP(Data!$AB228,Name!$B:$F,2,FALSE)</f>
        <v>IT Support</v>
      </c>
      <c r="AD228" s="10" t="str">
        <f>VLOOKUP(Data!$AB228,Name!$B:$F,3,FALSE)</f>
        <v>Point IT</v>
      </c>
      <c r="AE228" s="10" t="str">
        <f>VLOOKUP(Data!$AB228,Name!$B:$F,4,FALSE)</f>
        <v>Second tier</v>
      </c>
      <c r="AF228" s="10" t="str">
        <f>VLOOKUP(Data!$AB228,Name!$B:$F,5,FALSE)</f>
        <v>Onsite</v>
      </c>
      <c r="AG228" s="38" t="s">
        <v>47</v>
      </c>
      <c r="AH228" s="38" t="s">
        <v>48</v>
      </c>
      <c r="AI228" s="38" t="s">
        <v>792</v>
      </c>
      <c r="AJ228" s="38" t="s">
        <v>1882</v>
      </c>
      <c r="AK228" s="38" t="s">
        <v>1883</v>
      </c>
      <c r="AL228" s="43"/>
      <c r="AM228" s="38" t="s">
        <v>39</v>
      </c>
      <c r="AN228" s="38" t="s">
        <v>50</v>
      </c>
      <c r="AO228" s="44">
        <v>0</v>
      </c>
      <c r="AP228" s="39">
        <v>44826.602395833332</v>
      </c>
      <c r="AQ228" s="45" t="s">
        <v>41</v>
      </c>
      <c r="AR228">
        <f t="shared" si="15"/>
        <v>14</v>
      </c>
      <c r="AS228" s="35">
        <v>0.60069444444444442</v>
      </c>
    </row>
    <row r="229" spans="1:45" ht="24" hidden="1" customHeight="1">
      <c r="A229" s="10" t="s">
        <v>35</v>
      </c>
      <c r="B229" s="10" t="s">
        <v>982</v>
      </c>
      <c r="C229" s="10"/>
      <c r="D229" s="42">
        <v>44810.606249999997</v>
      </c>
      <c r="E229" s="10">
        <v>2022</v>
      </c>
      <c r="F229" s="10">
        <f t="shared" si="12"/>
        <v>9</v>
      </c>
      <c r="G229" s="10">
        <f t="shared" si="13"/>
        <v>6</v>
      </c>
      <c r="H229" s="50">
        <f t="shared" si="14"/>
        <v>0.60625000000000007</v>
      </c>
      <c r="I229" s="40" t="s">
        <v>37</v>
      </c>
      <c r="J229" s="40" t="s">
        <v>39</v>
      </c>
      <c r="K229" s="37">
        <v>11358</v>
      </c>
      <c r="L229" s="41">
        <v>44820.458333333336</v>
      </c>
      <c r="M229" s="40" t="s">
        <v>38</v>
      </c>
      <c r="N229" s="40" t="s">
        <v>39</v>
      </c>
      <c r="O229" s="41"/>
      <c r="P229" s="40" t="s">
        <v>40</v>
      </c>
      <c r="Q229" s="40" t="s">
        <v>56</v>
      </c>
      <c r="R229" s="37">
        <v>1</v>
      </c>
      <c r="S229" s="40" t="s">
        <v>39</v>
      </c>
      <c r="T229" s="37">
        <v>0</v>
      </c>
      <c r="U229" s="40" t="s">
        <v>41</v>
      </c>
      <c r="V229" s="37">
        <v>8760</v>
      </c>
      <c r="W229" s="40" t="s">
        <v>1884</v>
      </c>
      <c r="X229" s="40" t="s">
        <v>1885</v>
      </c>
      <c r="Y229" s="40" t="s">
        <v>39</v>
      </c>
      <c r="Z229" s="40" t="s">
        <v>39</v>
      </c>
      <c r="AA229" s="41"/>
      <c r="AB229" s="40" t="s">
        <v>1886</v>
      </c>
      <c r="AC229" s="10" t="e">
        <f>VLOOKUP(Data!$AB229,Name!$B:$F,2,FALSE)</f>
        <v>#N/A</v>
      </c>
      <c r="AD229" s="10" t="e">
        <f>VLOOKUP(Data!$AB229,Name!$B:$F,3,FALSE)</f>
        <v>#N/A</v>
      </c>
      <c r="AE229" s="10" t="e">
        <f>VLOOKUP(Data!$AB229,Name!$B:$F,4,FALSE)</f>
        <v>#N/A</v>
      </c>
      <c r="AF229" s="10" t="e">
        <f>VLOOKUP(Data!$AB229,Name!$B:$F,5,FALSE)</f>
        <v>#N/A</v>
      </c>
      <c r="AG229" s="40" t="s">
        <v>47</v>
      </c>
      <c r="AH229" s="40" t="s">
        <v>160</v>
      </c>
      <c r="AI229" s="40" t="s">
        <v>983</v>
      </c>
      <c r="AJ229" s="40" t="s">
        <v>1887</v>
      </c>
      <c r="AK229" s="40" t="s">
        <v>569</v>
      </c>
      <c r="AL229" s="46"/>
      <c r="AM229" s="40" t="s">
        <v>39</v>
      </c>
      <c r="AN229" s="40" t="s">
        <v>53</v>
      </c>
      <c r="AO229" s="47">
        <v>0</v>
      </c>
      <c r="AP229" s="41">
        <v>44813.617488425924</v>
      </c>
      <c r="AQ229" s="48" t="s">
        <v>56</v>
      </c>
      <c r="AR229">
        <f t="shared" si="15"/>
        <v>14</v>
      </c>
      <c r="AS229" s="35">
        <v>0.60625000000000007</v>
      </c>
    </row>
    <row r="230" spans="1:45" ht="24" hidden="1" customHeight="1">
      <c r="A230" s="10" t="s">
        <v>35</v>
      </c>
      <c r="B230" s="10" t="s">
        <v>36</v>
      </c>
      <c r="C230" s="42">
        <v>44810.685416666667</v>
      </c>
      <c r="D230" s="42">
        <v>44810.60833333333</v>
      </c>
      <c r="E230" s="10">
        <v>2022</v>
      </c>
      <c r="F230" s="10">
        <f t="shared" si="12"/>
        <v>9</v>
      </c>
      <c r="G230" s="10">
        <f t="shared" si="13"/>
        <v>6</v>
      </c>
      <c r="H230" s="50">
        <f t="shared" si="14"/>
        <v>0.60833333333333328</v>
      </c>
      <c r="I230" s="38" t="s">
        <v>37</v>
      </c>
      <c r="J230" s="38" t="s">
        <v>1888</v>
      </c>
      <c r="K230" s="36">
        <v>11359</v>
      </c>
      <c r="L230" s="39">
        <v>44820.615023148152</v>
      </c>
      <c r="M230" s="38" t="s">
        <v>38</v>
      </c>
      <c r="N230" s="38" t="s">
        <v>39</v>
      </c>
      <c r="O230" s="39"/>
      <c r="P230" s="38" t="s">
        <v>40</v>
      </c>
      <c r="Q230" s="38" t="s">
        <v>56</v>
      </c>
      <c r="R230" s="36">
        <v>1</v>
      </c>
      <c r="S230" s="38" t="s">
        <v>42</v>
      </c>
      <c r="T230" s="36">
        <v>0</v>
      </c>
      <c r="U230" s="38" t="s">
        <v>56</v>
      </c>
      <c r="V230" s="36">
        <v>8633</v>
      </c>
      <c r="W230" s="38" t="s">
        <v>1889</v>
      </c>
      <c r="X230" s="38" t="s">
        <v>1890</v>
      </c>
      <c r="Y230" s="38" t="s">
        <v>45</v>
      </c>
      <c r="Z230" s="38" t="s">
        <v>1891</v>
      </c>
      <c r="AA230" s="39">
        <v>44810.679699074077</v>
      </c>
      <c r="AB230" s="38" t="s">
        <v>58</v>
      </c>
      <c r="AC230" s="10" t="str">
        <f>VLOOKUP(Data!$AB230,Name!$B:$F,2,FALSE)</f>
        <v>IT Support</v>
      </c>
      <c r="AD230" s="10" t="str">
        <f>VLOOKUP(Data!$AB230,Name!$B:$F,3,FALSE)</f>
        <v>Point IT</v>
      </c>
      <c r="AE230" s="10" t="str">
        <f>VLOOKUP(Data!$AB230,Name!$B:$F,4,FALSE)</f>
        <v>Second tier</v>
      </c>
      <c r="AF230" s="10" t="str">
        <f>VLOOKUP(Data!$AB230,Name!$B:$F,5,FALSE)</f>
        <v>Onsite</v>
      </c>
      <c r="AG230" s="38" t="s">
        <v>47</v>
      </c>
      <c r="AH230" s="38" t="s">
        <v>48</v>
      </c>
      <c r="AI230" s="38" t="s">
        <v>49</v>
      </c>
      <c r="AJ230" s="38" t="s">
        <v>1892</v>
      </c>
      <c r="AK230" s="38" t="s">
        <v>1893</v>
      </c>
      <c r="AL230" s="43"/>
      <c r="AM230" s="38" t="s">
        <v>39</v>
      </c>
      <c r="AN230" s="38" t="s">
        <v>50</v>
      </c>
      <c r="AO230" s="44">
        <v>0</v>
      </c>
      <c r="AP230" s="39">
        <v>44810.685856481483</v>
      </c>
      <c r="AQ230" s="45" t="s">
        <v>56</v>
      </c>
      <c r="AR230">
        <f t="shared" si="15"/>
        <v>14</v>
      </c>
      <c r="AS230" s="35">
        <v>0.60833333333333328</v>
      </c>
    </row>
    <row r="231" spans="1:45" ht="24" hidden="1" customHeight="1">
      <c r="A231" s="10" t="s">
        <v>35</v>
      </c>
      <c r="B231" s="10" t="s">
        <v>54</v>
      </c>
      <c r="C231" s="42">
        <v>44810.626388888886</v>
      </c>
      <c r="D231" s="42">
        <v>44810.620138888888</v>
      </c>
      <c r="E231" s="10">
        <v>2022</v>
      </c>
      <c r="F231" s="10">
        <f t="shared" si="12"/>
        <v>9</v>
      </c>
      <c r="G231" s="10">
        <f t="shared" si="13"/>
        <v>6</v>
      </c>
      <c r="H231" s="50">
        <f t="shared" si="14"/>
        <v>0.62013888888888891</v>
      </c>
      <c r="I231" s="40" t="s">
        <v>37</v>
      </c>
      <c r="J231" s="40" t="s">
        <v>1894</v>
      </c>
      <c r="K231" s="37">
        <v>11360</v>
      </c>
      <c r="L231" s="41">
        <v>44820.621087962965</v>
      </c>
      <c r="M231" s="40" t="s">
        <v>38</v>
      </c>
      <c r="N231" s="40" t="s">
        <v>39</v>
      </c>
      <c r="O231" s="41"/>
      <c r="P231" s="40" t="s">
        <v>40</v>
      </c>
      <c r="Q231" s="40" t="s">
        <v>56</v>
      </c>
      <c r="R231" s="37">
        <v>1</v>
      </c>
      <c r="S231" s="40" t="s">
        <v>42</v>
      </c>
      <c r="T231" s="37">
        <v>0</v>
      </c>
      <c r="U231" s="40" t="s">
        <v>56</v>
      </c>
      <c r="V231" s="37">
        <v>6482</v>
      </c>
      <c r="W231" s="40" t="s">
        <v>114</v>
      </c>
      <c r="X231" s="40" t="s">
        <v>115</v>
      </c>
      <c r="Y231" s="40" t="s">
        <v>45</v>
      </c>
      <c r="Z231" s="40" t="s">
        <v>1895</v>
      </c>
      <c r="AA231" s="41">
        <v>44810.626643518517</v>
      </c>
      <c r="AB231" s="40" t="s">
        <v>223</v>
      </c>
      <c r="AC231" s="10" t="str">
        <f>VLOOKUP(Data!$AB231,Name!$B:$F,2,FALSE)</f>
        <v>IT Support</v>
      </c>
      <c r="AD231" s="10" t="str">
        <f>VLOOKUP(Data!$AB231,Name!$B:$F,3,FALSE)</f>
        <v>Point IT</v>
      </c>
      <c r="AE231" s="10" t="str">
        <f>VLOOKUP(Data!$AB231,Name!$B:$F,4,FALSE)</f>
        <v>Second tier</v>
      </c>
      <c r="AF231" s="10" t="str">
        <f>VLOOKUP(Data!$AB231,Name!$B:$F,5,FALSE)</f>
        <v>Onsite</v>
      </c>
      <c r="AG231" s="40" t="s">
        <v>47</v>
      </c>
      <c r="AH231" s="40" t="s">
        <v>48</v>
      </c>
      <c r="AI231" s="40" t="s">
        <v>475</v>
      </c>
      <c r="AJ231" s="40" t="s">
        <v>1896</v>
      </c>
      <c r="AK231" s="40" t="s">
        <v>564</v>
      </c>
      <c r="AL231" s="46"/>
      <c r="AM231" s="40" t="s">
        <v>39</v>
      </c>
      <c r="AN231" s="40" t="s">
        <v>50</v>
      </c>
      <c r="AO231" s="47">
        <v>0</v>
      </c>
      <c r="AP231" s="41">
        <v>44810.626643518517</v>
      </c>
      <c r="AQ231" s="48" t="s">
        <v>56</v>
      </c>
      <c r="AR231">
        <f t="shared" si="15"/>
        <v>14</v>
      </c>
      <c r="AS231" s="35">
        <v>0.62013888888888891</v>
      </c>
    </row>
    <row r="232" spans="1:45" ht="24" hidden="1" customHeight="1">
      <c r="A232" s="10" t="s">
        <v>35</v>
      </c>
      <c r="B232" s="10" t="s">
        <v>982</v>
      </c>
      <c r="C232" s="10"/>
      <c r="D232" s="42">
        <v>44810.62222222222</v>
      </c>
      <c r="E232" s="10">
        <v>2022</v>
      </c>
      <c r="F232" s="10">
        <f t="shared" si="12"/>
        <v>9</v>
      </c>
      <c r="G232" s="10">
        <f t="shared" si="13"/>
        <v>6</v>
      </c>
      <c r="H232" s="50">
        <f t="shared" si="14"/>
        <v>0.62222222222222223</v>
      </c>
      <c r="I232" s="38" t="s">
        <v>37</v>
      </c>
      <c r="J232" s="38" t="s">
        <v>39</v>
      </c>
      <c r="K232" s="36">
        <v>11361</v>
      </c>
      <c r="L232" s="39">
        <v>44834.458333333336</v>
      </c>
      <c r="M232" s="38" t="s">
        <v>38</v>
      </c>
      <c r="N232" s="38" t="s">
        <v>39</v>
      </c>
      <c r="O232" s="39"/>
      <c r="P232" s="38" t="s">
        <v>40</v>
      </c>
      <c r="Q232" s="38" t="s">
        <v>56</v>
      </c>
      <c r="R232" s="36">
        <v>2</v>
      </c>
      <c r="S232" s="38" t="s">
        <v>39</v>
      </c>
      <c r="T232" s="36">
        <v>0</v>
      </c>
      <c r="U232" s="38" t="s">
        <v>41</v>
      </c>
      <c r="V232" s="36">
        <v>8414</v>
      </c>
      <c r="W232" s="38" t="s">
        <v>675</v>
      </c>
      <c r="X232" s="38" t="s">
        <v>676</v>
      </c>
      <c r="Y232" s="38" t="s">
        <v>39</v>
      </c>
      <c r="Z232" s="38" t="s">
        <v>39</v>
      </c>
      <c r="AA232" s="39"/>
      <c r="AB232" s="38" t="s">
        <v>1886</v>
      </c>
      <c r="AC232" s="10" t="e">
        <f>VLOOKUP(Data!$AB232,Name!$B:$F,2,FALSE)</f>
        <v>#N/A</v>
      </c>
      <c r="AD232" s="10" t="e">
        <f>VLOOKUP(Data!$AB232,Name!$B:$F,3,FALSE)</f>
        <v>#N/A</v>
      </c>
      <c r="AE232" s="10" t="e">
        <f>VLOOKUP(Data!$AB232,Name!$B:$F,4,FALSE)</f>
        <v>#N/A</v>
      </c>
      <c r="AF232" s="10" t="e">
        <f>VLOOKUP(Data!$AB232,Name!$B:$F,5,FALSE)</f>
        <v>#N/A</v>
      </c>
      <c r="AG232" s="38" t="s">
        <v>47</v>
      </c>
      <c r="AH232" s="38" t="s">
        <v>160</v>
      </c>
      <c r="AI232" s="38" t="s">
        <v>983</v>
      </c>
      <c r="AJ232" s="38" t="s">
        <v>677</v>
      </c>
      <c r="AK232" s="38" t="s">
        <v>1304</v>
      </c>
      <c r="AL232" s="43"/>
      <c r="AM232" s="38" t="s">
        <v>39</v>
      </c>
      <c r="AN232" s="38" t="s">
        <v>53</v>
      </c>
      <c r="AO232" s="44">
        <v>0</v>
      </c>
      <c r="AP232" s="39">
        <v>44818.412986111114</v>
      </c>
      <c r="AQ232" s="45" t="s">
        <v>56</v>
      </c>
      <c r="AR232">
        <f t="shared" si="15"/>
        <v>14</v>
      </c>
      <c r="AS232" s="35">
        <v>0.62222222222222223</v>
      </c>
    </row>
    <row r="233" spans="1:45" ht="24" hidden="1" customHeight="1">
      <c r="A233" s="10" t="s">
        <v>35</v>
      </c>
      <c r="B233" s="10" t="s">
        <v>73</v>
      </c>
      <c r="C233" s="42">
        <v>44810.681944444441</v>
      </c>
      <c r="D233" s="42">
        <v>44810.625</v>
      </c>
      <c r="E233" s="10">
        <v>2022</v>
      </c>
      <c r="F233" s="10">
        <f t="shared" si="12"/>
        <v>9</v>
      </c>
      <c r="G233" s="10">
        <f t="shared" si="13"/>
        <v>6</v>
      </c>
      <c r="H233" s="50">
        <f t="shared" si="14"/>
        <v>0.625</v>
      </c>
      <c r="I233" s="40" t="s">
        <v>37</v>
      </c>
      <c r="J233" s="40" t="s">
        <v>1897</v>
      </c>
      <c r="K233" s="37">
        <v>11362</v>
      </c>
      <c r="L233" s="41">
        <v>44831.458912037036</v>
      </c>
      <c r="M233" s="40" t="s">
        <v>38</v>
      </c>
      <c r="N233" s="40" t="s">
        <v>39</v>
      </c>
      <c r="O233" s="41"/>
      <c r="P233" s="40" t="s">
        <v>40</v>
      </c>
      <c r="Q233" s="40" t="s">
        <v>56</v>
      </c>
      <c r="R233" s="37">
        <v>1</v>
      </c>
      <c r="S233" s="40" t="s">
        <v>42</v>
      </c>
      <c r="T233" s="37">
        <v>0</v>
      </c>
      <c r="U233" s="40" t="s">
        <v>41</v>
      </c>
      <c r="V233" s="37">
        <v>8130</v>
      </c>
      <c r="W233" s="40" t="s">
        <v>879</v>
      </c>
      <c r="X233" s="40" t="s">
        <v>880</v>
      </c>
      <c r="Y233" s="40" t="s">
        <v>45</v>
      </c>
      <c r="Z233" s="40" t="s">
        <v>762</v>
      </c>
      <c r="AA233" s="41">
        <v>44810.632997685185</v>
      </c>
      <c r="AB233" s="40" t="s">
        <v>94</v>
      </c>
      <c r="AC233" s="10" t="str">
        <f>VLOOKUP(Data!$AB233,Name!$B:$F,2,FALSE)</f>
        <v>IT Support</v>
      </c>
      <c r="AD233" s="10" t="str">
        <f>VLOOKUP(Data!$AB233,Name!$B:$F,3,FALSE)</f>
        <v>Point IT</v>
      </c>
      <c r="AE233" s="10" t="str">
        <f>VLOOKUP(Data!$AB233,Name!$B:$F,4,FALSE)</f>
        <v>Second tier</v>
      </c>
      <c r="AF233" s="10" t="str">
        <f>VLOOKUP(Data!$AB233,Name!$B:$F,5,FALSE)</f>
        <v>Onsite</v>
      </c>
      <c r="AG233" s="40" t="s">
        <v>47</v>
      </c>
      <c r="AH233" s="40" t="s">
        <v>48</v>
      </c>
      <c r="AI233" s="40" t="s">
        <v>105</v>
      </c>
      <c r="AJ233" s="40" t="s">
        <v>1898</v>
      </c>
      <c r="AK233" s="40" t="s">
        <v>480</v>
      </c>
      <c r="AL233" s="46"/>
      <c r="AM233" s="40" t="s">
        <v>39</v>
      </c>
      <c r="AN233" s="40" t="s">
        <v>50</v>
      </c>
      <c r="AO233" s="47">
        <v>0</v>
      </c>
      <c r="AP233" s="41">
        <v>44826.591550925928</v>
      </c>
      <c r="AQ233" s="48" t="s">
        <v>56</v>
      </c>
      <c r="AR233">
        <f t="shared" si="15"/>
        <v>15</v>
      </c>
      <c r="AS233" s="35">
        <v>0.625</v>
      </c>
    </row>
    <row r="234" spans="1:45" ht="24" hidden="1" customHeight="1">
      <c r="A234" s="10" t="s">
        <v>35</v>
      </c>
      <c r="B234" s="10" t="s">
        <v>54</v>
      </c>
      <c r="C234" s="42">
        <v>44810.664583333331</v>
      </c>
      <c r="D234" s="42">
        <v>44810.629861111112</v>
      </c>
      <c r="E234" s="10">
        <v>2022</v>
      </c>
      <c r="F234" s="10">
        <f t="shared" si="12"/>
        <v>9</v>
      </c>
      <c r="G234" s="10">
        <f t="shared" si="13"/>
        <v>6</v>
      </c>
      <c r="H234" s="50">
        <f t="shared" si="14"/>
        <v>0.62986111111111109</v>
      </c>
      <c r="I234" s="38" t="s">
        <v>37</v>
      </c>
      <c r="J234" s="38" t="s">
        <v>1899</v>
      </c>
      <c r="K234" s="36">
        <v>11363</v>
      </c>
      <c r="L234" s="39">
        <v>44820.630729166667</v>
      </c>
      <c r="M234" s="38" t="s">
        <v>597</v>
      </c>
      <c r="N234" s="38" t="s">
        <v>45</v>
      </c>
      <c r="O234" s="39">
        <v>44810.638437499998</v>
      </c>
      <c r="P234" s="38" t="s">
        <v>40</v>
      </c>
      <c r="Q234" s="38" t="s">
        <v>56</v>
      </c>
      <c r="R234" s="36">
        <v>3</v>
      </c>
      <c r="S234" s="38" t="s">
        <v>135</v>
      </c>
      <c r="T234" s="36">
        <v>1</v>
      </c>
      <c r="U234" s="38" t="s">
        <v>56</v>
      </c>
      <c r="V234" s="36">
        <v>6252</v>
      </c>
      <c r="W234" s="38" t="s">
        <v>1900</v>
      </c>
      <c r="X234" s="38" t="s">
        <v>1901</v>
      </c>
      <c r="Y234" s="38" t="s">
        <v>45</v>
      </c>
      <c r="Z234" s="38" t="s">
        <v>126</v>
      </c>
      <c r="AA234" s="39">
        <v>44810.66510416667</v>
      </c>
      <c r="AB234" s="38" t="s">
        <v>96</v>
      </c>
      <c r="AC234" s="10" t="str">
        <f>VLOOKUP(Data!$AB234,Name!$B:$F,2,FALSE)</f>
        <v>E-sarabun</v>
      </c>
      <c r="AD234" s="10" t="str">
        <f>VLOOKUP(Data!$AB234,Name!$B:$F,3,FALSE)</f>
        <v>CRA</v>
      </c>
      <c r="AE234" s="10" t="str">
        <f>VLOOKUP(Data!$AB234,Name!$B:$F,4,FALSE)</f>
        <v>Second tier</v>
      </c>
      <c r="AF234" s="10" t="str">
        <f>VLOOKUP(Data!$AB234,Name!$B:$F,5,FALSE)</f>
        <v>Second tier</v>
      </c>
      <c r="AG234" s="38" t="s">
        <v>47</v>
      </c>
      <c r="AH234" s="38" t="s">
        <v>48</v>
      </c>
      <c r="AI234" s="38" t="s">
        <v>97</v>
      </c>
      <c r="AJ234" s="38" t="s">
        <v>1902</v>
      </c>
      <c r="AK234" s="38" t="s">
        <v>756</v>
      </c>
      <c r="AL234" s="43"/>
      <c r="AM234" s="38" t="s">
        <v>39</v>
      </c>
      <c r="AN234" s="38" t="s">
        <v>53</v>
      </c>
      <c r="AO234" s="44">
        <v>0</v>
      </c>
      <c r="AP234" s="39">
        <v>44810.66510416667</v>
      </c>
      <c r="AQ234" s="45" t="s">
        <v>56</v>
      </c>
      <c r="AR234">
        <f t="shared" si="15"/>
        <v>15</v>
      </c>
      <c r="AS234" s="35">
        <v>0.62986111111111109</v>
      </c>
    </row>
    <row r="235" spans="1:45" ht="24" hidden="1" customHeight="1">
      <c r="A235" s="10" t="s">
        <v>35</v>
      </c>
      <c r="B235" s="10" t="s">
        <v>171</v>
      </c>
      <c r="C235" s="42">
        <v>44810.686111111114</v>
      </c>
      <c r="D235" s="42">
        <v>44810.632638888892</v>
      </c>
      <c r="E235" s="10">
        <v>2022</v>
      </c>
      <c r="F235" s="10">
        <f t="shared" si="12"/>
        <v>9</v>
      </c>
      <c r="G235" s="10">
        <f t="shared" si="13"/>
        <v>6</v>
      </c>
      <c r="H235" s="50">
        <f t="shared" si="14"/>
        <v>0.63263888888888886</v>
      </c>
      <c r="I235" s="40" t="s">
        <v>37</v>
      </c>
      <c r="J235" s="40" t="s">
        <v>1903</v>
      </c>
      <c r="K235" s="37">
        <v>11364</v>
      </c>
      <c r="L235" s="41">
        <v>44820.63890046296</v>
      </c>
      <c r="M235" s="40" t="s">
        <v>38</v>
      </c>
      <c r="N235" s="40" t="s">
        <v>39</v>
      </c>
      <c r="O235" s="41"/>
      <c r="P235" s="40" t="s">
        <v>40</v>
      </c>
      <c r="Q235" s="40" t="s">
        <v>56</v>
      </c>
      <c r="R235" s="37">
        <v>1</v>
      </c>
      <c r="S235" s="40" t="s">
        <v>42</v>
      </c>
      <c r="T235" s="37">
        <v>0</v>
      </c>
      <c r="U235" s="40" t="s">
        <v>56</v>
      </c>
      <c r="V235" s="37">
        <v>8242</v>
      </c>
      <c r="W235" s="40" t="s">
        <v>422</v>
      </c>
      <c r="X235" s="40" t="s">
        <v>423</v>
      </c>
      <c r="Y235" s="40" t="s">
        <v>45</v>
      </c>
      <c r="Z235" s="40" t="s">
        <v>1904</v>
      </c>
      <c r="AA235" s="41">
        <v>44810.680868055555</v>
      </c>
      <c r="AB235" s="40" t="s">
        <v>58</v>
      </c>
      <c r="AC235" s="10" t="str">
        <f>VLOOKUP(Data!$AB235,Name!$B:$F,2,FALSE)</f>
        <v>IT Support</v>
      </c>
      <c r="AD235" s="10" t="str">
        <f>VLOOKUP(Data!$AB235,Name!$B:$F,3,FALSE)</f>
        <v>Point IT</v>
      </c>
      <c r="AE235" s="10" t="str">
        <f>VLOOKUP(Data!$AB235,Name!$B:$F,4,FALSE)</f>
        <v>Second tier</v>
      </c>
      <c r="AF235" s="10" t="str">
        <f>VLOOKUP(Data!$AB235,Name!$B:$F,5,FALSE)</f>
        <v>Onsite</v>
      </c>
      <c r="AG235" s="40" t="s">
        <v>47</v>
      </c>
      <c r="AH235" s="40" t="s">
        <v>48</v>
      </c>
      <c r="AI235" s="40" t="s">
        <v>190</v>
      </c>
      <c r="AJ235" s="40" t="s">
        <v>1905</v>
      </c>
      <c r="AK235" s="40" t="s">
        <v>1227</v>
      </c>
      <c r="AL235" s="46"/>
      <c r="AM235" s="40" t="s">
        <v>39</v>
      </c>
      <c r="AN235" s="40" t="s">
        <v>50</v>
      </c>
      <c r="AO235" s="47">
        <v>0</v>
      </c>
      <c r="AP235" s="41">
        <v>44810.686122685183</v>
      </c>
      <c r="AQ235" s="48" t="s">
        <v>56</v>
      </c>
      <c r="AR235">
        <f t="shared" si="15"/>
        <v>15</v>
      </c>
      <c r="AS235" s="35">
        <v>0.63263888888888886</v>
      </c>
    </row>
    <row r="236" spans="1:45" ht="24" hidden="1" customHeight="1">
      <c r="A236" s="10" t="s">
        <v>35</v>
      </c>
      <c r="B236" s="10" t="s">
        <v>499</v>
      </c>
      <c r="C236" s="42">
        <v>44810.676388888889</v>
      </c>
      <c r="D236" s="42">
        <v>44810.634722222225</v>
      </c>
      <c r="E236" s="10">
        <v>2022</v>
      </c>
      <c r="F236" s="10">
        <f t="shared" si="12"/>
        <v>9</v>
      </c>
      <c r="G236" s="10">
        <f t="shared" si="13"/>
        <v>6</v>
      </c>
      <c r="H236" s="50">
        <f t="shared" si="14"/>
        <v>0.63472222222222219</v>
      </c>
      <c r="I236" s="38" t="s">
        <v>37</v>
      </c>
      <c r="J236" s="38" t="s">
        <v>1906</v>
      </c>
      <c r="K236" s="36">
        <v>11365</v>
      </c>
      <c r="L236" s="39">
        <v>44838.594108796293</v>
      </c>
      <c r="M236" s="38" t="s">
        <v>38</v>
      </c>
      <c r="N236" s="38" t="s">
        <v>39</v>
      </c>
      <c r="O236" s="39"/>
      <c r="P236" s="38" t="s">
        <v>40</v>
      </c>
      <c r="Q236" s="38" t="s">
        <v>56</v>
      </c>
      <c r="R236" s="36">
        <v>1</v>
      </c>
      <c r="S236" s="38" t="s">
        <v>452</v>
      </c>
      <c r="T236" s="36">
        <v>0</v>
      </c>
      <c r="U236" s="38" t="s">
        <v>56</v>
      </c>
      <c r="V236" s="36">
        <v>6482</v>
      </c>
      <c r="W236" s="38" t="s">
        <v>114</v>
      </c>
      <c r="X236" s="38" t="s">
        <v>115</v>
      </c>
      <c r="Y236" s="38" t="s">
        <v>45</v>
      </c>
      <c r="Z236" s="38" t="s">
        <v>1907</v>
      </c>
      <c r="AA236" s="39">
        <v>44810.653819444444</v>
      </c>
      <c r="AB236" s="38" t="s">
        <v>94</v>
      </c>
      <c r="AC236" s="10" t="str">
        <f>VLOOKUP(Data!$AB236,Name!$B:$F,2,FALSE)</f>
        <v>IT Support</v>
      </c>
      <c r="AD236" s="10" t="str">
        <f>VLOOKUP(Data!$AB236,Name!$B:$F,3,FALSE)</f>
        <v>Point IT</v>
      </c>
      <c r="AE236" s="10" t="str">
        <f>VLOOKUP(Data!$AB236,Name!$B:$F,4,FALSE)</f>
        <v>Second tier</v>
      </c>
      <c r="AF236" s="10" t="str">
        <f>VLOOKUP(Data!$AB236,Name!$B:$F,5,FALSE)</f>
        <v>Onsite</v>
      </c>
      <c r="AG236" s="38" t="s">
        <v>47</v>
      </c>
      <c r="AH236" s="38" t="s">
        <v>48</v>
      </c>
      <c r="AI236" s="38" t="s">
        <v>502</v>
      </c>
      <c r="AJ236" s="38" t="s">
        <v>1908</v>
      </c>
      <c r="AK236" s="38" t="s">
        <v>564</v>
      </c>
      <c r="AL236" s="43"/>
      <c r="AM236" s="38" t="s">
        <v>39</v>
      </c>
      <c r="AN236" s="38" t="s">
        <v>53</v>
      </c>
      <c r="AO236" s="44">
        <v>0</v>
      </c>
      <c r="AP236" s="39">
        <v>44826.612858796296</v>
      </c>
      <c r="AQ236" s="45" t="s">
        <v>56</v>
      </c>
      <c r="AR236">
        <f t="shared" si="15"/>
        <v>15</v>
      </c>
      <c r="AS236" s="35">
        <v>0.63472222222222219</v>
      </c>
    </row>
    <row r="237" spans="1:45" ht="24" hidden="1" customHeight="1">
      <c r="A237" s="10" t="s">
        <v>35</v>
      </c>
      <c r="B237" s="10" t="s">
        <v>36</v>
      </c>
      <c r="C237" s="42">
        <v>44810.675694444442</v>
      </c>
      <c r="D237" s="42">
        <v>44810.637499999997</v>
      </c>
      <c r="E237" s="10">
        <v>2022</v>
      </c>
      <c r="F237" s="10">
        <f t="shared" si="12"/>
        <v>9</v>
      </c>
      <c r="G237" s="10">
        <f t="shared" si="13"/>
        <v>6</v>
      </c>
      <c r="H237" s="50">
        <f t="shared" si="14"/>
        <v>0.63750000000000007</v>
      </c>
      <c r="I237" s="40" t="s">
        <v>37</v>
      </c>
      <c r="J237" s="40" t="s">
        <v>1909</v>
      </c>
      <c r="K237" s="37">
        <v>11366</v>
      </c>
      <c r="L237" s="41">
        <v>44820.66369212963</v>
      </c>
      <c r="M237" s="40" t="s">
        <v>38</v>
      </c>
      <c r="N237" s="40" t="s">
        <v>39</v>
      </c>
      <c r="O237" s="41"/>
      <c r="P237" s="40" t="s">
        <v>40</v>
      </c>
      <c r="Q237" s="40" t="s">
        <v>56</v>
      </c>
      <c r="R237" s="37">
        <v>1</v>
      </c>
      <c r="S237" s="40" t="s">
        <v>60</v>
      </c>
      <c r="T237" s="37">
        <v>0</v>
      </c>
      <c r="U237" s="40" t="s">
        <v>56</v>
      </c>
      <c r="V237" s="37">
        <v>5630</v>
      </c>
      <c r="W237" s="40" t="s">
        <v>1910</v>
      </c>
      <c r="X237" s="40" t="s">
        <v>1911</v>
      </c>
      <c r="Y237" s="40" t="s">
        <v>45</v>
      </c>
      <c r="Z237" s="40" t="s">
        <v>1534</v>
      </c>
      <c r="AA237" s="41">
        <v>44810.650509259256</v>
      </c>
      <c r="AB237" s="40" t="s">
        <v>72</v>
      </c>
      <c r="AC237" s="10" t="str">
        <f>VLOOKUP(Data!$AB237,Name!$B:$F,2,FALSE)</f>
        <v>IT Support</v>
      </c>
      <c r="AD237" s="10" t="str">
        <f>VLOOKUP(Data!$AB237,Name!$B:$F,3,FALSE)</f>
        <v>Point IT</v>
      </c>
      <c r="AE237" s="10" t="str">
        <f>VLOOKUP(Data!$AB237,Name!$B:$F,4,FALSE)</f>
        <v>Second tier</v>
      </c>
      <c r="AF237" s="10" t="str">
        <f>VLOOKUP(Data!$AB237,Name!$B:$F,5,FALSE)</f>
        <v>Onsite</v>
      </c>
      <c r="AG237" s="40" t="s">
        <v>47</v>
      </c>
      <c r="AH237" s="40" t="s">
        <v>48</v>
      </c>
      <c r="AI237" s="40" t="s">
        <v>314</v>
      </c>
      <c r="AJ237" s="40" t="s">
        <v>1912</v>
      </c>
      <c r="AK237" s="40" t="s">
        <v>616</v>
      </c>
      <c r="AL237" s="46"/>
      <c r="AM237" s="40" t="s">
        <v>39</v>
      </c>
      <c r="AN237" s="40" t="s">
        <v>50</v>
      </c>
      <c r="AO237" s="47">
        <v>0</v>
      </c>
      <c r="AP237" s="41">
        <v>44810.676192129627</v>
      </c>
      <c r="AQ237" s="48" t="s">
        <v>56</v>
      </c>
      <c r="AR237">
        <f t="shared" si="15"/>
        <v>15</v>
      </c>
      <c r="AS237" s="35">
        <v>0.63750000000000007</v>
      </c>
    </row>
    <row r="238" spans="1:45" ht="24" hidden="1" customHeight="1">
      <c r="A238" s="10" t="s">
        <v>35</v>
      </c>
      <c r="B238" s="10" t="s">
        <v>452</v>
      </c>
      <c r="C238" s="42">
        <v>44811.638194444444</v>
      </c>
      <c r="D238" s="42">
        <v>44810.638194444444</v>
      </c>
      <c r="E238" s="10">
        <v>2022</v>
      </c>
      <c r="F238" s="10">
        <f t="shared" si="12"/>
        <v>9</v>
      </c>
      <c r="G238" s="10">
        <f t="shared" si="13"/>
        <v>6</v>
      </c>
      <c r="H238" s="50">
        <f t="shared" si="14"/>
        <v>0.6381944444444444</v>
      </c>
      <c r="I238" s="38" t="s">
        <v>37</v>
      </c>
      <c r="J238" s="38" t="s">
        <v>1913</v>
      </c>
      <c r="K238" s="36">
        <v>11367</v>
      </c>
      <c r="L238" s="39">
        <v>44823.568958333337</v>
      </c>
      <c r="M238" s="38" t="s">
        <v>38</v>
      </c>
      <c r="N238" s="38" t="s">
        <v>39</v>
      </c>
      <c r="O238" s="39"/>
      <c r="P238" s="38" t="s">
        <v>40</v>
      </c>
      <c r="Q238" s="38" t="s">
        <v>56</v>
      </c>
      <c r="R238" s="36">
        <v>1</v>
      </c>
      <c r="S238" s="38" t="s">
        <v>224</v>
      </c>
      <c r="T238" s="36">
        <v>0</v>
      </c>
      <c r="U238" s="38" t="s">
        <v>56</v>
      </c>
      <c r="V238" s="36">
        <v>7034</v>
      </c>
      <c r="W238" s="38" t="s">
        <v>525</v>
      </c>
      <c r="X238" s="38" t="s">
        <v>526</v>
      </c>
      <c r="Y238" s="38" t="s">
        <v>45</v>
      </c>
      <c r="Z238" s="38" t="s">
        <v>1914</v>
      </c>
      <c r="AA238" s="39">
        <v>44810.709108796298</v>
      </c>
      <c r="AB238" s="38" t="s">
        <v>59</v>
      </c>
      <c r="AC238" s="10" t="str">
        <f>VLOOKUP(Data!$AB238,Name!$B:$F,2,FALSE)</f>
        <v>PC Team</v>
      </c>
      <c r="AD238" s="10" t="str">
        <f>VLOOKUP(Data!$AB238,Name!$B:$F,3,FALSE)</f>
        <v>7Sense (Lenovo)</v>
      </c>
      <c r="AE238" s="10" t="str">
        <f>VLOOKUP(Data!$AB238,Name!$B:$F,4,FALSE)</f>
        <v>Second tier</v>
      </c>
      <c r="AF238" s="10" t="str">
        <f>VLOOKUP(Data!$AB238,Name!$B:$F,5,FALSE)</f>
        <v>Onsite</v>
      </c>
      <c r="AG238" s="38" t="s">
        <v>47</v>
      </c>
      <c r="AH238" s="38" t="s">
        <v>48</v>
      </c>
      <c r="AI238" s="38" t="s">
        <v>455</v>
      </c>
      <c r="AJ238" s="38" t="s">
        <v>1915</v>
      </c>
      <c r="AK238" s="38" t="s">
        <v>527</v>
      </c>
      <c r="AL238" s="43"/>
      <c r="AM238" s="38" t="s">
        <v>39</v>
      </c>
      <c r="AN238" s="38" t="s">
        <v>50</v>
      </c>
      <c r="AO238" s="44">
        <v>0</v>
      </c>
      <c r="AP238" s="39">
        <v>44811.638402777775</v>
      </c>
      <c r="AQ238" s="45" t="s">
        <v>56</v>
      </c>
      <c r="AR238">
        <f t="shared" si="15"/>
        <v>15</v>
      </c>
      <c r="AS238" s="35">
        <v>0.6381944444444444</v>
      </c>
    </row>
    <row r="239" spans="1:45" ht="24" hidden="1" customHeight="1">
      <c r="A239" s="10" t="s">
        <v>35</v>
      </c>
      <c r="B239" s="10" t="s">
        <v>178</v>
      </c>
      <c r="C239" s="42">
        <v>44813.400694444441</v>
      </c>
      <c r="D239" s="42">
        <v>44810.63958333333</v>
      </c>
      <c r="E239" s="10">
        <v>2022</v>
      </c>
      <c r="F239" s="10">
        <f t="shared" si="12"/>
        <v>9</v>
      </c>
      <c r="G239" s="10">
        <f t="shared" si="13"/>
        <v>6</v>
      </c>
      <c r="H239" s="50">
        <f t="shared" si="14"/>
        <v>0.63958333333333328</v>
      </c>
      <c r="I239" s="40" t="s">
        <v>37</v>
      </c>
      <c r="J239" s="40" t="s">
        <v>39</v>
      </c>
      <c r="K239" s="37">
        <v>11368</v>
      </c>
      <c r="L239" s="41">
        <v>44817.535532407404</v>
      </c>
      <c r="M239" s="40" t="s">
        <v>38</v>
      </c>
      <c r="N239" s="40" t="s">
        <v>39</v>
      </c>
      <c r="O239" s="41"/>
      <c r="P239" s="40" t="s">
        <v>40</v>
      </c>
      <c r="Q239" s="40" t="s">
        <v>56</v>
      </c>
      <c r="R239" s="37">
        <v>1</v>
      </c>
      <c r="S239" s="40" t="s">
        <v>253</v>
      </c>
      <c r="T239" s="37">
        <v>0</v>
      </c>
      <c r="U239" s="40" t="s">
        <v>41</v>
      </c>
      <c r="V239" s="37">
        <v>8135</v>
      </c>
      <c r="W239" s="40" t="s">
        <v>334</v>
      </c>
      <c r="X239" s="40" t="s">
        <v>335</v>
      </c>
      <c r="Y239" s="40" t="s">
        <v>45</v>
      </c>
      <c r="Z239" s="40" t="s">
        <v>1916</v>
      </c>
      <c r="AA239" s="41">
        <v>44811.380335648151</v>
      </c>
      <c r="AB239" s="40" t="s">
        <v>46</v>
      </c>
      <c r="AC239" s="10" t="str">
        <f>VLOOKUP(Data!$AB239,Name!$B:$F,2,FALSE)</f>
        <v>IT Support</v>
      </c>
      <c r="AD239" s="10" t="str">
        <f>VLOOKUP(Data!$AB239,Name!$B:$F,3,FALSE)</f>
        <v>Point IT</v>
      </c>
      <c r="AE239" s="10" t="str">
        <f>VLOOKUP(Data!$AB239,Name!$B:$F,4,FALSE)</f>
        <v>Second tier</v>
      </c>
      <c r="AF239" s="10" t="str">
        <f>VLOOKUP(Data!$AB239,Name!$B:$F,5,FALSE)</f>
        <v>Onsite</v>
      </c>
      <c r="AG239" s="40" t="s">
        <v>47</v>
      </c>
      <c r="AH239" s="40" t="s">
        <v>48</v>
      </c>
      <c r="AI239" s="40" t="s">
        <v>182</v>
      </c>
      <c r="AJ239" s="40" t="s">
        <v>1917</v>
      </c>
      <c r="AK239" s="40" t="s">
        <v>496</v>
      </c>
      <c r="AL239" s="46"/>
      <c r="AM239" s="40" t="s">
        <v>39</v>
      </c>
      <c r="AN239" s="40" t="s">
        <v>53</v>
      </c>
      <c r="AO239" s="47">
        <v>0</v>
      </c>
      <c r="AP239" s="41">
        <v>44813.40079861111</v>
      </c>
      <c r="AQ239" s="48" t="s">
        <v>56</v>
      </c>
      <c r="AR239">
        <f t="shared" si="15"/>
        <v>15</v>
      </c>
      <c r="AS239" s="35">
        <v>0.63958333333333328</v>
      </c>
    </row>
    <row r="240" spans="1:45" ht="24" hidden="1" customHeight="1">
      <c r="A240" s="10" t="s">
        <v>35</v>
      </c>
      <c r="B240" s="10" t="s">
        <v>329</v>
      </c>
      <c r="C240" s="42">
        <v>44810.642361111109</v>
      </c>
      <c r="D240" s="42">
        <v>44810.64166666667</v>
      </c>
      <c r="E240" s="10">
        <v>2022</v>
      </c>
      <c r="F240" s="10">
        <f t="shared" si="12"/>
        <v>9</v>
      </c>
      <c r="G240" s="10">
        <f t="shared" si="13"/>
        <v>6</v>
      </c>
      <c r="H240" s="50">
        <f t="shared" si="14"/>
        <v>0.64166666666666672</v>
      </c>
      <c r="I240" s="38" t="s">
        <v>37</v>
      </c>
      <c r="J240" s="38" t="s">
        <v>1918</v>
      </c>
      <c r="K240" s="36">
        <v>11369</v>
      </c>
      <c r="L240" s="39">
        <v>44841.34375</v>
      </c>
      <c r="M240" s="38" t="s">
        <v>38</v>
      </c>
      <c r="N240" s="38" t="s">
        <v>39</v>
      </c>
      <c r="O240" s="39"/>
      <c r="P240" s="38" t="s">
        <v>40</v>
      </c>
      <c r="Q240" s="38" t="s">
        <v>41</v>
      </c>
      <c r="R240" s="36">
        <v>1</v>
      </c>
      <c r="S240" s="38" t="s">
        <v>39</v>
      </c>
      <c r="T240" s="36">
        <v>0</v>
      </c>
      <c r="U240" s="38" t="s">
        <v>41</v>
      </c>
      <c r="V240" s="36">
        <v>642175520</v>
      </c>
      <c r="W240" s="38" t="s">
        <v>194</v>
      </c>
      <c r="X240" s="38" t="s">
        <v>195</v>
      </c>
      <c r="Y240" s="38" t="s">
        <v>45</v>
      </c>
      <c r="Z240" s="38" t="s">
        <v>1919</v>
      </c>
      <c r="AA240" s="39">
        <v>44810.642418981479</v>
      </c>
      <c r="AB240" s="38" t="s">
        <v>196</v>
      </c>
      <c r="AC240" s="10" t="str">
        <f>VLOOKUP(Data!$AB240,Name!$B:$F,2,FALSE)</f>
        <v>Application Support</v>
      </c>
      <c r="AD240" s="10" t="str">
        <f>VLOOKUP(Data!$AB240,Name!$B:$F,3,FALSE)</f>
        <v>CRA</v>
      </c>
      <c r="AE240" s="10" t="str">
        <f>VLOOKUP(Data!$AB240,Name!$B:$F,4,FALSE)</f>
        <v>Second tier</v>
      </c>
      <c r="AF240" s="10" t="str">
        <f>VLOOKUP(Data!$AB240,Name!$B:$F,5,FALSE)</f>
        <v>Second tier</v>
      </c>
      <c r="AG240" s="38" t="s">
        <v>282</v>
      </c>
      <c r="AH240" s="38" t="s">
        <v>48</v>
      </c>
      <c r="AI240" s="38" t="s">
        <v>330</v>
      </c>
      <c r="AJ240" s="38" t="s">
        <v>1063</v>
      </c>
      <c r="AK240" s="38" t="s">
        <v>1349</v>
      </c>
      <c r="AL240" s="43"/>
      <c r="AM240" s="38" t="s">
        <v>39</v>
      </c>
      <c r="AN240" s="38" t="s">
        <v>50</v>
      </c>
      <c r="AO240" s="44">
        <v>0</v>
      </c>
      <c r="AP240" s="39">
        <v>44838.469444444447</v>
      </c>
      <c r="AQ240" s="45" t="s">
        <v>41</v>
      </c>
      <c r="AR240">
        <f t="shared" si="15"/>
        <v>15</v>
      </c>
      <c r="AS240" s="35">
        <v>0.64166666666666672</v>
      </c>
    </row>
    <row r="241" spans="1:45" ht="24" hidden="1" customHeight="1">
      <c r="A241" s="10" t="s">
        <v>35</v>
      </c>
      <c r="B241" s="10" t="s">
        <v>499</v>
      </c>
      <c r="C241" s="42">
        <v>44810.644444444442</v>
      </c>
      <c r="D241" s="42">
        <v>44810.644444444442</v>
      </c>
      <c r="E241" s="10">
        <v>2022</v>
      </c>
      <c r="F241" s="10">
        <f t="shared" si="12"/>
        <v>9</v>
      </c>
      <c r="G241" s="10">
        <f t="shared" si="13"/>
        <v>6</v>
      </c>
      <c r="H241" s="50">
        <f t="shared" si="14"/>
        <v>0.64444444444444449</v>
      </c>
      <c r="I241" s="40" t="s">
        <v>37</v>
      </c>
      <c r="J241" s="40" t="s">
        <v>1920</v>
      </c>
      <c r="K241" s="37">
        <v>11370</v>
      </c>
      <c r="L241" s="41">
        <v>44841.344398148147</v>
      </c>
      <c r="M241" s="40" t="s">
        <v>38</v>
      </c>
      <c r="N241" s="40" t="s">
        <v>39</v>
      </c>
      <c r="O241" s="41"/>
      <c r="P241" s="40" t="s">
        <v>40</v>
      </c>
      <c r="Q241" s="40" t="s">
        <v>41</v>
      </c>
      <c r="R241" s="37">
        <v>1</v>
      </c>
      <c r="S241" s="40" t="s">
        <v>39</v>
      </c>
      <c r="T241" s="37">
        <v>0</v>
      </c>
      <c r="U241" s="40" t="s">
        <v>41</v>
      </c>
      <c r="V241" s="37">
        <v>642175520</v>
      </c>
      <c r="W241" s="40" t="s">
        <v>194</v>
      </c>
      <c r="X241" s="40" t="s">
        <v>195</v>
      </c>
      <c r="Y241" s="40" t="s">
        <v>45</v>
      </c>
      <c r="Z241" s="40" t="s">
        <v>801</v>
      </c>
      <c r="AA241" s="41">
        <v>44810.644733796296</v>
      </c>
      <c r="AB241" s="40" t="s">
        <v>196</v>
      </c>
      <c r="AC241" s="10" t="str">
        <f>VLOOKUP(Data!$AB241,Name!$B:$F,2,FALSE)</f>
        <v>Application Support</v>
      </c>
      <c r="AD241" s="10" t="str">
        <f>VLOOKUP(Data!$AB241,Name!$B:$F,3,FALSE)</f>
        <v>CRA</v>
      </c>
      <c r="AE241" s="10" t="str">
        <f>VLOOKUP(Data!$AB241,Name!$B:$F,4,FALSE)</f>
        <v>Second tier</v>
      </c>
      <c r="AF241" s="10" t="str">
        <f>VLOOKUP(Data!$AB241,Name!$B:$F,5,FALSE)</f>
        <v>Second tier</v>
      </c>
      <c r="AG241" s="40" t="s">
        <v>235</v>
      </c>
      <c r="AH241" s="40" t="s">
        <v>48</v>
      </c>
      <c r="AI241" s="40" t="s">
        <v>39</v>
      </c>
      <c r="AJ241" s="40" t="s">
        <v>837</v>
      </c>
      <c r="AK241" s="40" t="s">
        <v>1349</v>
      </c>
      <c r="AL241" s="46"/>
      <c r="AM241" s="40" t="s">
        <v>39</v>
      </c>
      <c r="AN241" s="40" t="s">
        <v>50</v>
      </c>
      <c r="AO241" s="47">
        <v>0</v>
      </c>
      <c r="AP241" s="41">
        <v>44838.469398148147</v>
      </c>
      <c r="AQ241" s="48" t="s">
        <v>41</v>
      </c>
      <c r="AR241">
        <f t="shared" si="15"/>
        <v>15</v>
      </c>
      <c r="AS241" s="35">
        <v>0.64444444444444449</v>
      </c>
    </row>
    <row r="242" spans="1:45" ht="24" hidden="1" customHeight="1">
      <c r="A242" s="10" t="s">
        <v>35</v>
      </c>
      <c r="B242" s="10" t="s">
        <v>499</v>
      </c>
      <c r="C242" s="42">
        <v>44810.646527777775</v>
      </c>
      <c r="D242" s="42">
        <v>44810.645833333336</v>
      </c>
      <c r="E242" s="10">
        <v>2022</v>
      </c>
      <c r="F242" s="10">
        <f t="shared" si="12"/>
        <v>9</v>
      </c>
      <c r="G242" s="10">
        <f t="shared" si="13"/>
        <v>6</v>
      </c>
      <c r="H242" s="50">
        <f t="shared" si="14"/>
        <v>0.64583333333333337</v>
      </c>
      <c r="I242" s="38" t="s">
        <v>37</v>
      </c>
      <c r="J242" s="38" t="s">
        <v>1921</v>
      </c>
      <c r="K242" s="36">
        <v>11371</v>
      </c>
      <c r="L242" s="39">
        <v>44841.344340277778</v>
      </c>
      <c r="M242" s="38" t="s">
        <v>38</v>
      </c>
      <c r="N242" s="38" t="s">
        <v>39</v>
      </c>
      <c r="O242" s="39"/>
      <c r="P242" s="38" t="s">
        <v>40</v>
      </c>
      <c r="Q242" s="38" t="s">
        <v>41</v>
      </c>
      <c r="R242" s="36">
        <v>1</v>
      </c>
      <c r="S242" s="38" t="s">
        <v>39</v>
      </c>
      <c r="T242" s="36">
        <v>0</v>
      </c>
      <c r="U242" s="38" t="s">
        <v>41</v>
      </c>
      <c r="V242" s="36">
        <v>642175520</v>
      </c>
      <c r="W242" s="38" t="s">
        <v>194</v>
      </c>
      <c r="X242" s="38" t="s">
        <v>195</v>
      </c>
      <c r="Y242" s="38" t="s">
        <v>45</v>
      </c>
      <c r="Z242" s="38" t="s">
        <v>801</v>
      </c>
      <c r="AA242" s="39">
        <v>44810.646539351852</v>
      </c>
      <c r="AB242" s="38" t="s">
        <v>196</v>
      </c>
      <c r="AC242" s="10" t="str">
        <f>VLOOKUP(Data!$AB242,Name!$B:$F,2,FALSE)</f>
        <v>Application Support</v>
      </c>
      <c r="AD242" s="10" t="str">
        <f>VLOOKUP(Data!$AB242,Name!$B:$F,3,FALSE)</f>
        <v>CRA</v>
      </c>
      <c r="AE242" s="10" t="str">
        <f>VLOOKUP(Data!$AB242,Name!$B:$F,4,FALSE)</f>
        <v>Second tier</v>
      </c>
      <c r="AF242" s="10" t="str">
        <f>VLOOKUP(Data!$AB242,Name!$B:$F,5,FALSE)</f>
        <v>Second tier</v>
      </c>
      <c r="AG242" s="38" t="s">
        <v>52</v>
      </c>
      <c r="AH242" s="38" t="s">
        <v>48</v>
      </c>
      <c r="AI242" s="38" t="s">
        <v>39</v>
      </c>
      <c r="AJ242" s="38" t="s">
        <v>1010</v>
      </c>
      <c r="AK242" s="38" t="s">
        <v>1349</v>
      </c>
      <c r="AL242" s="43"/>
      <c r="AM242" s="38" t="s">
        <v>39</v>
      </c>
      <c r="AN242" s="38" t="s">
        <v>50</v>
      </c>
      <c r="AO242" s="44">
        <v>0</v>
      </c>
      <c r="AP242" s="39">
        <v>44838.469340277778</v>
      </c>
      <c r="AQ242" s="45" t="s">
        <v>41</v>
      </c>
      <c r="AR242">
        <f t="shared" si="15"/>
        <v>15</v>
      </c>
      <c r="AS242" s="35">
        <v>0.64583333333333337</v>
      </c>
    </row>
    <row r="243" spans="1:45" ht="24" hidden="1" customHeight="1">
      <c r="A243" s="10" t="s">
        <v>35</v>
      </c>
      <c r="B243" s="10" t="s">
        <v>54</v>
      </c>
      <c r="C243" s="42">
        <v>44810.648611111108</v>
      </c>
      <c r="D243" s="42">
        <v>44810.648611111108</v>
      </c>
      <c r="E243" s="10">
        <v>2022</v>
      </c>
      <c r="F243" s="10">
        <f t="shared" si="12"/>
        <v>9</v>
      </c>
      <c r="G243" s="10">
        <f t="shared" si="13"/>
        <v>6</v>
      </c>
      <c r="H243" s="50">
        <f t="shared" si="14"/>
        <v>0.64861111111111114</v>
      </c>
      <c r="I243" s="40" t="s">
        <v>37</v>
      </c>
      <c r="J243" s="40" t="s">
        <v>1922</v>
      </c>
      <c r="K243" s="37">
        <v>11372</v>
      </c>
      <c r="L243" s="41">
        <v>44818.691064814811</v>
      </c>
      <c r="M243" s="40" t="s">
        <v>38</v>
      </c>
      <c r="N243" s="40" t="s">
        <v>39</v>
      </c>
      <c r="O243" s="41"/>
      <c r="P243" s="40" t="s">
        <v>40</v>
      </c>
      <c r="Q243" s="40" t="s">
        <v>41</v>
      </c>
      <c r="R243" s="37">
        <v>1</v>
      </c>
      <c r="S243" s="40" t="s">
        <v>198</v>
      </c>
      <c r="T243" s="37">
        <v>0</v>
      </c>
      <c r="U243" s="40" t="s">
        <v>41</v>
      </c>
      <c r="V243" s="37">
        <v>642175520</v>
      </c>
      <c r="W243" s="40" t="s">
        <v>194</v>
      </c>
      <c r="X243" s="40" t="s">
        <v>195</v>
      </c>
      <c r="Y243" s="40" t="s">
        <v>45</v>
      </c>
      <c r="Z243" s="40" t="s">
        <v>1923</v>
      </c>
      <c r="AA243" s="41">
        <v>44810.649016203701</v>
      </c>
      <c r="AB243" s="40" t="s">
        <v>196</v>
      </c>
      <c r="AC243" s="10" t="str">
        <f>VLOOKUP(Data!$AB243,Name!$B:$F,2,FALSE)</f>
        <v>Application Support</v>
      </c>
      <c r="AD243" s="10" t="str">
        <f>VLOOKUP(Data!$AB243,Name!$B:$F,3,FALSE)</f>
        <v>CRA</v>
      </c>
      <c r="AE243" s="10" t="str">
        <f>VLOOKUP(Data!$AB243,Name!$B:$F,4,FALSE)</f>
        <v>Second tier</v>
      </c>
      <c r="AF243" s="10" t="str">
        <f>VLOOKUP(Data!$AB243,Name!$B:$F,5,FALSE)</f>
        <v>Second tier</v>
      </c>
      <c r="AG243" s="40" t="s">
        <v>52</v>
      </c>
      <c r="AH243" s="40" t="s">
        <v>48</v>
      </c>
      <c r="AI243" s="40" t="s">
        <v>197</v>
      </c>
      <c r="AJ243" s="40" t="s">
        <v>1924</v>
      </c>
      <c r="AK243" s="40" t="s">
        <v>1349</v>
      </c>
      <c r="AL243" s="46"/>
      <c r="AM243" s="40" t="s">
        <v>39</v>
      </c>
      <c r="AN243" s="40" t="s">
        <v>50</v>
      </c>
      <c r="AO243" s="47">
        <v>0</v>
      </c>
      <c r="AP243" s="41">
        <v>44816.441064814811</v>
      </c>
      <c r="AQ243" s="48" t="s">
        <v>41</v>
      </c>
      <c r="AR243">
        <f t="shared" si="15"/>
        <v>15</v>
      </c>
      <c r="AS243" s="35">
        <v>0.64861111111111114</v>
      </c>
    </row>
    <row r="244" spans="1:45" ht="24" hidden="1" customHeight="1">
      <c r="A244" s="10" t="s">
        <v>35</v>
      </c>
      <c r="B244" s="10" t="s">
        <v>54</v>
      </c>
      <c r="C244" s="42">
        <v>44810.668749999997</v>
      </c>
      <c r="D244" s="42">
        <v>44810.649305555555</v>
      </c>
      <c r="E244" s="10">
        <v>2022</v>
      </c>
      <c r="F244" s="10">
        <f t="shared" si="12"/>
        <v>9</v>
      </c>
      <c r="G244" s="10">
        <f t="shared" si="13"/>
        <v>6</v>
      </c>
      <c r="H244" s="50">
        <f t="shared" si="14"/>
        <v>0.64930555555555558</v>
      </c>
      <c r="I244" s="38" t="s">
        <v>37</v>
      </c>
      <c r="J244" s="38" t="s">
        <v>1925</v>
      </c>
      <c r="K244" s="36">
        <v>11373</v>
      </c>
      <c r="L244" s="39">
        <v>44820.649780092594</v>
      </c>
      <c r="M244" s="38" t="s">
        <v>1926</v>
      </c>
      <c r="N244" s="38" t="s">
        <v>45</v>
      </c>
      <c r="O244" s="39">
        <v>44810.667986111112</v>
      </c>
      <c r="P244" s="38" t="s">
        <v>40</v>
      </c>
      <c r="Q244" s="38" t="s">
        <v>56</v>
      </c>
      <c r="R244" s="36">
        <v>1</v>
      </c>
      <c r="S244" s="38" t="s">
        <v>119</v>
      </c>
      <c r="T244" s="36">
        <v>1</v>
      </c>
      <c r="U244" s="38" t="s">
        <v>56</v>
      </c>
      <c r="V244" s="36">
        <v>910245074</v>
      </c>
      <c r="W244" s="38" t="s">
        <v>1927</v>
      </c>
      <c r="X244" s="38" t="s">
        <v>1928</v>
      </c>
      <c r="Y244" s="38" t="s">
        <v>45</v>
      </c>
      <c r="Z244" s="38" t="s">
        <v>1929</v>
      </c>
      <c r="AA244" s="39">
        <v>44810.668773148151</v>
      </c>
      <c r="AB244" s="38" t="s">
        <v>96</v>
      </c>
      <c r="AC244" s="10" t="str">
        <f>VLOOKUP(Data!$AB244,Name!$B:$F,2,FALSE)</f>
        <v>E-sarabun</v>
      </c>
      <c r="AD244" s="10" t="str">
        <f>VLOOKUP(Data!$AB244,Name!$B:$F,3,FALSE)</f>
        <v>CRA</v>
      </c>
      <c r="AE244" s="10" t="str">
        <f>VLOOKUP(Data!$AB244,Name!$B:$F,4,FALSE)</f>
        <v>Second tier</v>
      </c>
      <c r="AF244" s="10" t="str">
        <f>VLOOKUP(Data!$AB244,Name!$B:$F,5,FALSE)</f>
        <v>Second tier</v>
      </c>
      <c r="AG244" s="38" t="s">
        <v>47</v>
      </c>
      <c r="AH244" s="38" t="s">
        <v>48</v>
      </c>
      <c r="AI244" s="38" t="s">
        <v>97</v>
      </c>
      <c r="AJ244" s="38" t="s">
        <v>1930</v>
      </c>
      <c r="AK244" s="38" t="s">
        <v>517</v>
      </c>
      <c r="AL244" s="43"/>
      <c r="AM244" s="38" t="s">
        <v>39</v>
      </c>
      <c r="AN244" s="38" t="s">
        <v>50</v>
      </c>
      <c r="AO244" s="44">
        <v>0</v>
      </c>
      <c r="AP244" s="39">
        <v>44810.668773148151</v>
      </c>
      <c r="AQ244" s="45" t="s">
        <v>56</v>
      </c>
      <c r="AR244">
        <f t="shared" si="15"/>
        <v>15</v>
      </c>
      <c r="AS244" s="35">
        <v>0.64930555555555558</v>
      </c>
    </row>
    <row r="245" spans="1:45" ht="24" hidden="1" customHeight="1">
      <c r="A245" s="10" t="s">
        <v>35</v>
      </c>
      <c r="B245" s="10" t="s">
        <v>499</v>
      </c>
      <c r="C245" s="42">
        <v>44810.65</v>
      </c>
      <c r="D245" s="42">
        <v>44810.65</v>
      </c>
      <c r="E245" s="10">
        <v>2022</v>
      </c>
      <c r="F245" s="10">
        <f t="shared" si="12"/>
        <v>9</v>
      </c>
      <c r="G245" s="10">
        <f t="shared" si="13"/>
        <v>6</v>
      </c>
      <c r="H245" s="50">
        <f t="shared" si="14"/>
        <v>0.65</v>
      </c>
      <c r="I245" s="40" t="s">
        <v>37</v>
      </c>
      <c r="J245" s="40" t="s">
        <v>1931</v>
      </c>
      <c r="K245" s="37">
        <v>11374</v>
      </c>
      <c r="L245" s="41">
        <v>44841.344293981485</v>
      </c>
      <c r="M245" s="40" t="s">
        <v>38</v>
      </c>
      <c r="N245" s="40" t="s">
        <v>39</v>
      </c>
      <c r="O245" s="41"/>
      <c r="P245" s="40" t="s">
        <v>40</v>
      </c>
      <c r="Q245" s="40" t="s">
        <v>41</v>
      </c>
      <c r="R245" s="37">
        <v>1</v>
      </c>
      <c r="S245" s="40" t="s">
        <v>39</v>
      </c>
      <c r="T245" s="37">
        <v>0</v>
      </c>
      <c r="U245" s="40" t="s">
        <v>41</v>
      </c>
      <c r="V245" s="37">
        <v>642175520</v>
      </c>
      <c r="W245" s="40" t="s">
        <v>194</v>
      </c>
      <c r="X245" s="40" t="s">
        <v>195</v>
      </c>
      <c r="Y245" s="40" t="s">
        <v>45</v>
      </c>
      <c r="Z245" s="40" t="s">
        <v>753</v>
      </c>
      <c r="AA245" s="41">
        <v>44810.650335648148</v>
      </c>
      <c r="AB245" s="40" t="s">
        <v>196</v>
      </c>
      <c r="AC245" s="10" t="str">
        <f>VLOOKUP(Data!$AB245,Name!$B:$F,2,FALSE)</f>
        <v>Application Support</v>
      </c>
      <c r="AD245" s="10" t="str">
        <f>VLOOKUP(Data!$AB245,Name!$B:$F,3,FALSE)</f>
        <v>CRA</v>
      </c>
      <c r="AE245" s="10" t="str">
        <f>VLOOKUP(Data!$AB245,Name!$B:$F,4,FALSE)</f>
        <v>Second tier</v>
      </c>
      <c r="AF245" s="10" t="str">
        <f>VLOOKUP(Data!$AB245,Name!$B:$F,5,FALSE)</f>
        <v>Second tier</v>
      </c>
      <c r="AG245" s="40" t="s">
        <v>235</v>
      </c>
      <c r="AH245" s="40" t="s">
        <v>48</v>
      </c>
      <c r="AI245" s="40" t="s">
        <v>39</v>
      </c>
      <c r="AJ245" s="40" t="s">
        <v>837</v>
      </c>
      <c r="AK245" s="40" t="s">
        <v>1349</v>
      </c>
      <c r="AL245" s="46"/>
      <c r="AM245" s="40" t="s">
        <v>39</v>
      </c>
      <c r="AN245" s="40" t="s">
        <v>50</v>
      </c>
      <c r="AO245" s="47">
        <v>0</v>
      </c>
      <c r="AP245" s="41">
        <v>44838.469293981485</v>
      </c>
      <c r="AQ245" s="48" t="s">
        <v>41</v>
      </c>
      <c r="AR245">
        <f t="shared" si="15"/>
        <v>15</v>
      </c>
      <c r="AS245" s="35">
        <v>0.65</v>
      </c>
    </row>
    <row r="246" spans="1:45" ht="24" hidden="1" customHeight="1">
      <c r="A246" s="10" t="s">
        <v>35</v>
      </c>
      <c r="B246" s="10" t="s">
        <v>329</v>
      </c>
      <c r="C246" s="42">
        <v>44810.652083333334</v>
      </c>
      <c r="D246" s="42">
        <v>44810.652083333334</v>
      </c>
      <c r="E246" s="10">
        <v>2022</v>
      </c>
      <c r="F246" s="10">
        <f t="shared" si="12"/>
        <v>9</v>
      </c>
      <c r="G246" s="10">
        <f t="shared" si="13"/>
        <v>6</v>
      </c>
      <c r="H246" s="50">
        <f t="shared" si="14"/>
        <v>0.65208333333333335</v>
      </c>
      <c r="I246" s="38" t="s">
        <v>37</v>
      </c>
      <c r="J246" s="38" t="s">
        <v>1932</v>
      </c>
      <c r="K246" s="36">
        <v>11375</v>
      </c>
      <c r="L246" s="39">
        <v>44841.344236111108</v>
      </c>
      <c r="M246" s="38" t="s">
        <v>38</v>
      </c>
      <c r="N246" s="38" t="s">
        <v>39</v>
      </c>
      <c r="O246" s="39"/>
      <c r="P246" s="38" t="s">
        <v>40</v>
      </c>
      <c r="Q246" s="38" t="s">
        <v>41</v>
      </c>
      <c r="R246" s="36">
        <v>1</v>
      </c>
      <c r="S246" s="38" t="s">
        <v>39</v>
      </c>
      <c r="T246" s="36">
        <v>0</v>
      </c>
      <c r="U246" s="38" t="s">
        <v>41</v>
      </c>
      <c r="V246" s="36">
        <v>642175520</v>
      </c>
      <c r="W246" s="38" t="s">
        <v>194</v>
      </c>
      <c r="X246" s="38" t="s">
        <v>195</v>
      </c>
      <c r="Y246" s="38" t="s">
        <v>45</v>
      </c>
      <c r="Z246" s="38" t="s">
        <v>749</v>
      </c>
      <c r="AA246" s="39">
        <v>44810.652465277781</v>
      </c>
      <c r="AB246" s="38" t="s">
        <v>196</v>
      </c>
      <c r="AC246" s="10" t="str">
        <f>VLOOKUP(Data!$AB246,Name!$B:$F,2,FALSE)</f>
        <v>Application Support</v>
      </c>
      <c r="AD246" s="10" t="str">
        <f>VLOOKUP(Data!$AB246,Name!$B:$F,3,FALSE)</f>
        <v>CRA</v>
      </c>
      <c r="AE246" s="10" t="str">
        <f>VLOOKUP(Data!$AB246,Name!$B:$F,4,FALSE)</f>
        <v>Second tier</v>
      </c>
      <c r="AF246" s="10" t="str">
        <f>VLOOKUP(Data!$AB246,Name!$B:$F,5,FALSE)</f>
        <v>Second tier</v>
      </c>
      <c r="AG246" s="38" t="s">
        <v>235</v>
      </c>
      <c r="AH246" s="38" t="s">
        <v>48</v>
      </c>
      <c r="AI246" s="38" t="s">
        <v>425</v>
      </c>
      <c r="AJ246" s="38" t="s">
        <v>1933</v>
      </c>
      <c r="AK246" s="38" t="s">
        <v>1349</v>
      </c>
      <c r="AL246" s="43"/>
      <c r="AM246" s="38" t="s">
        <v>39</v>
      </c>
      <c r="AN246" s="38" t="s">
        <v>50</v>
      </c>
      <c r="AO246" s="44">
        <v>0</v>
      </c>
      <c r="AP246" s="39">
        <v>44838.469236111108</v>
      </c>
      <c r="AQ246" s="45" t="s">
        <v>41</v>
      </c>
      <c r="AR246">
        <f t="shared" si="15"/>
        <v>15</v>
      </c>
      <c r="AS246" s="35">
        <v>0.65208333333333335</v>
      </c>
    </row>
    <row r="247" spans="1:45" ht="24" hidden="1" customHeight="1">
      <c r="A247" s="10" t="s">
        <v>35</v>
      </c>
      <c r="B247" s="10" t="s">
        <v>92</v>
      </c>
      <c r="C247" s="10"/>
      <c r="D247" s="42">
        <v>44810.656944444447</v>
      </c>
      <c r="E247" s="10">
        <v>2022</v>
      </c>
      <c r="F247" s="10">
        <f t="shared" si="12"/>
        <v>9</v>
      </c>
      <c r="G247" s="10">
        <f t="shared" si="13"/>
        <v>6</v>
      </c>
      <c r="H247" s="50">
        <f t="shared" si="14"/>
        <v>0.65694444444444444</v>
      </c>
      <c r="I247" s="40" t="s">
        <v>37</v>
      </c>
      <c r="J247" s="40" t="s">
        <v>1934</v>
      </c>
      <c r="K247" s="37">
        <v>11376</v>
      </c>
      <c r="L247" s="41">
        <v>44820.657986111109</v>
      </c>
      <c r="M247" s="40" t="s">
        <v>38</v>
      </c>
      <c r="N247" s="40" t="s">
        <v>39</v>
      </c>
      <c r="O247" s="41"/>
      <c r="P247" s="40" t="s">
        <v>40</v>
      </c>
      <c r="Q247" s="40" t="s">
        <v>56</v>
      </c>
      <c r="R247" s="37">
        <v>1</v>
      </c>
      <c r="S247" s="40" t="s">
        <v>42</v>
      </c>
      <c r="T247" s="37">
        <v>0</v>
      </c>
      <c r="U247" s="40" t="s">
        <v>56</v>
      </c>
      <c r="V247" s="37">
        <v>8744</v>
      </c>
      <c r="W247" s="40" t="s">
        <v>553</v>
      </c>
      <c r="X247" s="40" t="s">
        <v>554</v>
      </c>
      <c r="Y247" s="40" t="s">
        <v>39</v>
      </c>
      <c r="Z247" s="40" t="s">
        <v>39</v>
      </c>
      <c r="AA247" s="41"/>
      <c r="AB247" s="40" t="s">
        <v>106</v>
      </c>
      <c r="AC247" s="10" t="str">
        <f>VLOOKUP(Data!$AB247,Name!$B:$F,2,FALSE)</f>
        <v>SAP</v>
      </c>
      <c r="AD247" s="10" t="str">
        <f>VLOOKUP(Data!$AB247,Name!$B:$F,3,FALSE)</f>
        <v>CRA</v>
      </c>
      <c r="AE247" s="10" t="str">
        <f>VLOOKUP(Data!$AB247,Name!$B:$F,4,FALSE)</f>
        <v>Second tier</v>
      </c>
      <c r="AF247" s="10" t="str">
        <f>VLOOKUP(Data!$AB247,Name!$B:$F,5,FALSE)</f>
        <v>Second tier</v>
      </c>
      <c r="AG247" s="40" t="s">
        <v>47</v>
      </c>
      <c r="AH247" s="40" t="s">
        <v>160</v>
      </c>
      <c r="AI247" s="40" t="s">
        <v>456</v>
      </c>
      <c r="AJ247" s="40" t="s">
        <v>1935</v>
      </c>
      <c r="AK247" s="40" t="s">
        <v>496</v>
      </c>
      <c r="AL247" s="46"/>
      <c r="AM247" s="40" t="s">
        <v>39</v>
      </c>
      <c r="AN247" s="40" t="s">
        <v>50</v>
      </c>
      <c r="AO247" s="47">
        <v>0</v>
      </c>
      <c r="AP247" s="41">
        <v>44810.670486111114</v>
      </c>
      <c r="AQ247" s="48" t="s">
        <v>56</v>
      </c>
      <c r="AR247">
        <f t="shared" si="15"/>
        <v>15</v>
      </c>
      <c r="AS247" s="35">
        <v>0.65694444444444444</v>
      </c>
    </row>
    <row r="248" spans="1:45" ht="24" hidden="1" customHeight="1">
      <c r="A248" s="10" t="s">
        <v>35</v>
      </c>
      <c r="B248" s="10" t="s">
        <v>178</v>
      </c>
      <c r="C248" s="42">
        <v>44811.631249999999</v>
      </c>
      <c r="D248" s="42">
        <v>44811.311111111114</v>
      </c>
      <c r="E248" s="10">
        <v>2022</v>
      </c>
      <c r="F248" s="10">
        <f t="shared" si="12"/>
        <v>9</v>
      </c>
      <c r="G248" s="10">
        <f t="shared" si="13"/>
        <v>7</v>
      </c>
      <c r="H248" s="50">
        <f t="shared" si="14"/>
        <v>0.31111111111111112</v>
      </c>
      <c r="I248" s="38" t="s">
        <v>37</v>
      </c>
      <c r="J248" s="38" t="s">
        <v>1936</v>
      </c>
      <c r="K248" s="36">
        <v>11377</v>
      </c>
      <c r="L248" s="39">
        <v>44838.545289351852</v>
      </c>
      <c r="M248" s="38" t="s">
        <v>38</v>
      </c>
      <c r="N248" s="38" t="s">
        <v>39</v>
      </c>
      <c r="O248" s="39"/>
      <c r="P248" s="38" t="s">
        <v>40</v>
      </c>
      <c r="Q248" s="38" t="s">
        <v>56</v>
      </c>
      <c r="R248" s="36">
        <v>1</v>
      </c>
      <c r="S248" s="38" t="s">
        <v>73</v>
      </c>
      <c r="T248" s="36">
        <v>0</v>
      </c>
      <c r="U248" s="38" t="s">
        <v>56</v>
      </c>
      <c r="V248" s="36">
        <v>8617</v>
      </c>
      <c r="W248" s="38" t="s">
        <v>1937</v>
      </c>
      <c r="X248" s="38" t="s">
        <v>1938</v>
      </c>
      <c r="Y248" s="38" t="s">
        <v>45</v>
      </c>
      <c r="Z248" s="38" t="s">
        <v>1939</v>
      </c>
      <c r="AA248" s="39">
        <v>44811.379733796297</v>
      </c>
      <c r="AB248" s="38" t="s">
        <v>67</v>
      </c>
      <c r="AC248" s="10" t="str">
        <f>VLOOKUP(Data!$AB248,Name!$B:$F,2,FALSE)</f>
        <v>IT Support</v>
      </c>
      <c r="AD248" s="10" t="str">
        <f>VLOOKUP(Data!$AB248,Name!$B:$F,3,FALSE)</f>
        <v>Point IT</v>
      </c>
      <c r="AE248" s="10" t="str">
        <f>VLOOKUP(Data!$AB248,Name!$B:$F,4,FALSE)</f>
        <v>Second tier</v>
      </c>
      <c r="AF248" s="10" t="str">
        <f>VLOOKUP(Data!$AB248,Name!$B:$F,5,FALSE)</f>
        <v>Onsite</v>
      </c>
      <c r="AG248" s="38" t="s">
        <v>47</v>
      </c>
      <c r="AH248" s="38" t="s">
        <v>48</v>
      </c>
      <c r="AI248" s="38" t="s">
        <v>182</v>
      </c>
      <c r="AJ248" s="38" t="s">
        <v>1940</v>
      </c>
      <c r="AK248" s="38" t="s">
        <v>1256</v>
      </c>
      <c r="AL248" s="43"/>
      <c r="AM248" s="38" t="s">
        <v>39</v>
      </c>
      <c r="AN248" s="38" t="s">
        <v>53</v>
      </c>
      <c r="AO248" s="44">
        <v>0</v>
      </c>
      <c r="AP248" s="39">
        <v>44826.591122685182</v>
      </c>
      <c r="AQ248" s="45" t="s">
        <v>56</v>
      </c>
      <c r="AR248">
        <f t="shared" si="15"/>
        <v>7</v>
      </c>
      <c r="AS248" s="35">
        <v>0.31111111111111112</v>
      </c>
    </row>
    <row r="249" spans="1:45" ht="24" hidden="1" customHeight="1">
      <c r="A249" s="10" t="s">
        <v>35</v>
      </c>
      <c r="B249" s="10" t="s">
        <v>36</v>
      </c>
      <c r="C249" s="42">
        <v>44811.324305555558</v>
      </c>
      <c r="D249" s="42">
        <v>44811.311805555553</v>
      </c>
      <c r="E249" s="10">
        <v>2022</v>
      </c>
      <c r="F249" s="10">
        <f t="shared" si="12"/>
        <v>9</v>
      </c>
      <c r="G249" s="10">
        <f t="shared" si="13"/>
        <v>7</v>
      </c>
      <c r="H249" s="50">
        <f t="shared" si="14"/>
        <v>0.31180555555555556</v>
      </c>
      <c r="I249" s="40" t="s">
        <v>37</v>
      </c>
      <c r="J249" s="40" t="s">
        <v>1941</v>
      </c>
      <c r="K249" s="37">
        <v>11378</v>
      </c>
      <c r="L249" s="41">
        <v>44838.576111111113</v>
      </c>
      <c r="M249" s="40" t="s">
        <v>38</v>
      </c>
      <c r="N249" s="40" t="s">
        <v>39</v>
      </c>
      <c r="O249" s="41"/>
      <c r="P249" s="40" t="s">
        <v>40</v>
      </c>
      <c r="Q249" s="40" t="s">
        <v>56</v>
      </c>
      <c r="R249" s="37">
        <v>1</v>
      </c>
      <c r="S249" s="40" t="s">
        <v>127</v>
      </c>
      <c r="T249" s="37">
        <v>0</v>
      </c>
      <c r="U249" s="40" t="s">
        <v>56</v>
      </c>
      <c r="V249" s="37">
        <v>6134</v>
      </c>
      <c r="W249" s="40" t="s">
        <v>1092</v>
      </c>
      <c r="X249" s="40" t="s">
        <v>1093</v>
      </c>
      <c r="Y249" s="40" t="s">
        <v>45</v>
      </c>
      <c r="Z249" s="40" t="s">
        <v>38</v>
      </c>
      <c r="AA249" s="41">
        <v>44811.324861111112</v>
      </c>
      <c r="AB249" s="40" t="s">
        <v>51</v>
      </c>
      <c r="AC249" s="10" t="str">
        <f>VLOOKUP(Data!$AB249,Name!$B:$F,2,FALSE)</f>
        <v>IT Support</v>
      </c>
      <c r="AD249" s="10" t="str">
        <f>VLOOKUP(Data!$AB249,Name!$B:$F,3,FALSE)</f>
        <v>Point IT</v>
      </c>
      <c r="AE249" s="10" t="str">
        <f>VLOOKUP(Data!$AB249,Name!$B:$F,4,FALSE)</f>
        <v>Second tier</v>
      </c>
      <c r="AF249" s="10" t="str">
        <f>VLOOKUP(Data!$AB249,Name!$B:$F,5,FALSE)</f>
        <v>Onsite</v>
      </c>
      <c r="AG249" s="40" t="s">
        <v>52</v>
      </c>
      <c r="AH249" s="40" t="s">
        <v>48</v>
      </c>
      <c r="AI249" s="40" t="s">
        <v>179</v>
      </c>
      <c r="AJ249" s="40" t="s">
        <v>269</v>
      </c>
      <c r="AK249" s="40" t="s">
        <v>1393</v>
      </c>
      <c r="AL249" s="46"/>
      <c r="AM249" s="40" t="s">
        <v>39</v>
      </c>
      <c r="AN249" s="40" t="s">
        <v>50</v>
      </c>
      <c r="AO249" s="47">
        <v>0</v>
      </c>
      <c r="AP249" s="41">
        <v>44826.576111111113</v>
      </c>
      <c r="AQ249" s="48" t="s">
        <v>56</v>
      </c>
      <c r="AR249">
        <f t="shared" si="15"/>
        <v>7</v>
      </c>
      <c r="AS249" s="35">
        <v>0.31180555555555556</v>
      </c>
    </row>
    <row r="250" spans="1:45" ht="24" hidden="1" customHeight="1">
      <c r="A250" s="10" t="s">
        <v>35</v>
      </c>
      <c r="B250" s="10" t="s">
        <v>329</v>
      </c>
      <c r="C250" s="42">
        <v>44820.563194444447</v>
      </c>
      <c r="D250" s="42">
        <v>44811.327777777777</v>
      </c>
      <c r="E250" s="10">
        <v>2022</v>
      </c>
      <c r="F250" s="10">
        <f t="shared" si="12"/>
        <v>9</v>
      </c>
      <c r="G250" s="10">
        <f t="shared" si="13"/>
        <v>7</v>
      </c>
      <c r="H250" s="50">
        <f t="shared" si="14"/>
        <v>0.32777777777777778</v>
      </c>
      <c r="I250" s="38" t="s">
        <v>37</v>
      </c>
      <c r="J250" s="38" t="s">
        <v>1942</v>
      </c>
      <c r="K250" s="36">
        <v>11379</v>
      </c>
      <c r="L250" s="39">
        <v>44827.38077546296</v>
      </c>
      <c r="M250" s="38" t="s">
        <v>1943</v>
      </c>
      <c r="N250" s="38" t="s">
        <v>45</v>
      </c>
      <c r="O250" s="39">
        <v>44812.58090277778</v>
      </c>
      <c r="P250" s="38" t="s">
        <v>40</v>
      </c>
      <c r="Q250" s="38" t="s">
        <v>56</v>
      </c>
      <c r="R250" s="36">
        <v>3</v>
      </c>
      <c r="S250" s="38" t="s">
        <v>92</v>
      </c>
      <c r="T250" s="36">
        <v>1</v>
      </c>
      <c r="U250" s="38" t="s">
        <v>56</v>
      </c>
      <c r="V250" s="36">
        <v>8817</v>
      </c>
      <c r="W250" s="38" t="s">
        <v>1944</v>
      </c>
      <c r="X250" s="38" t="s">
        <v>1945</v>
      </c>
      <c r="Y250" s="38" t="s">
        <v>45</v>
      </c>
      <c r="Z250" s="38" t="s">
        <v>1946</v>
      </c>
      <c r="AA250" s="39">
        <v>44820.563750000001</v>
      </c>
      <c r="AB250" s="38" t="s">
        <v>106</v>
      </c>
      <c r="AC250" s="10" t="str">
        <f>VLOOKUP(Data!$AB250,Name!$B:$F,2,FALSE)</f>
        <v>SAP</v>
      </c>
      <c r="AD250" s="10" t="str">
        <f>VLOOKUP(Data!$AB250,Name!$B:$F,3,FALSE)</f>
        <v>CRA</v>
      </c>
      <c r="AE250" s="10" t="str">
        <f>VLOOKUP(Data!$AB250,Name!$B:$F,4,FALSE)</f>
        <v>Second tier</v>
      </c>
      <c r="AF250" s="10" t="str">
        <f>VLOOKUP(Data!$AB250,Name!$B:$F,5,FALSE)</f>
        <v>Second tier</v>
      </c>
      <c r="AG250" s="38" t="s">
        <v>47</v>
      </c>
      <c r="AH250" s="38" t="s">
        <v>48</v>
      </c>
      <c r="AI250" s="38" t="s">
        <v>330</v>
      </c>
      <c r="AJ250" s="38" t="s">
        <v>1947</v>
      </c>
      <c r="AK250" s="38" t="s">
        <v>561</v>
      </c>
      <c r="AL250" s="43"/>
      <c r="AM250" s="38" t="s">
        <v>39</v>
      </c>
      <c r="AN250" s="38" t="s">
        <v>53</v>
      </c>
      <c r="AO250" s="44">
        <v>0</v>
      </c>
      <c r="AP250" s="39">
        <v>44826.610625000001</v>
      </c>
      <c r="AQ250" s="45" t="s">
        <v>56</v>
      </c>
      <c r="AR250">
        <f t="shared" si="15"/>
        <v>7</v>
      </c>
      <c r="AS250" s="35">
        <v>0.32777777777777778</v>
      </c>
    </row>
    <row r="251" spans="1:45" ht="24" hidden="1" customHeight="1">
      <c r="A251" s="10" t="s">
        <v>35</v>
      </c>
      <c r="B251" s="10" t="s">
        <v>68</v>
      </c>
      <c r="C251" s="42">
        <v>44811.633333333331</v>
      </c>
      <c r="D251" s="42">
        <v>44811.342361111114</v>
      </c>
      <c r="E251" s="10">
        <v>2022</v>
      </c>
      <c r="F251" s="10">
        <f t="shared" si="12"/>
        <v>9</v>
      </c>
      <c r="G251" s="10">
        <f t="shared" si="13"/>
        <v>7</v>
      </c>
      <c r="H251" s="50">
        <f t="shared" si="14"/>
        <v>0.34236111111111112</v>
      </c>
      <c r="I251" s="40" t="s">
        <v>37</v>
      </c>
      <c r="J251" s="40" t="s">
        <v>1948</v>
      </c>
      <c r="K251" s="37">
        <v>11380</v>
      </c>
      <c r="L251" s="41">
        <v>44823.426608796297</v>
      </c>
      <c r="M251" s="40" t="s">
        <v>38</v>
      </c>
      <c r="N251" s="40" t="s">
        <v>39</v>
      </c>
      <c r="O251" s="41"/>
      <c r="P251" s="40" t="s">
        <v>40</v>
      </c>
      <c r="Q251" s="40" t="s">
        <v>56</v>
      </c>
      <c r="R251" s="37">
        <v>1</v>
      </c>
      <c r="S251" s="40" t="s">
        <v>39</v>
      </c>
      <c r="T251" s="37">
        <v>0</v>
      </c>
      <c r="U251" s="40" t="s">
        <v>56</v>
      </c>
      <c r="V251" s="37">
        <v>5773</v>
      </c>
      <c r="W251" s="40" t="s">
        <v>1344</v>
      </c>
      <c r="X251" s="40" t="s">
        <v>1345</v>
      </c>
      <c r="Y251" s="40" t="s">
        <v>45</v>
      </c>
      <c r="Z251" s="40" t="s">
        <v>1949</v>
      </c>
      <c r="AA251" s="41">
        <v>44811.550138888888</v>
      </c>
      <c r="AB251" s="40" t="s">
        <v>94</v>
      </c>
      <c r="AC251" s="10" t="str">
        <f>VLOOKUP(Data!$AB251,Name!$B:$F,2,FALSE)</f>
        <v>IT Support</v>
      </c>
      <c r="AD251" s="10" t="str">
        <f>VLOOKUP(Data!$AB251,Name!$B:$F,3,FALSE)</f>
        <v>Point IT</v>
      </c>
      <c r="AE251" s="10" t="str">
        <f>VLOOKUP(Data!$AB251,Name!$B:$F,4,FALSE)</f>
        <v>Second tier</v>
      </c>
      <c r="AF251" s="10" t="str">
        <f>VLOOKUP(Data!$AB251,Name!$B:$F,5,FALSE)</f>
        <v>Onsite</v>
      </c>
      <c r="AG251" s="40" t="s">
        <v>47</v>
      </c>
      <c r="AH251" s="40" t="s">
        <v>48</v>
      </c>
      <c r="AI251" s="40" t="s">
        <v>39</v>
      </c>
      <c r="AJ251" s="40" t="s">
        <v>1950</v>
      </c>
      <c r="AK251" s="40" t="s">
        <v>328</v>
      </c>
      <c r="AL251" s="46"/>
      <c r="AM251" s="40" t="s">
        <v>39</v>
      </c>
      <c r="AN251" s="40" t="s">
        <v>50</v>
      </c>
      <c r="AO251" s="47">
        <v>0</v>
      </c>
      <c r="AP251" s="41">
        <v>44811.633553240739</v>
      </c>
      <c r="AQ251" s="48" t="s">
        <v>56</v>
      </c>
      <c r="AR251">
        <f t="shared" si="15"/>
        <v>8</v>
      </c>
      <c r="AS251" s="35">
        <v>0.34236111111111112</v>
      </c>
    </row>
    <row r="252" spans="1:45" ht="24" hidden="1" customHeight="1">
      <c r="A252" s="10" t="s">
        <v>35</v>
      </c>
      <c r="B252" s="10" t="s">
        <v>36</v>
      </c>
      <c r="C252" s="42">
        <v>44812.354166666664</v>
      </c>
      <c r="D252" s="42">
        <v>44811.352083333331</v>
      </c>
      <c r="E252" s="10">
        <v>2022</v>
      </c>
      <c r="F252" s="10">
        <f t="shared" si="12"/>
        <v>9</v>
      </c>
      <c r="G252" s="10">
        <f t="shared" si="13"/>
        <v>7</v>
      </c>
      <c r="H252" s="50">
        <f t="shared" si="14"/>
        <v>0.3520833333333333</v>
      </c>
      <c r="I252" s="38" t="s">
        <v>37</v>
      </c>
      <c r="J252" s="38" t="s">
        <v>1951</v>
      </c>
      <c r="K252" s="36">
        <v>11381</v>
      </c>
      <c r="L252" s="39">
        <v>44823.403275462966</v>
      </c>
      <c r="M252" s="38" t="s">
        <v>38</v>
      </c>
      <c r="N252" s="38" t="s">
        <v>39</v>
      </c>
      <c r="O252" s="39"/>
      <c r="P252" s="38" t="s">
        <v>40</v>
      </c>
      <c r="Q252" s="38" t="s">
        <v>56</v>
      </c>
      <c r="R252" s="36">
        <v>1</v>
      </c>
      <c r="S252" s="38" t="s">
        <v>82</v>
      </c>
      <c r="T252" s="36">
        <v>0</v>
      </c>
      <c r="U252" s="38" t="s">
        <v>56</v>
      </c>
      <c r="V252" s="36">
        <v>6794</v>
      </c>
      <c r="W252" s="38" t="s">
        <v>1952</v>
      </c>
      <c r="X252" s="38" t="s">
        <v>1953</v>
      </c>
      <c r="Y252" s="38" t="s">
        <v>45</v>
      </c>
      <c r="Z252" s="38" t="s">
        <v>1954</v>
      </c>
      <c r="AA252" s="39">
        <v>44812.354201388887</v>
      </c>
      <c r="AB252" s="38" t="s">
        <v>59</v>
      </c>
      <c r="AC252" s="10" t="str">
        <f>VLOOKUP(Data!$AB252,Name!$B:$F,2,FALSE)</f>
        <v>PC Team</v>
      </c>
      <c r="AD252" s="10" t="str">
        <f>VLOOKUP(Data!$AB252,Name!$B:$F,3,FALSE)</f>
        <v>7Sense (Lenovo)</v>
      </c>
      <c r="AE252" s="10" t="str">
        <f>VLOOKUP(Data!$AB252,Name!$B:$F,4,FALSE)</f>
        <v>Second tier</v>
      </c>
      <c r="AF252" s="10" t="str">
        <f>VLOOKUP(Data!$AB252,Name!$B:$F,5,FALSE)</f>
        <v>Onsite</v>
      </c>
      <c r="AG252" s="38" t="s">
        <v>47</v>
      </c>
      <c r="AH252" s="38" t="s">
        <v>48</v>
      </c>
      <c r="AI252" s="38" t="s">
        <v>474</v>
      </c>
      <c r="AJ252" s="38" t="s">
        <v>1955</v>
      </c>
      <c r="AK252" s="38" t="s">
        <v>1956</v>
      </c>
      <c r="AL252" s="43"/>
      <c r="AM252" s="38" t="s">
        <v>39</v>
      </c>
      <c r="AN252" s="38" t="s">
        <v>50</v>
      </c>
      <c r="AO252" s="44">
        <v>0</v>
      </c>
      <c r="AP252" s="39">
        <v>44812.354201388887</v>
      </c>
      <c r="AQ252" s="45" t="s">
        <v>41</v>
      </c>
      <c r="AR252">
        <f t="shared" si="15"/>
        <v>8</v>
      </c>
      <c r="AS252" s="35">
        <v>0.3520833333333333</v>
      </c>
    </row>
    <row r="253" spans="1:45" ht="24" hidden="1" customHeight="1">
      <c r="A253" s="10" t="s">
        <v>35</v>
      </c>
      <c r="B253" s="10" t="s">
        <v>178</v>
      </c>
      <c r="C253" s="42">
        <v>44811.64166666667</v>
      </c>
      <c r="D253" s="42">
        <v>44811.374305555553</v>
      </c>
      <c r="E253" s="10">
        <v>2022</v>
      </c>
      <c r="F253" s="10">
        <f t="shared" si="12"/>
        <v>9</v>
      </c>
      <c r="G253" s="10">
        <f t="shared" si="13"/>
        <v>7</v>
      </c>
      <c r="H253" s="50">
        <f t="shared" si="14"/>
        <v>0.3743055555555555</v>
      </c>
      <c r="I253" s="40" t="s">
        <v>37</v>
      </c>
      <c r="J253" s="40" t="s">
        <v>39</v>
      </c>
      <c r="K253" s="37">
        <v>11382</v>
      </c>
      <c r="L253" s="41">
        <v>44813.625532407408</v>
      </c>
      <c r="M253" s="40" t="s">
        <v>38</v>
      </c>
      <c r="N253" s="40" t="s">
        <v>39</v>
      </c>
      <c r="O253" s="41"/>
      <c r="P253" s="40" t="s">
        <v>40</v>
      </c>
      <c r="Q253" s="40" t="s">
        <v>56</v>
      </c>
      <c r="R253" s="37">
        <v>1</v>
      </c>
      <c r="S253" s="40" t="s">
        <v>179</v>
      </c>
      <c r="T253" s="37">
        <v>0</v>
      </c>
      <c r="U253" s="40" t="s">
        <v>41</v>
      </c>
      <c r="V253" s="37">
        <v>8426</v>
      </c>
      <c r="W253" s="40" t="s">
        <v>960</v>
      </c>
      <c r="X253" s="40" t="s">
        <v>961</v>
      </c>
      <c r="Y253" s="40" t="s">
        <v>45</v>
      </c>
      <c r="Z253" s="40" t="s">
        <v>1957</v>
      </c>
      <c r="AA253" s="41">
        <v>44811.641342592593</v>
      </c>
      <c r="AB253" s="40" t="s">
        <v>46</v>
      </c>
      <c r="AC253" s="10" t="str">
        <f>VLOOKUP(Data!$AB253,Name!$B:$F,2,FALSE)</f>
        <v>IT Support</v>
      </c>
      <c r="AD253" s="10" t="str">
        <f>VLOOKUP(Data!$AB253,Name!$B:$F,3,FALSE)</f>
        <v>Point IT</v>
      </c>
      <c r="AE253" s="10" t="str">
        <f>VLOOKUP(Data!$AB253,Name!$B:$F,4,FALSE)</f>
        <v>Second tier</v>
      </c>
      <c r="AF253" s="10" t="str">
        <f>VLOOKUP(Data!$AB253,Name!$B:$F,5,FALSE)</f>
        <v>Onsite</v>
      </c>
      <c r="AG253" s="40" t="s">
        <v>47</v>
      </c>
      <c r="AH253" s="40" t="s">
        <v>48</v>
      </c>
      <c r="AI253" s="40" t="s">
        <v>182</v>
      </c>
      <c r="AJ253" s="40" t="s">
        <v>1958</v>
      </c>
      <c r="AK253" s="40" t="s">
        <v>1304</v>
      </c>
      <c r="AL253" s="46"/>
      <c r="AM253" s="40" t="s">
        <v>39</v>
      </c>
      <c r="AN253" s="40" t="s">
        <v>53</v>
      </c>
      <c r="AO253" s="47">
        <v>0</v>
      </c>
      <c r="AP253" s="41">
        <v>44811.642199074071</v>
      </c>
      <c r="AQ253" s="48" t="s">
        <v>56</v>
      </c>
      <c r="AR253">
        <f t="shared" si="15"/>
        <v>8</v>
      </c>
      <c r="AS253" s="35">
        <v>0.3743055555555555</v>
      </c>
    </row>
    <row r="254" spans="1:45" ht="24" hidden="1" customHeight="1">
      <c r="A254" s="10" t="s">
        <v>35</v>
      </c>
      <c r="B254" s="10" t="s">
        <v>178</v>
      </c>
      <c r="C254" s="10"/>
      <c r="D254" s="42">
        <v>44811.375</v>
      </c>
      <c r="E254" s="10">
        <v>2022</v>
      </c>
      <c r="F254" s="10">
        <f t="shared" si="12"/>
        <v>9</v>
      </c>
      <c r="G254" s="10">
        <f t="shared" si="13"/>
        <v>7</v>
      </c>
      <c r="H254" s="50">
        <f t="shared" si="14"/>
        <v>0.375</v>
      </c>
      <c r="I254" s="38" t="s">
        <v>37</v>
      </c>
      <c r="J254" s="38" t="s">
        <v>39</v>
      </c>
      <c r="K254" s="36">
        <v>11383</v>
      </c>
      <c r="L254" s="39">
        <v>44813.625567129631</v>
      </c>
      <c r="M254" s="38" t="s">
        <v>38</v>
      </c>
      <c r="N254" s="38" t="s">
        <v>39</v>
      </c>
      <c r="O254" s="39"/>
      <c r="P254" s="38" t="s">
        <v>40</v>
      </c>
      <c r="Q254" s="38" t="s">
        <v>56</v>
      </c>
      <c r="R254" s="36">
        <v>1</v>
      </c>
      <c r="S254" s="38" t="s">
        <v>73</v>
      </c>
      <c r="T254" s="36">
        <v>0</v>
      </c>
      <c r="U254" s="38" t="s">
        <v>41</v>
      </c>
      <c r="V254" s="36">
        <v>982795359</v>
      </c>
      <c r="W254" s="38" t="s">
        <v>932</v>
      </c>
      <c r="X254" s="38" t="s">
        <v>933</v>
      </c>
      <c r="Y254" s="38" t="s">
        <v>39</v>
      </c>
      <c r="Z254" s="38" t="s">
        <v>39</v>
      </c>
      <c r="AA254" s="39"/>
      <c r="AB254" s="38" t="s">
        <v>85</v>
      </c>
      <c r="AC254" s="10" t="str">
        <f>VLOOKUP(Data!$AB254,Name!$B:$F,2,FALSE)</f>
        <v>IT Support</v>
      </c>
      <c r="AD254" s="10" t="str">
        <f>VLOOKUP(Data!$AB254,Name!$B:$F,3,FALSE)</f>
        <v>Point IT</v>
      </c>
      <c r="AE254" s="10" t="str">
        <f>VLOOKUP(Data!$AB254,Name!$B:$F,4,FALSE)</f>
        <v>Second tier</v>
      </c>
      <c r="AF254" s="10" t="str">
        <f>VLOOKUP(Data!$AB254,Name!$B:$F,5,FALSE)</f>
        <v>Onsite</v>
      </c>
      <c r="AG254" s="38" t="s">
        <v>47</v>
      </c>
      <c r="AH254" s="38" t="s">
        <v>160</v>
      </c>
      <c r="AI254" s="38" t="s">
        <v>182</v>
      </c>
      <c r="AJ254" s="38" t="s">
        <v>1959</v>
      </c>
      <c r="AK254" s="38" t="s">
        <v>1237</v>
      </c>
      <c r="AL254" s="43"/>
      <c r="AM254" s="38" t="s">
        <v>39</v>
      </c>
      <c r="AN254" s="38" t="s">
        <v>53</v>
      </c>
      <c r="AO254" s="44">
        <v>0</v>
      </c>
      <c r="AP254" s="39">
        <v>44811.422789351855</v>
      </c>
      <c r="AQ254" s="45" t="s">
        <v>56</v>
      </c>
      <c r="AR254">
        <f t="shared" si="15"/>
        <v>9</v>
      </c>
      <c r="AS254" s="35">
        <v>0.375</v>
      </c>
    </row>
    <row r="255" spans="1:45" ht="24" hidden="1" customHeight="1">
      <c r="A255" s="10" t="s">
        <v>35</v>
      </c>
      <c r="B255" s="10" t="s">
        <v>452</v>
      </c>
      <c r="C255" s="42">
        <v>44812.509722222225</v>
      </c>
      <c r="D255" s="42">
        <v>44811.378472222219</v>
      </c>
      <c r="E255" s="10">
        <v>2022</v>
      </c>
      <c r="F255" s="10">
        <f t="shared" si="12"/>
        <v>9</v>
      </c>
      <c r="G255" s="10">
        <f t="shared" si="13"/>
        <v>7</v>
      </c>
      <c r="H255" s="50">
        <f t="shared" si="14"/>
        <v>0.37847222222222227</v>
      </c>
      <c r="I255" s="40" t="s">
        <v>37</v>
      </c>
      <c r="J255" s="40" t="s">
        <v>1960</v>
      </c>
      <c r="K255" s="37">
        <v>11384</v>
      </c>
      <c r="L255" s="41">
        <v>44813.629444444443</v>
      </c>
      <c r="M255" s="40" t="s">
        <v>38</v>
      </c>
      <c r="N255" s="40" t="s">
        <v>39</v>
      </c>
      <c r="O255" s="41"/>
      <c r="P255" s="40" t="s">
        <v>40</v>
      </c>
      <c r="Q255" s="40" t="s">
        <v>56</v>
      </c>
      <c r="R255" s="37">
        <v>1</v>
      </c>
      <c r="S255" s="40" t="s">
        <v>453</v>
      </c>
      <c r="T255" s="37">
        <v>0</v>
      </c>
      <c r="U255" s="40" t="s">
        <v>41</v>
      </c>
      <c r="V255" s="37">
        <v>25766355</v>
      </c>
      <c r="W255" s="40" t="s">
        <v>377</v>
      </c>
      <c r="X255" s="40" t="s">
        <v>378</v>
      </c>
      <c r="Y255" s="40" t="s">
        <v>45</v>
      </c>
      <c r="Z255" s="40" t="s">
        <v>1961</v>
      </c>
      <c r="AA255" s="41">
        <v>44812.510254629633</v>
      </c>
      <c r="AB255" s="40" t="s">
        <v>321</v>
      </c>
      <c r="AC255" s="10" t="str">
        <f>VLOOKUP(Data!$AB255,Name!$B:$F,2,FALSE)</f>
        <v>Application Support</v>
      </c>
      <c r="AD255" s="10" t="str">
        <f>VLOOKUP(Data!$AB255,Name!$B:$F,3,FALSE)</f>
        <v>CRA</v>
      </c>
      <c r="AE255" s="10" t="str">
        <f>VLOOKUP(Data!$AB255,Name!$B:$F,4,FALSE)</f>
        <v>Second tier</v>
      </c>
      <c r="AF255" s="10" t="str">
        <f>VLOOKUP(Data!$AB255,Name!$B:$F,5,FALSE)</f>
        <v>Second tier</v>
      </c>
      <c r="AG255" s="40" t="s">
        <v>47</v>
      </c>
      <c r="AH255" s="40" t="s">
        <v>48</v>
      </c>
      <c r="AI255" s="40" t="s">
        <v>455</v>
      </c>
      <c r="AJ255" s="40" t="s">
        <v>1962</v>
      </c>
      <c r="AK255" s="40" t="s">
        <v>521</v>
      </c>
      <c r="AL255" s="46"/>
      <c r="AM255" s="40" t="s">
        <v>39</v>
      </c>
      <c r="AN255" s="40" t="s">
        <v>50</v>
      </c>
      <c r="AO255" s="47">
        <v>0</v>
      </c>
      <c r="AP255" s="41">
        <v>44812.510254629633</v>
      </c>
      <c r="AQ255" s="48" t="s">
        <v>203</v>
      </c>
      <c r="AR255">
        <f t="shared" si="15"/>
        <v>9</v>
      </c>
      <c r="AS255" s="35">
        <v>0.37847222222222227</v>
      </c>
    </row>
    <row r="256" spans="1:45" ht="24" hidden="1" customHeight="1">
      <c r="A256" s="10" t="s">
        <v>35</v>
      </c>
      <c r="B256" s="10" t="s">
        <v>452</v>
      </c>
      <c r="C256" s="42">
        <v>44812.509722222225</v>
      </c>
      <c r="D256" s="42">
        <v>44811.382638888892</v>
      </c>
      <c r="E256" s="10">
        <v>2022</v>
      </c>
      <c r="F256" s="10">
        <f t="shared" si="12"/>
        <v>9</v>
      </c>
      <c r="G256" s="10">
        <f t="shared" si="13"/>
        <v>7</v>
      </c>
      <c r="H256" s="50">
        <f t="shared" si="14"/>
        <v>0.38263888888888892</v>
      </c>
      <c r="I256" s="38" t="s">
        <v>37</v>
      </c>
      <c r="J256" s="38" t="s">
        <v>1963</v>
      </c>
      <c r="K256" s="36">
        <v>11385</v>
      </c>
      <c r="L256" s="39">
        <v>44823.382777777777</v>
      </c>
      <c r="M256" s="38" t="s">
        <v>38</v>
      </c>
      <c r="N256" s="38" t="s">
        <v>39</v>
      </c>
      <c r="O256" s="39"/>
      <c r="P256" s="38" t="s">
        <v>40</v>
      </c>
      <c r="Q256" s="38" t="s">
        <v>56</v>
      </c>
      <c r="R256" s="36">
        <v>1</v>
      </c>
      <c r="S256" s="38" t="s">
        <v>453</v>
      </c>
      <c r="T256" s="36">
        <v>0</v>
      </c>
      <c r="U256" s="38" t="s">
        <v>56</v>
      </c>
      <c r="V256" s="36">
        <v>25766355</v>
      </c>
      <c r="W256" s="38" t="s">
        <v>377</v>
      </c>
      <c r="X256" s="38" t="s">
        <v>378</v>
      </c>
      <c r="Y256" s="38" t="s">
        <v>45</v>
      </c>
      <c r="Z256" s="38" t="s">
        <v>1964</v>
      </c>
      <c r="AA256" s="39">
        <v>44812.510370370372</v>
      </c>
      <c r="AB256" s="38" t="s">
        <v>321</v>
      </c>
      <c r="AC256" s="10" t="str">
        <f>VLOOKUP(Data!$AB256,Name!$B:$F,2,FALSE)</f>
        <v>Application Support</v>
      </c>
      <c r="AD256" s="10" t="str">
        <f>VLOOKUP(Data!$AB256,Name!$B:$F,3,FALSE)</f>
        <v>CRA</v>
      </c>
      <c r="AE256" s="10" t="str">
        <f>VLOOKUP(Data!$AB256,Name!$B:$F,4,FALSE)</f>
        <v>Second tier</v>
      </c>
      <c r="AF256" s="10" t="str">
        <f>VLOOKUP(Data!$AB256,Name!$B:$F,5,FALSE)</f>
        <v>Second tier</v>
      </c>
      <c r="AG256" s="38" t="s">
        <v>47</v>
      </c>
      <c r="AH256" s="38" t="s">
        <v>48</v>
      </c>
      <c r="AI256" s="38" t="s">
        <v>455</v>
      </c>
      <c r="AJ256" s="38" t="s">
        <v>1962</v>
      </c>
      <c r="AK256" s="38" t="s">
        <v>521</v>
      </c>
      <c r="AL256" s="43"/>
      <c r="AM256" s="38" t="s">
        <v>39</v>
      </c>
      <c r="AN256" s="38" t="s">
        <v>50</v>
      </c>
      <c r="AO256" s="44">
        <v>0</v>
      </c>
      <c r="AP256" s="39">
        <v>44812.510370370372</v>
      </c>
      <c r="AQ256" s="45" t="s">
        <v>56</v>
      </c>
      <c r="AR256">
        <f t="shared" si="15"/>
        <v>9</v>
      </c>
      <c r="AS256" s="35">
        <v>0.38263888888888892</v>
      </c>
    </row>
    <row r="257" spans="1:45" ht="24" hidden="1" customHeight="1">
      <c r="A257" s="10" t="s">
        <v>35</v>
      </c>
      <c r="B257" s="10" t="s">
        <v>36</v>
      </c>
      <c r="C257" s="42">
        <v>44811.634027777778</v>
      </c>
      <c r="D257" s="42">
        <v>44811.382638888892</v>
      </c>
      <c r="E257" s="10">
        <v>2022</v>
      </c>
      <c r="F257" s="10">
        <f t="shared" si="12"/>
        <v>9</v>
      </c>
      <c r="G257" s="10">
        <f t="shared" si="13"/>
        <v>7</v>
      </c>
      <c r="H257" s="50">
        <f t="shared" si="14"/>
        <v>0.38263888888888892</v>
      </c>
      <c r="I257" s="40" t="s">
        <v>37</v>
      </c>
      <c r="J257" s="40" t="s">
        <v>1965</v>
      </c>
      <c r="K257" s="37">
        <v>11386</v>
      </c>
      <c r="L257" s="41">
        <v>44823.60083333333</v>
      </c>
      <c r="M257" s="40" t="s">
        <v>38</v>
      </c>
      <c r="N257" s="40" t="s">
        <v>39</v>
      </c>
      <c r="O257" s="41"/>
      <c r="P257" s="40" t="s">
        <v>40</v>
      </c>
      <c r="Q257" s="40" t="s">
        <v>56</v>
      </c>
      <c r="R257" s="37">
        <v>1</v>
      </c>
      <c r="S257" s="40" t="s">
        <v>42</v>
      </c>
      <c r="T257" s="37">
        <v>0</v>
      </c>
      <c r="U257" s="40" t="s">
        <v>56</v>
      </c>
      <c r="V257" s="37">
        <v>5725</v>
      </c>
      <c r="W257" s="40" t="s">
        <v>1585</v>
      </c>
      <c r="X257" s="40" t="s">
        <v>1586</v>
      </c>
      <c r="Y257" s="40" t="s">
        <v>45</v>
      </c>
      <c r="Z257" s="40" t="s">
        <v>1966</v>
      </c>
      <c r="AA257" s="41">
        <v>44811.416944444441</v>
      </c>
      <c r="AB257" s="40" t="s">
        <v>72</v>
      </c>
      <c r="AC257" s="10" t="str">
        <f>VLOOKUP(Data!$AB257,Name!$B:$F,2,FALSE)</f>
        <v>IT Support</v>
      </c>
      <c r="AD257" s="10" t="str">
        <f>VLOOKUP(Data!$AB257,Name!$B:$F,3,FALSE)</f>
        <v>Point IT</v>
      </c>
      <c r="AE257" s="10" t="str">
        <f>VLOOKUP(Data!$AB257,Name!$B:$F,4,FALSE)</f>
        <v>Second tier</v>
      </c>
      <c r="AF257" s="10" t="str">
        <f>VLOOKUP(Data!$AB257,Name!$B:$F,5,FALSE)</f>
        <v>Onsite</v>
      </c>
      <c r="AG257" s="40" t="s">
        <v>47</v>
      </c>
      <c r="AH257" s="40" t="s">
        <v>48</v>
      </c>
      <c r="AI257" s="40" t="s">
        <v>131</v>
      </c>
      <c r="AJ257" s="40" t="s">
        <v>1967</v>
      </c>
      <c r="AK257" s="40" t="s">
        <v>451</v>
      </c>
      <c r="AL257" s="46"/>
      <c r="AM257" s="40" t="s">
        <v>39</v>
      </c>
      <c r="AN257" s="40" t="s">
        <v>50</v>
      </c>
      <c r="AO257" s="47">
        <v>0</v>
      </c>
      <c r="AP257" s="41">
        <v>44811.634166666663</v>
      </c>
      <c r="AQ257" s="48" t="s">
        <v>56</v>
      </c>
      <c r="AR257">
        <f t="shared" si="15"/>
        <v>9</v>
      </c>
      <c r="AS257" s="35">
        <v>0.38263888888888892</v>
      </c>
    </row>
    <row r="258" spans="1:45" ht="24" hidden="1" customHeight="1">
      <c r="A258" s="10" t="s">
        <v>35</v>
      </c>
      <c r="B258" s="10" t="s">
        <v>178</v>
      </c>
      <c r="C258" s="42">
        <v>44811.640972222223</v>
      </c>
      <c r="D258" s="42">
        <v>44811.384027777778</v>
      </c>
      <c r="E258" s="10">
        <v>2022</v>
      </c>
      <c r="F258" s="10">
        <f t="shared" si="12"/>
        <v>9</v>
      </c>
      <c r="G258" s="10">
        <f t="shared" si="13"/>
        <v>7</v>
      </c>
      <c r="H258" s="50">
        <f t="shared" si="14"/>
        <v>0.3840277777777778</v>
      </c>
      <c r="I258" s="38" t="s">
        <v>37</v>
      </c>
      <c r="J258" s="38" t="s">
        <v>1968</v>
      </c>
      <c r="K258" s="36">
        <v>11387</v>
      </c>
      <c r="L258" s="39">
        <v>44838.33488425926</v>
      </c>
      <c r="M258" s="38" t="s">
        <v>38</v>
      </c>
      <c r="N258" s="38" t="s">
        <v>39</v>
      </c>
      <c r="O258" s="39"/>
      <c r="P258" s="38" t="s">
        <v>40</v>
      </c>
      <c r="Q258" s="38" t="s">
        <v>56</v>
      </c>
      <c r="R258" s="36">
        <v>1</v>
      </c>
      <c r="S258" s="38" t="s">
        <v>73</v>
      </c>
      <c r="T258" s="36">
        <v>0</v>
      </c>
      <c r="U258" s="38" t="s">
        <v>56</v>
      </c>
      <c r="V258" s="36">
        <v>8719</v>
      </c>
      <c r="W258" s="38" t="s">
        <v>185</v>
      </c>
      <c r="X258" s="38" t="s">
        <v>186</v>
      </c>
      <c r="Y258" s="38" t="s">
        <v>45</v>
      </c>
      <c r="Z258" s="38" t="s">
        <v>1969</v>
      </c>
      <c r="AA258" s="39">
        <v>44811.640138888892</v>
      </c>
      <c r="AB258" s="38" t="s">
        <v>46</v>
      </c>
      <c r="AC258" s="10" t="str">
        <f>VLOOKUP(Data!$AB258,Name!$B:$F,2,FALSE)</f>
        <v>IT Support</v>
      </c>
      <c r="AD258" s="10" t="str">
        <f>VLOOKUP(Data!$AB258,Name!$B:$F,3,FALSE)</f>
        <v>Point IT</v>
      </c>
      <c r="AE258" s="10" t="str">
        <f>VLOOKUP(Data!$AB258,Name!$B:$F,4,FALSE)</f>
        <v>Second tier</v>
      </c>
      <c r="AF258" s="10" t="str">
        <f>VLOOKUP(Data!$AB258,Name!$B:$F,5,FALSE)</f>
        <v>Onsite</v>
      </c>
      <c r="AG258" s="38" t="s">
        <v>47</v>
      </c>
      <c r="AH258" s="38" t="s">
        <v>48</v>
      </c>
      <c r="AI258" s="38" t="s">
        <v>182</v>
      </c>
      <c r="AJ258" s="38" t="s">
        <v>1970</v>
      </c>
      <c r="AK258" s="38" t="s">
        <v>464</v>
      </c>
      <c r="AL258" s="43"/>
      <c r="AM258" s="38" t="s">
        <v>39</v>
      </c>
      <c r="AN258" s="38" t="s">
        <v>53</v>
      </c>
      <c r="AO258" s="44">
        <v>0</v>
      </c>
      <c r="AP258" s="39">
        <v>44826.590439814812</v>
      </c>
      <c r="AQ258" s="45" t="s">
        <v>56</v>
      </c>
      <c r="AR258">
        <f t="shared" si="15"/>
        <v>9</v>
      </c>
      <c r="AS258" s="35">
        <v>0.3840277777777778</v>
      </c>
    </row>
    <row r="259" spans="1:45" ht="24" hidden="1" customHeight="1">
      <c r="A259" s="10" t="s">
        <v>35</v>
      </c>
      <c r="B259" s="10" t="s">
        <v>54</v>
      </c>
      <c r="C259" s="42">
        <v>44811.607638888891</v>
      </c>
      <c r="D259" s="42">
        <v>44811.388194444444</v>
      </c>
      <c r="E259" s="10">
        <v>2022</v>
      </c>
      <c r="F259" s="10">
        <f t="shared" ref="F259:F322" si="16">MONTH(D259)</f>
        <v>9</v>
      </c>
      <c r="G259" s="10">
        <f t="shared" ref="G259:G322" si="17">DAY(D259)</f>
        <v>7</v>
      </c>
      <c r="H259" s="50">
        <f t="shared" ref="H259:H322" si="18">TIME(HOUR(D259),MINUTE(D259),SECOND(D259))</f>
        <v>0.38819444444444445</v>
      </c>
      <c r="I259" s="40" t="s">
        <v>37</v>
      </c>
      <c r="J259" s="40" t="s">
        <v>1971</v>
      </c>
      <c r="K259" s="37">
        <v>11388</v>
      </c>
      <c r="L259" s="41">
        <v>44823.388738425929</v>
      </c>
      <c r="M259" s="40" t="s">
        <v>38</v>
      </c>
      <c r="N259" s="40" t="s">
        <v>39</v>
      </c>
      <c r="O259" s="41"/>
      <c r="P259" s="40" t="s">
        <v>40</v>
      </c>
      <c r="Q259" s="40" t="s">
        <v>56</v>
      </c>
      <c r="R259" s="37">
        <v>1</v>
      </c>
      <c r="S259" s="40" t="s">
        <v>202</v>
      </c>
      <c r="T259" s="37">
        <v>0</v>
      </c>
      <c r="U259" s="40" t="s">
        <v>56</v>
      </c>
      <c r="V259" s="37">
        <v>8404</v>
      </c>
      <c r="W259" s="40" t="s">
        <v>808</v>
      </c>
      <c r="X259" s="40" t="s">
        <v>809</v>
      </c>
      <c r="Y259" s="40" t="s">
        <v>45</v>
      </c>
      <c r="Z259" s="40" t="s">
        <v>1972</v>
      </c>
      <c r="AA259" s="41">
        <v>44811.607685185183</v>
      </c>
      <c r="AB259" s="40" t="s">
        <v>189</v>
      </c>
      <c r="AC259" s="10" t="str">
        <f>VLOOKUP(Data!$AB259,Name!$B:$F,2,FALSE)</f>
        <v>IT Support</v>
      </c>
      <c r="AD259" s="10" t="str">
        <f>VLOOKUP(Data!$AB259,Name!$B:$F,3,FALSE)</f>
        <v>CRA</v>
      </c>
      <c r="AE259" s="10" t="str">
        <f>VLOOKUP(Data!$AB259,Name!$B:$F,4,FALSE)</f>
        <v>Second tier</v>
      </c>
      <c r="AF259" s="10" t="str">
        <f>VLOOKUP(Data!$AB259,Name!$B:$F,5,FALSE)</f>
        <v>Second tier</v>
      </c>
      <c r="AG259" s="40" t="s">
        <v>47</v>
      </c>
      <c r="AH259" s="40" t="s">
        <v>48</v>
      </c>
      <c r="AI259" s="40" t="s">
        <v>478</v>
      </c>
      <c r="AJ259" s="40" t="s">
        <v>1973</v>
      </c>
      <c r="AK259" s="40" t="s">
        <v>1304</v>
      </c>
      <c r="AL259" s="46"/>
      <c r="AM259" s="40" t="s">
        <v>39</v>
      </c>
      <c r="AN259" s="40" t="s">
        <v>50</v>
      </c>
      <c r="AO259" s="47">
        <v>0</v>
      </c>
      <c r="AP259" s="41">
        <v>44811.607685185183</v>
      </c>
      <c r="AQ259" s="48" t="s">
        <v>56</v>
      </c>
      <c r="AR259">
        <f t="shared" ref="AR259:AR322" si="19">HOUR(AS259)</f>
        <v>9</v>
      </c>
      <c r="AS259" s="35">
        <v>0.38819444444444445</v>
      </c>
    </row>
    <row r="260" spans="1:45" ht="24" hidden="1" customHeight="1">
      <c r="A260" s="10" t="s">
        <v>35</v>
      </c>
      <c r="B260" s="10" t="s">
        <v>171</v>
      </c>
      <c r="C260" s="42">
        <v>44811.634722222225</v>
      </c>
      <c r="D260" s="42">
        <v>44811.398611111108</v>
      </c>
      <c r="E260" s="10">
        <v>2022</v>
      </c>
      <c r="F260" s="10">
        <f t="shared" si="16"/>
        <v>9</v>
      </c>
      <c r="G260" s="10">
        <f t="shared" si="17"/>
        <v>7</v>
      </c>
      <c r="H260" s="50">
        <f t="shared" si="18"/>
        <v>0.39861111111111108</v>
      </c>
      <c r="I260" s="38" t="s">
        <v>37</v>
      </c>
      <c r="J260" s="38" t="s">
        <v>1974</v>
      </c>
      <c r="K260" s="36">
        <v>11389</v>
      </c>
      <c r="L260" s="39">
        <v>44823.602141203701</v>
      </c>
      <c r="M260" s="38" t="s">
        <v>38</v>
      </c>
      <c r="N260" s="38" t="s">
        <v>39</v>
      </c>
      <c r="O260" s="39"/>
      <c r="P260" s="38" t="s">
        <v>40</v>
      </c>
      <c r="Q260" s="38" t="s">
        <v>56</v>
      </c>
      <c r="R260" s="36">
        <v>1</v>
      </c>
      <c r="S260" s="38" t="s">
        <v>42</v>
      </c>
      <c r="T260" s="36">
        <v>0</v>
      </c>
      <c r="U260" s="38" t="s">
        <v>56</v>
      </c>
      <c r="V260" s="36">
        <v>897741185</v>
      </c>
      <c r="W260" s="38" t="s">
        <v>1975</v>
      </c>
      <c r="X260" s="38" t="s">
        <v>1976</v>
      </c>
      <c r="Y260" s="38" t="s">
        <v>45</v>
      </c>
      <c r="Z260" s="38" t="s">
        <v>1977</v>
      </c>
      <c r="AA260" s="39">
        <v>44811.431979166664</v>
      </c>
      <c r="AB260" s="38" t="s">
        <v>103</v>
      </c>
      <c r="AC260" s="10" t="str">
        <f>VLOOKUP(Data!$AB260,Name!$B:$F,2,FALSE)</f>
        <v>IT Support</v>
      </c>
      <c r="AD260" s="10" t="str">
        <f>VLOOKUP(Data!$AB260,Name!$B:$F,3,FALSE)</f>
        <v>Point IT</v>
      </c>
      <c r="AE260" s="10" t="str">
        <f>VLOOKUP(Data!$AB260,Name!$B:$F,4,FALSE)</f>
        <v>Frist tier</v>
      </c>
      <c r="AF260" s="10" t="str">
        <f>VLOOKUP(Data!$AB260,Name!$B:$F,5,FALSE)</f>
        <v>Frist tier</v>
      </c>
      <c r="AG260" s="38" t="s">
        <v>282</v>
      </c>
      <c r="AH260" s="38" t="s">
        <v>48</v>
      </c>
      <c r="AI260" s="38" t="s">
        <v>173</v>
      </c>
      <c r="AJ260" s="38" t="s">
        <v>1978</v>
      </c>
      <c r="AK260" s="38" t="s">
        <v>291</v>
      </c>
      <c r="AL260" s="43"/>
      <c r="AM260" s="38" t="s">
        <v>39</v>
      </c>
      <c r="AN260" s="38" t="s">
        <v>50</v>
      </c>
      <c r="AO260" s="44">
        <v>0</v>
      </c>
      <c r="AP260" s="39">
        <v>44811.634780092594</v>
      </c>
      <c r="AQ260" s="45" t="s">
        <v>56</v>
      </c>
      <c r="AR260">
        <f t="shared" si="19"/>
        <v>9</v>
      </c>
      <c r="AS260" s="35">
        <v>0.39861111111111108</v>
      </c>
    </row>
    <row r="261" spans="1:45" ht="24" hidden="1" customHeight="1">
      <c r="A261" s="10" t="s">
        <v>35</v>
      </c>
      <c r="B261" s="10" t="s">
        <v>178</v>
      </c>
      <c r="C261" s="42">
        <v>44811.634722222225</v>
      </c>
      <c r="D261" s="42">
        <v>44811.4</v>
      </c>
      <c r="E261" s="10">
        <v>2022</v>
      </c>
      <c r="F261" s="10">
        <f t="shared" si="16"/>
        <v>9</v>
      </c>
      <c r="G261" s="10">
        <f t="shared" si="17"/>
        <v>7</v>
      </c>
      <c r="H261" s="50">
        <f t="shared" si="18"/>
        <v>0.39999999999999997</v>
      </c>
      <c r="I261" s="40" t="s">
        <v>37</v>
      </c>
      <c r="J261" s="40" t="s">
        <v>1979</v>
      </c>
      <c r="K261" s="37">
        <v>11390</v>
      </c>
      <c r="L261" s="41">
        <v>44816.438518518517</v>
      </c>
      <c r="M261" s="40" t="s">
        <v>38</v>
      </c>
      <c r="N261" s="40" t="s">
        <v>39</v>
      </c>
      <c r="O261" s="41"/>
      <c r="P261" s="40" t="s">
        <v>40</v>
      </c>
      <c r="Q261" s="40" t="s">
        <v>56</v>
      </c>
      <c r="R261" s="37">
        <v>1</v>
      </c>
      <c r="S261" s="40" t="s">
        <v>73</v>
      </c>
      <c r="T261" s="37">
        <v>0</v>
      </c>
      <c r="U261" s="40" t="s">
        <v>41</v>
      </c>
      <c r="V261" s="37">
        <v>6456</v>
      </c>
      <c r="W261" s="40" t="s">
        <v>296</v>
      </c>
      <c r="X261" s="40" t="s">
        <v>297</v>
      </c>
      <c r="Y261" s="40" t="s">
        <v>45</v>
      </c>
      <c r="Z261" s="40" t="s">
        <v>1980</v>
      </c>
      <c r="AA261" s="41">
        <v>44811.472407407404</v>
      </c>
      <c r="AB261" s="40" t="s">
        <v>85</v>
      </c>
      <c r="AC261" s="10" t="str">
        <f>VLOOKUP(Data!$AB261,Name!$B:$F,2,FALSE)</f>
        <v>IT Support</v>
      </c>
      <c r="AD261" s="10" t="str">
        <f>VLOOKUP(Data!$AB261,Name!$B:$F,3,FALSE)</f>
        <v>Point IT</v>
      </c>
      <c r="AE261" s="10" t="str">
        <f>VLOOKUP(Data!$AB261,Name!$B:$F,4,FALSE)</f>
        <v>Second tier</v>
      </c>
      <c r="AF261" s="10" t="str">
        <f>VLOOKUP(Data!$AB261,Name!$B:$F,5,FALSE)</f>
        <v>Onsite</v>
      </c>
      <c r="AG261" s="40" t="s">
        <v>47</v>
      </c>
      <c r="AH261" s="40" t="s">
        <v>48</v>
      </c>
      <c r="AI261" s="40" t="s">
        <v>182</v>
      </c>
      <c r="AJ261" s="40" t="s">
        <v>1981</v>
      </c>
      <c r="AK261" s="40" t="s">
        <v>587</v>
      </c>
      <c r="AL261" s="46"/>
      <c r="AM261" s="40" t="s">
        <v>39</v>
      </c>
      <c r="AN261" s="40" t="s">
        <v>53</v>
      </c>
      <c r="AO261" s="47">
        <v>0</v>
      </c>
      <c r="AP261" s="41">
        <v>44811.635046296295</v>
      </c>
      <c r="AQ261" s="48" t="s">
        <v>41</v>
      </c>
      <c r="AR261">
        <f t="shared" si="19"/>
        <v>9</v>
      </c>
      <c r="AS261" s="35">
        <v>0.39999999999999997</v>
      </c>
    </row>
    <row r="262" spans="1:45" ht="24" hidden="1" customHeight="1">
      <c r="A262" s="10" t="s">
        <v>35</v>
      </c>
      <c r="B262" s="10" t="s">
        <v>54</v>
      </c>
      <c r="C262" s="42">
        <v>44811.602083333331</v>
      </c>
      <c r="D262" s="42">
        <v>44811.404861111114</v>
      </c>
      <c r="E262" s="10">
        <v>2022</v>
      </c>
      <c r="F262" s="10">
        <f t="shared" si="16"/>
        <v>9</v>
      </c>
      <c r="G262" s="10">
        <f t="shared" si="17"/>
        <v>7</v>
      </c>
      <c r="H262" s="50">
        <f t="shared" si="18"/>
        <v>0.40486111111111112</v>
      </c>
      <c r="I262" s="38" t="s">
        <v>37</v>
      </c>
      <c r="J262" s="38" t="s">
        <v>1982</v>
      </c>
      <c r="K262" s="36">
        <v>11391</v>
      </c>
      <c r="L262" s="39">
        <v>44838.400914351849</v>
      </c>
      <c r="M262" s="38" t="s">
        <v>38</v>
      </c>
      <c r="N262" s="38" t="s">
        <v>39</v>
      </c>
      <c r="O262" s="39"/>
      <c r="P262" s="38" t="s">
        <v>40</v>
      </c>
      <c r="Q262" s="38" t="s">
        <v>56</v>
      </c>
      <c r="R262" s="36">
        <v>1</v>
      </c>
      <c r="S262" s="38" t="s">
        <v>127</v>
      </c>
      <c r="T262" s="36">
        <v>0</v>
      </c>
      <c r="U262" s="38" t="s">
        <v>56</v>
      </c>
      <c r="V262" s="36">
        <v>8717</v>
      </c>
      <c r="W262" s="38" t="s">
        <v>500</v>
      </c>
      <c r="X262" s="38" t="s">
        <v>501</v>
      </c>
      <c r="Y262" s="38" t="s">
        <v>45</v>
      </c>
      <c r="Z262" s="38" t="s">
        <v>1983</v>
      </c>
      <c r="AA262" s="39">
        <v>44811.602106481485</v>
      </c>
      <c r="AB262" s="38" t="s">
        <v>223</v>
      </c>
      <c r="AC262" s="10" t="str">
        <f>VLOOKUP(Data!$AB262,Name!$B:$F,2,FALSE)</f>
        <v>IT Support</v>
      </c>
      <c r="AD262" s="10" t="str">
        <f>VLOOKUP(Data!$AB262,Name!$B:$F,3,FALSE)</f>
        <v>Point IT</v>
      </c>
      <c r="AE262" s="10" t="str">
        <f>VLOOKUP(Data!$AB262,Name!$B:$F,4,FALSE)</f>
        <v>Second tier</v>
      </c>
      <c r="AF262" s="10" t="str">
        <f>VLOOKUP(Data!$AB262,Name!$B:$F,5,FALSE)</f>
        <v>Onsite</v>
      </c>
      <c r="AG262" s="38" t="s">
        <v>47</v>
      </c>
      <c r="AH262" s="38" t="s">
        <v>48</v>
      </c>
      <c r="AI262" s="38" t="s">
        <v>475</v>
      </c>
      <c r="AJ262" s="38" t="s">
        <v>1984</v>
      </c>
      <c r="AK262" s="38" t="s">
        <v>464</v>
      </c>
      <c r="AL262" s="43"/>
      <c r="AM262" s="38" t="s">
        <v>39</v>
      </c>
      <c r="AN262" s="38" t="s">
        <v>50</v>
      </c>
      <c r="AO262" s="44">
        <v>0</v>
      </c>
      <c r="AP262" s="39">
        <v>44826.597442129627</v>
      </c>
      <c r="AQ262" s="45" t="s">
        <v>56</v>
      </c>
      <c r="AR262">
        <f t="shared" si="19"/>
        <v>9</v>
      </c>
      <c r="AS262" s="35">
        <v>0.40486111111111112</v>
      </c>
    </row>
    <row r="263" spans="1:45" ht="24" hidden="1" customHeight="1">
      <c r="A263" s="10" t="s">
        <v>35</v>
      </c>
      <c r="B263" s="10" t="s">
        <v>36</v>
      </c>
      <c r="C263" s="42">
        <v>44813.73333333333</v>
      </c>
      <c r="D263" s="42">
        <v>44811.409722222219</v>
      </c>
      <c r="E263" s="10">
        <v>2022</v>
      </c>
      <c r="F263" s="10">
        <f t="shared" si="16"/>
        <v>9</v>
      </c>
      <c r="G263" s="10">
        <f t="shared" si="17"/>
        <v>7</v>
      </c>
      <c r="H263" s="50">
        <f t="shared" si="18"/>
        <v>0.40972222222222227</v>
      </c>
      <c r="I263" s="40" t="s">
        <v>37</v>
      </c>
      <c r="J263" s="40" t="s">
        <v>1985</v>
      </c>
      <c r="K263" s="37">
        <v>11392</v>
      </c>
      <c r="L263" s="41">
        <v>44825.410416666666</v>
      </c>
      <c r="M263" s="40" t="s">
        <v>38</v>
      </c>
      <c r="N263" s="40" t="s">
        <v>39</v>
      </c>
      <c r="O263" s="41"/>
      <c r="P263" s="40" t="s">
        <v>40</v>
      </c>
      <c r="Q263" s="40" t="s">
        <v>56</v>
      </c>
      <c r="R263" s="37">
        <v>1</v>
      </c>
      <c r="S263" s="40" t="s">
        <v>60</v>
      </c>
      <c r="T263" s="37">
        <v>0</v>
      </c>
      <c r="U263" s="40" t="s">
        <v>56</v>
      </c>
      <c r="V263" s="37">
        <v>6501</v>
      </c>
      <c r="W263" s="40" t="s">
        <v>390</v>
      </c>
      <c r="X263" s="40" t="s">
        <v>391</v>
      </c>
      <c r="Y263" s="40" t="s">
        <v>45</v>
      </c>
      <c r="Z263" s="40" t="s">
        <v>1986</v>
      </c>
      <c r="AA263" s="41">
        <v>44811.709004629629</v>
      </c>
      <c r="AB263" s="40" t="s">
        <v>89</v>
      </c>
      <c r="AC263" s="10" t="str">
        <f>VLOOKUP(Data!$AB263,Name!$B:$F,2,FALSE)</f>
        <v>IT Support</v>
      </c>
      <c r="AD263" s="10" t="str">
        <f>VLOOKUP(Data!$AB263,Name!$B:$F,3,FALSE)</f>
        <v>Point IT</v>
      </c>
      <c r="AE263" s="10" t="str">
        <f>VLOOKUP(Data!$AB263,Name!$B:$F,4,FALSE)</f>
        <v>Second tier</v>
      </c>
      <c r="AF263" s="10" t="str">
        <f>VLOOKUP(Data!$AB263,Name!$B:$F,5,FALSE)</f>
        <v>Onsite</v>
      </c>
      <c r="AG263" s="40" t="s">
        <v>47</v>
      </c>
      <c r="AH263" s="40" t="s">
        <v>48</v>
      </c>
      <c r="AI263" s="40" t="s">
        <v>474</v>
      </c>
      <c r="AJ263" s="40" t="s">
        <v>1987</v>
      </c>
      <c r="AK263" s="40" t="s">
        <v>481</v>
      </c>
      <c r="AL263" s="46"/>
      <c r="AM263" s="40" t="s">
        <v>39</v>
      </c>
      <c r="AN263" s="40" t="s">
        <v>50</v>
      </c>
      <c r="AO263" s="47">
        <v>0</v>
      </c>
      <c r="AP263" s="41">
        <v>44813.733738425923</v>
      </c>
      <c r="AQ263" s="48" t="s">
        <v>56</v>
      </c>
      <c r="AR263">
        <f t="shared" si="19"/>
        <v>9</v>
      </c>
      <c r="AS263" s="35">
        <v>0.40972222222222227</v>
      </c>
    </row>
    <row r="264" spans="1:45" ht="24" hidden="1" customHeight="1">
      <c r="A264" s="10" t="s">
        <v>35</v>
      </c>
      <c r="B264" s="10" t="s">
        <v>171</v>
      </c>
      <c r="C264" s="42">
        <v>44811.636111111111</v>
      </c>
      <c r="D264" s="42">
        <v>44811.413888888892</v>
      </c>
      <c r="E264" s="10">
        <v>2022</v>
      </c>
      <c r="F264" s="10">
        <f t="shared" si="16"/>
        <v>9</v>
      </c>
      <c r="G264" s="10">
        <f t="shared" si="17"/>
        <v>7</v>
      </c>
      <c r="H264" s="50">
        <f t="shared" si="18"/>
        <v>0.41388888888888892</v>
      </c>
      <c r="I264" s="38" t="s">
        <v>37</v>
      </c>
      <c r="J264" s="38" t="s">
        <v>1988</v>
      </c>
      <c r="K264" s="36">
        <v>11393</v>
      </c>
      <c r="L264" s="39">
        <v>44838.548460648148</v>
      </c>
      <c r="M264" s="38" t="s">
        <v>38</v>
      </c>
      <c r="N264" s="38" t="s">
        <v>39</v>
      </c>
      <c r="O264" s="39"/>
      <c r="P264" s="38" t="s">
        <v>40</v>
      </c>
      <c r="Q264" s="38" t="s">
        <v>56</v>
      </c>
      <c r="R264" s="36">
        <v>1</v>
      </c>
      <c r="S264" s="38" t="s">
        <v>42</v>
      </c>
      <c r="T264" s="36">
        <v>0</v>
      </c>
      <c r="U264" s="38" t="s">
        <v>56</v>
      </c>
      <c r="V264" s="36">
        <v>973133290</v>
      </c>
      <c r="W264" s="38" t="s">
        <v>449</v>
      </c>
      <c r="X264" s="38" t="s">
        <v>450</v>
      </c>
      <c r="Y264" s="38" t="s">
        <v>45</v>
      </c>
      <c r="Z264" s="38" t="s">
        <v>1989</v>
      </c>
      <c r="AA264" s="39">
        <v>44811.450879629629</v>
      </c>
      <c r="AB264" s="38" t="s">
        <v>72</v>
      </c>
      <c r="AC264" s="10" t="str">
        <f>VLOOKUP(Data!$AB264,Name!$B:$F,2,FALSE)</f>
        <v>IT Support</v>
      </c>
      <c r="AD264" s="10" t="str">
        <f>VLOOKUP(Data!$AB264,Name!$B:$F,3,FALSE)</f>
        <v>Point IT</v>
      </c>
      <c r="AE264" s="10" t="str">
        <f>VLOOKUP(Data!$AB264,Name!$B:$F,4,FALSE)</f>
        <v>Second tier</v>
      </c>
      <c r="AF264" s="10" t="str">
        <f>VLOOKUP(Data!$AB264,Name!$B:$F,5,FALSE)</f>
        <v>Onsite</v>
      </c>
      <c r="AG264" s="38" t="s">
        <v>47</v>
      </c>
      <c r="AH264" s="38" t="s">
        <v>48</v>
      </c>
      <c r="AI264" s="38" t="s">
        <v>190</v>
      </c>
      <c r="AJ264" s="38" t="s">
        <v>1990</v>
      </c>
      <c r="AK264" s="38" t="s">
        <v>451</v>
      </c>
      <c r="AL264" s="43"/>
      <c r="AM264" s="38" t="s">
        <v>39</v>
      </c>
      <c r="AN264" s="38" t="s">
        <v>50</v>
      </c>
      <c r="AO264" s="44">
        <v>0</v>
      </c>
      <c r="AP264" s="39">
        <v>44826.58457175926</v>
      </c>
      <c r="AQ264" s="45" t="s">
        <v>56</v>
      </c>
      <c r="AR264">
        <f t="shared" si="19"/>
        <v>9</v>
      </c>
      <c r="AS264" s="35">
        <v>0.41388888888888892</v>
      </c>
    </row>
    <row r="265" spans="1:45" ht="24" hidden="1" customHeight="1">
      <c r="A265" s="10" t="s">
        <v>35</v>
      </c>
      <c r="B265" s="10" t="s">
        <v>54</v>
      </c>
      <c r="C265" s="42">
        <v>44811.439583333333</v>
      </c>
      <c r="D265" s="42">
        <v>44811.423611111109</v>
      </c>
      <c r="E265" s="10">
        <v>2022</v>
      </c>
      <c r="F265" s="10">
        <f t="shared" si="16"/>
        <v>9</v>
      </c>
      <c r="G265" s="10">
        <f t="shared" si="17"/>
        <v>7</v>
      </c>
      <c r="H265" s="50">
        <f t="shared" si="18"/>
        <v>0.4236111111111111</v>
      </c>
      <c r="I265" s="40" t="s">
        <v>37</v>
      </c>
      <c r="J265" s="40" t="s">
        <v>39</v>
      </c>
      <c r="K265" s="37">
        <v>11394</v>
      </c>
      <c r="L265" s="41">
        <v>44813.67392361111</v>
      </c>
      <c r="M265" s="40" t="s">
        <v>38</v>
      </c>
      <c r="N265" s="40" t="s">
        <v>39</v>
      </c>
      <c r="O265" s="41"/>
      <c r="P265" s="40" t="s">
        <v>40</v>
      </c>
      <c r="Q265" s="40" t="s">
        <v>56</v>
      </c>
      <c r="R265" s="37">
        <v>1</v>
      </c>
      <c r="S265" s="40" t="s">
        <v>42</v>
      </c>
      <c r="T265" s="37">
        <v>0</v>
      </c>
      <c r="U265" s="40" t="s">
        <v>41</v>
      </c>
      <c r="V265" s="37">
        <v>6459</v>
      </c>
      <c r="W265" s="40" t="s">
        <v>1991</v>
      </c>
      <c r="X265" s="40" t="s">
        <v>1992</v>
      </c>
      <c r="Y265" s="40" t="s">
        <v>45</v>
      </c>
      <c r="Z265" s="40" t="s">
        <v>1486</v>
      </c>
      <c r="AA265" s="41">
        <v>44811.440115740741</v>
      </c>
      <c r="AB265" s="40" t="s">
        <v>96</v>
      </c>
      <c r="AC265" s="10" t="str">
        <f>VLOOKUP(Data!$AB265,Name!$B:$F,2,FALSE)</f>
        <v>E-sarabun</v>
      </c>
      <c r="AD265" s="10" t="str">
        <f>VLOOKUP(Data!$AB265,Name!$B:$F,3,FALSE)</f>
        <v>CRA</v>
      </c>
      <c r="AE265" s="10" t="str">
        <f>VLOOKUP(Data!$AB265,Name!$B:$F,4,FALSE)</f>
        <v>Second tier</v>
      </c>
      <c r="AF265" s="10" t="str">
        <f>VLOOKUP(Data!$AB265,Name!$B:$F,5,FALSE)</f>
        <v>Second tier</v>
      </c>
      <c r="AG265" s="40" t="s">
        <v>47</v>
      </c>
      <c r="AH265" s="40" t="s">
        <v>48</v>
      </c>
      <c r="AI265" s="40" t="s">
        <v>97</v>
      </c>
      <c r="AJ265" s="40" t="s">
        <v>1993</v>
      </c>
      <c r="AK265" s="40" t="s">
        <v>1393</v>
      </c>
      <c r="AL265" s="46">
        <v>44686</v>
      </c>
      <c r="AM265" s="40" t="s">
        <v>39</v>
      </c>
      <c r="AN265" s="40" t="s">
        <v>53</v>
      </c>
      <c r="AO265" s="47">
        <v>0</v>
      </c>
      <c r="AP265" s="41">
        <v>44811.490208333336</v>
      </c>
      <c r="AQ265" s="48" t="s">
        <v>56</v>
      </c>
      <c r="AR265">
        <f t="shared" si="19"/>
        <v>10</v>
      </c>
      <c r="AS265" s="35">
        <v>0.4236111111111111</v>
      </c>
    </row>
    <row r="266" spans="1:45" ht="24" hidden="1" customHeight="1">
      <c r="A266" s="10" t="s">
        <v>35</v>
      </c>
      <c r="B266" s="10" t="s">
        <v>452</v>
      </c>
      <c r="C266" s="42">
        <v>44811.602777777778</v>
      </c>
      <c r="D266" s="42">
        <v>44811.434027777781</v>
      </c>
      <c r="E266" s="10">
        <v>2022</v>
      </c>
      <c r="F266" s="10">
        <f t="shared" si="16"/>
        <v>9</v>
      </c>
      <c r="G266" s="10">
        <f t="shared" si="17"/>
        <v>7</v>
      </c>
      <c r="H266" s="50">
        <f t="shared" si="18"/>
        <v>0.43402777777777773</v>
      </c>
      <c r="I266" s="38" t="s">
        <v>37</v>
      </c>
      <c r="J266" s="38" t="s">
        <v>1994</v>
      </c>
      <c r="K266" s="36">
        <v>11395</v>
      </c>
      <c r="L266" s="39">
        <v>44823.435011574074</v>
      </c>
      <c r="M266" s="38" t="s">
        <v>38</v>
      </c>
      <c r="N266" s="38" t="s">
        <v>39</v>
      </c>
      <c r="O266" s="39"/>
      <c r="P266" s="38" t="s">
        <v>40</v>
      </c>
      <c r="Q266" s="38" t="s">
        <v>56</v>
      </c>
      <c r="R266" s="36">
        <v>1</v>
      </c>
      <c r="S266" s="38" t="s">
        <v>104</v>
      </c>
      <c r="T266" s="36">
        <v>0</v>
      </c>
      <c r="U266" s="38" t="s">
        <v>56</v>
      </c>
      <c r="V266" s="36">
        <v>6706</v>
      </c>
      <c r="W266" s="38" t="s">
        <v>400</v>
      </c>
      <c r="X266" s="38" t="s">
        <v>401</v>
      </c>
      <c r="Y266" s="38" t="s">
        <v>45</v>
      </c>
      <c r="Z266" s="38" t="s">
        <v>1995</v>
      </c>
      <c r="AA266" s="39">
        <v>44811.602951388886</v>
      </c>
      <c r="AB266" s="38" t="s">
        <v>223</v>
      </c>
      <c r="AC266" s="10" t="str">
        <f>VLOOKUP(Data!$AB266,Name!$B:$F,2,FALSE)</f>
        <v>IT Support</v>
      </c>
      <c r="AD266" s="10" t="str">
        <f>VLOOKUP(Data!$AB266,Name!$B:$F,3,FALSE)</f>
        <v>Point IT</v>
      </c>
      <c r="AE266" s="10" t="str">
        <f>VLOOKUP(Data!$AB266,Name!$B:$F,4,FALSE)</f>
        <v>Second tier</v>
      </c>
      <c r="AF266" s="10" t="str">
        <f>VLOOKUP(Data!$AB266,Name!$B:$F,5,FALSE)</f>
        <v>Onsite</v>
      </c>
      <c r="AG266" s="38" t="s">
        <v>47</v>
      </c>
      <c r="AH266" s="38" t="s">
        <v>48</v>
      </c>
      <c r="AI266" s="38" t="s">
        <v>455</v>
      </c>
      <c r="AJ266" s="38" t="s">
        <v>1996</v>
      </c>
      <c r="AK266" s="38" t="s">
        <v>534</v>
      </c>
      <c r="AL266" s="43"/>
      <c r="AM266" s="38" t="s">
        <v>39</v>
      </c>
      <c r="AN266" s="38" t="s">
        <v>50</v>
      </c>
      <c r="AO266" s="44">
        <v>0</v>
      </c>
      <c r="AP266" s="39">
        <v>44811.602951388886</v>
      </c>
      <c r="AQ266" s="45" t="s">
        <v>56</v>
      </c>
      <c r="AR266">
        <f t="shared" si="19"/>
        <v>10</v>
      </c>
      <c r="AS266" s="35">
        <v>0.43402777777777773</v>
      </c>
    </row>
    <row r="267" spans="1:45" ht="24" hidden="1" customHeight="1">
      <c r="A267" s="10" t="s">
        <v>35</v>
      </c>
      <c r="B267" s="10" t="s">
        <v>54</v>
      </c>
      <c r="C267" s="42">
        <v>44811.636805555558</v>
      </c>
      <c r="D267" s="42">
        <v>44811.44027777778</v>
      </c>
      <c r="E267" s="10">
        <v>2022</v>
      </c>
      <c r="F267" s="10">
        <f t="shared" si="16"/>
        <v>9</v>
      </c>
      <c r="G267" s="10">
        <f t="shared" si="17"/>
        <v>7</v>
      </c>
      <c r="H267" s="50">
        <f t="shared" si="18"/>
        <v>0.44027777777777777</v>
      </c>
      <c r="I267" s="40" t="s">
        <v>37</v>
      </c>
      <c r="J267" s="40" t="s">
        <v>1997</v>
      </c>
      <c r="K267" s="37">
        <v>11396</v>
      </c>
      <c r="L267" s="41">
        <v>44823.631331018521</v>
      </c>
      <c r="M267" s="40" t="s">
        <v>38</v>
      </c>
      <c r="N267" s="40" t="s">
        <v>39</v>
      </c>
      <c r="O267" s="41"/>
      <c r="P267" s="40" t="s">
        <v>40</v>
      </c>
      <c r="Q267" s="40" t="s">
        <v>56</v>
      </c>
      <c r="R267" s="37">
        <v>1</v>
      </c>
      <c r="S267" s="40" t="s">
        <v>42</v>
      </c>
      <c r="T267" s="37">
        <v>0</v>
      </c>
      <c r="U267" s="40" t="s">
        <v>56</v>
      </c>
      <c r="V267" s="37">
        <v>6456</v>
      </c>
      <c r="W267" s="40" t="s">
        <v>296</v>
      </c>
      <c r="X267" s="40" t="s">
        <v>297</v>
      </c>
      <c r="Y267" s="40" t="s">
        <v>45</v>
      </c>
      <c r="Z267" s="40" t="s">
        <v>530</v>
      </c>
      <c r="AA267" s="41">
        <v>44811.446585648147</v>
      </c>
      <c r="AB267" s="40" t="s">
        <v>94</v>
      </c>
      <c r="AC267" s="10" t="str">
        <f>VLOOKUP(Data!$AB267,Name!$B:$F,2,FALSE)</f>
        <v>IT Support</v>
      </c>
      <c r="AD267" s="10" t="str">
        <f>VLOOKUP(Data!$AB267,Name!$B:$F,3,FALSE)</f>
        <v>Point IT</v>
      </c>
      <c r="AE267" s="10" t="str">
        <f>VLOOKUP(Data!$AB267,Name!$B:$F,4,FALSE)</f>
        <v>Second tier</v>
      </c>
      <c r="AF267" s="10" t="str">
        <f>VLOOKUP(Data!$AB267,Name!$B:$F,5,FALSE)</f>
        <v>Onsite</v>
      </c>
      <c r="AG267" s="40" t="s">
        <v>47</v>
      </c>
      <c r="AH267" s="40" t="s">
        <v>48</v>
      </c>
      <c r="AI267" s="40" t="s">
        <v>1538</v>
      </c>
      <c r="AJ267" s="40" t="s">
        <v>1998</v>
      </c>
      <c r="AK267" s="40" t="s">
        <v>587</v>
      </c>
      <c r="AL267" s="46"/>
      <c r="AM267" s="40" t="s">
        <v>39</v>
      </c>
      <c r="AN267" s="40" t="s">
        <v>50</v>
      </c>
      <c r="AO267" s="47">
        <v>0</v>
      </c>
      <c r="AP267" s="41">
        <v>44811.636886574073</v>
      </c>
      <c r="AQ267" s="48" t="s">
        <v>56</v>
      </c>
      <c r="AR267">
        <f t="shared" si="19"/>
        <v>10</v>
      </c>
      <c r="AS267" s="35">
        <v>0.44027777777777777</v>
      </c>
    </row>
    <row r="268" spans="1:45" ht="24" hidden="1" customHeight="1">
      <c r="A268" s="10" t="s">
        <v>35</v>
      </c>
      <c r="B268" s="10" t="s">
        <v>178</v>
      </c>
      <c r="C268" s="42">
        <v>44818.401388888888</v>
      </c>
      <c r="D268" s="42">
        <v>44811.446527777778</v>
      </c>
      <c r="E268" s="10">
        <v>2022</v>
      </c>
      <c r="F268" s="10">
        <f t="shared" si="16"/>
        <v>9</v>
      </c>
      <c r="G268" s="10">
        <f t="shared" si="17"/>
        <v>7</v>
      </c>
      <c r="H268" s="50">
        <f t="shared" si="18"/>
        <v>0.4465277777777778</v>
      </c>
      <c r="I268" s="38" t="s">
        <v>37</v>
      </c>
      <c r="J268" s="38" t="s">
        <v>1999</v>
      </c>
      <c r="K268" s="36">
        <v>11397</v>
      </c>
      <c r="L268" s="39">
        <v>44827.519467592596</v>
      </c>
      <c r="M268" s="38" t="s">
        <v>38</v>
      </c>
      <c r="N268" s="38" t="s">
        <v>39</v>
      </c>
      <c r="O268" s="39"/>
      <c r="P268" s="38" t="s">
        <v>40</v>
      </c>
      <c r="Q268" s="38" t="s">
        <v>56</v>
      </c>
      <c r="R268" s="36">
        <v>1</v>
      </c>
      <c r="S268" s="38" t="s">
        <v>179</v>
      </c>
      <c r="T268" s="36">
        <v>0</v>
      </c>
      <c r="U268" s="38" t="s">
        <v>56</v>
      </c>
      <c r="V268" s="36">
        <v>648575354</v>
      </c>
      <c r="W268" s="38" t="s">
        <v>78</v>
      </c>
      <c r="X268" s="38" t="s">
        <v>79</v>
      </c>
      <c r="Y268" s="38" t="s">
        <v>45</v>
      </c>
      <c r="Z268" s="38" t="s">
        <v>2000</v>
      </c>
      <c r="AA268" s="39">
        <v>44816.391087962962</v>
      </c>
      <c r="AB268" s="38" t="s">
        <v>89</v>
      </c>
      <c r="AC268" s="10" t="str">
        <f>VLOOKUP(Data!$AB268,Name!$B:$F,2,FALSE)</f>
        <v>IT Support</v>
      </c>
      <c r="AD268" s="10" t="str">
        <f>VLOOKUP(Data!$AB268,Name!$B:$F,3,FALSE)</f>
        <v>Point IT</v>
      </c>
      <c r="AE268" s="10" t="str">
        <f>VLOOKUP(Data!$AB268,Name!$B:$F,4,FALSE)</f>
        <v>Second tier</v>
      </c>
      <c r="AF268" s="10" t="str">
        <f>VLOOKUP(Data!$AB268,Name!$B:$F,5,FALSE)</f>
        <v>Onsite</v>
      </c>
      <c r="AG268" s="38" t="s">
        <v>47</v>
      </c>
      <c r="AH268" s="38" t="s">
        <v>48</v>
      </c>
      <c r="AI268" s="38" t="s">
        <v>230</v>
      </c>
      <c r="AJ268" s="38" t="s">
        <v>2001</v>
      </c>
      <c r="AK268" s="38" t="s">
        <v>557</v>
      </c>
      <c r="AL268" s="43">
        <v>44686</v>
      </c>
      <c r="AM268" s="38" t="s">
        <v>39</v>
      </c>
      <c r="AN268" s="38" t="s">
        <v>53</v>
      </c>
      <c r="AO268" s="44">
        <v>0</v>
      </c>
      <c r="AP268" s="39">
        <v>44818.432372685187</v>
      </c>
      <c r="AQ268" s="45" t="s">
        <v>56</v>
      </c>
      <c r="AR268">
        <f t="shared" si="19"/>
        <v>10</v>
      </c>
      <c r="AS268" s="35">
        <v>0.4465277777777778</v>
      </c>
    </row>
    <row r="269" spans="1:45" ht="24" hidden="1" customHeight="1">
      <c r="A269" s="10" t="s">
        <v>35</v>
      </c>
      <c r="B269" s="10" t="s">
        <v>36</v>
      </c>
      <c r="C269" s="42">
        <v>44811.655555555553</v>
      </c>
      <c r="D269" s="42">
        <v>44811.452777777777</v>
      </c>
      <c r="E269" s="10">
        <v>2022</v>
      </c>
      <c r="F269" s="10">
        <f t="shared" si="16"/>
        <v>9</v>
      </c>
      <c r="G269" s="10">
        <f t="shared" si="17"/>
        <v>7</v>
      </c>
      <c r="H269" s="50">
        <f t="shared" si="18"/>
        <v>0.45277777777777778</v>
      </c>
      <c r="I269" s="40" t="s">
        <v>37</v>
      </c>
      <c r="J269" s="40" t="s">
        <v>2002</v>
      </c>
      <c r="K269" s="37">
        <v>11398</v>
      </c>
      <c r="L269" s="41">
        <v>44823.45416666667</v>
      </c>
      <c r="M269" s="40" t="s">
        <v>38</v>
      </c>
      <c r="N269" s="40" t="s">
        <v>39</v>
      </c>
      <c r="O269" s="41"/>
      <c r="P269" s="40" t="s">
        <v>40</v>
      </c>
      <c r="Q269" s="40" t="s">
        <v>56</v>
      </c>
      <c r="R269" s="37">
        <v>1</v>
      </c>
      <c r="S269" s="40" t="s">
        <v>42</v>
      </c>
      <c r="T269" s="37">
        <v>0</v>
      </c>
      <c r="U269" s="40" t="s">
        <v>56</v>
      </c>
      <c r="V269" s="37">
        <v>5817</v>
      </c>
      <c r="W269" s="40" t="s">
        <v>124</v>
      </c>
      <c r="X269" s="40" t="s">
        <v>125</v>
      </c>
      <c r="Y269" s="40" t="s">
        <v>45</v>
      </c>
      <c r="Z269" s="40" t="s">
        <v>2003</v>
      </c>
      <c r="AA269" s="41">
        <v>44811.654548611114</v>
      </c>
      <c r="AB269" s="40" t="s">
        <v>72</v>
      </c>
      <c r="AC269" s="10" t="str">
        <f>VLOOKUP(Data!$AB269,Name!$B:$F,2,FALSE)</f>
        <v>IT Support</v>
      </c>
      <c r="AD269" s="10" t="str">
        <f>VLOOKUP(Data!$AB269,Name!$B:$F,3,FALSE)</f>
        <v>Point IT</v>
      </c>
      <c r="AE269" s="10" t="str">
        <f>VLOOKUP(Data!$AB269,Name!$B:$F,4,FALSE)</f>
        <v>Second tier</v>
      </c>
      <c r="AF269" s="10" t="str">
        <f>VLOOKUP(Data!$AB269,Name!$B:$F,5,FALSE)</f>
        <v>Onsite</v>
      </c>
      <c r="AG269" s="40" t="s">
        <v>47</v>
      </c>
      <c r="AH269" s="40" t="s">
        <v>48</v>
      </c>
      <c r="AI269" s="40" t="s">
        <v>179</v>
      </c>
      <c r="AJ269" s="40" t="s">
        <v>2004</v>
      </c>
      <c r="AK269" s="40" t="s">
        <v>265</v>
      </c>
      <c r="AL269" s="46"/>
      <c r="AM269" s="40" t="s">
        <v>39</v>
      </c>
      <c r="AN269" s="40" t="s">
        <v>50</v>
      </c>
      <c r="AO269" s="47">
        <v>0</v>
      </c>
      <c r="AP269" s="41">
        <v>44811.655555555553</v>
      </c>
      <c r="AQ269" s="48" t="s">
        <v>56</v>
      </c>
      <c r="AR269">
        <f t="shared" si="19"/>
        <v>10</v>
      </c>
      <c r="AS269" s="35">
        <v>0.45277777777777778</v>
      </c>
    </row>
    <row r="270" spans="1:45" ht="24" hidden="1" customHeight="1">
      <c r="A270" s="10" t="s">
        <v>35</v>
      </c>
      <c r="B270" s="10" t="s">
        <v>54</v>
      </c>
      <c r="C270" s="42">
        <v>44819.42291666667</v>
      </c>
      <c r="D270" s="42">
        <v>44811.454861111109</v>
      </c>
      <c r="E270" s="10">
        <v>2022</v>
      </c>
      <c r="F270" s="10">
        <f t="shared" si="16"/>
        <v>9</v>
      </c>
      <c r="G270" s="10">
        <f t="shared" si="17"/>
        <v>7</v>
      </c>
      <c r="H270" s="50">
        <f t="shared" si="18"/>
        <v>0.4548611111111111</v>
      </c>
      <c r="I270" s="38" t="s">
        <v>37</v>
      </c>
      <c r="J270" s="38" t="s">
        <v>39</v>
      </c>
      <c r="K270" s="36">
        <v>11399</v>
      </c>
      <c r="L270" s="39">
        <v>44813.705810185187</v>
      </c>
      <c r="M270" s="38" t="s">
        <v>38</v>
      </c>
      <c r="N270" s="38" t="s">
        <v>39</v>
      </c>
      <c r="O270" s="39"/>
      <c r="P270" s="38" t="s">
        <v>40</v>
      </c>
      <c r="Q270" s="38" t="s">
        <v>203</v>
      </c>
      <c r="R270" s="36">
        <v>1</v>
      </c>
      <c r="S270" s="38" t="s">
        <v>369</v>
      </c>
      <c r="T270" s="36">
        <v>0</v>
      </c>
      <c r="U270" s="38" t="s">
        <v>41</v>
      </c>
      <c r="V270" s="36">
        <v>8445</v>
      </c>
      <c r="W270" s="38" t="s">
        <v>2005</v>
      </c>
      <c r="X270" s="38" t="s">
        <v>2006</v>
      </c>
      <c r="Y270" s="38" t="s">
        <v>66</v>
      </c>
      <c r="Z270" s="38" t="s">
        <v>2007</v>
      </c>
      <c r="AA270" s="39">
        <v>44819.42359953704</v>
      </c>
      <c r="AB270" s="38" t="s">
        <v>259</v>
      </c>
      <c r="AC270" s="10" t="str">
        <f>VLOOKUP(Data!$AB270,Name!$B:$F,2,FALSE)</f>
        <v>PMO</v>
      </c>
      <c r="AD270" s="10" t="str">
        <f>VLOOKUP(Data!$AB270,Name!$B:$F,3,FALSE)</f>
        <v>CRA</v>
      </c>
      <c r="AE270" s="10" t="str">
        <f>VLOOKUP(Data!$AB270,Name!$B:$F,4,FALSE)</f>
        <v>Second tier</v>
      </c>
      <c r="AF270" s="10" t="str">
        <f>VLOOKUP(Data!$AB270,Name!$B:$F,5,FALSE)</f>
        <v>Second tier</v>
      </c>
      <c r="AG270" s="38" t="s">
        <v>47</v>
      </c>
      <c r="AH270" s="38" t="s">
        <v>48</v>
      </c>
      <c r="AI270" s="38" t="s">
        <v>97</v>
      </c>
      <c r="AJ270" s="38" t="s">
        <v>2008</v>
      </c>
      <c r="AK270" s="38" t="s">
        <v>1304</v>
      </c>
      <c r="AL270" s="43"/>
      <c r="AM270" s="38" t="s">
        <v>39</v>
      </c>
      <c r="AN270" s="38" t="s">
        <v>53</v>
      </c>
      <c r="AO270" s="44">
        <v>0</v>
      </c>
      <c r="AP270" s="39">
        <v>44819.42359953704</v>
      </c>
      <c r="AQ270" s="45" t="s">
        <v>203</v>
      </c>
      <c r="AR270">
        <f t="shared" si="19"/>
        <v>10</v>
      </c>
      <c r="AS270" s="35">
        <v>0.4548611111111111</v>
      </c>
    </row>
    <row r="271" spans="1:45" ht="24" hidden="1" customHeight="1">
      <c r="A271" s="10" t="s">
        <v>35</v>
      </c>
      <c r="B271" s="10" t="s">
        <v>54</v>
      </c>
      <c r="C271" s="42">
        <v>44819.42291666667</v>
      </c>
      <c r="D271" s="42">
        <v>44811.456250000003</v>
      </c>
      <c r="E271" s="10">
        <v>2022</v>
      </c>
      <c r="F271" s="10">
        <f t="shared" si="16"/>
        <v>9</v>
      </c>
      <c r="G271" s="10">
        <f t="shared" si="17"/>
        <v>7</v>
      </c>
      <c r="H271" s="50">
        <f t="shared" si="18"/>
        <v>0.45624999999999999</v>
      </c>
      <c r="I271" s="40" t="s">
        <v>37</v>
      </c>
      <c r="J271" s="40" t="s">
        <v>2009</v>
      </c>
      <c r="K271" s="37">
        <v>11400</v>
      </c>
      <c r="L271" s="41">
        <v>44823.457037037035</v>
      </c>
      <c r="M271" s="40" t="s">
        <v>38</v>
      </c>
      <c r="N271" s="40" t="s">
        <v>39</v>
      </c>
      <c r="O271" s="41"/>
      <c r="P271" s="40" t="s">
        <v>40</v>
      </c>
      <c r="Q271" s="40" t="s">
        <v>56</v>
      </c>
      <c r="R271" s="37">
        <v>1</v>
      </c>
      <c r="S271" s="40" t="s">
        <v>42</v>
      </c>
      <c r="T271" s="37">
        <v>0</v>
      </c>
      <c r="U271" s="40" t="s">
        <v>56</v>
      </c>
      <c r="V271" s="37">
        <v>8418</v>
      </c>
      <c r="W271" s="40" t="s">
        <v>2010</v>
      </c>
      <c r="X271" s="40" t="s">
        <v>2011</v>
      </c>
      <c r="Y271" s="40" t="s">
        <v>45</v>
      </c>
      <c r="Z271" s="40" t="s">
        <v>2012</v>
      </c>
      <c r="AA271" s="41">
        <v>44819.423449074071</v>
      </c>
      <c r="AB271" s="40" t="s">
        <v>259</v>
      </c>
      <c r="AC271" s="10" t="str">
        <f>VLOOKUP(Data!$AB271,Name!$B:$F,2,FALSE)</f>
        <v>PMO</v>
      </c>
      <c r="AD271" s="10" t="str">
        <f>VLOOKUP(Data!$AB271,Name!$B:$F,3,FALSE)</f>
        <v>CRA</v>
      </c>
      <c r="AE271" s="10" t="str">
        <f>VLOOKUP(Data!$AB271,Name!$B:$F,4,FALSE)</f>
        <v>Second tier</v>
      </c>
      <c r="AF271" s="10" t="str">
        <f>VLOOKUP(Data!$AB271,Name!$B:$F,5,FALSE)</f>
        <v>Second tier</v>
      </c>
      <c r="AG271" s="40" t="s">
        <v>47</v>
      </c>
      <c r="AH271" s="40" t="s">
        <v>48</v>
      </c>
      <c r="AI271" s="40" t="s">
        <v>97</v>
      </c>
      <c r="AJ271" s="40" t="s">
        <v>2013</v>
      </c>
      <c r="AK271" s="40" t="s">
        <v>39</v>
      </c>
      <c r="AL271" s="46"/>
      <c r="AM271" s="40" t="s">
        <v>39</v>
      </c>
      <c r="AN271" s="40" t="s">
        <v>50</v>
      </c>
      <c r="AO271" s="47">
        <v>0</v>
      </c>
      <c r="AP271" s="41">
        <v>44819.423449074071</v>
      </c>
      <c r="AQ271" s="48" t="s">
        <v>56</v>
      </c>
      <c r="AR271">
        <f t="shared" si="19"/>
        <v>10</v>
      </c>
      <c r="AS271" s="35">
        <v>0.45624999999999999</v>
      </c>
    </row>
    <row r="272" spans="1:45" ht="24" hidden="1" customHeight="1">
      <c r="A272" s="10" t="s">
        <v>35</v>
      </c>
      <c r="B272" s="10" t="s">
        <v>54</v>
      </c>
      <c r="C272" s="42">
        <v>44819.42291666667</v>
      </c>
      <c r="D272" s="42">
        <v>44811.458333333336</v>
      </c>
      <c r="E272" s="10">
        <v>2022</v>
      </c>
      <c r="F272" s="10">
        <f t="shared" si="16"/>
        <v>9</v>
      </c>
      <c r="G272" s="10">
        <f t="shared" si="17"/>
        <v>7</v>
      </c>
      <c r="H272" s="50">
        <f t="shared" si="18"/>
        <v>0.45833333333333331</v>
      </c>
      <c r="I272" s="38" t="s">
        <v>37</v>
      </c>
      <c r="J272" s="38" t="s">
        <v>2014</v>
      </c>
      <c r="K272" s="36">
        <v>11401</v>
      </c>
      <c r="L272" s="39">
        <v>44816.333518518521</v>
      </c>
      <c r="M272" s="38" t="s">
        <v>38</v>
      </c>
      <c r="N272" s="38" t="s">
        <v>39</v>
      </c>
      <c r="O272" s="39"/>
      <c r="P272" s="38" t="s">
        <v>40</v>
      </c>
      <c r="Q272" s="38" t="s">
        <v>41</v>
      </c>
      <c r="R272" s="36">
        <v>1</v>
      </c>
      <c r="S272" s="38" t="s">
        <v>369</v>
      </c>
      <c r="T272" s="36">
        <v>0</v>
      </c>
      <c r="U272" s="38" t="s">
        <v>41</v>
      </c>
      <c r="V272" s="36">
        <v>8417</v>
      </c>
      <c r="W272" s="38" t="s">
        <v>2015</v>
      </c>
      <c r="X272" s="38" t="s">
        <v>2016</v>
      </c>
      <c r="Y272" s="38" t="s">
        <v>66</v>
      </c>
      <c r="Z272" s="38" t="s">
        <v>2017</v>
      </c>
      <c r="AA272" s="39">
        <v>44819.423368055555</v>
      </c>
      <c r="AB272" s="38" t="s">
        <v>259</v>
      </c>
      <c r="AC272" s="10" t="str">
        <f>VLOOKUP(Data!$AB272,Name!$B:$F,2,FALSE)</f>
        <v>PMO</v>
      </c>
      <c r="AD272" s="10" t="str">
        <f>VLOOKUP(Data!$AB272,Name!$B:$F,3,FALSE)</f>
        <v>CRA</v>
      </c>
      <c r="AE272" s="10" t="str">
        <f>VLOOKUP(Data!$AB272,Name!$B:$F,4,FALSE)</f>
        <v>Second tier</v>
      </c>
      <c r="AF272" s="10" t="str">
        <f>VLOOKUP(Data!$AB272,Name!$B:$F,5,FALSE)</f>
        <v>Second tier</v>
      </c>
      <c r="AG272" s="38" t="s">
        <v>47</v>
      </c>
      <c r="AH272" s="38" t="s">
        <v>48</v>
      </c>
      <c r="AI272" s="38" t="s">
        <v>97</v>
      </c>
      <c r="AJ272" s="38" t="s">
        <v>2018</v>
      </c>
      <c r="AK272" s="38" t="s">
        <v>1304</v>
      </c>
      <c r="AL272" s="43"/>
      <c r="AM272" s="38" t="s">
        <v>39</v>
      </c>
      <c r="AN272" s="38" t="s">
        <v>50</v>
      </c>
      <c r="AO272" s="44">
        <v>0</v>
      </c>
      <c r="AP272" s="39">
        <v>44819.423368055555</v>
      </c>
      <c r="AQ272" s="45" t="s">
        <v>41</v>
      </c>
      <c r="AR272">
        <f t="shared" si="19"/>
        <v>11</v>
      </c>
      <c r="AS272" s="35">
        <v>0.45833333333333331</v>
      </c>
    </row>
    <row r="273" spans="1:45" ht="24" hidden="1" customHeight="1">
      <c r="A273" s="10" t="s">
        <v>35</v>
      </c>
      <c r="B273" s="10" t="s">
        <v>36</v>
      </c>
      <c r="C273" s="42">
        <v>44837.417361111111</v>
      </c>
      <c r="D273" s="42">
        <v>44811.459027777775</v>
      </c>
      <c r="E273" s="10">
        <v>2022</v>
      </c>
      <c r="F273" s="10">
        <f t="shared" si="16"/>
        <v>9</v>
      </c>
      <c r="G273" s="10">
        <f t="shared" si="17"/>
        <v>7</v>
      </c>
      <c r="H273" s="50">
        <f t="shared" si="18"/>
        <v>0.45902777777777781</v>
      </c>
      <c r="I273" s="40" t="s">
        <v>37</v>
      </c>
      <c r="J273" s="40" t="s">
        <v>2019</v>
      </c>
      <c r="K273" s="37">
        <v>11402</v>
      </c>
      <c r="L273" s="41">
        <v>44823.459722222222</v>
      </c>
      <c r="M273" s="40" t="s">
        <v>38</v>
      </c>
      <c r="N273" s="40" t="s">
        <v>39</v>
      </c>
      <c r="O273" s="41"/>
      <c r="P273" s="40" t="s">
        <v>40</v>
      </c>
      <c r="Q273" s="40" t="s">
        <v>56</v>
      </c>
      <c r="R273" s="37">
        <v>1</v>
      </c>
      <c r="S273" s="40" t="s">
        <v>82</v>
      </c>
      <c r="T273" s="37">
        <v>0</v>
      </c>
      <c r="U273" s="40" t="s">
        <v>56</v>
      </c>
      <c r="V273" s="37">
        <v>8684</v>
      </c>
      <c r="W273" s="40" t="s">
        <v>2020</v>
      </c>
      <c r="X273" s="40" t="s">
        <v>2021</v>
      </c>
      <c r="Y273" s="40" t="s">
        <v>66</v>
      </c>
      <c r="Z273" s="40" t="s">
        <v>2022</v>
      </c>
      <c r="AA273" s="41">
        <v>44837.417916666665</v>
      </c>
      <c r="AB273" s="40" t="s">
        <v>151</v>
      </c>
      <c r="AC273" s="10" t="str">
        <f>VLOOKUP(Data!$AB273,Name!$B:$F,2,FALSE)</f>
        <v>IT Support</v>
      </c>
      <c r="AD273" s="10" t="str">
        <f>VLOOKUP(Data!$AB273,Name!$B:$F,3,FALSE)</f>
        <v>Point IT</v>
      </c>
      <c r="AE273" s="10" t="str">
        <f>VLOOKUP(Data!$AB273,Name!$B:$F,4,FALSE)</f>
        <v>Second tier</v>
      </c>
      <c r="AF273" s="10" t="str">
        <f>VLOOKUP(Data!$AB273,Name!$B:$F,5,FALSE)</f>
        <v>Onsite</v>
      </c>
      <c r="AG273" s="40" t="s">
        <v>52</v>
      </c>
      <c r="AH273" s="40" t="s">
        <v>48</v>
      </c>
      <c r="AI273" s="40" t="s">
        <v>49</v>
      </c>
      <c r="AJ273" s="40" t="s">
        <v>2019</v>
      </c>
      <c r="AK273" s="40" t="s">
        <v>328</v>
      </c>
      <c r="AL273" s="46"/>
      <c r="AM273" s="40" t="s">
        <v>39</v>
      </c>
      <c r="AN273" s="40" t="s">
        <v>50</v>
      </c>
      <c r="AO273" s="47">
        <v>0</v>
      </c>
      <c r="AP273" s="41">
        <v>44837.417905092596</v>
      </c>
      <c r="AQ273" s="48" t="s">
        <v>56</v>
      </c>
      <c r="AR273">
        <f t="shared" si="19"/>
        <v>11</v>
      </c>
      <c r="AS273" s="35">
        <v>0.45902777777777781</v>
      </c>
    </row>
    <row r="274" spans="1:45" ht="24" hidden="1" customHeight="1">
      <c r="A274" s="10" t="s">
        <v>35</v>
      </c>
      <c r="B274" s="10" t="s">
        <v>499</v>
      </c>
      <c r="C274" s="42">
        <v>44823.445833333331</v>
      </c>
      <c r="D274" s="42">
        <v>44811.46597222222</v>
      </c>
      <c r="E274" s="10">
        <v>2022</v>
      </c>
      <c r="F274" s="10">
        <f t="shared" si="16"/>
        <v>9</v>
      </c>
      <c r="G274" s="10">
        <f t="shared" si="17"/>
        <v>7</v>
      </c>
      <c r="H274" s="50">
        <f t="shared" si="18"/>
        <v>0.46597222222222223</v>
      </c>
      <c r="I274" s="38" t="s">
        <v>37</v>
      </c>
      <c r="J274" s="38" t="s">
        <v>2023</v>
      </c>
      <c r="K274" s="36">
        <v>11403</v>
      </c>
      <c r="L274" s="39">
        <v>44823.466516203705</v>
      </c>
      <c r="M274" s="38" t="s">
        <v>607</v>
      </c>
      <c r="N274" s="38" t="s">
        <v>45</v>
      </c>
      <c r="O274" s="39">
        <v>44811.469884259262</v>
      </c>
      <c r="P274" s="38" t="s">
        <v>40</v>
      </c>
      <c r="Q274" s="38" t="s">
        <v>56</v>
      </c>
      <c r="R274" s="36">
        <v>3</v>
      </c>
      <c r="S274" s="38" t="s">
        <v>452</v>
      </c>
      <c r="T274" s="36">
        <v>5</v>
      </c>
      <c r="U274" s="38" t="s">
        <v>56</v>
      </c>
      <c r="V274" s="36">
        <v>6816</v>
      </c>
      <c r="W274" s="38" t="s">
        <v>304</v>
      </c>
      <c r="X274" s="38" t="s">
        <v>2024</v>
      </c>
      <c r="Y274" s="38" t="s">
        <v>45</v>
      </c>
      <c r="Z274" s="38" t="s">
        <v>2025</v>
      </c>
      <c r="AA274" s="39">
        <v>44823.44636574074</v>
      </c>
      <c r="AB274" s="38" t="s">
        <v>614</v>
      </c>
      <c r="AC274" s="10" t="str">
        <f>VLOOKUP(Data!$AB274,Name!$B:$F,2,FALSE)</f>
        <v>PMO</v>
      </c>
      <c r="AD274" s="10" t="str">
        <f>VLOOKUP(Data!$AB274,Name!$B:$F,3,FALSE)</f>
        <v>CRA</v>
      </c>
      <c r="AE274" s="10" t="str">
        <f>VLOOKUP(Data!$AB274,Name!$B:$F,4,FALSE)</f>
        <v>Second tier</v>
      </c>
      <c r="AF274" s="10" t="str">
        <f>VLOOKUP(Data!$AB274,Name!$B:$F,5,FALSE)</f>
        <v>Second tier</v>
      </c>
      <c r="AG274" s="38" t="s">
        <v>47</v>
      </c>
      <c r="AH274" s="38" t="s">
        <v>48</v>
      </c>
      <c r="AI274" s="38" t="s">
        <v>502</v>
      </c>
      <c r="AJ274" s="38" t="s">
        <v>2026</v>
      </c>
      <c r="AK274" s="38" t="s">
        <v>448</v>
      </c>
      <c r="AL274" s="43"/>
      <c r="AM274" s="38" t="s">
        <v>39</v>
      </c>
      <c r="AN274" s="38" t="s">
        <v>53</v>
      </c>
      <c r="AO274" s="44">
        <v>0</v>
      </c>
      <c r="AP274" s="39">
        <v>44825.398020833331</v>
      </c>
      <c r="AQ274" s="45" t="s">
        <v>56</v>
      </c>
      <c r="AR274">
        <f t="shared" si="19"/>
        <v>11</v>
      </c>
      <c r="AS274" s="35">
        <v>0.46597222222222223</v>
      </c>
    </row>
    <row r="275" spans="1:45" ht="24" hidden="1" customHeight="1">
      <c r="A275" s="10" t="s">
        <v>35</v>
      </c>
      <c r="B275" s="10" t="s">
        <v>329</v>
      </c>
      <c r="C275" s="42">
        <v>44812.576388888891</v>
      </c>
      <c r="D275" s="42">
        <v>44811.468055555553</v>
      </c>
      <c r="E275" s="10">
        <v>2022</v>
      </c>
      <c r="F275" s="10">
        <f t="shared" si="16"/>
        <v>9</v>
      </c>
      <c r="G275" s="10">
        <f t="shared" si="17"/>
        <v>7</v>
      </c>
      <c r="H275" s="50">
        <f t="shared" si="18"/>
        <v>0.4680555555555555</v>
      </c>
      <c r="I275" s="40" t="s">
        <v>37</v>
      </c>
      <c r="J275" s="40" t="s">
        <v>39</v>
      </c>
      <c r="K275" s="37">
        <v>11404</v>
      </c>
      <c r="L275" s="41">
        <v>44830.377766203703</v>
      </c>
      <c r="M275" s="40" t="s">
        <v>38</v>
      </c>
      <c r="N275" s="40" t="s">
        <v>39</v>
      </c>
      <c r="O275" s="41"/>
      <c r="P275" s="40" t="s">
        <v>40</v>
      </c>
      <c r="Q275" s="40" t="s">
        <v>56</v>
      </c>
      <c r="R275" s="37">
        <v>2</v>
      </c>
      <c r="S275" s="40" t="s">
        <v>92</v>
      </c>
      <c r="T275" s="37">
        <v>0</v>
      </c>
      <c r="U275" s="40" t="s">
        <v>41</v>
      </c>
      <c r="V275" s="37">
        <v>5722</v>
      </c>
      <c r="W275" s="40" t="s">
        <v>435</v>
      </c>
      <c r="X275" s="40" t="s">
        <v>428</v>
      </c>
      <c r="Y275" s="40" t="s">
        <v>45</v>
      </c>
      <c r="Z275" s="40" t="s">
        <v>2027</v>
      </c>
      <c r="AA275" s="41">
        <v>44812.576979166668</v>
      </c>
      <c r="AB275" s="40" t="s">
        <v>106</v>
      </c>
      <c r="AC275" s="10" t="str">
        <f>VLOOKUP(Data!$AB275,Name!$B:$F,2,FALSE)</f>
        <v>SAP</v>
      </c>
      <c r="AD275" s="10" t="str">
        <f>VLOOKUP(Data!$AB275,Name!$B:$F,3,FALSE)</f>
        <v>CRA</v>
      </c>
      <c r="AE275" s="10" t="str">
        <f>VLOOKUP(Data!$AB275,Name!$B:$F,4,FALSE)</f>
        <v>Second tier</v>
      </c>
      <c r="AF275" s="10" t="str">
        <f>VLOOKUP(Data!$AB275,Name!$B:$F,5,FALSE)</f>
        <v>Second tier</v>
      </c>
      <c r="AG275" s="40" t="s">
        <v>47</v>
      </c>
      <c r="AH275" s="40" t="s">
        <v>48</v>
      </c>
      <c r="AI275" s="40" t="s">
        <v>330</v>
      </c>
      <c r="AJ275" s="40" t="s">
        <v>318</v>
      </c>
      <c r="AK275" s="40" t="s">
        <v>841</v>
      </c>
      <c r="AL275" s="46"/>
      <c r="AM275" s="40" t="s">
        <v>39</v>
      </c>
      <c r="AN275" s="40" t="s">
        <v>53</v>
      </c>
      <c r="AO275" s="47">
        <v>0</v>
      </c>
      <c r="AP275" s="41">
        <v>44826.610405092593</v>
      </c>
      <c r="AQ275" s="48" t="s">
        <v>56</v>
      </c>
      <c r="AR275">
        <f t="shared" si="19"/>
        <v>11</v>
      </c>
      <c r="AS275" s="35">
        <v>0.4680555555555555</v>
      </c>
    </row>
    <row r="276" spans="1:45" ht="24" hidden="1" customHeight="1">
      <c r="A276" s="10" t="s">
        <v>35</v>
      </c>
      <c r="B276" s="10" t="s">
        <v>54</v>
      </c>
      <c r="C276" s="42">
        <v>44811.476388888892</v>
      </c>
      <c r="D276" s="42">
        <v>44811.47152777778</v>
      </c>
      <c r="E276" s="10">
        <v>2022</v>
      </c>
      <c r="F276" s="10">
        <f t="shared" si="16"/>
        <v>9</v>
      </c>
      <c r="G276" s="10">
        <f t="shared" si="17"/>
        <v>7</v>
      </c>
      <c r="H276" s="50">
        <f t="shared" si="18"/>
        <v>0.47152777777777777</v>
      </c>
      <c r="I276" s="38" t="s">
        <v>37</v>
      </c>
      <c r="J276" s="38" t="s">
        <v>2028</v>
      </c>
      <c r="K276" s="36">
        <v>11405</v>
      </c>
      <c r="L276" s="39">
        <v>44823.472256944442</v>
      </c>
      <c r="M276" s="38" t="s">
        <v>38</v>
      </c>
      <c r="N276" s="38" t="s">
        <v>39</v>
      </c>
      <c r="O276" s="39"/>
      <c r="P276" s="38" t="s">
        <v>40</v>
      </c>
      <c r="Q276" s="38" t="s">
        <v>56</v>
      </c>
      <c r="R276" s="36">
        <v>1</v>
      </c>
      <c r="S276" s="38" t="s">
        <v>152</v>
      </c>
      <c r="T276" s="36">
        <v>0</v>
      </c>
      <c r="U276" s="38" t="s">
        <v>56</v>
      </c>
      <c r="V276" s="36">
        <v>6060</v>
      </c>
      <c r="W276" s="38" t="s">
        <v>285</v>
      </c>
      <c r="X276" s="38" t="s">
        <v>286</v>
      </c>
      <c r="Y276" s="38" t="s">
        <v>45</v>
      </c>
      <c r="Z276" s="38" t="s">
        <v>2029</v>
      </c>
      <c r="AA276" s="39">
        <v>44811.476423611108</v>
      </c>
      <c r="AB276" s="38" t="s">
        <v>184</v>
      </c>
      <c r="AC276" s="10" t="str">
        <f>VLOOKUP(Data!$AB276,Name!$B:$F,2,FALSE)</f>
        <v>IT Support</v>
      </c>
      <c r="AD276" s="10" t="str">
        <f>VLOOKUP(Data!$AB276,Name!$B:$F,3,FALSE)</f>
        <v>Point IT</v>
      </c>
      <c r="AE276" s="10" t="str">
        <f>VLOOKUP(Data!$AB276,Name!$B:$F,4,FALSE)</f>
        <v>Frist tier</v>
      </c>
      <c r="AF276" s="10" t="str">
        <f>VLOOKUP(Data!$AB276,Name!$B:$F,5,FALSE)</f>
        <v>Frist tier</v>
      </c>
      <c r="AG276" s="38" t="s">
        <v>47</v>
      </c>
      <c r="AH276" s="38" t="s">
        <v>48</v>
      </c>
      <c r="AI276" s="38" t="s">
        <v>505</v>
      </c>
      <c r="AJ276" s="38" t="s">
        <v>2030</v>
      </c>
      <c r="AK276" s="38" t="s">
        <v>864</v>
      </c>
      <c r="AL276" s="43"/>
      <c r="AM276" s="38" t="s">
        <v>39</v>
      </c>
      <c r="AN276" s="38" t="s">
        <v>53</v>
      </c>
      <c r="AO276" s="44">
        <v>0</v>
      </c>
      <c r="AP276" s="39">
        <v>44811.476423611108</v>
      </c>
      <c r="AQ276" s="45" t="s">
        <v>56</v>
      </c>
      <c r="AR276">
        <f t="shared" si="19"/>
        <v>11</v>
      </c>
      <c r="AS276" s="35">
        <v>0.47152777777777777</v>
      </c>
    </row>
    <row r="277" spans="1:45" ht="24" hidden="1" customHeight="1">
      <c r="A277" s="10" t="s">
        <v>35</v>
      </c>
      <c r="B277" s="10" t="s">
        <v>329</v>
      </c>
      <c r="C277" s="42">
        <v>44820.561805555553</v>
      </c>
      <c r="D277" s="42">
        <v>44811.474305555559</v>
      </c>
      <c r="E277" s="10">
        <v>2022</v>
      </c>
      <c r="F277" s="10">
        <f t="shared" si="16"/>
        <v>9</v>
      </c>
      <c r="G277" s="10">
        <f t="shared" si="17"/>
        <v>7</v>
      </c>
      <c r="H277" s="50">
        <f t="shared" si="18"/>
        <v>0.47430555555555554</v>
      </c>
      <c r="I277" s="40" t="s">
        <v>37</v>
      </c>
      <c r="J277" s="40" t="s">
        <v>2031</v>
      </c>
      <c r="K277" s="37">
        <v>11406</v>
      </c>
      <c r="L277" s="41">
        <v>44827.522662037038</v>
      </c>
      <c r="M277" s="40" t="s">
        <v>2032</v>
      </c>
      <c r="N277" s="40" t="s">
        <v>45</v>
      </c>
      <c r="O277" s="41">
        <v>44812.559965277775</v>
      </c>
      <c r="P277" s="40" t="s">
        <v>40</v>
      </c>
      <c r="Q277" s="40" t="s">
        <v>56</v>
      </c>
      <c r="R277" s="37">
        <v>2</v>
      </c>
      <c r="S277" s="40" t="s">
        <v>92</v>
      </c>
      <c r="T277" s="37">
        <v>1</v>
      </c>
      <c r="U277" s="40" t="s">
        <v>56</v>
      </c>
      <c r="V277" s="37">
        <v>6784</v>
      </c>
      <c r="W277" s="40" t="s">
        <v>763</v>
      </c>
      <c r="X277" s="40" t="s">
        <v>1406</v>
      </c>
      <c r="Y277" s="40" t="s">
        <v>45</v>
      </c>
      <c r="Z277" s="40" t="s">
        <v>2033</v>
      </c>
      <c r="AA277" s="41">
        <v>44820.562430555554</v>
      </c>
      <c r="AB277" s="40" t="s">
        <v>106</v>
      </c>
      <c r="AC277" s="10" t="str">
        <f>VLOOKUP(Data!$AB277,Name!$B:$F,2,FALSE)</f>
        <v>SAP</v>
      </c>
      <c r="AD277" s="10" t="str">
        <f>VLOOKUP(Data!$AB277,Name!$B:$F,3,FALSE)</f>
        <v>CRA</v>
      </c>
      <c r="AE277" s="10" t="str">
        <f>VLOOKUP(Data!$AB277,Name!$B:$F,4,FALSE)</f>
        <v>Second tier</v>
      </c>
      <c r="AF277" s="10" t="str">
        <f>VLOOKUP(Data!$AB277,Name!$B:$F,5,FALSE)</f>
        <v>Second tier</v>
      </c>
      <c r="AG277" s="40" t="s">
        <v>47</v>
      </c>
      <c r="AH277" s="40" t="s">
        <v>48</v>
      </c>
      <c r="AI277" s="40" t="s">
        <v>330</v>
      </c>
      <c r="AJ277" s="40" t="s">
        <v>2034</v>
      </c>
      <c r="AK277" s="40" t="s">
        <v>764</v>
      </c>
      <c r="AL277" s="46"/>
      <c r="AM277" s="40" t="s">
        <v>39</v>
      </c>
      <c r="AN277" s="40" t="s">
        <v>53</v>
      </c>
      <c r="AO277" s="47">
        <v>0</v>
      </c>
      <c r="AP277" s="41">
        <v>44826.610162037039</v>
      </c>
      <c r="AQ277" s="48" t="s">
        <v>56</v>
      </c>
      <c r="AR277">
        <f t="shared" si="19"/>
        <v>11</v>
      </c>
      <c r="AS277" s="35">
        <v>0.47430555555555554</v>
      </c>
    </row>
    <row r="278" spans="1:45" ht="24" hidden="1" customHeight="1">
      <c r="A278" s="10" t="s">
        <v>35</v>
      </c>
      <c r="B278" s="10" t="s">
        <v>171</v>
      </c>
      <c r="C278" s="42">
        <v>44811.655555555553</v>
      </c>
      <c r="D278" s="42">
        <v>44811.481249999997</v>
      </c>
      <c r="E278" s="10">
        <v>2022</v>
      </c>
      <c r="F278" s="10">
        <f t="shared" si="16"/>
        <v>9</v>
      </c>
      <c r="G278" s="10">
        <f t="shared" si="17"/>
        <v>7</v>
      </c>
      <c r="H278" s="50">
        <f t="shared" si="18"/>
        <v>0.48125000000000001</v>
      </c>
      <c r="I278" s="38" t="s">
        <v>37</v>
      </c>
      <c r="J278" s="38" t="s">
        <v>2035</v>
      </c>
      <c r="K278" s="36">
        <v>11407</v>
      </c>
      <c r="L278" s="39">
        <v>44823.494826388887</v>
      </c>
      <c r="M278" s="38" t="s">
        <v>38</v>
      </c>
      <c r="N278" s="38" t="s">
        <v>39</v>
      </c>
      <c r="O278" s="39"/>
      <c r="P278" s="38" t="s">
        <v>40</v>
      </c>
      <c r="Q278" s="38" t="s">
        <v>56</v>
      </c>
      <c r="R278" s="36">
        <v>1</v>
      </c>
      <c r="S278" s="38" t="s">
        <v>42</v>
      </c>
      <c r="T278" s="36">
        <v>0</v>
      </c>
      <c r="U278" s="38" t="s">
        <v>56</v>
      </c>
      <c r="V278" s="36">
        <v>8154</v>
      </c>
      <c r="W278" s="38" t="s">
        <v>805</v>
      </c>
      <c r="X278" s="38" t="s">
        <v>1266</v>
      </c>
      <c r="Y278" s="38" t="s">
        <v>45</v>
      </c>
      <c r="Z278" s="38" t="s">
        <v>2036</v>
      </c>
      <c r="AA278" s="39">
        <v>44811.643101851849</v>
      </c>
      <c r="AB278" s="38" t="s">
        <v>46</v>
      </c>
      <c r="AC278" s="10" t="str">
        <f>VLOOKUP(Data!$AB278,Name!$B:$F,2,FALSE)</f>
        <v>IT Support</v>
      </c>
      <c r="AD278" s="10" t="str">
        <f>VLOOKUP(Data!$AB278,Name!$B:$F,3,FALSE)</f>
        <v>Point IT</v>
      </c>
      <c r="AE278" s="10" t="str">
        <f>VLOOKUP(Data!$AB278,Name!$B:$F,4,FALSE)</f>
        <v>Second tier</v>
      </c>
      <c r="AF278" s="10" t="str">
        <f>VLOOKUP(Data!$AB278,Name!$B:$F,5,FALSE)</f>
        <v>Onsite</v>
      </c>
      <c r="AG278" s="38" t="s">
        <v>52</v>
      </c>
      <c r="AH278" s="38" t="s">
        <v>48</v>
      </c>
      <c r="AI278" s="38" t="s">
        <v>190</v>
      </c>
      <c r="AJ278" s="38" t="s">
        <v>2037</v>
      </c>
      <c r="AK278" s="38" t="s">
        <v>168</v>
      </c>
      <c r="AL278" s="43"/>
      <c r="AM278" s="38" t="s">
        <v>39</v>
      </c>
      <c r="AN278" s="38" t="s">
        <v>50</v>
      </c>
      <c r="AO278" s="44">
        <v>0</v>
      </c>
      <c r="AP278" s="39">
        <v>44811.6559375</v>
      </c>
      <c r="AQ278" s="45" t="s">
        <v>56</v>
      </c>
      <c r="AR278">
        <f t="shared" si="19"/>
        <v>11</v>
      </c>
      <c r="AS278" s="35">
        <v>0.48125000000000001</v>
      </c>
    </row>
    <row r="279" spans="1:45" ht="24" hidden="1" customHeight="1">
      <c r="A279" s="10" t="s">
        <v>35</v>
      </c>
      <c r="B279" s="10" t="s">
        <v>54</v>
      </c>
      <c r="C279" s="42">
        <v>44811.586111111108</v>
      </c>
      <c r="D279" s="42">
        <v>44811.481944444444</v>
      </c>
      <c r="E279" s="10">
        <v>2022</v>
      </c>
      <c r="F279" s="10">
        <f t="shared" si="16"/>
        <v>9</v>
      </c>
      <c r="G279" s="10">
        <f t="shared" si="17"/>
        <v>7</v>
      </c>
      <c r="H279" s="50">
        <f t="shared" si="18"/>
        <v>0.48194444444444445</v>
      </c>
      <c r="I279" s="40" t="s">
        <v>37</v>
      </c>
      <c r="J279" s="40" t="s">
        <v>340</v>
      </c>
      <c r="K279" s="37">
        <v>11408</v>
      </c>
      <c r="L279" s="41">
        <v>44823.533750000002</v>
      </c>
      <c r="M279" s="40" t="s">
        <v>38</v>
      </c>
      <c r="N279" s="40" t="s">
        <v>39</v>
      </c>
      <c r="O279" s="41"/>
      <c r="P279" s="40" t="s">
        <v>40</v>
      </c>
      <c r="Q279" s="40" t="s">
        <v>56</v>
      </c>
      <c r="R279" s="37">
        <v>1</v>
      </c>
      <c r="S279" s="40" t="s">
        <v>127</v>
      </c>
      <c r="T279" s="37">
        <v>0</v>
      </c>
      <c r="U279" s="40" t="s">
        <v>56</v>
      </c>
      <c r="V279" s="37">
        <v>5708</v>
      </c>
      <c r="W279" s="40" t="s">
        <v>243</v>
      </c>
      <c r="X279" s="40" t="s">
        <v>244</v>
      </c>
      <c r="Y279" s="40" t="s">
        <v>45</v>
      </c>
      <c r="Z279" s="40" t="s">
        <v>2038</v>
      </c>
      <c r="AA279" s="41">
        <v>44811.586168981485</v>
      </c>
      <c r="AB279" s="40" t="s">
        <v>223</v>
      </c>
      <c r="AC279" s="10" t="str">
        <f>VLOOKUP(Data!$AB279,Name!$B:$F,2,FALSE)</f>
        <v>IT Support</v>
      </c>
      <c r="AD279" s="10" t="str">
        <f>VLOOKUP(Data!$AB279,Name!$B:$F,3,FALSE)</f>
        <v>Point IT</v>
      </c>
      <c r="AE279" s="10" t="str">
        <f>VLOOKUP(Data!$AB279,Name!$B:$F,4,FALSE)</f>
        <v>Second tier</v>
      </c>
      <c r="AF279" s="10" t="str">
        <f>VLOOKUP(Data!$AB279,Name!$B:$F,5,FALSE)</f>
        <v>Onsite</v>
      </c>
      <c r="AG279" s="40" t="s">
        <v>47</v>
      </c>
      <c r="AH279" s="40" t="s">
        <v>48</v>
      </c>
      <c r="AI279" s="40" t="s">
        <v>505</v>
      </c>
      <c r="AJ279" s="40" t="s">
        <v>536</v>
      </c>
      <c r="AK279" s="40" t="s">
        <v>841</v>
      </c>
      <c r="AL279" s="46"/>
      <c r="AM279" s="40" t="s">
        <v>39</v>
      </c>
      <c r="AN279" s="40" t="s">
        <v>53</v>
      </c>
      <c r="AO279" s="47">
        <v>0</v>
      </c>
      <c r="AP279" s="41">
        <v>44811.63722222222</v>
      </c>
      <c r="AQ279" s="48" t="s">
        <v>56</v>
      </c>
      <c r="AR279">
        <f t="shared" si="19"/>
        <v>11</v>
      </c>
      <c r="AS279" s="35">
        <v>0.48194444444444445</v>
      </c>
    </row>
    <row r="280" spans="1:45" ht="24" hidden="1" customHeight="1">
      <c r="A280" s="10" t="s">
        <v>35</v>
      </c>
      <c r="B280" s="10" t="s">
        <v>329</v>
      </c>
      <c r="C280" s="42">
        <v>44820.55972222222</v>
      </c>
      <c r="D280" s="42">
        <v>44811.492361111108</v>
      </c>
      <c r="E280" s="10">
        <v>2022</v>
      </c>
      <c r="F280" s="10">
        <f t="shared" si="16"/>
        <v>9</v>
      </c>
      <c r="G280" s="10">
        <f t="shared" si="17"/>
        <v>7</v>
      </c>
      <c r="H280" s="50">
        <f t="shared" si="18"/>
        <v>0.49236111111111108</v>
      </c>
      <c r="I280" s="38" t="s">
        <v>37</v>
      </c>
      <c r="J280" s="38" t="s">
        <v>2039</v>
      </c>
      <c r="K280" s="36">
        <v>11409</v>
      </c>
      <c r="L280" s="39">
        <v>44823.493541666663</v>
      </c>
      <c r="M280" s="38" t="s">
        <v>2040</v>
      </c>
      <c r="N280" s="38" t="s">
        <v>45</v>
      </c>
      <c r="O280" s="39">
        <v>44812.540254629632</v>
      </c>
      <c r="P280" s="38" t="s">
        <v>40</v>
      </c>
      <c r="Q280" s="38" t="s">
        <v>56</v>
      </c>
      <c r="R280" s="36">
        <v>2</v>
      </c>
      <c r="S280" s="38" t="s">
        <v>92</v>
      </c>
      <c r="T280" s="36">
        <v>1</v>
      </c>
      <c r="U280" s="38" t="s">
        <v>56</v>
      </c>
      <c r="V280" s="36">
        <v>842362829</v>
      </c>
      <c r="W280" s="38" t="s">
        <v>211</v>
      </c>
      <c r="X280" s="38" t="s">
        <v>2041</v>
      </c>
      <c r="Y280" s="38" t="s">
        <v>45</v>
      </c>
      <c r="Z280" s="38" t="s">
        <v>2042</v>
      </c>
      <c r="AA280" s="39">
        <v>44820.559872685182</v>
      </c>
      <c r="AB280" s="38" t="s">
        <v>106</v>
      </c>
      <c r="AC280" s="10" t="str">
        <f>VLOOKUP(Data!$AB280,Name!$B:$F,2,FALSE)</f>
        <v>SAP</v>
      </c>
      <c r="AD280" s="10" t="str">
        <f>VLOOKUP(Data!$AB280,Name!$B:$F,3,FALSE)</f>
        <v>CRA</v>
      </c>
      <c r="AE280" s="10" t="str">
        <f>VLOOKUP(Data!$AB280,Name!$B:$F,4,FALSE)</f>
        <v>Second tier</v>
      </c>
      <c r="AF280" s="10" t="str">
        <f>VLOOKUP(Data!$AB280,Name!$B:$F,5,FALSE)</f>
        <v>Second tier</v>
      </c>
      <c r="AG280" s="38" t="s">
        <v>47</v>
      </c>
      <c r="AH280" s="38" t="s">
        <v>48</v>
      </c>
      <c r="AI280" s="38" t="s">
        <v>330</v>
      </c>
      <c r="AJ280" s="38" t="s">
        <v>2043</v>
      </c>
      <c r="AK280" s="38" t="s">
        <v>1256</v>
      </c>
      <c r="AL280" s="43"/>
      <c r="AM280" s="38" t="s">
        <v>39</v>
      </c>
      <c r="AN280" s="38" t="s">
        <v>53</v>
      </c>
      <c r="AO280" s="44">
        <v>0</v>
      </c>
      <c r="AP280" s="39">
        <v>44820.559872685182</v>
      </c>
      <c r="AQ280" s="45" t="s">
        <v>56</v>
      </c>
      <c r="AR280">
        <f t="shared" si="19"/>
        <v>11</v>
      </c>
      <c r="AS280" s="35">
        <v>0.49236111111111108</v>
      </c>
    </row>
    <row r="281" spans="1:45" ht="24" hidden="1" customHeight="1">
      <c r="A281" s="10" t="s">
        <v>35</v>
      </c>
      <c r="B281" s="10" t="s">
        <v>178</v>
      </c>
      <c r="C281" s="42">
        <v>44811.640972222223</v>
      </c>
      <c r="D281" s="42">
        <v>44811.507638888892</v>
      </c>
      <c r="E281" s="10">
        <v>2022</v>
      </c>
      <c r="F281" s="10">
        <f t="shared" si="16"/>
        <v>9</v>
      </c>
      <c r="G281" s="10">
        <f t="shared" si="17"/>
        <v>7</v>
      </c>
      <c r="H281" s="50">
        <f t="shared" si="18"/>
        <v>0.50763888888888886</v>
      </c>
      <c r="I281" s="40" t="s">
        <v>37</v>
      </c>
      <c r="J281" s="40" t="s">
        <v>39</v>
      </c>
      <c r="K281" s="37">
        <v>11410</v>
      </c>
      <c r="L281" s="41">
        <v>44830.703703703701</v>
      </c>
      <c r="M281" s="40" t="s">
        <v>38</v>
      </c>
      <c r="N281" s="40" t="s">
        <v>39</v>
      </c>
      <c r="O281" s="41"/>
      <c r="P281" s="40" t="s">
        <v>40</v>
      </c>
      <c r="Q281" s="40" t="s">
        <v>56</v>
      </c>
      <c r="R281" s="37">
        <v>2</v>
      </c>
      <c r="S281" s="40" t="s">
        <v>311</v>
      </c>
      <c r="T281" s="37">
        <v>0</v>
      </c>
      <c r="U281" s="40" t="s">
        <v>41</v>
      </c>
      <c r="V281" s="37">
        <v>814395159</v>
      </c>
      <c r="W281" s="40" t="s">
        <v>1078</v>
      </c>
      <c r="X281" s="40" t="s">
        <v>1079</v>
      </c>
      <c r="Y281" s="40" t="s">
        <v>45</v>
      </c>
      <c r="Z281" s="40" t="s">
        <v>2044</v>
      </c>
      <c r="AA281" s="41">
        <v>44811.639224537037</v>
      </c>
      <c r="AB281" s="40" t="s">
        <v>46</v>
      </c>
      <c r="AC281" s="10" t="str">
        <f>VLOOKUP(Data!$AB281,Name!$B:$F,2,FALSE)</f>
        <v>IT Support</v>
      </c>
      <c r="AD281" s="10" t="str">
        <f>VLOOKUP(Data!$AB281,Name!$B:$F,3,FALSE)</f>
        <v>Point IT</v>
      </c>
      <c r="AE281" s="10" t="str">
        <f>VLOOKUP(Data!$AB281,Name!$B:$F,4,FALSE)</f>
        <v>Second tier</v>
      </c>
      <c r="AF281" s="10" t="str">
        <f>VLOOKUP(Data!$AB281,Name!$B:$F,5,FALSE)</f>
        <v>Onsite</v>
      </c>
      <c r="AG281" s="40" t="s">
        <v>47</v>
      </c>
      <c r="AH281" s="40" t="s">
        <v>48</v>
      </c>
      <c r="AI281" s="40" t="s">
        <v>182</v>
      </c>
      <c r="AJ281" s="40" t="s">
        <v>2045</v>
      </c>
      <c r="AK281" s="40" t="s">
        <v>291</v>
      </c>
      <c r="AL281" s="46">
        <v>44686</v>
      </c>
      <c r="AM281" s="40" t="s">
        <v>39</v>
      </c>
      <c r="AN281" s="40" t="s">
        <v>53</v>
      </c>
      <c r="AO281" s="47">
        <v>0</v>
      </c>
      <c r="AP281" s="41">
        <v>44826.58425925926</v>
      </c>
      <c r="AQ281" s="48" t="s">
        <v>56</v>
      </c>
      <c r="AR281">
        <f t="shared" si="19"/>
        <v>12</v>
      </c>
      <c r="AS281" s="35">
        <v>0.50763888888888886</v>
      </c>
    </row>
    <row r="282" spans="1:45" ht="24" hidden="1" customHeight="1">
      <c r="A282" s="10" t="s">
        <v>35</v>
      </c>
      <c r="B282" s="10" t="s">
        <v>68</v>
      </c>
      <c r="C282" s="42">
        <v>44812.385416666664</v>
      </c>
      <c r="D282" s="42">
        <v>44811.557638888888</v>
      </c>
      <c r="E282" s="10">
        <v>2022</v>
      </c>
      <c r="F282" s="10">
        <f t="shared" si="16"/>
        <v>9</v>
      </c>
      <c r="G282" s="10">
        <f t="shared" si="17"/>
        <v>7</v>
      </c>
      <c r="H282" s="50">
        <f t="shared" si="18"/>
        <v>0.55763888888888891</v>
      </c>
      <c r="I282" s="38" t="s">
        <v>37</v>
      </c>
      <c r="J282" s="38" t="s">
        <v>2046</v>
      </c>
      <c r="K282" s="36">
        <v>11411</v>
      </c>
      <c r="L282" s="39">
        <v>44838.468310185184</v>
      </c>
      <c r="M282" s="38" t="s">
        <v>38</v>
      </c>
      <c r="N282" s="38" t="s">
        <v>39</v>
      </c>
      <c r="O282" s="39"/>
      <c r="P282" s="38" t="s">
        <v>40</v>
      </c>
      <c r="Q282" s="38" t="s">
        <v>56</v>
      </c>
      <c r="R282" s="36">
        <v>1</v>
      </c>
      <c r="S282" s="38" t="s">
        <v>39</v>
      </c>
      <c r="T282" s="36">
        <v>0</v>
      </c>
      <c r="U282" s="38" t="s">
        <v>56</v>
      </c>
      <c r="V282" s="36">
        <v>8888</v>
      </c>
      <c r="W282" s="38" t="s">
        <v>2047</v>
      </c>
      <c r="X282" s="38" t="s">
        <v>2048</v>
      </c>
      <c r="Y282" s="38" t="s">
        <v>45</v>
      </c>
      <c r="Z282" s="38" t="s">
        <v>2049</v>
      </c>
      <c r="AA282" s="39">
        <v>44812.385601851849</v>
      </c>
      <c r="AB282" s="38" t="s">
        <v>94</v>
      </c>
      <c r="AC282" s="10" t="str">
        <f>VLOOKUP(Data!$AB282,Name!$B:$F,2,FALSE)</f>
        <v>IT Support</v>
      </c>
      <c r="AD282" s="10" t="str">
        <f>VLOOKUP(Data!$AB282,Name!$B:$F,3,FALSE)</f>
        <v>Point IT</v>
      </c>
      <c r="AE282" s="10" t="str">
        <f>VLOOKUP(Data!$AB282,Name!$B:$F,4,FALSE)</f>
        <v>Second tier</v>
      </c>
      <c r="AF282" s="10" t="str">
        <f>VLOOKUP(Data!$AB282,Name!$B:$F,5,FALSE)</f>
        <v>Onsite</v>
      </c>
      <c r="AG282" s="38" t="s">
        <v>282</v>
      </c>
      <c r="AH282" s="38" t="s">
        <v>48</v>
      </c>
      <c r="AI282" s="38" t="s">
        <v>39</v>
      </c>
      <c r="AJ282" s="38" t="s">
        <v>2050</v>
      </c>
      <c r="AK282" s="38" t="s">
        <v>538</v>
      </c>
      <c r="AL282" s="43"/>
      <c r="AM282" s="38" t="s">
        <v>39</v>
      </c>
      <c r="AN282" s="38" t="s">
        <v>50</v>
      </c>
      <c r="AO282" s="44">
        <v>0</v>
      </c>
      <c r="AP282" s="39">
        <v>44826.614837962959</v>
      </c>
      <c r="AQ282" s="45" t="s">
        <v>56</v>
      </c>
      <c r="AR282">
        <f t="shared" si="19"/>
        <v>13</v>
      </c>
      <c r="AS282" s="35">
        <v>0.55763888888888891</v>
      </c>
    </row>
    <row r="283" spans="1:45" ht="24" hidden="1" customHeight="1">
      <c r="A283" s="10" t="s">
        <v>35</v>
      </c>
      <c r="B283" s="10" t="s">
        <v>73</v>
      </c>
      <c r="C283" s="42">
        <v>44811.637499999997</v>
      </c>
      <c r="D283" s="42">
        <v>44811.563194444447</v>
      </c>
      <c r="E283" s="10">
        <v>2022</v>
      </c>
      <c r="F283" s="10">
        <f t="shared" si="16"/>
        <v>9</v>
      </c>
      <c r="G283" s="10">
        <f t="shared" si="17"/>
        <v>7</v>
      </c>
      <c r="H283" s="50">
        <f t="shared" si="18"/>
        <v>0.56319444444444444</v>
      </c>
      <c r="I283" s="40" t="s">
        <v>37</v>
      </c>
      <c r="J283" s="40" t="s">
        <v>2051</v>
      </c>
      <c r="K283" s="37">
        <v>11412</v>
      </c>
      <c r="L283" s="41">
        <v>44816.489282407405</v>
      </c>
      <c r="M283" s="40" t="s">
        <v>38</v>
      </c>
      <c r="N283" s="40" t="s">
        <v>39</v>
      </c>
      <c r="O283" s="41"/>
      <c r="P283" s="40" t="s">
        <v>40</v>
      </c>
      <c r="Q283" s="40" t="s">
        <v>41</v>
      </c>
      <c r="R283" s="37">
        <v>1</v>
      </c>
      <c r="S283" s="40" t="s">
        <v>42</v>
      </c>
      <c r="T283" s="37">
        <v>0</v>
      </c>
      <c r="U283" s="40" t="s">
        <v>41</v>
      </c>
      <c r="V283" s="37">
        <v>5725</v>
      </c>
      <c r="W283" s="40" t="s">
        <v>1041</v>
      </c>
      <c r="X283" s="40" t="s">
        <v>1042</v>
      </c>
      <c r="Y283" s="40" t="s">
        <v>45</v>
      </c>
      <c r="Z283" s="40" t="s">
        <v>2052</v>
      </c>
      <c r="AA283" s="41">
        <v>44811.587696759256</v>
      </c>
      <c r="AB283" s="40" t="s">
        <v>94</v>
      </c>
      <c r="AC283" s="10" t="str">
        <f>VLOOKUP(Data!$AB283,Name!$B:$F,2,FALSE)</f>
        <v>IT Support</v>
      </c>
      <c r="AD283" s="10" t="str">
        <f>VLOOKUP(Data!$AB283,Name!$B:$F,3,FALSE)</f>
        <v>Point IT</v>
      </c>
      <c r="AE283" s="10" t="str">
        <f>VLOOKUP(Data!$AB283,Name!$B:$F,4,FALSE)</f>
        <v>Second tier</v>
      </c>
      <c r="AF283" s="10" t="str">
        <f>VLOOKUP(Data!$AB283,Name!$B:$F,5,FALSE)</f>
        <v>Onsite</v>
      </c>
      <c r="AG283" s="40" t="s">
        <v>47</v>
      </c>
      <c r="AH283" s="40" t="s">
        <v>48</v>
      </c>
      <c r="AI283" s="40" t="s">
        <v>161</v>
      </c>
      <c r="AJ283" s="40" t="s">
        <v>2051</v>
      </c>
      <c r="AK283" s="40" t="s">
        <v>287</v>
      </c>
      <c r="AL283" s="46"/>
      <c r="AM283" s="40" t="s">
        <v>39</v>
      </c>
      <c r="AN283" s="40" t="s">
        <v>50</v>
      </c>
      <c r="AO283" s="47">
        <v>0</v>
      </c>
      <c r="AP283" s="41">
        <v>44811.63789351852</v>
      </c>
      <c r="AQ283" s="48" t="s">
        <v>41</v>
      </c>
      <c r="AR283">
        <f t="shared" si="19"/>
        <v>13</v>
      </c>
      <c r="AS283" s="35">
        <v>0.56319444444444444</v>
      </c>
    </row>
    <row r="284" spans="1:45" ht="24" hidden="1" customHeight="1">
      <c r="A284" s="10" t="s">
        <v>35</v>
      </c>
      <c r="B284" s="10" t="s">
        <v>178</v>
      </c>
      <c r="C284" s="10"/>
      <c r="D284" s="42">
        <v>44811.569444444445</v>
      </c>
      <c r="E284" s="10">
        <v>2022</v>
      </c>
      <c r="F284" s="10">
        <f t="shared" si="16"/>
        <v>9</v>
      </c>
      <c r="G284" s="10">
        <f t="shared" si="17"/>
        <v>7</v>
      </c>
      <c r="H284" s="50">
        <f t="shared" si="18"/>
        <v>0.56944444444444442</v>
      </c>
      <c r="I284" s="38" t="s">
        <v>37</v>
      </c>
      <c r="J284" s="38" t="s">
        <v>39</v>
      </c>
      <c r="K284" s="36">
        <v>11413</v>
      </c>
      <c r="L284" s="39">
        <v>44816.445081018515</v>
      </c>
      <c r="M284" s="38" t="s">
        <v>38</v>
      </c>
      <c r="N284" s="38" t="s">
        <v>39</v>
      </c>
      <c r="O284" s="39"/>
      <c r="P284" s="38" t="s">
        <v>40</v>
      </c>
      <c r="Q284" s="38" t="s">
        <v>56</v>
      </c>
      <c r="R284" s="36">
        <v>1</v>
      </c>
      <c r="S284" s="38" t="s">
        <v>253</v>
      </c>
      <c r="T284" s="36">
        <v>0</v>
      </c>
      <c r="U284" s="38" t="s">
        <v>41</v>
      </c>
      <c r="V284" s="36">
        <v>6569</v>
      </c>
      <c r="W284" s="38" t="s">
        <v>201</v>
      </c>
      <c r="X284" s="38" t="s">
        <v>1250</v>
      </c>
      <c r="Y284" s="38" t="s">
        <v>39</v>
      </c>
      <c r="Z284" s="38" t="s">
        <v>39</v>
      </c>
      <c r="AA284" s="39"/>
      <c r="AB284" s="38" t="s">
        <v>219</v>
      </c>
      <c r="AC284" s="10" t="str">
        <f>VLOOKUP(Data!$AB284,Name!$B:$F,2,FALSE)</f>
        <v>IT Support</v>
      </c>
      <c r="AD284" s="10" t="str">
        <f>VLOOKUP(Data!$AB284,Name!$B:$F,3,FALSE)</f>
        <v>Point IT</v>
      </c>
      <c r="AE284" s="10" t="str">
        <f>VLOOKUP(Data!$AB284,Name!$B:$F,4,FALSE)</f>
        <v>Frist tier</v>
      </c>
      <c r="AF284" s="10" t="str">
        <f>VLOOKUP(Data!$AB284,Name!$B:$F,5,FALSE)</f>
        <v>Frist tier</v>
      </c>
      <c r="AG284" s="38" t="s">
        <v>47</v>
      </c>
      <c r="AH284" s="38" t="s">
        <v>160</v>
      </c>
      <c r="AI284" s="38" t="s">
        <v>182</v>
      </c>
      <c r="AJ284" s="38" t="s">
        <v>2053</v>
      </c>
      <c r="AK284" s="38" t="s">
        <v>630</v>
      </c>
      <c r="AL284" s="43"/>
      <c r="AM284" s="38" t="s">
        <v>39</v>
      </c>
      <c r="AN284" s="38" t="s">
        <v>53</v>
      </c>
      <c r="AO284" s="44">
        <v>0</v>
      </c>
      <c r="AP284" s="39">
        <v>44811.581585648149</v>
      </c>
      <c r="AQ284" s="45" t="s">
        <v>56</v>
      </c>
      <c r="AR284">
        <f t="shared" si="19"/>
        <v>13</v>
      </c>
      <c r="AS284" s="35">
        <v>0.56944444444444442</v>
      </c>
    </row>
    <row r="285" spans="1:45" ht="24" hidden="1" customHeight="1">
      <c r="A285" s="10" t="s">
        <v>35</v>
      </c>
      <c r="B285" s="10" t="s">
        <v>36</v>
      </c>
      <c r="C285" s="42">
        <v>44811.585416666669</v>
      </c>
      <c r="D285" s="42">
        <v>44811.579861111109</v>
      </c>
      <c r="E285" s="10">
        <v>2022</v>
      </c>
      <c r="F285" s="10">
        <f t="shared" si="16"/>
        <v>9</v>
      </c>
      <c r="G285" s="10">
        <f t="shared" si="17"/>
        <v>7</v>
      </c>
      <c r="H285" s="50">
        <f t="shared" si="18"/>
        <v>0.57986111111111105</v>
      </c>
      <c r="I285" s="40" t="s">
        <v>37</v>
      </c>
      <c r="J285" s="40" t="s">
        <v>2054</v>
      </c>
      <c r="K285" s="37">
        <v>11414</v>
      </c>
      <c r="L285" s="41">
        <v>44823.579988425925</v>
      </c>
      <c r="M285" s="40" t="s">
        <v>38</v>
      </c>
      <c r="N285" s="40" t="s">
        <v>39</v>
      </c>
      <c r="O285" s="41"/>
      <c r="P285" s="40" t="s">
        <v>40</v>
      </c>
      <c r="Q285" s="40" t="s">
        <v>56</v>
      </c>
      <c r="R285" s="37">
        <v>1</v>
      </c>
      <c r="S285" s="40" t="s">
        <v>60</v>
      </c>
      <c r="T285" s="37">
        <v>0</v>
      </c>
      <c r="U285" s="40" t="s">
        <v>56</v>
      </c>
      <c r="V285" s="37">
        <v>6375</v>
      </c>
      <c r="W285" s="40" t="s">
        <v>642</v>
      </c>
      <c r="X285" s="40" t="s">
        <v>643</v>
      </c>
      <c r="Y285" s="40" t="s">
        <v>45</v>
      </c>
      <c r="Z285" s="40" t="s">
        <v>2055</v>
      </c>
      <c r="AA285" s="41">
        <v>44811.585543981484</v>
      </c>
      <c r="AB285" s="40" t="s">
        <v>223</v>
      </c>
      <c r="AC285" s="10" t="str">
        <f>VLOOKUP(Data!$AB285,Name!$B:$F,2,FALSE)</f>
        <v>IT Support</v>
      </c>
      <c r="AD285" s="10" t="str">
        <f>VLOOKUP(Data!$AB285,Name!$B:$F,3,FALSE)</f>
        <v>Point IT</v>
      </c>
      <c r="AE285" s="10" t="str">
        <f>VLOOKUP(Data!$AB285,Name!$B:$F,4,FALSE)</f>
        <v>Second tier</v>
      </c>
      <c r="AF285" s="10" t="str">
        <f>VLOOKUP(Data!$AB285,Name!$B:$F,5,FALSE)</f>
        <v>Onsite</v>
      </c>
      <c r="AG285" s="40" t="s">
        <v>47</v>
      </c>
      <c r="AH285" s="40" t="s">
        <v>48</v>
      </c>
      <c r="AI285" s="40" t="s">
        <v>474</v>
      </c>
      <c r="AJ285" s="40" t="s">
        <v>2056</v>
      </c>
      <c r="AK285" s="40" t="s">
        <v>539</v>
      </c>
      <c r="AL285" s="46"/>
      <c r="AM285" s="40" t="s">
        <v>39</v>
      </c>
      <c r="AN285" s="40" t="s">
        <v>50</v>
      </c>
      <c r="AO285" s="47">
        <v>0</v>
      </c>
      <c r="AP285" s="41">
        <v>44811.585543981484</v>
      </c>
      <c r="AQ285" s="48" t="s">
        <v>56</v>
      </c>
      <c r="AR285">
        <f t="shared" si="19"/>
        <v>13</v>
      </c>
      <c r="AS285" s="35">
        <v>0.57986111111111105</v>
      </c>
    </row>
    <row r="286" spans="1:45" ht="24" hidden="1" customHeight="1">
      <c r="A286" s="10" t="s">
        <v>35</v>
      </c>
      <c r="B286" s="10" t="s">
        <v>73</v>
      </c>
      <c r="C286" s="42">
        <v>44811.638888888891</v>
      </c>
      <c r="D286" s="42">
        <v>44811.59375</v>
      </c>
      <c r="E286" s="10">
        <v>2022</v>
      </c>
      <c r="F286" s="10">
        <f t="shared" si="16"/>
        <v>9</v>
      </c>
      <c r="G286" s="10">
        <f t="shared" si="17"/>
        <v>7</v>
      </c>
      <c r="H286" s="50">
        <f t="shared" si="18"/>
        <v>0.59375</v>
      </c>
      <c r="I286" s="38" t="s">
        <v>37</v>
      </c>
      <c r="J286" s="38" t="s">
        <v>2057</v>
      </c>
      <c r="K286" s="36">
        <v>11415</v>
      </c>
      <c r="L286" s="39">
        <v>44823.596678240741</v>
      </c>
      <c r="M286" s="38" t="s">
        <v>38</v>
      </c>
      <c r="N286" s="38" t="s">
        <v>39</v>
      </c>
      <c r="O286" s="39"/>
      <c r="P286" s="38" t="s">
        <v>40</v>
      </c>
      <c r="Q286" s="38" t="s">
        <v>56</v>
      </c>
      <c r="R286" s="36">
        <v>1</v>
      </c>
      <c r="S286" s="38" t="s">
        <v>204</v>
      </c>
      <c r="T286" s="36">
        <v>0</v>
      </c>
      <c r="U286" s="38" t="s">
        <v>56</v>
      </c>
      <c r="V286" s="36">
        <v>8812</v>
      </c>
      <c r="W286" s="38" t="s">
        <v>251</v>
      </c>
      <c r="X286" s="38" t="s">
        <v>1399</v>
      </c>
      <c r="Y286" s="38" t="s">
        <v>45</v>
      </c>
      <c r="Z286" s="38" t="s">
        <v>122</v>
      </c>
      <c r="AA286" s="39">
        <v>44811.636805555558</v>
      </c>
      <c r="AB286" s="38" t="s">
        <v>46</v>
      </c>
      <c r="AC286" s="10" t="str">
        <f>VLOOKUP(Data!$AB286,Name!$B:$F,2,FALSE)</f>
        <v>IT Support</v>
      </c>
      <c r="AD286" s="10" t="str">
        <f>VLOOKUP(Data!$AB286,Name!$B:$F,3,FALSE)</f>
        <v>Point IT</v>
      </c>
      <c r="AE286" s="10" t="str">
        <f>VLOOKUP(Data!$AB286,Name!$B:$F,4,FALSE)</f>
        <v>Second tier</v>
      </c>
      <c r="AF286" s="10" t="str">
        <f>VLOOKUP(Data!$AB286,Name!$B:$F,5,FALSE)</f>
        <v>Onsite</v>
      </c>
      <c r="AG286" s="38" t="s">
        <v>47</v>
      </c>
      <c r="AH286" s="38" t="s">
        <v>48</v>
      </c>
      <c r="AI286" s="38" t="s">
        <v>77</v>
      </c>
      <c r="AJ286" s="38" t="s">
        <v>2058</v>
      </c>
      <c r="AK286" s="38" t="s">
        <v>561</v>
      </c>
      <c r="AL286" s="43"/>
      <c r="AM286" s="38" t="s">
        <v>39</v>
      </c>
      <c r="AN286" s="38" t="s">
        <v>50</v>
      </c>
      <c r="AO286" s="44">
        <v>0</v>
      </c>
      <c r="AP286" s="39">
        <v>44811.639039351852</v>
      </c>
      <c r="AQ286" s="45" t="s">
        <v>56</v>
      </c>
      <c r="AR286">
        <f t="shared" si="19"/>
        <v>14</v>
      </c>
      <c r="AS286" s="35">
        <v>0.59375</v>
      </c>
    </row>
    <row r="287" spans="1:45" ht="24" hidden="1" customHeight="1">
      <c r="A287" s="10" t="s">
        <v>35</v>
      </c>
      <c r="B287" s="10" t="s">
        <v>452</v>
      </c>
      <c r="C287" s="42">
        <v>44811.638194444444</v>
      </c>
      <c r="D287" s="42">
        <v>44811.599305555559</v>
      </c>
      <c r="E287" s="10">
        <v>2022</v>
      </c>
      <c r="F287" s="10">
        <f t="shared" si="16"/>
        <v>9</v>
      </c>
      <c r="G287" s="10">
        <f t="shared" si="17"/>
        <v>7</v>
      </c>
      <c r="H287" s="50">
        <f t="shared" si="18"/>
        <v>0.59930555555555554</v>
      </c>
      <c r="I287" s="40" t="s">
        <v>37</v>
      </c>
      <c r="J287" s="40" t="s">
        <v>2059</v>
      </c>
      <c r="K287" s="37">
        <v>11416</v>
      </c>
      <c r="L287" s="41">
        <v>44823.631504629629</v>
      </c>
      <c r="M287" s="40" t="s">
        <v>38</v>
      </c>
      <c r="N287" s="40" t="s">
        <v>39</v>
      </c>
      <c r="O287" s="41"/>
      <c r="P287" s="40" t="s">
        <v>40</v>
      </c>
      <c r="Q287" s="40" t="s">
        <v>56</v>
      </c>
      <c r="R287" s="37">
        <v>1</v>
      </c>
      <c r="S287" s="40" t="s">
        <v>224</v>
      </c>
      <c r="T287" s="37">
        <v>0</v>
      </c>
      <c r="U287" s="40" t="s">
        <v>56</v>
      </c>
      <c r="V287" s="37">
        <v>6425</v>
      </c>
      <c r="W287" s="40" t="s">
        <v>635</v>
      </c>
      <c r="X287" s="40" t="s">
        <v>636</v>
      </c>
      <c r="Y287" s="40" t="s">
        <v>45</v>
      </c>
      <c r="Z287" s="40" t="s">
        <v>2060</v>
      </c>
      <c r="AA287" s="41">
        <v>44811.606921296298</v>
      </c>
      <c r="AB287" s="40" t="s">
        <v>103</v>
      </c>
      <c r="AC287" s="10" t="str">
        <f>VLOOKUP(Data!$AB287,Name!$B:$F,2,FALSE)</f>
        <v>IT Support</v>
      </c>
      <c r="AD287" s="10" t="str">
        <f>VLOOKUP(Data!$AB287,Name!$B:$F,3,FALSE)</f>
        <v>Point IT</v>
      </c>
      <c r="AE287" s="10" t="str">
        <f>VLOOKUP(Data!$AB287,Name!$B:$F,4,FALSE)</f>
        <v>Frist tier</v>
      </c>
      <c r="AF287" s="10" t="str">
        <f>VLOOKUP(Data!$AB287,Name!$B:$F,5,FALSE)</f>
        <v>Frist tier</v>
      </c>
      <c r="AG287" s="40" t="s">
        <v>47</v>
      </c>
      <c r="AH287" s="40" t="s">
        <v>48</v>
      </c>
      <c r="AI287" s="40" t="s">
        <v>455</v>
      </c>
      <c r="AJ287" s="40" t="s">
        <v>2061</v>
      </c>
      <c r="AK287" s="40" t="s">
        <v>637</v>
      </c>
      <c r="AL287" s="46"/>
      <c r="AM287" s="40" t="s">
        <v>39</v>
      </c>
      <c r="AN287" s="40" t="s">
        <v>50</v>
      </c>
      <c r="AO287" s="47">
        <v>0</v>
      </c>
      <c r="AP287" s="41">
        <v>44811.638449074075</v>
      </c>
      <c r="AQ287" s="48" t="s">
        <v>41</v>
      </c>
      <c r="AR287">
        <f t="shared" si="19"/>
        <v>14</v>
      </c>
      <c r="AS287" s="35">
        <v>0.59930555555555554</v>
      </c>
    </row>
    <row r="288" spans="1:45" ht="24" hidden="1" customHeight="1">
      <c r="A288" s="10" t="s">
        <v>35</v>
      </c>
      <c r="B288" s="10" t="s">
        <v>178</v>
      </c>
      <c r="C288" s="42">
        <v>44819.692361111112</v>
      </c>
      <c r="D288" s="42">
        <v>44811.6</v>
      </c>
      <c r="E288" s="10">
        <v>2022</v>
      </c>
      <c r="F288" s="10">
        <f t="shared" si="16"/>
        <v>9</v>
      </c>
      <c r="G288" s="10">
        <f t="shared" si="17"/>
        <v>7</v>
      </c>
      <c r="H288" s="50">
        <f t="shared" si="18"/>
        <v>0.6</v>
      </c>
      <c r="I288" s="38" t="s">
        <v>37</v>
      </c>
      <c r="J288" s="38" t="s">
        <v>39</v>
      </c>
      <c r="K288" s="36">
        <v>11417</v>
      </c>
      <c r="L288" s="39">
        <v>44824.399699074071</v>
      </c>
      <c r="M288" s="38" t="s">
        <v>38</v>
      </c>
      <c r="N288" s="38" t="s">
        <v>39</v>
      </c>
      <c r="O288" s="39"/>
      <c r="P288" s="38" t="s">
        <v>40</v>
      </c>
      <c r="Q288" s="38" t="s">
        <v>56</v>
      </c>
      <c r="R288" s="36">
        <v>1</v>
      </c>
      <c r="S288" s="38" t="s">
        <v>73</v>
      </c>
      <c r="T288" s="36">
        <v>0</v>
      </c>
      <c r="U288" s="38" t="s">
        <v>41</v>
      </c>
      <c r="V288" s="36">
        <v>6044</v>
      </c>
      <c r="W288" s="38" t="s">
        <v>440</v>
      </c>
      <c r="X288" s="38" t="s">
        <v>441</v>
      </c>
      <c r="Y288" s="38" t="s">
        <v>45</v>
      </c>
      <c r="Z288" s="38" t="s">
        <v>2062</v>
      </c>
      <c r="AA288" s="39">
        <v>44817.668969907405</v>
      </c>
      <c r="AB288" s="38" t="s">
        <v>89</v>
      </c>
      <c r="AC288" s="10" t="str">
        <f>VLOOKUP(Data!$AB288,Name!$B:$F,2,FALSE)</f>
        <v>IT Support</v>
      </c>
      <c r="AD288" s="10" t="str">
        <f>VLOOKUP(Data!$AB288,Name!$B:$F,3,FALSE)</f>
        <v>Point IT</v>
      </c>
      <c r="AE288" s="10" t="str">
        <f>VLOOKUP(Data!$AB288,Name!$B:$F,4,FALSE)</f>
        <v>Second tier</v>
      </c>
      <c r="AF288" s="10" t="str">
        <f>VLOOKUP(Data!$AB288,Name!$B:$F,5,FALSE)</f>
        <v>Onsite</v>
      </c>
      <c r="AG288" s="38" t="s">
        <v>47</v>
      </c>
      <c r="AH288" s="38" t="s">
        <v>48</v>
      </c>
      <c r="AI288" s="38" t="s">
        <v>230</v>
      </c>
      <c r="AJ288" s="38" t="s">
        <v>2063</v>
      </c>
      <c r="AK288" s="38" t="s">
        <v>794</v>
      </c>
      <c r="AL288" s="43"/>
      <c r="AM288" s="38" t="s">
        <v>39</v>
      </c>
      <c r="AN288" s="38" t="s">
        <v>53</v>
      </c>
      <c r="AO288" s="44">
        <v>0</v>
      </c>
      <c r="AP288" s="39">
        <v>44819.692754629628</v>
      </c>
      <c r="AQ288" s="45" t="s">
        <v>56</v>
      </c>
      <c r="AR288">
        <f t="shared" si="19"/>
        <v>14</v>
      </c>
      <c r="AS288" s="35">
        <v>0.6</v>
      </c>
    </row>
    <row r="289" spans="1:45" ht="24" hidden="1" customHeight="1">
      <c r="A289" s="10" t="s">
        <v>35</v>
      </c>
      <c r="B289" s="10" t="s">
        <v>92</v>
      </c>
      <c r="C289" s="42">
        <v>44811.638194444444</v>
      </c>
      <c r="D289" s="42">
        <v>44811.604861111111</v>
      </c>
      <c r="E289" s="10">
        <v>2022</v>
      </c>
      <c r="F289" s="10">
        <f t="shared" si="16"/>
        <v>9</v>
      </c>
      <c r="G289" s="10">
        <f t="shared" si="17"/>
        <v>7</v>
      </c>
      <c r="H289" s="50">
        <f t="shared" si="18"/>
        <v>0.60486111111111118</v>
      </c>
      <c r="I289" s="40" t="s">
        <v>37</v>
      </c>
      <c r="J289" s="40" t="s">
        <v>2064</v>
      </c>
      <c r="K289" s="37">
        <v>11418</v>
      </c>
      <c r="L289" s="41">
        <v>44838.587696759256</v>
      </c>
      <c r="M289" s="40" t="s">
        <v>38</v>
      </c>
      <c r="N289" s="40" t="s">
        <v>39</v>
      </c>
      <c r="O289" s="41"/>
      <c r="P289" s="40" t="s">
        <v>40</v>
      </c>
      <c r="Q289" s="40" t="s">
        <v>56</v>
      </c>
      <c r="R289" s="37">
        <v>1</v>
      </c>
      <c r="S289" s="40" t="s">
        <v>127</v>
      </c>
      <c r="T289" s="37">
        <v>0</v>
      </c>
      <c r="U289" s="40" t="s">
        <v>56</v>
      </c>
      <c r="V289" s="37">
        <v>642171908</v>
      </c>
      <c r="W289" s="40" t="s">
        <v>172</v>
      </c>
      <c r="X289" s="40" t="s">
        <v>2065</v>
      </c>
      <c r="Y289" s="40" t="s">
        <v>45</v>
      </c>
      <c r="Z289" s="40" t="s">
        <v>2066</v>
      </c>
      <c r="AA289" s="41">
        <v>44811.62809027778</v>
      </c>
      <c r="AB289" s="40" t="s">
        <v>94</v>
      </c>
      <c r="AC289" s="10" t="str">
        <f>VLOOKUP(Data!$AB289,Name!$B:$F,2,FALSE)</f>
        <v>IT Support</v>
      </c>
      <c r="AD289" s="10" t="str">
        <f>VLOOKUP(Data!$AB289,Name!$B:$F,3,FALSE)</f>
        <v>Point IT</v>
      </c>
      <c r="AE289" s="10" t="str">
        <f>VLOOKUP(Data!$AB289,Name!$B:$F,4,FALSE)</f>
        <v>Second tier</v>
      </c>
      <c r="AF289" s="10" t="str">
        <f>VLOOKUP(Data!$AB289,Name!$B:$F,5,FALSE)</f>
        <v>Onsite</v>
      </c>
      <c r="AG289" s="40" t="s">
        <v>47</v>
      </c>
      <c r="AH289" s="40" t="s">
        <v>48</v>
      </c>
      <c r="AI289" s="40" t="s">
        <v>107</v>
      </c>
      <c r="AJ289" s="40" t="s">
        <v>92</v>
      </c>
      <c r="AK289" s="40" t="s">
        <v>174</v>
      </c>
      <c r="AL289" s="46"/>
      <c r="AM289" s="40" t="s">
        <v>39</v>
      </c>
      <c r="AN289" s="40" t="s">
        <v>50</v>
      </c>
      <c r="AO289" s="47">
        <v>0</v>
      </c>
      <c r="AP289" s="41">
        <v>44826.609918981485</v>
      </c>
      <c r="AQ289" s="48" t="s">
        <v>56</v>
      </c>
      <c r="AR289">
        <f t="shared" si="19"/>
        <v>14</v>
      </c>
      <c r="AS289" s="35">
        <v>0.60486111111111118</v>
      </c>
    </row>
    <row r="290" spans="1:45" ht="24" hidden="1" customHeight="1">
      <c r="A290" s="10" t="s">
        <v>35</v>
      </c>
      <c r="B290" s="10" t="s">
        <v>36</v>
      </c>
      <c r="C290" s="42">
        <v>44811.638194444444</v>
      </c>
      <c r="D290" s="42">
        <v>44811.606249999997</v>
      </c>
      <c r="E290" s="10">
        <v>2022</v>
      </c>
      <c r="F290" s="10">
        <f t="shared" si="16"/>
        <v>9</v>
      </c>
      <c r="G290" s="10">
        <f t="shared" si="17"/>
        <v>7</v>
      </c>
      <c r="H290" s="50">
        <f t="shared" si="18"/>
        <v>0.60625000000000007</v>
      </c>
      <c r="I290" s="38" t="s">
        <v>37</v>
      </c>
      <c r="J290" s="38" t="s">
        <v>2067</v>
      </c>
      <c r="K290" s="36">
        <v>11419</v>
      </c>
      <c r="L290" s="39">
        <v>44823.607881944445</v>
      </c>
      <c r="M290" s="38" t="s">
        <v>38</v>
      </c>
      <c r="N290" s="38" t="s">
        <v>39</v>
      </c>
      <c r="O290" s="39"/>
      <c r="P290" s="38" t="s">
        <v>40</v>
      </c>
      <c r="Q290" s="38" t="s">
        <v>56</v>
      </c>
      <c r="R290" s="36">
        <v>1</v>
      </c>
      <c r="S290" s="38" t="s">
        <v>60</v>
      </c>
      <c r="T290" s="36">
        <v>0</v>
      </c>
      <c r="U290" s="38" t="s">
        <v>56</v>
      </c>
      <c r="V290" s="36">
        <v>6795</v>
      </c>
      <c r="W290" s="38" t="s">
        <v>2068</v>
      </c>
      <c r="X290" s="38" t="s">
        <v>2069</v>
      </c>
      <c r="Y290" s="38" t="s">
        <v>45</v>
      </c>
      <c r="Z290" s="38" t="s">
        <v>2070</v>
      </c>
      <c r="AA290" s="39">
        <v>44811.637349537035</v>
      </c>
      <c r="AB290" s="38" t="s">
        <v>59</v>
      </c>
      <c r="AC290" s="10" t="str">
        <f>VLOOKUP(Data!$AB290,Name!$B:$F,2,FALSE)</f>
        <v>PC Team</v>
      </c>
      <c r="AD290" s="10" t="str">
        <f>VLOOKUP(Data!$AB290,Name!$B:$F,3,FALSE)</f>
        <v>7Sense (Lenovo)</v>
      </c>
      <c r="AE290" s="10" t="str">
        <f>VLOOKUP(Data!$AB290,Name!$B:$F,4,FALSE)</f>
        <v>Second tier</v>
      </c>
      <c r="AF290" s="10" t="str">
        <f>VLOOKUP(Data!$AB290,Name!$B:$F,5,FALSE)</f>
        <v>Onsite</v>
      </c>
      <c r="AG290" s="38" t="s">
        <v>52</v>
      </c>
      <c r="AH290" s="38" t="s">
        <v>48</v>
      </c>
      <c r="AI290" s="38" t="s">
        <v>314</v>
      </c>
      <c r="AJ290" s="38" t="s">
        <v>2071</v>
      </c>
      <c r="AK290" s="38" t="s">
        <v>764</v>
      </c>
      <c r="AL290" s="43"/>
      <c r="AM290" s="38" t="s">
        <v>39</v>
      </c>
      <c r="AN290" s="38" t="s">
        <v>50</v>
      </c>
      <c r="AO290" s="44">
        <v>0</v>
      </c>
      <c r="AP290" s="39">
        <v>44811.638437499998</v>
      </c>
      <c r="AQ290" s="45" t="s">
        <v>41</v>
      </c>
      <c r="AR290">
        <f t="shared" si="19"/>
        <v>14</v>
      </c>
      <c r="AS290" s="35">
        <v>0.60625000000000007</v>
      </c>
    </row>
    <row r="291" spans="1:45" ht="24" hidden="1" customHeight="1">
      <c r="A291" s="10" t="s">
        <v>35</v>
      </c>
      <c r="B291" s="10" t="s">
        <v>54</v>
      </c>
      <c r="C291" s="42">
        <v>44811.620138888888</v>
      </c>
      <c r="D291" s="42">
        <v>44811.616666666669</v>
      </c>
      <c r="E291" s="10">
        <v>2022</v>
      </c>
      <c r="F291" s="10">
        <f t="shared" si="16"/>
        <v>9</v>
      </c>
      <c r="G291" s="10">
        <f t="shared" si="17"/>
        <v>7</v>
      </c>
      <c r="H291" s="50">
        <f t="shared" si="18"/>
        <v>0.6166666666666667</v>
      </c>
      <c r="I291" s="40" t="s">
        <v>37</v>
      </c>
      <c r="J291" s="40" t="s">
        <v>2072</v>
      </c>
      <c r="K291" s="37">
        <v>11420</v>
      </c>
      <c r="L291" s="41">
        <v>44818.686076388891</v>
      </c>
      <c r="M291" s="40" t="s">
        <v>38</v>
      </c>
      <c r="N291" s="40" t="s">
        <v>39</v>
      </c>
      <c r="O291" s="41"/>
      <c r="P291" s="40" t="s">
        <v>40</v>
      </c>
      <c r="Q291" s="40" t="s">
        <v>41</v>
      </c>
      <c r="R291" s="37">
        <v>1</v>
      </c>
      <c r="S291" s="40" t="s">
        <v>198</v>
      </c>
      <c r="T291" s="37">
        <v>0</v>
      </c>
      <c r="U291" s="40" t="s">
        <v>41</v>
      </c>
      <c r="V291" s="37">
        <v>642175520</v>
      </c>
      <c r="W291" s="40" t="s">
        <v>194</v>
      </c>
      <c r="X291" s="40" t="s">
        <v>195</v>
      </c>
      <c r="Y291" s="40" t="s">
        <v>45</v>
      </c>
      <c r="Z291" s="40" t="s">
        <v>2073</v>
      </c>
      <c r="AA291" s="41">
        <v>44811.620439814818</v>
      </c>
      <c r="AB291" s="40" t="s">
        <v>196</v>
      </c>
      <c r="AC291" s="10" t="str">
        <f>VLOOKUP(Data!$AB291,Name!$B:$F,2,FALSE)</f>
        <v>Application Support</v>
      </c>
      <c r="AD291" s="10" t="str">
        <f>VLOOKUP(Data!$AB291,Name!$B:$F,3,FALSE)</f>
        <v>CRA</v>
      </c>
      <c r="AE291" s="10" t="str">
        <f>VLOOKUP(Data!$AB291,Name!$B:$F,4,FALSE)</f>
        <v>Second tier</v>
      </c>
      <c r="AF291" s="10" t="str">
        <f>VLOOKUP(Data!$AB291,Name!$B:$F,5,FALSE)</f>
        <v>Second tier</v>
      </c>
      <c r="AG291" s="40" t="s">
        <v>52</v>
      </c>
      <c r="AH291" s="40" t="s">
        <v>48</v>
      </c>
      <c r="AI291" s="40" t="s">
        <v>197</v>
      </c>
      <c r="AJ291" s="40" t="s">
        <v>2074</v>
      </c>
      <c r="AK291" s="40" t="s">
        <v>1349</v>
      </c>
      <c r="AL291" s="46"/>
      <c r="AM291" s="40" t="s">
        <v>39</v>
      </c>
      <c r="AN291" s="40" t="s">
        <v>50</v>
      </c>
      <c r="AO291" s="47">
        <v>0</v>
      </c>
      <c r="AP291" s="41">
        <v>44816.43954861111</v>
      </c>
      <c r="AQ291" s="48" t="s">
        <v>41</v>
      </c>
      <c r="AR291">
        <f t="shared" si="19"/>
        <v>14</v>
      </c>
      <c r="AS291" s="35">
        <v>0.6166666666666667</v>
      </c>
    </row>
    <row r="292" spans="1:45" ht="24" hidden="1" customHeight="1">
      <c r="A292" s="10" t="s">
        <v>35</v>
      </c>
      <c r="B292" s="10" t="s">
        <v>452</v>
      </c>
      <c r="C292" s="42">
        <v>44811.673611111109</v>
      </c>
      <c r="D292" s="42">
        <v>44811.617361111108</v>
      </c>
      <c r="E292" s="10">
        <v>2022</v>
      </c>
      <c r="F292" s="10">
        <f t="shared" si="16"/>
        <v>9</v>
      </c>
      <c r="G292" s="10">
        <f t="shared" si="17"/>
        <v>7</v>
      </c>
      <c r="H292" s="50">
        <f t="shared" si="18"/>
        <v>0.61736111111111114</v>
      </c>
      <c r="I292" s="38" t="s">
        <v>37</v>
      </c>
      <c r="J292" s="38" t="s">
        <v>2075</v>
      </c>
      <c r="K292" s="36">
        <v>11421</v>
      </c>
      <c r="L292" s="39">
        <v>44823.617928240739</v>
      </c>
      <c r="M292" s="38" t="s">
        <v>38</v>
      </c>
      <c r="N292" s="38" t="s">
        <v>39</v>
      </c>
      <c r="O292" s="39"/>
      <c r="P292" s="38" t="s">
        <v>40</v>
      </c>
      <c r="Q292" s="38" t="s">
        <v>41</v>
      </c>
      <c r="R292" s="36">
        <v>1</v>
      </c>
      <c r="S292" s="38" t="s">
        <v>104</v>
      </c>
      <c r="T292" s="36">
        <v>0</v>
      </c>
      <c r="U292" s="38" t="s">
        <v>56</v>
      </c>
      <c r="V292" s="36">
        <v>6471</v>
      </c>
      <c r="W292" s="38" t="s">
        <v>412</v>
      </c>
      <c r="X292" s="38" t="s">
        <v>413</v>
      </c>
      <c r="Y292" s="38" t="s">
        <v>45</v>
      </c>
      <c r="Z292" s="38" t="s">
        <v>2076</v>
      </c>
      <c r="AA292" s="39">
        <v>44811.674178240741</v>
      </c>
      <c r="AB292" s="38" t="s">
        <v>59</v>
      </c>
      <c r="AC292" s="10" t="str">
        <f>VLOOKUP(Data!$AB292,Name!$B:$F,2,FALSE)</f>
        <v>PC Team</v>
      </c>
      <c r="AD292" s="10" t="str">
        <f>VLOOKUP(Data!$AB292,Name!$B:$F,3,FALSE)</f>
        <v>7Sense (Lenovo)</v>
      </c>
      <c r="AE292" s="10" t="str">
        <f>VLOOKUP(Data!$AB292,Name!$B:$F,4,FALSE)</f>
        <v>Second tier</v>
      </c>
      <c r="AF292" s="10" t="str">
        <f>VLOOKUP(Data!$AB292,Name!$B:$F,5,FALSE)</f>
        <v>Onsite</v>
      </c>
      <c r="AG292" s="38" t="s">
        <v>47</v>
      </c>
      <c r="AH292" s="38" t="s">
        <v>48</v>
      </c>
      <c r="AI292" s="38" t="s">
        <v>455</v>
      </c>
      <c r="AJ292" s="38" t="s">
        <v>2077</v>
      </c>
      <c r="AK292" s="38" t="s">
        <v>579</v>
      </c>
      <c r="AL292" s="43"/>
      <c r="AM292" s="38" t="s">
        <v>39</v>
      </c>
      <c r="AN292" s="38" t="s">
        <v>50</v>
      </c>
      <c r="AO292" s="44">
        <v>0</v>
      </c>
      <c r="AP292" s="39">
        <v>44811.674178240741</v>
      </c>
      <c r="AQ292" s="45" t="s">
        <v>56</v>
      </c>
      <c r="AR292">
        <f t="shared" si="19"/>
        <v>14</v>
      </c>
      <c r="AS292" s="35">
        <v>0.61736111111111114</v>
      </c>
    </row>
    <row r="293" spans="1:45" ht="24" hidden="1" customHeight="1">
      <c r="A293" s="10" t="s">
        <v>35</v>
      </c>
      <c r="B293" s="10" t="s">
        <v>329</v>
      </c>
      <c r="C293" s="42">
        <v>44811.619444444441</v>
      </c>
      <c r="D293" s="42">
        <v>44811.618750000001</v>
      </c>
      <c r="E293" s="10">
        <v>2022</v>
      </c>
      <c r="F293" s="10">
        <f t="shared" si="16"/>
        <v>9</v>
      </c>
      <c r="G293" s="10">
        <f t="shared" si="17"/>
        <v>7</v>
      </c>
      <c r="H293" s="50">
        <f t="shared" si="18"/>
        <v>0.61875000000000002</v>
      </c>
      <c r="I293" s="40" t="s">
        <v>37</v>
      </c>
      <c r="J293" s="40" t="s">
        <v>2078</v>
      </c>
      <c r="K293" s="37">
        <v>11422</v>
      </c>
      <c r="L293" s="41">
        <v>44841.344178240739</v>
      </c>
      <c r="M293" s="40" t="s">
        <v>38</v>
      </c>
      <c r="N293" s="40" t="s">
        <v>39</v>
      </c>
      <c r="O293" s="41"/>
      <c r="P293" s="40" t="s">
        <v>40</v>
      </c>
      <c r="Q293" s="40" t="s">
        <v>41</v>
      </c>
      <c r="R293" s="37">
        <v>1</v>
      </c>
      <c r="S293" s="40" t="s">
        <v>39</v>
      </c>
      <c r="T293" s="37">
        <v>0</v>
      </c>
      <c r="U293" s="40" t="s">
        <v>41</v>
      </c>
      <c r="V293" s="37">
        <v>642175520</v>
      </c>
      <c r="W293" s="40" t="s">
        <v>194</v>
      </c>
      <c r="X293" s="40" t="s">
        <v>195</v>
      </c>
      <c r="Y293" s="40" t="s">
        <v>45</v>
      </c>
      <c r="Z293" s="40" t="s">
        <v>2079</v>
      </c>
      <c r="AA293" s="41">
        <v>44811.619872685187</v>
      </c>
      <c r="AB293" s="40" t="s">
        <v>196</v>
      </c>
      <c r="AC293" s="10" t="str">
        <f>VLOOKUP(Data!$AB293,Name!$B:$F,2,FALSE)</f>
        <v>Application Support</v>
      </c>
      <c r="AD293" s="10" t="str">
        <f>VLOOKUP(Data!$AB293,Name!$B:$F,3,FALSE)</f>
        <v>CRA</v>
      </c>
      <c r="AE293" s="10" t="str">
        <f>VLOOKUP(Data!$AB293,Name!$B:$F,4,FALSE)</f>
        <v>Second tier</v>
      </c>
      <c r="AF293" s="10" t="str">
        <f>VLOOKUP(Data!$AB293,Name!$B:$F,5,FALSE)</f>
        <v>Second tier</v>
      </c>
      <c r="AG293" s="40" t="s">
        <v>52</v>
      </c>
      <c r="AH293" s="40" t="s">
        <v>48</v>
      </c>
      <c r="AI293" s="40" t="s">
        <v>330</v>
      </c>
      <c r="AJ293" s="40" t="s">
        <v>2080</v>
      </c>
      <c r="AK293" s="40" t="s">
        <v>538</v>
      </c>
      <c r="AL293" s="46"/>
      <c r="AM293" s="40" t="s">
        <v>39</v>
      </c>
      <c r="AN293" s="40" t="s">
        <v>50</v>
      </c>
      <c r="AO293" s="47">
        <v>0</v>
      </c>
      <c r="AP293" s="41">
        <v>44838.469178240739</v>
      </c>
      <c r="AQ293" s="48" t="s">
        <v>41</v>
      </c>
      <c r="AR293">
        <f t="shared" si="19"/>
        <v>14</v>
      </c>
      <c r="AS293" s="35">
        <v>0.61875000000000002</v>
      </c>
    </row>
    <row r="294" spans="1:45" ht="24" hidden="1" customHeight="1">
      <c r="A294" s="10" t="s">
        <v>35</v>
      </c>
      <c r="B294" s="10" t="s">
        <v>499</v>
      </c>
      <c r="C294" s="42">
        <v>44811.62222222222</v>
      </c>
      <c r="D294" s="42">
        <v>44811.621527777781</v>
      </c>
      <c r="E294" s="10">
        <v>2022</v>
      </c>
      <c r="F294" s="10">
        <f t="shared" si="16"/>
        <v>9</v>
      </c>
      <c r="G294" s="10">
        <f t="shared" si="17"/>
        <v>7</v>
      </c>
      <c r="H294" s="50">
        <f t="shared" si="18"/>
        <v>0.62152777777777779</v>
      </c>
      <c r="I294" s="38" t="s">
        <v>37</v>
      </c>
      <c r="J294" s="38" t="s">
        <v>2081</v>
      </c>
      <c r="K294" s="36">
        <v>11423</v>
      </c>
      <c r="L294" s="39">
        <v>44841.344131944446</v>
      </c>
      <c r="M294" s="38" t="s">
        <v>38</v>
      </c>
      <c r="N294" s="38" t="s">
        <v>39</v>
      </c>
      <c r="O294" s="39"/>
      <c r="P294" s="38" t="s">
        <v>40</v>
      </c>
      <c r="Q294" s="38" t="s">
        <v>41</v>
      </c>
      <c r="R294" s="36">
        <v>1</v>
      </c>
      <c r="S294" s="38" t="s">
        <v>39</v>
      </c>
      <c r="T294" s="36">
        <v>0</v>
      </c>
      <c r="U294" s="38" t="s">
        <v>41</v>
      </c>
      <c r="V294" s="36">
        <v>642175520</v>
      </c>
      <c r="W294" s="38" t="s">
        <v>194</v>
      </c>
      <c r="X294" s="38" t="s">
        <v>195</v>
      </c>
      <c r="Y294" s="38" t="s">
        <v>45</v>
      </c>
      <c r="Z294" s="38" t="s">
        <v>1091</v>
      </c>
      <c r="AA294" s="39">
        <v>44811.622465277775</v>
      </c>
      <c r="AB294" s="38" t="s">
        <v>196</v>
      </c>
      <c r="AC294" s="10" t="str">
        <f>VLOOKUP(Data!$AB294,Name!$B:$F,2,FALSE)</f>
        <v>Application Support</v>
      </c>
      <c r="AD294" s="10" t="str">
        <f>VLOOKUP(Data!$AB294,Name!$B:$F,3,FALSE)</f>
        <v>CRA</v>
      </c>
      <c r="AE294" s="10" t="str">
        <f>VLOOKUP(Data!$AB294,Name!$B:$F,4,FALSE)</f>
        <v>Second tier</v>
      </c>
      <c r="AF294" s="10" t="str">
        <f>VLOOKUP(Data!$AB294,Name!$B:$F,5,FALSE)</f>
        <v>Second tier</v>
      </c>
      <c r="AG294" s="38" t="s">
        <v>52</v>
      </c>
      <c r="AH294" s="38" t="s">
        <v>48</v>
      </c>
      <c r="AI294" s="38" t="s">
        <v>39</v>
      </c>
      <c r="AJ294" s="38" t="s">
        <v>870</v>
      </c>
      <c r="AK294" s="38" t="s">
        <v>538</v>
      </c>
      <c r="AL294" s="43"/>
      <c r="AM294" s="38" t="s">
        <v>39</v>
      </c>
      <c r="AN294" s="38" t="s">
        <v>50</v>
      </c>
      <c r="AO294" s="44">
        <v>0</v>
      </c>
      <c r="AP294" s="39">
        <v>44838.469131944446</v>
      </c>
      <c r="AQ294" s="45" t="s">
        <v>41</v>
      </c>
      <c r="AR294">
        <f t="shared" si="19"/>
        <v>14</v>
      </c>
      <c r="AS294" s="35">
        <v>0.62152777777777779</v>
      </c>
    </row>
    <row r="295" spans="1:45" ht="24" hidden="1" customHeight="1">
      <c r="A295" s="10" t="s">
        <v>35</v>
      </c>
      <c r="B295" s="10" t="s">
        <v>329</v>
      </c>
      <c r="C295" s="42">
        <v>44811.623611111114</v>
      </c>
      <c r="D295" s="42">
        <v>44811.623611111114</v>
      </c>
      <c r="E295" s="10">
        <v>2022</v>
      </c>
      <c r="F295" s="10">
        <f t="shared" si="16"/>
        <v>9</v>
      </c>
      <c r="G295" s="10">
        <f t="shared" si="17"/>
        <v>7</v>
      </c>
      <c r="H295" s="50">
        <f t="shared" si="18"/>
        <v>0.62361111111111112</v>
      </c>
      <c r="I295" s="40" t="s">
        <v>37</v>
      </c>
      <c r="J295" s="40" t="s">
        <v>2082</v>
      </c>
      <c r="K295" s="37">
        <v>11424</v>
      </c>
      <c r="L295" s="41">
        <v>44841.344074074077</v>
      </c>
      <c r="M295" s="40" t="s">
        <v>38</v>
      </c>
      <c r="N295" s="40" t="s">
        <v>39</v>
      </c>
      <c r="O295" s="41"/>
      <c r="P295" s="40" t="s">
        <v>40</v>
      </c>
      <c r="Q295" s="40" t="s">
        <v>41</v>
      </c>
      <c r="R295" s="37">
        <v>1</v>
      </c>
      <c r="S295" s="40" t="s">
        <v>39</v>
      </c>
      <c r="T295" s="37">
        <v>0</v>
      </c>
      <c r="U295" s="40" t="s">
        <v>41</v>
      </c>
      <c r="V295" s="37">
        <v>642175520</v>
      </c>
      <c r="W295" s="40" t="s">
        <v>194</v>
      </c>
      <c r="X295" s="40" t="s">
        <v>195</v>
      </c>
      <c r="Y295" s="40" t="s">
        <v>45</v>
      </c>
      <c r="Z295" s="40" t="s">
        <v>1006</v>
      </c>
      <c r="AA295" s="41">
        <v>44811.624085648145</v>
      </c>
      <c r="AB295" s="40" t="s">
        <v>196</v>
      </c>
      <c r="AC295" s="10" t="str">
        <f>VLOOKUP(Data!$AB295,Name!$B:$F,2,FALSE)</f>
        <v>Application Support</v>
      </c>
      <c r="AD295" s="10" t="str">
        <f>VLOOKUP(Data!$AB295,Name!$B:$F,3,FALSE)</f>
        <v>CRA</v>
      </c>
      <c r="AE295" s="10" t="str">
        <f>VLOOKUP(Data!$AB295,Name!$B:$F,4,FALSE)</f>
        <v>Second tier</v>
      </c>
      <c r="AF295" s="10" t="str">
        <f>VLOOKUP(Data!$AB295,Name!$B:$F,5,FALSE)</f>
        <v>Second tier</v>
      </c>
      <c r="AG295" s="40" t="s">
        <v>282</v>
      </c>
      <c r="AH295" s="40" t="s">
        <v>48</v>
      </c>
      <c r="AI295" s="40" t="s">
        <v>330</v>
      </c>
      <c r="AJ295" s="40" t="s">
        <v>1104</v>
      </c>
      <c r="AK295" s="40" t="s">
        <v>1349</v>
      </c>
      <c r="AL295" s="46"/>
      <c r="AM295" s="40" t="s">
        <v>39</v>
      </c>
      <c r="AN295" s="40" t="s">
        <v>50</v>
      </c>
      <c r="AO295" s="47">
        <v>0</v>
      </c>
      <c r="AP295" s="41">
        <v>44838.469074074077</v>
      </c>
      <c r="AQ295" s="48" t="s">
        <v>41</v>
      </c>
      <c r="AR295">
        <f t="shared" si="19"/>
        <v>14</v>
      </c>
      <c r="AS295" s="35">
        <v>0.62361111111111112</v>
      </c>
    </row>
    <row r="296" spans="1:45" ht="24" hidden="1" customHeight="1">
      <c r="A296" s="10" t="s">
        <v>35</v>
      </c>
      <c r="B296" s="10" t="s">
        <v>329</v>
      </c>
      <c r="C296" s="42">
        <v>44812.383333333331</v>
      </c>
      <c r="D296" s="42">
        <v>44811.625694444447</v>
      </c>
      <c r="E296" s="10">
        <v>2022</v>
      </c>
      <c r="F296" s="10">
        <f t="shared" si="16"/>
        <v>9</v>
      </c>
      <c r="G296" s="10">
        <f t="shared" si="17"/>
        <v>7</v>
      </c>
      <c r="H296" s="50">
        <f t="shared" si="18"/>
        <v>0.62569444444444444</v>
      </c>
      <c r="I296" s="38" t="s">
        <v>37</v>
      </c>
      <c r="J296" s="38" t="s">
        <v>2083</v>
      </c>
      <c r="K296" s="36">
        <v>11425</v>
      </c>
      <c r="L296" s="39">
        <v>44840.587071759262</v>
      </c>
      <c r="M296" s="38" t="s">
        <v>38</v>
      </c>
      <c r="N296" s="38" t="s">
        <v>39</v>
      </c>
      <c r="O296" s="39"/>
      <c r="P296" s="38" t="s">
        <v>40</v>
      </c>
      <c r="Q296" s="38" t="s">
        <v>41</v>
      </c>
      <c r="R296" s="36">
        <v>1</v>
      </c>
      <c r="S296" s="38" t="s">
        <v>39</v>
      </c>
      <c r="T296" s="36">
        <v>0</v>
      </c>
      <c r="U296" s="38" t="s">
        <v>41</v>
      </c>
      <c r="V296" s="36">
        <v>642175520</v>
      </c>
      <c r="W296" s="38" t="s">
        <v>194</v>
      </c>
      <c r="X296" s="38" t="s">
        <v>195</v>
      </c>
      <c r="Y296" s="38" t="s">
        <v>45</v>
      </c>
      <c r="Z296" s="38" t="s">
        <v>2084</v>
      </c>
      <c r="AA296" s="39">
        <v>44812.383518518516</v>
      </c>
      <c r="AB296" s="38" t="s">
        <v>196</v>
      </c>
      <c r="AC296" s="10" t="str">
        <f>VLOOKUP(Data!$AB296,Name!$B:$F,2,FALSE)</f>
        <v>Application Support</v>
      </c>
      <c r="AD296" s="10" t="str">
        <f>VLOOKUP(Data!$AB296,Name!$B:$F,3,FALSE)</f>
        <v>CRA</v>
      </c>
      <c r="AE296" s="10" t="str">
        <f>VLOOKUP(Data!$AB296,Name!$B:$F,4,FALSE)</f>
        <v>Second tier</v>
      </c>
      <c r="AF296" s="10" t="str">
        <f>VLOOKUP(Data!$AB296,Name!$B:$F,5,FALSE)</f>
        <v>Second tier</v>
      </c>
      <c r="AG296" s="38" t="s">
        <v>52</v>
      </c>
      <c r="AH296" s="38" t="s">
        <v>48</v>
      </c>
      <c r="AI296" s="38" t="s">
        <v>330</v>
      </c>
      <c r="AJ296" s="38" t="s">
        <v>2085</v>
      </c>
      <c r="AK296" s="38" t="s">
        <v>538</v>
      </c>
      <c r="AL296" s="43"/>
      <c r="AM296" s="38" t="s">
        <v>39</v>
      </c>
      <c r="AN296" s="38" t="s">
        <v>50</v>
      </c>
      <c r="AO296" s="44">
        <v>0</v>
      </c>
      <c r="AP296" s="39">
        <v>44838.4690162037</v>
      </c>
      <c r="AQ296" s="45" t="s">
        <v>41</v>
      </c>
      <c r="AR296">
        <f t="shared" si="19"/>
        <v>15</v>
      </c>
      <c r="AS296" s="35">
        <v>0.62569444444444444</v>
      </c>
    </row>
    <row r="297" spans="1:45" ht="24" hidden="1" customHeight="1">
      <c r="A297" s="10" t="s">
        <v>35</v>
      </c>
      <c r="B297" s="10" t="s">
        <v>36</v>
      </c>
      <c r="C297" s="42">
        <v>44823.524305555555</v>
      </c>
      <c r="D297" s="42">
        <v>44811.627083333333</v>
      </c>
      <c r="E297" s="10">
        <v>2022</v>
      </c>
      <c r="F297" s="10">
        <f t="shared" si="16"/>
        <v>9</v>
      </c>
      <c r="G297" s="10">
        <f t="shared" si="17"/>
        <v>7</v>
      </c>
      <c r="H297" s="50">
        <f t="shared" si="18"/>
        <v>0.62708333333333333</v>
      </c>
      <c r="I297" s="40" t="s">
        <v>37</v>
      </c>
      <c r="J297" s="40" t="s">
        <v>2086</v>
      </c>
      <c r="K297" s="37">
        <v>11426</v>
      </c>
      <c r="L297" s="41">
        <v>44833.515196759261</v>
      </c>
      <c r="M297" s="40" t="s">
        <v>38</v>
      </c>
      <c r="N297" s="40" t="s">
        <v>39</v>
      </c>
      <c r="O297" s="41"/>
      <c r="P297" s="40" t="s">
        <v>40</v>
      </c>
      <c r="Q297" s="40" t="s">
        <v>56</v>
      </c>
      <c r="R297" s="37">
        <v>1</v>
      </c>
      <c r="S297" s="40" t="s">
        <v>60</v>
      </c>
      <c r="T297" s="37">
        <v>0</v>
      </c>
      <c r="U297" s="40" t="s">
        <v>56</v>
      </c>
      <c r="V297" s="37">
        <v>8524</v>
      </c>
      <c r="W297" s="40" t="s">
        <v>116</v>
      </c>
      <c r="X297" s="40" t="s">
        <v>117</v>
      </c>
      <c r="Y297" s="40" t="s">
        <v>45</v>
      </c>
      <c r="Z297" s="40" t="s">
        <v>2087</v>
      </c>
      <c r="AA297" s="41">
        <v>44821.492627314816</v>
      </c>
      <c r="AB297" s="40" t="s">
        <v>46</v>
      </c>
      <c r="AC297" s="10" t="str">
        <f>VLOOKUP(Data!$AB297,Name!$B:$F,2,FALSE)</f>
        <v>IT Support</v>
      </c>
      <c r="AD297" s="10" t="str">
        <f>VLOOKUP(Data!$AB297,Name!$B:$F,3,FALSE)</f>
        <v>Point IT</v>
      </c>
      <c r="AE297" s="10" t="str">
        <f>VLOOKUP(Data!$AB297,Name!$B:$F,4,FALSE)</f>
        <v>Second tier</v>
      </c>
      <c r="AF297" s="10" t="str">
        <f>VLOOKUP(Data!$AB297,Name!$B:$F,5,FALSE)</f>
        <v>Onsite</v>
      </c>
      <c r="AG297" s="40" t="s">
        <v>47</v>
      </c>
      <c r="AH297" s="40" t="s">
        <v>48</v>
      </c>
      <c r="AI297" s="40" t="s">
        <v>314</v>
      </c>
      <c r="AJ297" s="40" t="s">
        <v>2088</v>
      </c>
      <c r="AK297" s="40" t="s">
        <v>517</v>
      </c>
      <c r="AL297" s="46"/>
      <c r="AM297" s="40" t="s">
        <v>39</v>
      </c>
      <c r="AN297" s="40" t="s">
        <v>50</v>
      </c>
      <c r="AO297" s="47">
        <v>0</v>
      </c>
      <c r="AP297" s="41">
        <v>44823.524918981479</v>
      </c>
      <c r="AQ297" s="48" t="s">
        <v>56</v>
      </c>
      <c r="AR297">
        <f t="shared" si="19"/>
        <v>15</v>
      </c>
      <c r="AS297" s="35">
        <v>0.62708333333333333</v>
      </c>
    </row>
    <row r="298" spans="1:45" ht="24" hidden="1" customHeight="1">
      <c r="A298" s="10" t="s">
        <v>35</v>
      </c>
      <c r="B298" s="10" t="s">
        <v>54</v>
      </c>
      <c r="C298" s="42">
        <v>44811.627083333333</v>
      </c>
      <c r="D298" s="42">
        <v>44811.627083333333</v>
      </c>
      <c r="E298" s="10">
        <v>2022</v>
      </c>
      <c r="F298" s="10">
        <f t="shared" si="16"/>
        <v>9</v>
      </c>
      <c r="G298" s="10">
        <f t="shared" si="17"/>
        <v>7</v>
      </c>
      <c r="H298" s="50">
        <f t="shared" si="18"/>
        <v>0.62708333333333333</v>
      </c>
      <c r="I298" s="38" t="s">
        <v>37</v>
      </c>
      <c r="J298" s="38" t="s">
        <v>2089</v>
      </c>
      <c r="K298" s="36">
        <v>11427</v>
      </c>
      <c r="L298" s="39">
        <v>44818.687673611108</v>
      </c>
      <c r="M298" s="38" t="s">
        <v>38</v>
      </c>
      <c r="N298" s="38" t="s">
        <v>39</v>
      </c>
      <c r="O298" s="39"/>
      <c r="P298" s="38" t="s">
        <v>40</v>
      </c>
      <c r="Q298" s="38" t="s">
        <v>41</v>
      </c>
      <c r="R298" s="36">
        <v>1</v>
      </c>
      <c r="S298" s="38" t="s">
        <v>198</v>
      </c>
      <c r="T298" s="36">
        <v>0</v>
      </c>
      <c r="U298" s="38" t="s">
        <v>41</v>
      </c>
      <c r="V298" s="36">
        <v>642175520</v>
      </c>
      <c r="W298" s="38" t="s">
        <v>194</v>
      </c>
      <c r="X298" s="38" t="s">
        <v>195</v>
      </c>
      <c r="Y298" s="38" t="s">
        <v>45</v>
      </c>
      <c r="Z298" s="38" t="s">
        <v>2090</v>
      </c>
      <c r="AA298" s="39">
        <v>44811.627638888887</v>
      </c>
      <c r="AB298" s="38" t="s">
        <v>196</v>
      </c>
      <c r="AC298" s="10" t="str">
        <f>VLOOKUP(Data!$AB298,Name!$B:$F,2,FALSE)</f>
        <v>Application Support</v>
      </c>
      <c r="AD298" s="10" t="str">
        <f>VLOOKUP(Data!$AB298,Name!$B:$F,3,FALSE)</f>
        <v>CRA</v>
      </c>
      <c r="AE298" s="10" t="str">
        <f>VLOOKUP(Data!$AB298,Name!$B:$F,4,FALSE)</f>
        <v>Second tier</v>
      </c>
      <c r="AF298" s="10" t="str">
        <f>VLOOKUP(Data!$AB298,Name!$B:$F,5,FALSE)</f>
        <v>Second tier</v>
      </c>
      <c r="AG298" s="38" t="s">
        <v>52</v>
      </c>
      <c r="AH298" s="38" t="s">
        <v>48</v>
      </c>
      <c r="AI298" s="38" t="s">
        <v>197</v>
      </c>
      <c r="AJ298" s="38" t="s">
        <v>2091</v>
      </c>
      <c r="AK298" s="38" t="s">
        <v>538</v>
      </c>
      <c r="AL298" s="43"/>
      <c r="AM298" s="38" t="s">
        <v>39</v>
      </c>
      <c r="AN298" s="38" t="s">
        <v>50</v>
      </c>
      <c r="AO298" s="44">
        <v>0</v>
      </c>
      <c r="AP298" s="39">
        <v>44816.437673611108</v>
      </c>
      <c r="AQ298" s="45" t="s">
        <v>41</v>
      </c>
      <c r="AR298">
        <f t="shared" si="19"/>
        <v>15</v>
      </c>
      <c r="AS298" s="35">
        <v>0.62708333333333333</v>
      </c>
    </row>
    <row r="299" spans="1:45" ht="24" hidden="1" customHeight="1">
      <c r="A299" s="10" t="s">
        <v>35</v>
      </c>
      <c r="B299" s="10" t="s">
        <v>499</v>
      </c>
      <c r="C299" s="42">
        <v>44811.628472222219</v>
      </c>
      <c r="D299" s="42">
        <v>44811.628472222219</v>
      </c>
      <c r="E299" s="10">
        <v>2022</v>
      </c>
      <c r="F299" s="10">
        <f t="shared" si="16"/>
        <v>9</v>
      </c>
      <c r="G299" s="10">
        <f t="shared" si="17"/>
        <v>7</v>
      </c>
      <c r="H299" s="50">
        <f t="shared" si="18"/>
        <v>0.62847222222222221</v>
      </c>
      <c r="I299" s="40" t="s">
        <v>37</v>
      </c>
      <c r="J299" s="40" t="s">
        <v>2092</v>
      </c>
      <c r="K299" s="37">
        <v>11428</v>
      </c>
      <c r="L299" s="41">
        <v>44841.343958333331</v>
      </c>
      <c r="M299" s="40" t="s">
        <v>38</v>
      </c>
      <c r="N299" s="40" t="s">
        <v>39</v>
      </c>
      <c r="O299" s="41"/>
      <c r="P299" s="40" t="s">
        <v>40</v>
      </c>
      <c r="Q299" s="40" t="s">
        <v>41</v>
      </c>
      <c r="R299" s="37">
        <v>1</v>
      </c>
      <c r="S299" s="40" t="s">
        <v>39</v>
      </c>
      <c r="T299" s="37">
        <v>0</v>
      </c>
      <c r="U299" s="40" t="s">
        <v>41</v>
      </c>
      <c r="V299" s="37">
        <v>642175520</v>
      </c>
      <c r="W299" s="40" t="s">
        <v>194</v>
      </c>
      <c r="X299" s="40" t="s">
        <v>195</v>
      </c>
      <c r="Y299" s="40" t="s">
        <v>45</v>
      </c>
      <c r="Z299" s="40" t="s">
        <v>2093</v>
      </c>
      <c r="AA299" s="41">
        <v>44811.629050925927</v>
      </c>
      <c r="AB299" s="40" t="s">
        <v>196</v>
      </c>
      <c r="AC299" s="10" t="str">
        <f>VLOOKUP(Data!$AB299,Name!$B:$F,2,FALSE)</f>
        <v>Application Support</v>
      </c>
      <c r="AD299" s="10" t="str">
        <f>VLOOKUP(Data!$AB299,Name!$B:$F,3,FALSE)</f>
        <v>CRA</v>
      </c>
      <c r="AE299" s="10" t="str">
        <f>VLOOKUP(Data!$AB299,Name!$B:$F,4,FALSE)</f>
        <v>Second tier</v>
      </c>
      <c r="AF299" s="10" t="str">
        <f>VLOOKUP(Data!$AB299,Name!$B:$F,5,FALSE)</f>
        <v>Second tier</v>
      </c>
      <c r="AG299" s="40" t="s">
        <v>52</v>
      </c>
      <c r="AH299" s="40" t="s">
        <v>48</v>
      </c>
      <c r="AI299" s="40" t="s">
        <v>39</v>
      </c>
      <c r="AJ299" s="40" t="s">
        <v>1010</v>
      </c>
      <c r="AK299" s="40" t="s">
        <v>538</v>
      </c>
      <c r="AL299" s="46"/>
      <c r="AM299" s="40" t="s">
        <v>39</v>
      </c>
      <c r="AN299" s="40" t="s">
        <v>50</v>
      </c>
      <c r="AO299" s="47">
        <v>0</v>
      </c>
      <c r="AP299" s="41">
        <v>44838.468958333331</v>
      </c>
      <c r="AQ299" s="48" t="s">
        <v>41</v>
      </c>
      <c r="AR299">
        <f t="shared" si="19"/>
        <v>15</v>
      </c>
      <c r="AS299" s="35">
        <v>0.62847222222222221</v>
      </c>
    </row>
    <row r="300" spans="1:45" ht="24" hidden="1" customHeight="1">
      <c r="A300" s="10" t="s">
        <v>35</v>
      </c>
      <c r="B300" s="10" t="s">
        <v>499</v>
      </c>
      <c r="C300" s="42">
        <v>44811.629861111112</v>
      </c>
      <c r="D300" s="42">
        <v>44811.629861111112</v>
      </c>
      <c r="E300" s="10">
        <v>2022</v>
      </c>
      <c r="F300" s="10">
        <f t="shared" si="16"/>
        <v>9</v>
      </c>
      <c r="G300" s="10">
        <f t="shared" si="17"/>
        <v>7</v>
      </c>
      <c r="H300" s="50">
        <f t="shared" si="18"/>
        <v>0.62986111111111109</v>
      </c>
      <c r="I300" s="38" t="s">
        <v>37</v>
      </c>
      <c r="J300" s="38" t="s">
        <v>2094</v>
      </c>
      <c r="K300" s="36">
        <v>11429</v>
      </c>
      <c r="L300" s="39">
        <v>44841.345439814817</v>
      </c>
      <c r="M300" s="38" t="s">
        <v>38</v>
      </c>
      <c r="N300" s="38" t="s">
        <v>39</v>
      </c>
      <c r="O300" s="39"/>
      <c r="P300" s="38" t="s">
        <v>40</v>
      </c>
      <c r="Q300" s="38" t="s">
        <v>41</v>
      </c>
      <c r="R300" s="36">
        <v>1</v>
      </c>
      <c r="S300" s="38" t="s">
        <v>39</v>
      </c>
      <c r="T300" s="36">
        <v>0</v>
      </c>
      <c r="U300" s="38" t="s">
        <v>41</v>
      </c>
      <c r="V300" s="36">
        <v>642175520</v>
      </c>
      <c r="W300" s="38" t="s">
        <v>194</v>
      </c>
      <c r="X300" s="38" t="s">
        <v>195</v>
      </c>
      <c r="Y300" s="38" t="s">
        <v>45</v>
      </c>
      <c r="Z300" s="38" t="s">
        <v>1340</v>
      </c>
      <c r="AA300" s="39">
        <v>44811.630358796298</v>
      </c>
      <c r="AB300" s="38" t="s">
        <v>196</v>
      </c>
      <c r="AC300" s="10" t="str">
        <f>VLOOKUP(Data!$AB300,Name!$B:$F,2,FALSE)</f>
        <v>Application Support</v>
      </c>
      <c r="AD300" s="10" t="str">
        <f>VLOOKUP(Data!$AB300,Name!$B:$F,3,FALSE)</f>
        <v>CRA</v>
      </c>
      <c r="AE300" s="10" t="str">
        <f>VLOOKUP(Data!$AB300,Name!$B:$F,4,FALSE)</f>
        <v>Second tier</v>
      </c>
      <c r="AF300" s="10" t="str">
        <f>VLOOKUP(Data!$AB300,Name!$B:$F,5,FALSE)</f>
        <v>Second tier</v>
      </c>
      <c r="AG300" s="38" t="s">
        <v>235</v>
      </c>
      <c r="AH300" s="38" t="s">
        <v>48</v>
      </c>
      <c r="AI300" s="38" t="s">
        <v>39</v>
      </c>
      <c r="AJ300" s="38" t="s">
        <v>870</v>
      </c>
      <c r="AK300" s="38" t="s">
        <v>538</v>
      </c>
      <c r="AL300" s="43"/>
      <c r="AM300" s="38" t="s">
        <v>39</v>
      </c>
      <c r="AN300" s="38" t="s">
        <v>50</v>
      </c>
      <c r="AO300" s="44">
        <v>0</v>
      </c>
      <c r="AP300" s="39">
        <v>44838.470439814817</v>
      </c>
      <c r="AQ300" s="45" t="s">
        <v>41</v>
      </c>
      <c r="AR300">
        <f t="shared" si="19"/>
        <v>15</v>
      </c>
      <c r="AS300" s="35">
        <v>0.62986111111111109</v>
      </c>
    </row>
    <row r="301" spans="1:45" ht="24" hidden="1" customHeight="1">
      <c r="A301" s="10" t="s">
        <v>35</v>
      </c>
      <c r="B301" s="10" t="s">
        <v>73</v>
      </c>
      <c r="C301" s="42">
        <v>44811.675694444442</v>
      </c>
      <c r="D301" s="42">
        <v>44811.63958333333</v>
      </c>
      <c r="E301" s="10">
        <v>2022</v>
      </c>
      <c r="F301" s="10">
        <f t="shared" si="16"/>
        <v>9</v>
      </c>
      <c r="G301" s="10">
        <f t="shared" si="17"/>
        <v>7</v>
      </c>
      <c r="H301" s="50">
        <f t="shared" si="18"/>
        <v>0.63958333333333328</v>
      </c>
      <c r="I301" s="40" t="s">
        <v>37</v>
      </c>
      <c r="J301" s="40" t="s">
        <v>2095</v>
      </c>
      <c r="K301" s="37">
        <v>11430</v>
      </c>
      <c r="L301" s="41">
        <v>44823.6484837963</v>
      </c>
      <c r="M301" s="40" t="s">
        <v>38</v>
      </c>
      <c r="N301" s="40" t="s">
        <v>39</v>
      </c>
      <c r="O301" s="41"/>
      <c r="P301" s="40" t="s">
        <v>40</v>
      </c>
      <c r="Q301" s="40" t="s">
        <v>56</v>
      </c>
      <c r="R301" s="37">
        <v>1</v>
      </c>
      <c r="S301" s="40" t="s">
        <v>82</v>
      </c>
      <c r="T301" s="37">
        <v>0</v>
      </c>
      <c r="U301" s="40" t="s">
        <v>56</v>
      </c>
      <c r="V301" s="37">
        <v>8688</v>
      </c>
      <c r="W301" s="40" t="s">
        <v>625</v>
      </c>
      <c r="X301" s="40" t="s">
        <v>626</v>
      </c>
      <c r="Y301" s="40" t="s">
        <v>45</v>
      </c>
      <c r="Z301" s="40" t="s">
        <v>2096</v>
      </c>
      <c r="AA301" s="41">
        <v>44811.668356481481</v>
      </c>
      <c r="AB301" s="40" t="s">
        <v>46</v>
      </c>
      <c r="AC301" s="10" t="str">
        <f>VLOOKUP(Data!$AB301,Name!$B:$F,2,FALSE)</f>
        <v>IT Support</v>
      </c>
      <c r="AD301" s="10" t="str">
        <f>VLOOKUP(Data!$AB301,Name!$B:$F,3,FALSE)</f>
        <v>Point IT</v>
      </c>
      <c r="AE301" s="10" t="str">
        <f>VLOOKUP(Data!$AB301,Name!$B:$F,4,FALSE)</f>
        <v>Second tier</v>
      </c>
      <c r="AF301" s="10" t="str">
        <f>VLOOKUP(Data!$AB301,Name!$B:$F,5,FALSE)</f>
        <v>Onsite</v>
      </c>
      <c r="AG301" s="40" t="s">
        <v>47</v>
      </c>
      <c r="AH301" s="40" t="s">
        <v>48</v>
      </c>
      <c r="AI301" s="40" t="s">
        <v>105</v>
      </c>
      <c r="AJ301" s="40" t="s">
        <v>2097</v>
      </c>
      <c r="AK301" s="40" t="s">
        <v>1256</v>
      </c>
      <c r="AL301" s="46"/>
      <c r="AM301" s="40" t="s">
        <v>39</v>
      </c>
      <c r="AN301" s="40" t="s">
        <v>50</v>
      </c>
      <c r="AO301" s="47">
        <v>0</v>
      </c>
      <c r="AP301" s="41">
        <v>44811.676261574074</v>
      </c>
      <c r="AQ301" s="48" t="s">
        <v>56</v>
      </c>
      <c r="AR301">
        <f t="shared" si="19"/>
        <v>15</v>
      </c>
      <c r="AS301" s="35">
        <v>0.63958333333333328</v>
      </c>
    </row>
    <row r="302" spans="1:45" ht="24" hidden="1" customHeight="1">
      <c r="A302" s="10" t="s">
        <v>35</v>
      </c>
      <c r="B302" s="10" t="s">
        <v>737</v>
      </c>
      <c r="C302" s="10"/>
      <c r="D302" s="42">
        <v>44811.640972222223</v>
      </c>
      <c r="E302" s="10">
        <v>2022</v>
      </c>
      <c r="F302" s="10">
        <f t="shared" si="16"/>
        <v>9</v>
      </c>
      <c r="G302" s="10">
        <f t="shared" si="17"/>
        <v>7</v>
      </c>
      <c r="H302" s="50">
        <f t="shared" si="18"/>
        <v>0.64097222222222217</v>
      </c>
      <c r="I302" s="38" t="s">
        <v>37</v>
      </c>
      <c r="J302" s="38" t="s">
        <v>39</v>
      </c>
      <c r="K302" s="36">
        <v>11431</v>
      </c>
      <c r="L302" s="39">
        <v>44827.5</v>
      </c>
      <c r="M302" s="38" t="s">
        <v>38</v>
      </c>
      <c r="N302" s="38" t="s">
        <v>39</v>
      </c>
      <c r="O302" s="39"/>
      <c r="P302" s="38" t="s">
        <v>40</v>
      </c>
      <c r="Q302" s="38" t="s">
        <v>56</v>
      </c>
      <c r="R302" s="36">
        <v>1</v>
      </c>
      <c r="S302" s="38" t="s">
        <v>738</v>
      </c>
      <c r="T302" s="36">
        <v>0</v>
      </c>
      <c r="U302" s="38" t="s">
        <v>41</v>
      </c>
      <c r="V302" s="36">
        <v>8667</v>
      </c>
      <c r="W302" s="38" t="s">
        <v>551</v>
      </c>
      <c r="X302" s="38" t="s">
        <v>552</v>
      </c>
      <c r="Y302" s="38" t="s">
        <v>39</v>
      </c>
      <c r="Z302" s="38" t="s">
        <v>39</v>
      </c>
      <c r="AA302" s="39"/>
      <c r="AB302" s="38" t="s">
        <v>227</v>
      </c>
      <c r="AC302" s="10" t="str">
        <f>VLOOKUP(Data!$AB302,Name!$B:$F,2,FALSE)</f>
        <v>Programer</v>
      </c>
      <c r="AD302" s="10" t="str">
        <f>VLOOKUP(Data!$AB302,Name!$B:$F,3,FALSE)</f>
        <v>CRA</v>
      </c>
      <c r="AE302" s="10" t="str">
        <f>VLOOKUP(Data!$AB302,Name!$B:$F,4,FALSE)</f>
        <v>Second tier</v>
      </c>
      <c r="AF302" s="10" t="str">
        <f>VLOOKUP(Data!$AB302,Name!$B:$F,5,FALSE)</f>
        <v>Second tier</v>
      </c>
      <c r="AG302" s="38" t="s">
        <v>47</v>
      </c>
      <c r="AH302" s="38" t="s">
        <v>160</v>
      </c>
      <c r="AI302" s="38" t="s">
        <v>920</v>
      </c>
      <c r="AJ302" s="38" t="s">
        <v>2098</v>
      </c>
      <c r="AK302" s="38" t="s">
        <v>328</v>
      </c>
      <c r="AL302" s="43"/>
      <c r="AM302" s="38" t="s">
        <v>39</v>
      </c>
      <c r="AN302" s="38" t="s">
        <v>53</v>
      </c>
      <c r="AO302" s="44">
        <v>0</v>
      </c>
      <c r="AP302" s="39">
        <v>44819.675092592595</v>
      </c>
      <c r="AQ302" s="45" t="s">
        <v>56</v>
      </c>
      <c r="AR302">
        <f t="shared" si="19"/>
        <v>15</v>
      </c>
      <c r="AS302" s="35">
        <v>0.64097222222222217</v>
      </c>
    </row>
    <row r="303" spans="1:45" ht="24" hidden="1" customHeight="1">
      <c r="A303" s="10" t="s">
        <v>35</v>
      </c>
      <c r="B303" s="10" t="s">
        <v>452</v>
      </c>
      <c r="C303" s="10"/>
      <c r="D303" s="42">
        <v>44811.645833333336</v>
      </c>
      <c r="E303" s="10">
        <v>2022</v>
      </c>
      <c r="F303" s="10">
        <f t="shared" si="16"/>
        <v>9</v>
      </c>
      <c r="G303" s="10">
        <f t="shared" si="17"/>
        <v>7</v>
      </c>
      <c r="H303" s="50">
        <f t="shared" si="18"/>
        <v>0.64583333333333337</v>
      </c>
      <c r="I303" s="40" t="s">
        <v>39</v>
      </c>
      <c r="J303" s="40" t="s">
        <v>2099</v>
      </c>
      <c r="K303" s="37">
        <v>11432</v>
      </c>
      <c r="L303" s="41">
        <v>44823.646354166667</v>
      </c>
      <c r="M303" s="40" t="s">
        <v>38</v>
      </c>
      <c r="N303" s="40" t="s">
        <v>39</v>
      </c>
      <c r="O303" s="41"/>
      <c r="P303" s="40" t="s">
        <v>40</v>
      </c>
      <c r="Q303" s="40" t="s">
        <v>41</v>
      </c>
      <c r="R303" s="37">
        <v>1</v>
      </c>
      <c r="S303" s="40" t="s">
        <v>453</v>
      </c>
      <c r="T303" s="37">
        <v>0</v>
      </c>
      <c r="U303" s="40" t="s">
        <v>56</v>
      </c>
      <c r="V303" s="37">
        <v>8888</v>
      </c>
      <c r="W303" s="40" t="s">
        <v>247</v>
      </c>
      <c r="X303" s="40" t="s">
        <v>189</v>
      </c>
      <c r="Y303" s="40" t="s">
        <v>39</v>
      </c>
      <c r="Z303" s="40" t="s">
        <v>39</v>
      </c>
      <c r="AA303" s="41"/>
      <c r="AB303" s="40" t="s">
        <v>321</v>
      </c>
      <c r="AC303" s="10" t="str">
        <f>VLOOKUP(Data!$AB303,Name!$B:$F,2,FALSE)</f>
        <v>Application Support</v>
      </c>
      <c r="AD303" s="10" t="str">
        <f>VLOOKUP(Data!$AB303,Name!$B:$F,3,FALSE)</f>
        <v>CRA</v>
      </c>
      <c r="AE303" s="10" t="str">
        <f>VLOOKUP(Data!$AB303,Name!$B:$F,4,FALSE)</f>
        <v>Second tier</v>
      </c>
      <c r="AF303" s="10" t="str">
        <f>VLOOKUP(Data!$AB303,Name!$B:$F,5,FALSE)</f>
        <v>Second tier</v>
      </c>
      <c r="AG303" s="40" t="s">
        <v>47</v>
      </c>
      <c r="AH303" s="40" t="s">
        <v>216</v>
      </c>
      <c r="AI303" s="40" t="s">
        <v>455</v>
      </c>
      <c r="AJ303" s="40" t="s">
        <v>2100</v>
      </c>
      <c r="AK303" s="40" t="s">
        <v>538</v>
      </c>
      <c r="AL303" s="46"/>
      <c r="AM303" s="40" t="s">
        <v>39</v>
      </c>
      <c r="AN303" s="40" t="s">
        <v>50</v>
      </c>
      <c r="AO303" s="47">
        <v>0</v>
      </c>
      <c r="AP303" s="41">
        <v>44812.510138888887</v>
      </c>
      <c r="AQ303" s="48" t="s">
        <v>56</v>
      </c>
      <c r="AR303">
        <f t="shared" si="19"/>
        <v>15</v>
      </c>
      <c r="AS303" s="35">
        <v>0.64583333333333337</v>
      </c>
    </row>
    <row r="304" spans="1:45" ht="24" hidden="1" customHeight="1">
      <c r="A304" s="10" t="s">
        <v>35</v>
      </c>
      <c r="B304" s="10" t="s">
        <v>54</v>
      </c>
      <c r="C304" s="10"/>
      <c r="D304" s="42">
        <v>44811.919444444444</v>
      </c>
      <c r="E304" s="10">
        <v>2022</v>
      </c>
      <c r="F304" s="10">
        <f t="shared" si="16"/>
        <v>9</v>
      </c>
      <c r="G304" s="10">
        <f t="shared" si="17"/>
        <v>7</v>
      </c>
      <c r="H304" s="50">
        <f t="shared" si="18"/>
        <v>0.9194444444444444</v>
      </c>
      <c r="I304" s="38" t="s">
        <v>37</v>
      </c>
      <c r="J304" s="38" t="s">
        <v>2101</v>
      </c>
      <c r="K304" s="36">
        <v>11433</v>
      </c>
      <c r="L304" s="39">
        <v>44824.707037037035</v>
      </c>
      <c r="M304" s="38" t="s">
        <v>692</v>
      </c>
      <c r="N304" s="38" t="s">
        <v>45</v>
      </c>
      <c r="O304" s="39">
        <v>44813.288576388892</v>
      </c>
      <c r="P304" s="38" t="s">
        <v>40</v>
      </c>
      <c r="Q304" s="38" t="s">
        <v>56</v>
      </c>
      <c r="R304" s="36">
        <v>2</v>
      </c>
      <c r="S304" s="38" t="s">
        <v>119</v>
      </c>
      <c r="T304" s="36">
        <v>1</v>
      </c>
      <c r="U304" s="38" t="s">
        <v>56</v>
      </c>
      <c r="V304" s="36">
        <v>956186191</v>
      </c>
      <c r="W304" s="38" t="s">
        <v>2102</v>
      </c>
      <c r="X304" s="38" t="s">
        <v>2103</v>
      </c>
      <c r="Y304" s="38" t="s">
        <v>39</v>
      </c>
      <c r="Z304" s="38" t="s">
        <v>39</v>
      </c>
      <c r="AA304" s="39"/>
      <c r="AB304" s="38" t="s">
        <v>85</v>
      </c>
      <c r="AC304" s="10" t="str">
        <f>VLOOKUP(Data!$AB304,Name!$B:$F,2,FALSE)</f>
        <v>IT Support</v>
      </c>
      <c r="AD304" s="10" t="str">
        <f>VLOOKUP(Data!$AB304,Name!$B:$F,3,FALSE)</f>
        <v>Point IT</v>
      </c>
      <c r="AE304" s="10" t="str">
        <f>VLOOKUP(Data!$AB304,Name!$B:$F,4,FALSE)</f>
        <v>Second tier</v>
      </c>
      <c r="AF304" s="10" t="str">
        <f>VLOOKUP(Data!$AB304,Name!$B:$F,5,FALSE)</f>
        <v>Onsite</v>
      </c>
      <c r="AG304" s="38" t="s">
        <v>282</v>
      </c>
      <c r="AH304" s="38" t="s">
        <v>216</v>
      </c>
      <c r="AI304" s="38" t="s">
        <v>478</v>
      </c>
      <c r="AJ304" s="38" t="s">
        <v>2104</v>
      </c>
      <c r="AK304" s="38" t="s">
        <v>39</v>
      </c>
      <c r="AL304" s="43"/>
      <c r="AM304" s="38" t="s">
        <v>39</v>
      </c>
      <c r="AN304" s="38" t="s">
        <v>50</v>
      </c>
      <c r="AO304" s="44">
        <v>0</v>
      </c>
      <c r="AP304" s="39">
        <v>44817.88071759259</v>
      </c>
      <c r="AQ304" s="45" t="s">
        <v>56</v>
      </c>
      <c r="AR304">
        <f t="shared" si="19"/>
        <v>22</v>
      </c>
      <c r="AS304" s="35">
        <v>0.9194444444444444</v>
      </c>
    </row>
    <row r="305" spans="1:45" ht="24" hidden="1" customHeight="1">
      <c r="A305" s="10" t="s">
        <v>35</v>
      </c>
      <c r="B305" s="10" t="s">
        <v>36</v>
      </c>
      <c r="C305" s="42">
        <v>44812.667361111111</v>
      </c>
      <c r="D305" s="42">
        <v>44812.310416666667</v>
      </c>
      <c r="E305" s="10">
        <v>2022</v>
      </c>
      <c r="F305" s="10">
        <f t="shared" si="16"/>
        <v>9</v>
      </c>
      <c r="G305" s="10">
        <f t="shared" si="17"/>
        <v>8</v>
      </c>
      <c r="H305" s="50">
        <f t="shared" si="18"/>
        <v>0.31041666666666667</v>
      </c>
      <c r="I305" s="40" t="s">
        <v>37</v>
      </c>
      <c r="J305" s="40" t="s">
        <v>2105</v>
      </c>
      <c r="K305" s="37">
        <v>11434</v>
      </c>
      <c r="L305" s="41">
        <v>44824.495925925927</v>
      </c>
      <c r="M305" s="40" t="s">
        <v>38</v>
      </c>
      <c r="N305" s="40" t="s">
        <v>39</v>
      </c>
      <c r="O305" s="41"/>
      <c r="P305" s="40" t="s">
        <v>40</v>
      </c>
      <c r="Q305" s="40" t="s">
        <v>56</v>
      </c>
      <c r="R305" s="37">
        <v>1</v>
      </c>
      <c r="S305" s="40" t="s">
        <v>42</v>
      </c>
      <c r="T305" s="37">
        <v>0</v>
      </c>
      <c r="U305" s="40" t="s">
        <v>56</v>
      </c>
      <c r="V305" s="37">
        <v>5601</v>
      </c>
      <c r="W305" s="40" t="s">
        <v>1048</v>
      </c>
      <c r="X305" s="40" t="s">
        <v>1049</v>
      </c>
      <c r="Y305" s="40" t="s">
        <v>45</v>
      </c>
      <c r="Z305" s="40" t="s">
        <v>2106</v>
      </c>
      <c r="AA305" s="41">
        <v>44812.505370370367</v>
      </c>
      <c r="AB305" s="40" t="s">
        <v>72</v>
      </c>
      <c r="AC305" s="10" t="str">
        <f>VLOOKUP(Data!$AB305,Name!$B:$F,2,FALSE)</f>
        <v>IT Support</v>
      </c>
      <c r="AD305" s="10" t="str">
        <f>VLOOKUP(Data!$AB305,Name!$B:$F,3,FALSE)</f>
        <v>Point IT</v>
      </c>
      <c r="AE305" s="10" t="str">
        <f>VLOOKUP(Data!$AB305,Name!$B:$F,4,FALSE)</f>
        <v>Second tier</v>
      </c>
      <c r="AF305" s="10" t="str">
        <f>VLOOKUP(Data!$AB305,Name!$B:$F,5,FALSE)</f>
        <v>Onsite</v>
      </c>
      <c r="AG305" s="40" t="s">
        <v>47</v>
      </c>
      <c r="AH305" s="40" t="s">
        <v>48</v>
      </c>
      <c r="AI305" s="40" t="s">
        <v>86</v>
      </c>
      <c r="AJ305" s="40" t="s">
        <v>2107</v>
      </c>
      <c r="AK305" s="40" t="s">
        <v>287</v>
      </c>
      <c r="AL305" s="46"/>
      <c r="AM305" s="40" t="s">
        <v>39</v>
      </c>
      <c r="AN305" s="40" t="s">
        <v>50</v>
      </c>
      <c r="AO305" s="47">
        <v>0</v>
      </c>
      <c r="AP305" s="41">
        <v>44812.667453703703</v>
      </c>
      <c r="AQ305" s="48" t="s">
        <v>56</v>
      </c>
      <c r="AR305">
        <f t="shared" si="19"/>
        <v>7</v>
      </c>
      <c r="AS305" s="35">
        <v>0.31041666666666667</v>
      </c>
    </row>
    <row r="306" spans="1:45" ht="24" hidden="1" customHeight="1">
      <c r="A306" s="10" t="s">
        <v>35</v>
      </c>
      <c r="B306" s="10" t="s">
        <v>36</v>
      </c>
      <c r="C306" s="42">
        <v>44814.73333333333</v>
      </c>
      <c r="D306" s="42">
        <v>44812.323611111111</v>
      </c>
      <c r="E306" s="10">
        <v>2022</v>
      </c>
      <c r="F306" s="10">
        <f t="shared" si="16"/>
        <v>9</v>
      </c>
      <c r="G306" s="10">
        <f t="shared" si="17"/>
        <v>8</v>
      </c>
      <c r="H306" s="50">
        <f t="shared" si="18"/>
        <v>0.32361111111111113</v>
      </c>
      <c r="I306" s="38" t="s">
        <v>37</v>
      </c>
      <c r="J306" s="38" t="s">
        <v>2108</v>
      </c>
      <c r="K306" s="36">
        <v>11435</v>
      </c>
      <c r="L306" s="39">
        <v>44825.650694444441</v>
      </c>
      <c r="M306" s="38" t="s">
        <v>38</v>
      </c>
      <c r="N306" s="38" t="s">
        <v>39</v>
      </c>
      <c r="O306" s="39"/>
      <c r="P306" s="38" t="s">
        <v>40</v>
      </c>
      <c r="Q306" s="38" t="s">
        <v>56</v>
      </c>
      <c r="R306" s="36">
        <v>1</v>
      </c>
      <c r="S306" s="38" t="s">
        <v>60</v>
      </c>
      <c r="T306" s="36">
        <v>0</v>
      </c>
      <c r="U306" s="38" t="s">
        <v>56</v>
      </c>
      <c r="V306" s="36">
        <v>6784</v>
      </c>
      <c r="W306" s="38" t="s">
        <v>763</v>
      </c>
      <c r="X306" s="38" t="s">
        <v>1406</v>
      </c>
      <c r="Y306" s="38" t="s">
        <v>45</v>
      </c>
      <c r="Z306" s="38" t="s">
        <v>2109</v>
      </c>
      <c r="AA306" s="39">
        <v>44812.698078703703</v>
      </c>
      <c r="AB306" s="38" t="s">
        <v>51</v>
      </c>
      <c r="AC306" s="10" t="str">
        <f>VLOOKUP(Data!$AB306,Name!$B:$F,2,FALSE)</f>
        <v>IT Support</v>
      </c>
      <c r="AD306" s="10" t="str">
        <f>VLOOKUP(Data!$AB306,Name!$B:$F,3,FALSE)</f>
        <v>Point IT</v>
      </c>
      <c r="AE306" s="10" t="str">
        <f>VLOOKUP(Data!$AB306,Name!$B:$F,4,FALSE)</f>
        <v>Second tier</v>
      </c>
      <c r="AF306" s="10" t="str">
        <f>VLOOKUP(Data!$AB306,Name!$B:$F,5,FALSE)</f>
        <v>Onsite</v>
      </c>
      <c r="AG306" s="38" t="s">
        <v>52</v>
      </c>
      <c r="AH306" s="38" t="s">
        <v>48</v>
      </c>
      <c r="AI306" s="38" t="s">
        <v>314</v>
      </c>
      <c r="AJ306" s="38" t="s">
        <v>2110</v>
      </c>
      <c r="AK306" s="38" t="s">
        <v>764</v>
      </c>
      <c r="AL306" s="43"/>
      <c r="AM306" s="38" t="s">
        <v>39</v>
      </c>
      <c r="AN306" s="38" t="s">
        <v>50</v>
      </c>
      <c r="AO306" s="44">
        <v>0</v>
      </c>
      <c r="AP306" s="39">
        <v>44814.733576388891</v>
      </c>
      <c r="AQ306" s="45" t="s">
        <v>56</v>
      </c>
      <c r="AR306">
        <f t="shared" si="19"/>
        <v>7</v>
      </c>
      <c r="AS306" s="35">
        <v>0.32361111111111113</v>
      </c>
    </row>
    <row r="307" spans="1:45" ht="24" hidden="1" customHeight="1">
      <c r="A307" s="10" t="s">
        <v>35</v>
      </c>
      <c r="B307" s="10" t="s">
        <v>73</v>
      </c>
      <c r="C307" s="42">
        <v>44814.73333333333</v>
      </c>
      <c r="D307" s="42">
        <v>44812.34652777778</v>
      </c>
      <c r="E307" s="10">
        <v>2022</v>
      </c>
      <c r="F307" s="10">
        <f t="shared" si="16"/>
        <v>9</v>
      </c>
      <c r="G307" s="10">
        <f t="shared" si="17"/>
        <v>8</v>
      </c>
      <c r="H307" s="50">
        <f t="shared" si="18"/>
        <v>0.34652777777777777</v>
      </c>
      <c r="I307" s="40" t="s">
        <v>37</v>
      </c>
      <c r="J307" s="40" t="s">
        <v>2111</v>
      </c>
      <c r="K307" s="37">
        <v>11436</v>
      </c>
      <c r="L307" s="41">
        <v>44825.354861111111</v>
      </c>
      <c r="M307" s="40" t="s">
        <v>38</v>
      </c>
      <c r="N307" s="40" t="s">
        <v>39</v>
      </c>
      <c r="O307" s="41"/>
      <c r="P307" s="40" t="s">
        <v>40</v>
      </c>
      <c r="Q307" s="40" t="s">
        <v>56</v>
      </c>
      <c r="R307" s="37">
        <v>1</v>
      </c>
      <c r="S307" s="40" t="s">
        <v>74</v>
      </c>
      <c r="T307" s="37">
        <v>0</v>
      </c>
      <c r="U307" s="40" t="s">
        <v>56</v>
      </c>
      <c r="V307" s="37">
        <v>6820</v>
      </c>
      <c r="W307" s="40" t="s">
        <v>2112</v>
      </c>
      <c r="X307" s="40" t="s">
        <v>2113</v>
      </c>
      <c r="Y307" s="40" t="s">
        <v>45</v>
      </c>
      <c r="Z307" s="40" t="s">
        <v>2114</v>
      </c>
      <c r="AA307" s="41">
        <v>44812.700706018521</v>
      </c>
      <c r="AB307" s="40" t="s">
        <v>67</v>
      </c>
      <c r="AC307" s="10" t="str">
        <f>VLOOKUP(Data!$AB307,Name!$B:$F,2,FALSE)</f>
        <v>IT Support</v>
      </c>
      <c r="AD307" s="10" t="str">
        <f>VLOOKUP(Data!$AB307,Name!$B:$F,3,FALSE)</f>
        <v>Point IT</v>
      </c>
      <c r="AE307" s="10" t="str">
        <f>VLOOKUP(Data!$AB307,Name!$B:$F,4,FALSE)</f>
        <v>Second tier</v>
      </c>
      <c r="AF307" s="10" t="str">
        <f>VLOOKUP(Data!$AB307,Name!$B:$F,5,FALSE)</f>
        <v>Onsite</v>
      </c>
      <c r="AG307" s="40" t="s">
        <v>52</v>
      </c>
      <c r="AH307" s="40" t="s">
        <v>48</v>
      </c>
      <c r="AI307" s="40" t="s">
        <v>77</v>
      </c>
      <c r="AJ307" s="40" t="s">
        <v>2115</v>
      </c>
      <c r="AK307" s="40" t="s">
        <v>944</v>
      </c>
      <c r="AL307" s="46"/>
      <c r="AM307" s="40" t="s">
        <v>39</v>
      </c>
      <c r="AN307" s="40" t="s">
        <v>50</v>
      </c>
      <c r="AO307" s="47">
        <v>0</v>
      </c>
      <c r="AP307" s="41">
        <v>44814.733599537038</v>
      </c>
      <c r="AQ307" s="48" t="s">
        <v>56</v>
      </c>
      <c r="AR307">
        <f t="shared" si="19"/>
        <v>8</v>
      </c>
      <c r="AS307" s="35">
        <v>0.34652777777777777</v>
      </c>
    </row>
    <row r="308" spans="1:45" ht="24" hidden="1" customHeight="1">
      <c r="A308" s="10" t="s">
        <v>35</v>
      </c>
      <c r="B308" s="10" t="s">
        <v>452</v>
      </c>
      <c r="C308" s="42">
        <v>44812.355555555558</v>
      </c>
      <c r="D308" s="42">
        <v>44812.354861111111</v>
      </c>
      <c r="E308" s="10">
        <v>2022</v>
      </c>
      <c r="F308" s="10">
        <f t="shared" si="16"/>
        <v>9</v>
      </c>
      <c r="G308" s="10">
        <f t="shared" si="17"/>
        <v>8</v>
      </c>
      <c r="H308" s="50">
        <f t="shared" si="18"/>
        <v>0.35486111111111113</v>
      </c>
      <c r="I308" s="38" t="s">
        <v>37</v>
      </c>
      <c r="J308" s="38" t="s">
        <v>2116</v>
      </c>
      <c r="K308" s="36">
        <v>11437</v>
      </c>
      <c r="L308" s="39">
        <v>44824.354930555557</v>
      </c>
      <c r="M308" s="38" t="s">
        <v>38</v>
      </c>
      <c r="N308" s="38" t="s">
        <v>39</v>
      </c>
      <c r="O308" s="39"/>
      <c r="P308" s="38" t="s">
        <v>40</v>
      </c>
      <c r="Q308" s="38" t="s">
        <v>56</v>
      </c>
      <c r="R308" s="36">
        <v>1</v>
      </c>
      <c r="S308" s="38" t="s">
        <v>104</v>
      </c>
      <c r="T308" s="36">
        <v>0</v>
      </c>
      <c r="U308" s="38" t="s">
        <v>56</v>
      </c>
      <c r="V308" s="36">
        <v>6153</v>
      </c>
      <c r="W308" s="38" t="s">
        <v>2117</v>
      </c>
      <c r="X308" s="38" t="s">
        <v>2118</v>
      </c>
      <c r="Y308" s="38" t="s">
        <v>45</v>
      </c>
      <c r="Z308" s="38" t="s">
        <v>2119</v>
      </c>
      <c r="AA308" s="39">
        <v>44812.355636574073</v>
      </c>
      <c r="AB308" s="38" t="s">
        <v>184</v>
      </c>
      <c r="AC308" s="10" t="str">
        <f>VLOOKUP(Data!$AB308,Name!$B:$F,2,FALSE)</f>
        <v>IT Support</v>
      </c>
      <c r="AD308" s="10" t="str">
        <f>VLOOKUP(Data!$AB308,Name!$B:$F,3,FALSE)</f>
        <v>Point IT</v>
      </c>
      <c r="AE308" s="10" t="str">
        <f>VLOOKUP(Data!$AB308,Name!$B:$F,4,FALSE)</f>
        <v>Frist tier</v>
      </c>
      <c r="AF308" s="10" t="str">
        <f>VLOOKUP(Data!$AB308,Name!$B:$F,5,FALSE)</f>
        <v>Frist tier</v>
      </c>
      <c r="AG308" s="38" t="s">
        <v>52</v>
      </c>
      <c r="AH308" s="38" t="s">
        <v>48</v>
      </c>
      <c r="AI308" s="38" t="s">
        <v>455</v>
      </c>
      <c r="AJ308" s="38" t="s">
        <v>2120</v>
      </c>
      <c r="AK308" s="38" t="s">
        <v>711</v>
      </c>
      <c r="AL308" s="43"/>
      <c r="AM308" s="38" t="s">
        <v>39</v>
      </c>
      <c r="AN308" s="38" t="s">
        <v>50</v>
      </c>
      <c r="AO308" s="44">
        <v>0</v>
      </c>
      <c r="AP308" s="39">
        <v>44812.355636574073</v>
      </c>
      <c r="AQ308" s="45" t="s">
        <v>56</v>
      </c>
      <c r="AR308">
        <f t="shared" si="19"/>
        <v>8</v>
      </c>
      <c r="AS308" s="35">
        <v>0.35486111111111113</v>
      </c>
    </row>
    <row r="309" spans="1:45" ht="24" hidden="1" customHeight="1">
      <c r="A309" s="10" t="s">
        <v>35</v>
      </c>
      <c r="B309" s="10" t="s">
        <v>329</v>
      </c>
      <c r="C309" s="42">
        <v>44823.381249999999</v>
      </c>
      <c r="D309" s="42">
        <v>44812.359722222223</v>
      </c>
      <c r="E309" s="10">
        <v>2022</v>
      </c>
      <c r="F309" s="10">
        <f t="shared" si="16"/>
        <v>9</v>
      </c>
      <c r="G309" s="10">
        <f t="shared" si="17"/>
        <v>8</v>
      </c>
      <c r="H309" s="50">
        <f t="shared" si="18"/>
        <v>0.35972222222222222</v>
      </c>
      <c r="I309" s="40" t="s">
        <v>37</v>
      </c>
      <c r="J309" s="40" t="s">
        <v>2121</v>
      </c>
      <c r="K309" s="37">
        <v>11438</v>
      </c>
      <c r="L309" s="41">
        <v>44824.360694444447</v>
      </c>
      <c r="M309" s="40" t="s">
        <v>2122</v>
      </c>
      <c r="N309" s="40" t="s">
        <v>66</v>
      </c>
      <c r="O309" s="41">
        <v>44818.652673611112</v>
      </c>
      <c r="P309" s="40" t="s">
        <v>40</v>
      </c>
      <c r="Q309" s="40" t="s">
        <v>56</v>
      </c>
      <c r="R309" s="37">
        <v>1</v>
      </c>
      <c r="S309" s="40" t="s">
        <v>518</v>
      </c>
      <c r="T309" s="37">
        <v>3</v>
      </c>
      <c r="U309" s="40" t="s">
        <v>56</v>
      </c>
      <c r="V309" s="37">
        <v>6860</v>
      </c>
      <c r="W309" s="40" t="s">
        <v>789</v>
      </c>
      <c r="X309" s="40" t="s">
        <v>790</v>
      </c>
      <c r="Y309" s="40" t="s">
        <v>45</v>
      </c>
      <c r="Z309" s="40" t="s">
        <v>2123</v>
      </c>
      <c r="AA309" s="41">
        <v>44823.381249999999</v>
      </c>
      <c r="AB309" s="40" t="s">
        <v>614</v>
      </c>
      <c r="AC309" s="10" t="str">
        <f>VLOOKUP(Data!$AB309,Name!$B:$F,2,FALSE)</f>
        <v>PMO</v>
      </c>
      <c r="AD309" s="10" t="str">
        <f>VLOOKUP(Data!$AB309,Name!$B:$F,3,FALSE)</f>
        <v>CRA</v>
      </c>
      <c r="AE309" s="10" t="str">
        <f>VLOOKUP(Data!$AB309,Name!$B:$F,4,FALSE)</f>
        <v>Second tier</v>
      </c>
      <c r="AF309" s="10" t="str">
        <f>VLOOKUP(Data!$AB309,Name!$B:$F,5,FALSE)</f>
        <v>Second tier</v>
      </c>
      <c r="AG309" s="40" t="s">
        <v>47</v>
      </c>
      <c r="AH309" s="40" t="s">
        <v>48</v>
      </c>
      <c r="AI309" s="40" t="s">
        <v>425</v>
      </c>
      <c r="AJ309" s="40" t="s">
        <v>2124</v>
      </c>
      <c r="AK309" s="40" t="s">
        <v>813</v>
      </c>
      <c r="AL309" s="46"/>
      <c r="AM309" s="40" t="s">
        <v>39</v>
      </c>
      <c r="AN309" s="40" t="s">
        <v>53</v>
      </c>
      <c r="AO309" s="47">
        <v>0</v>
      </c>
      <c r="AP309" s="41">
        <v>44823.381249999999</v>
      </c>
      <c r="AQ309" s="48" t="s">
        <v>56</v>
      </c>
      <c r="AR309">
        <f t="shared" si="19"/>
        <v>8</v>
      </c>
      <c r="AS309" s="35">
        <v>0.35972222222222222</v>
      </c>
    </row>
    <row r="310" spans="1:45" ht="24" hidden="1" customHeight="1">
      <c r="A310" s="10" t="s">
        <v>35</v>
      </c>
      <c r="B310" s="10" t="s">
        <v>452</v>
      </c>
      <c r="C310" s="42">
        <v>44812.668055555558</v>
      </c>
      <c r="D310" s="42">
        <v>44812.364583333336</v>
      </c>
      <c r="E310" s="10">
        <v>2022</v>
      </c>
      <c r="F310" s="10">
        <f t="shared" si="16"/>
        <v>9</v>
      </c>
      <c r="G310" s="10">
        <f t="shared" si="17"/>
        <v>8</v>
      </c>
      <c r="H310" s="50">
        <f t="shared" si="18"/>
        <v>0.36458333333333331</v>
      </c>
      <c r="I310" s="38" t="s">
        <v>37</v>
      </c>
      <c r="J310" s="38" t="s">
        <v>2125</v>
      </c>
      <c r="K310" s="36">
        <v>11439</v>
      </c>
      <c r="L310" s="39">
        <v>44824.633368055554</v>
      </c>
      <c r="M310" s="38" t="s">
        <v>38</v>
      </c>
      <c r="N310" s="38" t="s">
        <v>39</v>
      </c>
      <c r="O310" s="39"/>
      <c r="P310" s="38" t="s">
        <v>40</v>
      </c>
      <c r="Q310" s="38" t="s">
        <v>56</v>
      </c>
      <c r="R310" s="36">
        <v>1</v>
      </c>
      <c r="S310" s="38" t="s">
        <v>453</v>
      </c>
      <c r="T310" s="36">
        <v>0</v>
      </c>
      <c r="U310" s="38" t="s">
        <v>56</v>
      </c>
      <c r="V310" s="36">
        <v>6422</v>
      </c>
      <c r="W310" s="38" t="s">
        <v>513</v>
      </c>
      <c r="X310" s="38" t="s">
        <v>514</v>
      </c>
      <c r="Y310" s="38" t="s">
        <v>45</v>
      </c>
      <c r="Z310" s="38" t="s">
        <v>2126</v>
      </c>
      <c r="AA310" s="39">
        <v>44812.4</v>
      </c>
      <c r="AB310" s="38" t="s">
        <v>58</v>
      </c>
      <c r="AC310" s="10" t="str">
        <f>VLOOKUP(Data!$AB310,Name!$B:$F,2,FALSE)</f>
        <v>IT Support</v>
      </c>
      <c r="AD310" s="10" t="str">
        <f>VLOOKUP(Data!$AB310,Name!$B:$F,3,FALSE)</f>
        <v>Point IT</v>
      </c>
      <c r="AE310" s="10" t="str">
        <f>VLOOKUP(Data!$AB310,Name!$B:$F,4,FALSE)</f>
        <v>Second tier</v>
      </c>
      <c r="AF310" s="10" t="str">
        <f>VLOOKUP(Data!$AB310,Name!$B:$F,5,FALSE)</f>
        <v>Onsite</v>
      </c>
      <c r="AG310" s="38" t="s">
        <v>47</v>
      </c>
      <c r="AH310" s="38" t="s">
        <v>48</v>
      </c>
      <c r="AI310" s="38" t="s">
        <v>455</v>
      </c>
      <c r="AJ310" s="38" t="s">
        <v>2127</v>
      </c>
      <c r="AK310" s="38" t="s">
        <v>515</v>
      </c>
      <c r="AL310" s="43"/>
      <c r="AM310" s="38" t="s">
        <v>39</v>
      </c>
      <c r="AN310" s="38" t="s">
        <v>50</v>
      </c>
      <c r="AO310" s="44">
        <v>0</v>
      </c>
      <c r="AP310" s="39">
        <v>44812.668090277781</v>
      </c>
      <c r="AQ310" s="45" t="s">
        <v>56</v>
      </c>
      <c r="AR310">
        <f t="shared" si="19"/>
        <v>8</v>
      </c>
      <c r="AS310" s="35">
        <v>0.36458333333333331</v>
      </c>
    </row>
    <row r="311" spans="1:45" ht="24" hidden="1" customHeight="1">
      <c r="A311" s="10" t="s">
        <v>35</v>
      </c>
      <c r="B311" s="10" t="s">
        <v>178</v>
      </c>
      <c r="C311" s="42">
        <v>44834.400000000001</v>
      </c>
      <c r="D311" s="42">
        <v>44812.37222222222</v>
      </c>
      <c r="E311" s="10">
        <v>2022</v>
      </c>
      <c r="F311" s="10">
        <f t="shared" si="16"/>
        <v>9</v>
      </c>
      <c r="G311" s="10">
        <f t="shared" si="17"/>
        <v>8</v>
      </c>
      <c r="H311" s="50">
        <f t="shared" si="18"/>
        <v>0.37222222222222223</v>
      </c>
      <c r="I311" s="40" t="s">
        <v>37</v>
      </c>
      <c r="J311" s="40" t="s">
        <v>39</v>
      </c>
      <c r="K311" s="37">
        <v>11440</v>
      </c>
      <c r="L311" s="41">
        <v>44840.524768518517</v>
      </c>
      <c r="M311" s="40" t="s">
        <v>38</v>
      </c>
      <c r="N311" s="40" t="s">
        <v>39</v>
      </c>
      <c r="O311" s="41"/>
      <c r="P311" s="40" t="s">
        <v>40</v>
      </c>
      <c r="Q311" s="40" t="s">
        <v>56</v>
      </c>
      <c r="R311" s="37">
        <v>1</v>
      </c>
      <c r="S311" s="40" t="s">
        <v>54</v>
      </c>
      <c r="T311" s="37">
        <v>0</v>
      </c>
      <c r="U311" s="40" t="s">
        <v>41</v>
      </c>
      <c r="V311" s="37">
        <v>8232</v>
      </c>
      <c r="W311" s="40" t="s">
        <v>375</v>
      </c>
      <c r="X311" s="40" t="s">
        <v>376</v>
      </c>
      <c r="Y311" s="40" t="s">
        <v>45</v>
      </c>
      <c r="Z311" s="40" t="s">
        <v>2128</v>
      </c>
      <c r="AA311" s="41">
        <v>44832.36818287037</v>
      </c>
      <c r="AB311" s="40" t="s">
        <v>67</v>
      </c>
      <c r="AC311" s="10" t="str">
        <f>VLOOKUP(Data!$AB311,Name!$B:$F,2,FALSE)</f>
        <v>IT Support</v>
      </c>
      <c r="AD311" s="10" t="str">
        <f>VLOOKUP(Data!$AB311,Name!$B:$F,3,FALSE)</f>
        <v>Point IT</v>
      </c>
      <c r="AE311" s="10" t="str">
        <f>VLOOKUP(Data!$AB311,Name!$B:$F,4,FALSE)</f>
        <v>Second tier</v>
      </c>
      <c r="AF311" s="10" t="str">
        <f>VLOOKUP(Data!$AB311,Name!$B:$F,5,FALSE)</f>
        <v>Onsite</v>
      </c>
      <c r="AG311" s="40" t="s">
        <v>47</v>
      </c>
      <c r="AH311" s="40" t="s">
        <v>48</v>
      </c>
      <c r="AI311" s="40" t="s">
        <v>182</v>
      </c>
      <c r="AJ311" s="40" t="s">
        <v>664</v>
      </c>
      <c r="AK311" s="40" t="s">
        <v>736</v>
      </c>
      <c r="AL311" s="46">
        <v>44686</v>
      </c>
      <c r="AM311" s="40" t="s">
        <v>39</v>
      </c>
      <c r="AN311" s="40" t="s">
        <v>53</v>
      </c>
      <c r="AO311" s="47">
        <v>0</v>
      </c>
      <c r="AP311" s="41">
        <v>44838.671990740739</v>
      </c>
      <c r="AQ311" s="48" t="s">
        <v>56</v>
      </c>
      <c r="AR311">
        <f t="shared" si="19"/>
        <v>8</v>
      </c>
      <c r="AS311" s="35">
        <v>0.37222222222222223</v>
      </c>
    </row>
    <row r="312" spans="1:45" ht="24" hidden="1" customHeight="1">
      <c r="A312" s="10" t="s">
        <v>35</v>
      </c>
      <c r="B312" s="10" t="s">
        <v>54</v>
      </c>
      <c r="C312" s="42">
        <v>44812.44027777778</v>
      </c>
      <c r="D312" s="42">
        <v>44812.384722222225</v>
      </c>
      <c r="E312" s="10">
        <v>2022</v>
      </c>
      <c r="F312" s="10">
        <f t="shared" si="16"/>
        <v>9</v>
      </c>
      <c r="G312" s="10">
        <f t="shared" si="17"/>
        <v>8</v>
      </c>
      <c r="H312" s="50">
        <f t="shared" si="18"/>
        <v>0.38472222222222219</v>
      </c>
      <c r="I312" s="38" t="s">
        <v>37</v>
      </c>
      <c r="J312" s="38" t="s">
        <v>39</v>
      </c>
      <c r="K312" s="36">
        <v>11441</v>
      </c>
      <c r="L312" s="39">
        <v>44816.635057870371</v>
      </c>
      <c r="M312" s="38" t="s">
        <v>2129</v>
      </c>
      <c r="N312" s="38" t="s">
        <v>45</v>
      </c>
      <c r="O312" s="39">
        <v>44812.440324074072</v>
      </c>
      <c r="P312" s="38" t="s">
        <v>40</v>
      </c>
      <c r="Q312" s="38" t="s">
        <v>56</v>
      </c>
      <c r="R312" s="36">
        <v>1</v>
      </c>
      <c r="S312" s="38" t="s">
        <v>119</v>
      </c>
      <c r="T312" s="36">
        <v>1</v>
      </c>
      <c r="U312" s="38" t="s">
        <v>41</v>
      </c>
      <c r="V312" s="36">
        <v>8610</v>
      </c>
      <c r="W312" s="38" t="s">
        <v>522</v>
      </c>
      <c r="X312" s="38" t="s">
        <v>523</v>
      </c>
      <c r="Y312" s="38" t="s">
        <v>45</v>
      </c>
      <c r="Z312" s="38" t="s">
        <v>2130</v>
      </c>
      <c r="AA312" s="39">
        <v>44812.440405092595</v>
      </c>
      <c r="AB312" s="38" t="s">
        <v>96</v>
      </c>
      <c r="AC312" s="10" t="str">
        <f>VLOOKUP(Data!$AB312,Name!$B:$F,2,FALSE)</f>
        <v>E-sarabun</v>
      </c>
      <c r="AD312" s="10" t="str">
        <f>VLOOKUP(Data!$AB312,Name!$B:$F,3,FALSE)</f>
        <v>CRA</v>
      </c>
      <c r="AE312" s="10" t="str">
        <f>VLOOKUP(Data!$AB312,Name!$B:$F,4,FALSE)</f>
        <v>Second tier</v>
      </c>
      <c r="AF312" s="10" t="str">
        <f>VLOOKUP(Data!$AB312,Name!$B:$F,5,FALSE)</f>
        <v>Second tier</v>
      </c>
      <c r="AG312" s="38" t="s">
        <v>47</v>
      </c>
      <c r="AH312" s="38" t="s">
        <v>48</v>
      </c>
      <c r="AI312" s="38" t="s">
        <v>97</v>
      </c>
      <c r="AJ312" s="38" t="s">
        <v>524</v>
      </c>
      <c r="AK312" s="38" t="s">
        <v>1805</v>
      </c>
      <c r="AL312" s="43"/>
      <c r="AM312" s="38" t="s">
        <v>39</v>
      </c>
      <c r="AN312" s="38" t="s">
        <v>53</v>
      </c>
      <c r="AO312" s="44">
        <v>0</v>
      </c>
      <c r="AP312" s="39">
        <v>44812.440405092595</v>
      </c>
      <c r="AQ312" s="45" t="s">
        <v>56</v>
      </c>
      <c r="AR312">
        <f t="shared" si="19"/>
        <v>9</v>
      </c>
      <c r="AS312" s="35">
        <v>0.38472222222222219</v>
      </c>
    </row>
    <row r="313" spans="1:45" ht="24" hidden="1" customHeight="1">
      <c r="A313" s="10" t="s">
        <v>35</v>
      </c>
      <c r="B313" s="10" t="s">
        <v>329</v>
      </c>
      <c r="C313" s="42">
        <v>44820.558333333334</v>
      </c>
      <c r="D313" s="42">
        <v>44812.386111111111</v>
      </c>
      <c r="E313" s="10">
        <v>2022</v>
      </c>
      <c r="F313" s="10">
        <f t="shared" si="16"/>
        <v>9</v>
      </c>
      <c r="G313" s="10">
        <f t="shared" si="17"/>
        <v>8</v>
      </c>
      <c r="H313" s="50">
        <f t="shared" si="18"/>
        <v>0.38611111111111113</v>
      </c>
      <c r="I313" s="40" t="s">
        <v>37</v>
      </c>
      <c r="J313" s="40" t="s">
        <v>2131</v>
      </c>
      <c r="K313" s="37">
        <v>11442</v>
      </c>
      <c r="L313" s="41">
        <v>44830.438020833331</v>
      </c>
      <c r="M313" s="40" t="s">
        <v>2132</v>
      </c>
      <c r="N313" s="40" t="s">
        <v>45</v>
      </c>
      <c r="O313" s="41">
        <v>44812.538888888892</v>
      </c>
      <c r="P313" s="40" t="s">
        <v>40</v>
      </c>
      <c r="Q313" s="40" t="s">
        <v>56</v>
      </c>
      <c r="R313" s="37">
        <v>2</v>
      </c>
      <c r="S313" s="40" t="s">
        <v>92</v>
      </c>
      <c r="T313" s="37">
        <v>1</v>
      </c>
      <c r="U313" s="40" t="s">
        <v>56</v>
      </c>
      <c r="V313" s="37">
        <v>6122</v>
      </c>
      <c r="W313" s="40" t="s">
        <v>470</v>
      </c>
      <c r="X313" s="40" t="s">
        <v>471</v>
      </c>
      <c r="Y313" s="40" t="s">
        <v>45</v>
      </c>
      <c r="Z313" s="40" t="s">
        <v>2133</v>
      </c>
      <c r="AA313" s="41">
        <v>44820.558391203704</v>
      </c>
      <c r="AB313" s="40" t="s">
        <v>106</v>
      </c>
      <c r="AC313" s="10" t="str">
        <f>VLOOKUP(Data!$AB313,Name!$B:$F,2,FALSE)</f>
        <v>SAP</v>
      </c>
      <c r="AD313" s="10" t="str">
        <f>VLOOKUP(Data!$AB313,Name!$B:$F,3,FALSE)</f>
        <v>CRA</v>
      </c>
      <c r="AE313" s="10" t="str">
        <f>VLOOKUP(Data!$AB313,Name!$B:$F,4,FALSE)</f>
        <v>Second tier</v>
      </c>
      <c r="AF313" s="10" t="str">
        <f>VLOOKUP(Data!$AB313,Name!$B:$F,5,FALSE)</f>
        <v>Second tier</v>
      </c>
      <c r="AG313" s="40" t="s">
        <v>47</v>
      </c>
      <c r="AH313" s="40" t="s">
        <v>48</v>
      </c>
      <c r="AI313" s="40" t="s">
        <v>330</v>
      </c>
      <c r="AJ313" s="40" t="s">
        <v>2134</v>
      </c>
      <c r="AK313" s="40" t="s">
        <v>472</v>
      </c>
      <c r="AL313" s="46">
        <v>44686</v>
      </c>
      <c r="AM313" s="40" t="s">
        <v>39</v>
      </c>
      <c r="AN313" s="40" t="s">
        <v>53</v>
      </c>
      <c r="AO313" s="47">
        <v>0</v>
      </c>
      <c r="AP313" s="41">
        <v>44826.609548611108</v>
      </c>
      <c r="AQ313" s="48" t="s">
        <v>56</v>
      </c>
      <c r="AR313">
        <f t="shared" si="19"/>
        <v>9</v>
      </c>
      <c r="AS313" s="35">
        <v>0.38611111111111113</v>
      </c>
    </row>
    <row r="314" spans="1:45" ht="24" hidden="1" customHeight="1">
      <c r="A314" s="10" t="s">
        <v>35</v>
      </c>
      <c r="B314" s="10" t="s">
        <v>36</v>
      </c>
      <c r="C314" s="42">
        <v>44812.668749999997</v>
      </c>
      <c r="D314" s="42">
        <v>44812.387499999997</v>
      </c>
      <c r="E314" s="10">
        <v>2022</v>
      </c>
      <c r="F314" s="10">
        <f t="shared" si="16"/>
        <v>9</v>
      </c>
      <c r="G314" s="10">
        <f t="shared" si="17"/>
        <v>8</v>
      </c>
      <c r="H314" s="50">
        <f t="shared" si="18"/>
        <v>0.38750000000000001</v>
      </c>
      <c r="I314" s="38" t="s">
        <v>37</v>
      </c>
      <c r="J314" s="38" t="s">
        <v>2135</v>
      </c>
      <c r="K314" s="36">
        <v>11443</v>
      </c>
      <c r="L314" s="39">
        <v>44824.589606481481</v>
      </c>
      <c r="M314" s="38" t="s">
        <v>38</v>
      </c>
      <c r="N314" s="38" t="s">
        <v>39</v>
      </c>
      <c r="O314" s="39"/>
      <c r="P314" s="38" t="s">
        <v>40</v>
      </c>
      <c r="Q314" s="38" t="s">
        <v>56</v>
      </c>
      <c r="R314" s="36">
        <v>1</v>
      </c>
      <c r="S314" s="38" t="s">
        <v>42</v>
      </c>
      <c r="T314" s="36">
        <v>0</v>
      </c>
      <c r="U314" s="38" t="s">
        <v>56</v>
      </c>
      <c r="V314" s="36">
        <v>5601</v>
      </c>
      <c r="W314" s="38" t="s">
        <v>124</v>
      </c>
      <c r="X314" s="38" t="s">
        <v>125</v>
      </c>
      <c r="Y314" s="38" t="s">
        <v>45</v>
      </c>
      <c r="Z314" s="38" t="s">
        <v>2136</v>
      </c>
      <c r="AA314" s="39">
        <v>44812.46775462963</v>
      </c>
      <c r="AB314" s="38" t="s">
        <v>72</v>
      </c>
      <c r="AC314" s="10" t="str">
        <f>VLOOKUP(Data!$AB314,Name!$B:$F,2,FALSE)</f>
        <v>IT Support</v>
      </c>
      <c r="AD314" s="10" t="str">
        <f>VLOOKUP(Data!$AB314,Name!$B:$F,3,FALSE)</f>
        <v>Point IT</v>
      </c>
      <c r="AE314" s="10" t="str">
        <f>VLOOKUP(Data!$AB314,Name!$B:$F,4,FALSE)</f>
        <v>Second tier</v>
      </c>
      <c r="AF314" s="10" t="str">
        <f>VLOOKUP(Data!$AB314,Name!$B:$F,5,FALSE)</f>
        <v>Onsite</v>
      </c>
      <c r="AG314" s="38" t="s">
        <v>47</v>
      </c>
      <c r="AH314" s="38" t="s">
        <v>48</v>
      </c>
      <c r="AI314" s="38" t="s">
        <v>86</v>
      </c>
      <c r="AJ314" s="38" t="s">
        <v>1627</v>
      </c>
      <c r="AK314" s="38" t="s">
        <v>287</v>
      </c>
      <c r="AL314" s="43"/>
      <c r="AM314" s="38" t="s">
        <v>39</v>
      </c>
      <c r="AN314" s="38" t="s">
        <v>50</v>
      </c>
      <c r="AO314" s="44">
        <v>0</v>
      </c>
      <c r="AP314" s="39">
        <v>44812.668773148151</v>
      </c>
      <c r="AQ314" s="45" t="s">
        <v>56</v>
      </c>
      <c r="AR314">
        <f t="shared" si="19"/>
        <v>9</v>
      </c>
      <c r="AS314" s="35">
        <v>0.38750000000000001</v>
      </c>
    </row>
    <row r="315" spans="1:45" ht="24" hidden="1" customHeight="1">
      <c r="A315" s="10" t="s">
        <v>35</v>
      </c>
      <c r="B315" s="10" t="s">
        <v>171</v>
      </c>
      <c r="C315" s="42">
        <v>44812.668749999997</v>
      </c>
      <c r="D315" s="42">
        <v>44812.38958333333</v>
      </c>
      <c r="E315" s="10">
        <v>2022</v>
      </c>
      <c r="F315" s="10">
        <f t="shared" si="16"/>
        <v>9</v>
      </c>
      <c r="G315" s="10">
        <f t="shared" si="17"/>
        <v>8</v>
      </c>
      <c r="H315" s="50">
        <f t="shared" si="18"/>
        <v>0.38958333333333334</v>
      </c>
      <c r="I315" s="40" t="s">
        <v>37</v>
      </c>
      <c r="J315" s="40" t="s">
        <v>2137</v>
      </c>
      <c r="K315" s="37">
        <v>11444</v>
      </c>
      <c r="L315" s="41">
        <v>44824.554282407407</v>
      </c>
      <c r="M315" s="40" t="s">
        <v>38</v>
      </c>
      <c r="N315" s="40" t="s">
        <v>39</v>
      </c>
      <c r="O315" s="41"/>
      <c r="P315" s="40" t="s">
        <v>40</v>
      </c>
      <c r="Q315" s="40" t="s">
        <v>56</v>
      </c>
      <c r="R315" s="37">
        <v>1</v>
      </c>
      <c r="S315" s="40" t="s">
        <v>42</v>
      </c>
      <c r="T315" s="37">
        <v>0</v>
      </c>
      <c r="U315" s="40" t="s">
        <v>56</v>
      </c>
      <c r="V315" s="37">
        <v>5761</v>
      </c>
      <c r="W315" s="40" t="s">
        <v>2138</v>
      </c>
      <c r="X315" s="40" t="s">
        <v>2139</v>
      </c>
      <c r="Y315" s="40" t="s">
        <v>45</v>
      </c>
      <c r="Z315" s="40" t="s">
        <v>2140</v>
      </c>
      <c r="AA315" s="41">
        <v>44812.505902777775</v>
      </c>
      <c r="AB315" s="40" t="s">
        <v>149</v>
      </c>
      <c r="AC315" s="10" t="str">
        <f>VLOOKUP(Data!$AB315,Name!$B:$F,2,FALSE)</f>
        <v>Application Support</v>
      </c>
      <c r="AD315" s="10" t="str">
        <f>VLOOKUP(Data!$AB315,Name!$B:$F,3,FALSE)</f>
        <v>CRA</v>
      </c>
      <c r="AE315" s="10" t="str">
        <f>VLOOKUP(Data!$AB315,Name!$B:$F,4,FALSE)</f>
        <v>Second tier</v>
      </c>
      <c r="AF315" s="10" t="str">
        <f>VLOOKUP(Data!$AB315,Name!$B:$F,5,FALSE)</f>
        <v>Second tier</v>
      </c>
      <c r="AG315" s="40" t="s">
        <v>52</v>
      </c>
      <c r="AH315" s="40" t="s">
        <v>48</v>
      </c>
      <c r="AI315" s="40" t="s">
        <v>220</v>
      </c>
      <c r="AJ315" s="40" t="s">
        <v>966</v>
      </c>
      <c r="AK315" s="40" t="s">
        <v>931</v>
      </c>
      <c r="AL315" s="46"/>
      <c r="AM315" s="40" t="s">
        <v>39</v>
      </c>
      <c r="AN315" s="40" t="s">
        <v>50</v>
      </c>
      <c r="AO315" s="47">
        <v>0</v>
      </c>
      <c r="AP315" s="41">
        <v>44812.669560185182</v>
      </c>
      <c r="AQ315" s="48" t="s">
        <v>56</v>
      </c>
      <c r="AR315">
        <f t="shared" si="19"/>
        <v>9</v>
      </c>
      <c r="AS315" s="35">
        <v>0.38958333333333334</v>
      </c>
    </row>
    <row r="316" spans="1:45" ht="24" hidden="1" customHeight="1">
      <c r="A316" s="10" t="s">
        <v>35</v>
      </c>
      <c r="B316" s="10" t="s">
        <v>452</v>
      </c>
      <c r="C316" s="10"/>
      <c r="D316" s="42">
        <v>44812.390972222223</v>
      </c>
      <c r="E316" s="10">
        <v>2022</v>
      </c>
      <c r="F316" s="10">
        <f t="shared" si="16"/>
        <v>9</v>
      </c>
      <c r="G316" s="10">
        <f t="shared" si="17"/>
        <v>8</v>
      </c>
      <c r="H316" s="50">
        <f t="shared" si="18"/>
        <v>0.39097222222222222</v>
      </c>
      <c r="I316" s="38" t="s">
        <v>37</v>
      </c>
      <c r="J316" s="38" t="s">
        <v>2141</v>
      </c>
      <c r="K316" s="36">
        <v>11445</v>
      </c>
      <c r="L316" s="39">
        <v>44824.391481481478</v>
      </c>
      <c r="M316" s="38" t="s">
        <v>2142</v>
      </c>
      <c r="N316" s="38" t="s">
        <v>45</v>
      </c>
      <c r="O316" s="39">
        <v>44812.509398148148</v>
      </c>
      <c r="P316" s="38" t="s">
        <v>40</v>
      </c>
      <c r="Q316" s="38" t="s">
        <v>56</v>
      </c>
      <c r="R316" s="36">
        <v>1</v>
      </c>
      <c r="S316" s="38" t="s">
        <v>453</v>
      </c>
      <c r="T316" s="36">
        <v>1</v>
      </c>
      <c r="U316" s="38" t="s">
        <v>56</v>
      </c>
      <c r="V316" s="36">
        <v>6424</v>
      </c>
      <c r="W316" s="38" t="s">
        <v>635</v>
      </c>
      <c r="X316" s="38" t="s">
        <v>636</v>
      </c>
      <c r="Y316" s="38" t="s">
        <v>39</v>
      </c>
      <c r="Z316" s="38" t="s">
        <v>39</v>
      </c>
      <c r="AA316" s="39"/>
      <c r="AB316" s="38" t="s">
        <v>321</v>
      </c>
      <c r="AC316" s="10" t="str">
        <f>VLOOKUP(Data!$AB316,Name!$B:$F,2,FALSE)</f>
        <v>Application Support</v>
      </c>
      <c r="AD316" s="10" t="str">
        <f>VLOOKUP(Data!$AB316,Name!$B:$F,3,FALSE)</f>
        <v>CRA</v>
      </c>
      <c r="AE316" s="10" t="str">
        <f>VLOOKUP(Data!$AB316,Name!$B:$F,4,FALSE)</f>
        <v>Second tier</v>
      </c>
      <c r="AF316" s="10" t="str">
        <f>VLOOKUP(Data!$AB316,Name!$B:$F,5,FALSE)</f>
        <v>Second tier</v>
      </c>
      <c r="AG316" s="38" t="s">
        <v>47</v>
      </c>
      <c r="AH316" s="38" t="s">
        <v>216</v>
      </c>
      <c r="AI316" s="38" t="s">
        <v>455</v>
      </c>
      <c r="AJ316" s="38" t="s">
        <v>2143</v>
      </c>
      <c r="AK316" s="38" t="s">
        <v>637</v>
      </c>
      <c r="AL316" s="43"/>
      <c r="AM316" s="38" t="s">
        <v>39</v>
      </c>
      <c r="AN316" s="38" t="s">
        <v>50</v>
      </c>
      <c r="AO316" s="44">
        <v>0</v>
      </c>
      <c r="AP316" s="39">
        <v>44812.509583333333</v>
      </c>
      <c r="AQ316" s="45" t="s">
        <v>56</v>
      </c>
      <c r="AR316">
        <f t="shared" si="19"/>
        <v>9</v>
      </c>
      <c r="AS316" s="35">
        <v>0.39097222222222222</v>
      </c>
    </row>
    <row r="317" spans="1:45" ht="24" hidden="1" customHeight="1">
      <c r="A317" s="10" t="s">
        <v>35</v>
      </c>
      <c r="B317" s="10" t="s">
        <v>54</v>
      </c>
      <c r="C317" s="42">
        <v>44812.669444444444</v>
      </c>
      <c r="D317" s="42">
        <v>44812.420138888891</v>
      </c>
      <c r="E317" s="10">
        <v>2022</v>
      </c>
      <c r="F317" s="10">
        <f t="shared" si="16"/>
        <v>9</v>
      </c>
      <c r="G317" s="10">
        <f t="shared" si="17"/>
        <v>8</v>
      </c>
      <c r="H317" s="50">
        <f t="shared" si="18"/>
        <v>0.4201388888888889</v>
      </c>
      <c r="I317" s="40" t="s">
        <v>37</v>
      </c>
      <c r="J317" s="40" t="s">
        <v>2144</v>
      </c>
      <c r="K317" s="37">
        <v>11446</v>
      </c>
      <c r="L317" s="41">
        <v>44824.661469907405</v>
      </c>
      <c r="M317" s="40" t="s">
        <v>38</v>
      </c>
      <c r="N317" s="40" t="s">
        <v>39</v>
      </c>
      <c r="O317" s="41"/>
      <c r="P317" s="40" t="s">
        <v>40</v>
      </c>
      <c r="Q317" s="40" t="s">
        <v>56</v>
      </c>
      <c r="R317" s="37">
        <v>1</v>
      </c>
      <c r="S317" s="40" t="s">
        <v>42</v>
      </c>
      <c r="T317" s="37">
        <v>0</v>
      </c>
      <c r="U317" s="40" t="s">
        <v>56</v>
      </c>
      <c r="V317" s="37">
        <v>8609</v>
      </c>
      <c r="W317" s="40" t="s">
        <v>936</v>
      </c>
      <c r="X317" s="40" t="s">
        <v>2145</v>
      </c>
      <c r="Y317" s="40" t="s">
        <v>45</v>
      </c>
      <c r="Z317" s="40" t="s">
        <v>2146</v>
      </c>
      <c r="AA317" s="41">
        <v>44812.429606481484</v>
      </c>
      <c r="AB317" s="40" t="s">
        <v>58</v>
      </c>
      <c r="AC317" s="10" t="str">
        <f>VLOOKUP(Data!$AB317,Name!$B:$F,2,FALSE)</f>
        <v>IT Support</v>
      </c>
      <c r="AD317" s="10" t="str">
        <f>VLOOKUP(Data!$AB317,Name!$B:$F,3,FALSE)</f>
        <v>Point IT</v>
      </c>
      <c r="AE317" s="10" t="str">
        <f>VLOOKUP(Data!$AB317,Name!$B:$F,4,FALSE)</f>
        <v>Second tier</v>
      </c>
      <c r="AF317" s="10" t="str">
        <f>VLOOKUP(Data!$AB317,Name!$B:$F,5,FALSE)</f>
        <v>Onsite</v>
      </c>
      <c r="AG317" s="40" t="s">
        <v>47</v>
      </c>
      <c r="AH317" s="40" t="s">
        <v>48</v>
      </c>
      <c r="AI317" s="40" t="s">
        <v>475</v>
      </c>
      <c r="AJ317" s="40" t="s">
        <v>2147</v>
      </c>
      <c r="AK317" s="40" t="s">
        <v>1805</v>
      </c>
      <c r="AL317" s="46"/>
      <c r="AM317" s="40" t="s">
        <v>39</v>
      </c>
      <c r="AN317" s="40" t="s">
        <v>50</v>
      </c>
      <c r="AO317" s="47">
        <v>0</v>
      </c>
      <c r="AP317" s="41">
        <v>44812.669803240744</v>
      </c>
      <c r="AQ317" s="48" t="s">
        <v>56</v>
      </c>
      <c r="AR317">
        <f t="shared" si="19"/>
        <v>10</v>
      </c>
      <c r="AS317" s="35">
        <v>0.4201388888888889</v>
      </c>
    </row>
    <row r="318" spans="1:45" ht="24" hidden="1" customHeight="1">
      <c r="A318" s="10" t="s">
        <v>35</v>
      </c>
      <c r="B318" s="10" t="s">
        <v>329</v>
      </c>
      <c r="C318" s="42">
        <v>44827.72152777778</v>
      </c>
      <c r="D318" s="42">
        <v>44812.432638888888</v>
      </c>
      <c r="E318" s="10">
        <v>2022</v>
      </c>
      <c r="F318" s="10">
        <f t="shared" si="16"/>
        <v>9</v>
      </c>
      <c r="G318" s="10">
        <f t="shared" si="17"/>
        <v>8</v>
      </c>
      <c r="H318" s="50">
        <f t="shared" si="18"/>
        <v>0.43263888888888885</v>
      </c>
      <c r="I318" s="38" t="s">
        <v>37</v>
      </c>
      <c r="J318" s="38" t="s">
        <v>39</v>
      </c>
      <c r="K318" s="36">
        <v>11447</v>
      </c>
      <c r="L318" s="39">
        <v>44825.666666666664</v>
      </c>
      <c r="M318" s="38" t="s">
        <v>2148</v>
      </c>
      <c r="N318" s="38" t="s">
        <v>66</v>
      </c>
      <c r="O318" s="39">
        <v>44819.585266203707</v>
      </c>
      <c r="P318" s="38" t="s">
        <v>40</v>
      </c>
      <c r="Q318" s="38" t="s">
        <v>56</v>
      </c>
      <c r="R318" s="36">
        <v>2</v>
      </c>
      <c r="S318" s="38" t="s">
        <v>54</v>
      </c>
      <c r="T318" s="36">
        <v>1</v>
      </c>
      <c r="U318" s="38" t="s">
        <v>41</v>
      </c>
      <c r="V318" s="36">
        <v>917390460</v>
      </c>
      <c r="W318" s="38" t="s">
        <v>1050</v>
      </c>
      <c r="X318" s="38" t="s">
        <v>1051</v>
      </c>
      <c r="Y318" s="38" t="s">
        <v>66</v>
      </c>
      <c r="Z318" s="38" t="s">
        <v>2149</v>
      </c>
      <c r="AA318" s="39">
        <v>44827.722048611111</v>
      </c>
      <c r="AB318" s="38" t="s">
        <v>159</v>
      </c>
      <c r="AC318" s="10" t="str">
        <f>VLOOKUP(Data!$AB318,Name!$B:$F,2,FALSE)</f>
        <v>Programer</v>
      </c>
      <c r="AD318" s="10" t="str">
        <f>VLOOKUP(Data!$AB318,Name!$B:$F,3,FALSE)</f>
        <v>CRA</v>
      </c>
      <c r="AE318" s="10" t="str">
        <f>VLOOKUP(Data!$AB318,Name!$B:$F,4,FALSE)</f>
        <v>Second tier</v>
      </c>
      <c r="AF318" s="10" t="str">
        <f>VLOOKUP(Data!$AB318,Name!$B:$F,5,FALSE)</f>
        <v>Second tier</v>
      </c>
      <c r="AG318" s="38" t="s">
        <v>47</v>
      </c>
      <c r="AH318" s="38" t="s">
        <v>48</v>
      </c>
      <c r="AI318" s="38" t="s">
        <v>330</v>
      </c>
      <c r="AJ318" s="38" t="s">
        <v>1052</v>
      </c>
      <c r="AK318" s="38" t="s">
        <v>628</v>
      </c>
      <c r="AL318" s="43"/>
      <c r="AM318" s="38" t="s">
        <v>39</v>
      </c>
      <c r="AN318" s="38" t="s">
        <v>53</v>
      </c>
      <c r="AO318" s="44">
        <v>0</v>
      </c>
      <c r="AP318" s="39">
        <v>44827.722048611111</v>
      </c>
      <c r="AQ318" s="45" t="s">
        <v>56</v>
      </c>
      <c r="AR318">
        <f t="shared" si="19"/>
        <v>10</v>
      </c>
      <c r="AS318" s="35">
        <v>0.43263888888888885</v>
      </c>
    </row>
    <row r="319" spans="1:45" ht="24" hidden="1" customHeight="1">
      <c r="A319" s="10" t="s">
        <v>35</v>
      </c>
      <c r="B319" s="10" t="s">
        <v>178</v>
      </c>
      <c r="C319" s="42">
        <v>44812.669444444444</v>
      </c>
      <c r="D319" s="42">
        <v>44812.43472222222</v>
      </c>
      <c r="E319" s="10">
        <v>2022</v>
      </c>
      <c r="F319" s="10">
        <f t="shared" si="16"/>
        <v>9</v>
      </c>
      <c r="G319" s="10">
        <f t="shared" si="17"/>
        <v>8</v>
      </c>
      <c r="H319" s="50">
        <f t="shared" si="18"/>
        <v>0.43472222222222223</v>
      </c>
      <c r="I319" s="40" t="s">
        <v>37</v>
      </c>
      <c r="J319" s="40" t="s">
        <v>2150</v>
      </c>
      <c r="K319" s="37">
        <v>11448</v>
      </c>
      <c r="L319" s="41">
        <v>44817.359629629631</v>
      </c>
      <c r="M319" s="40" t="s">
        <v>38</v>
      </c>
      <c r="N319" s="40" t="s">
        <v>39</v>
      </c>
      <c r="O319" s="41"/>
      <c r="P319" s="40" t="s">
        <v>40</v>
      </c>
      <c r="Q319" s="40" t="s">
        <v>56</v>
      </c>
      <c r="R319" s="37">
        <v>1</v>
      </c>
      <c r="S319" s="40" t="s">
        <v>54</v>
      </c>
      <c r="T319" s="37">
        <v>0</v>
      </c>
      <c r="U319" s="40" t="s">
        <v>41</v>
      </c>
      <c r="V319" s="37">
        <v>917390460</v>
      </c>
      <c r="W319" s="40" t="s">
        <v>1050</v>
      </c>
      <c r="X319" s="40" t="s">
        <v>1051</v>
      </c>
      <c r="Y319" s="40" t="s">
        <v>45</v>
      </c>
      <c r="Z319" s="40" t="s">
        <v>2151</v>
      </c>
      <c r="AA319" s="41">
        <v>44812.625902777778</v>
      </c>
      <c r="AB319" s="40" t="s">
        <v>81</v>
      </c>
      <c r="AC319" s="10" t="str">
        <f>VLOOKUP(Data!$AB319,Name!$B:$F,2,FALSE)</f>
        <v>IT Support</v>
      </c>
      <c r="AD319" s="10" t="str">
        <f>VLOOKUP(Data!$AB319,Name!$B:$F,3,FALSE)</f>
        <v>Point IT</v>
      </c>
      <c r="AE319" s="10" t="str">
        <f>VLOOKUP(Data!$AB319,Name!$B:$F,4,FALSE)</f>
        <v>Second tier</v>
      </c>
      <c r="AF319" s="10" t="str">
        <f>VLOOKUP(Data!$AB319,Name!$B:$F,5,FALSE)</f>
        <v>Onsite</v>
      </c>
      <c r="AG319" s="40" t="s">
        <v>47</v>
      </c>
      <c r="AH319" s="40" t="s">
        <v>48</v>
      </c>
      <c r="AI319" s="40" t="s">
        <v>182</v>
      </c>
      <c r="AJ319" s="40" t="s">
        <v>2152</v>
      </c>
      <c r="AK319" s="40" t="s">
        <v>628</v>
      </c>
      <c r="AL319" s="46"/>
      <c r="AM319" s="40" t="s">
        <v>39</v>
      </c>
      <c r="AN319" s="40" t="s">
        <v>53</v>
      </c>
      <c r="AO319" s="47">
        <v>0</v>
      </c>
      <c r="AP319" s="41">
        <v>44812.670046296298</v>
      </c>
      <c r="AQ319" s="48" t="s">
        <v>56</v>
      </c>
      <c r="AR319">
        <f t="shared" si="19"/>
        <v>10</v>
      </c>
      <c r="AS319" s="35">
        <v>0.43472222222222223</v>
      </c>
    </row>
    <row r="320" spans="1:45" ht="24" hidden="1" customHeight="1">
      <c r="A320" s="10" t="s">
        <v>35</v>
      </c>
      <c r="B320" s="10" t="s">
        <v>54</v>
      </c>
      <c r="C320" s="42">
        <v>44812.450694444444</v>
      </c>
      <c r="D320" s="42">
        <v>44812.441666666666</v>
      </c>
      <c r="E320" s="10">
        <v>2022</v>
      </c>
      <c r="F320" s="10">
        <f t="shared" si="16"/>
        <v>9</v>
      </c>
      <c r="G320" s="10">
        <f t="shared" si="17"/>
        <v>8</v>
      </c>
      <c r="H320" s="50">
        <f t="shared" si="18"/>
        <v>0.44166666666666665</v>
      </c>
      <c r="I320" s="38" t="s">
        <v>37</v>
      </c>
      <c r="J320" s="38" t="s">
        <v>2153</v>
      </c>
      <c r="K320" s="36">
        <v>11449</v>
      </c>
      <c r="L320" s="39">
        <v>44824.441979166666</v>
      </c>
      <c r="M320" s="38" t="s">
        <v>38</v>
      </c>
      <c r="N320" s="38" t="s">
        <v>39</v>
      </c>
      <c r="O320" s="39"/>
      <c r="P320" s="38" t="s">
        <v>40</v>
      </c>
      <c r="Q320" s="38" t="s">
        <v>56</v>
      </c>
      <c r="R320" s="36">
        <v>1</v>
      </c>
      <c r="S320" s="38" t="s">
        <v>135</v>
      </c>
      <c r="T320" s="36">
        <v>0</v>
      </c>
      <c r="U320" s="38" t="s">
        <v>56</v>
      </c>
      <c r="V320" s="36">
        <v>8595</v>
      </c>
      <c r="W320" s="38" t="s">
        <v>1026</v>
      </c>
      <c r="X320" s="38" t="s">
        <v>1027</v>
      </c>
      <c r="Y320" s="38" t="s">
        <v>45</v>
      </c>
      <c r="Z320" s="38" t="s">
        <v>2154</v>
      </c>
      <c r="AA320" s="39">
        <v>44812.450787037036</v>
      </c>
      <c r="AB320" s="38" t="s">
        <v>96</v>
      </c>
      <c r="AC320" s="10" t="str">
        <f>VLOOKUP(Data!$AB320,Name!$B:$F,2,FALSE)</f>
        <v>E-sarabun</v>
      </c>
      <c r="AD320" s="10" t="str">
        <f>VLOOKUP(Data!$AB320,Name!$B:$F,3,FALSE)</f>
        <v>CRA</v>
      </c>
      <c r="AE320" s="10" t="str">
        <f>VLOOKUP(Data!$AB320,Name!$B:$F,4,FALSE)</f>
        <v>Second tier</v>
      </c>
      <c r="AF320" s="10" t="str">
        <f>VLOOKUP(Data!$AB320,Name!$B:$F,5,FALSE)</f>
        <v>Second tier</v>
      </c>
      <c r="AG320" s="38" t="s">
        <v>47</v>
      </c>
      <c r="AH320" s="38" t="s">
        <v>48</v>
      </c>
      <c r="AI320" s="38" t="s">
        <v>97</v>
      </c>
      <c r="AJ320" s="38" t="s">
        <v>2155</v>
      </c>
      <c r="AK320" s="38" t="s">
        <v>1776</v>
      </c>
      <c r="AL320" s="43">
        <v>44686</v>
      </c>
      <c r="AM320" s="38" t="s">
        <v>39</v>
      </c>
      <c r="AN320" s="38" t="s">
        <v>53</v>
      </c>
      <c r="AO320" s="44">
        <v>0</v>
      </c>
      <c r="AP320" s="39">
        <v>44812.451203703706</v>
      </c>
      <c r="AQ320" s="45" t="s">
        <v>56</v>
      </c>
      <c r="AR320">
        <f t="shared" si="19"/>
        <v>10</v>
      </c>
      <c r="AS320" s="35">
        <v>0.44166666666666665</v>
      </c>
    </row>
    <row r="321" spans="1:45" ht="24" hidden="1" customHeight="1">
      <c r="A321" s="10" t="s">
        <v>35</v>
      </c>
      <c r="B321" s="10" t="s">
        <v>178</v>
      </c>
      <c r="C321" s="10"/>
      <c r="D321" s="42">
        <v>44812.443749999999</v>
      </c>
      <c r="E321" s="10">
        <v>2022</v>
      </c>
      <c r="F321" s="10">
        <f t="shared" si="16"/>
        <v>9</v>
      </c>
      <c r="G321" s="10">
        <f t="shared" si="17"/>
        <v>8</v>
      </c>
      <c r="H321" s="50">
        <f t="shared" si="18"/>
        <v>0.44375000000000003</v>
      </c>
      <c r="I321" s="40" t="s">
        <v>37</v>
      </c>
      <c r="J321" s="40" t="s">
        <v>2156</v>
      </c>
      <c r="K321" s="37">
        <v>11450</v>
      </c>
      <c r="L321" s="41">
        <v>44825.416666666664</v>
      </c>
      <c r="M321" s="40" t="s">
        <v>2157</v>
      </c>
      <c r="N321" s="40" t="s">
        <v>45</v>
      </c>
      <c r="O321" s="41">
        <v>44812.458287037036</v>
      </c>
      <c r="P321" s="40" t="s">
        <v>40</v>
      </c>
      <c r="Q321" s="40" t="s">
        <v>56</v>
      </c>
      <c r="R321" s="37">
        <v>3</v>
      </c>
      <c r="S321" s="40" t="s">
        <v>54</v>
      </c>
      <c r="T321" s="37">
        <v>1</v>
      </c>
      <c r="U321" s="40" t="s">
        <v>56</v>
      </c>
      <c r="V321" s="37">
        <v>8462</v>
      </c>
      <c r="W321" s="40" t="s">
        <v>1927</v>
      </c>
      <c r="X321" s="40" t="s">
        <v>1928</v>
      </c>
      <c r="Y321" s="40" t="s">
        <v>39</v>
      </c>
      <c r="Z321" s="40" t="s">
        <v>39</v>
      </c>
      <c r="AA321" s="41"/>
      <c r="AB321" s="40" t="s">
        <v>215</v>
      </c>
      <c r="AC321" s="10" t="str">
        <f>VLOOKUP(Data!$AB321,Name!$B:$F,2,FALSE)</f>
        <v>IT Support</v>
      </c>
      <c r="AD321" s="10" t="str">
        <f>VLOOKUP(Data!$AB321,Name!$B:$F,3,FALSE)</f>
        <v>CRA</v>
      </c>
      <c r="AE321" s="10" t="str">
        <f>VLOOKUP(Data!$AB321,Name!$B:$F,4,FALSE)</f>
        <v>Second tier</v>
      </c>
      <c r="AF321" s="10" t="str">
        <f>VLOOKUP(Data!$AB321,Name!$B:$F,5,FALSE)</f>
        <v>Onsite</v>
      </c>
      <c r="AG321" s="40" t="s">
        <v>47</v>
      </c>
      <c r="AH321" s="40" t="s">
        <v>160</v>
      </c>
      <c r="AI321" s="40" t="s">
        <v>283</v>
      </c>
      <c r="AJ321" s="40" t="s">
        <v>2158</v>
      </c>
      <c r="AK321" s="40" t="s">
        <v>1389</v>
      </c>
      <c r="AL321" s="46"/>
      <c r="AM321" s="40" t="s">
        <v>39</v>
      </c>
      <c r="AN321" s="40" t="s">
        <v>53</v>
      </c>
      <c r="AO321" s="47">
        <v>0</v>
      </c>
      <c r="AP321" s="41">
        <v>44834.413946759261</v>
      </c>
      <c r="AQ321" s="48" t="s">
        <v>56</v>
      </c>
      <c r="AR321">
        <f t="shared" si="19"/>
        <v>10</v>
      </c>
      <c r="AS321" s="35">
        <v>0.44375000000000003</v>
      </c>
    </row>
    <row r="322" spans="1:45" ht="24" hidden="1" customHeight="1">
      <c r="A322" s="10" t="s">
        <v>35</v>
      </c>
      <c r="B322" s="10" t="s">
        <v>54</v>
      </c>
      <c r="C322" s="42">
        <v>44812.49722222222</v>
      </c>
      <c r="D322" s="42">
        <v>44812.472916666666</v>
      </c>
      <c r="E322" s="10">
        <v>2022</v>
      </c>
      <c r="F322" s="10">
        <f t="shared" si="16"/>
        <v>9</v>
      </c>
      <c r="G322" s="10">
        <f t="shared" si="17"/>
        <v>8</v>
      </c>
      <c r="H322" s="50">
        <f t="shared" si="18"/>
        <v>0.47291666666666665</v>
      </c>
      <c r="I322" s="38" t="s">
        <v>37</v>
      </c>
      <c r="J322" s="38" t="s">
        <v>39</v>
      </c>
      <c r="K322" s="36">
        <v>11451</v>
      </c>
      <c r="L322" s="39">
        <v>44817.348611111112</v>
      </c>
      <c r="M322" s="38" t="s">
        <v>38</v>
      </c>
      <c r="N322" s="38" t="s">
        <v>39</v>
      </c>
      <c r="O322" s="39"/>
      <c r="P322" s="38" t="s">
        <v>40</v>
      </c>
      <c r="Q322" s="38" t="s">
        <v>56</v>
      </c>
      <c r="R322" s="36">
        <v>1</v>
      </c>
      <c r="S322" s="38" t="s">
        <v>135</v>
      </c>
      <c r="T322" s="36">
        <v>0</v>
      </c>
      <c r="U322" s="38" t="s">
        <v>41</v>
      </c>
      <c r="V322" s="36">
        <v>6312</v>
      </c>
      <c r="W322" s="38" t="s">
        <v>194</v>
      </c>
      <c r="X322" s="38" t="s">
        <v>195</v>
      </c>
      <c r="Y322" s="38" t="s">
        <v>45</v>
      </c>
      <c r="Z322" s="38" t="s">
        <v>2159</v>
      </c>
      <c r="AA322" s="39">
        <v>44812.497395833336</v>
      </c>
      <c r="AB322" s="38" t="s">
        <v>96</v>
      </c>
      <c r="AC322" s="10" t="str">
        <f>VLOOKUP(Data!$AB322,Name!$B:$F,2,FALSE)</f>
        <v>E-sarabun</v>
      </c>
      <c r="AD322" s="10" t="str">
        <f>VLOOKUP(Data!$AB322,Name!$B:$F,3,FALSE)</f>
        <v>CRA</v>
      </c>
      <c r="AE322" s="10" t="str">
        <f>VLOOKUP(Data!$AB322,Name!$B:$F,4,FALSE)</f>
        <v>Second tier</v>
      </c>
      <c r="AF322" s="10" t="str">
        <f>VLOOKUP(Data!$AB322,Name!$B:$F,5,FALSE)</f>
        <v>Second tier</v>
      </c>
      <c r="AG322" s="38" t="s">
        <v>47</v>
      </c>
      <c r="AH322" s="38" t="s">
        <v>48</v>
      </c>
      <c r="AI322" s="38" t="s">
        <v>97</v>
      </c>
      <c r="AJ322" s="38" t="s">
        <v>1519</v>
      </c>
      <c r="AK322" s="38" t="s">
        <v>538</v>
      </c>
      <c r="AL322" s="43"/>
      <c r="AM322" s="38" t="s">
        <v>39</v>
      </c>
      <c r="AN322" s="38" t="s">
        <v>53</v>
      </c>
      <c r="AO322" s="44">
        <v>0</v>
      </c>
      <c r="AP322" s="39">
        <v>44812.497395833336</v>
      </c>
      <c r="AQ322" s="45" t="s">
        <v>56</v>
      </c>
      <c r="AR322">
        <f t="shared" si="19"/>
        <v>11</v>
      </c>
      <c r="AS322" s="35">
        <v>0.47291666666666665</v>
      </c>
    </row>
    <row r="323" spans="1:45" ht="24" hidden="1" customHeight="1">
      <c r="A323" s="10" t="s">
        <v>35</v>
      </c>
      <c r="B323" s="10" t="s">
        <v>171</v>
      </c>
      <c r="C323" s="42">
        <v>44812.695833333331</v>
      </c>
      <c r="D323" s="42">
        <v>44812.476388888892</v>
      </c>
      <c r="E323" s="10">
        <v>2022</v>
      </c>
      <c r="F323" s="10">
        <f t="shared" ref="F323:F386" si="20">MONTH(D323)</f>
        <v>9</v>
      </c>
      <c r="G323" s="10">
        <f t="shared" ref="G323:G386" si="21">DAY(D323)</f>
        <v>8</v>
      </c>
      <c r="H323" s="50">
        <f t="shared" ref="H323:H386" si="22">TIME(HOUR(D323),MINUTE(D323),SECOND(D323))</f>
        <v>0.47638888888888892</v>
      </c>
      <c r="I323" s="40" t="s">
        <v>37</v>
      </c>
      <c r="J323" s="40" t="s">
        <v>2160</v>
      </c>
      <c r="K323" s="37">
        <v>11452</v>
      </c>
      <c r="L323" s="41">
        <v>44824.486296296294</v>
      </c>
      <c r="M323" s="40" t="s">
        <v>38</v>
      </c>
      <c r="N323" s="40" t="s">
        <v>39</v>
      </c>
      <c r="O323" s="41"/>
      <c r="P323" s="40" t="s">
        <v>40</v>
      </c>
      <c r="Q323" s="40" t="s">
        <v>56</v>
      </c>
      <c r="R323" s="37">
        <v>1</v>
      </c>
      <c r="S323" s="40" t="s">
        <v>42</v>
      </c>
      <c r="T323" s="37">
        <v>0</v>
      </c>
      <c r="U323" s="40" t="s">
        <v>56</v>
      </c>
      <c r="V323" s="37">
        <v>890805669</v>
      </c>
      <c r="W323" s="40" t="s">
        <v>344</v>
      </c>
      <c r="X323" s="40" t="s">
        <v>345</v>
      </c>
      <c r="Y323" s="40" t="s">
        <v>45</v>
      </c>
      <c r="Z323" s="40" t="s">
        <v>2161</v>
      </c>
      <c r="AA323" s="41">
        <v>44812.686562499999</v>
      </c>
      <c r="AB323" s="40" t="s">
        <v>46</v>
      </c>
      <c r="AC323" s="10" t="str">
        <f>VLOOKUP(Data!$AB323,Name!$B:$F,2,FALSE)</f>
        <v>IT Support</v>
      </c>
      <c r="AD323" s="10" t="str">
        <f>VLOOKUP(Data!$AB323,Name!$B:$F,3,FALSE)</f>
        <v>Point IT</v>
      </c>
      <c r="AE323" s="10" t="str">
        <f>VLOOKUP(Data!$AB323,Name!$B:$F,4,FALSE)</f>
        <v>Second tier</v>
      </c>
      <c r="AF323" s="10" t="str">
        <f>VLOOKUP(Data!$AB323,Name!$B:$F,5,FALSE)</f>
        <v>Onsite</v>
      </c>
      <c r="AG323" s="40" t="s">
        <v>47</v>
      </c>
      <c r="AH323" s="40" t="s">
        <v>48</v>
      </c>
      <c r="AI323" s="40" t="s">
        <v>190</v>
      </c>
      <c r="AJ323" s="40" t="s">
        <v>2162</v>
      </c>
      <c r="AK323" s="40" t="s">
        <v>688</v>
      </c>
      <c r="AL323" s="46"/>
      <c r="AM323" s="40" t="s">
        <v>39</v>
      </c>
      <c r="AN323" s="40" t="s">
        <v>50</v>
      </c>
      <c r="AO323" s="47">
        <v>0</v>
      </c>
      <c r="AP323" s="41">
        <v>44812.696018518516</v>
      </c>
      <c r="AQ323" s="48" t="s">
        <v>56</v>
      </c>
      <c r="AR323">
        <f t="shared" ref="AR323:AR386" si="23">HOUR(AS323)</f>
        <v>11</v>
      </c>
      <c r="AS323" s="35">
        <v>0.47638888888888892</v>
      </c>
    </row>
    <row r="324" spans="1:45" ht="24" hidden="1" customHeight="1">
      <c r="A324" s="10" t="s">
        <v>35</v>
      </c>
      <c r="B324" s="10" t="s">
        <v>452</v>
      </c>
      <c r="C324" s="42">
        <v>44812.508333333331</v>
      </c>
      <c r="D324" s="42">
        <v>44812.476388888892</v>
      </c>
      <c r="E324" s="10">
        <v>2022</v>
      </c>
      <c r="F324" s="10">
        <f t="shared" si="20"/>
        <v>9</v>
      </c>
      <c r="G324" s="10">
        <f t="shared" si="21"/>
        <v>8</v>
      </c>
      <c r="H324" s="50">
        <f t="shared" si="22"/>
        <v>0.47638888888888892</v>
      </c>
      <c r="I324" s="38" t="s">
        <v>37</v>
      </c>
      <c r="J324" s="38" t="s">
        <v>2163</v>
      </c>
      <c r="K324" s="36">
        <v>11453</v>
      </c>
      <c r="L324" s="39">
        <v>44824.477164351854</v>
      </c>
      <c r="M324" s="38" t="s">
        <v>2164</v>
      </c>
      <c r="N324" s="38" t="s">
        <v>45</v>
      </c>
      <c r="O324" s="39">
        <v>44812.507037037038</v>
      </c>
      <c r="P324" s="38" t="s">
        <v>40</v>
      </c>
      <c r="Q324" s="38" t="s">
        <v>56</v>
      </c>
      <c r="R324" s="36">
        <v>2</v>
      </c>
      <c r="S324" s="38" t="s">
        <v>453</v>
      </c>
      <c r="T324" s="36">
        <v>1</v>
      </c>
      <c r="U324" s="38" t="s">
        <v>56</v>
      </c>
      <c r="V324" s="36">
        <v>6219</v>
      </c>
      <c r="W324" s="38" t="s">
        <v>1099</v>
      </c>
      <c r="X324" s="38" t="s">
        <v>2165</v>
      </c>
      <c r="Y324" s="38" t="s">
        <v>45</v>
      </c>
      <c r="Z324" s="38" t="s">
        <v>2166</v>
      </c>
      <c r="AA324" s="39">
        <v>44812.508356481485</v>
      </c>
      <c r="AB324" s="38" t="s">
        <v>321</v>
      </c>
      <c r="AC324" s="10" t="str">
        <f>VLOOKUP(Data!$AB324,Name!$B:$F,2,FALSE)</f>
        <v>Application Support</v>
      </c>
      <c r="AD324" s="10" t="str">
        <f>VLOOKUP(Data!$AB324,Name!$B:$F,3,FALSE)</f>
        <v>CRA</v>
      </c>
      <c r="AE324" s="10" t="str">
        <f>VLOOKUP(Data!$AB324,Name!$B:$F,4,FALSE)</f>
        <v>Second tier</v>
      </c>
      <c r="AF324" s="10" t="str">
        <f>VLOOKUP(Data!$AB324,Name!$B:$F,5,FALSE)</f>
        <v>Second tier</v>
      </c>
      <c r="AG324" s="38" t="s">
        <v>47</v>
      </c>
      <c r="AH324" s="38" t="s">
        <v>48</v>
      </c>
      <c r="AI324" s="38" t="s">
        <v>455</v>
      </c>
      <c r="AJ324" s="38" t="s">
        <v>2167</v>
      </c>
      <c r="AK324" s="38" t="s">
        <v>2168</v>
      </c>
      <c r="AL324" s="43"/>
      <c r="AM324" s="38" t="s">
        <v>39</v>
      </c>
      <c r="AN324" s="38" t="s">
        <v>50</v>
      </c>
      <c r="AO324" s="44">
        <v>0</v>
      </c>
      <c r="AP324" s="39">
        <v>44812.508356481485</v>
      </c>
      <c r="AQ324" s="45" t="s">
        <v>56</v>
      </c>
      <c r="AR324">
        <f t="shared" si="23"/>
        <v>11</v>
      </c>
      <c r="AS324" s="35">
        <v>0.47638888888888892</v>
      </c>
    </row>
    <row r="325" spans="1:45" ht="24" hidden="1" customHeight="1">
      <c r="A325" s="10" t="s">
        <v>35</v>
      </c>
      <c r="B325" s="10" t="s">
        <v>171</v>
      </c>
      <c r="C325" s="42">
        <v>44812.59097222222</v>
      </c>
      <c r="D325" s="42">
        <v>44812.48333333333</v>
      </c>
      <c r="E325" s="10">
        <v>2022</v>
      </c>
      <c r="F325" s="10">
        <f t="shared" si="20"/>
        <v>9</v>
      </c>
      <c r="G325" s="10">
        <f t="shared" si="21"/>
        <v>8</v>
      </c>
      <c r="H325" s="50">
        <f t="shared" si="22"/>
        <v>0.48333333333333334</v>
      </c>
      <c r="I325" s="40" t="s">
        <v>37</v>
      </c>
      <c r="J325" s="40" t="s">
        <v>828</v>
      </c>
      <c r="K325" s="37">
        <v>11454</v>
      </c>
      <c r="L325" s="41">
        <v>44824.484629629631</v>
      </c>
      <c r="M325" s="40" t="s">
        <v>38</v>
      </c>
      <c r="N325" s="40" t="s">
        <v>39</v>
      </c>
      <c r="O325" s="41"/>
      <c r="P325" s="40" t="s">
        <v>40</v>
      </c>
      <c r="Q325" s="40" t="s">
        <v>56</v>
      </c>
      <c r="R325" s="37">
        <v>1</v>
      </c>
      <c r="S325" s="40" t="s">
        <v>42</v>
      </c>
      <c r="T325" s="37">
        <v>0</v>
      </c>
      <c r="U325" s="40" t="s">
        <v>56</v>
      </c>
      <c r="V325" s="37">
        <v>6235</v>
      </c>
      <c r="W325" s="40" t="s">
        <v>1553</v>
      </c>
      <c r="X325" s="40" t="s">
        <v>1554</v>
      </c>
      <c r="Y325" s="40" t="s">
        <v>45</v>
      </c>
      <c r="Z325" s="40" t="s">
        <v>2169</v>
      </c>
      <c r="AA325" s="41">
        <v>44812.591273148151</v>
      </c>
      <c r="AB325" s="40" t="s">
        <v>223</v>
      </c>
      <c r="AC325" s="10" t="str">
        <f>VLOOKUP(Data!$AB325,Name!$B:$F,2,FALSE)</f>
        <v>IT Support</v>
      </c>
      <c r="AD325" s="10" t="str">
        <f>VLOOKUP(Data!$AB325,Name!$B:$F,3,FALSE)</f>
        <v>Point IT</v>
      </c>
      <c r="AE325" s="10" t="str">
        <f>VLOOKUP(Data!$AB325,Name!$B:$F,4,FALSE)</f>
        <v>Second tier</v>
      </c>
      <c r="AF325" s="10" t="str">
        <f>VLOOKUP(Data!$AB325,Name!$B:$F,5,FALSE)</f>
        <v>Onsite</v>
      </c>
      <c r="AG325" s="40" t="s">
        <v>47</v>
      </c>
      <c r="AH325" s="40" t="s">
        <v>48</v>
      </c>
      <c r="AI325" s="40" t="s">
        <v>210</v>
      </c>
      <c r="AJ325" s="40" t="s">
        <v>2170</v>
      </c>
      <c r="AK325" s="40" t="s">
        <v>2168</v>
      </c>
      <c r="AL325" s="46"/>
      <c r="AM325" s="40" t="s">
        <v>39</v>
      </c>
      <c r="AN325" s="40" t="s">
        <v>50</v>
      </c>
      <c r="AO325" s="47">
        <v>0</v>
      </c>
      <c r="AP325" s="41">
        <v>44812.591273148151</v>
      </c>
      <c r="AQ325" s="48" t="s">
        <v>56</v>
      </c>
      <c r="AR325">
        <f t="shared" si="23"/>
        <v>11</v>
      </c>
      <c r="AS325" s="35">
        <v>0.48333333333333334</v>
      </c>
    </row>
    <row r="326" spans="1:45" ht="24" hidden="1" customHeight="1">
      <c r="A326" s="10" t="s">
        <v>35</v>
      </c>
      <c r="B326" s="10" t="s">
        <v>54</v>
      </c>
      <c r="C326" s="42">
        <v>44812.530555555553</v>
      </c>
      <c r="D326" s="42">
        <v>44812.501388888886</v>
      </c>
      <c r="E326" s="10">
        <v>2022</v>
      </c>
      <c r="F326" s="10">
        <f t="shared" si="20"/>
        <v>9</v>
      </c>
      <c r="G326" s="10">
        <f t="shared" si="21"/>
        <v>8</v>
      </c>
      <c r="H326" s="50">
        <f t="shared" si="22"/>
        <v>0.50138888888888888</v>
      </c>
      <c r="I326" s="38" t="s">
        <v>37</v>
      </c>
      <c r="J326" s="38" t="s">
        <v>39</v>
      </c>
      <c r="K326" s="36">
        <v>11455</v>
      </c>
      <c r="L326" s="39">
        <v>44817.376932870371</v>
      </c>
      <c r="M326" s="38" t="s">
        <v>38</v>
      </c>
      <c r="N326" s="38" t="s">
        <v>39</v>
      </c>
      <c r="O326" s="39"/>
      <c r="P326" s="38" t="s">
        <v>40</v>
      </c>
      <c r="Q326" s="38" t="s">
        <v>56</v>
      </c>
      <c r="R326" s="36">
        <v>1</v>
      </c>
      <c r="S326" s="38" t="s">
        <v>119</v>
      </c>
      <c r="T326" s="36">
        <v>0</v>
      </c>
      <c r="U326" s="38" t="s">
        <v>41</v>
      </c>
      <c r="V326" s="36">
        <v>8447</v>
      </c>
      <c r="W326" s="38" t="s">
        <v>2171</v>
      </c>
      <c r="X326" s="38" t="s">
        <v>2172</v>
      </c>
      <c r="Y326" s="38" t="s">
        <v>45</v>
      </c>
      <c r="Z326" s="38" t="s">
        <v>2173</v>
      </c>
      <c r="AA326" s="39">
        <v>44812.531006944446</v>
      </c>
      <c r="AB326" s="38" t="s">
        <v>110</v>
      </c>
      <c r="AC326" s="10" t="str">
        <f>VLOOKUP(Data!$AB326,Name!$B:$F,2,FALSE)</f>
        <v>E-sarabun</v>
      </c>
      <c r="AD326" s="10" t="str">
        <f>VLOOKUP(Data!$AB326,Name!$B:$F,3,FALSE)</f>
        <v>CRA</v>
      </c>
      <c r="AE326" s="10" t="str">
        <f>VLOOKUP(Data!$AB326,Name!$B:$F,4,FALSE)</f>
        <v>Second tier</v>
      </c>
      <c r="AF326" s="10" t="str">
        <f>VLOOKUP(Data!$AB326,Name!$B:$F,5,FALSE)</f>
        <v>Second tier</v>
      </c>
      <c r="AG326" s="38" t="s">
        <v>47</v>
      </c>
      <c r="AH326" s="38" t="s">
        <v>48</v>
      </c>
      <c r="AI326" s="38" t="s">
        <v>97</v>
      </c>
      <c r="AJ326" s="38" t="s">
        <v>2174</v>
      </c>
      <c r="AK326" s="38" t="s">
        <v>717</v>
      </c>
      <c r="AL326" s="43"/>
      <c r="AM326" s="38" t="s">
        <v>39</v>
      </c>
      <c r="AN326" s="38" t="s">
        <v>53</v>
      </c>
      <c r="AO326" s="44">
        <v>0</v>
      </c>
      <c r="AP326" s="39">
        <v>44812.531006944446</v>
      </c>
      <c r="AQ326" s="45" t="s">
        <v>56</v>
      </c>
      <c r="AR326">
        <f t="shared" si="23"/>
        <v>12</v>
      </c>
      <c r="AS326" s="35">
        <v>0.50138888888888888</v>
      </c>
    </row>
    <row r="327" spans="1:45" ht="24" hidden="1" customHeight="1">
      <c r="A327" s="10" t="s">
        <v>35</v>
      </c>
      <c r="B327" s="10" t="s">
        <v>329</v>
      </c>
      <c r="C327" s="42">
        <v>44825.609027777777</v>
      </c>
      <c r="D327" s="42">
        <v>44812.511111111111</v>
      </c>
      <c r="E327" s="10">
        <v>2022</v>
      </c>
      <c r="F327" s="10">
        <f t="shared" si="20"/>
        <v>9</v>
      </c>
      <c r="G327" s="10">
        <f t="shared" si="21"/>
        <v>8</v>
      </c>
      <c r="H327" s="50">
        <f t="shared" si="22"/>
        <v>0.51111111111111118</v>
      </c>
      <c r="I327" s="40" t="s">
        <v>37</v>
      </c>
      <c r="J327" s="40" t="s">
        <v>2175</v>
      </c>
      <c r="K327" s="37">
        <v>11456</v>
      </c>
      <c r="L327" s="41">
        <v>44824.5</v>
      </c>
      <c r="M327" s="40" t="s">
        <v>38</v>
      </c>
      <c r="N327" s="40" t="s">
        <v>39</v>
      </c>
      <c r="O327" s="41"/>
      <c r="P327" s="40" t="s">
        <v>40</v>
      </c>
      <c r="Q327" s="40" t="s">
        <v>56</v>
      </c>
      <c r="R327" s="37">
        <v>2</v>
      </c>
      <c r="S327" s="40" t="s">
        <v>518</v>
      </c>
      <c r="T327" s="37">
        <v>0</v>
      </c>
      <c r="U327" s="40" t="s">
        <v>56</v>
      </c>
      <c r="V327" s="37">
        <v>648575354</v>
      </c>
      <c r="W327" s="40" t="s">
        <v>78</v>
      </c>
      <c r="X327" s="40" t="s">
        <v>79</v>
      </c>
      <c r="Y327" s="40" t="s">
        <v>45</v>
      </c>
      <c r="Z327" s="40" t="s">
        <v>2176</v>
      </c>
      <c r="AA327" s="41">
        <v>44823.576168981483</v>
      </c>
      <c r="AB327" s="40" t="s">
        <v>215</v>
      </c>
      <c r="AC327" s="10" t="str">
        <f>VLOOKUP(Data!$AB327,Name!$B:$F,2,FALSE)</f>
        <v>IT Support</v>
      </c>
      <c r="AD327" s="10" t="str">
        <f>VLOOKUP(Data!$AB327,Name!$B:$F,3,FALSE)</f>
        <v>CRA</v>
      </c>
      <c r="AE327" s="10" t="str">
        <f>VLOOKUP(Data!$AB327,Name!$B:$F,4,FALSE)</f>
        <v>Second tier</v>
      </c>
      <c r="AF327" s="10" t="str">
        <f>VLOOKUP(Data!$AB327,Name!$B:$F,5,FALSE)</f>
        <v>Onsite</v>
      </c>
      <c r="AG327" s="40" t="s">
        <v>47</v>
      </c>
      <c r="AH327" s="40" t="s">
        <v>48</v>
      </c>
      <c r="AI327" s="40" t="s">
        <v>330</v>
      </c>
      <c r="AJ327" s="40" t="s">
        <v>2177</v>
      </c>
      <c r="AK327" s="40" t="s">
        <v>557</v>
      </c>
      <c r="AL327" s="46">
        <v>44686</v>
      </c>
      <c r="AM327" s="40" t="s">
        <v>39</v>
      </c>
      <c r="AN327" s="40" t="s">
        <v>53</v>
      </c>
      <c r="AO327" s="47">
        <v>0</v>
      </c>
      <c r="AP327" s="41">
        <v>44837.572824074072</v>
      </c>
      <c r="AQ327" s="48" t="s">
        <v>56</v>
      </c>
      <c r="AR327">
        <f t="shared" si="23"/>
        <v>12</v>
      </c>
      <c r="AS327" s="35">
        <v>0.51111111111111118</v>
      </c>
    </row>
    <row r="328" spans="1:45" ht="24" hidden="1" customHeight="1">
      <c r="A328" s="10" t="s">
        <v>35</v>
      </c>
      <c r="B328" s="10" t="s">
        <v>737</v>
      </c>
      <c r="C328" s="10"/>
      <c r="D328" s="42">
        <v>44812.529861111114</v>
      </c>
      <c r="E328" s="10">
        <v>2022</v>
      </c>
      <c r="F328" s="10">
        <f t="shared" si="20"/>
        <v>9</v>
      </c>
      <c r="G328" s="10">
        <f t="shared" si="21"/>
        <v>8</v>
      </c>
      <c r="H328" s="50">
        <f t="shared" si="22"/>
        <v>0.52986111111111112</v>
      </c>
      <c r="I328" s="38" t="s">
        <v>37</v>
      </c>
      <c r="J328" s="38" t="s">
        <v>39</v>
      </c>
      <c r="K328" s="36">
        <v>11457</v>
      </c>
      <c r="L328" s="39">
        <v>44817.405011574076</v>
      </c>
      <c r="M328" s="38" t="s">
        <v>38</v>
      </c>
      <c r="N328" s="38" t="s">
        <v>39</v>
      </c>
      <c r="O328" s="39"/>
      <c r="P328" s="38" t="s">
        <v>40</v>
      </c>
      <c r="Q328" s="38" t="s">
        <v>56</v>
      </c>
      <c r="R328" s="36">
        <v>1</v>
      </c>
      <c r="S328" s="38" t="s">
        <v>948</v>
      </c>
      <c r="T328" s="36">
        <v>0</v>
      </c>
      <c r="U328" s="38" t="s">
        <v>41</v>
      </c>
      <c r="V328" s="36">
        <v>8128</v>
      </c>
      <c r="W328" s="38" t="s">
        <v>492</v>
      </c>
      <c r="X328" s="38" t="s">
        <v>493</v>
      </c>
      <c r="Y328" s="38" t="s">
        <v>39</v>
      </c>
      <c r="Z328" s="38" t="s">
        <v>39</v>
      </c>
      <c r="AA328" s="39"/>
      <c r="AB328" s="38" t="s">
        <v>106</v>
      </c>
      <c r="AC328" s="10" t="str">
        <f>VLOOKUP(Data!$AB328,Name!$B:$F,2,FALSE)</f>
        <v>SAP</v>
      </c>
      <c r="AD328" s="10" t="str">
        <f>VLOOKUP(Data!$AB328,Name!$B:$F,3,FALSE)</f>
        <v>CRA</v>
      </c>
      <c r="AE328" s="10" t="str">
        <f>VLOOKUP(Data!$AB328,Name!$B:$F,4,FALSE)</f>
        <v>Second tier</v>
      </c>
      <c r="AF328" s="10" t="str">
        <f>VLOOKUP(Data!$AB328,Name!$B:$F,5,FALSE)</f>
        <v>Second tier</v>
      </c>
      <c r="AG328" s="38" t="s">
        <v>47</v>
      </c>
      <c r="AH328" s="38" t="s">
        <v>160</v>
      </c>
      <c r="AI328" s="38" t="s">
        <v>739</v>
      </c>
      <c r="AJ328" s="38" t="s">
        <v>495</v>
      </c>
      <c r="AK328" s="38" t="s">
        <v>496</v>
      </c>
      <c r="AL328" s="43"/>
      <c r="AM328" s="38" t="s">
        <v>39</v>
      </c>
      <c r="AN328" s="38" t="s">
        <v>53</v>
      </c>
      <c r="AO328" s="44">
        <v>0</v>
      </c>
      <c r="AP328" s="39">
        <v>44826.609317129631</v>
      </c>
      <c r="AQ328" s="45" t="s">
        <v>56</v>
      </c>
      <c r="AR328">
        <f t="shared" si="23"/>
        <v>12</v>
      </c>
      <c r="AS328" s="35">
        <v>0.52986111111111112</v>
      </c>
    </row>
    <row r="329" spans="1:45" ht="24" hidden="1" customHeight="1">
      <c r="A329" s="10" t="s">
        <v>35</v>
      </c>
      <c r="B329" s="10" t="s">
        <v>178</v>
      </c>
      <c r="C329" s="42">
        <v>44812.670138888891</v>
      </c>
      <c r="D329" s="42">
        <v>44812.580555555556</v>
      </c>
      <c r="E329" s="10">
        <v>2022</v>
      </c>
      <c r="F329" s="10">
        <f t="shared" si="20"/>
        <v>9</v>
      </c>
      <c r="G329" s="10">
        <f t="shared" si="21"/>
        <v>8</v>
      </c>
      <c r="H329" s="50">
        <f t="shared" si="22"/>
        <v>0.5805555555555556</v>
      </c>
      <c r="I329" s="40" t="s">
        <v>37</v>
      </c>
      <c r="J329" s="40" t="s">
        <v>2178</v>
      </c>
      <c r="K329" s="37">
        <v>11458</v>
      </c>
      <c r="L329" s="41">
        <v>44824.649699074071</v>
      </c>
      <c r="M329" s="40" t="s">
        <v>38</v>
      </c>
      <c r="N329" s="40" t="s">
        <v>39</v>
      </c>
      <c r="O329" s="41"/>
      <c r="P329" s="40" t="s">
        <v>40</v>
      </c>
      <c r="Q329" s="40" t="s">
        <v>56</v>
      </c>
      <c r="R329" s="37">
        <v>1</v>
      </c>
      <c r="S329" s="40" t="s">
        <v>73</v>
      </c>
      <c r="T329" s="37">
        <v>0</v>
      </c>
      <c r="U329" s="40" t="s">
        <v>56</v>
      </c>
      <c r="V329" s="37">
        <v>6336</v>
      </c>
      <c r="W329" s="40" t="s">
        <v>2179</v>
      </c>
      <c r="X329" s="40" t="s">
        <v>2180</v>
      </c>
      <c r="Y329" s="40" t="s">
        <v>45</v>
      </c>
      <c r="Z329" s="40" t="s">
        <v>2181</v>
      </c>
      <c r="AA329" s="41">
        <v>44812.602025462962</v>
      </c>
      <c r="AB329" s="40" t="s">
        <v>94</v>
      </c>
      <c r="AC329" s="10" t="str">
        <f>VLOOKUP(Data!$AB329,Name!$B:$F,2,FALSE)</f>
        <v>IT Support</v>
      </c>
      <c r="AD329" s="10" t="str">
        <f>VLOOKUP(Data!$AB329,Name!$B:$F,3,FALSE)</f>
        <v>Point IT</v>
      </c>
      <c r="AE329" s="10" t="str">
        <f>VLOOKUP(Data!$AB329,Name!$B:$F,4,FALSE)</f>
        <v>Second tier</v>
      </c>
      <c r="AF329" s="10" t="str">
        <f>VLOOKUP(Data!$AB329,Name!$B:$F,5,FALSE)</f>
        <v>Onsite</v>
      </c>
      <c r="AG329" s="40" t="s">
        <v>47</v>
      </c>
      <c r="AH329" s="40" t="s">
        <v>48</v>
      </c>
      <c r="AI329" s="40" t="s">
        <v>182</v>
      </c>
      <c r="AJ329" s="40" t="s">
        <v>2182</v>
      </c>
      <c r="AK329" s="40" t="s">
        <v>570</v>
      </c>
      <c r="AL329" s="46"/>
      <c r="AM329" s="40" t="s">
        <v>39</v>
      </c>
      <c r="AN329" s="40" t="s">
        <v>53</v>
      </c>
      <c r="AO329" s="47">
        <v>0</v>
      </c>
      <c r="AP329" s="41">
        <v>44812.670532407406</v>
      </c>
      <c r="AQ329" s="48" t="s">
        <v>56</v>
      </c>
      <c r="AR329">
        <f t="shared" si="23"/>
        <v>13</v>
      </c>
      <c r="AS329" s="35">
        <v>0.5805555555555556</v>
      </c>
    </row>
    <row r="330" spans="1:45" ht="24" hidden="1" customHeight="1">
      <c r="A330" s="10" t="s">
        <v>35</v>
      </c>
      <c r="B330" s="10" t="s">
        <v>171</v>
      </c>
      <c r="C330" s="42">
        <v>44812.678472222222</v>
      </c>
      <c r="D330" s="42">
        <v>44812.581944444442</v>
      </c>
      <c r="E330" s="10">
        <v>2022</v>
      </c>
      <c r="F330" s="10">
        <f t="shared" si="20"/>
        <v>9</v>
      </c>
      <c r="G330" s="10">
        <f t="shared" si="21"/>
        <v>8</v>
      </c>
      <c r="H330" s="50">
        <f t="shared" si="22"/>
        <v>0.58194444444444449</v>
      </c>
      <c r="I330" s="38" t="s">
        <v>37</v>
      </c>
      <c r="J330" s="38" t="s">
        <v>2183</v>
      </c>
      <c r="K330" s="36">
        <v>11459</v>
      </c>
      <c r="L330" s="39">
        <v>44824.583402777775</v>
      </c>
      <c r="M330" s="38" t="s">
        <v>38</v>
      </c>
      <c r="N330" s="38" t="s">
        <v>39</v>
      </c>
      <c r="O330" s="39"/>
      <c r="P330" s="38" t="s">
        <v>40</v>
      </c>
      <c r="Q330" s="38" t="s">
        <v>56</v>
      </c>
      <c r="R330" s="36">
        <v>1</v>
      </c>
      <c r="S330" s="38" t="s">
        <v>42</v>
      </c>
      <c r="T330" s="36">
        <v>0</v>
      </c>
      <c r="U330" s="38" t="s">
        <v>56</v>
      </c>
      <c r="V330" s="36">
        <v>8713</v>
      </c>
      <c r="W330" s="38" t="s">
        <v>665</v>
      </c>
      <c r="X330" s="38" t="s">
        <v>666</v>
      </c>
      <c r="Y330" s="38" t="s">
        <v>45</v>
      </c>
      <c r="Z330" s="38" t="s">
        <v>2184</v>
      </c>
      <c r="AA330" s="39">
        <v>44812.67728009259</v>
      </c>
      <c r="AB330" s="38" t="s">
        <v>59</v>
      </c>
      <c r="AC330" s="10" t="str">
        <f>VLOOKUP(Data!$AB330,Name!$B:$F,2,FALSE)</f>
        <v>PC Team</v>
      </c>
      <c r="AD330" s="10" t="str">
        <f>VLOOKUP(Data!$AB330,Name!$B:$F,3,FALSE)</f>
        <v>7Sense (Lenovo)</v>
      </c>
      <c r="AE330" s="10" t="str">
        <f>VLOOKUP(Data!$AB330,Name!$B:$F,4,FALSE)</f>
        <v>Second tier</v>
      </c>
      <c r="AF330" s="10" t="str">
        <f>VLOOKUP(Data!$AB330,Name!$B:$F,5,FALSE)</f>
        <v>Onsite</v>
      </c>
      <c r="AG330" s="38" t="s">
        <v>47</v>
      </c>
      <c r="AH330" s="38" t="s">
        <v>48</v>
      </c>
      <c r="AI330" s="38" t="s">
        <v>220</v>
      </c>
      <c r="AJ330" s="38" t="s">
        <v>1609</v>
      </c>
      <c r="AK330" s="38" t="s">
        <v>464</v>
      </c>
      <c r="AL330" s="43">
        <v>44686</v>
      </c>
      <c r="AM330" s="38" t="s">
        <v>39</v>
      </c>
      <c r="AN330" s="38" t="s">
        <v>50</v>
      </c>
      <c r="AO330" s="44">
        <v>0</v>
      </c>
      <c r="AP330" s="39">
        <v>44812.69122685185</v>
      </c>
      <c r="AQ330" s="45" t="s">
        <v>56</v>
      </c>
      <c r="AR330">
        <f t="shared" si="23"/>
        <v>13</v>
      </c>
      <c r="AS330" s="35">
        <v>0.58194444444444449</v>
      </c>
    </row>
    <row r="331" spans="1:45" ht="24" hidden="1" customHeight="1">
      <c r="A331" s="10" t="s">
        <v>35</v>
      </c>
      <c r="B331" s="10" t="s">
        <v>499</v>
      </c>
      <c r="C331" s="42">
        <v>44812.588194444441</v>
      </c>
      <c r="D331" s="42">
        <v>44812.586805555555</v>
      </c>
      <c r="E331" s="10">
        <v>2022</v>
      </c>
      <c r="F331" s="10">
        <f t="shared" si="20"/>
        <v>9</v>
      </c>
      <c r="G331" s="10">
        <f t="shared" si="21"/>
        <v>8</v>
      </c>
      <c r="H331" s="50">
        <f t="shared" si="22"/>
        <v>0.58680555555555558</v>
      </c>
      <c r="I331" s="40" t="s">
        <v>37</v>
      </c>
      <c r="J331" s="40" t="s">
        <v>2185</v>
      </c>
      <c r="K331" s="37">
        <v>11460</v>
      </c>
      <c r="L331" s="41">
        <v>44841.344097222223</v>
      </c>
      <c r="M331" s="40" t="s">
        <v>38</v>
      </c>
      <c r="N331" s="40" t="s">
        <v>39</v>
      </c>
      <c r="O331" s="41"/>
      <c r="P331" s="40" t="s">
        <v>40</v>
      </c>
      <c r="Q331" s="40" t="s">
        <v>41</v>
      </c>
      <c r="R331" s="37">
        <v>1</v>
      </c>
      <c r="S331" s="40" t="s">
        <v>39</v>
      </c>
      <c r="T331" s="37">
        <v>0</v>
      </c>
      <c r="U331" s="40" t="s">
        <v>41</v>
      </c>
      <c r="V331" s="37">
        <v>642175520</v>
      </c>
      <c r="W331" s="40" t="s">
        <v>194</v>
      </c>
      <c r="X331" s="40" t="s">
        <v>195</v>
      </c>
      <c r="Y331" s="40" t="s">
        <v>45</v>
      </c>
      <c r="Z331" s="40" t="s">
        <v>2186</v>
      </c>
      <c r="AA331" s="41">
        <v>44812.588506944441</v>
      </c>
      <c r="AB331" s="40" t="s">
        <v>196</v>
      </c>
      <c r="AC331" s="10" t="str">
        <f>VLOOKUP(Data!$AB331,Name!$B:$F,2,FALSE)</f>
        <v>Application Support</v>
      </c>
      <c r="AD331" s="10" t="str">
        <f>VLOOKUP(Data!$AB331,Name!$B:$F,3,FALSE)</f>
        <v>CRA</v>
      </c>
      <c r="AE331" s="10" t="str">
        <f>VLOOKUP(Data!$AB331,Name!$B:$F,4,FALSE)</f>
        <v>Second tier</v>
      </c>
      <c r="AF331" s="10" t="str">
        <f>VLOOKUP(Data!$AB331,Name!$B:$F,5,FALSE)</f>
        <v>Second tier</v>
      </c>
      <c r="AG331" s="40" t="s">
        <v>235</v>
      </c>
      <c r="AH331" s="40" t="s">
        <v>48</v>
      </c>
      <c r="AI331" s="40" t="s">
        <v>39</v>
      </c>
      <c r="AJ331" s="40" t="s">
        <v>870</v>
      </c>
      <c r="AK331" s="40" t="s">
        <v>538</v>
      </c>
      <c r="AL331" s="46"/>
      <c r="AM331" s="40" t="s">
        <v>39</v>
      </c>
      <c r="AN331" s="40" t="s">
        <v>50</v>
      </c>
      <c r="AO331" s="47">
        <v>0</v>
      </c>
      <c r="AP331" s="41">
        <v>44838.46979166667</v>
      </c>
      <c r="AQ331" s="48" t="s">
        <v>41</v>
      </c>
      <c r="AR331">
        <f t="shared" si="23"/>
        <v>14</v>
      </c>
      <c r="AS331" s="35">
        <v>0.58680555555555558</v>
      </c>
    </row>
    <row r="332" spans="1:45" ht="24" hidden="1" customHeight="1">
      <c r="A332" s="10" t="s">
        <v>35</v>
      </c>
      <c r="B332" s="10" t="s">
        <v>54</v>
      </c>
      <c r="C332" s="42">
        <v>44812.67083333333</v>
      </c>
      <c r="D332" s="42">
        <v>44812.589583333334</v>
      </c>
      <c r="E332" s="10">
        <v>2022</v>
      </c>
      <c r="F332" s="10">
        <f t="shared" si="20"/>
        <v>9</v>
      </c>
      <c r="G332" s="10">
        <f t="shared" si="21"/>
        <v>8</v>
      </c>
      <c r="H332" s="50">
        <f t="shared" si="22"/>
        <v>0.58958333333333335</v>
      </c>
      <c r="I332" s="38" t="s">
        <v>37</v>
      </c>
      <c r="J332" s="38" t="s">
        <v>2187</v>
      </c>
      <c r="K332" s="36">
        <v>11461</v>
      </c>
      <c r="L332" s="39">
        <v>44824.624432870369</v>
      </c>
      <c r="M332" s="38" t="s">
        <v>38</v>
      </c>
      <c r="N332" s="38" t="s">
        <v>39</v>
      </c>
      <c r="O332" s="39"/>
      <c r="P332" s="38" t="s">
        <v>40</v>
      </c>
      <c r="Q332" s="38" t="s">
        <v>56</v>
      </c>
      <c r="R332" s="36">
        <v>1</v>
      </c>
      <c r="S332" s="38" t="s">
        <v>42</v>
      </c>
      <c r="T332" s="36">
        <v>0</v>
      </c>
      <c r="U332" s="38" t="s">
        <v>56</v>
      </c>
      <c r="V332" s="36">
        <v>8613</v>
      </c>
      <c r="W332" s="38" t="s">
        <v>2188</v>
      </c>
      <c r="X332" s="38" t="s">
        <v>2189</v>
      </c>
      <c r="Y332" s="38" t="s">
        <v>45</v>
      </c>
      <c r="Z332" s="38" t="s">
        <v>2190</v>
      </c>
      <c r="AA332" s="39">
        <v>44812.636886574073</v>
      </c>
      <c r="AB332" s="38" t="s">
        <v>58</v>
      </c>
      <c r="AC332" s="10" t="str">
        <f>VLOOKUP(Data!$AB332,Name!$B:$F,2,FALSE)</f>
        <v>IT Support</v>
      </c>
      <c r="AD332" s="10" t="str">
        <f>VLOOKUP(Data!$AB332,Name!$B:$F,3,FALSE)</f>
        <v>Point IT</v>
      </c>
      <c r="AE332" s="10" t="str">
        <f>VLOOKUP(Data!$AB332,Name!$B:$F,4,FALSE)</f>
        <v>Second tier</v>
      </c>
      <c r="AF332" s="10" t="str">
        <f>VLOOKUP(Data!$AB332,Name!$B:$F,5,FALSE)</f>
        <v>Onsite</v>
      </c>
      <c r="AG332" s="38" t="s">
        <v>47</v>
      </c>
      <c r="AH332" s="38" t="s">
        <v>48</v>
      </c>
      <c r="AI332" s="38" t="s">
        <v>475</v>
      </c>
      <c r="AJ332" s="38" t="s">
        <v>2187</v>
      </c>
      <c r="AK332" s="38" t="s">
        <v>756</v>
      </c>
      <c r="AL332" s="43"/>
      <c r="AM332" s="38" t="s">
        <v>39</v>
      </c>
      <c r="AN332" s="38" t="s">
        <v>50</v>
      </c>
      <c r="AO332" s="44">
        <v>0</v>
      </c>
      <c r="AP332" s="39">
        <v>44812.670960648145</v>
      </c>
      <c r="AQ332" s="45" t="s">
        <v>56</v>
      </c>
      <c r="AR332">
        <f t="shared" si="23"/>
        <v>14</v>
      </c>
      <c r="AS332" s="35">
        <v>0.58958333333333335</v>
      </c>
    </row>
    <row r="333" spans="1:45" ht="24" hidden="1" customHeight="1">
      <c r="A333" s="10" t="s">
        <v>35</v>
      </c>
      <c r="B333" s="10" t="s">
        <v>329</v>
      </c>
      <c r="C333" s="42">
        <v>44812.590277777781</v>
      </c>
      <c r="D333" s="42">
        <v>44812.589583333334</v>
      </c>
      <c r="E333" s="10">
        <v>2022</v>
      </c>
      <c r="F333" s="10">
        <f t="shared" si="20"/>
        <v>9</v>
      </c>
      <c r="G333" s="10">
        <f t="shared" si="21"/>
        <v>8</v>
      </c>
      <c r="H333" s="50">
        <f t="shared" si="22"/>
        <v>0.58958333333333335</v>
      </c>
      <c r="I333" s="40" t="s">
        <v>37</v>
      </c>
      <c r="J333" s="40" t="s">
        <v>2191</v>
      </c>
      <c r="K333" s="37">
        <v>11462</v>
      </c>
      <c r="L333" s="41">
        <v>44841.343819444446</v>
      </c>
      <c r="M333" s="40" t="s">
        <v>38</v>
      </c>
      <c r="N333" s="40" t="s">
        <v>39</v>
      </c>
      <c r="O333" s="41"/>
      <c r="P333" s="40" t="s">
        <v>40</v>
      </c>
      <c r="Q333" s="40" t="s">
        <v>41</v>
      </c>
      <c r="R333" s="37">
        <v>1</v>
      </c>
      <c r="S333" s="40" t="s">
        <v>39</v>
      </c>
      <c r="T333" s="37">
        <v>0</v>
      </c>
      <c r="U333" s="40" t="s">
        <v>41</v>
      </c>
      <c r="V333" s="37">
        <v>642175520</v>
      </c>
      <c r="W333" s="40" t="s">
        <v>194</v>
      </c>
      <c r="X333" s="40" t="s">
        <v>195</v>
      </c>
      <c r="Y333" s="40" t="s">
        <v>45</v>
      </c>
      <c r="Z333" s="40" t="s">
        <v>2090</v>
      </c>
      <c r="AA333" s="41">
        <v>44812.590289351851</v>
      </c>
      <c r="AB333" s="40" t="s">
        <v>196</v>
      </c>
      <c r="AC333" s="10" t="str">
        <f>VLOOKUP(Data!$AB333,Name!$B:$F,2,FALSE)</f>
        <v>Application Support</v>
      </c>
      <c r="AD333" s="10" t="str">
        <f>VLOOKUP(Data!$AB333,Name!$B:$F,3,FALSE)</f>
        <v>CRA</v>
      </c>
      <c r="AE333" s="10" t="str">
        <f>VLOOKUP(Data!$AB333,Name!$B:$F,4,FALSE)</f>
        <v>Second tier</v>
      </c>
      <c r="AF333" s="10" t="str">
        <f>VLOOKUP(Data!$AB333,Name!$B:$F,5,FALSE)</f>
        <v>Second tier</v>
      </c>
      <c r="AG333" s="40" t="s">
        <v>282</v>
      </c>
      <c r="AH333" s="40" t="s">
        <v>48</v>
      </c>
      <c r="AI333" s="40" t="s">
        <v>330</v>
      </c>
      <c r="AJ333" s="40" t="s">
        <v>2192</v>
      </c>
      <c r="AK333" s="40" t="s">
        <v>538</v>
      </c>
      <c r="AL333" s="46"/>
      <c r="AM333" s="40" t="s">
        <v>39</v>
      </c>
      <c r="AN333" s="40" t="s">
        <v>50</v>
      </c>
      <c r="AO333" s="47">
        <v>0</v>
      </c>
      <c r="AP333" s="41">
        <v>44838.468819444446</v>
      </c>
      <c r="AQ333" s="48" t="s">
        <v>41</v>
      </c>
      <c r="AR333">
        <f t="shared" si="23"/>
        <v>14</v>
      </c>
      <c r="AS333" s="35">
        <v>0.58958333333333335</v>
      </c>
    </row>
    <row r="334" spans="1:45" ht="24" hidden="1" customHeight="1">
      <c r="A334" s="10" t="s">
        <v>35</v>
      </c>
      <c r="B334" s="10" t="s">
        <v>499</v>
      </c>
      <c r="C334" s="42">
        <v>44812.591666666667</v>
      </c>
      <c r="D334" s="42">
        <v>44812.59097222222</v>
      </c>
      <c r="E334" s="10">
        <v>2022</v>
      </c>
      <c r="F334" s="10">
        <f t="shared" si="20"/>
        <v>9</v>
      </c>
      <c r="G334" s="10">
        <f t="shared" si="21"/>
        <v>8</v>
      </c>
      <c r="H334" s="50">
        <f t="shared" si="22"/>
        <v>0.59097222222222223</v>
      </c>
      <c r="I334" s="38" t="s">
        <v>37</v>
      </c>
      <c r="J334" s="38" t="s">
        <v>2193</v>
      </c>
      <c r="K334" s="36">
        <v>11463</v>
      </c>
      <c r="L334" s="39">
        <v>44841.343761574077</v>
      </c>
      <c r="M334" s="38" t="s">
        <v>38</v>
      </c>
      <c r="N334" s="38" t="s">
        <v>39</v>
      </c>
      <c r="O334" s="39"/>
      <c r="P334" s="38" t="s">
        <v>40</v>
      </c>
      <c r="Q334" s="38" t="s">
        <v>41</v>
      </c>
      <c r="R334" s="36">
        <v>1</v>
      </c>
      <c r="S334" s="38" t="s">
        <v>39</v>
      </c>
      <c r="T334" s="36">
        <v>0</v>
      </c>
      <c r="U334" s="38" t="s">
        <v>41</v>
      </c>
      <c r="V334" s="36">
        <v>642175520</v>
      </c>
      <c r="W334" s="38" t="s">
        <v>194</v>
      </c>
      <c r="X334" s="38" t="s">
        <v>195</v>
      </c>
      <c r="Y334" s="38" t="s">
        <v>45</v>
      </c>
      <c r="Z334" s="38" t="s">
        <v>2194</v>
      </c>
      <c r="AA334" s="39">
        <v>44812.591689814813</v>
      </c>
      <c r="AB334" s="38" t="s">
        <v>196</v>
      </c>
      <c r="AC334" s="10" t="str">
        <f>VLOOKUP(Data!$AB334,Name!$B:$F,2,FALSE)</f>
        <v>Application Support</v>
      </c>
      <c r="AD334" s="10" t="str">
        <f>VLOOKUP(Data!$AB334,Name!$B:$F,3,FALSE)</f>
        <v>CRA</v>
      </c>
      <c r="AE334" s="10" t="str">
        <f>VLOOKUP(Data!$AB334,Name!$B:$F,4,FALSE)</f>
        <v>Second tier</v>
      </c>
      <c r="AF334" s="10" t="str">
        <f>VLOOKUP(Data!$AB334,Name!$B:$F,5,FALSE)</f>
        <v>Second tier</v>
      </c>
      <c r="AG334" s="38" t="s">
        <v>235</v>
      </c>
      <c r="AH334" s="38" t="s">
        <v>48</v>
      </c>
      <c r="AI334" s="38" t="s">
        <v>39</v>
      </c>
      <c r="AJ334" s="38" t="s">
        <v>837</v>
      </c>
      <c r="AK334" s="38" t="s">
        <v>538</v>
      </c>
      <c r="AL334" s="43"/>
      <c r="AM334" s="38" t="s">
        <v>39</v>
      </c>
      <c r="AN334" s="38" t="s">
        <v>50</v>
      </c>
      <c r="AO334" s="44">
        <v>0</v>
      </c>
      <c r="AP334" s="39">
        <v>44838.468761574077</v>
      </c>
      <c r="AQ334" s="45" t="s">
        <v>41</v>
      </c>
      <c r="AR334">
        <f t="shared" si="23"/>
        <v>14</v>
      </c>
      <c r="AS334" s="35">
        <v>0.59097222222222223</v>
      </c>
    </row>
    <row r="335" spans="1:45" ht="24" hidden="1" customHeight="1">
      <c r="A335" s="10" t="s">
        <v>35</v>
      </c>
      <c r="B335" s="10" t="s">
        <v>329</v>
      </c>
      <c r="C335" s="42">
        <v>44812.593055555553</v>
      </c>
      <c r="D335" s="42">
        <v>44812.592361111114</v>
      </c>
      <c r="E335" s="10">
        <v>2022</v>
      </c>
      <c r="F335" s="10">
        <f t="shared" si="20"/>
        <v>9</v>
      </c>
      <c r="G335" s="10">
        <f t="shared" si="21"/>
        <v>8</v>
      </c>
      <c r="H335" s="50">
        <f t="shared" si="22"/>
        <v>0.59236111111111112</v>
      </c>
      <c r="I335" s="40" t="s">
        <v>37</v>
      </c>
      <c r="J335" s="40" t="s">
        <v>2195</v>
      </c>
      <c r="K335" s="37">
        <v>11464</v>
      </c>
      <c r="L335" s="41">
        <v>44841.343692129631</v>
      </c>
      <c r="M335" s="40" t="s">
        <v>38</v>
      </c>
      <c r="N335" s="40" t="s">
        <v>39</v>
      </c>
      <c r="O335" s="41"/>
      <c r="P335" s="40" t="s">
        <v>40</v>
      </c>
      <c r="Q335" s="40" t="s">
        <v>41</v>
      </c>
      <c r="R335" s="37">
        <v>1</v>
      </c>
      <c r="S335" s="40" t="s">
        <v>39</v>
      </c>
      <c r="T335" s="37">
        <v>0</v>
      </c>
      <c r="U335" s="40" t="s">
        <v>41</v>
      </c>
      <c r="V335" s="37">
        <v>642175520</v>
      </c>
      <c r="W335" s="40" t="s">
        <v>194</v>
      </c>
      <c r="X335" s="40" t="s">
        <v>195</v>
      </c>
      <c r="Y335" s="40" t="s">
        <v>45</v>
      </c>
      <c r="Z335" s="40" t="s">
        <v>2090</v>
      </c>
      <c r="AA335" s="41">
        <v>44812.593182870369</v>
      </c>
      <c r="AB335" s="40" t="s">
        <v>196</v>
      </c>
      <c r="AC335" s="10" t="str">
        <f>VLOOKUP(Data!$AB335,Name!$B:$F,2,FALSE)</f>
        <v>Application Support</v>
      </c>
      <c r="AD335" s="10" t="str">
        <f>VLOOKUP(Data!$AB335,Name!$B:$F,3,FALSE)</f>
        <v>CRA</v>
      </c>
      <c r="AE335" s="10" t="str">
        <f>VLOOKUP(Data!$AB335,Name!$B:$F,4,FALSE)</f>
        <v>Second tier</v>
      </c>
      <c r="AF335" s="10" t="str">
        <f>VLOOKUP(Data!$AB335,Name!$B:$F,5,FALSE)</f>
        <v>Second tier</v>
      </c>
      <c r="AG335" s="40" t="s">
        <v>52</v>
      </c>
      <c r="AH335" s="40" t="s">
        <v>48</v>
      </c>
      <c r="AI335" s="40" t="s">
        <v>39</v>
      </c>
      <c r="AJ335" s="40" t="s">
        <v>2196</v>
      </c>
      <c r="AK335" s="40" t="s">
        <v>538</v>
      </c>
      <c r="AL335" s="46"/>
      <c r="AM335" s="40" t="s">
        <v>39</v>
      </c>
      <c r="AN335" s="40" t="s">
        <v>50</v>
      </c>
      <c r="AO335" s="47">
        <v>0</v>
      </c>
      <c r="AP335" s="41">
        <v>44838.468692129631</v>
      </c>
      <c r="AQ335" s="48" t="s">
        <v>41</v>
      </c>
      <c r="AR335">
        <f t="shared" si="23"/>
        <v>14</v>
      </c>
      <c r="AS335" s="35">
        <v>0.59236111111111112</v>
      </c>
    </row>
    <row r="336" spans="1:45" ht="24" hidden="1" customHeight="1">
      <c r="A336" s="10" t="s">
        <v>35</v>
      </c>
      <c r="B336" s="10" t="s">
        <v>499</v>
      </c>
      <c r="C336" s="42">
        <v>44812.594444444447</v>
      </c>
      <c r="D336" s="42">
        <v>44812.59375</v>
      </c>
      <c r="E336" s="10">
        <v>2022</v>
      </c>
      <c r="F336" s="10">
        <f t="shared" si="20"/>
        <v>9</v>
      </c>
      <c r="G336" s="10">
        <f t="shared" si="21"/>
        <v>8</v>
      </c>
      <c r="H336" s="50">
        <f t="shared" si="22"/>
        <v>0.59375</v>
      </c>
      <c r="I336" s="38" t="s">
        <v>37</v>
      </c>
      <c r="J336" s="38" t="s">
        <v>2197</v>
      </c>
      <c r="K336" s="36">
        <v>11465</v>
      </c>
      <c r="L336" s="39">
        <v>44841.343576388892</v>
      </c>
      <c r="M336" s="38" t="s">
        <v>38</v>
      </c>
      <c r="N336" s="38" t="s">
        <v>39</v>
      </c>
      <c r="O336" s="39"/>
      <c r="P336" s="38" t="s">
        <v>40</v>
      </c>
      <c r="Q336" s="38" t="s">
        <v>41</v>
      </c>
      <c r="R336" s="36">
        <v>1</v>
      </c>
      <c r="S336" s="38" t="s">
        <v>39</v>
      </c>
      <c r="T336" s="36">
        <v>0</v>
      </c>
      <c r="U336" s="38" t="s">
        <v>41</v>
      </c>
      <c r="V336" s="36">
        <v>642175520</v>
      </c>
      <c r="W336" s="38" t="s">
        <v>194</v>
      </c>
      <c r="X336" s="38" t="s">
        <v>195</v>
      </c>
      <c r="Y336" s="38" t="s">
        <v>45</v>
      </c>
      <c r="Z336" s="38" t="s">
        <v>1753</v>
      </c>
      <c r="AA336" s="39">
        <v>44812.594652777778</v>
      </c>
      <c r="AB336" s="38" t="s">
        <v>196</v>
      </c>
      <c r="AC336" s="10" t="str">
        <f>VLOOKUP(Data!$AB336,Name!$B:$F,2,FALSE)</f>
        <v>Application Support</v>
      </c>
      <c r="AD336" s="10" t="str">
        <f>VLOOKUP(Data!$AB336,Name!$B:$F,3,FALSE)</f>
        <v>CRA</v>
      </c>
      <c r="AE336" s="10" t="str">
        <f>VLOOKUP(Data!$AB336,Name!$B:$F,4,FALSE)</f>
        <v>Second tier</v>
      </c>
      <c r="AF336" s="10" t="str">
        <f>VLOOKUP(Data!$AB336,Name!$B:$F,5,FALSE)</f>
        <v>Second tier</v>
      </c>
      <c r="AG336" s="38" t="s">
        <v>52</v>
      </c>
      <c r="AH336" s="38" t="s">
        <v>48</v>
      </c>
      <c r="AI336" s="38" t="s">
        <v>39</v>
      </c>
      <c r="AJ336" s="38" t="s">
        <v>834</v>
      </c>
      <c r="AK336" s="38" t="s">
        <v>538</v>
      </c>
      <c r="AL336" s="43"/>
      <c r="AM336" s="38" t="s">
        <v>39</v>
      </c>
      <c r="AN336" s="38" t="s">
        <v>50</v>
      </c>
      <c r="AO336" s="44">
        <v>0</v>
      </c>
      <c r="AP336" s="39">
        <v>44838.468576388892</v>
      </c>
      <c r="AQ336" s="45" t="s">
        <v>41</v>
      </c>
      <c r="AR336">
        <f t="shared" si="23"/>
        <v>14</v>
      </c>
      <c r="AS336" s="35">
        <v>0.59375</v>
      </c>
    </row>
    <row r="337" spans="1:45" ht="24" hidden="1" customHeight="1">
      <c r="A337" s="10" t="s">
        <v>35</v>
      </c>
      <c r="B337" s="10" t="s">
        <v>329</v>
      </c>
      <c r="C337" s="42">
        <v>44812.595833333333</v>
      </c>
      <c r="D337" s="42">
        <v>44812.595138888886</v>
      </c>
      <c r="E337" s="10">
        <v>2022</v>
      </c>
      <c r="F337" s="10">
        <f t="shared" si="20"/>
        <v>9</v>
      </c>
      <c r="G337" s="10">
        <f t="shared" si="21"/>
        <v>8</v>
      </c>
      <c r="H337" s="50">
        <f t="shared" si="22"/>
        <v>0.59513888888888888</v>
      </c>
      <c r="I337" s="40" t="s">
        <v>37</v>
      </c>
      <c r="J337" s="40" t="s">
        <v>2198</v>
      </c>
      <c r="K337" s="37">
        <v>11466</v>
      </c>
      <c r="L337" s="41">
        <v>44841.343495370369</v>
      </c>
      <c r="M337" s="40" t="s">
        <v>38</v>
      </c>
      <c r="N337" s="40" t="s">
        <v>39</v>
      </c>
      <c r="O337" s="41"/>
      <c r="P337" s="40" t="s">
        <v>40</v>
      </c>
      <c r="Q337" s="40" t="s">
        <v>41</v>
      </c>
      <c r="R337" s="37">
        <v>1</v>
      </c>
      <c r="S337" s="40" t="s">
        <v>39</v>
      </c>
      <c r="T337" s="37">
        <v>0</v>
      </c>
      <c r="U337" s="40" t="s">
        <v>41</v>
      </c>
      <c r="V337" s="37">
        <v>642175520</v>
      </c>
      <c r="W337" s="40" t="s">
        <v>194</v>
      </c>
      <c r="X337" s="40" t="s">
        <v>195</v>
      </c>
      <c r="Y337" s="40" t="s">
        <v>45</v>
      </c>
      <c r="Z337" s="40" t="s">
        <v>750</v>
      </c>
      <c r="AA337" s="41">
        <v>44812.596041666664</v>
      </c>
      <c r="AB337" s="40" t="s">
        <v>196</v>
      </c>
      <c r="AC337" s="10" t="str">
        <f>VLOOKUP(Data!$AB337,Name!$B:$F,2,FALSE)</f>
        <v>Application Support</v>
      </c>
      <c r="AD337" s="10" t="str">
        <f>VLOOKUP(Data!$AB337,Name!$B:$F,3,FALSE)</f>
        <v>CRA</v>
      </c>
      <c r="AE337" s="10" t="str">
        <f>VLOOKUP(Data!$AB337,Name!$B:$F,4,FALSE)</f>
        <v>Second tier</v>
      </c>
      <c r="AF337" s="10" t="str">
        <f>VLOOKUP(Data!$AB337,Name!$B:$F,5,FALSE)</f>
        <v>Second tier</v>
      </c>
      <c r="AG337" s="40" t="s">
        <v>282</v>
      </c>
      <c r="AH337" s="40" t="s">
        <v>48</v>
      </c>
      <c r="AI337" s="40" t="s">
        <v>330</v>
      </c>
      <c r="AJ337" s="40" t="s">
        <v>1104</v>
      </c>
      <c r="AK337" s="40" t="s">
        <v>538</v>
      </c>
      <c r="AL337" s="46"/>
      <c r="AM337" s="40" t="s">
        <v>39</v>
      </c>
      <c r="AN337" s="40" t="s">
        <v>50</v>
      </c>
      <c r="AO337" s="47">
        <v>0</v>
      </c>
      <c r="AP337" s="41">
        <v>44838.468495370369</v>
      </c>
      <c r="AQ337" s="48" t="s">
        <v>41</v>
      </c>
      <c r="AR337">
        <f t="shared" si="23"/>
        <v>14</v>
      </c>
      <c r="AS337" s="35">
        <v>0.59513888888888888</v>
      </c>
    </row>
    <row r="338" spans="1:45" ht="24" hidden="1" customHeight="1">
      <c r="A338" s="10" t="s">
        <v>35</v>
      </c>
      <c r="B338" s="10" t="s">
        <v>54</v>
      </c>
      <c r="C338" s="42">
        <v>44812.630555555559</v>
      </c>
      <c r="D338" s="42">
        <v>44812.605555555558</v>
      </c>
      <c r="E338" s="10">
        <v>2022</v>
      </c>
      <c r="F338" s="10">
        <f t="shared" si="20"/>
        <v>9</v>
      </c>
      <c r="G338" s="10">
        <f t="shared" si="21"/>
        <v>8</v>
      </c>
      <c r="H338" s="50">
        <f t="shared" si="22"/>
        <v>0.60555555555555551</v>
      </c>
      <c r="I338" s="38" t="s">
        <v>37</v>
      </c>
      <c r="J338" s="38" t="s">
        <v>39</v>
      </c>
      <c r="K338" s="36">
        <v>11467</v>
      </c>
      <c r="L338" s="39">
        <v>44817.481145833335</v>
      </c>
      <c r="M338" s="38" t="s">
        <v>2199</v>
      </c>
      <c r="N338" s="38" t="s">
        <v>45</v>
      </c>
      <c r="O338" s="39">
        <v>44812.613807870373</v>
      </c>
      <c r="P338" s="38" t="s">
        <v>40</v>
      </c>
      <c r="Q338" s="38" t="s">
        <v>56</v>
      </c>
      <c r="R338" s="36">
        <v>3</v>
      </c>
      <c r="S338" s="38" t="s">
        <v>119</v>
      </c>
      <c r="T338" s="36">
        <v>2</v>
      </c>
      <c r="U338" s="38" t="s">
        <v>41</v>
      </c>
      <c r="V338" s="36">
        <v>8698</v>
      </c>
      <c r="W338" s="38" t="s">
        <v>2200</v>
      </c>
      <c r="X338" s="38" t="s">
        <v>2201</v>
      </c>
      <c r="Y338" s="38" t="s">
        <v>45</v>
      </c>
      <c r="Z338" s="38" t="s">
        <v>2202</v>
      </c>
      <c r="AA338" s="39">
        <v>44812.631111111114</v>
      </c>
      <c r="AB338" s="38" t="s">
        <v>110</v>
      </c>
      <c r="AC338" s="10" t="str">
        <f>VLOOKUP(Data!$AB338,Name!$B:$F,2,FALSE)</f>
        <v>E-sarabun</v>
      </c>
      <c r="AD338" s="10" t="str">
        <f>VLOOKUP(Data!$AB338,Name!$B:$F,3,FALSE)</f>
        <v>CRA</v>
      </c>
      <c r="AE338" s="10" t="str">
        <f>VLOOKUP(Data!$AB338,Name!$B:$F,4,FALSE)</f>
        <v>Second tier</v>
      </c>
      <c r="AF338" s="10" t="str">
        <f>VLOOKUP(Data!$AB338,Name!$B:$F,5,FALSE)</f>
        <v>Second tier</v>
      </c>
      <c r="AG338" s="38" t="s">
        <v>47</v>
      </c>
      <c r="AH338" s="38" t="s">
        <v>48</v>
      </c>
      <c r="AI338" s="38" t="s">
        <v>97</v>
      </c>
      <c r="AJ338" s="38" t="s">
        <v>2203</v>
      </c>
      <c r="AK338" s="38" t="s">
        <v>1535</v>
      </c>
      <c r="AL338" s="43"/>
      <c r="AM338" s="38" t="s">
        <v>39</v>
      </c>
      <c r="AN338" s="38" t="s">
        <v>53</v>
      </c>
      <c r="AO338" s="44">
        <v>0</v>
      </c>
      <c r="AP338" s="39">
        <v>44812.631111111114</v>
      </c>
      <c r="AQ338" s="45" t="s">
        <v>56</v>
      </c>
      <c r="AR338">
        <f t="shared" si="23"/>
        <v>14</v>
      </c>
      <c r="AS338" s="35">
        <v>0.60555555555555551</v>
      </c>
    </row>
    <row r="339" spans="1:45" ht="24" hidden="1" customHeight="1">
      <c r="A339" s="10" t="s">
        <v>35</v>
      </c>
      <c r="B339" s="10" t="s">
        <v>73</v>
      </c>
      <c r="C339" s="42">
        <v>44812.678472222222</v>
      </c>
      <c r="D339" s="42">
        <v>44812.618750000001</v>
      </c>
      <c r="E339" s="10">
        <v>2022</v>
      </c>
      <c r="F339" s="10">
        <f t="shared" si="20"/>
        <v>9</v>
      </c>
      <c r="G339" s="10">
        <f t="shared" si="21"/>
        <v>8</v>
      </c>
      <c r="H339" s="50">
        <f t="shared" si="22"/>
        <v>0.61875000000000002</v>
      </c>
      <c r="I339" s="40" t="s">
        <v>37</v>
      </c>
      <c r="J339" s="40" t="s">
        <v>2204</v>
      </c>
      <c r="K339" s="37">
        <v>11468</v>
      </c>
      <c r="L339" s="41">
        <v>44817.495752314811</v>
      </c>
      <c r="M339" s="40" t="s">
        <v>38</v>
      </c>
      <c r="N339" s="40" t="s">
        <v>39</v>
      </c>
      <c r="O339" s="41"/>
      <c r="P339" s="40" t="s">
        <v>40</v>
      </c>
      <c r="Q339" s="40" t="s">
        <v>56</v>
      </c>
      <c r="R339" s="37">
        <v>1</v>
      </c>
      <c r="S339" s="40" t="s">
        <v>82</v>
      </c>
      <c r="T339" s="37">
        <v>0</v>
      </c>
      <c r="U339" s="40" t="s">
        <v>41</v>
      </c>
      <c r="V339" s="37">
        <v>6739</v>
      </c>
      <c r="W339" s="40" t="s">
        <v>476</v>
      </c>
      <c r="X339" s="40" t="s">
        <v>477</v>
      </c>
      <c r="Y339" s="40" t="s">
        <v>45</v>
      </c>
      <c r="Z339" s="40" t="s">
        <v>2205</v>
      </c>
      <c r="AA339" s="41">
        <v>44812.67832175926</v>
      </c>
      <c r="AB339" s="40" t="s">
        <v>59</v>
      </c>
      <c r="AC339" s="10" t="str">
        <f>VLOOKUP(Data!$AB339,Name!$B:$F,2,FALSE)</f>
        <v>PC Team</v>
      </c>
      <c r="AD339" s="10" t="str">
        <f>VLOOKUP(Data!$AB339,Name!$B:$F,3,FALSE)</f>
        <v>7Sense (Lenovo)</v>
      </c>
      <c r="AE339" s="10" t="str">
        <f>VLOOKUP(Data!$AB339,Name!$B:$F,4,FALSE)</f>
        <v>Second tier</v>
      </c>
      <c r="AF339" s="10" t="str">
        <f>VLOOKUP(Data!$AB339,Name!$B:$F,5,FALSE)</f>
        <v>Onsite</v>
      </c>
      <c r="AG339" s="40" t="s">
        <v>47</v>
      </c>
      <c r="AH339" s="40" t="s">
        <v>48</v>
      </c>
      <c r="AI339" s="40" t="s">
        <v>105</v>
      </c>
      <c r="AJ339" s="40" t="s">
        <v>2204</v>
      </c>
      <c r="AK339" s="40" t="s">
        <v>1256</v>
      </c>
      <c r="AL339" s="46"/>
      <c r="AM339" s="40" t="s">
        <v>39</v>
      </c>
      <c r="AN339" s="40" t="s">
        <v>50</v>
      </c>
      <c r="AO339" s="47">
        <v>0</v>
      </c>
      <c r="AP339" s="41">
        <v>44812.679085648146</v>
      </c>
      <c r="AQ339" s="48" t="s">
        <v>56</v>
      </c>
      <c r="AR339">
        <f t="shared" si="23"/>
        <v>14</v>
      </c>
      <c r="AS339" s="35">
        <v>0.61875000000000002</v>
      </c>
    </row>
    <row r="340" spans="1:45" ht="24" hidden="1" customHeight="1">
      <c r="A340" s="10" t="s">
        <v>35</v>
      </c>
      <c r="B340" s="10" t="s">
        <v>73</v>
      </c>
      <c r="C340" s="42">
        <v>44812.695833333331</v>
      </c>
      <c r="D340" s="42">
        <v>44812.620138888888</v>
      </c>
      <c r="E340" s="10">
        <v>2022</v>
      </c>
      <c r="F340" s="10">
        <f t="shared" si="20"/>
        <v>9</v>
      </c>
      <c r="G340" s="10">
        <f t="shared" si="21"/>
        <v>8</v>
      </c>
      <c r="H340" s="50">
        <f t="shared" si="22"/>
        <v>0.62013888888888891</v>
      </c>
      <c r="I340" s="38" t="s">
        <v>37</v>
      </c>
      <c r="J340" s="38" t="s">
        <v>2206</v>
      </c>
      <c r="K340" s="36">
        <v>11469</v>
      </c>
      <c r="L340" s="39">
        <v>44824.630925925929</v>
      </c>
      <c r="M340" s="38" t="s">
        <v>38</v>
      </c>
      <c r="N340" s="38" t="s">
        <v>39</v>
      </c>
      <c r="O340" s="39"/>
      <c r="P340" s="38" t="s">
        <v>40</v>
      </c>
      <c r="Q340" s="38" t="s">
        <v>56</v>
      </c>
      <c r="R340" s="36">
        <v>1</v>
      </c>
      <c r="S340" s="38" t="s">
        <v>82</v>
      </c>
      <c r="T340" s="36">
        <v>0</v>
      </c>
      <c r="U340" s="38" t="s">
        <v>56</v>
      </c>
      <c r="V340" s="36">
        <v>8592</v>
      </c>
      <c r="W340" s="38" t="s">
        <v>305</v>
      </c>
      <c r="X340" s="38" t="s">
        <v>306</v>
      </c>
      <c r="Y340" s="38" t="s">
        <v>45</v>
      </c>
      <c r="Z340" s="38" t="s">
        <v>2207</v>
      </c>
      <c r="AA340" s="39">
        <v>44812.685914351852</v>
      </c>
      <c r="AB340" s="38" t="s">
        <v>46</v>
      </c>
      <c r="AC340" s="10" t="str">
        <f>VLOOKUP(Data!$AB340,Name!$B:$F,2,FALSE)</f>
        <v>IT Support</v>
      </c>
      <c r="AD340" s="10" t="str">
        <f>VLOOKUP(Data!$AB340,Name!$B:$F,3,FALSE)</f>
        <v>Point IT</v>
      </c>
      <c r="AE340" s="10" t="str">
        <f>VLOOKUP(Data!$AB340,Name!$B:$F,4,FALSE)</f>
        <v>Second tier</v>
      </c>
      <c r="AF340" s="10" t="str">
        <f>VLOOKUP(Data!$AB340,Name!$B:$F,5,FALSE)</f>
        <v>Onsite</v>
      </c>
      <c r="AG340" s="38" t="s">
        <v>47</v>
      </c>
      <c r="AH340" s="38" t="s">
        <v>48</v>
      </c>
      <c r="AI340" s="38" t="s">
        <v>105</v>
      </c>
      <c r="AJ340" s="38" t="s">
        <v>2208</v>
      </c>
      <c r="AK340" s="38" t="s">
        <v>1256</v>
      </c>
      <c r="AL340" s="43"/>
      <c r="AM340" s="38" t="s">
        <v>39</v>
      </c>
      <c r="AN340" s="38" t="s">
        <v>50</v>
      </c>
      <c r="AO340" s="44">
        <v>0</v>
      </c>
      <c r="AP340" s="39">
        <v>44812.696203703701</v>
      </c>
      <c r="AQ340" s="45" t="s">
        <v>56</v>
      </c>
      <c r="AR340">
        <f t="shared" si="23"/>
        <v>14</v>
      </c>
      <c r="AS340" s="35">
        <v>0.62013888888888891</v>
      </c>
    </row>
    <row r="341" spans="1:45" ht="24" hidden="1" customHeight="1">
      <c r="A341" s="10" t="s">
        <v>35</v>
      </c>
      <c r="B341" s="10" t="s">
        <v>54</v>
      </c>
      <c r="C341" s="42">
        <v>44812.65902777778</v>
      </c>
      <c r="D341" s="42">
        <v>44812.620833333334</v>
      </c>
      <c r="E341" s="10">
        <v>2022</v>
      </c>
      <c r="F341" s="10">
        <f t="shared" si="20"/>
        <v>9</v>
      </c>
      <c r="G341" s="10">
        <f t="shared" si="21"/>
        <v>8</v>
      </c>
      <c r="H341" s="50">
        <f t="shared" si="22"/>
        <v>0.62083333333333335</v>
      </c>
      <c r="I341" s="40" t="s">
        <v>37</v>
      </c>
      <c r="J341" s="40" t="s">
        <v>39</v>
      </c>
      <c r="K341" s="37">
        <v>11470</v>
      </c>
      <c r="L341" s="41">
        <v>44817.49664351852</v>
      </c>
      <c r="M341" s="40" t="s">
        <v>38</v>
      </c>
      <c r="N341" s="40" t="s">
        <v>39</v>
      </c>
      <c r="O341" s="41"/>
      <c r="P341" s="40" t="s">
        <v>40</v>
      </c>
      <c r="Q341" s="40" t="s">
        <v>56</v>
      </c>
      <c r="R341" s="37">
        <v>1</v>
      </c>
      <c r="S341" s="40" t="s">
        <v>135</v>
      </c>
      <c r="T341" s="37">
        <v>0</v>
      </c>
      <c r="U341" s="40" t="s">
        <v>41</v>
      </c>
      <c r="V341" s="37">
        <v>8219</v>
      </c>
      <c r="W341" s="40" t="s">
        <v>639</v>
      </c>
      <c r="X341" s="40" t="s">
        <v>640</v>
      </c>
      <c r="Y341" s="40" t="s">
        <v>45</v>
      </c>
      <c r="Z341" s="40" t="s">
        <v>2209</v>
      </c>
      <c r="AA341" s="41">
        <v>44812.659351851849</v>
      </c>
      <c r="AB341" s="40" t="s">
        <v>96</v>
      </c>
      <c r="AC341" s="10" t="str">
        <f>VLOOKUP(Data!$AB341,Name!$B:$F,2,FALSE)</f>
        <v>E-sarabun</v>
      </c>
      <c r="AD341" s="10" t="str">
        <f>VLOOKUP(Data!$AB341,Name!$B:$F,3,FALSE)</f>
        <v>CRA</v>
      </c>
      <c r="AE341" s="10" t="str">
        <f>VLOOKUP(Data!$AB341,Name!$B:$F,4,FALSE)</f>
        <v>Second tier</v>
      </c>
      <c r="AF341" s="10" t="str">
        <f>VLOOKUP(Data!$AB341,Name!$B:$F,5,FALSE)</f>
        <v>Second tier</v>
      </c>
      <c r="AG341" s="40" t="s">
        <v>47</v>
      </c>
      <c r="AH341" s="40" t="s">
        <v>48</v>
      </c>
      <c r="AI341" s="40" t="s">
        <v>97</v>
      </c>
      <c r="AJ341" s="40" t="s">
        <v>641</v>
      </c>
      <c r="AK341" s="40" t="s">
        <v>561</v>
      </c>
      <c r="AL341" s="46"/>
      <c r="AM341" s="40" t="s">
        <v>39</v>
      </c>
      <c r="AN341" s="40" t="s">
        <v>53</v>
      </c>
      <c r="AO341" s="47">
        <v>0</v>
      </c>
      <c r="AP341" s="41">
        <v>44812.659351851849</v>
      </c>
      <c r="AQ341" s="48" t="s">
        <v>56</v>
      </c>
      <c r="AR341">
        <f t="shared" si="23"/>
        <v>14</v>
      </c>
      <c r="AS341" s="35">
        <v>0.62083333333333335</v>
      </c>
    </row>
    <row r="342" spans="1:45" ht="24" hidden="1" customHeight="1">
      <c r="A342" s="10" t="s">
        <v>35</v>
      </c>
      <c r="B342" s="10" t="s">
        <v>54</v>
      </c>
      <c r="C342" s="42">
        <v>44812.663194444445</v>
      </c>
      <c r="D342" s="42">
        <v>44812.625</v>
      </c>
      <c r="E342" s="10">
        <v>2022</v>
      </c>
      <c r="F342" s="10">
        <f t="shared" si="20"/>
        <v>9</v>
      </c>
      <c r="G342" s="10">
        <f t="shared" si="21"/>
        <v>8</v>
      </c>
      <c r="H342" s="50">
        <f t="shared" si="22"/>
        <v>0.625</v>
      </c>
      <c r="I342" s="38" t="s">
        <v>37</v>
      </c>
      <c r="J342" s="38" t="s">
        <v>39</v>
      </c>
      <c r="K342" s="36">
        <v>11471</v>
      </c>
      <c r="L342" s="39">
        <v>44817.50104166667</v>
      </c>
      <c r="M342" s="38" t="s">
        <v>38</v>
      </c>
      <c r="N342" s="38" t="s">
        <v>39</v>
      </c>
      <c r="O342" s="39"/>
      <c r="P342" s="38" t="s">
        <v>40</v>
      </c>
      <c r="Q342" s="38" t="s">
        <v>56</v>
      </c>
      <c r="R342" s="36">
        <v>1</v>
      </c>
      <c r="S342" s="38" t="s">
        <v>135</v>
      </c>
      <c r="T342" s="36">
        <v>0</v>
      </c>
      <c r="U342" s="38" t="s">
        <v>41</v>
      </c>
      <c r="V342" s="36">
        <v>8818</v>
      </c>
      <c r="W342" s="38" t="s">
        <v>639</v>
      </c>
      <c r="X342" s="38" t="s">
        <v>640</v>
      </c>
      <c r="Y342" s="38" t="s">
        <v>45</v>
      </c>
      <c r="Z342" s="38" t="s">
        <v>2210</v>
      </c>
      <c r="AA342" s="39">
        <v>44812.663206018522</v>
      </c>
      <c r="AB342" s="38" t="s">
        <v>96</v>
      </c>
      <c r="AC342" s="10" t="str">
        <f>VLOOKUP(Data!$AB342,Name!$B:$F,2,FALSE)</f>
        <v>E-sarabun</v>
      </c>
      <c r="AD342" s="10" t="str">
        <f>VLOOKUP(Data!$AB342,Name!$B:$F,3,FALSE)</f>
        <v>CRA</v>
      </c>
      <c r="AE342" s="10" t="str">
        <f>VLOOKUP(Data!$AB342,Name!$B:$F,4,FALSE)</f>
        <v>Second tier</v>
      </c>
      <c r="AF342" s="10" t="str">
        <f>VLOOKUP(Data!$AB342,Name!$B:$F,5,FALSE)</f>
        <v>Second tier</v>
      </c>
      <c r="AG342" s="38" t="s">
        <v>47</v>
      </c>
      <c r="AH342" s="38" t="s">
        <v>48</v>
      </c>
      <c r="AI342" s="38" t="s">
        <v>97</v>
      </c>
      <c r="AJ342" s="38" t="s">
        <v>641</v>
      </c>
      <c r="AK342" s="38" t="s">
        <v>561</v>
      </c>
      <c r="AL342" s="43"/>
      <c r="AM342" s="38" t="s">
        <v>39</v>
      </c>
      <c r="AN342" s="38" t="s">
        <v>53</v>
      </c>
      <c r="AO342" s="44">
        <v>0</v>
      </c>
      <c r="AP342" s="39">
        <v>44812.663206018522</v>
      </c>
      <c r="AQ342" s="45" t="s">
        <v>56</v>
      </c>
      <c r="AR342">
        <f t="shared" si="23"/>
        <v>15</v>
      </c>
      <c r="AS342" s="35">
        <v>0.625</v>
      </c>
    </row>
    <row r="343" spans="1:45" ht="24" hidden="1" customHeight="1">
      <c r="A343" s="10" t="s">
        <v>35</v>
      </c>
      <c r="B343" s="10" t="s">
        <v>499</v>
      </c>
      <c r="C343" s="42">
        <v>44812.629166666666</v>
      </c>
      <c r="D343" s="42">
        <v>44812.628472222219</v>
      </c>
      <c r="E343" s="10">
        <v>2022</v>
      </c>
      <c r="F343" s="10">
        <f t="shared" si="20"/>
        <v>9</v>
      </c>
      <c r="G343" s="10">
        <f t="shared" si="21"/>
        <v>8</v>
      </c>
      <c r="H343" s="50">
        <f t="shared" si="22"/>
        <v>0.62847222222222221</v>
      </c>
      <c r="I343" s="40" t="s">
        <v>37</v>
      </c>
      <c r="J343" s="40" t="s">
        <v>2211</v>
      </c>
      <c r="K343" s="37">
        <v>11472</v>
      </c>
      <c r="L343" s="41">
        <v>44841.343402777777</v>
      </c>
      <c r="M343" s="40" t="s">
        <v>38</v>
      </c>
      <c r="N343" s="40" t="s">
        <v>39</v>
      </c>
      <c r="O343" s="41"/>
      <c r="P343" s="40" t="s">
        <v>40</v>
      </c>
      <c r="Q343" s="40" t="s">
        <v>41</v>
      </c>
      <c r="R343" s="37">
        <v>1</v>
      </c>
      <c r="S343" s="40" t="s">
        <v>39</v>
      </c>
      <c r="T343" s="37">
        <v>0</v>
      </c>
      <c r="U343" s="40" t="s">
        <v>41</v>
      </c>
      <c r="V343" s="37">
        <v>642175520</v>
      </c>
      <c r="W343" s="40" t="s">
        <v>194</v>
      </c>
      <c r="X343" s="40" t="s">
        <v>195</v>
      </c>
      <c r="Y343" s="40" t="s">
        <v>45</v>
      </c>
      <c r="Z343" s="40" t="s">
        <v>921</v>
      </c>
      <c r="AA343" s="41">
        <v>44812.629317129627</v>
      </c>
      <c r="AB343" s="40" t="s">
        <v>196</v>
      </c>
      <c r="AC343" s="10" t="str">
        <f>VLOOKUP(Data!$AB343,Name!$B:$F,2,FALSE)</f>
        <v>Application Support</v>
      </c>
      <c r="AD343" s="10" t="str">
        <f>VLOOKUP(Data!$AB343,Name!$B:$F,3,FALSE)</f>
        <v>CRA</v>
      </c>
      <c r="AE343" s="10" t="str">
        <f>VLOOKUP(Data!$AB343,Name!$B:$F,4,FALSE)</f>
        <v>Second tier</v>
      </c>
      <c r="AF343" s="10" t="str">
        <f>VLOOKUP(Data!$AB343,Name!$B:$F,5,FALSE)</f>
        <v>Second tier</v>
      </c>
      <c r="AG343" s="40" t="s">
        <v>52</v>
      </c>
      <c r="AH343" s="40" t="s">
        <v>48</v>
      </c>
      <c r="AI343" s="40" t="s">
        <v>39</v>
      </c>
      <c r="AJ343" s="40" t="s">
        <v>2212</v>
      </c>
      <c r="AK343" s="40" t="s">
        <v>538</v>
      </c>
      <c r="AL343" s="46"/>
      <c r="AM343" s="40" t="s">
        <v>39</v>
      </c>
      <c r="AN343" s="40" t="s">
        <v>50</v>
      </c>
      <c r="AO343" s="47">
        <v>0</v>
      </c>
      <c r="AP343" s="41">
        <v>44838.468391203707</v>
      </c>
      <c r="AQ343" s="48" t="s">
        <v>41</v>
      </c>
      <c r="AR343">
        <f t="shared" si="23"/>
        <v>15</v>
      </c>
      <c r="AS343" s="35">
        <v>0.62847222222222221</v>
      </c>
    </row>
    <row r="344" spans="1:45" ht="24" hidden="1" customHeight="1">
      <c r="A344" s="10" t="s">
        <v>35</v>
      </c>
      <c r="B344" s="10" t="s">
        <v>452</v>
      </c>
      <c r="C344" s="42">
        <v>44812.67083333333</v>
      </c>
      <c r="D344" s="42">
        <v>44812.640972222223</v>
      </c>
      <c r="E344" s="10">
        <v>2022</v>
      </c>
      <c r="F344" s="10">
        <f t="shared" si="20"/>
        <v>9</v>
      </c>
      <c r="G344" s="10">
        <f t="shared" si="21"/>
        <v>8</v>
      </c>
      <c r="H344" s="50">
        <f t="shared" si="22"/>
        <v>0.64097222222222217</v>
      </c>
      <c r="I344" s="38" t="s">
        <v>37</v>
      </c>
      <c r="J344" s="38" t="s">
        <v>2213</v>
      </c>
      <c r="K344" s="36">
        <v>11473</v>
      </c>
      <c r="L344" s="39">
        <v>44824.645578703705</v>
      </c>
      <c r="M344" s="38" t="s">
        <v>38</v>
      </c>
      <c r="N344" s="38" t="s">
        <v>39</v>
      </c>
      <c r="O344" s="39"/>
      <c r="P344" s="38" t="s">
        <v>40</v>
      </c>
      <c r="Q344" s="38" t="s">
        <v>56</v>
      </c>
      <c r="R344" s="36">
        <v>1</v>
      </c>
      <c r="S344" s="38" t="s">
        <v>224</v>
      </c>
      <c r="T344" s="36">
        <v>0</v>
      </c>
      <c r="U344" s="38" t="s">
        <v>56</v>
      </c>
      <c r="V344" s="36">
        <v>6923</v>
      </c>
      <c r="W344" s="38" t="s">
        <v>465</v>
      </c>
      <c r="X344" s="38" t="s">
        <v>466</v>
      </c>
      <c r="Y344" s="38" t="s">
        <v>45</v>
      </c>
      <c r="Z344" s="38" t="s">
        <v>2214</v>
      </c>
      <c r="AA344" s="39">
        <v>44812.667245370372</v>
      </c>
      <c r="AB344" s="38" t="s">
        <v>58</v>
      </c>
      <c r="AC344" s="10" t="str">
        <f>VLOOKUP(Data!$AB344,Name!$B:$F,2,FALSE)</f>
        <v>IT Support</v>
      </c>
      <c r="AD344" s="10" t="str">
        <f>VLOOKUP(Data!$AB344,Name!$B:$F,3,FALSE)</f>
        <v>Point IT</v>
      </c>
      <c r="AE344" s="10" t="str">
        <f>VLOOKUP(Data!$AB344,Name!$B:$F,4,FALSE)</f>
        <v>Second tier</v>
      </c>
      <c r="AF344" s="10" t="str">
        <f>VLOOKUP(Data!$AB344,Name!$B:$F,5,FALSE)</f>
        <v>Onsite</v>
      </c>
      <c r="AG344" s="38" t="s">
        <v>47</v>
      </c>
      <c r="AH344" s="38" t="s">
        <v>48</v>
      </c>
      <c r="AI344" s="38" t="s">
        <v>455</v>
      </c>
      <c r="AJ344" s="38" t="s">
        <v>2215</v>
      </c>
      <c r="AK344" s="38" t="s">
        <v>595</v>
      </c>
      <c r="AL344" s="43"/>
      <c r="AM344" s="38" t="s">
        <v>39</v>
      </c>
      <c r="AN344" s="38" t="s">
        <v>50</v>
      </c>
      <c r="AO344" s="44">
        <v>0</v>
      </c>
      <c r="AP344" s="39">
        <v>44812.671273148146</v>
      </c>
      <c r="AQ344" s="45" t="s">
        <v>56</v>
      </c>
      <c r="AR344">
        <f t="shared" si="23"/>
        <v>15</v>
      </c>
      <c r="AS344" s="35">
        <v>0.64097222222222217</v>
      </c>
    </row>
    <row r="345" spans="1:45" ht="24" hidden="1" customHeight="1">
      <c r="A345" s="10" t="s">
        <v>35</v>
      </c>
      <c r="B345" s="10" t="s">
        <v>329</v>
      </c>
      <c r="C345" s="42">
        <v>44820.556944444441</v>
      </c>
      <c r="D345" s="42">
        <v>44812.65</v>
      </c>
      <c r="E345" s="10">
        <v>2022</v>
      </c>
      <c r="F345" s="10">
        <f t="shared" si="20"/>
        <v>9</v>
      </c>
      <c r="G345" s="10">
        <f t="shared" si="21"/>
        <v>8</v>
      </c>
      <c r="H345" s="50">
        <f t="shared" si="22"/>
        <v>0.65</v>
      </c>
      <c r="I345" s="40" t="s">
        <v>37</v>
      </c>
      <c r="J345" s="40" t="s">
        <v>39</v>
      </c>
      <c r="K345" s="37">
        <v>11474</v>
      </c>
      <c r="L345" s="41">
        <v>44817.526053240741</v>
      </c>
      <c r="M345" s="40" t="s">
        <v>2216</v>
      </c>
      <c r="N345" s="40" t="s">
        <v>45</v>
      </c>
      <c r="O345" s="41">
        <v>44813.448333333334</v>
      </c>
      <c r="P345" s="40" t="s">
        <v>40</v>
      </c>
      <c r="Q345" s="40" t="s">
        <v>56</v>
      </c>
      <c r="R345" s="37">
        <v>2</v>
      </c>
      <c r="S345" s="40" t="s">
        <v>92</v>
      </c>
      <c r="T345" s="37">
        <v>1</v>
      </c>
      <c r="U345" s="40" t="s">
        <v>41</v>
      </c>
      <c r="V345" s="37">
        <v>6101</v>
      </c>
      <c r="W345" s="40" t="s">
        <v>610</v>
      </c>
      <c r="X345" s="40" t="s">
        <v>611</v>
      </c>
      <c r="Y345" s="40" t="s">
        <v>66</v>
      </c>
      <c r="Z345" s="40" t="s">
        <v>2217</v>
      </c>
      <c r="AA345" s="41">
        <v>44820.557037037041</v>
      </c>
      <c r="AB345" s="40" t="s">
        <v>106</v>
      </c>
      <c r="AC345" s="10" t="str">
        <f>VLOOKUP(Data!$AB345,Name!$B:$F,2,FALSE)</f>
        <v>SAP</v>
      </c>
      <c r="AD345" s="10" t="str">
        <f>VLOOKUP(Data!$AB345,Name!$B:$F,3,FALSE)</f>
        <v>CRA</v>
      </c>
      <c r="AE345" s="10" t="str">
        <f>VLOOKUP(Data!$AB345,Name!$B:$F,4,FALSE)</f>
        <v>Second tier</v>
      </c>
      <c r="AF345" s="10" t="str">
        <f>VLOOKUP(Data!$AB345,Name!$B:$F,5,FALSE)</f>
        <v>Second tier</v>
      </c>
      <c r="AG345" s="40" t="s">
        <v>47</v>
      </c>
      <c r="AH345" s="40" t="s">
        <v>48</v>
      </c>
      <c r="AI345" s="40" t="s">
        <v>330</v>
      </c>
      <c r="AJ345" s="40" t="s">
        <v>1825</v>
      </c>
      <c r="AK345" s="40" t="s">
        <v>612</v>
      </c>
      <c r="AL345" s="46">
        <v>44686</v>
      </c>
      <c r="AM345" s="40" t="s">
        <v>39</v>
      </c>
      <c r="AN345" s="40" t="s">
        <v>53</v>
      </c>
      <c r="AO345" s="47">
        <v>0</v>
      </c>
      <c r="AP345" s="41">
        <v>44820.560335648152</v>
      </c>
      <c r="AQ345" s="48" t="s">
        <v>56</v>
      </c>
      <c r="AR345">
        <f t="shared" si="23"/>
        <v>15</v>
      </c>
      <c r="AS345" s="35">
        <v>0.65</v>
      </c>
    </row>
    <row r="346" spans="1:45" ht="24" hidden="1" customHeight="1">
      <c r="A346" s="10" t="s">
        <v>35</v>
      </c>
      <c r="B346" s="10" t="s">
        <v>36</v>
      </c>
      <c r="C346" s="42">
        <v>44819.441666666666</v>
      </c>
      <c r="D346" s="42">
        <v>44812.65347222222</v>
      </c>
      <c r="E346" s="10">
        <v>2022</v>
      </c>
      <c r="F346" s="10">
        <f t="shared" si="20"/>
        <v>9</v>
      </c>
      <c r="G346" s="10">
        <f t="shared" si="21"/>
        <v>8</v>
      </c>
      <c r="H346" s="50">
        <f t="shared" si="22"/>
        <v>0.65347222222222223</v>
      </c>
      <c r="I346" s="38" t="s">
        <v>37</v>
      </c>
      <c r="J346" s="38" t="s">
        <v>2218</v>
      </c>
      <c r="K346" s="36">
        <v>11475</v>
      </c>
      <c r="L346" s="39">
        <v>44826.678969907407</v>
      </c>
      <c r="M346" s="38" t="s">
        <v>38</v>
      </c>
      <c r="N346" s="38" t="s">
        <v>39</v>
      </c>
      <c r="O346" s="39"/>
      <c r="P346" s="38" t="s">
        <v>40</v>
      </c>
      <c r="Q346" s="38" t="s">
        <v>56</v>
      </c>
      <c r="R346" s="36">
        <v>1</v>
      </c>
      <c r="S346" s="38" t="s">
        <v>42</v>
      </c>
      <c r="T346" s="36">
        <v>0</v>
      </c>
      <c r="U346" s="38" t="s">
        <v>56</v>
      </c>
      <c r="V346" s="36">
        <v>8459</v>
      </c>
      <c r="W346" s="38" t="s">
        <v>294</v>
      </c>
      <c r="X346" s="38" t="s">
        <v>295</v>
      </c>
      <c r="Y346" s="38" t="s">
        <v>45</v>
      </c>
      <c r="Z346" s="38" t="s">
        <v>2219</v>
      </c>
      <c r="AA346" s="39">
        <v>44817.417141203703</v>
      </c>
      <c r="AB346" s="38" t="s">
        <v>151</v>
      </c>
      <c r="AC346" s="10" t="str">
        <f>VLOOKUP(Data!$AB346,Name!$B:$F,2,FALSE)</f>
        <v>IT Support</v>
      </c>
      <c r="AD346" s="10" t="str">
        <f>VLOOKUP(Data!$AB346,Name!$B:$F,3,FALSE)</f>
        <v>Point IT</v>
      </c>
      <c r="AE346" s="10" t="str">
        <f>VLOOKUP(Data!$AB346,Name!$B:$F,4,FALSE)</f>
        <v>Second tier</v>
      </c>
      <c r="AF346" s="10" t="str">
        <f>VLOOKUP(Data!$AB346,Name!$B:$F,5,FALSE)</f>
        <v>Onsite</v>
      </c>
      <c r="AG346" s="38" t="s">
        <v>47</v>
      </c>
      <c r="AH346" s="38" t="s">
        <v>48</v>
      </c>
      <c r="AI346" s="38" t="s">
        <v>49</v>
      </c>
      <c r="AJ346" s="38" t="s">
        <v>2218</v>
      </c>
      <c r="AK346" s="38" t="s">
        <v>717</v>
      </c>
      <c r="AL346" s="43"/>
      <c r="AM346" s="38" t="s">
        <v>39</v>
      </c>
      <c r="AN346" s="38" t="s">
        <v>50</v>
      </c>
      <c r="AO346" s="44">
        <v>0</v>
      </c>
      <c r="AP346" s="39">
        <v>44819.442152777781</v>
      </c>
      <c r="AQ346" s="45" t="s">
        <v>56</v>
      </c>
      <c r="AR346">
        <f t="shared" si="23"/>
        <v>15</v>
      </c>
      <c r="AS346" s="35">
        <v>0.65347222222222223</v>
      </c>
    </row>
    <row r="347" spans="1:45" ht="24" hidden="1" customHeight="1">
      <c r="A347" s="10" t="s">
        <v>35</v>
      </c>
      <c r="B347" s="10" t="s">
        <v>68</v>
      </c>
      <c r="C347" s="42">
        <v>44812.701388888891</v>
      </c>
      <c r="D347" s="42">
        <v>44812.697916666664</v>
      </c>
      <c r="E347" s="10">
        <v>2022</v>
      </c>
      <c r="F347" s="10">
        <f t="shared" si="20"/>
        <v>9</v>
      </c>
      <c r="G347" s="10">
        <f t="shared" si="21"/>
        <v>8</v>
      </c>
      <c r="H347" s="50">
        <f t="shared" si="22"/>
        <v>0.69791666666666663</v>
      </c>
      <c r="I347" s="40" t="s">
        <v>37</v>
      </c>
      <c r="J347" s="40" t="s">
        <v>2220</v>
      </c>
      <c r="K347" s="37">
        <v>11476</v>
      </c>
      <c r="L347" s="41">
        <v>44838.610601851855</v>
      </c>
      <c r="M347" s="40" t="s">
        <v>38</v>
      </c>
      <c r="N347" s="40" t="s">
        <v>39</v>
      </c>
      <c r="O347" s="41"/>
      <c r="P347" s="40" t="s">
        <v>40</v>
      </c>
      <c r="Q347" s="40" t="s">
        <v>56</v>
      </c>
      <c r="R347" s="37">
        <v>1</v>
      </c>
      <c r="S347" s="40" t="s">
        <v>39</v>
      </c>
      <c r="T347" s="37">
        <v>0</v>
      </c>
      <c r="U347" s="40" t="s">
        <v>56</v>
      </c>
      <c r="V347" s="37">
        <v>625529548</v>
      </c>
      <c r="W347" s="40" t="s">
        <v>588</v>
      </c>
      <c r="X347" s="40" t="s">
        <v>589</v>
      </c>
      <c r="Y347" s="40" t="s">
        <v>45</v>
      </c>
      <c r="Z347" s="40" t="s">
        <v>2221</v>
      </c>
      <c r="AA347" s="41">
        <v>44812.701956018522</v>
      </c>
      <c r="AB347" s="40" t="s">
        <v>780</v>
      </c>
      <c r="AC347" s="10" t="str">
        <f>VLOOKUP(Data!$AB347,Name!$B:$F,2,FALSE)</f>
        <v>Programer</v>
      </c>
      <c r="AD347" s="10" t="str">
        <f>VLOOKUP(Data!$AB347,Name!$B:$F,3,FALSE)</f>
        <v>CRA</v>
      </c>
      <c r="AE347" s="10" t="str">
        <f>VLOOKUP(Data!$AB347,Name!$B:$F,4,FALSE)</f>
        <v>Second tier</v>
      </c>
      <c r="AF347" s="10" t="str">
        <f>VLOOKUP(Data!$AB347,Name!$B:$F,5,FALSE)</f>
        <v>Second tier</v>
      </c>
      <c r="AG347" s="40" t="s">
        <v>47</v>
      </c>
      <c r="AH347" s="40" t="s">
        <v>48</v>
      </c>
      <c r="AI347" s="40" t="s">
        <v>39</v>
      </c>
      <c r="AJ347" s="40" t="s">
        <v>2222</v>
      </c>
      <c r="AK347" s="40" t="s">
        <v>521</v>
      </c>
      <c r="AL347" s="46"/>
      <c r="AM347" s="40" t="s">
        <v>39</v>
      </c>
      <c r="AN347" s="40" t="s">
        <v>50</v>
      </c>
      <c r="AO347" s="47">
        <v>0</v>
      </c>
      <c r="AP347" s="41">
        <v>44826.614074074074</v>
      </c>
      <c r="AQ347" s="48" t="s">
        <v>56</v>
      </c>
      <c r="AR347">
        <f t="shared" si="23"/>
        <v>16</v>
      </c>
      <c r="AS347" s="35">
        <v>0.69791666666666663</v>
      </c>
    </row>
    <row r="348" spans="1:45" ht="24" hidden="1" customHeight="1">
      <c r="A348" s="10" t="s">
        <v>35</v>
      </c>
      <c r="B348" s="10" t="s">
        <v>329</v>
      </c>
      <c r="C348" s="42">
        <v>44813.461111111108</v>
      </c>
      <c r="D348" s="42">
        <v>44813.321527777778</v>
      </c>
      <c r="E348" s="10">
        <v>2022</v>
      </c>
      <c r="F348" s="10">
        <f t="shared" si="20"/>
        <v>9</v>
      </c>
      <c r="G348" s="10">
        <f t="shared" si="21"/>
        <v>9</v>
      </c>
      <c r="H348" s="50">
        <f t="shared" si="22"/>
        <v>0.3215277777777778</v>
      </c>
      <c r="I348" s="38" t="s">
        <v>37</v>
      </c>
      <c r="J348" s="38" t="s">
        <v>2223</v>
      </c>
      <c r="K348" s="36">
        <v>11477</v>
      </c>
      <c r="L348" s="39">
        <v>44838.705069444448</v>
      </c>
      <c r="M348" s="38" t="s">
        <v>38</v>
      </c>
      <c r="N348" s="38" t="s">
        <v>39</v>
      </c>
      <c r="O348" s="39"/>
      <c r="P348" s="38" t="s">
        <v>40</v>
      </c>
      <c r="Q348" s="38" t="s">
        <v>56</v>
      </c>
      <c r="R348" s="36">
        <v>1</v>
      </c>
      <c r="S348" s="38" t="s">
        <v>518</v>
      </c>
      <c r="T348" s="36">
        <v>0</v>
      </c>
      <c r="U348" s="38" t="s">
        <v>56</v>
      </c>
      <c r="V348" s="36">
        <v>6167</v>
      </c>
      <c r="W348" s="38" t="s">
        <v>100</v>
      </c>
      <c r="X348" s="38" t="s">
        <v>101</v>
      </c>
      <c r="Y348" s="38" t="s">
        <v>45</v>
      </c>
      <c r="Z348" s="38" t="s">
        <v>2224</v>
      </c>
      <c r="AA348" s="39">
        <v>44813.461435185185</v>
      </c>
      <c r="AB348" s="38" t="s">
        <v>223</v>
      </c>
      <c r="AC348" s="10" t="str">
        <f>VLOOKUP(Data!$AB348,Name!$B:$F,2,FALSE)</f>
        <v>IT Support</v>
      </c>
      <c r="AD348" s="10" t="str">
        <f>VLOOKUP(Data!$AB348,Name!$B:$F,3,FALSE)</f>
        <v>Point IT</v>
      </c>
      <c r="AE348" s="10" t="str">
        <f>VLOOKUP(Data!$AB348,Name!$B:$F,4,FALSE)</f>
        <v>Second tier</v>
      </c>
      <c r="AF348" s="10" t="str">
        <f>VLOOKUP(Data!$AB348,Name!$B:$F,5,FALSE)</f>
        <v>Onsite</v>
      </c>
      <c r="AG348" s="38" t="s">
        <v>47</v>
      </c>
      <c r="AH348" s="38" t="s">
        <v>48</v>
      </c>
      <c r="AI348" s="38" t="s">
        <v>425</v>
      </c>
      <c r="AJ348" s="38" t="s">
        <v>2225</v>
      </c>
      <c r="AK348" s="38" t="s">
        <v>509</v>
      </c>
      <c r="AL348" s="43"/>
      <c r="AM348" s="38" t="s">
        <v>39</v>
      </c>
      <c r="AN348" s="38" t="s">
        <v>53</v>
      </c>
      <c r="AO348" s="44">
        <v>0</v>
      </c>
      <c r="AP348" s="39">
        <v>44827.45784722222</v>
      </c>
      <c r="AQ348" s="45" t="s">
        <v>56</v>
      </c>
      <c r="AR348">
        <f t="shared" si="23"/>
        <v>7</v>
      </c>
      <c r="AS348" s="35">
        <v>0.3215277777777778</v>
      </c>
    </row>
    <row r="349" spans="1:45" ht="24" hidden="1" customHeight="1">
      <c r="A349" s="10" t="s">
        <v>35</v>
      </c>
      <c r="B349" s="10" t="s">
        <v>178</v>
      </c>
      <c r="C349" s="42">
        <v>44813.632638888892</v>
      </c>
      <c r="D349" s="42">
        <v>44813.353472222225</v>
      </c>
      <c r="E349" s="10">
        <v>2022</v>
      </c>
      <c r="F349" s="10">
        <f t="shared" si="20"/>
        <v>9</v>
      </c>
      <c r="G349" s="10">
        <f t="shared" si="21"/>
        <v>9</v>
      </c>
      <c r="H349" s="50">
        <f t="shared" si="22"/>
        <v>0.35347222222222219</v>
      </c>
      <c r="I349" s="40" t="s">
        <v>37</v>
      </c>
      <c r="J349" s="40" t="s">
        <v>2226</v>
      </c>
      <c r="K349" s="37">
        <v>11478</v>
      </c>
      <c r="L349" s="41">
        <v>44838.571388888886</v>
      </c>
      <c r="M349" s="40" t="s">
        <v>38</v>
      </c>
      <c r="N349" s="40" t="s">
        <v>39</v>
      </c>
      <c r="O349" s="41"/>
      <c r="P349" s="40" t="s">
        <v>40</v>
      </c>
      <c r="Q349" s="40" t="s">
        <v>56</v>
      </c>
      <c r="R349" s="37">
        <v>1</v>
      </c>
      <c r="S349" s="40" t="s">
        <v>73</v>
      </c>
      <c r="T349" s="37">
        <v>0</v>
      </c>
      <c r="U349" s="40" t="s">
        <v>56</v>
      </c>
      <c r="V349" s="37">
        <v>6843</v>
      </c>
      <c r="W349" s="40" t="s">
        <v>1258</v>
      </c>
      <c r="X349" s="40" t="s">
        <v>1259</v>
      </c>
      <c r="Y349" s="40" t="s">
        <v>45</v>
      </c>
      <c r="Z349" s="40" t="s">
        <v>379</v>
      </c>
      <c r="AA349" s="41">
        <v>44813.372766203705</v>
      </c>
      <c r="AB349" s="40" t="s">
        <v>58</v>
      </c>
      <c r="AC349" s="10" t="str">
        <f>VLOOKUP(Data!$AB349,Name!$B:$F,2,FALSE)</f>
        <v>IT Support</v>
      </c>
      <c r="AD349" s="10" t="str">
        <f>VLOOKUP(Data!$AB349,Name!$B:$F,3,FALSE)</f>
        <v>Point IT</v>
      </c>
      <c r="AE349" s="10" t="str">
        <f>VLOOKUP(Data!$AB349,Name!$B:$F,4,FALSE)</f>
        <v>Second tier</v>
      </c>
      <c r="AF349" s="10" t="str">
        <f>VLOOKUP(Data!$AB349,Name!$B:$F,5,FALSE)</f>
        <v>Onsite</v>
      </c>
      <c r="AG349" s="40" t="s">
        <v>47</v>
      </c>
      <c r="AH349" s="40" t="s">
        <v>48</v>
      </c>
      <c r="AI349" s="40" t="s">
        <v>182</v>
      </c>
      <c r="AJ349" s="40" t="s">
        <v>2227</v>
      </c>
      <c r="AK349" s="40" t="s">
        <v>565</v>
      </c>
      <c r="AL349" s="46"/>
      <c r="AM349" s="40" t="s">
        <v>39</v>
      </c>
      <c r="AN349" s="40" t="s">
        <v>53</v>
      </c>
      <c r="AO349" s="47">
        <v>0</v>
      </c>
      <c r="AP349" s="41">
        <v>44826.590138888889</v>
      </c>
      <c r="AQ349" s="48" t="s">
        <v>56</v>
      </c>
      <c r="AR349">
        <f t="shared" si="23"/>
        <v>8</v>
      </c>
      <c r="AS349" s="35">
        <v>0.35347222222222219</v>
      </c>
    </row>
    <row r="350" spans="1:45" ht="24" hidden="1" customHeight="1">
      <c r="A350" s="10" t="s">
        <v>35</v>
      </c>
      <c r="B350" s="10" t="s">
        <v>36</v>
      </c>
      <c r="C350" s="10"/>
      <c r="D350" s="42">
        <v>44813.366666666669</v>
      </c>
      <c r="E350" s="10">
        <v>2022</v>
      </c>
      <c r="F350" s="10">
        <f t="shared" si="20"/>
        <v>9</v>
      </c>
      <c r="G350" s="10">
        <f t="shared" si="21"/>
        <v>9</v>
      </c>
      <c r="H350" s="50">
        <f t="shared" si="22"/>
        <v>0.3666666666666667</v>
      </c>
      <c r="I350" s="38" t="s">
        <v>37</v>
      </c>
      <c r="J350" s="38" t="s">
        <v>2228</v>
      </c>
      <c r="K350" s="36">
        <v>11479</v>
      </c>
      <c r="L350" s="39">
        <v>44825.367638888885</v>
      </c>
      <c r="M350" s="38" t="s">
        <v>38</v>
      </c>
      <c r="N350" s="38" t="s">
        <v>39</v>
      </c>
      <c r="O350" s="39"/>
      <c r="P350" s="38" t="s">
        <v>40</v>
      </c>
      <c r="Q350" s="38" t="s">
        <v>56</v>
      </c>
      <c r="R350" s="36">
        <v>1</v>
      </c>
      <c r="S350" s="38" t="s">
        <v>42</v>
      </c>
      <c r="T350" s="36">
        <v>0</v>
      </c>
      <c r="U350" s="38" t="s">
        <v>56</v>
      </c>
      <c r="V350" s="36">
        <v>8451</v>
      </c>
      <c r="W350" s="38" t="s">
        <v>2229</v>
      </c>
      <c r="X350" s="38" t="s">
        <v>2230</v>
      </c>
      <c r="Y350" s="38" t="s">
        <v>39</v>
      </c>
      <c r="Z350" s="38" t="s">
        <v>39</v>
      </c>
      <c r="AA350" s="39"/>
      <c r="AB350" s="38" t="s">
        <v>151</v>
      </c>
      <c r="AC350" s="10" t="str">
        <f>VLOOKUP(Data!$AB350,Name!$B:$F,2,FALSE)</f>
        <v>IT Support</v>
      </c>
      <c r="AD350" s="10" t="str">
        <f>VLOOKUP(Data!$AB350,Name!$B:$F,3,FALSE)</f>
        <v>Point IT</v>
      </c>
      <c r="AE350" s="10" t="str">
        <f>VLOOKUP(Data!$AB350,Name!$B:$F,4,FALSE)</f>
        <v>Second tier</v>
      </c>
      <c r="AF350" s="10" t="str">
        <f>VLOOKUP(Data!$AB350,Name!$B:$F,5,FALSE)</f>
        <v>Onsite</v>
      </c>
      <c r="AG350" s="38" t="s">
        <v>47</v>
      </c>
      <c r="AH350" s="38" t="s">
        <v>160</v>
      </c>
      <c r="AI350" s="38" t="s">
        <v>49</v>
      </c>
      <c r="AJ350" s="38" t="s">
        <v>2231</v>
      </c>
      <c r="AK350" s="38" t="s">
        <v>1304</v>
      </c>
      <c r="AL350" s="43"/>
      <c r="AM350" s="38" t="s">
        <v>39</v>
      </c>
      <c r="AN350" s="38" t="s">
        <v>50</v>
      </c>
      <c r="AO350" s="44">
        <v>0</v>
      </c>
      <c r="AP350" s="39">
        <v>44819.493032407408</v>
      </c>
      <c r="AQ350" s="45" t="s">
        <v>56</v>
      </c>
      <c r="AR350">
        <f t="shared" si="23"/>
        <v>8</v>
      </c>
      <c r="AS350" s="35">
        <v>0.3666666666666667</v>
      </c>
    </row>
    <row r="351" spans="1:45" ht="24" hidden="1" customHeight="1">
      <c r="A351" s="10" t="s">
        <v>35</v>
      </c>
      <c r="B351" s="10" t="s">
        <v>452</v>
      </c>
      <c r="C351" s="42">
        <v>44813.469444444447</v>
      </c>
      <c r="D351" s="42">
        <v>44813.375694444447</v>
      </c>
      <c r="E351" s="10">
        <v>2022</v>
      </c>
      <c r="F351" s="10">
        <f t="shared" si="20"/>
        <v>9</v>
      </c>
      <c r="G351" s="10">
        <f t="shared" si="21"/>
        <v>9</v>
      </c>
      <c r="H351" s="50">
        <f t="shared" si="22"/>
        <v>0.3756944444444445</v>
      </c>
      <c r="I351" s="40" t="s">
        <v>37</v>
      </c>
      <c r="J351" s="40" t="s">
        <v>2232</v>
      </c>
      <c r="K351" s="37">
        <v>11480</v>
      </c>
      <c r="L351" s="41">
        <v>44825.376423611109</v>
      </c>
      <c r="M351" s="40" t="s">
        <v>38</v>
      </c>
      <c r="N351" s="40" t="s">
        <v>39</v>
      </c>
      <c r="O351" s="41"/>
      <c r="P351" s="40" t="s">
        <v>40</v>
      </c>
      <c r="Q351" s="40" t="s">
        <v>56</v>
      </c>
      <c r="R351" s="37">
        <v>1</v>
      </c>
      <c r="S351" s="40" t="s">
        <v>104</v>
      </c>
      <c r="T351" s="37">
        <v>0</v>
      </c>
      <c r="U351" s="40" t="s">
        <v>56</v>
      </c>
      <c r="V351" s="37">
        <v>6453</v>
      </c>
      <c r="W351" s="40" t="s">
        <v>296</v>
      </c>
      <c r="X351" s="40" t="s">
        <v>297</v>
      </c>
      <c r="Y351" s="40" t="s">
        <v>45</v>
      </c>
      <c r="Z351" s="40" t="s">
        <v>2233</v>
      </c>
      <c r="AA351" s="41">
        <v>44813.469548611109</v>
      </c>
      <c r="AB351" s="40" t="s">
        <v>223</v>
      </c>
      <c r="AC351" s="10" t="str">
        <f>VLOOKUP(Data!$AB351,Name!$B:$F,2,FALSE)</f>
        <v>IT Support</v>
      </c>
      <c r="AD351" s="10" t="str">
        <f>VLOOKUP(Data!$AB351,Name!$B:$F,3,FALSE)</f>
        <v>Point IT</v>
      </c>
      <c r="AE351" s="10" t="str">
        <f>VLOOKUP(Data!$AB351,Name!$B:$F,4,FALSE)</f>
        <v>Second tier</v>
      </c>
      <c r="AF351" s="10" t="str">
        <f>VLOOKUP(Data!$AB351,Name!$B:$F,5,FALSE)</f>
        <v>Onsite</v>
      </c>
      <c r="AG351" s="40" t="s">
        <v>47</v>
      </c>
      <c r="AH351" s="40" t="s">
        <v>48</v>
      </c>
      <c r="AI351" s="40" t="s">
        <v>455</v>
      </c>
      <c r="AJ351" s="40" t="s">
        <v>418</v>
      </c>
      <c r="AK351" s="40" t="s">
        <v>587</v>
      </c>
      <c r="AL351" s="46"/>
      <c r="AM351" s="40" t="s">
        <v>39</v>
      </c>
      <c r="AN351" s="40" t="s">
        <v>50</v>
      </c>
      <c r="AO351" s="47">
        <v>0</v>
      </c>
      <c r="AP351" s="41">
        <v>44813.469548611109</v>
      </c>
      <c r="AQ351" s="48" t="s">
        <v>56</v>
      </c>
      <c r="AR351">
        <f t="shared" si="23"/>
        <v>9</v>
      </c>
      <c r="AS351" s="35">
        <v>0.3756944444444445</v>
      </c>
    </row>
    <row r="352" spans="1:45" ht="24" hidden="1" customHeight="1">
      <c r="A352" s="10" t="s">
        <v>35</v>
      </c>
      <c r="B352" s="10" t="s">
        <v>36</v>
      </c>
      <c r="C352" s="42">
        <v>44813.699305555558</v>
      </c>
      <c r="D352" s="42">
        <v>44813.378472222219</v>
      </c>
      <c r="E352" s="10">
        <v>2022</v>
      </c>
      <c r="F352" s="10">
        <f t="shared" si="20"/>
        <v>9</v>
      </c>
      <c r="G352" s="10">
        <f t="shared" si="21"/>
        <v>9</v>
      </c>
      <c r="H352" s="50">
        <f t="shared" si="22"/>
        <v>0.37847222222222227</v>
      </c>
      <c r="I352" s="38" t="s">
        <v>37</v>
      </c>
      <c r="J352" s="38" t="s">
        <v>2234</v>
      </c>
      <c r="K352" s="36">
        <v>11481</v>
      </c>
      <c r="L352" s="39">
        <v>44825.384687500002</v>
      </c>
      <c r="M352" s="38" t="s">
        <v>38</v>
      </c>
      <c r="N352" s="38" t="s">
        <v>39</v>
      </c>
      <c r="O352" s="39"/>
      <c r="P352" s="38" t="s">
        <v>40</v>
      </c>
      <c r="Q352" s="38" t="s">
        <v>56</v>
      </c>
      <c r="R352" s="36">
        <v>1</v>
      </c>
      <c r="S352" s="38" t="s">
        <v>60</v>
      </c>
      <c r="T352" s="36">
        <v>0</v>
      </c>
      <c r="U352" s="38" t="s">
        <v>56</v>
      </c>
      <c r="V352" s="36">
        <v>8652</v>
      </c>
      <c r="W352" s="38" t="s">
        <v>211</v>
      </c>
      <c r="X352" s="38" t="s">
        <v>2041</v>
      </c>
      <c r="Y352" s="38" t="s">
        <v>45</v>
      </c>
      <c r="Z352" s="38" t="s">
        <v>2235</v>
      </c>
      <c r="AA352" s="39">
        <v>44813.69462962963</v>
      </c>
      <c r="AB352" s="38" t="s">
        <v>67</v>
      </c>
      <c r="AC352" s="10" t="str">
        <f>VLOOKUP(Data!$AB352,Name!$B:$F,2,FALSE)</f>
        <v>IT Support</v>
      </c>
      <c r="AD352" s="10" t="str">
        <f>VLOOKUP(Data!$AB352,Name!$B:$F,3,FALSE)</f>
        <v>Point IT</v>
      </c>
      <c r="AE352" s="10" t="str">
        <f>VLOOKUP(Data!$AB352,Name!$B:$F,4,FALSE)</f>
        <v>Second tier</v>
      </c>
      <c r="AF352" s="10" t="str">
        <f>VLOOKUP(Data!$AB352,Name!$B:$F,5,FALSE)</f>
        <v>Onsite</v>
      </c>
      <c r="AG352" s="38" t="s">
        <v>47</v>
      </c>
      <c r="AH352" s="38" t="s">
        <v>48</v>
      </c>
      <c r="AI352" s="38" t="s">
        <v>314</v>
      </c>
      <c r="AJ352" s="38" t="s">
        <v>2236</v>
      </c>
      <c r="AK352" s="38" t="s">
        <v>1256</v>
      </c>
      <c r="AL352" s="43"/>
      <c r="AM352" s="38" t="s">
        <v>39</v>
      </c>
      <c r="AN352" s="38" t="s">
        <v>50</v>
      </c>
      <c r="AO352" s="44">
        <v>0</v>
      </c>
      <c r="AP352" s="39">
        <v>44813.699965277781</v>
      </c>
      <c r="AQ352" s="45" t="s">
        <v>56</v>
      </c>
      <c r="AR352">
        <f t="shared" si="23"/>
        <v>9</v>
      </c>
      <c r="AS352" s="35">
        <v>0.37847222222222227</v>
      </c>
    </row>
    <row r="353" spans="1:45" ht="24" hidden="1" customHeight="1">
      <c r="A353" s="10" t="s">
        <v>35</v>
      </c>
      <c r="B353" s="10" t="s">
        <v>452</v>
      </c>
      <c r="C353" s="42">
        <v>44813.697222222225</v>
      </c>
      <c r="D353" s="42">
        <v>44813.4</v>
      </c>
      <c r="E353" s="10">
        <v>2022</v>
      </c>
      <c r="F353" s="10">
        <f t="shared" si="20"/>
        <v>9</v>
      </c>
      <c r="G353" s="10">
        <f t="shared" si="21"/>
        <v>9</v>
      </c>
      <c r="H353" s="50">
        <f t="shared" si="22"/>
        <v>0.39999999999999997</v>
      </c>
      <c r="I353" s="40" t="s">
        <v>2237</v>
      </c>
      <c r="J353" s="40" t="s">
        <v>2238</v>
      </c>
      <c r="K353" s="37">
        <v>11482</v>
      </c>
      <c r="L353" s="41">
        <v>44825.400706018518</v>
      </c>
      <c r="M353" s="40" t="s">
        <v>38</v>
      </c>
      <c r="N353" s="40" t="s">
        <v>39</v>
      </c>
      <c r="O353" s="41"/>
      <c r="P353" s="40" t="s">
        <v>40</v>
      </c>
      <c r="Q353" s="40" t="s">
        <v>56</v>
      </c>
      <c r="R353" s="37">
        <v>1</v>
      </c>
      <c r="S353" s="40" t="s">
        <v>541</v>
      </c>
      <c r="T353" s="37">
        <v>0</v>
      </c>
      <c r="U353" s="40" t="s">
        <v>56</v>
      </c>
      <c r="V353" s="37">
        <v>6105</v>
      </c>
      <c r="W353" s="40" t="s">
        <v>847</v>
      </c>
      <c r="X353" s="40" t="s">
        <v>848</v>
      </c>
      <c r="Y353" s="40" t="s">
        <v>45</v>
      </c>
      <c r="Z353" s="40" t="s">
        <v>2239</v>
      </c>
      <c r="AA353" s="41">
        <v>44813.697233796294</v>
      </c>
      <c r="AB353" s="40" t="s">
        <v>67</v>
      </c>
      <c r="AC353" s="10" t="str">
        <f>VLOOKUP(Data!$AB353,Name!$B:$F,2,FALSE)</f>
        <v>IT Support</v>
      </c>
      <c r="AD353" s="10" t="str">
        <f>VLOOKUP(Data!$AB353,Name!$B:$F,3,FALSE)</f>
        <v>Point IT</v>
      </c>
      <c r="AE353" s="10" t="str">
        <f>VLOOKUP(Data!$AB353,Name!$B:$F,4,FALSE)</f>
        <v>Second tier</v>
      </c>
      <c r="AF353" s="10" t="str">
        <f>VLOOKUP(Data!$AB353,Name!$B:$F,5,FALSE)</f>
        <v>Onsite</v>
      </c>
      <c r="AG353" s="40" t="s">
        <v>47</v>
      </c>
      <c r="AH353" s="40" t="s">
        <v>48</v>
      </c>
      <c r="AI353" s="40" t="s">
        <v>455</v>
      </c>
      <c r="AJ353" s="40" t="s">
        <v>2240</v>
      </c>
      <c r="AK353" s="40" t="s">
        <v>565</v>
      </c>
      <c r="AL353" s="46">
        <v>44686</v>
      </c>
      <c r="AM353" s="40" t="s">
        <v>39</v>
      </c>
      <c r="AN353" s="40" t="s">
        <v>50</v>
      </c>
      <c r="AO353" s="47">
        <v>0</v>
      </c>
      <c r="AP353" s="41">
        <v>44813.739189814813</v>
      </c>
      <c r="AQ353" s="48" t="s">
        <v>56</v>
      </c>
      <c r="AR353">
        <f t="shared" si="23"/>
        <v>9</v>
      </c>
      <c r="AS353" s="35">
        <v>0.39999999999999997</v>
      </c>
    </row>
    <row r="354" spans="1:45" ht="24" hidden="1" customHeight="1">
      <c r="A354" s="10" t="s">
        <v>35</v>
      </c>
      <c r="B354" s="10" t="s">
        <v>329</v>
      </c>
      <c r="C354" s="42">
        <v>44837.377083333333</v>
      </c>
      <c r="D354" s="42">
        <v>44813.410416666666</v>
      </c>
      <c r="E354" s="10">
        <v>2022</v>
      </c>
      <c r="F354" s="10">
        <f t="shared" si="20"/>
        <v>9</v>
      </c>
      <c r="G354" s="10">
        <f t="shared" si="21"/>
        <v>9</v>
      </c>
      <c r="H354" s="50">
        <f t="shared" si="22"/>
        <v>0.41041666666666665</v>
      </c>
      <c r="I354" s="38" t="s">
        <v>37</v>
      </c>
      <c r="J354" s="38" t="s">
        <v>2241</v>
      </c>
      <c r="K354" s="36">
        <v>11483</v>
      </c>
      <c r="L354" s="39">
        <v>44825.410474537035</v>
      </c>
      <c r="M354" s="38" t="s">
        <v>2242</v>
      </c>
      <c r="N354" s="38" t="s">
        <v>45</v>
      </c>
      <c r="O354" s="39">
        <v>44813.413263888891</v>
      </c>
      <c r="P354" s="38" t="s">
        <v>40</v>
      </c>
      <c r="Q354" s="38" t="s">
        <v>56</v>
      </c>
      <c r="R354" s="36">
        <v>1</v>
      </c>
      <c r="S354" s="38" t="s">
        <v>92</v>
      </c>
      <c r="T354" s="36">
        <v>2</v>
      </c>
      <c r="U354" s="38" t="s">
        <v>56</v>
      </c>
      <c r="V354" s="36">
        <v>625743924</v>
      </c>
      <c r="W354" s="38" t="s">
        <v>296</v>
      </c>
      <c r="X354" s="38" t="s">
        <v>297</v>
      </c>
      <c r="Y354" s="38" t="s">
        <v>66</v>
      </c>
      <c r="Z354" s="38" t="s">
        <v>2243</v>
      </c>
      <c r="AA354" s="39">
        <v>44837.377129629633</v>
      </c>
      <c r="AB354" s="38" t="s">
        <v>219</v>
      </c>
      <c r="AC354" s="10" t="str">
        <f>VLOOKUP(Data!$AB354,Name!$B:$F,2,FALSE)</f>
        <v>IT Support</v>
      </c>
      <c r="AD354" s="10" t="str">
        <f>VLOOKUP(Data!$AB354,Name!$B:$F,3,FALSE)</f>
        <v>Point IT</v>
      </c>
      <c r="AE354" s="10" t="str">
        <f>VLOOKUP(Data!$AB354,Name!$B:$F,4,FALSE)</f>
        <v>Frist tier</v>
      </c>
      <c r="AF354" s="10" t="str">
        <f>VLOOKUP(Data!$AB354,Name!$B:$F,5,FALSE)</f>
        <v>Frist tier</v>
      </c>
      <c r="AG354" s="38" t="s">
        <v>47</v>
      </c>
      <c r="AH354" s="38" t="s">
        <v>48</v>
      </c>
      <c r="AI354" s="38" t="s">
        <v>425</v>
      </c>
      <c r="AJ354" s="38" t="s">
        <v>1285</v>
      </c>
      <c r="AK354" s="38" t="s">
        <v>587</v>
      </c>
      <c r="AL354" s="43"/>
      <c r="AM354" s="38" t="s">
        <v>39</v>
      </c>
      <c r="AN354" s="38" t="s">
        <v>53</v>
      </c>
      <c r="AO354" s="44">
        <v>0</v>
      </c>
      <c r="AP354" s="39">
        <v>44837.377129629633</v>
      </c>
      <c r="AQ354" s="45" t="s">
        <v>56</v>
      </c>
      <c r="AR354">
        <f t="shared" si="23"/>
        <v>9</v>
      </c>
      <c r="AS354" s="35">
        <v>0.41041666666666665</v>
      </c>
    </row>
    <row r="355" spans="1:45" ht="24" hidden="1" customHeight="1">
      <c r="A355" s="10" t="s">
        <v>35</v>
      </c>
      <c r="B355" s="10" t="s">
        <v>36</v>
      </c>
      <c r="C355" s="42">
        <v>44813.632638888892</v>
      </c>
      <c r="D355" s="42">
        <v>44813.425000000003</v>
      </c>
      <c r="E355" s="10">
        <v>2022</v>
      </c>
      <c r="F355" s="10">
        <f t="shared" si="20"/>
        <v>9</v>
      </c>
      <c r="G355" s="10">
        <f t="shared" si="21"/>
        <v>9</v>
      </c>
      <c r="H355" s="50">
        <f t="shared" si="22"/>
        <v>0.42499999999999999</v>
      </c>
      <c r="I355" s="40" t="s">
        <v>37</v>
      </c>
      <c r="J355" s="40" t="s">
        <v>2244</v>
      </c>
      <c r="K355" s="37">
        <v>11484</v>
      </c>
      <c r="L355" s="41">
        <v>44825.626134259262</v>
      </c>
      <c r="M355" s="40" t="s">
        <v>38</v>
      </c>
      <c r="N355" s="40" t="s">
        <v>39</v>
      </c>
      <c r="O355" s="41"/>
      <c r="P355" s="40" t="s">
        <v>40</v>
      </c>
      <c r="Q355" s="40" t="s">
        <v>56</v>
      </c>
      <c r="R355" s="37">
        <v>1</v>
      </c>
      <c r="S355" s="40" t="s">
        <v>127</v>
      </c>
      <c r="T355" s="37">
        <v>0</v>
      </c>
      <c r="U355" s="40" t="s">
        <v>56</v>
      </c>
      <c r="V355" s="37">
        <v>6296</v>
      </c>
      <c r="W355" s="40" t="s">
        <v>199</v>
      </c>
      <c r="X355" s="40" t="s">
        <v>200</v>
      </c>
      <c r="Y355" s="40" t="s">
        <v>45</v>
      </c>
      <c r="Z355" s="40" t="s">
        <v>2245</v>
      </c>
      <c r="AA355" s="41">
        <v>44813.432500000003</v>
      </c>
      <c r="AB355" s="40" t="s">
        <v>81</v>
      </c>
      <c r="AC355" s="10" t="str">
        <f>VLOOKUP(Data!$AB355,Name!$B:$F,2,FALSE)</f>
        <v>IT Support</v>
      </c>
      <c r="AD355" s="10" t="str">
        <f>VLOOKUP(Data!$AB355,Name!$B:$F,3,FALSE)</f>
        <v>Point IT</v>
      </c>
      <c r="AE355" s="10" t="str">
        <f>VLOOKUP(Data!$AB355,Name!$B:$F,4,FALSE)</f>
        <v>Second tier</v>
      </c>
      <c r="AF355" s="10" t="str">
        <f>VLOOKUP(Data!$AB355,Name!$B:$F,5,FALSE)</f>
        <v>Onsite</v>
      </c>
      <c r="AG355" s="40" t="s">
        <v>47</v>
      </c>
      <c r="AH355" s="40" t="s">
        <v>48</v>
      </c>
      <c r="AI355" s="40" t="s">
        <v>128</v>
      </c>
      <c r="AJ355" s="40" t="s">
        <v>2246</v>
      </c>
      <c r="AK355" s="40" t="s">
        <v>570</v>
      </c>
      <c r="AL355" s="46"/>
      <c r="AM355" s="40" t="s">
        <v>39</v>
      </c>
      <c r="AN355" s="40" t="s">
        <v>50</v>
      </c>
      <c r="AO355" s="47">
        <v>0</v>
      </c>
      <c r="AP355" s="41">
        <v>44813.6330787037</v>
      </c>
      <c r="AQ355" s="48" t="s">
        <v>56</v>
      </c>
      <c r="AR355">
        <f t="shared" si="23"/>
        <v>10</v>
      </c>
      <c r="AS355" s="35">
        <v>0.42499999999999999</v>
      </c>
    </row>
    <row r="356" spans="1:45" ht="24" hidden="1" customHeight="1">
      <c r="A356" s="10" t="s">
        <v>35</v>
      </c>
      <c r="B356" s="10" t="s">
        <v>178</v>
      </c>
      <c r="C356" s="42">
        <v>44818.401388888888</v>
      </c>
      <c r="D356" s="42">
        <v>44813.431250000001</v>
      </c>
      <c r="E356" s="10">
        <v>2022</v>
      </c>
      <c r="F356" s="10">
        <f t="shared" si="20"/>
        <v>9</v>
      </c>
      <c r="G356" s="10">
        <f t="shared" si="21"/>
        <v>9</v>
      </c>
      <c r="H356" s="50">
        <f t="shared" si="22"/>
        <v>0.43124999999999997</v>
      </c>
      <c r="I356" s="38" t="s">
        <v>37</v>
      </c>
      <c r="J356" s="38" t="s">
        <v>2247</v>
      </c>
      <c r="K356" s="36">
        <v>11485</v>
      </c>
      <c r="L356" s="39">
        <v>44827.444479166668</v>
      </c>
      <c r="M356" s="38" t="s">
        <v>38</v>
      </c>
      <c r="N356" s="38" t="s">
        <v>39</v>
      </c>
      <c r="O356" s="39"/>
      <c r="P356" s="38" t="s">
        <v>40</v>
      </c>
      <c r="Q356" s="38" t="s">
        <v>56</v>
      </c>
      <c r="R356" s="36">
        <v>1</v>
      </c>
      <c r="S356" s="38" t="s">
        <v>54</v>
      </c>
      <c r="T356" s="36">
        <v>0</v>
      </c>
      <c r="U356" s="38" t="s">
        <v>56</v>
      </c>
      <c r="V356" s="36">
        <v>927684970</v>
      </c>
      <c r="W356" s="38" t="s">
        <v>1017</v>
      </c>
      <c r="X356" s="38" t="s">
        <v>1018</v>
      </c>
      <c r="Y356" s="38" t="s">
        <v>45</v>
      </c>
      <c r="Z356" s="38" t="s">
        <v>2248</v>
      </c>
      <c r="AA356" s="39">
        <v>44816.388807870368</v>
      </c>
      <c r="AB356" s="38" t="s">
        <v>89</v>
      </c>
      <c r="AC356" s="10" t="str">
        <f>VLOOKUP(Data!$AB356,Name!$B:$F,2,FALSE)</f>
        <v>IT Support</v>
      </c>
      <c r="AD356" s="10" t="str">
        <f>VLOOKUP(Data!$AB356,Name!$B:$F,3,FALSE)</f>
        <v>Point IT</v>
      </c>
      <c r="AE356" s="10" t="str">
        <f>VLOOKUP(Data!$AB356,Name!$B:$F,4,FALSE)</f>
        <v>Second tier</v>
      </c>
      <c r="AF356" s="10" t="str">
        <f>VLOOKUP(Data!$AB356,Name!$B:$F,5,FALSE)</f>
        <v>Onsite</v>
      </c>
      <c r="AG356" s="38" t="s">
        <v>47</v>
      </c>
      <c r="AH356" s="38" t="s">
        <v>48</v>
      </c>
      <c r="AI356" s="38" t="s">
        <v>182</v>
      </c>
      <c r="AJ356" s="38" t="s">
        <v>2249</v>
      </c>
      <c r="AK356" s="38" t="s">
        <v>593</v>
      </c>
      <c r="AL356" s="43"/>
      <c r="AM356" s="38" t="s">
        <v>39</v>
      </c>
      <c r="AN356" s="38" t="s">
        <v>53</v>
      </c>
      <c r="AO356" s="44">
        <v>0</v>
      </c>
      <c r="AP356" s="39">
        <v>44818.401423611111</v>
      </c>
      <c r="AQ356" s="45" t="s">
        <v>56</v>
      </c>
      <c r="AR356">
        <f t="shared" si="23"/>
        <v>10</v>
      </c>
      <c r="AS356" s="35">
        <v>0.43124999999999997</v>
      </c>
    </row>
    <row r="357" spans="1:45" ht="24" hidden="1" customHeight="1">
      <c r="A357" s="10" t="s">
        <v>35</v>
      </c>
      <c r="B357" s="10" t="s">
        <v>178</v>
      </c>
      <c r="C357" s="42">
        <v>44813.7</v>
      </c>
      <c r="D357" s="42">
        <v>44813.43472222222</v>
      </c>
      <c r="E357" s="10">
        <v>2022</v>
      </c>
      <c r="F357" s="10">
        <f t="shared" si="20"/>
        <v>9</v>
      </c>
      <c r="G357" s="10">
        <f t="shared" si="21"/>
        <v>9</v>
      </c>
      <c r="H357" s="50">
        <f t="shared" si="22"/>
        <v>0.43472222222222223</v>
      </c>
      <c r="I357" s="40" t="s">
        <v>37</v>
      </c>
      <c r="J357" s="40" t="s">
        <v>2250</v>
      </c>
      <c r="K357" s="37">
        <v>11486</v>
      </c>
      <c r="L357" s="41">
        <v>44837.704201388886</v>
      </c>
      <c r="M357" s="40" t="s">
        <v>38</v>
      </c>
      <c r="N357" s="40" t="s">
        <v>39</v>
      </c>
      <c r="O357" s="41"/>
      <c r="P357" s="40" t="s">
        <v>40</v>
      </c>
      <c r="Q357" s="40" t="s">
        <v>56</v>
      </c>
      <c r="R357" s="37">
        <v>1</v>
      </c>
      <c r="S357" s="40" t="s">
        <v>73</v>
      </c>
      <c r="T357" s="37">
        <v>0</v>
      </c>
      <c r="U357" s="40" t="s">
        <v>56</v>
      </c>
      <c r="V357" s="37">
        <v>8164</v>
      </c>
      <c r="W357" s="40" t="s">
        <v>362</v>
      </c>
      <c r="X357" s="40" t="s">
        <v>363</v>
      </c>
      <c r="Y357" s="40" t="s">
        <v>45</v>
      </c>
      <c r="Z357" s="40" t="s">
        <v>2251</v>
      </c>
      <c r="AA357" s="41">
        <v>44813.696284722224</v>
      </c>
      <c r="AB357" s="40" t="s">
        <v>46</v>
      </c>
      <c r="AC357" s="10" t="str">
        <f>VLOOKUP(Data!$AB357,Name!$B:$F,2,FALSE)</f>
        <v>IT Support</v>
      </c>
      <c r="AD357" s="10" t="str">
        <f>VLOOKUP(Data!$AB357,Name!$B:$F,3,FALSE)</f>
        <v>Point IT</v>
      </c>
      <c r="AE357" s="10" t="str">
        <f>VLOOKUP(Data!$AB357,Name!$B:$F,4,FALSE)</f>
        <v>Second tier</v>
      </c>
      <c r="AF357" s="10" t="str">
        <f>VLOOKUP(Data!$AB357,Name!$B:$F,5,FALSE)</f>
        <v>Onsite</v>
      </c>
      <c r="AG357" s="40" t="s">
        <v>47</v>
      </c>
      <c r="AH357" s="40" t="s">
        <v>48</v>
      </c>
      <c r="AI357" s="40" t="s">
        <v>182</v>
      </c>
      <c r="AJ357" s="40" t="s">
        <v>2252</v>
      </c>
      <c r="AK357" s="40" t="s">
        <v>2253</v>
      </c>
      <c r="AL357" s="46"/>
      <c r="AM357" s="40" t="s">
        <v>39</v>
      </c>
      <c r="AN357" s="40" t="s">
        <v>53</v>
      </c>
      <c r="AO357" s="47">
        <v>0</v>
      </c>
      <c r="AP357" s="41">
        <v>44826.589618055557</v>
      </c>
      <c r="AQ357" s="48" t="s">
        <v>56</v>
      </c>
      <c r="AR357">
        <f t="shared" si="23"/>
        <v>10</v>
      </c>
      <c r="AS357" s="35">
        <v>0.43472222222222223</v>
      </c>
    </row>
    <row r="358" spans="1:45" ht="24" hidden="1" customHeight="1">
      <c r="A358" s="10" t="s">
        <v>35</v>
      </c>
      <c r="B358" s="10" t="s">
        <v>54</v>
      </c>
      <c r="C358" s="42">
        <v>44813.478472222225</v>
      </c>
      <c r="D358" s="42">
        <v>44813.446527777778</v>
      </c>
      <c r="E358" s="10">
        <v>2022</v>
      </c>
      <c r="F358" s="10">
        <f t="shared" si="20"/>
        <v>9</v>
      </c>
      <c r="G358" s="10">
        <f t="shared" si="21"/>
        <v>9</v>
      </c>
      <c r="H358" s="50">
        <f t="shared" si="22"/>
        <v>0.4465277777777778</v>
      </c>
      <c r="I358" s="38" t="s">
        <v>37</v>
      </c>
      <c r="J358" s="38" t="s">
        <v>39</v>
      </c>
      <c r="K358" s="36">
        <v>11487</v>
      </c>
      <c r="L358" s="39">
        <v>44817.696689814817</v>
      </c>
      <c r="M358" s="38" t="s">
        <v>38</v>
      </c>
      <c r="N358" s="38" t="s">
        <v>39</v>
      </c>
      <c r="O358" s="39"/>
      <c r="P358" s="38" t="s">
        <v>40</v>
      </c>
      <c r="Q358" s="38" t="s">
        <v>56</v>
      </c>
      <c r="R358" s="36">
        <v>1</v>
      </c>
      <c r="S358" s="38" t="s">
        <v>135</v>
      </c>
      <c r="T358" s="36">
        <v>0</v>
      </c>
      <c r="U358" s="38" t="s">
        <v>41</v>
      </c>
      <c r="V358" s="36">
        <v>8759</v>
      </c>
      <c r="W358" s="38" t="s">
        <v>443</v>
      </c>
      <c r="X358" s="38" t="s">
        <v>444</v>
      </c>
      <c r="Y358" s="38" t="s">
        <v>45</v>
      </c>
      <c r="Z358" s="38" t="s">
        <v>2254</v>
      </c>
      <c r="AA358" s="39">
        <v>44813.478750000002</v>
      </c>
      <c r="AB358" s="38" t="s">
        <v>96</v>
      </c>
      <c r="AC358" s="10" t="str">
        <f>VLOOKUP(Data!$AB358,Name!$B:$F,2,FALSE)</f>
        <v>E-sarabun</v>
      </c>
      <c r="AD358" s="10" t="str">
        <f>VLOOKUP(Data!$AB358,Name!$B:$F,3,FALSE)</f>
        <v>CRA</v>
      </c>
      <c r="AE358" s="10" t="str">
        <f>VLOOKUP(Data!$AB358,Name!$B:$F,4,FALSE)</f>
        <v>Second tier</v>
      </c>
      <c r="AF358" s="10" t="str">
        <f>VLOOKUP(Data!$AB358,Name!$B:$F,5,FALSE)</f>
        <v>Second tier</v>
      </c>
      <c r="AG358" s="38" t="s">
        <v>47</v>
      </c>
      <c r="AH358" s="38" t="s">
        <v>48</v>
      </c>
      <c r="AI358" s="38" t="s">
        <v>97</v>
      </c>
      <c r="AJ358" s="38" t="s">
        <v>1277</v>
      </c>
      <c r="AK358" s="38" t="s">
        <v>328</v>
      </c>
      <c r="AL358" s="43"/>
      <c r="AM358" s="38" t="s">
        <v>39</v>
      </c>
      <c r="AN358" s="38" t="s">
        <v>53</v>
      </c>
      <c r="AO358" s="44">
        <v>0</v>
      </c>
      <c r="AP358" s="39">
        <v>44813.478750000002</v>
      </c>
      <c r="AQ358" s="45" t="s">
        <v>56</v>
      </c>
      <c r="AR358">
        <f t="shared" si="23"/>
        <v>10</v>
      </c>
      <c r="AS358" s="35">
        <v>0.4465277777777778</v>
      </c>
    </row>
    <row r="359" spans="1:45" ht="24" hidden="1" customHeight="1">
      <c r="A359" s="10" t="s">
        <v>35</v>
      </c>
      <c r="B359" s="10" t="s">
        <v>54</v>
      </c>
      <c r="C359" s="42">
        <v>44813.486805555556</v>
      </c>
      <c r="D359" s="42">
        <v>44813.452777777777</v>
      </c>
      <c r="E359" s="10">
        <v>2022</v>
      </c>
      <c r="F359" s="10">
        <f t="shared" si="20"/>
        <v>9</v>
      </c>
      <c r="G359" s="10">
        <f t="shared" si="21"/>
        <v>9</v>
      </c>
      <c r="H359" s="50">
        <f t="shared" si="22"/>
        <v>0.45277777777777778</v>
      </c>
      <c r="I359" s="40" t="s">
        <v>37</v>
      </c>
      <c r="J359" s="40" t="s">
        <v>39</v>
      </c>
      <c r="K359" s="37">
        <v>11488</v>
      </c>
      <c r="L359" s="41">
        <v>44817.703958333332</v>
      </c>
      <c r="M359" s="40" t="s">
        <v>38</v>
      </c>
      <c r="N359" s="40" t="s">
        <v>39</v>
      </c>
      <c r="O359" s="41"/>
      <c r="P359" s="40" t="s">
        <v>40</v>
      </c>
      <c r="Q359" s="40" t="s">
        <v>56</v>
      </c>
      <c r="R359" s="37">
        <v>1</v>
      </c>
      <c r="S359" s="40" t="s">
        <v>135</v>
      </c>
      <c r="T359" s="37">
        <v>0</v>
      </c>
      <c r="U359" s="40" t="s">
        <v>41</v>
      </c>
      <c r="V359" s="37">
        <v>6784</v>
      </c>
      <c r="W359" s="40" t="s">
        <v>763</v>
      </c>
      <c r="X359" s="40" t="s">
        <v>1406</v>
      </c>
      <c r="Y359" s="40" t="s">
        <v>45</v>
      </c>
      <c r="Z359" s="40" t="s">
        <v>2255</v>
      </c>
      <c r="AA359" s="41">
        <v>44813.487071759257</v>
      </c>
      <c r="AB359" s="40" t="s">
        <v>96</v>
      </c>
      <c r="AC359" s="10" t="str">
        <f>VLOOKUP(Data!$AB359,Name!$B:$F,2,FALSE)</f>
        <v>E-sarabun</v>
      </c>
      <c r="AD359" s="10" t="str">
        <f>VLOOKUP(Data!$AB359,Name!$B:$F,3,FALSE)</f>
        <v>CRA</v>
      </c>
      <c r="AE359" s="10" t="str">
        <f>VLOOKUP(Data!$AB359,Name!$B:$F,4,FALSE)</f>
        <v>Second tier</v>
      </c>
      <c r="AF359" s="10" t="str">
        <f>VLOOKUP(Data!$AB359,Name!$B:$F,5,FALSE)</f>
        <v>Second tier</v>
      </c>
      <c r="AG359" s="40" t="s">
        <v>47</v>
      </c>
      <c r="AH359" s="40" t="s">
        <v>48</v>
      </c>
      <c r="AI359" s="40" t="s">
        <v>97</v>
      </c>
      <c r="AJ359" s="40" t="s">
        <v>1013</v>
      </c>
      <c r="AK359" s="40" t="s">
        <v>764</v>
      </c>
      <c r="AL359" s="46"/>
      <c r="AM359" s="40" t="s">
        <v>39</v>
      </c>
      <c r="AN359" s="40" t="s">
        <v>53</v>
      </c>
      <c r="AO359" s="47">
        <v>0</v>
      </c>
      <c r="AP359" s="41">
        <v>44813.487071759257</v>
      </c>
      <c r="AQ359" s="48" t="s">
        <v>56</v>
      </c>
      <c r="AR359">
        <f t="shared" si="23"/>
        <v>10</v>
      </c>
      <c r="AS359" s="35">
        <v>0.45277777777777778</v>
      </c>
    </row>
    <row r="360" spans="1:45" ht="24" hidden="1" customHeight="1">
      <c r="A360" s="10" t="s">
        <v>35</v>
      </c>
      <c r="B360" s="10" t="s">
        <v>171</v>
      </c>
      <c r="C360" s="42">
        <v>44815.73333333333</v>
      </c>
      <c r="D360" s="42">
        <v>44813.470138888886</v>
      </c>
      <c r="E360" s="10">
        <v>2022</v>
      </c>
      <c r="F360" s="10">
        <f t="shared" si="20"/>
        <v>9</v>
      </c>
      <c r="G360" s="10">
        <f t="shared" si="21"/>
        <v>9</v>
      </c>
      <c r="H360" s="50">
        <f t="shared" si="22"/>
        <v>0.47013888888888888</v>
      </c>
      <c r="I360" s="38" t="s">
        <v>37</v>
      </c>
      <c r="J360" s="38" t="s">
        <v>2256</v>
      </c>
      <c r="K360" s="36">
        <v>11489</v>
      </c>
      <c r="L360" s="39">
        <v>44825.472916666666</v>
      </c>
      <c r="M360" s="38" t="s">
        <v>38</v>
      </c>
      <c r="N360" s="38" t="s">
        <v>39</v>
      </c>
      <c r="O360" s="39"/>
      <c r="P360" s="38" t="s">
        <v>40</v>
      </c>
      <c r="Q360" s="38" t="s">
        <v>56</v>
      </c>
      <c r="R360" s="36">
        <v>1</v>
      </c>
      <c r="S360" s="38" t="s">
        <v>42</v>
      </c>
      <c r="T360" s="36">
        <v>0</v>
      </c>
      <c r="U360" s="38" t="s">
        <v>56</v>
      </c>
      <c r="V360" s="36">
        <v>851810515</v>
      </c>
      <c r="W360" s="38" t="s">
        <v>1270</v>
      </c>
      <c r="X360" s="38" t="s">
        <v>1271</v>
      </c>
      <c r="Y360" s="38" t="s">
        <v>45</v>
      </c>
      <c r="Z360" s="38" t="s">
        <v>2257</v>
      </c>
      <c r="AA360" s="39">
        <v>44813.705960648149</v>
      </c>
      <c r="AB360" s="38" t="s">
        <v>81</v>
      </c>
      <c r="AC360" s="10" t="str">
        <f>VLOOKUP(Data!$AB360,Name!$B:$F,2,FALSE)</f>
        <v>IT Support</v>
      </c>
      <c r="AD360" s="10" t="str">
        <f>VLOOKUP(Data!$AB360,Name!$B:$F,3,FALSE)</f>
        <v>Point IT</v>
      </c>
      <c r="AE360" s="10" t="str">
        <f>VLOOKUP(Data!$AB360,Name!$B:$F,4,FALSE)</f>
        <v>Second tier</v>
      </c>
      <c r="AF360" s="10" t="str">
        <f>VLOOKUP(Data!$AB360,Name!$B:$F,5,FALSE)</f>
        <v>Onsite</v>
      </c>
      <c r="AG360" s="38" t="s">
        <v>47</v>
      </c>
      <c r="AH360" s="38" t="s">
        <v>48</v>
      </c>
      <c r="AI360" s="38" t="s">
        <v>220</v>
      </c>
      <c r="AJ360" s="38" t="s">
        <v>2258</v>
      </c>
      <c r="AK360" s="38" t="s">
        <v>712</v>
      </c>
      <c r="AL360" s="43"/>
      <c r="AM360" s="38" t="s">
        <v>39</v>
      </c>
      <c r="AN360" s="38" t="s">
        <v>50</v>
      </c>
      <c r="AO360" s="44">
        <v>0</v>
      </c>
      <c r="AP360" s="39">
        <v>44815.733668981484</v>
      </c>
      <c r="AQ360" s="45" t="s">
        <v>56</v>
      </c>
      <c r="AR360">
        <f t="shared" si="23"/>
        <v>11</v>
      </c>
      <c r="AS360" s="35">
        <v>0.47013888888888888</v>
      </c>
    </row>
    <row r="361" spans="1:45" ht="24" hidden="1" customHeight="1">
      <c r="A361" s="10" t="s">
        <v>35</v>
      </c>
      <c r="B361" s="10" t="s">
        <v>178</v>
      </c>
      <c r="C361" s="42">
        <v>44813.699305555558</v>
      </c>
      <c r="D361" s="42">
        <v>44813.470833333333</v>
      </c>
      <c r="E361" s="10">
        <v>2022</v>
      </c>
      <c r="F361" s="10">
        <f t="shared" si="20"/>
        <v>9</v>
      </c>
      <c r="G361" s="10">
        <f t="shared" si="21"/>
        <v>9</v>
      </c>
      <c r="H361" s="50">
        <f t="shared" si="22"/>
        <v>0.47083333333333338</v>
      </c>
      <c r="I361" s="40" t="s">
        <v>37</v>
      </c>
      <c r="J361" s="40" t="s">
        <v>2259</v>
      </c>
      <c r="K361" s="37">
        <v>11490</v>
      </c>
      <c r="L361" s="41">
        <v>44838.363611111112</v>
      </c>
      <c r="M361" s="40" t="s">
        <v>38</v>
      </c>
      <c r="N361" s="40" t="s">
        <v>39</v>
      </c>
      <c r="O361" s="41"/>
      <c r="P361" s="40" t="s">
        <v>40</v>
      </c>
      <c r="Q361" s="40" t="s">
        <v>56</v>
      </c>
      <c r="R361" s="37">
        <v>1</v>
      </c>
      <c r="S361" s="40" t="s">
        <v>73</v>
      </c>
      <c r="T361" s="37">
        <v>0</v>
      </c>
      <c r="U361" s="40" t="s">
        <v>56</v>
      </c>
      <c r="V361" s="37">
        <v>8185</v>
      </c>
      <c r="W361" s="40" t="s">
        <v>1087</v>
      </c>
      <c r="X361" s="40" t="s">
        <v>1088</v>
      </c>
      <c r="Y361" s="40" t="s">
        <v>45</v>
      </c>
      <c r="Z361" s="40" t="s">
        <v>2260</v>
      </c>
      <c r="AA361" s="41">
        <v>44813.69730324074</v>
      </c>
      <c r="AB361" s="40" t="s">
        <v>46</v>
      </c>
      <c r="AC361" s="10" t="str">
        <f>VLOOKUP(Data!$AB361,Name!$B:$F,2,FALSE)</f>
        <v>IT Support</v>
      </c>
      <c r="AD361" s="10" t="str">
        <f>VLOOKUP(Data!$AB361,Name!$B:$F,3,FALSE)</f>
        <v>Point IT</v>
      </c>
      <c r="AE361" s="10" t="str">
        <f>VLOOKUP(Data!$AB361,Name!$B:$F,4,FALSE)</f>
        <v>Second tier</v>
      </c>
      <c r="AF361" s="10" t="str">
        <f>VLOOKUP(Data!$AB361,Name!$B:$F,5,FALSE)</f>
        <v>Onsite</v>
      </c>
      <c r="AG361" s="40" t="s">
        <v>47</v>
      </c>
      <c r="AH361" s="40" t="s">
        <v>48</v>
      </c>
      <c r="AI361" s="40" t="s">
        <v>182</v>
      </c>
      <c r="AJ361" s="40" t="s">
        <v>2261</v>
      </c>
      <c r="AK361" s="40" t="s">
        <v>1466</v>
      </c>
      <c r="AL361" s="46"/>
      <c r="AM361" s="40" t="s">
        <v>39</v>
      </c>
      <c r="AN361" s="40" t="s">
        <v>53</v>
      </c>
      <c r="AO361" s="47">
        <v>0</v>
      </c>
      <c r="AP361" s="41">
        <v>44826.589305555557</v>
      </c>
      <c r="AQ361" s="48" t="s">
        <v>56</v>
      </c>
      <c r="AR361">
        <f t="shared" si="23"/>
        <v>11</v>
      </c>
      <c r="AS361" s="35">
        <v>0.47083333333333338</v>
      </c>
    </row>
    <row r="362" spans="1:45" ht="24" hidden="1" customHeight="1">
      <c r="A362" s="10" t="s">
        <v>35</v>
      </c>
      <c r="B362" s="10" t="s">
        <v>329</v>
      </c>
      <c r="C362" s="42">
        <v>44816.46875</v>
      </c>
      <c r="D362" s="42">
        <v>44813.481249999997</v>
      </c>
      <c r="E362" s="10">
        <v>2022</v>
      </c>
      <c r="F362" s="10">
        <f t="shared" si="20"/>
        <v>9</v>
      </c>
      <c r="G362" s="10">
        <f t="shared" si="21"/>
        <v>9</v>
      </c>
      <c r="H362" s="50">
        <f t="shared" si="22"/>
        <v>0.48125000000000001</v>
      </c>
      <c r="I362" s="38" t="s">
        <v>37</v>
      </c>
      <c r="J362" s="38" t="s">
        <v>39</v>
      </c>
      <c r="K362" s="36">
        <v>11491</v>
      </c>
      <c r="L362" s="39">
        <v>44830.470983796295</v>
      </c>
      <c r="M362" s="38" t="s">
        <v>38</v>
      </c>
      <c r="N362" s="38" t="s">
        <v>39</v>
      </c>
      <c r="O362" s="39"/>
      <c r="P362" s="38" t="s">
        <v>40</v>
      </c>
      <c r="Q362" s="38" t="s">
        <v>56</v>
      </c>
      <c r="R362" s="36">
        <v>1</v>
      </c>
      <c r="S362" s="38" t="s">
        <v>732</v>
      </c>
      <c r="T362" s="36">
        <v>0</v>
      </c>
      <c r="U362" s="38" t="s">
        <v>41</v>
      </c>
      <c r="V362" s="36">
        <v>8673</v>
      </c>
      <c r="W362" s="38" t="s">
        <v>1017</v>
      </c>
      <c r="X362" s="38" t="s">
        <v>1018</v>
      </c>
      <c r="Y362" s="38" t="s">
        <v>45</v>
      </c>
      <c r="Z362" s="38" t="s">
        <v>2262</v>
      </c>
      <c r="AA362" s="39">
        <v>44816.469317129631</v>
      </c>
      <c r="AB362" s="38" t="s">
        <v>189</v>
      </c>
      <c r="AC362" s="10" t="str">
        <f>VLOOKUP(Data!$AB362,Name!$B:$F,2,FALSE)</f>
        <v>IT Support</v>
      </c>
      <c r="AD362" s="10" t="str">
        <f>VLOOKUP(Data!$AB362,Name!$B:$F,3,FALSE)</f>
        <v>CRA</v>
      </c>
      <c r="AE362" s="10" t="str">
        <f>VLOOKUP(Data!$AB362,Name!$B:$F,4,FALSE)</f>
        <v>Second tier</v>
      </c>
      <c r="AF362" s="10" t="str">
        <f>VLOOKUP(Data!$AB362,Name!$B:$F,5,FALSE)</f>
        <v>Second tier</v>
      </c>
      <c r="AG362" s="38" t="s">
        <v>47</v>
      </c>
      <c r="AH362" s="38" t="s">
        <v>48</v>
      </c>
      <c r="AI362" s="38" t="s">
        <v>330</v>
      </c>
      <c r="AJ362" s="38" t="s">
        <v>2263</v>
      </c>
      <c r="AK362" s="38" t="s">
        <v>593</v>
      </c>
      <c r="AL362" s="43"/>
      <c r="AM362" s="38" t="s">
        <v>39</v>
      </c>
      <c r="AN362" s="38" t="s">
        <v>53</v>
      </c>
      <c r="AO362" s="44">
        <v>0</v>
      </c>
      <c r="AP362" s="39">
        <v>44826.583483796298</v>
      </c>
      <c r="AQ362" s="45" t="s">
        <v>56</v>
      </c>
      <c r="AR362">
        <f t="shared" si="23"/>
        <v>11</v>
      </c>
      <c r="AS362" s="35">
        <v>0.48125000000000001</v>
      </c>
    </row>
    <row r="363" spans="1:45" ht="24" hidden="1" customHeight="1">
      <c r="A363" s="10" t="s">
        <v>35</v>
      </c>
      <c r="B363" s="10" t="s">
        <v>54</v>
      </c>
      <c r="C363" s="42">
        <v>44818.525000000001</v>
      </c>
      <c r="D363" s="42">
        <v>44813.481944444444</v>
      </c>
      <c r="E363" s="10">
        <v>2022</v>
      </c>
      <c r="F363" s="10">
        <f t="shared" si="20"/>
        <v>9</v>
      </c>
      <c r="G363" s="10">
        <f t="shared" si="21"/>
        <v>9</v>
      </c>
      <c r="H363" s="50">
        <f t="shared" si="22"/>
        <v>0.48194444444444445</v>
      </c>
      <c r="I363" s="40" t="s">
        <v>37</v>
      </c>
      <c r="J363" s="40" t="s">
        <v>2264</v>
      </c>
      <c r="K363" s="37">
        <v>11492</v>
      </c>
      <c r="L363" s="41">
        <v>44827.497696759259</v>
      </c>
      <c r="M363" s="40" t="s">
        <v>38</v>
      </c>
      <c r="N363" s="40" t="s">
        <v>39</v>
      </c>
      <c r="O363" s="41"/>
      <c r="P363" s="40" t="s">
        <v>40</v>
      </c>
      <c r="Q363" s="40" t="s">
        <v>56</v>
      </c>
      <c r="R363" s="37">
        <v>1</v>
      </c>
      <c r="S363" s="40" t="s">
        <v>42</v>
      </c>
      <c r="T363" s="37">
        <v>0</v>
      </c>
      <c r="U363" s="40" t="s">
        <v>56</v>
      </c>
      <c r="V363" s="37">
        <v>909935169</v>
      </c>
      <c r="W363" s="40" t="s">
        <v>2265</v>
      </c>
      <c r="X363" s="40" t="s">
        <v>2266</v>
      </c>
      <c r="Y363" s="40" t="s">
        <v>45</v>
      </c>
      <c r="Z363" s="40" t="s">
        <v>2267</v>
      </c>
      <c r="AA363" s="41">
        <v>44816.510844907411</v>
      </c>
      <c r="AB363" s="40" t="s">
        <v>215</v>
      </c>
      <c r="AC363" s="10" t="str">
        <f>VLOOKUP(Data!$AB363,Name!$B:$F,2,FALSE)</f>
        <v>IT Support</v>
      </c>
      <c r="AD363" s="10" t="str">
        <f>VLOOKUP(Data!$AB363,Name!$B:$F,3,FALSE)</f>
        <v>CRA</v>
      </c>
      <c r="AE363" s="10" t="str">
        <f>VLOOKUP(Data!$AB363,Name!$B:$F,4,FALSE)</f>
        <v>Second tier</v>
      </c>
      <c r="AF363" s="10" t="str">
        <f>VLOOKUP(Data!$AB363,Name!$B:$F,5,FALSE)</f>
        <v>Onsite</v>
      </c>
      <c r="AG363" s="40" t="s">
        <v>47</v>
      </c>
      <c r="AH363" s="40" t="s">
        <v>48</v>
      </c>
      <c r="AI363" s="40" t="s">
        <v>478</v>
      </c>
      <c r="AJ363" s="40" t="s">
        <v>2268</v>
      </c>
      <c r="AK363" s="40" t="s">
        <v>2269</v>
      </c>
      <c r="AL363" s="46"/>
      <c r="AM363" s="40" t="s">
        <v>39</v>
      </c>
      <c r="AN363" s="40" t="s">
        <v>50</v>
      </c>
      <c r="AO363" s="47">
        <v>0</v>
      </c>
      <c r="AP363" s="41">
        <v>44818.52547453704</v>
      </c>
      <c r="AQ363" s="48" t="s">
        <v>56</v>
      </c>
      <c r="AR363">
        <f t="shared" si="23"/>
        <v>11</v>
      </c>
      <c r="AS363" s="35">
        <v>0.48194444444444445</v>
      </c>
    </row>
    <row r="364" spans="1:45" ht="24" hidden="1" customHeight="1">
      <c r="A364" s="10" t="s">
        <v>35</v>
      </c>
      <c r="B364" s="10" t="s">
        <v>54</v>
      </c>
      <c r="C364" s="42">
        <v>44813.5625</v>
      </c>
      <c r="D364" s="42">
        <v>44813.49722222222</v>
      </c>
      <c r="E364" s="10">
        <v>2022</v>
      </c>
      <c r="F364" s="10">
        <f t="shared" si="20"/>
        <v>9</v>
      </c>
      <c r="G364" s="10">
        <f t="shared" si="21"/>
        <v>9</v>
      </c>
      <c r="H364" s="50">
        <f t="shared" si="22"/>
        <v>0.49722222222222223</v>
      </c>
      <c r="I364" s="38" t="s">
        <v>37</v>
      </c>
      <c r="J364" s="38" t="s">
        <v>39</v>
      </c>
      <c r="K364" s="36">
        <v>11493</v>
      </c>
      <c r="L364" s="39">
        <v>44818.372511574074</v>
      </c>
      <c r="M364" s="38" t="s">
        <v>38</v>
      </c>
      <c r="N364" s="38" t="s">
        <v>39</v>
      </c>
      <c r="O364" s="39"/>
      <c r="P364" s="38" t="s">
        <v>40</v>
      </c>
      <c r="Q364" s="38" t="s">
        <v>56</v>
      </c>
      <c r="R364" s="36">
        <v>1</v>
      </c>
      <c r="S364" s="38" t="s">
        <v>135</v>
      </c>
      <c r="T364" s="36">
        <v>0</v>
      </c>
      <c r="U364" s="38" t="s">
        <v>41</v>
      </c>
      <c r="V364" s="36">
        <v>8769</v>
      </c>
      <c r="W364" s="38" t="s">
        <v>2270</v>
      </c>
      <c r="X364" s="38" t="s">
        <v>2271</v>
      </c>
      <c r="Y364" s="38" t="s">
        <v>45</v>
      </c>
      <c r="Z364" s="38" t="s">
        <v>2272</v>
      </c>
      <c r="AA364" s="39">
        <v>44813.562569444446</v>
      </c>
      <c r="AB364" s="38" t="s">
        <v>96</v>
      </c>
      <c r="AC364" s="10" t="str">
        <f>VLOOKUP(Data!$AB364,Name!$B:$F,2,FALSE)</f>
        <v>E-sarabun</v>
      </c>
      <c r="AD364" s="10" t="str">
        <f>VLOOKUP(Data!$AB364,Name!$B:$F,3,FALSE)</f>
        <v>CRA</v>
      </c>
      <c r="AE364" s="10" t="str">
        <f>VLOOKUP(Data!$AB364,Name!$B:$F,4,FALSE)</f>
        <v>Second tier</v>
      </c>
      <c r="AF364" s="10" t="str">
        <f>VLOOKUP(Data!$AB364,Name!$B:$F,5,FALSE)</f>
        <v>Second tier</v>
      </c>
      <c r="AG364" s="38" t="s">
        <v>47</v>
      </c>
      <c r="AH364" s="38" t="s">
        <v>48</v>
      </c>
      <c r="AI364" s="38" t="s">
        <v>97</v>
      </c>
      <c r="AJ364" s="38" t="s">
        <v>2273</v>
      </c>
      <c r="AK364" s="38" t="s">
        <v>990</v>
      </c>
      <c r="AL364" s="43"/>
      <c r="AM364" s="38" t="s">
        <v>39</v>
      </c>
      <c r="AN364" s="38" t="s">
        <v>53</v>
      </c>
      <c r="AO364" s="44">
        <v>0</v>
      </c>
      <c r="AP364" s="39">
        <v>44813.562569444446</v>
      </c>
      <c r="AQ364" s="45" t="s">
        <v>56</v>
      </c>
      <c r="AR364">
        <f t="shared" si="23"/>
        <v>11</v>
      </c>
      <c r="AS364" s="35">
        <v>0.49722222222222223</v>
      </c>
    </row>
    <row r="365" spans="1:45" ht="24" hidden="1" customHeight="1">
      <c r="A365" s="10" t="s">
        <v>35</v>
      </c>
      <c r="B365" s="10" t="s">
        <v>54</v>
      </c>
      <c r="C365" s="42">
        <v>44813.566666666666</v>
      </c>
      <c r="D365" s="42">
        <v>44813.501388888886</v>
      </c>
      <c r="E365" s="10">
        <v>2022</v>
      </c>
      <c r="F365" s="10">
        <f t="shared" si="20"/>
        <v>9</v>
      </c>
      <c r="G365" s="10">
        <f t="shared" si="21"/>
        <v>9</v>
      </c>
      <c r="H365" s="50">
        <f t="shared" si="22"/>
        <v>0.50138888888888888</v>
      </c>
      <c r="I365" s="40" t="s">
        <v>37</v>
      </c>
      <c r="J365" s="40" t="s">
        <v>39</v>
      </c>
      <c r="K365" s="37">
        <v>11494</v>
      </c>
      <c r="L365" s="41">
        <v>44818.377175925925</v>
      </c>
      <c r="M365" s="40" t="s">
        <v>2274</v>
      </c>
      <c r="N365" s="40" t="s">
        <v>45</v>
      </c>
      <c r="O365" s="41">
        <v>44813.565266203703</v>
      </c>
      <c r="P365" s="40" t="s">
        <v>40</v>
      </c>
      <c r="Q365" s="40" t="s">
        <v>56</v>
      </c>
      <c r="R365" s="37">
        <v>2</v>
      </c>
      <c r="S365" s="40" t="s">
        <v>202</v>
      </c>
      <c r="T365" s="37">
        <v>1</v>
      </c>
      <c r="U365" s="40" t="s">
        <v>41</v>
      </c>
      <c r="V365" s="37">
        <v>8447</v>
      </c>
      <c r="W365" s="40" t="s">
        <v>2171</v>
      </c>
      <c r="X365" s="40" t="s">
        <v>2172</v>
      </c>
      <c r="Y365" s="40" t="s">
        <v>45</v>
      </c>
      <c r="Z365" s="40" t="s">
        <v>2275</v>
      </c>
      <c r="AA365" s="41">
        <v>44813.566990740743</v>
      </c>
      <c r="AB365" s="40" t="s">
        <v>96</v>
      </c>
      <c r="AC365" s="10" t="str">
        <f>VLOOKUP(Data!$AB365,Name!$B:$F,2,FALSE)</f>
        <v>E-sarabun</v>
      </c>
      <c r="AD365" s="10" t="str">
        <f>VLOOKUP(Data!$AB365,Name!$B:$F,3,FALSE)</f>
        <v>CRA</v>
      </c>
      <c r="AE365" s="10" t="str">
        <f>VLOOKUP(Data!$AB365,Name!$B:$F,4,FALSE)</f>
        <v>Second tier</v>
      </c>
      <c r="AF365" s="10" t="str">
        <f>VLOOKUP(Data!$AB365,Name!$B:$F,5,FALSE)</f>
        <v>Second tier</v>
      </c>
      <c r="AG365" s="40" t="s">
        <v>47</v>
      </c>
      <c r="AH365" s="40" t="s">
        <v>48</v>
      </c>
      <c r="AI365" s="40" t="s">
        <v>97</v>
      </c>
      <c r="AJ365" s="40" t="s">
        <v>2174</v>
      </c>
      <c r="AK365" s="40" t="s">
        <v>1304</v>
      </c>
      <c r="AL365" s="46"/>
      <c r="AM365" s="40" t="s">
        <v>39</v>
      </c>
      <c r="AN365" s="40" t="s">
        <v>53</v>
      </c>
      <c r="AO365" s="47">
        <v>0</v>
      </c>
      <c r="AP365" s="41">
        <v>44813.566990740743</v>
      </c>
      <c r="AQ365" s="48" t="s">
        <v>56</v>
      </c>
      <c r="AR365">
        <f t="shared" si="23"/>
        <v>12</v>
      </c>
      <c r="AS365" s="35">
        <v>0.50138888888888888</v>
      </c>
    </row>
    <row r="366" spans="1:45" ht="24" hidden="1" customHeight="1">
      <c r="A366" s="10" t="s">
        <v>35</v>
      </c>
      <c r="B366" s="10" t="s">
        <v>329</v>
      </c>
      <c r="C366" s="10"/>
      <c r="D366" s="42">
        <v>44813.501388888886</v>
      </c>
      <c r="E366" s="10">
        <v>2022</v>
      </c>
      <c r="F366" s="10">
        <f t="shared" si="20"/>
        <v>9</v>
      </c>
      <c r="G366" s="10">
        <f t="shared" si="21"/>
        <v>9</v>
      </c>
      <c r="H366" s="50">
        <f t="shared" si="22"/>
        <v>0.50138888888888888</v>
      </c>
      <c r="I366" s="38" t="s">
        <v>37</v>
      </c>
      <c r="J366" s="38" t="s">
        <v>39</v>
      </c>
      <c r="K366" s="36">
        <v>11495</v>
      </c>
      <c r="L366" s="39">
        <v>44825</v>
      </c>
      <c r="M366" s="38" t="s">
        <v>38</v>
      </c>
      <c r="N366" s="38" t="s">
        <v>39</v>
      </c>
      <c r="O366" s="39"/>
      <c r="P366" s="38" t="s">
        <v>40</v>
      </c>
      <c r="Q366" s="38" t="s">
        <v>56</v>
      </c>
      <c r="R366" s="36">
        <v>2</v>
      </c>
      <c r="S366" s="38" t="s">
        <v>732</v>
      </c>
      <c r="T366" s="36">
        <v>0</v>
      </c>
      <c r="U366" s="38" t="s">
        <v>41</v>
      </c>
      <c r="V366" s="36">
        <v>8188</v>
      </c>
      <c r="W366" s="38" t="s">
        <v>331</v>
      </c>
      <c r="X366" s="38" t="s">
        <v>332</v>
      </c>
      <c r="Y366" s="38" t="s">
        <v>39</v>
      </c>
      <c r="Z366" s="38" t="s">
        <v>39</v>
      </c>
      <c r="AA366" s="39"/>
      <c r="AB366" s="38" t="s">
        <v>560</v>
      </c>
      <c r="AC366" s="10" t="str">
        <f>VLOOKUP(Data!$AB366,Name!$B:$F,2,FALSE)</f>
        <v>Application Support</v>
      </c>
      <c r="AD366" s="10" t="str">
        <f>VLOOKUP(Data!$AB366,Name!$B:$F,3,FALSE)</f>
        <v>CRA</v>
      </c>
      <c r="AE366" s="10" t="str">
        <f>VLOOKUP(Data!$AB366,Name!$B:$F,4,FALSE)</f>
        <v>Second tier</v>
      </c>
      <c r="AF366" s="10" t="str">
        <f>VLOOKUP(Data!$AB366,Name!$B:$F,5,FALSE)</f>
        <v>Second tier</v>
      </c>
      <c r="AG366" s="38" t="s">
        <v>47</v>
      </c>
      <c r="AH366" s="38" t="s">
        <v>160</v>
      </c>
      <c r="AI366" s="38" t="s">
        <v>425</v>
      </c>
      <c r="AJ366" s="38" t="s">
        <v>333</v>
      </c>
      <c r="AK366" s="38" t="s">
        <v>1437</v>
      </c>
      <c r="AL366" s="43"/>
      <c r="AM366" s="38" t="s">
        <v>39</v>
      </c>
      <c r="AN366" s="38" t="s">
        <v>53</v>
      </c>
      <c r="AO366" s="44">
        <v>0</v>
      </c>
      <c r="AP366" s="39">
        <v>44819.695277777777</v>
      </c>
      <c r="AQ366" s="45" t="s">
        <v>56</v>
      </c>
      <c r="AR366">
        <f t="shared" si="23"/>
        <v>12</v>
      </c>
      <c r="AS366" s="35">
        <v>0.50138888888888888</v>
      </c>
    </row>
    <row r="367" spans="1:45" ht="24" hidden="1" customHeight="1">
      <c r="A367" s="10" t="s">
        <v>35</v>
      </c>
      <c r="B367" s="10" t="s">
        <v>452</v>
      </c>
      <c r="C367" s="10"/>
      <c r="D367" s="42">
        <v>44813.54583333333</v>
      </c>
      <c r="E367" s="10">
        <v>2022</v>
      </c>
      <c r="F367" s="10">
        <f t="shared" si="20"/>
        <v>9</v>
      </c>
      <c r="G367" s="10">
        <f t="shared" si="21"/>
        <v>9</v>
      </c>
      <c r="H367" s="50">
        <f t="shared" si="22"/>
        <v>0.54583333333333328</v>
      </c>
      <c r="I367" s="40" t="s">
        <v>37</v>
      </c>
      <c r="J367" s="40" t="s">
        <v>2276</v>
      </c>
      <c r="K367" s="37">
        <v>11496</v>
      </c>
      <c r="L367" s="41">
        <v>44825.546759259261</v>
      </c>
      <c r="M367" s="40" t="s">
        <v>38</v>
      </c>
      <c r="N367" s="40" t="s">
        <v>39</v>
      </c>
      <c r="O367" s="41"/>
      <c r="P367" s="40" t="s">
        <v>40</v>
      </c>
      <c r="Q367" s="40" t="s">
        <v>56</v>
      </c>
      <c r="R367" s="37">
        <v>1</v>
      </c>
      <c r="S367" s="40" t="s">
        <v>453</v>
      </c>
      <c r="T367" s="37">
        <v>0</v>
      </c>
      <c r="U367" s="40" t="s">
        <v>56</v>
      </c>
      <c r="V367" s="37">
        <v>5775</v>
      </c>
      <c r="W367" s="40" t="s">
        <v>2277</v>
      </c>
      <c r="X367" s="40" t="s">
        <v>2278</v>
      </c>
      <c r="Y367" s="40" t="s">
        <v>39</v>
      </c>
      <c r="Z367" s="40" t="s">
        <v>39</v>
      </c>
      <c r="AA367" s="41"/>
      <c r="AB367" s="40" t="s">
        <v>321</v>
      </c>
      <c r="AC367" s="10" t="str">
        <f>VLOOKUP(Data!$AB367,Name!$B:$F,2,FALSE)</f>
        <v>Application Support</v>
      </c>
      <c r="AD367" s="10" t="str">
        <f>VLOOKUP(Data!$AB367,Name!$B:$F,3,FALSE)</f>
        <v>CRA</v>
      </c>
      <c r="AE367" s="10" t="str">
        <f>VLOOKUP(Data!$AB367,Name!$B:$F,4,FALSE)</f>
        <v>Second tier</v>
      </c>
      <c r="AF367" s="10" t="str">
        <f>VLOOKUP(Data!$AB367,Name!$B:$F,5,FALSE)</f>
        <v>Second tier</v>
      </c>
      <c r="AG367" s="40" t="s">
        <v>47</v>
      </c>
      <c r="AH367" s="40" t="s">
        <v>160</v>
      </c>
      <c r="AI367" s="40" t="s">
        <v>455</v>
      </c>
      <c r="AJ367" s="40" t="s">
        <v>2279</v>
      </c>
      <c r="AK367" s="40" t="s">
        <v>532</v>
      </c>
      <c r="AL367" s="46"/>
      <c r="AM367" s="40" t="s">
        <v>39</v>
      </c>
      <c r="AN367" s="40" t="s">
        <v>50</v>
      </c>
      <c r="AO367" s="47">
        <v>0</v>
      </c>
      <c r="AP367" s="41">
        <v>44813.548842592594</v>
      </c>
      <c r="AQ367" s="48" t="s">
        <v>56</v>
      </c>
      <c r="AR367">
        <f t="shared" si="23"/>
        <v>13</v>
      </c>
      <c r="AS367" s="35">
        <v>0.54583333333333328</v>
      </c>
    </row>
    <row r="368" spans="1:45" ht="24" hidden="1" customHeight="1">
      <c r="A368" s="10" t="s">
        <v>35</v>
      </c>
      <c r="B368" s="10" t="s">
        <v>54</v>
      </c>
      <c r="C368" s="42">
        <v>44813.605555555558</v>
      </c>
      <c r="D368" s="42">
        <v>44813.584027777775</v>
      </c>
      <c r="E368" s="10">
        <v>2022</v>
      </c>
      <c r="F368" s="10">
        <f t="shared" si="20"/>
        <v>9</v>
      </c>
      <c r="G368" s="10">
        <f t="shared" si="21"/>
        <v>9</v>
      </c>
      <c r="H368" s="50">
        <f t="shared" si="22"/>
        <v>0.58402777777777781</v>
      </c>
      <c r="I368" s="38" t="s">
        <v>37</v>
      </c>
      <c r="J368" s="38" t="s">
        <v>2280</v>
      </c>
      <c r="K368" s="36">
        <v>11497</v>
      </c>
      <c r="L368" s="39">
        <v>44825.584710648145</v>
      </c>
      <c r="M368" s="38" t="s">
        <v>38</v>
      </c>
      <c r="N368" s="38" t="s">
        <v>39</v>
      </c>
      <c r="O368" s="39"/>
      <c r="P368" s="38" t="s">
        <v>40</v>
      </c>
      <c r="Q368" s="38" t="s">
        <v>56</v>
      </c>
      <c r="R368" s="36">
        <v>1</v>
      </c>
      <c r="S368" s="38" t="s">
        <v>135</v>
      </c>
      <c r="T368" s="36">
        <v>0</v>
      </c>
      <c r="U368" s="38" t="s">
        <v>56</v>
      </c>
      <c r="V368" s="36">
        <v>6121</v>
      </c>
      <c r="W368" s="38" t="s">
        <v>2281</v>
      </c>
      <c r="X368" s="38" t="s">
        <v>2282</v>
      </c>
      <c r="Y368" s="38" t="s">
        <v>45</v>
      </c>
      <c r="Z368" s="38" t="s">
        <v>2283</v>
      </c>
      <c r="AA368" s="39">
        <v>44813.606226851851</v>
      </c>
      <c r="AB368" s="38" t="s">
        <v>96</v>
      </c>
      <c r="AC368" s="10" t="str">
        <f>VLOOKUP(Data!$AB368,Name!$B:$F,2,FALSE)</f>
        <v>E-sarabun</v>
      </c>
      <c r="AD368" s="10" t="str">
        <f>VLOOKUP(Data!$AB368,Name!$B:$F,3,FALSE)</f>
        <v>CRA</v>
      </c>
      <c r="AE368" s="10" t="str">
        <f>VLOOKUP(Data!$AB368,Name!$B:$F,4,FALSE)</f>
        <v>Second tier</v>
      </c>
      <c r="AF368" s="10" t="str">
        <f>VLOOKUP(Data!$AB368,Name!$B:$F,5,FALSE)</f>
        <v>Second tier</v>
      </c>
      <c r="AG368" s="38" t="s">
        <v>47</v>
      </c>
      <c r="AH368" s="38" t="s">
        <v>48</v>
      </c>
      <c r="AI368" s="38" t="s">
        <v>97</v>
      </c>
      <c r="AJ368" s="38" t="s">
        <v>2280</v>
      </c>
      <c r="AK368" s="38" t="s">
        <v>604</v>
      </c>
      <c r="AL368" s="43"/>
      <c r="AM368" s="38" t="s">
        <v>39</v>
      </c>
      <c r="AN368" s="38" t="s">
        <v>53</v>
      </c>
      <c r="AO368" s="44">
        <v>0</v>
      </c>
      <c r="AP368" s="39">
        <v>44813.606226851851</v>
      </c>
      <c r="AQ368" s="45" t="s">
        <v>56</v>
      </c>
      <c r="AR368">
        <f t="shared" si="23"/>
        <v>14</v>
      </c>
      <c r="AS368" s="35">
        <v>0.58402777777777781</v>
      </c>
    </row>
    <row r="369" spans="1:45" ht="24" hidden="1" customHeight="1">
      <c r="A369" s="10" t="s">
        <v>35</v>
      </c>
      <c r="B369" s="10" t="s">
        <v>178</v>
      </c>
      <c r="C369" s="42">
        <v>44813.699305555558</v>
      </c>
      <c r="D369" s="42">
        <v>44813.584722222222</v>
      </c>
      <c r="E369" s="10">
        <v>2022</v>
      </c>
      <c r="F369" s="10">
        <f t="shared" si="20"/>
        <v>9</v>
      </c>
      <c r="G369" s="10">
        <f t="shared" si="21"/>
        <v>9</v>
      </c>
      <c r="H369" s="50">
        <f t="shared" si="22"/>
        <v>0.58472222222222225</v>
      </c>
      <c r="I369" s="40" t="s">
        <v>37</v>
      </c>
      <c r="J369" s="40" t="s">
        <v>2284</v>
      </c>
      <c r="K369" s="37">
        <v>11498</v>
      </c>
      <c r="L369" s="41">
        <v>44838.474791666667</v>
      </c>
      <c r="M369" s="40" t="s">
        <v>38</v>
      </c>
      <c r="N369" s="40" t="s">
        <v>39</v>
      </c>
      <c r="O369" s="41"/>
      <c r="P369" s="40" t="s">
        <v>40</v>
      </c>
      <c r="Q369" s="40" t="s">
        <v>56</v>
      </c>
      <c r="R369" s="37">
        <v>1</v>
      </c>
      <c r="S369" s="40" t="s">
        <v>73</v>
      </c>
      <c r="T369" s="37">
        <v>0</v>
      </c>
      <c r="U369" s="40" t="s">
        <v>56</v>
      </c>
      <c r="V369" s="37">
        <v>965944263</v>
      </c>
      <c r="W369" s="40" t="s">
        <v>2285</v>
      </c>
      <c r="X369" s="40" t="s">
        <v>2286</v>
      </c>
      <c r="Y369" s="40" t="s">
        <v>45</v>
      </c>
      <c r="Z369" s="40" t="s">
        <v>2287</v>
      </c>
      <c r="AA369" s="41">
        <v>44813.698437500003</v>
      </c>
      <c r="AB369" s="40" t="s">
        <v>46</v>
      </c>
      <c r="AC369" s="10" t="str">
        <f>VLOOKUP(Data!$AB369,Name!$B:$F,2,FALSE)</f>
        <v>IT Support</v>
      </c>
      <c r="AD369" s="10" t="str">
        <f>VLOOKUP(Data!$AB369,Name!$B:$F,3,FALSE)</f>
        <v>Point IT</v>
      </c>
      <c r="AE369" s="10" t="str">
        <f>VLOOKUP(Data!$AB369,Name!$B:$F,4,FALSE)</f>
        <v>Second tier</v>
      </c>
      <c r="AF369" s="10" t="str">
        <f>VLOOKUP(Data!$AB369,Name!$B:$F,5,FALSE)</f>
        <v>Onsite</v>
      </c>
      <c r="AG369" s="40" t="s">
        <v>47</v>
      </c>
      <c r="AH369" s="40" t="s">
        <v>48</v>
      </c>
      <c r="AI369" s="40" t="s">
        <v>182</v>
      </c>
      <c r="AJ369" s="40" t="s">
        <v>2288</v>
      </c>
      <c r="AK369" s="40" t="s">
        <v>2289</v>
      </c>
      <c r="AL369" s="46"/>
      <c r="AM369" s="40" t="s">
        <v>39</v>
      </c>
      <c r="AN369" s="40" t="s">
        <v>53</v>
      </c>
      <c r="AO369" s="47">
        <v>0</v>
      </c>
      <c r="AP369" s="41">
        <v>44826.58798611111</v>
      </c>
      <c r="AQ369" s="48" t="s">
        <v>56</v>
      </c>
      <c r="AR369">
        <f t="shared" si="23"/>
        <v>14</v>
      </c>
      <c r="AS369" s="35">
        <v>0.58472222222222225</v>
      </c>
    </row>
    <row r="370" spans="1:45" ht="24" hidden="1" customHeight="1">
      <c r="A370" s="10" t="s">
        <v>35</v>
      </c>
      <c r="B370" s="10" t="s">
        <v>178</v>
      </c>
      <c r="C370" s="42">
        <v>44818.401388888888</v>
      </c>
      <c r="D370" s="42">
        <v>44813.591666666667</v>
      </c>
      <c r="E370" s="10">
        <v>2022</v>
      </c>
      <c r="F370" s="10">
        <f t="shared" si="20"/>
        <v>9</v>
      </c>
      <c r="G370" s="10">
        <f t="shared" si="21"/>
        <v>9</v>
      </c>
      <c r="H370" s="50">
        <f t="shared" si="22"/>
        <v>0.59166666666666667</v>
      </c>
      <c r="I370" s="38" t="s">
        <v>37</v>
      </c>
      <c r="J370" s="38" t="s">
        <v>39</v>
      </c>
      <c r="K370" s="36">
        <v>11499</v>
      </c>
      <c r="L370" s="39">
        <v>44830.666863425926</v>
      </c>
      <c r="M370" s="38" t="s">
        <v>38</v>
      </c>
      <c r="N370" s="38" t="s">
        <v>39</v>
      </c>
      <c r="O370" s="39"/>
      <c r="P370" s="38" t="s">
        <v>40</v>
      </c>
      <c r="Q370" s="38" t="s">
        <v>56</v>
      </c>
      <c r="R370" s="36">
        <v>1</v>
      </c>
      <c r="S370" s="38" t="s">
        <v>73</v>
      </c>
      <c r="T370" s="36">
        <v>0</v>
      </c>
      <c r="U370" s="38" t="s">
        <v>41</v>
      </c>
      <c r="V370" s="36">
        <v>6500</v>
      </c>
      <c r="W370" s="38" t="s">
        <v>2290</v>
      </c>
      <c r="X370" s="38" t="s">
        <v>2291</v>
      </c>
      <c r="Y370" s="38" t="s">
        <v>45</v>
      </c>
      <c r="Z370" s="38" t="s">
        <v>2292</v>
      </c>
      <c r="AA370" s="39">
        <v>44816.387407407405</v>
      </c>
      <c r="AB370" s="38" t="s">
        <v>89</v>
      </c>
      <c r="AC370" s="10" t="str">
        <f>VLOOKUP(Data!$AB370,Name!$B:$F,2,FALSE)</f>
        <v>IT Support</v>
      </c>
      <c r="AD370" s="10" t="str">
        <f>VLOOKUP(Data!$AB370,Name!$B:$F,3,FALSE)</f>
        <v>Point IT</v>
      </c>
      <c r="AE370" s="10" t="str">
        <f>VLOOKUP(Data!$AB370,Name!$B:$F,4,FALSE)</f>
        <v>Second tier</v>
      </c>
      <c r="AF370" s="10" t="str">
        <f>VLOOKUP(Data!$AB370,Name!$B:$F,5,FALSE)</f>
        <v>Onsite</v>
      </c>
      <c r="AG370" s="38" t="s">
        <v>47</v>
      </c>
      <c r="AH370" s="38" t="s">
        <v>48</v>
      </c>
      <c r="AI370" s="38" t="s">
        <v>182</v>
      </c>
      <c r="AJ370" s="38" t="s">
        <v>2293</v>
      </c>
      <c r="AK370" s="38" t="s">
        <v>481</v>
      </c>
      <c r="AL370" s="43"/>
      <c r="AM370" s="38" t="s">
        <v>39</v>
      </c>
      <c r="AN370" s="38" t="s">
        <v>53</v>
      </c>
      <c r="AO370" s="44">
        <v>0</v>
      </c>
      <c r="AP370" s="39">
        <v>44826.587002314816</v>
      </c>
      <c r="AQ370" s="45" t="s">
        <v>56</v>
      </c>
      <c r="AR370">
        <f t="shared" si="23"/>
        <v>14</v>
      </c>
      <c r="AS370" s="35">
        <v>0.59166666666666667</v>
      </c>
    </row>
    <row r="371" spans="1:45" ht="24" hidden="1" customHeight="1">
      <c r="A371" s="10" t="s">
        <v>35</v>
      </c>
      <c r="B371" s="10" t="s">
        <v>737</v>
      </c>
      <c r="C371" s="42">
        <v>44826.493055555555</v>
      </c>
      <c r="D371" s="42">
        <v>44813.604166666664</v>
      </c>
      <c r="E371" s="10">
        <v>2022</v>
      </c>
      <c r="F371" s="10">
        <f t="shared" si="20"/>
        <v>9</v>
      </c>
      <c r="G371" s="10">
        <f t="shared" si="21"/>
        <v>9</v>
      </c>
      <c r="H371" s="50">
        <f t="shared" si="22"/>
        <v>0.60416666666666663</v>
      </c>
      <c r="I371" s="40" t="s">
        <v>37</v>
      </c>
      <c r="J371" s="40" t="s">
        <v>2294</v>
      </c>
      <c r="K371" s="37">
        <v>11500</v>
      </c>
      <c r="L371" s="41">
        <v>44834.583333333336</v>
      </c>
      <c r="M371" s="40" t="s">
        <v>2295</v>
      </c>
      <c r="N371" s="40" t="s">
        <v>66</v>
      </c>
      <c r="O371" s="41">
        <v>44826.492337962962</v>
      </c>
      <c r="P371" s="40" t="s">
        <v>40</v>
      </c>
      <c r="Q371" s="40" t="s">
        <v>41</v>
      </c>
      <c r="R371" s="37">
        <v>1</v>
      </c>
      <c r="S371" s="40" t="s">
        <v>39</v>
      </c>
      <c r="T371" s="37">
        <v>1</v>
      </c>
      <c r="U371" s="40" t="s">
        <v>205</v>
      </c>
      <c r="V371" s="37">
        <v>8652</v>
      </c>
      <c r="W371" s="40" t="s">
        <v>211</v>
      </c>
      <c r="X371" s="40" t="s">
        <v>2041</v>
      </c>
      <c r="Y371" s="40" t="s">
        <v>45</v>
      </c>
      <c r="Z371" s="40" t="s">
        <v>2296</v>
      </c>
      <c r="AA371" s="41">
        <v>44826.493472222224</v>
      </c>
      <c r="AB371" s="40" t="s">
        <v>268</v>
      </c>
      <c r="AC371" s="10" t="str">
        <f>VLOOKUP(Data!$AB371,Name!$B:$F,2,FALSE)</f>
        <v>ผู้บริหารโครงการ (Project Manager)</v>
      </c>
      <c r="AD371" s="10" t="str">
        <f>VLOOKUP(Data!$AB371,Name!$B:$F,3,FALSE)</f>
        <v>CRA</v>
      </c>
      <c r="AE371" s="10" t="str">
        <f>VLOOKUP(Data!$AB371,Name!$B:$F,4,FALSE)</f>
        <v>Second tier</v>
      </c>
      <c r="AF371" s="10" t="str">
        <f>VLOOKUP(Data!$AB371,Name!$B:$F,5,FALSE)</f>
        <v>Frist tier</v>
      </c>
      <c r="AG371" s="40" t="s">
        <v>47</v>
      </c>
      <c r="AH371" s="40" t="s">
        <v>48</v>
      </c>
      <c r="AI371" s="40" t="s">
        <v>950</v>
      </c>
      <c r="AJ371" s="40" t="s">
        <v>2297</v>
      </c>
      <c r="AK371" s="40" t="s">
        <v>1256</v>
      </c>
      <c r="AL371" s="46"/>
      <c r="AM371" s="40" t="s">
        <v>39</v>
      </c>
      <c r="AN371" s="40" t="s">
        <v>53</v>
      </c>
      <c r="AO371" s="47">
        <v>0</v>
      </c>
      <c r="AP371" s="41">
        <v>44826.493738425925</v>
      </c>
      <c r="AQ371" s="48" t="s">
        <v>41</v>
      </c>
      <c r="AR371">
        <f t="shared" si="23"/>
        <v>14</v>
      </c>
      <c r="AS371" s="35">
        <v>0.60416666666666663</v>
      </c>
    </row>
    <row r="372" spans="1:45" ht="24" hidden="1" customHeight="1">
      <c r="A372" s="10" t="s">
        <v>35</v>
      </c>
      <c r="B372" s="10" t="s">
        <v>329</v>
      </c>
      <c r="C372" s="42">
        <v>44819.692361111112</v>
      </c>
      <c r="D372" s="42">
        <v>44813.615277777775</v>
      </c>
      <c r="E372" s="10">
        <v>2022</v>
      </c>
      <c r="F372" s="10">
        <f t="shared" si="20"/>
        <v>9</v>
      </c>
      <c r="G372" s="10">
        <f t="shared" si="21"/>
        <v>9</v>
      </c>
      <c r="H372" s="50">
        <f t="shared" si="22"/>
        <v>0.61527777777777781</v>
      </c>
      <c r="I372" s="38" t="s">
        <v>37</v>
      </c>
      <c r="J372" s="38" t="s">
        <v>2298</v>
      </c>
      <c r="K372" s="36">
        <v>11501</v>
      </c>
      <c r="L372" s="39">
        <v>44831.611527777779</v>
      </c>
      <c r="M372" s="38" t="s">
        <v>2299</v>
      </c>
      <c r="N372" s="38" t="s">
        <v>45</v>
      </c>
      <c r="O372" s="39">
        <v>44816.668912037036</v>
      </c>
      <c r="P372" s="38" t="s">
        <v>40</v>
      </c>
      <c r="Q372" s="38" t="s">
        <v>56</v>
      </c>
      <c r="R372" s="36">
        <v>1</v>
      </c>
      <c r="S372" s="38" t="s">
        <v>732</v>
      </c>
      <c r="T372" s="36">
        <v>1</v>
      </c>
      <c r="U372" s="38" t="s">
        <v>56</v>
      </c>
      <c r="V372" s="36">
        <v>8546</v>
      </c>
      <c r="W372" s="38" t="s">
        <v>2300</v>
      </c>
      <c r="X372" s="38" t="s">
        <v>2301</v>
      </c>
      <c r="Y372" s="38" t="s">
        <v>45</v>
      </c>
      <c r="Z372" s="38" t="s">
        <v>2302</v>
      </c>
      <c r="AA372" s="39">
        <v>44817.66883101852</v>
      </c>
      <c r="AB372" s="38" t="s">
        <v>67</v>
      </c>
      <c r="AC372" s="10" t="str">
        <f>VLOOKUP(Data!$AB372,Name!$B:$F,2,FALSE)</f>
        <v>IT Support</v>
      </c>
      <c r="AD372" s="10" t="str">
        <f>VLOOKUP(Data!$AB372,Name!$B:$F,3,FALSE)</f>
        <v>Point IT</v>
      </c>
      <c r="AE372" s="10" t="str">
        <f>VLOOKUP(Data!$AB372,Name!$B:$F,4,FALSE)</f>
        <v>Second tier</v>
      </c>
      <c r="AF372" s="10" t="str">
        <f>VLOOKUP(Data!$AB372,Name!$B:$F,5,FALSE)</f>
        <v>Onsite</v>
      </c>
      <c r="AG372" s="38" t="s">
        <v>47</v>
      </c>
      <c r="AH372" s="38" t="s">
        <v>48</v>
      </c>
      <c r="AI372" s="38" t="s">
        <v>330</v>
      </c>
      <c r="AJ372" s="38" t="s">
        <v>2303</v>
      </c>
      <c r="AK372" s="38" t="s">
        <v>387</v>
      </c>
      <c r="AL372" s="43"/>
      <c r="AM372" s="38" t="s">
        <v>39</v>
      </c>
      <c r="AN372" s="38" t="s">
        <v>53</v>
      </c>
      <c r="AO372" s="44">
        <v>0</v>
      </c>
      <c r="AP372" s="39">
        <v>44819.692777777775</v>
      </c>
      <c r="AQ372" s="45" t="s">
        <v>56</v>
      </c>
      <c r="AR372">
        <f t="shared" si="23"/>
        <v>14</v>
      </c>
      <c r="AS372" s="35">
        <v>0.61527777777777781</v>
      </c>
    </row>
    <row r="373" spans="1:45" ht="24" hidden="1" customHeight="1">
      <c r="A373" s="10" t="s">
        <v>35</v>
      </c>
      <c r="B373" s="10" t="s">
        <v>178</v>
      </c>
      <c r="C373" s="10"/>
      <c r="D373" s="42">
        <v>44813.620833333334</v>
      </c>
      <c r="E373" s="10">
        <v>2022</v>
      </c>
      <c r="F373" s="10">
        <f t="shared" si="20"/>
        <v>9</v>
      </c>
      <c r="G373" s="10">
        <f t="shared" si="21"/>
        <v>9</v>
      </c>
      <c r="H373" s="50">
        <f t="shared" si="22"/>
        <v>0.62083333333333335</v>
      </c>
      <c r="I373" s="40" t="s">
        <v>37</v>
      </c>
      <c r="J373" s="40" t="s">
        <v>39</v>
      </c>
      <c r="K373" s="37">
        <v>11502</v>
      </c>
      <c r="L373" s="41">
        <v>44818.496562499997</v>
      </c>
      <c r="M373" s="40" t="s">
        <v>38</v>
      </c>
      <c r="N373" s="40" t="s">
        <v>39</v>
      </c>
      <c r="O373" s="41"/>
      <c r="P373" s="40" t="s">
        <v>40</v>
      </c>
      <c r="Q373" s="40" t="s">
        <v>56</v>
      </c>
      <c r="R373" s="37">
        <v>1</v>
      </c>
      <c r="S373" s="40" t="s">
        <v>629</v>
      </c>
      <c r="T373" s="37">
        <v>0</v>
      </c>
      <c r="U373" s="40" t="s">
        <v>41</v>
      </c>
      <c r="V373" s="37">
        <v>8652</v>
      </c>
      <c r="W373" s="40" t="s">
        <v>211</v>
      </c>
      <c r="X373" s="40" t="s">
        <v>2041</v>
      </c>
      <c r="Y373" s="40" t="s">
        <v>39</v>
      </c>
      <c r="Z373" s="40" t="s">
        <v>39</v>
      </c>
      <c r="AA373" s="41"/>
      <c r="AB373" s="40" t="s">
        <v>215</v>
      </c>
      <c r="AC373" s="10" t="str">
        <f>VLOOKUP(Data!$AB373,Name!$B:$F,2,FALSE)</f>
        <v>IT Support</v>
      </c>
      <c r="AD373" s="10" t="str">
        <f>VLOOKUP(Data!$AB373,Name!$B:$F,3,FALSE)</f>
        <v>CRA</v>
      </c>
      <c r="AE373" s="10" t="str">
        <f>VLOOKUP(Data!$AB373,Name!$B:$F,4,FALSE)</f>
        <v>Second tier</v>
      </c>
      <c r="AF373" s="10" t="str">
        <f>VLOOKUP(Data!$AB373,Name!$B:$F,5,FALSE)</f>
        <v>Onsite</v>
      </c>
      <c r="AG373" s="40" t="s">
        <v>47</v>
      </c>
      <c r="AH373" s="40" t="s">
        <v>216</v>
      </c>
      <c r="AI373" s="40" t="s">
        <v>283</v>
      </c>
      <c r="AJ373" s="40" t="s">
        <v>2304</v>
      </c>
      <c r="AK373" s="40" t="s">
        <v>1256</v>
      </c>
      <c r="AL373" s="46"/>
      <c r="AM373" s="40" t="s">
        <v>39</v>
      </c>
      <c r="AN373" s="40" t="s">
        <v>53</v>
      </c>
      <c r="AO373" s="47">
        <v>0</v>
      </c>
      <c r="AP373" s="41">
        <v>44816.423414351855</v>
      </c>
      <c r="AQ373" s="48" t="s">
        <v>56</v>
      </c>
      <c r="AR373">
        <f t="shared" si="23"/>
        <v>14</v>
      </c>
      <c r="AS373" s="35">
        <v>0.62083333333333335</v>
      </c>
    </row>
    <row r="374" spans="1:45" ht="24" hidden="1" customHeight="1">
      <c r="A374" s="10" t="s">
        <v>35</v>
      </c>
      <c r="B374" s="10" t="s">
        <v>499</v>
      </c>
      <c r="C374" s="42">
        <v>44813.624305555553</v>
      </c>
      <c r="D374" s="42">
        <v>44813.623611111114</v>
      </c>
      <c r="E374" s="10">
        <v>2022</v>
      </c>
      <c r="F374" s="10">
        <f t="shared" si="20"/>
        <v>9</v>
      </c>
      <c r="G374" s="10">
        <f t="shared" si="21"/>
        <v>9</v>
      </c>
      <c r="H374" s="50">
        <f t="shared" si="22"/>
        <v>0.62361111111111112</v>
      </c>
      <c r="I374" s="38" t="s">
        <v>37</v>
      </c>
      <c r="J374" s="38" t="s">
        <v>2305</v>
      </c>
      <c r="K374" s="36">
        <v>11503</v>
      </c>
      <c r="L374" s="39">
        <v>44841.343310185184</v>
      </c>
      <c r="M374" s="38" t="s">
        <v>38</v>
      </c>
      <c r="N374" s="38" t="s">
        <v>39</v>
      </c>
      <c r="O374" s="39"/>
      <c r="P374" s="38" t="s">
        <v>40</v>
      </c>
      <c r="Q374" s="38" t="s">
        <v>41</v>
      </c>
      <c r="R374" s="36">
        <v>1</v>
      </c>
      <c r="S374" s="38" t="s">
        <v>39</v>
      </c>
      <c r="T374" s="36">
        <v>0</v>
      </c>
      <c r="U374" s="38" t="s">
        <v>41</v>
      </c>
      <c r="V374" s="36">
        <v>642175520</v>
      </c>
      <c r="W374" s="38" t="s">
        <v>194</v>
      </c>
      <c r="X374" s="38" t="s">
        <v>195</v>
      </c>
      <c r="Y374" s="38" t="s">
        <v>45</v>
      </c>
      <c r="Z374" s="38" t="s">
        <v>1091</v>
      </c>
      <c r="AA374" s="39">
        <v>44813.624571759261</v>
      </c>
      <c r="AB374" s="38" t="s">
        <v>196</v>
      </c>
      <c r="AC374" s="10" t="str">
        <f>VLOOKUP(Data!$AB374,Name!$B:$F,2,FALSE)</f>
        <v>Application Support</v>
      </c>
      <c r="AD374" s="10" t="str">
        <f>VLOOKUP(Data!$AB374,Name!$B:$F,3,FALSE)</f>
        <v>CRA</v>
      </c>
      <c r="AE374" s="10" t="str">
        <f>VLOOKUP(Data!$AB374,Name!$B:$F,4,FALSE)</f>
        <v>Second tier</v>
      </c>
      <c r="AF374" s="10" t="str">
        <f>VLOOKUP(Data!$AB374,Name!$B:$F,5,FALSE)</f>
        <v>Second tier</v>
      </c>
      <c r="AG374" s="38" t="s">
        <v>52</v>
      </c>
      <c r="AH374" s="38" t="s">
        <v>48</v>
      </c>
      <c r="AI374" s="38" t="s">
        <v>39</v>
      </c>
      <c r="AJ374" s="38" t="s">
        <v>837</v>
      </c>
      <c r="AK374" s="38" t="s">
        <v>538</v>
      </c>
      <c r="AL374" s="43"/>
      <c r="AM374" s="38" t="s">
        <v>39</v>
      </c>
      <c r="AN374" s="38" t="s">
        <v>50</v>
      </c>
      <c r="AO374" s="44">
        <v>0</v>
      </c>
      <c r="AP374" s="39">
        <v>44838.468310185184</v>
      </c>
      <c r="AQ374" s="45" t="s">
        <v>41</v>
      </c>
      <c r="AR374">
        <f t="shared" si="23"/>
        <v>14</v>
      </c>
      <c r="AS374" s="35">
        <v>0.62361111111111112</v>
      </c>
    </row>
    <row r="375" spans="1:45" ht="24" hidden="1" customHeight="1">
      <c r="A375" s="10" t="s">
        <v>35</v>
      </c>
      <c r="B375" s="10" t="s">
        <v>499</v>
      </c>
      <c r="C375" s="42">
        <v>44813.626388888886</v>
      </c>
      <c r="D375" s="42">
        <v>44813.625694444447</v>
      </c>
      <c r="E375" s="10">
        <v>2022</v>
      </c>
      <c r="F375" s="10">
        <f t="shared" si="20"/>
        <v>9</v>
      </c>
      <c r="G375" s="10">
        <f t="shared" si="21"/>
        <v>9</v>
      </c>
      <c r="H375" s="50">
        <f t="shared" si="22"/>
        <v>0.62569444444444444</v>
      </c>
      <c r="I375" s="40" t="s">
        <v>37</v>
      </c>
      <c r="J375" s="40" t="s">
        <v>2306</v>
      </c>
      <c r="K375" s="37">
        <v>11504</v>
      </c>
      <c r="L375" s="41">
        <v>44841.343159722222</v>
      </c>
      <c r="M375" s="40" t="s">
        <v>38</v>
      </c>
      <c r="N375" s="40" t="s">
        <v>39</v>
      </c>
      <c r="O375" s="41"/>
      <c r="P375" s="40" t="s">
        <v>40</v>
      </c>
      <c r="Q375" s="40" t="s">
        <v>41</v>
      </c>
      <c r="R375" s="37">
        <v>1</v>
      </c>
      <c r="S375" s="40" t="s">
        <v>39</v>
      </c>
      <c r="T375" s="37">
        <v>0</v>
      </c>
      <c r="U375" s="40" t="s">
        <v>41</v>
      </c>
      <c r="V375" s="37">
        <v>642175520</v>
      </c>
      <c r="W375" s="40" t="s">
        <v>194</v>
      </c>
      <c r="X375" s="40" t="s">
        <v>195</v>
      </c>
      <c r="Y375" s="40" t="s">
        <v>45</v>
      </c>
      <c r="Z375" s="40" t="s">
        <v>750</v>
      </c>
      <c r="AA375" s="41">
        <v>44813.626666666663</v>
      </c>
      <c r="AB375" s="40" t="s">
        <v>196</v>
      </c>
      <c r="AC375" s="10" t="str">
        <f>VLOOKUP(Data!$AB375,Name!$B:$F,2,FALSE)</f>
        <v>Application Support</v>
      </c>
      <c r="AD375" s="10" t="str">
        <f>VLOOKUP(Data!$AB375,Name!$B:$F,3,FALSE)</f>
        <v>CRA</v>
      </c>
      <c r="AE375" s="10" t="str">
        <f>VLOOKUP(Data!$AB375,Name!$B:$F,4,FALSE)</f>
        <v>Second tier</v>
      </c>
      <c r="AF375" s="10" t="str">
        <f>VLOOKUP(Data!$AB375,Name!$B:$F,5,FALSE)</f>
        <v>Second tier</v>
      </c>
      <c r="AG375" s="40" t="s">
        <v>235</v>
      </c>
      <c r="AH375" s="40" t="s">
        <v>48</v>
      </c>
      <c r="AI375" s="40" t="s">
        <v>39</v>
      </c>
      <c r="AJ375" s="40" t="s">
        <v>870</v>
      </c>
      <c r="AK375" s="40" t="s">
        <v>538</v>
      </c>
      <c r="AL375" s="46"/>
      <c r="AM375" s="40" t="s">
        <v>39</v>
      </c>
      <c r="AN375" s="40" t="s">
        <v>50</v>
      </c>
      <c r="AO375" s="47">
        <v>0</v>
      </c>
      <c r="AP375" s="41">
        <v>44838.468159722222</v>
      </c>
      <c r="AQ375" s="48" t="s">
        <v>41</v>
      </c>
      <c r="AR375">
        <f t="shared" si="23"/>
        <v>15</v>
      </c>
      <c r="AS375" s="35">
        <v>0.62569444444444444</v>
      </c>
    </row>
    <row r="376" spans="1:45" ht="24" hidden="1" customHeight="1">
      <c r="A376" s="10" t="s">
        <v>35</v>
      </c>
      <c r="B376" s="10" t="s">
        <v>499</v>
      </c>
      <c r="C376" s="42">
        <v>44813.628472222219</v>
      </c>
      <c r="D376" s="42">
        <v>44813.62777777778</v>
      </c>
      <c r="E376" s="10">
        <v>2022</v>
      </c>
      <c r="F376" s="10">
        <f t="shared" si="20"/>
        <v>9</v>
      </c>
      <c r="G376" s="10">
        <f t="shared" si="21"/>
        <v>9</v>
      </c>
      <c r="H376" s="50">
        <f t="shared" si="22"/>
        <v>0.62777777777777777</v>
      </c>
      <c r="I376" s="38" t="s">
        <v>37</v>
      </c>
      <c r="J376" s="38" t="s">
        <v>2307</v>
      </c>
      <c r="K376" s="36">
        <v>11505</v>
      </c>
      <c r="L376" s="39">
        <v>44841.343043981484</v>
      </c>
      <c r="M376" s="38" t="s">
        <v>38</v>
      </c>
      <c r="N376" s="38" t="s">
        <v>39</v>
      </c>
      <c r="O376" s="39"/>
      <c r="P376" s="38" t="s">
        <v>40</v>
      </c>
      <c r="Q376" s="38" t="s">
        <v>41</v>
      </c>
      <c r="R376" s="36">
        <v>1</v>
      </c>
      <c r="S376" s="38" t="s">
        <v>39</v>
      </c>
      <c r="T376" s="36">
        <v>0</v>
      </c>
      <c r="U376" s="38" t="s">
        <v>41</v>
      </c>
      <c r="V376" s="36">
        <v>642175520</v>
      </c>
      <c r="W376" s="38" t="s">
        <v>194</v>
      </c>
      <c r="X376" s="38" t="s">
        <v>195</v>
      </c>
      <c r="Y376" s="38" t="s">
        <v>45</v>
      </c>
      <c r="Z376" s="38" t="s">
        <v>1340</v>
      </c>
      <c r="AA376" s="39">
        <v>44813.628518518519</v>
      </c>
      <c r="AB376" s="38" t="s">
        <v>196</v>
      </c>
      <c r="AC376" s="10" t="str">
        <f>VLOOKUP(Data!$AB376,Name!$B:$F,2,FALSE)</f>
        <v>Application Support</v>
      </c>
      <c r="AD376" s="10" t="str">
        <f>VLOOKUP(Data!$AB376,Name!$B:$F,3,FALSE)</f>
        <v>CRA</v>
      </c>
      <c r="AE376" s="10" t="str">
        <f>VLOOKUP(Data!$AB376,Name!$B:$F,4,FALSE)</f>
        <v>Second tier</v>
      </c>
      <c r="AF376" s="10" t="str">
        <f>VLOOKUP(Data!$AB376,Name!$B:$F,5,FALSE)</f>
        <v>Second tier</v>
      </c>
      <c r="AG376" s="38" t="s">
        <v>235</v>
      </c>
      <c r="AH376" s="38" t="s">
        <v>48</v>
      </c>
      <c r="AI376" s="38" t="s">
        <v>39</v>
      </c>
      <c r="AJ376" s="38" t="s">
        <v>870</v>
      </c>
      <c r="AK376" s="38" t="s">
        <v>538</v>
      </c>
      <c r="AL376" s="43"/>
      <c r="AM376" s="38" t="s">
        <v>39</v>
      </c>
      <c r="AN376" s="38" t="s">
        <v>50</v>
      </c>
      <c r="AO376" s="44">
        <v>0</v>
      </c>
      <c r="AP376" s="39">
        <v>44838.468043981484</v>
      </c>
      <c r="AQ376" s="45" t="s">
        <v>41</v>
      </c>
      <c r="AR376">
        <f t="shared" si="23"/>
        <v>15</v>
      </c>
      <c r="AS376" s="35">
        <v>0.62777777777777777</v>
      </c>
    </row>
    <row r="377" spans="1:45" ht="24" hidden="1" customHeight="1">
      <c r="A377" s="10" t="s">
        <v>35</v>
      </c>
      <c r="B377" s="10" t="s">
        <v>54</v>
      </c>
      <c r="C377" s="42">
        <v>44813.630555555559</v>
      </c>
      <c r="D377" s="42">
        <v>44813.630555555559</v>
      </c>
      <c r="E377" s="10">
        <v>2022</v>
      </c>
      <c r="F377" s="10">
        <f t="shared" si="20"/>
        <v>9</v>
      </c>
      <c r="G377" s="10">
        <f t="shared" si="21"/>
        <v>9</v>
      </c>
      <c r="H377" s="50">
        <f t="shared" si="22"/>
        <v>0.63055555555555554</v>
      </c>
      <c r="I377" s="40" t="s">
        <v>37</v>
      </c>
      <c r="J377" s="40" t="s">
        <v>2308</v>
      </c>
      <c r="K377" s="37">
        <v>11506</v>
      </c>
      <c r="L377" s="41">
        <v>44818.682592592595</v>
      </c>
      <c r="M377" s="40" t="s">
        <v>38</v>
      </c>
      <c r="N377" s="40" t="s">
        <v>39</v>
      </c>
      <c r="O377" s="41"/>
      <c r="P377" s="40" t="s">
        <v>40</v>
      </c>
      <c r="Q377" s="40" t="s">
        <v>41</v>
      </c>
      <c r="R377" s="37">
        <v>1</v>
      </c>
      <c r="S377" s="40" t="s">
        <v>198</v>
      </c>
      <c r="T377" s="37">
        <v>0</v>
      </c>
      <c r="U377" s="40" t="s">
        <v>41</v>
      </c>
      <c r="V377" s="37">
        <v>642175520</v>
      </c>
      <c r="W377" s="40" t="s">
        <v>194</v>
      </c>
      <c r="X377" s="40" t="s">
        <v>195</v>
      </c>
      <c r="Y377" s="40" t="s">
        <v>45</v>
      </c>
      <c r="Z377" s="40" t="s">
        <v>801</v>
      </c>
      <c r="AA377" s="41">
        <v>44813.630937499998</v>
      </c>
      <c r="AB377" s="40" t="s">
        <v>196</v>
      </c>
      <c r="AC377" s="10" t="str">
        <f>VLOOKUP(Data!$AB377,Name!$B:$F,2,FALSE)</f>
        <v>Application Support</v>
      </c>
      <c r="AD377" s="10" t="str">
        <f>VLOOKUP(Data!$AB377,Name!$B:$F,3,FALSE)</f>
        <v>CRA</v>
      </c>
      <c r="AE377" s="10" t="str">
        <f>VLOOKUP(Data!$AB377,Name!$B:$F,4,FALSE)</f>
        <v>Second tier</v>
      </c>
      <c r="AF377" s="10" t="str">
        <f>VLOOKUP(Data!$AB377,Name!$B:$F,5,FALSE)</f>
        <v>Second tier</v>
      </c>
      <c r="AG377" s="40" t="s">
        <v>52</v>
      </c>
      <c r="AH377" s="40" t="s">
        <v>48</v>
      </c>
      <c r="AI377" s="40" t="s">
        <v>197</v>
      </c>
      <c r="AJ377" s="40" t="s">
        <v>2309</v>
      </c>
      <c r="AK377" s="40" t="s">
        <v>538</v>
      </c>
      <c r="AL377" s="46"/>
      <c r="AM377" s="40" t="s">
        <v>39</v>
      </c>
      <c r="AN377" s="40" t="s">
        <v>50</v>
      </c>
      <c r="AO377" s="47">
        <v>0</v>
      </c>
      <c r="AP377" s="41">
        <v>44816.432592592595</v>
      </c>
      <c r="AQ377" s="48" t="s">
        <v>41</v>
      </c>
      <c r="AR377">
        <f t="shared" si="23"/>
        <v>15</v>
      </c>
      <c r="AS377" s="35">
        <v>0.63055555555555554</v>
      </c>
    </row>
    <row r="378" spans="1:45" ht="24" hidden="1" customHeight="1">
      <c r="A378" s="10" t="s">
        <v>35</v>
      </c>
      <c r="B378" s="10" t="s">
        <v>54</v>
      </c>
      <c r="C378" s="42">
        <v>44813.663888888892</v>
      </c>
      <c r="D378" s="42">
        <v>44813.652777777781</v>
      </c>
      <c r="E378" s="10">
        <v>2022</v>
      </c>
      <c r="F378" s="10">
        <f t="shared" si="20"/>
        <v>9</v>
      </c>
      <c r="G378" s="10">
        <f t="shared" si="21"/>
        <v>9</v>
      </c>
      <c r="H378" s="50">
        <f t="shared" si="22"/>
        <v>0.65277777777777779</v>
      </c>
      <c r="I378" s="38" t="s">
        <v>37</v>
      </c>
      <c r="J378" s="38" t="s">
        <v>39</v>
      </c>
      <c r="K378" s="36">
        <v>11507</v>
      </c>
      <c r="L378" s="39">
        <v>44818.528657407405</v>
      </c>
      <c r="M378" s="38" t="s">
        <v>38</v>
      </c>
      <c r="N378" s="38" t="s">
        <v>39</v>
      </c>
      <c r="O378" s="39"/>
      <c r="P378" s="38" t="s">
        <v>40</v>
      </c>
      <c r="Q378" s="38" t="s">
        <v>56</v>
      </c>
      <c r="R378" s="36">
        <v>1</v>
      </c>
      <c r="S378" s="38" t="s">
        <v>135</v>
      </c>
      <c r="T378" s="36">
        <v>0</v>
      </c>
      <c r="U378" s="38" t="s">
        <v>41</v>
      </c>
      <c r="V378" s="36">
        <v>8244</v>
      </c>
      <c r="W378" s="38" t="s">
        <v>1871</v>
      </c>
      <c r="X378" s="38" t="s">
        <v>1872</v>
      </c>
      <c r="Y378" s="38" t="s">
        <v>45</v>
      </c>
      <c r="Z378" s="38" t="s">
        <v>183</v>
      </c>
      <c r="AA378" s="39">
        <v>44813.664513888885</v>
      </c>
      <c r="AB378" s="38" t="s">
        <v>96</v>
      </c>
      <c r="AC378" s="10" t="str">
        <f>VLOOKUP(Data!$AB378,Name!$B:$F,2,FALSE)</f>
        <v>E-sarabun</v>
      </c>
      <c r="AD378" s="10" t="str">
        <f>VLOOKUP(Data!$AB378,Name!$B:$F,3,FALSE)</f>
        <v>CRA</v>
      </c>
      <c r="AE378" s="10" t="str">
        <f>VLOOKUP(Data!$AB378,Name!$B:$F,4,FALSE)</f>
        <v>Second tier</v>
      </c>
      <c r="AF378" s="10" t="str">
        <f>VLOOKUP(Data!$AB378,Name!$B:$F,5,FALSE)</f>
        <v>Second tier</v>
      </c>
      <c r="AG378" s="38" t="s">
        <v>47</v>
      </c>
      <c r="AH378" s="38" t="s">
        <v>48</v>
      </c>
      <c r="AI378" s="38" t="s">
        <v>97</v>
      </c>
      <c r="AJ378" s="38" t="s">
        <v>1878</v>
      </c>
      <c r="AK378" s="38" t="s">
        <v>1227</v>
      </c>
      <c r="AL378" s="43"/>
      <c r="AM378" s="38" t="s">
        <v>39</v>
      </c>
      <c r="AN378" s="38" t="s">
        <v>53</v>
      </c>
      <c r="AO378" s="44">
        <v>0</v>
      </c>
      <c r="AP378" s="39">
        <v>44813.664513888885</v>
      </c>
      <c r="AQ378" s="45" t="s">
        <v>56</v>
      </c>
      <c r="AR378">
        <f t="shared" si="23"/>
        <v>15</v>
      </c>
      <c r="AS378" s="35">
        <v>0.65277777777777779</v>
      </c>
    </row>
    <row r="379" spans="1:45" ht="24" hidden="1" customHeight="1">
      <c r="A379" s="10" t="s">
        <v>35</v>
      </c>
      <c r="B379" s="10" t="s">
        <v>329</v>
      </c>
      <c r="C379" s="42">
        <v>44820.554166666669</v>
      </c>
      <c r="D379" s="42">
        <v>44813.675694444442</v>
      </c>
      <c r="E379" s="10">
        <v>2022</v>
      </c>
      <c r="F379" s="10">
        <f t="shared" si="20"/>
        <v>9</v>
      </c>
      <c r="G379" s="10">
        <f t="shared" si="21"/>
        <v>9</v>
      </c>
      <c r="H379" s="50">
        <f t="shared" si="22"/>
        <v>0.67569444444444438</v>
      </c>
      <c r="I379" s="40" t="s">
        <v>37</v>
      </c>
      <c r="J379" s="40" t="s">
        <v>2310</v>
      </c>
      <c r="K379" s="37">
        <v>11508</v>
      </c>
      <c r="L379" s="41">
        <v>44832.35527777778</v>
      </c>
      <c r="M379" s="40" t="s">
        <v>38</v>
      </c>
      <c r="N379" s="40" t="s">
        <v>39</v>
      </c>
      <c r="O379" s="41"/>
      <c r="P379" s="40" t="s">
        <v>40</v>
      </c>
      <c r="Q379" s="40" t="s">
        <v>56</v>
      </c>
      <c r="R379" s="37">
        <v>1</v>
      </c>
      <c r="S379" s="40" t="s">
        <v>92</v>
      </c>
      <c r="T379" s="37">
        <v>0</v>
      </c>
      <c r="U379" s="40" t="s">
        <v>56</v>
      </c>
      <c r="V379" s="37">
        <v>8770</v>
      </c>
      <c r="W379" s="40" t="s">
        <v>248</v>
      </c>
      <c r="X379" s="40" t="s">
        <v>249</v>
      </c>
      <c r="Y379" s="40" t="s">
        <v>45</v>
      </c>
      <c r="Z379" s="40" t="s">
        <v>2311</v>
      </c>
      <c r="AA379" s="41">
        <v>44820.554826388892</v>
      </c>
      <c r="AB379" s="40" t="s">
        <v>106</v>
      </c>
      <c r="AC379" s="10" t="str">
        <f>VLOOKUP(Data!$AB379,Name!$B:$F,2,FALSE)</f>
        <v>SAP</v>
      </c>
      <c r="AD379" s="10" t="str">
        <f>VLOOKUP(Data!$AB379,Name!$B:$F,3,FALSE)</f>
        <v>CRA</v>
      </c>
      <c r="AE379" s="10" t="str">
        <f>VLOOKUP(Data!$AB379,Name!$B:$F,4,FALSE)</f>
        <v>Second tier</v>
      </c>
      <c r="AF379" s="10" t="str">
        <f>VLOOKUP(Data!$AB379,Name!$B:$F,5,FALSE)</f>
        <v>Second tier</v>
      </c>
      <c r="AG379" s="40" t="s">
        <v>282</v>
      </c>
      <c r="AH379" s="40" t="s">
        <v>48</v>
      </c>
      <c r="AI379" s="40" t="s">
        <v>330</v>
      </c>
      <c r="AJ379" s="40" t="s">
        <v>2312</v>
      </c>
      <c r="AK379" s="40" t="s">
        <v>1466</v>
      </c>
      <c r="AL379" s="46"/>
      <c r="AM379" s="40" t="s">
        <v>39</v>
      </c>
      <c r="AN379" s="40" t="s">
        <v>53</v>
      </c>
      <c r="AO379" s="47">
        <v>0</v>
      </c>
      <c r="AP379" s="41">
        <v>44826.608749999999</v>
      </c>
      <c r="AQ379" s="48" t="s">
        <v>56</v>
      </c>
      <c r="AR379">
        <f t="shared" si="23"/>
        <v>16</v>
      </c>
      <c r="AS379" s="35">
        <v>0.67569444444444438</v>
      </c>
    </row>
    <row r="380" spans="1:45" ht="24" hidden="1" customHeight="1">
      <c r="A380" s="10" t="s">
        <v>35</v>
      </c>
      <c r="B380" s="10" t="s">
        <v>73</v>
      </c>
      <c r="C380" s="42">
        <v>44816.311805555553</v>
      </c>
      <c r="D380" s="42">
        <v>44813.708333333336</v>
      </c>
      <c r="E380" s="10">
        <v>2022</v>
      </c>
      <c r="F380" s="10">
        <f t="shared" si="20"/>
        <v>9</v>
      </c>
      <c r="G380" s="10">
        <f t="shared" si="21"/>
        <v>9</v>
      </c>
      <c r="H380" s="50">
        <f t="shared" si="22"/>
        <v>0.70833333333333337</v>
      </c>
      <c r="I380" s="38" t="s">
        <v>37</v>
      </c>
      <c r="J380" s="38" t="s">
        <v>2313</v>
      </c>
      <c r="K380" s="36">
        <v>11509</v>
      </c>
      <c r="L380" s="39">
        <v>44825.708333333336</v>
      </c>
      <c r="M380" s="38" t="s">
        <v>38</v>
      </c>
      <c r="N380" s="38" t="s">
        <v>39</v>
      </c>
      <c r="O380" s="39"/>
      <c r="P380" s="38" t="s">
        <v>40</v>
      </c>
      <c r="Q380" s="38" t="s">
        <v>56</v>
      </c>
      <c r="R380" s="36">
        <v>1</v>
      </c>
      <c r="S380" s="38" t="s">
        <v>42</v>
      </c>
      <c r="T380" s="36">
        <v>0</v>
      </c>
      <c r="U380" s="38" t="s">
        <v>56</v>
      </c>
      <c r="V380" s="36">
        <v>6454</v>
      </c>
      <c r="W380" s="38" t="s">
        <v>296</v>
      </c>
      <c r="X380" s="38" t="s">
        <v>297</v>
      </c>
      <c r="Y380" s="38" t="s">
        <v>45</v>
      </c>
      <c r="Z380" s="38" t="s">
        <v>38</v>
      </c>
      <c r="AA380" s="39">
        <v>44816.312175925923</v>
      </c>
      <c r="AB380" s="38" t="s">
        <v>223</v>
      </c>
      <c r="AC380" s="10" t="str">
        <f>VLOOKUP(Data!$AB380,Name!$B:$F,2,FALSE)</f>
        <v>IT Support</v>
      </c>
      <c r="AD380" s="10" t="str">
        <f>VLOOKUP(Data!$AB380,Name!$B:$F,3,FALSE)</f>
        <v>Point IT</v>
      </c>
      <c r="AE380" s="10" t="str">
        <f>VLOOKUP(Data!$AB380,Name!$B:$F,4,FALSE)</f>
        <v>Second tier</v>
      </c>
      <c r="AF380" s="10" t="str">
        <f>VLOOKUP(Data!$AB380,Name!$B:$F,5,FALSE)</f>
        <v>Onsite</v>
      </c>
      <c r="AG380" s="38" t="s">
        <v>47</v>
      </c>
      <c r="AH380" s="38" t="s">
        <v>48</v>
      </c>
      <c r="AI380" s="38" t="s">
        <v>77</v>
      </c>
      <c r="AJ380" s="38" t="s">
        <v>1981</v>
      </c>
      <c r="AK380" s="38" t="s">
        <v>587</v>
      </c>
      <c r="AL380" s="43"/>
      <c r="AM380" s="38" t="s">
        <v>39</v>
      </c>
      <c r="AN380" s="38" t="s">
        <v>50</v>
      </c>
      <c r="AO380" s="44">
        <v>0</v>
      </c>
      <c r="AP380" s="39">
        <v>44816.312175925923</v>
      </c>
      <c r="AQ380" s="45" t="s">
        <v>56</v>
      </c>
      <c r="AR380">
        <f t="shared" si="23"/>
        <v>17</v>
      </c>
      <c r="AS380" s="35">
        <v>0.70833333333333337</v>
      </c>
    </row>
    <row r="381" spans="1:45" ht="24" hidden="1" customHeight="1">
      <c r="A381" s="10" t="s">
        <v>35</v>
      </c>
      <c r="B381" s="10" t="s">
        <v>36</v>
      </c>
      <c r="C381" s="42">
        <v>44815.376388888886</v>
      </c>
      <c r="D381" s="42">
        <v>44815.365972222222</v>
      </c>
      <c r="E381" s="10">
        <v>2022</v>
      </c>
      <c r="F381" s="10">
        <f t="shared" si="20"/>
        <v>9</v>
      </c>
      <c r="G381" s="10">
        <f t="shared" si="21"/>
        <v>11</v>
      </c>
      <c r="H381" s="50">
        <f t="shared" si="22"/>
        <v>0.3659722222222222</v>
      </c>
      <c r="I381" s="40" t="s">
        <v>37</v>
      </c>
      <c r="J381" s="40" t="s">
        <v>2314</v>
      </c>
      <c r="K381" s="37">
        <v>11510</v>
      </c>
      <c r="L381" s="41">
        <v>44825.708333333336</v>
      </c>
      <c r="M381" s="40" t="s">
        <v>38</v>
      </c>
      <c r="N381" s="40" t="s">
        <v>39</v>
      </c>
      <c r="O381" s="41"/>
      <c r="P381" s="40" t="s">
        <v>40</v>
      </c>
      <c r="Q381" s="40" t="s">
        <v>56</v>
      </c>
      <c r="R381" s="37">
        <v>1</v>
      </c>
      <c r="S381" s="40" t="s">
        <v>42</v>
      </c>
      <c r="T381" s="37">
        <v>0</v>
      </c>
      <c r="U381" s="40" t="s">
        <v>56</v>
      </c>
      <c r="V381" s="37">
        <v>6246</v>
      </c>
      <c r="W381" s="40" t="s">
        <v>61</v>
      </c>
      <c r="X381" s="40" t="s">
        <v>62</v>
      </c>
      <c r="Y381" s="40" t="s">
        <v>45</v>
      </c>
      <c r="Z381" s="40" t="s">
        <v>38</v>
      </c>
      <c r="AA381" s="41">
        <v>44815.376469907409</v>
      </c>
      <c r="AB381" s="40" t="s">
        <v>81</v>
      </c>
      <c r="AC381" s="10" t="str">
        <f>VLOOKUP(Data!$AB381,Name!$B:$F,2,FALSE)</f>
        <v>IT Support</v>
      </c>
      <c r="AD381" s="10" t="str">
        <f>VLOOKUP(Data!$AB381,Name!$B:$F,3,FALSE)</f>
        <v>Point IT</v>
      </c>
      <c r="AE381" s="10" t="str">
        <f>VLOOKUP(Data!$AB381,Name!$B:$F,4,FALSE)</f>
        <v>Second tier</v>
      </c>
      <c r="AF381" s="10" t="str">
        <f>VLOOKUP(Data!$AB381,Name!$B:$F,5,FALSE)</f>
        <v>Onsite</v>
      </c>
      <c r="AG381" s="40" t="s">
        <v>47</v>
      </c>
      <c r="AH381" s="40" t="s">
        <v>48</v>
      </c>
      <c r="AI381" s="40" t="s">
        <v>179</v>
      </c>
      <c r="AJ381" s="40" t="s">
        <v>2315</v>
      </c>
      <c r="AK381" s="40" t="s">
        <v>619</v>
      </c>
      <c r="AL381" s="46"/>
      <c r="AM381" s="40" t="s">
        <v>39</v>
      </c>
      <c r="AN381" s="40" t="s">
        <v>50</v>
      </c>
      <c r="AO381" s="47">
        <v>0</v>
      </c>
      <c r="AP381" s="41">
        <v>44815.376469907409</v>
      </c>
      <c r="AQ381" s="48" t="s">
        <v>56</v>
      </c>
      <c r="AR381">
        <f t="shared" si="23"/>
        <v>8</v>
      </c>
      <c r="AS381" s="35">
        <v>0.3659722222222222</v>
      </c>
    </row>
    <row r="382" spans="1:45" ht="24" hidden="1" customHeight="1">
      <c r="A382" s="10" t="s">
        <v>35</v>
      </c>
      <c r="B382" s="10" t="s">
        <v>36</v>
      </c>
      <c r="C382" s="42">
        <v>44815.438194444447</v>
      </c>
      <c r="D382" s="42">
        <v>44815.386111111111</v>
      </c>
      <c r="E382" s="10">
        <v>2022</v>
      </c>
      <c r="F382" s="10">
        <f t="shared" si="20"/>
        <v>9</v>
      </c>
      <c r="G382" s="10">
        <f t="shared" si="21"/>
        <v>11</v>
      </c>
      <c r="H382" s="50">
        <f t="shared" si="22"/>
        <v>0.38611111111111113</v>
      </c>
      <c r="I382" s="38" t="s">
        <v>37</v>
      </c>
      <c r="J382" s="38" t="s">
        <v>2316</v>
      </c>
      <c r="K382" s="36">
        <v>11511</v>
      </c>
      <c r="L382" s="39">
        <v>44825.708333333336</v>
      </c>
      <c r="M382" s="38" t="s">
        <v>38</v>
      </c>
      <c r="N382" s="38" t="s">
        <v>39</v>
      </c>
      <c r="O382" s="39"/>
      <c r="P382" s="38" t="s">
        <v>40</v>
      </c>
      <c r="Q382" s="38" t="s">
        <v>56</v>
      </c>
      <c r="R382" s="36">
        <v>1</v>
      </c>
      <c r="S382" s="38" t="s">
        <v>60</v>
      </c>
      <c r="T382" s="36">
        <v>0</v>
      </c>
      <c r="U382" s="38" t="s">
        <v>56</v>
      </c>
      <c r="V382" s="36">
        <v>6502</v>
      </c>
      <c r="W382" s="38" t="s">
        <v>221</v>
      </c>
      <c r="X382" s="38" t="s">
        <v>222</v>
      </c>
      <c r="Y382" s="38" t="s">
        <v>45</v>
      </c>
      <c r="Z382" s="38" t="s">
        <v>38</v>
      </c>
      <c r="AA382" s="39">
        <v>44815.438761574071</v>
      </c>
      <c r="AB382" s="38" t="s">
        <v>94</v>
      </c>
      <c r="AC382" s="10" t="str">
        <f>VLOOKUP(Data!$AB382,Name!$B:$F,2,FALSE)</f>
        <v>IT Support</v>
      </c>
      <c r="AD382" s="10" t="str">
        <f>VLOOKUP(Data!$AB382,Name!$B:$F,3,FALSE)</f>
        <v>Point IT</v>
      </c>
      <c r="AE382" s="10" t="str">
        <f>VLOOKUP(Data!$AB382,Name!$B:$F,4,FALSE)</f>
        <v>Second tier</v>
      </c>
      <c r="AF382" s="10" t="str">
        <f>VLOOKUP(Data!$AB382,Name!$B:$F,5,FALSE)</f>
        <v>Onsite</v>
      </c>
      <c r="AG382" s="38" t="s">
        <v>47</v>
      </c>
      <c r="AH382" s="38" t="s">
        <v>48</v>
      </c>
      <c r="AI382" s="38" t="s">
        <v>474</v>
      </c>
      <c r="AJ382" s="38" t="s">
        <v>2317</v>
      </c>
      <c r="AK382" s="38" t="s">
        <v>481</v>
      </c>
      <c r="AL382" s="43"/>
      <c r="AM382" s="38" t="s">
        <v>39</v>
      </c>
      <c r="AN382" s="38" t="s">
        <v>50</v>
      </c>
      <c r="AO382" s="44">
        <v>0</v>
      </c>
      <c r="AP382" s="39">
        <v>44815.441990740743</v>
      </c>
      <c r="AQ382" s="45" t="s">
        <v>56</v>
      </c>
      <c r="AR382">
        <f t="shared" si="23"/>
        <v>9</v>
      </c>
      <c r="AS382" s="35">
        <v>0.38611111111111113</v>
      </c>
    </row>
    <row r="383" spans="1:45" ht="24" hidden="1" customHeight="1">
      <c r="A383" s="10" t="s">
        <v>35</v>
      </c>
      <c r="B383" s="10" t="s">
        <v>171</v>
      </c>
      <c r="C383" s="42">
        <v>44815.394444444442</v>
      </c>
      <c r="D383" s="42">
        <v>44815.390277777777</v>
      </c>
      <c r="E383" s="10">
        <v>2022</v>
      </c>
      <c r="F383" s="10">
        <f t="shared" si="20"/>
        <v>9</v>
      </c>
      <c r="G383" s="10">
        <f t="shared" si="21"/>
        <v>11</v>
      </c>
      <c r="H383" s="50">
        <f t="shared" si="22"/>
        <v>0.39027777777777778</v>
      </c>
      <c r="I383" s="40" t="s">
        <v>37</v>
      </c>
      <c r="J383" s="40" t="s">
        <v>2318</v>
      </c>
      <c r="K383" s="37">
        <v>11512</v>
      </c>
      <c r="L383" s="41">
        <v>44825.708333333336</v>
      </c>
      <c r="M383" s="40" t="s">
        <v>38</v>
      </c>
      <c r="N383" s="40" t="s">
        <v>39</v>
      </c>
      <c r="O383" s="41"/>
      <c r="P383" s="40" t="s">
        <v>40</v>
      </c>
      <c r="Q383" s="40" t="s">
        <v>56</v>
      </c>
      <c r="R383" s="37">
        <v>1</v>
      </c>
      <c r="S383" s="40" t="s">
        <v>42</v>
      </c>
      <c r="T383" s="37">
        <v>0</v>
      </c>
      <c r="U383" s="40" t="s">
        <v>56</v>
      </c>
      <c r="V383" s="37">
        <v>6355</v>
      </c>
      <c r="W383" s="40" t="s">
        <v>506</v>
      </c>
      <c r="X383" s="40" t="s">
        <v>507</v>
      </c>
      <c r="Y383" s="40" t="s">
        <v>45</v>
      </c>
      <c r="Z383" s="40" t="s">
        <v>38</v>
      </c>
      <c r="AA383" s="41">
        <v>44815.394479166665</v>
      </c>
      <c r="AB383" s="40" t="s">
        <v>81</v>
      </c>
      <c r="AC383" s="10" t="str">
        <f>VLOOKUP(Data!$AB383,Name!$B:$F,2,FALSE)</f>
        <v>IT Support</v>
      </c>
      <c r="AD383" s="10" t="str">
        <f>VLOOKUP(Data!$AB383,Name!$B:$F,3,FALSE)</f>
        <v>Point IT</v>
      </c>
      <c r="AE383" s="10" t="str">
        <f>VLOOKUP(Data!$AB383,Name!$B:$F,4,FALSE)</f>
        <v>Second tier</v>
      </c>
      <c r="AF383" s="10" t="str">
        <f>VLOOKUP(Data!$AB383,Name!$B:$F,5,FALSE)</f>
        <v>Onsite</v>
      </c>
      <c r="AG383" s="40" t="s">
        <v>47</v>
      </c>
      <c r="AH383" s="40" t="s">
        <v>48</v>
      </c>
      <c r="AI383" s="40" t="s">
        <v>220</v>
      </c>
      <c r="AJ383" s="40" t="s">
        <v>2319</v>
      </c>
      <c r="AK383" s="40" t="s">
        <v>521</v>
      </c>
      <c r="AL383" s="46"/>
      <c r="AM383" s="40" t="s">
        <v>39</v>
      </c>
      <c r="AN383" s="40" t="s">
        <v>50</v>
      </c>
      <c r="AO383" s="47">
        <v>0</v>
      </c>
      <c r="AP383" s="41">
        <v>44815.394479166665</v>
      </c>
      <c r="AQ383" s="48" t="s">
        <v>56</v>
      </c>
      <c r="AR383">
        <f t="shared" si="23"/>
        <v>9</v>
      </c>
      <c r="AS383" s="35">
        <v>0.39027777777777778</v>
      </c>
    </row>
    <row r="384" spans="1:45" ht="24" hidden="1" customHeight="1">
      <c r="A384" s="10" t="s">
        <v>35</v>
      </c>
      <c r="B384" s="10" t="s">
        <v>452</v>
      </c>
      <c r="C384" s="10"/>
      <c r="D384" s="42">
        <v>44815.911805555559</v>
      </c>
      <c r="E384" s="10">
        <v>2022</v>
      </c>
      <c r="F384" s="10">
        <f t="shared" si="20"/>
        <v>9</v>
      </c>
      <c r="G384" s="10">
        <f t="shared" si="21"/>
        <v>11</v>
      </c>
      <c r="H384" s="50">
        <f t="shared" si="22"/>
        <v>0.91180555555555554</v>
      </c>
      <c r="I384" s="38" t="s">
        <v>37</v>
      </c>
      <c r="J384" s="38" t="s">
        <v>2320</v>
      </c>
      <c r="K384" s="36">
        <v>11513</v>
      </c>
      <c r="L384" s="39">
        <v>44818.583333333336</v>
      </c>
      <c r="M384" s="38" t="s">
        <v>38</v>
      </c>
      <c r="N384" s="38" t="s">
        <v>39</v>
      </c>
      <c r="O384" s="39"/>
      <c r="P384" s="38" t="s">
        <v>40</v>
      </c>
      <c r="Q384" s="38" t="s">
        <v>56</v>
      </c>
      <c r="R384" s="36">
        <v>1</v>
      </c>
      <c r="S384" s="38" t="s">
        <v>39</v>
      </c>
      <c r="T384" s="36">
        <v>0</v>
      </c>
      <c r="U384" s="38" t="s">
        <v>41</v>
      </c>
      <c r="V384" s="36">
        <v>6105</v>
      </c>
      <c r="W384" s="38" t="s">
        <v>2321</v>
      </c>
      <c r="X384" s="38" t="s">
        <v>2322</v>
      </c>
      <c r="Y384" s="38" t="s">
        <v>39</v>
      </c>
      <c r="Z384" s="38" t="s">
        <v>39</v>
      </c>
      <c r="AA384" s="39"/>
      <c r="AB384" s="38" t="s">
        <v>321</v>
      </c>
      <c r="AC384" s="10" t="str">
        <f>VLOOKUP(Data!$AB384,Name!$B:$F,2,FALSE)</f>
        <v>Application Support</v>
      </c>
      <c r="AD384" s="10" t="str">
        <f>VLOOKUP(Data!$AB384,Name!$B:$F,3,FALSE)</f>
        <v>CRA</v>
      </c>
      <c r="AE384" s="10" t="str">
        <f>VLOOKUP(Data!$AB384,Name!$B:$F,4,FALSE)</f>
        <v>Second tier</v>
      </c>
      <c r="AF384" s="10" t="str">
        <f>VLOOKUP(Data!$AB384,Name!$B:$F,5,FALSE)</f>
        <v>Second tier</v>
      </c>
      <c r="AG384" s="38" t="s">
        <v>47</v>
      </c>
      <c r="AH384" s="38" t="s">
        <v>160</v>
      </c>
      <c r="AI384" s="38" t="s">
        <v>39</v>
      </c>
      <c r="AJ384" s="38" t="s">
        <v>2323</v>
      </c>
      <c r="AK384" s="38" t="s">
        <v>565</v>
      </c>
      <c r="AL384" s="43"/>
      <c r="AM384" s="38" t="s">
        <v>39</v>
      </c>
      <c r="AN384" s="38" t="s">
        <v>50</v>
      </c>
      <c r="AO384" s="44">
        <v>0</v>
      </c>
      <c r="AP384" s="39">
        <v>44816.297997685186</v>
      </c>
      <c r="AQ384" s="45" t="s">
        <v>203</v>
      </c>
      <c r="AR384">
        <f t="shared" si="23"/>
        <v>21</v>
      </c>
      <c r="AS384" s="35">
        <v>0.91180555555555554</v>
      </c>
    </row>
    <row r="385" spans="1:45" ht="24" hidden="1" customHeight="1">
      <c r="A385" s="10" t="s">
        <v>35</v>
      </c>
      <c r="B385" s="10" t="s">
        <v>452</v>
      </c>
      <c r="C385" s="42">
        <v>44815.988194444442</v>
      </c>
      <c r="D385" s="42">
        <v>44815.927777777775</v>
      </c>
      <c r="E385" s="10">
        <v>2022</v>
      </c>
      <c r="F385" s="10">
        <f t="shared" si="20"/>
        <v>9</v>
      </c>
      <c r="G385" s="10">
        <f t="shared" si="21"/>
        <v>11</v>
      </c>
      <c r="H385" s="50">
        <f t="shared" si="22"/>
        <v>0.9277777777777777</v>
      </c>
      <c r="I385" s="40" t="s">
        <v>37</v>
      </c>
      <c r="J385" s="40" t="s">
        <v>2324</v>
      </c>
      <c r="K385" s="37">
        <v>11514</v>
      </c>
      <c r="L385" s="41">
        <v>44817.474953703706</v>
      </c>
      <c r="M385" s="40" t="s">
        <v>38</v>
      </c>
      <c r="N385" s="40" t="s">
        <v>39</v>
      </c>
      <c r="O385" s="41"/>
      <c r="P385" s="40" t="s">
        <v>40</v>
      </c>
      <c r="Q385" s="40" t="s">
        <v>203</v>
      </c>
      <c r="R385" s="37">
        <v>1</v>
      </c>
      <c r="S385" s="40" t="s">
        <v>39</v>
      </c>
      <c r="T385" s="37">
        <v>0</v>
      </c>
      <c r="U385" s="40" t="s">
        <v>203</v>
      </c>
      <c r="V385" s="37">
        <v>7020</v>
      </c>
      <c r="W385" s="40" t="s">
        <v>2325</v>
      </c>
      <c r="X385" s="40" t="s">
        <v>321</v>
      </c>
      <c r="Y385" s="40" t="s">
        <v>45</v>
      </c>
      <c r="Z385" s="40" t="s">
        <v>38</v>
      </c>
      <c r="AA385" s="41">
        <v>44815.988749999997</v>
      </c>
      <c r="AB385" s="40" t="s">
        <v>321</v>
      </c>
      <c r="AC385" s="10" t="str">
        <f>VLOOKUP(Data!$AB385,Name!$B:$F,2,FALSE)</f>
        <v>Application Support</v>
      </c>
      <c r="AD385" s="10" t="str">
        <f>VLOOKUP(Data!$AB385,Name!$B:$F,3,FALSE)</f>
        <v>CRA</v>
      </c>
      <c r="AE385" s="10" t="str">
        <f>VLOOKUP(Data!$AB385,Name!$B:$F,4,FALSE)</f>
        <v>Second tier</v>
      </c>
      <c r="AF385" s="10" t="str">
        <f>VLOOKUP(Data!$AB385,Name!$B:$F,5,FALSE)</f>
        <v>Second tier</v>
      </c>
      <c r="AG385" s="40" t="s">
        <v>52</v>
      </c>
      <c r="AH385" s="40" t="s">
        <v>48</v>
      </c>
      <c r="AI385" s="40" t="s">
        <v>39</v>
      </c>
      <c r="AJ385" s="40" t="s">
        <v>2326</v>
      </c>
      <c r="AK385" s="40" t="s">
        <v>538</v>
      </c>
      <c r="AL385" s="46"/>
      <c r="AM385" s="40" t="s">
        <v>39</v>
      </c>
      <c r="AN385" s="40" t="s">
        <v>50</v>
      </c>
      <c r="AO385" s="47">
        <v>0</v>
      </c>
      <c r="AP385" s="41">
        <v>44816.349953703706</v>
      </c>
      <c r="AQ385" s="48" t="s">
        <v>203</v>
      </c>
      <c r="AR385">
        <f t="shared" si="23"/>
        <v>22</v>
      </c>
      <c r="AS385" s="35">
        <v>0.9277777777777777</v>
      </c>
    </row>
    <row r="386" spans="1:45" ht="24" customHeight="1">
      <c r="A386" s="10" t="s">
        <v>35</v>
      </c>
      <c r="B386" s="10" t="s">
        <v>1527</v>
      </c>
      <c r="C386" s="42">
        <v>44816.363888888889</v>
      </c>
      <c r="D386" s="42">
        <v>44816.341666666667</v>
      </c>
      <c r="E386" s="10">
        <v>2022</v>
      </c>
      <c r="F386" s="10">
        <f t="shared" si="20"/>
        <v>9</v>
      </c>
      <c r="G386" s="10">
        <f t="shared" si="21"/>
        <v>12</v>
      </c>
      <c r="H386" s="50">
        <f t="shared" si="22"/>
        <v>0.34166666666666662</v>
      </c>
      <c r="I386" s="38" t="s">
        <v>37</v>
      </c>
      <c r="J386" s="38" t="s">
        <v>2327</v>
      </c>
      <c r="K386" s="36">
        <v>11515</v>
      </c>
      <c r="L386" s="39">
        <v>44826.590844907405</v>
      </c>
      <c r="M386" s="38" t="s">
        <v>38</v>
      </c>
      <c r="N386" s="38" t="s">
        <v>39</v>
      </c>
      <c r="O386" s="39"/>
      <c r="P386" s="38" t="s">
        <v>40</v>
      </c>
      <c r="Q386" s="38" t="s">
        <v>56</v>
      </c>
      <c r="R386" s="36">
        <v>1</v>
      </c>
      <c r="S386" s="38" t="s">
        <v>135</v>
      </c>
      <c r="T386" s="36">
        <v>0</v>
      </c>
      <c r="U386" s="38" t="s">
        <v>56</v>
      </c>
      <c r="V386" s="36">
        <v>8595</v>
      </c>
      <c r="W386" s="38" t="s">
        <v>1026</v>
      </c>
      <c r="X386" s="38" t="s">
        <v>1027</v>
      </c>
      <c r="Y386" s="38" t="s">
        <v>45</v>
      </c>
      <c r="Z386" s="38" t="s">
        <v>2328</v>
      </c>
      <c r="AA386" s="39">
        <v>44816.364224537036</v>
      </c>
      <c r="AB386" s="38" t="s">
        <v>96</v>
      </c>
      <c r="AC386" s="10" t="str">
        <f>VLOOKUP(Data!$AB386,Name!$B:$F,2,FALSE)</f>
        <v>E-sarabun</v>
      </c>
      <c r="AD386" s="10" t="str">
        <f>VLOOKUP(Data!$AB386,Name!$B:$F,3,FALSE)</f>
        <v>CRA</v>
      </c>
      <c r="AE386" s="10" t="str">
        <f>VLOOKUP(Data!$AB386,Name!$B:$F,4,FALSE)</f>
        <v>Second tier</v>
      </c>
      <c r="AF386" s="10" t="str">
        <f>VLOOKUP(Data!$AB386,Name!$B:$F,5,FALSE)</f>
        <v>Second tier</v>
      </c>
      <c r="AG386" s="38" t="s">
        <v>47</v>
      </c>
      <c r="AH386" s="38" t="s">
        <v>48</v>
      </c>
      <c r="AI386" s="38" t="s">
        <v>97</v>
      </c>
      <c r="AJ386" s="38" t="s">
        <v>2329</v>
      </c>
      <c r="AK386" s="38" t="s">
        <v>1776</v>
      </c>
      <c r="AL386" s="43"/>
      <c r="AM386" s="38" t="s">
        <v>39</v>
      </c>
      <c r="AN386" s="38" t="s">
        <v>53</v>
      </c>
      <c r="AO386" s="44">
        <v>0</v>
      </c>
      <c r="AP386" s="39">
        <v>44816.612372685187</v>
      </c>
      <c r="AQ386" s="45" t="s">
        <v>56</v>
      </c>
      <c r="AR386">
        <f t="shared" si="23"/>
        <v>8</v>
      </c>
      <c r="AS386" s="35">
        <v>0.34166666666666662</v>
      </c>
    </row>
    <row r="387" spans="1:45" ht="24" customHeight="1">
      <c r="A387" s="10" t="s">
        <v>35</v>
      </c>
      <c r="B387" s="10" t="s">
        <v>1527</v>
      </c>
      <c r="C387" s="42">
        <v>44817.647222222222</v>
      </c>
      <c r="D387" s="42">
        <v>44816.344444444447</v>
      </c>
      <c r="E387" s="10">
        <v>2022</v>
      </c>
      <c r="F387" s="10">
        <f t="shared" ref="F387:F450" si="24">MONTH(D387)</f>
        <v>9</v>
      </c>
      <c r="G387" s="10">
        <f t="shared" ref="G387:G450" si="25">DAY(D387)</f>
        <v>12</v>
      </c>
      <c r="H387" s="50">
        <f t="shared" ref="H387:H450" si="26">TIME(HOUR(D387),MINUTE(D387),SECOND(D387))</f>
        <v>0.3444444444444445</v>
      </c>
      <c r="I387" s="40" t="s">
        <v>37</v>
      </c>
      <c r="J387" s="40" t="s">
        <v>2330</v>
      </c>
      <c r="K387" s="37">
        <v>11516</v>
      </c>
      <c r="L387" s="41">
        <v>44834.351423611108</v>
      </c>
      <c r="M387" s="40" t="s">
        <v>38</v>
      </c>
      <c r="N387" s="40" t="s">
        <v>39</v>
      </c>
      <c r="O387" s="41"/>
      <c r="P387" s="40" t="s">
        <v>40</v>
      </c>
      <c r="Q387" s="40" t="s">
        <v>56</v>
      </c>
      <c r="R387" s="37">
        <v>1</v>
      </c>
      <c r="S387" s="40" t="s">
        <v>152</v>
      </c>
      <c r="T387" s="37">
        <v>0</v>
      </c>
      <c r="U387" s="40" t="s">
        <v>56</v>
      </c>
      <c r="V387" s="37">
        <v>5722</v>
      </c>
      <c r="W387" s="40" t="s">
        <v>435</v>
      </c>
      <c r="X387" s="40" t="s">
        <v>428</v>
      </c>
      <c r="Y387" s="40" t="s">
        <v>45</v>
      </c>
      <c r="Z387" s="40" t="s">
        <v>2331</v>
      </c>
      <c r="AA387" s="41">
        <v>44817.647592592592</v>
      </c>
      <c r="AB387" s="40" t="s">
        <v>94</v>
      </c>
      <c r="AC387" s="10" t="str">
        <f>VLOOKUP(Data!$AB387,Name!$B:$F,2,FALSE)</f>
        <v>IT Support</v>
      </c>
      <c r="AD387" s="10" t="str">
        <f>VLOOKUP(Data!$AB387,Name!$B:$F,3,FALSE)</f>
        <v>Point IT</v>
      </c>
      <c r="AE387" s="10" t="str">
        <f>VLOOKUP(Data!$AB387,Name!$B:$F,4,FALSE)</f>
        <v>Second tier</v>
      </c>
      <c r="AF387" s="10" t="str">
        <f>VLOOKUP(Data!$AB387,Name!$B:$F,5,FALSE)</f>
        <v>Onsite</v>
      </c>
      <c r="AG387" s="40" t="s">
        <v>47</v>
      </c>
      <c r="AH387" s="40" t="s">
        <v>48</v>
      </c>
      <c r="AI387" s="40" t="s">
        <v>107</v>
      </c>
      <c r="AJ387" s="40" t="s">
        <v>2332</v>
      </c>
      <c r="AK387" s="40" t="s">
        <v>637</v>
      </c>
      <c r="AL387" s="46"/>
      <c r="AM387" s="40" t="s">
        <v>39</v>
      </c>
      <c r="AN387" s="40" t="s">
        <v>50</v>
      </c>
      <c r="AO387" s="47">
        <v>0</v>
      </c>
      <c r="AP387" s="41">
        <v>44825.65420138889</v>
      </c>
      <c r="AQ387" s="48" t="s">
        <v>56</v>
      </c>
      <c r="AR387">
        <f t="shared" ref="AR387:AR450" si="27">HOUR(AS387)</f>
        <v>8</v>
      </c>
      <c r="AS387" s="35">
        <v>0.3444444444444445</v>
      </c>
    </row>
    <row r="388" spans="1:45" ht="24" customHeight="1">
      <c r="A388" s="10" t="s">
        <v>35</v>
      </c>
      <c r="B388" s="10" t="s">
        <v>1527</v>
      </c>
      <c r="C388" s="42">
        <v>44816.424305555556</v>
      </c>
      <c r="D388" s="42">
        <v>44816.359722222223</v>
      </c>
      <c r="E388" s="10">
        <v>2022</v>
      </c>
      <c r="F388" s="10">
        <f t="shared" si="24"/>
        <v>9</v>
      </c>
      <c r="G388" s="10">
        <f t="shared" si="25"/>
        <v>12</v>
      </c>
      <c r="H388" s="50">
        <f t="shared" si="26"/>
        <v>0.35972222222222222</v>
      </c>
      <c r="I388" s="38" t="s">
        <v>37</v>
      </c>
      <c r="J388" s="38" t="s">
        <v>2333</v>
      </c>
      <c r="K388" s="36">
        <v>11517</v>
      </c>
      <c r="L388" s="39">
        <v>44820.518750000003</v>
      </c>
      <c r="M388" s="38" t="s">
        <v>2334</v>
      </c>
      <c r="N388" s="38" t="s">
        <v>45</v>
      </c>
      <c r="O388" s="39">
        <v>44816.3674537037</v>
      </c>
      <c r="P388" s="38" t="s">
        <v>40</v>
      </c>
      <c r="Q388" s="38" t="s">
        <v>56</v>
      </c>
      <c r="R388" s="36">
        <v>2</v>
      </c>
      <c r="S388" s="38" t="s">
        <v>135</v>
      </c>
      <c r="T388" s="36">
        <v>1</v>
      </c>
      <c r="U388" s="38" t="s">
        <v>41</v>
      </c>
      <c r="V388" s="36">
        <v>8215</v>
      </c>
      <c r="W388" s="38" t="s">
        <v>657</v>
      </c>
      <c r="X388" s="38" t="s">
        <v>658</v>
      </c>
      <c r="Y388" s="38" t="s">
        <v>45</v>
      </c>
      <c r="Z388" s="38" t="s">
        <v>2335</v>
      </c>
      <c r="AA388" s="39">
        <v>44816.424340277779</v>
      </c>
      <c r="AB388" s="38" t="s">
        <v>96</v>
      </c>
      <c r="AC388" s="10" t="str">
        <f>VLOOKUP(Data!$AB388,Name!$B:$F,2,FALSE)</f>
        <v>E-sarabun</v>
      </c>
      <c r="AD388" s="10" t="str">
        <f>VLOOKUP(Data!$AB388,Name!$B:$F,3,FALSE)</f>
        <v>CRA</v>
      </c>
      <c r="AE388" s="10" t="str">
        <f>VLOOKUP(Data!$AB388,Name!$B:$F,4,FALSE)</f>
        <v>Second tier</v>
      </c>
      <c r="AF388" s="10" t="str">
        <f>VLOOKUP(Data!$AB388,Name!$B:$F,5,FALSE)</f>
        <v>Second tier</v>
      </c>
      <c r="AG388" s="38" t="s">
        <v>47</v>
      </c>
      <c r="AH388" s="38" t="s">
        <v>48</v>
      </c>
      <c r="AI388" s="38" t="s">
        <v>97</v>
      </c>
      <c r="AJ388" s="38" t="s">
        <v>2336</v>
      </c>
      <c r="AK388" s="38" t="s">
        <v>561</v>
      </c>
      <c r="AL388" s="43"/>
      <c r="AM388" s="38" t="s">
        <v>39</v>
      </c>
      <c r="AN388" s="38" t="s">
        <v>53</v>
      </c>
      <c r="AO388" s="44">
        <v>0</v>
      </c>
      <c r="AP388" s="39">
        <v>44817.842685185184</v>
      </c>
      <c r="AQ388" s="45" t="s">
        <v>56</v>
      </c>
      <c r="AR388">
        <f t="shared" si="27"/>
        <v>8</v>
      </c>
      <c r="AS388" s="35">
        <v>0.35972222222222222</v>
      </c>
    </row>
    <row r="389" spans="1:45" ht="24" hidden="1" customHeight="1">
      <c r="A389" s="10" t="s">
        <v>35</v>
      </c>
      <c r="B389" s="10" t="s">
        <v>178</v>
      </c>
      <c r="C389" s="42">
        <v>44816.621527777781</v>
      </c>
      <c r="D389" s="42">
        <v>44816.366666666669</v>
      </c>
      <c r="E389" s="10">
        <v>2022</v>
      </c>
      <c r="F389" s="10">
        <f t="shared" si="24"/>
        <v>9</v>
      </c>
      <c r="G389" s="10">
        <f t="shared" si="25"/>
        <v>12</v>
      </c>
      <c r="H389" s="50">
        <f t="shared" si="26"/>
        <v>0.3666666666666667</v>
      </c>
      <c r="I389" s="40" t="s">
        <v>37</v>
      </c>
      <c r="J389" s="40" t="s">
        <v>2337</v>
      </c>
      <c r="K389" s="37">
        <v>11518</v>
      </c>
      <c r="L389" s="41">
        <v>44837.652685185189</v>
      </c>
      <c r="M389" s="40" t="s">
        <v>38</v>
      </c>
      <c r="N389" s="40" t="s">
        <v>39</v>
      </c>
      <c r="O389" s="41"/>
      <c r="P389" s="40" t="s">
        <v>40</v>
      </c>
      <c r="Q389" s="40" t="s">
        <v>56</v>
      </c>
      <c r="R389" s="37">
        <v>1</v>
      </c>
      <c r="S389" s="40" t="s">
        <v>73</v>
      </c>
      <c r="T389" s="37">
        <v>0</v>
      </c>
      <c r="U389" s="40" t="s">
        <v>56</v>
      </c>
      <c r="V389" s="37">
        <v>5626</v>
      </c>
      <c r="W389" s="40" t="s">
        <v>877</v>
      </c>
      <c r="X389" s="40" t="s">
        <v>878</v>
      </c>
      <c r="Y389" s="40" t="s">
        <v>45</v>
      </c>
      <c r="Z389" s="40" t="s">
        <v>315</v>
      </c>
      <c r="AA389" s="41">
        <v>44816.379189814812</v>
      </c>
      <c r="AB389" s="40" t="s">
        <v>81</v>
      </c>
      <c r="AC389" s="10" t="str">
        <f>VLOOKUP(Data!$AB389,Name!$B:$F,2,FALSE)</f>
        <v>IT Support</v>
      </c>
      <c r="AD389" s="10" t="str">
        <f>VLOOKUP(Data!$AB389,Name!$B:$F,3,FALSE)</f>
        <v>Point IT</v>
      </c>
      <c r="AE389" s="10" t="str">
        <f>VLOOKUP(Data!$AB389,Name!$B:$F,4,FALSE)</f>
        <v>Second tier</v>
      </c>
      <c r="AF389" s="10" t="str">
        <f>VLOOKUP(Data!$AB389,Name!$B:$F,5,FALSE)</f>
        <v>Onsite</v>
      </c>
      <c r="AG389" s="40" t="s">
        <v>47</v>
      </c>
      <c r="AH389" s="40" t="s">
        <v>48</v>
      </c>
      <c r="AI389" s="40" t="s">
        <v>182</v>
      </c>
      <c r="AJ389" s="40" t="s">
        <v>2338</v>
      </c>
      <c r="AK389" s="40" t="s">
        <v>467</v>
      </c>
      <c r="AL389" s="46"/>
      <c r="AM389" s="40" t="s">
        <v>39</v>
      </c>
      <c r="AN389" s="40" t="s">
        <v>53</v>
      </c>
      <c r="AO389" s="47">
        <v>0</v>
      </c>
      <c r="AP389" s="41">
        <v>44825.664490740739</v>
      </c>
      <c r="AQ389" s="48" t="s">
        <v>41</v>
      </c>
      <c r="AR389">
        <f t="shared" si="27"/>
        <v>8</v>
      </c>
      <c r="AS389" s="35">
        <v>0.3666666666666667</v>
      </c>
    </row>
    <row r="390" spans="1:45" ht="24" customHeight="1">
      <c r="A390" s="10" t="s">
        <v>35</v>
      </c>
      <c r="B390" s="10" t="s">
        <v>1527</v>
      </c>
      <c r="C390" s="42">
        <v>44816.62222222222</v>
      </c>
      <c r="D390" s="42">
        <v>44816.371527777781</v>
      </c>
      <c r="E390" s="10">
        <v>2022</v>
      </c>
      <c r="F390" s="10">
        <f t="shared" si="24"/>
        <v>9</v>
      </c>
      <c r="G390" s="10">
        <f t="shared" si="25"/>
        <v>12</v>
      </c>
      <c r="H390" s="50">
        <f t="shared" si="26"/>
        <v>0.37152777777777773</v>
      </c>
      <c r="I390" s="38" t="s">
        <v>37</v>
      </c>
      <c r="J390" s="38" t="s">
        <v>2339</v>
      </c>
      <c r="K390" s="36">
        <v>11519</v>
      </c>
      <c r="L390" s="39">
        <v>44830.482615740744</v>
      </c>
      <c r="M390" s="38" t="s">
        <v>38</v>
      </c>
      <c r="N390" s="38" t="s">
        <v>39</v>
      </c>
      <c r="O390" s="39"/>
      <c r="P390" s="38" t="s">
        <v>40</v>
      </c>
      <c r="Q390" s="38" t="s">
        <v>56</v>
      </c>
      <c r="R390" s="36">
        <v>1</v>
      </c>
      <c r="S390" s="38" t="s">
        <v>42</v>
      </c>
      <c r="T390" s="36">
        <v>0</v>
      </c>
      <c r="U390" s="38" t="s">
        <v>41</v>
      </c>
      <c r="V390" s="36">
        <v>8518</v>
      </c>
      <c r="W390" s="38" t="s">
        <v>781</v>
      </c>
      <c r="X390" s="38" t="s">
        <v>782</v>
      </c>
      <c r="Y390" s="38" t="s">
        <v>45</v>
      </c>
      <c r="Z390" s="38" t="s">
        <v>1705</v>
      </c>
      <c r="AA390" s="39">
        <v>44816.419282407405</v>
      </c>
      <c r="AB390" s="38" t="s">
        <v>58</v>
      </c>
      <c r="AC390" s="10" t="str">
        <f>VLOOKUP(Data!$AB390,Name!$B:$F,2,FALSE)</f>
        <v>IT Support</v>
      </c>
      <c r="AD390" s="10" t="str">
        <f>VLOOKUP(Data!$AB390,Name!$B:$F,3,FALSE)</f>
        <v>Point IT</v>
      </c>
      <c r="AE390" s="10" t="str">
        <f>VLOOKUP(Data!$AB390,Name!$B:$F,4,FALSE)</f>
        <v>Second tier</v>
      </c>
      <c r="AF390" s="10" t="str">
        <f>VLOOKUP(Data!$AB390,Name!$B:$F,5,FALSE)</f>
        <v>Onsite</v>
      </c>
      <c r="AG390" s="38" t="s">
        <v>47</v>
      </c>
      <c r="AH390" s="38" t="s">
        <v>48</v>
      </c>
      <c r="AI390" s="38" t="s">
        <v>792</v>
      </c>
      <c r="AJ390" s="38" t="s">
        <v>783</v>
      </c>
      <c r="AK390" s="38" t="s">
        <v>517</v>
      </c>
      <c r="AL390" s="43"/>
      <c r="AM390" s="38" t="s">
        <v>39</v>
      </c>
      <c r="AN390" s="38" t="s">
        <v>50</v>
      </c>
      <c r="AO390" s="44">
        <v>0</v>
      </c>
      <c r="AP390" s="39">
        <v>44825.65483796296</v>
      </c>
      <c r="AQ390" s="45" t="s">
        <v>56</v>
      </c>
      <c r="AR390">
        <f t="shared" si="27"/>
        <v>8</v>
      </c>
      <c r="AS390" s="35">
        <v>0.37152777777777773</v>
      </c>
    </row>
    <row r="391" spans="1:45" ht="24" hidden="1" customHeight="1">
      <c r="A391" s="10" t="s">
        <v>35</v>
      </c>
      <c r="B391" s="10" t="s">
        <v>36</v>
      </c>
      <c r="C391" s="42">
        <v>44816.622916666667</v>
      </c>
      <c r="D391" s="42">
        <v>44816.375</v>
      </c>
      <c r="E391" s="10">
        <v>2022</v>
      </c>
      <c r="F391" s="10">
        <f t="shared" si="24"/>
        <v>9</v>
      </c>
      <c r="G391" s="10">
        <f t="shared" si="25"/>
        <v>12</v>
      </c>
      <c r="H391" s="50">
        <f t="shared" si="26"/>
        <v>0.375</v>
      </c>
      <c r="I391" s="40" t="s">
        <v>37</v>
      </c>
      <c r="J391" s="40" t="s">
        <v>2340</v>
      </c>
      <c r="K391" s="37">
        <v>11520</v>
      </c>
      <c r="L391" s="41">
        <v>44826.589490740742</v>
      </c>
      <c r="M391" s="40" t="s">
        <v>38</v>
      </c>
      <c r="N391" s="40" t="s">
        <v>39</v>
      </c>
      <c r="O391" s="41"/>
      <c r="P391" s="40" t="s">
        <v>40</v>
      </c>
      <c r="Q391" s="40" t="s">
        <v>56</v>
      </c>
      <c r="R391" s="37">
        <v>1</v>
      </c>
      <c r="S391" s="40" t="s">
        <v>42</v>
      </c>
      <c r="T391" s="37">
        <v>0</v>
      </c>
      <c r="U391" s="40" t="s">
        <v>56</v>
      </c>
      <c r="V391" s="37">
        <v>8142</v>
      </c>
      <c r="W391" s="40" t="s">
        <v>218</v>
      </c>
      <c r="X391" s="40" t="s">
        <v>219</v>
      </c>
      <c r="Y391" s="40" t="s">
        <v>45</v>
      </c>
      <c r="Z391" s="40" t="s">
        <v>2341</v>
      </c>
      <c r="AA391" s="41">
        <v>44816.409814814811</v>
      </c>
      <c r="AB391" s="40" t="s">
        <v>58</v>
      </c>
      <c r="AC391" s="10" t="str">
        <f>VLOOKUP(Data!$AB391,Name!$B:$F,2,FALSE)</f>
        <v>IT Support</v>
      </c>
      <c r="AD391" s="10" t="str">
        <f>VLOOKUP(Data!$AB391,Name!$B:$F,3,FALSE)</f>
        <v>Point IT</v>
      </c>
      <c r="AE391" s="10" t="str">
        <f>VLOOKUP(Data!$AB391,Name!$B:$F,4,FALSE)</f>
        <v>Second tier</v>
      </c>
      <c r="AF391" s="10" t="str">
        <f>VLOOKUP(Data!$AB391,Name!$B:$F,5,FALSE)</f>
        <v>Onsite</v>
      </c>
      <c r="AG391" s="40" t="s">
        <v>52</v>
      </c>
      <c r="AH391" s="40" t="s">
        <v>48</v>
      </c>
      <c r="AI391" s="40" t="s">
        <v>128</v>
      </c>
      <c r="AJ391" s="40" t="s">
        <v>2342</v>
      </c>
      <c r="AK391" s="40" t="s">
        <v>1452</v>
      </c>
      <c r="AL391" s="46"/>
      <c r="AM391" s="40" t="s">
        <v>39</v>
      </c>
      <c r="AN391" s="40" t="s">
        <v>50</v>
      </c>
      <c r="AO391" s="47">
        <v>0</v>
      </c>
      <c r="AP391" s="41">
        <v>44816.623518518521</v>
      </c>
      <c r="AQ391" s="48" t="s">
        <v>56</v>
      </c>
      <c r="AR391">
        <f t="shared" si="27"/>
        <v>9</v>
      </c>
      <c r="AS391" s="35">
        <v>0.375</v>
      </c>
    </row>
    <row r="392" spans="1:45" ht="24" hidden="1" customHeight="1">
      <c r="A392" s="10" t="s">
        <v>35</v>
      </c>
      <c r="B392" s="10" t="s">
        <v>2343</v>
      </c>
      <c r="C392" s="10"/>
      <c r="D392" s="42">
        <v>44816.37777777778</v>
      </c>
      <c r="E392" s="10">
        <v>2022</v>
      </c>
      <c r="F392" s="10">
        <f t="shared" si="24"/>
        <v>9</v>
      </c>
      <c r="G392" s="10">
        <f t="shared" si="25"/>
        <v>12</v>
      </c>
      <c r="H392" s="50">
        <f t="shared" si="26"/>
        <v>0.37777777777777777</v>
      </c>
      <c r="I392" s="38" t="s">
        <v>37</v>
      </c>
      <c r="J392" s="38" t="s">
        <v>2344</v>
      </c>
      <c r="K392" s="36">
        <v>11521</v>
      </c>
      <c r="L392" s="39">
        <v>44826.378703703704</v>
      </c>
      <c r="M392" s="38" t="s">
        <v>38</v>
      </c>
      <c r="N392" s="38" t="s">
        <v>39</v>
      </c>
      <c r="O392" s="39"/>
      <c r="P392" s="38" t="s">
        <v>40</v>
      </c>
      <c r="Q392" s="38" t="s">
        <v>56</v>
      </c>
      <c r="R392" s="36">
        <v>1</v>
      </c>
      <c r="S392" s="38" t="s">
        <v>39</v>
      </c>
      <c r="T392" s="36">
        <v>0</v>
      </c>
      <c r="U392" s="38" t="s">
        <v>56</v>
      </c>
      <c r="V392" s="36">
        <v>625529548</v>
      </c>
      <c r="W392" s="38" t="s">
        <v>588</v>
      </c>
      <c r="X392" s="38" t="s">
        <v>589</v>
      </c>
      <c r="Y392" s="38" t="s">
        <v>39</v>
      </c>
      <c r="Z392" s="38" t="s">
        <v>39</v>
      </c>
      <c r="AA392" s="39"/>
      <c r="AB392" s="38" t="s">
        <v>780</v>
      </c>
      <c r="AC392" s="10" t="str">
        <f>VLOOKUP(Data!$AB392,Name!$B:$F,2,FALSE)</f>
        <v>Programer</v>
      </c>
      <c r="AD392" s="10" t="str">
        <f>VLOOKUP(Data!$AB392,Name!$B:$F,3,FALSE)</f>
        <v>CRA</v>
      </c>
      <c r="AE392" s="10" t="str">
        <f>VLOOKUP(Data!$AB392,Name!$B:$F,4,FALSE)</f>
        <v>Second tier</v>
      </c>
      <c r="AF392" s="10" t="str">
        <f>VLOOKUP(Data!$AB392,Name!$B:$F,5,FALSE)</f>
        <v>Second tier</v>
      </c>
      <c r="AG392" s="38" t="s">
        <v>47</v>
      </c>
      <c r="AH392" s="38" t="s">
        <v>160</v>
      </c>
      <c r="AI392" s="38" t="s">
        <v>39</v>
      </c>
      <c r="AJ392" s="38" t="s">
        <v>2222</v>
      </c>
      <c r="AK392" s="38" t="s">
        <v>521</v>
      </c>
      <c r="AL392" s="43"/>
      <c r="AM392" s="38" t="s">
        <v>39</v>
      </c>
      <c r="AN392" s="38" t="s">
        <v>50</v>
      </c>
      <c r="AO392" s="44">
        <v>0</v>
      </c>
      <c r="AP392" s="39">
        <v>44825.681481481479</v>
      </c>
      <c r="AQ392" s="45" t="s">
        <v>56</v>
      </c>
      <c r="AR392">
        <f t="shared" si="27"/>
        <v>9</v>
      </c>
      <c r="AS392" s="35">
        <v>0.37777777777777777</v>
      </c>
    </row>
    <row r="393" spans="1:45" ht="24" customHeight="1">
      <c r="A393" s="10" t="s">
        <v>35</v>
      </c>
      <c r="B393" s="10" t="s">
        <v>1527</v>
      </c>
      <c r="C393" s="42">
        <v>44816.623611111114</v>
      </c>
      <c r="D393" s="42">
        <v>44816.385416666664</v>
      </c>
      <c r="E393" s="10">
        <v>2022</v>
      </c>
      <c r="F393" s="10">
        <f t="shared" si="24"/>
        <v>9</v>
      </c>
      <c r="G393" s="10">
        <f t="shared" si="25"/>
        <v>12</v>
      </c>
      <c r="H393" s="50">
        <f t="shared" si="26"/>
        <v>0.38541666666666669</v>
      </c>
      <c r="I393" s="40" t="s">
        <v>37</v>
      </c>
      <c r="J393" s="40" t="s">
        <v>2345</v>
      </c>
      <c r="K393" s="37">
        <v>11522</v>
      </c>
      <c r="L393" s="41">
        <v>44826.591423611113</v>
      </c>
      <c r="M393" s="40" t="s">
        <v>38</v>
      </c>
      <c r="N393" s="40" t="s">
        <v>39</v>
      </c>
      <c r="O393" s="41"/>
      <c r="P393" s="40" t="s">
        <v>40</v>
      </c>
      <c r="Q393" s="40" t="s">
        <v>56</v>
      </c>
      <c r="R393" s="37">
        <v>2</v>
      </c>
      <c r="S393" s="40" t="s">
        <v>224</v>
      </c>
      <c r="T393" s="37">
        <v>0</v>
      </c>
      <c r="U393" s="40" t="s">
        <v>56</v>
      </c>
      <c r="V393" s="37">
        <v>6794</v>
      </c>
      <c r="W393" s="40" t="s">
        <v>1952</v>
      </c>
      <c r="X393" s="40" t="s">
        <v>1953</v>
      </c>
      <c r="Y393" s="40" t="s">
        <v>45</v>
      </c>
      <c r="Z393" s="40" t="s">
        <v>2346</v>
      </c>
      <c r="AA393" s="41">
        <v>44816.418344907404</v>
      </c>
      <c r="AB393" s="40" t="s">
        <v>51</v>
      </c>
      <c r="AC393" s="10" t="str">
        <f>VLOOKUP(Data!$AB393,Name!$B:$F,2,FALSE)</f>
        <v>IT Support</v>
      </c>
      <c r="AD393" s="10" t="str">
        <f>VLOOKUP(Data!$AB393,Name!$B:$F,3,FALSE)</f>
        <v>Point IT</v>
      </c>
      <c r="AE393" s="10" t="str">
        <f>VLOOKUP(Data!$AB393,Name!$B:$F,4,FALSE)</f>
        <v>Second tier</v>
      </c>
      <c r="AF393" s="10" t="str">
        <f>VLOOKUP(Data!$AB393,Name!$B:$F,5,FALSE)</f>
        <v>Onsite</v>
      </c>
      <c r="AG393" s="40" t="s">
        <v>47</v>
      </c>
      <c r="AH393" s="40" t="s">
        <v>48</v>
      </c>
      <c r="AI393" s="40" t="s">
        <v>455</v>
      </c>
      <c r="AJ393" s="40" t="s">
        <v>2347</v>
      </c>
      <c r="AK393" s="40" t="s">
        <v>1956</v>
      </c>
      <c r="AL393" s="46"/>
      <c r="AM393" s="40" t="s">
        <v>39</v>
      </c>
      <c r="AN393" s="40" t="s">
        <v>50</v>
      </c>
      <c r="AO393" s="47">
        <v>0</v>
      </c>
      <c r="AP393" s="41">
        <v>44816.624062499999</v>
      </c>
      <c r="AQ393" s="48" t="s">
        <v>56</v>
      </c>
      <c r="AR393">
        <f t="shared" si="27"/>
        <v>9</v>
      </c>
      <c r="AS393" s="35">
        <v>0.38541666666666669</v>
      </c>
    </row>
    <row r="394" spans="1:45" ht="24" hidden="1" customHeight="1">
      <c r="A394" s="10" t="s">
        <v>35</v>
      </c>
      <c r="B394" s="10" t="s">
        <v>2348</v>
      </c>
      <c r="C394" s="42">
        <v>44816.624305555553</v>
      </c>
      <c r="D394" s="42">
        <v>44816.393750000003</v>
      </c>
      <c r="E394" s="10">
        <v>2022</v>
      </c>
      <c r="F394" s="10">
        <f t="shared" si="24"/>
        <v>9</v>
      </c>
      <c r="G394" s="10">
        <f t="shared" si="25"/>
        <v>12</v>
      </c>
      <c r="H394" s="50">
        <f t="shared" si="26"/>
        <v>0.39374999999999999</v>
      </c>
      <c r="I394" s="38" t="s">
        <v>37</v>
      </c>
      <c r="J394" s="38" t="s">
        <v>2349</v>
      </c>
      <c r="K394" s="36">
        <v>11523</v>
      </c>
      <c r="L394" s="39">
        <v>44826.466956018521</v>
      </c>
      <c r="M394" s="38" t="s">
        <v>38</v>
      </c>
      <c r="N394" s="38" t="s">
        <v>39</v>
      </c>
      <c r="O394" s="39"/>
      <c r="P394" s="38" t="s">
        <v>40</v>
      </c>
      <c r="Q394" s="38" t="s">
        <v>56</v>
      </c>
      <c r="R394" s="36">
        <v>1</v>
      </c>
      <c r="S394" s="38" t="s">
        <v>60</v>
      </c>
      <c r="T394" s="36">
        <v>0</v>
      </c>
      <c r="U394" s="38" t="s">
        <v>56</v>
      </c>
      <c r="V394" s="36">
        <v>6965</v>
      </c>
      <c r="W394" s="38" t="s">
        <v>2350</v>
      </c>
      <c r="X394" s="38" t="s">
        <v>2351</v>
      </c>
      <c r="Y394" s="38" t="s">
        <v>45</v>
      </c>
      <c r="Z394" s="38" t="s">
        <v>2352</v>
      </c>
      <c r="AA394" s="39">
        <v>44816.55190972222</v>
      </c>
      <c r="AB394" s="38" t="s">
        <v>59</v>
      </c>
      <c r="AC394" s="10" t="str">
        <f>VLOOKUP(Data!$AB394,Name!$B:$F,2,FALSE)</f>
        <v>PC Team</v>
      </c>
      <c r="AD394" s="10" t="str">
        <f>VLOOKUP(Data!$AB394,Name!$B:$F,3,FALSE)</f>
        <v>7Sense (Lenovo)</v>
      </c>
      <c r="AE394" s="10" t="str">
        <f>VLOOKUP(Data!$AB394,Name!$B:$F,4,FALSE)</f>
        <v>Second tier</v>
      </c>
      <c r="AF394" s="10" t="str">
        <f>VLOOKUP(Data!$AB394,Name!$B:$F,5,FALSE)</f>
        <v>Onsite</v>
      </c>
      <c r="AG394" s="38" t="s">
        <v>47</v>
      </c>
      <c r="AH394" s="38" t="s">
        <v>48</v>
      </c>
      <c r="AI394" s="38" t="s">
        <v>474</v>
      </c>
      <c r="AJ394" s="38" t="s">
        <v>2353</v>
      </c>
      <c r="AK394" s="38" t="s">
        <v>941</v>
      </c>
      <c r="AL394" s="43"/>
      <c r="AM394" s="38" t="s">
        <v>39</v>
      </c>
      <c r="AN394" s="38" t="s">
        <v>50</v>
      </c>
      <c r="AO394" s="44">
        <v>0</v>
      </c>
      <c r="AP394" s="39">
        <v>44816.624594907407</v>
      </c>
      <c r="AQ394" s="45" t="s">
        <v>41</v>
      </c>
      <c r="AR394">
        <f t="shared" si="27"/>
        <v>9</v>
      </c>
      <c r="AS394" s="35">
        <v>0.39374999999999999</v>
      </c>
    </row>
    <row r="395" spans="1:45" ht="24" customHeight="1">
      <c r="A395" s="10" t="s">
        <v>35</v>
      </c>
      <c r="B395" s="10" t="s">
        <v>1527</v>
      </c>
      <c r="C395" s="42">
        <v>44816.609027777777</v>
      </c>
      <c r="D395" s="42">
        <v>44816.397222222222</v>
      </c>
      <c r="E395" s="10">
        <v>2022</v>
      </c>
      <c r="F395" s="10">
        <f t="shared" si="24"/>
        <v>9</v>
      </c>
      <c r="G395" s="10">
        <f t="shared" si="25"/>
        <v>12</v>
      </c>
      <c r="H395" s="50">
        <f t="shared" si="26"/>
        <v>0.3972222222222222</v>
      </c>
      <c r="I395" s="40" t="s">
        <v>37</v>
      </c>
      <c r="J395" s="40" t="s">
        <v>2354</v>
      </c>
      <c r="K395" s="37">
        <v>11524</v>
      </c>
      <c r="L395" s="41">
        <v>44826.397881944446</v>
      </c>
      <c r="M395" s="40" t="s">
        <v>38</v>
      </c>
      <c r="N395" s="40" t="s">
        <v>39</v>
      </c>
      <c r="O395" s="41"/>
      <c r="P395" s="40" t="s">
        <v>40</v>
      </c>
      <c r="Q395" s="40" t="s">
        <v>56</v>
      </c>
      <c r="R395" s="37">
        <v>1</v>
      </c>
      <c r="S395" s="40" t="s">
        <v>42</v>
      </c>
      <c r="T395" s="37">
        <v>0</v>
      </c>
      <c r="U395" s="40" t="s">
        <v>56</v>
      </c>
      <c r="V395" s="37">
        <v>6456</v>
      </c>
      <c r="W395" s="40" t="s">
        <v>296</v>
      </c>
      <c r="X395" s="40" t="s">
        <v>297</v>
      </c>
      <c r="Y395" s="40" t="s">
        <v>45</v>
      </c>
      <c r="Z395" s="40" t="s">
        <v>2355</v>
      </c>
      <c r="AA395" s="41">
        <v>44816.609212962961</v>
      </c>
      <c r="AB395" s="40" t="s">
        <v>223</v>
      </c>
      <c r="AC395" s="10" t="str">
        <f>VLOOKUP(Data!$AB395,Name!$B:$F,2,FALSE)</f>
        <v>IT Support</v>
      </c>
      <c r="AD395" s="10" t="str">
        <f>VLOOKUP(Data!$AB395,Name!$B:$F,3,FALSE)</f>
        <v>Point IT</v>
      </c>
      <c r="AE395" s="10" t="str">
        <f>VLOOKUP(Data!$AB395,Name!$B:$F,4,FALSE)</f>
        <v>Second tier</v>
      </c>
      <c r="AF395" s="10" t="str">
        <f>VLOOKUP(Data!$AB395,Name!$B:$F,5,FALSE)</f>
        <v>Onsite</v>
      </c>
      <c r="AG395" s="40" t="s">
        <v>47</v>
      </c>
      <c r="AH395" s="40" t="s">
        <v>48</v>
      </c>
      <c r="AI395" s="40" t="s">
        <v>2356</v>
      </c>
      <c r="AJ395" s="40" t="s">
        <v>2357</v>
      </c>
      <c r="AK395" s="40" t="s">
        <v>587</v>
      </c>
      <c r="AL395" s="46"/>
      <c r="AM395" s="40" t="s">
        <v>39</v>
      </c>
      <c r="AN395" s="40" t="s">
        <v>50</v>
      </c>
      <c r="AO395" s="47">
        <v>0</v>
      </c>
      <c r="AP395" s="41">
        <v>44816.609212962961</v>
      </c>
      <c r="AQ395" s="48" t="s">
        <v>56</v>
      </c>
      <c r="AR395">
        <f t="shared" si="27"/>
        <v>9</v>
      </c>
      <c r="AS395" s="35">
        <v>0.3972222222222222</v>
      </c>
    </row>
    <row r="396" spans="1:45" ht="24" hidden="1" customHeight="1">
      <c r="A396" s="10" t="s">
        <v>35</v>
      </c>
      <c r="B396" s="10" t="s">
        <v>2348</v>
      </c>
      <c r="C396" s="42">
        <v>44819.692361111112</v>
      </c>
      <c r="D396" s="42">
        <v>44816.397222222222</v>
      </c>
      <c r="E396" s="10">
        <v>2022</v>
      </c>
      <c r="F396" s="10">
        <f t="shared" si="24"/>
        <v>9</v>
      </c>
      <c r="G396" s="10">
        <f t="shared" si="25"/>
        <v>12</v>
      </c>
      <c r="H396" s="50">
        <f t="shared" si="26"/>
        <v>0.3972222222222222</v>
      </c>
      <c r="I396" s="38" t="s">
        <v>37</v>
      </c>
      <c r="J396" s="38" t="s">
        <v>2358</v>
      </c>
      <c r="K396" s="36">
        <v>11525</v>
      </c>
      <c r="L396" s="39">
        <v>44830.423356481479</v>
      </c>
      <c r="M396" s="38" t="s">
        <v>38</v>
      </c>
      <c r="N396" s="38" t="s">
        <v>39</v>
      </c>
      <c r="O396" s="39"/>
      <c r="P396" s="38" t="s">
        <v>40</v>
      </c>
      <c r="Q396" s="38" t="s">
        <v>56</v>
      </c>
      <c r="R396" s="36">
        <v>1</v>
      </c>
      <c r="S396" s="38" t="s">
        <v>60</v>
      </c>
      <c r="T396" s="36">
        <v>0</v>
      </c>
      <c r="U396" s="38" t="s">
        <v>56</v>
      </c>
      <c r="V396" s="36">
        <v>6328</v>
      </c>
      <c r="W396" s="38" t="s">
        <v>218</v>
      </c>
      <c r="X396" s="38" t="s">
        <v>219</v>
      </c>
      <c r="Y396" s="38" t="s">
        <v>45</v>
      </c>
      <c r="Z396" s="38" t="s">
        <v>2359</v>
      </c>
      <c r="AA396" s="39">
        <v>44817.667615740742</v>
      </c>
      <c r="AB396" s="38" t="s">
        <v>89</v>
      </c>
      <c r="AC396" s="10" t="str">
        <f>VLOOKUP(Data!$AB396,Name!$B:$F,2,FALSE)</f>
        <v>IT Support</v>
      </c>
      <c r="AD396" s="10" t="str">
        <f>VLOOKUP(Data!$AB396,Name!$B:$F,3,FALSE)</f>
        <v>Point IT</v>
      </c>
      <c r="AE396" s="10" t="str">
        <f>VLOOKUP(Data!$AB396,Name!$B:$F,4,FALSE)</f>
        <v>Second tier</v>
      </c>
      <c r="AF396" s="10" t="str">
        <f>VLOOKUP(Data!$AB396,Name!$B:$F,5,FALSE)</f>
        <v>Onsite</v>
      </c>
      <c r="AG396" s="38" t="s">
        <v>52</v>
      </c>
      <c r="AH396" s="38" t="s">
        <v>48</v>
      </c>
      <c r="AI396" s="38" t="s">
        <v>474</v>
      </c>
      <c r="AJ396" s="38" t="s">
        <v>2360</v>
      </c>
      <c r="AK396" s="38" t="s">
        <v>619</v>
      </c>
      <c r="AL396" s="43"/>
      <c r="AM396" s="38" t="s">
        <v>39</v>
      </c>
      <c r="AN396" s="38" t="s">
        <v>50</v>
      </c>
      <c r="AO396" s="44">
        <v>0</v>
      </c>
      <c r="AP396" s="39">
        <v>44819.692800925928</v>
      </c>
      <c r="AQ396" s="45" t="s">
        <v>56</v>
      </c>
      <c r="AR396">
        <f t="shared" si="27"/>
        <v>9</v>
      </c>
      <c r="AS396" s="35">
        <v>0.3972222222222222</v>
      </c>
    </row>
    <row r="397" spans="1:45" ht="24" hidden="1" customHeight="1">
      <c r="A397" s="10" t="s">
        <v>35</v>
      </c>
      <c r="B397" s="10" t="s">
        <v>2348</v>
      </c>
      <c r="C397" s="42">
        <v>44819.692361111112</v>
      </c>
      <c r="D397" s="42">
        <v>44816.397916666669</v>
      </c>
      <c r="E397" s="10">
        <v>2022</v>
      </c>
      <c r="F397" s="10">
        <f t="shared" si="24"/>
        <v>9</v>
      </c>
      <c r="G397" s="10">
        <f t="shared" si="25"/>
        <v>12</v>
      </c>
      <c r="H397" s="50">
        <f t="shared" si="26"/>
        <v>0.3979166666666667</v>
      </c>
      <c r="I397" s="40" t="s">
        <v>37</v>
      </c>
      <c r="J397" s="40" t="s">
        <v>2361</v>
      </c>
      <c r="K397" s="37">
        <v>11526</v>
      </c>
      <c r="L397" s="41">
        <v>44830.424768518518</v>
      </c>
      <c r="M397" s="40" t="s">
        <v>38</v>
      </c>
      <c r="N397" s="40" t="s">
        <v>39</v>
      </c>
      <c r="O397" s="41"/>
      <c r="P397" s="40" t="s">
        <v>40</v>
      </c>
      <c r="Q397" s="40" t="s">
        <v>56</v>
      </c>
      <c r="R397" s="37">
        <v>1</v>
      </c>
      <c r="S397" s="40" t="s">
        <v>60</v>
      </c>
      <c r="T397" s="37">
        <v>0</v>
      </c>
      <c r="U397" s="40" t="s">
        <v>56</v>
      </c>
      <c r="V397" s="37">
        <v>6328</v>
      </c>
      <c r="W397" s="40" t="s">
        <v>1069</v>
      </c>
      <c r="X397" s="40" t="s">
        <v>1070</v>
      </c>
      <c r="Y397" s="40" t="s">
        <v>45</v>
      </c>
      <c r="Z397" s="40" t="s">
        <v>2362</v>
      </c>
      <c r="AA397" s="41">
        <v>44817.666574074072</v>
      </c>
      <c r="AB397" s="40" t="s">
        <v>89</v>
      </c>
      <c r="AC397" s="10" t="str">
        <f>VLOOKUP(Data!$AB397,Name!$B:$F,2,FALSE)</f>
        <v>IT Support</v>
      </c>
      <c r="AD397" s="10" t="str">
        <f>VLOOKUP(Data!$AB397,Name!$B:$F,3,FALSE)</f>
        <v>Point IT</v>
      </c>
      <c r="AE397" s="10" t="str">
        <f>VLOOKUP(Data!$AB397,Name!$B:$F,4,FALSE)</f>
        <v>Second tier</v>
      </c>
      <c r="AF397" s="10" t="str">
        <f>VLOOKUP(Data!$AB397,Name!$B:$F,5,FALSE)</f>
        <v>Onsite</v>
      </c>
      <c r="AG397" s="40" t="s">
        <v>47</v>
      </c>
      <c r="AH397" s="40" t="s">
        <v>48</v>
      </c>
      <c r="AI397" s="40" t="s">
        <v>474</v>
      </c>
      <c r="AJ397" s="40" t="s">
        <v>2363</v>
      </c>
      <c r="AK397" s="40" t="s">
        <v>619</v>
      </c>
      <c r="AL397" s="46"/>
      <c r="AM397" s="40" t="s">
        <v>39</v>
      </c>
      <c r="AN397" s="40" t="s">
        <v>50</v>
      </c>
      <c r="AO397" s="47">
        <v>0</v>
      </c>
      <c r="AP397" s="41">
        <v>44819.692824074074</v>
      </c>
      <c r="AQ397" s="48" t="s">
        <v>56</v>
      </c>
      <c r="AR397">
        <f t="shared" si="27"/>
        <v>9</v>
      </c>
      <c r="AS397" s="35">
        <v>0.3979166666666667</v>
      </c>
    </row>
    <row r="398" spans="1:45" ht="24" customHeight="1">
      <c r="A398" s="10" t="s">
        <v>35</v>
      </c>
      <c r="B398" s="10" t="s">
        <v>1527</v>
      </c>
      <c r="C398" s="42">
        <v>44816.686805555553</v>
      </c>
      <c r="D398" s="42">
        <v>44816.402083333334</v>
      </c>
      <c r="E398" s="10">
        <v>2022</v>
      </c>
      <c r="F398" s="10">
        <f t="shared" si="24"/>
        <v>9</v>
      </c>
      <c r="G398" s="10">
        <f t="shared" si="25"/>
        <v>12</v>
      </c>
      <c r="H398" s="50">
        <f t="shared" si="26"/>
        <v>0.40208333333333335</v>
      </c>
      <c r="I398" s="38" t="s">
        <v>37</v>
      </c>
      <c r="J398" s="38" t="s">
        <v>2364</v>
      </c>
      <c r="K398" s="36">
        <v>11527</v>
      </c>
      <c r="L398" s="39">
        <v>44826.404756944445</v>
      </c>
      <c r="M398" s="38" t="s">
        <v>38</v>
      </c>
      <c r="N398" s="38" t="s">
        <v>39</v>
      </c>
      <c r="O398" s="39"/>
      <c r="P398" s="38" t="s">
        <v>40</v>
      </c>
      <c r="Q398" s="38" t="s">
        <v>56</v>
      </c>
      <c r="R398" s="36">
        <v>1</v>
      </c>
      <c r="S398" s="38" t="s">
        <v>42</v>
      </c>
      <c r="T398" s="36">
        <v>0</v>
      </c>
      <c r="U398" s="38" t="s">
        <v>56</v>
      </c>
      <c r="V398" s="36">
        <v>8609</v>
      </c>
      <c r="W398" s="38" t="s">
        <v>936</v>
      </c>
      <c r="X398" s="38" t="s">
        <v>2145</v>
      </c>
      <c r="Y398" s="38" t="s">
        <v>45</v>
      </c>
      <c r="Z398" s="38" t="s">
        <v>2365</v>
      </c>
      <c r="AA398" s="39">
        <v>44816.685578703706</v>
      </c>
      <c r="AB398" s="38" t="s">
        <v>58</v>
      </c>
      <c r="AC398" s="10" t="str">
        <f>VLOOKUP(Data!$AB398,Name!$B:$F,2,FALSE)</f>
        <v>IT Support</v>
      </c>
      <c r="AD398" s="10" t="str">
        <f>VLOOKUP(Data!$AB398,Name!$B:$F,3,FALSE)</f>
        <v>Point IT</v>
      </c>
      <c r="AE398" s="10" t="str">
        <f>VLOOKUP(Data!$AB398,Name!$B:$F,4,FALSE)</f>
        <v>Second tier</v>
      </c>
      <c r="AF398" s="10" t="str">
        <f>VLOOKUP(Data!$AB398,Name!$B:$F,5,FALSE)</f>
        <v>Onsite</v>
      </c>
      <c r="AG398" s="38" t="s">
        <v>47</v>
      </c>
      <c r="AH398" s="38" t="s">
        <v>48</v>
      </c>
      <c r="AI398" s="38" t="s">
        <v>475</v>
      </c>
      <c r="AJ398" s="38" t="s">
        <v>2366</v>
      </c>
      <c r="AK398" s="38" t="s">
        <v>1805</v>
      </c>
      <c r="AL398" s="43"/>
      <c r="AM398" s="38" t="s">
        <v>39</v>
      </c>
      <c r="AN398" s="38" t="s">
        <v>50</v>
      </c>
      <c r="AO398" s="44">
        <v>0</v>
      </c>
      <c r="AP398" s="39">
        <v>44816.687395833331</v>
      </c>
      <c r="AQ398" s="45" t="s">
        <v>56</v>
      </c>
      <c r="AR398">
        <f t="shared" si="27"/>
        <v>9</v>
      </c>
      <c r="AS398" s="35">
        <v>0.40208333333333335</v>
      </c>
    </row>
    <row r="399" spans="1:45" ht="24" hidden="1" customHeight="1">
      <c r="A399" s="10" t="s">
        <v>35</v>
      </c>
      <c r="B399" s="10" t="s">
        <v>2348</v>
      </c>
      <c r="C399" s="42">
        <v>44816.415277777778</v>
      </c>
      <c r="D399" s="42">
        <v>44816.413888888892</v>
      </c>
      <c r="E399" s="10">
        <v>2022</v>
      </c>
      <c r="F399" s="10">
        <f t="shared" si="24"/>
        <v>9</v>
      </c>
      <c r="G399" s="10">
        <f t="shared" si="25"/>
        <v>12</v>
      </c>
      <c r="H399" s="50">
        <f t="shared" si="26"/>
        <v>0.41388888888888892</v>
      </c>
      <c r="I399" s="40" t="s">
        <v>37</v>
      </c>
      <c r="J399" s="40" t="s">
        <v>2367</v>
      </c>
      <c r="K399" s="37">
        <v>11528</v>
      </c>
      <c r="L399" s="41">
        <v>44826.63616898148</v>
      </c>
      <c r="M399" s="40" t="s">
        <v>38</v>
      </c>
      <c r="N399" s="40" t="s">
        <v>39</v>
      </c>
      <c r="O399" s="41"/>
      <c r="P399" s="40" t="s">
        <v>40</v>
      </c>
      <c r="Q399" s="40" t="s">
        <v>56</v>
      </c>
      <c r="R399" s="37">
        <v>1</v>
      </c>
      <c r="S399" s="40" t="s">
        <v>60</v>
      </c>
      <c r="T399" s="37">
        <v>0</v>
      </c>
      <c r="U399" s="40" t="s">
        <v>56</v>
      </c>
      <c r="V399" s="37">
        <v>6122</v>
      </c>
      <c r="W399" s="40" t="s">
        <v>470</v>
      </c>
      <c r="X399" s="40" t="s">
        <v>471</v>
      </c>
      <c r="Y399" s="40" t="s">
        <v>45</v>
      </c>
      <c r="Z399" s="40" t="s">
        <v>2368</v>
      </c>
      <c r="AA399" s="41">
        <v>44816.415891203702</v>
      </c>
      <c r="AB399" s="40" t="s">
        <v>223</v>
      </c>
      <c r="AC399" s="10" t="str">
        <f>VLOOKUP(Data!$AB399,Name!$B:$F,2,FALSE)</f>
        <v>IT Support</v>
      </c>
      <c r="AD399" s="10" t="str">
        <f>VLOOKUP(Data!$AB399,Name!$B:$F,3,FALSE)</f>
        <v>Point IT</v>
      </c>
      <c r="AE399" s="10" t="str">
        <f>VLOOKUP(Data!$AB399,Name!$B:$F,4,FALSE)</f>
        <v>Second tier</v>
      </c>
      <c r="AF399" s="10" t="str">
        <f>VLOOKUP(Data!$AB399,Name!$B:$F,5,FALSE)</f>
        <v>Onsite</v>
      </c>
      <c r="AG399" s="40" t="s">
        <v>47</v>
      </c>
      <c r="AH399" s="40" t="s">
        <v>48</v>
      </c>
      <c r="AI399" s="40" t="s">
        <v>474</v>
      </c>
      <c r="AJ399" s="40" t="s">
        <v>876</v>
      </c>
      <c r="AK399" s="40" t="s">
        <v>619</v>
      </c>
      <c r="AL399" s="46">
        <v>44686</v>
      </c>
      <c r="AM399" s="40" t="s">
        <v>39</v>
      </c>
      <c r="AN399" s="40" t="s">
        <v>50</v>
      </c>
      <c r="AO399" s="47">
        <v>0</v>
      </c>
      <c r="AP399" s="41">
        <v>44816.637557870374</v>
      </c>
      <c r="AQ399" s="48" t="s">
        <v>56</v>
      </c>
      <c r="AR399">
        <f t="shared" si="27"/>
        <v>9</v>
      </c>
      <c r="AS399" s="35">
        <v>0.41388888888888892</v>
      </c>
    </row>
    <row r="400" spans="1:45" ht="24" hidden="1" customHeight="1">
      <c r="A400" s="10" t="s">
        <v>35</v>
      </c>
      <c r="B400" s="10" t="s">
        <v>178</v>
      </c>
      <c r="C400" s="42">
        <v>44821.565972222219</v>
      </c>
      <c r="D400" s="42">
        <v>44816.438194444447</v>
      </c>
      <c r="E400" s="10">
        <v>2022</v>
      </c>
      <c r="F400" s="10">
        <f t="shared" si="24"/>
        <v>9</v>
      </c>
      <c r="G400" s="10">
        <f t="shared" si="25"/>
        <v>12</v>
      </c>
      <c r="H400" s="50">
        <f t="shared" si="26"/>
        <v>0.4381944444444445</v>
      </c>
      <c r="I400" s="38" t="s">
        <v>37</v>
      </c>
      <c r="J400" s="38" t="s">
        <v>39</v>
      </c>
      <c r="K400" s="36">
        <v>11529</v>
      </c>
      <c r="L400" s="39">
        <v>44832.461111111108</v>
      </c>
      <c r="M400" s="38" t="s">
        <v>38</v>
      </c>
      <c r="N400" s="38" t="s">
        <v>39</v>
      </c>
      <c r="O400" s="39"/>
      <c r="P400" s="38" t="s">
        <v>40</v>
      </c>
      <c r="Q400" s="38" t="s">
        <v>56</v>
      </c>
      <c r="R400" s="36">
        <v>1</v>
      </c>
      <c r="S400" s="38" t="s">
        <v>54</v>
      </c>
      <c r="T400" s="36">
        <v>0</v>
      </c>
      <c r="U400" s="38" t="s">
        <v>56</v>
      </c>
      <c r="V400" s="36">
        <v>8713</v>
      </c>
      <c r="W400" s="38" t="s">
        <v>665</v>
      </c>
      <c r="X400" s="38" t="s">
        <v>666</v>
      </c>
      <c r="Y400" s="38" t="s">
        <v>45</v>
      </c>
      <c r="Z400" s="38" t="s">
        <v>2369</v>
      </c>
      <c r="AA400" s="39">
        <v>44819.561018518521</v>
      </c>
      <c r="AB400" s="38" t="s">
        <v>58</v>
      </c>
      <c r="AC400" s="10" t="str">
        <f>VLOOKUP(Data!$AB400,Name!$B:$F,2,FALSE)</f>
        <v>IT Support</v>
      </c>
      <c r="AD400" s="10" t="str">
        <f>VLOOKUP(Data!$AB400,Name!$B:$F,3,FALSE)</f>
        <v>Point IT</v>
      </c>
      <c r="AE400" s="10" t="str">
        <f>VLOOKUP(Data!$AB400,Name!$B:$F,4,FALSE)</f>
        <v>Second tier</v>
      </c>
      <c r="AF400" s="10" t="str">
        <f>VLOOKUP(Data!$AB400,Name!$B:$F,5,FALSE)</f>
        <v>Onsite</v>
      </c>
      <c r="AG400" s="38" t="s">
        <v>47</v>
      </c>
      <c r="AH400" s="38" t="s">
        <v>48</v>
      </c>
      <c r="AI400" s="38" t="s">
        <v>182</v>
      </c>
      <c r="AJ400" s="38" t="s">
        <v>2370</v>
      </c>
      <c r="AK400" s="38" t="s">
        <v>464</v>
      </c>
      <c r="AL400" s="43"/>
      <c r="AM400" s="38" t="s">
        <v>39</v>
      </c>
      <c r="AN400" s="38" t="s">
        <v>53</v>
      </c>
      <c r="AO400" s="44">
        <v>0</v>
      </c>
      <c r="AP400" s="39">
        <v>44821.566608796296</v>
      </c>
      <c r="AQ400" s="45" t="s">
        <v>56</v>
      </c>
      <c r="AR400">
        <f t="shared" si="27"/>
        <v>10</v>
      </c>
      <c r="AS400" s="35">
        <v>0.4381944444444445</v>
      </c>
    </row>
    <row r="401" spans="1:45" ht="24" hidden="1" customHeight="1">
      <c r="A401" s="10" t="s">
        <v>35</v>
      </c>
      <c r="B401" s="10" t="s">
        <v>171</v>
      </c>
      <c r="C401" s="42">
        <v>44816.625</v>
      </c>
      <c r="D401" s="42">
        <v>44816.447916666664</v>
      </c>
      <c r="E401" s="10">
        <v>2022</v>
      </c>
      <c r="F401" s="10">
        <f t="shared" si="24"/>
        <v>9</v>
      </c>
      <c r="G401" s="10">
        <f t="shared" si="25"/>
        <v>12</v>
      </c>
      <c r="H401" s="50">
        <f t="shared" si="26"/>
        <v>0.44791666666666669</v>
      </c>
      <c r="I401" s="40" t="s">
        <v>37</v>
      </c>
      <c r="J401" s="40" t="s">
        <v>2371</v>
      </c>
      <c r="K401" s="37">
        <v>11530</v>
      </c>
      <c r="L401" s="41">
        <v>44826.613298611112</v>
      </c>
      <c r="M401" s="40" t="s">
        <v>38</v>
      </c>
      <c r="N401" s="40" t="s">
        <v>39</v>
      </c>
      <c r="O401" s="41"/>
      <c r="P401" s="40" t="s">
        <v>40</v>
      </c>
      <c r="Q401" s="40" t="s">
        <v>56</v>
      </c>
      <c r="R401" s="37">
        <v>1</v>
      </c>
      <c r="S401" s="40" t="s">
        <v>42</v>
      </c>
      <c r="T401" s="37">
        <v>0</v>
      </c>
      <c r="U401" s="40" t="s">
        <v>56</v>
      </c>
      <c r="V401" s="37">
        <v>6081</v>
      </c>
      <c r="W401" s="40" t="s">
        <v>2372</v>
      </c>
      <c r="X401" s="40" t="s">
        <v>2373</v>
      </c>
      <c r="Y401" s="40" t="s">
        <v>45</v>
      </c>
      <c r="Z401" s="40" t="s">
        <v>2374</v>
      </c>
      <c r="AA401" s="41">
        <v>44816.46056712963</v>
      </c>
      <c r="AB401" s="40" t="s">
        <v>149</v>
      </c>
      <c r="AC401" s="10" t="str">
        <f>VLOOKUP(Data!$AB401,Name!$B:$F,2,FALSE)</f>
        <v>Application Support</v>
      </c>
      <c r="AD401" s="10" t="str">
        <f>VLOOKUP(Data!$AB401,Name!$B:$F,3,FALSE)</f>
        <v>CRA</v>
      </c>
      <c r="AE401" s="10" t="str">
        <f>VLOOKUP(Data!$AB401,Name!$B:$F,4,FALSE)</f>
        <v>Second tier</v>
      </c>
      <c r="AF401" s="10" t="str">
        <f>VLOOKUP(Data!$AB401,Name!$B:$F,5,FALSE)</f>
        <v>Second tier</v>
      </c>
      <c r="AG401" s="40" t="s">
        <v>52</v>
      </c>
      <c r="AH401" s="40" t="s">
        <v>48</v>
      </c>
      <c r="AI401" s="40" t="s">
        <v>220</v>
      </c>
      <c r="AJ401" s="40" t="s">
        <v>2375</v>
      </c>
      <c r="AK401" s="40" t="s">
        <v>557</v>
      </c>
      <c r="AL401" s="46"/>
      <c r="AM401" s="40" t="s">
        <v>39</v>
      </c>
      <c r="AN401" s="40" t="s">
        <v>50</v>
      </c>
      <c r="AO401" s="47">
        <v>0</v>
      </c>
      <c r="AP401" s="41">
        <v>44816.625104166669</v>
      </c>
      <c r="AQ401" s="48" t="s">
        <v>56</v>
      </c>
      <c r="AR401">
        <f t="shared" si="27"/>
        <v>10</v>
      </c>
      <c r="AS401" s="35">
        <v>0.44791666666666669</v>
      </c>
    </row>
    <row r="402" spans="1:45" ht="24" hidden="1" customHeight="1">
      <c r="A402" s="10" t="s">
        <v>35</v>
      </c>
      <c r="B402" s="10" t="s">
        <v>178</v>
      </c>
      <c r="C402" s="10"/>
      <c r="D402" s="42">
        <v>44816.45</v>
      </c>
      <c r="E402" s="10">
        <v>2022</v>
      </c>
      <c r="F402" s="10">
        <f t="shared" si="24"/>
        <v>9</v>
      </c>
      <c r="G402" s="10">
        <f t="shared" si="25"/>
        <v>12</v>
      </c>
      <c r="H402" s="50">
        <f t="shared" si="26"/>
        <v>0.45</v>
      </c>
      <c r="I402" s="38" t="s">
        <v>37</v>
      </c>
      <c r="J402" s="38" t="s">
        <v>39</v>
      </c>
      <c r="K402" s="36">
        <v>11531</v>
      </c>
      <c r="L402" s="39">
        <v>44818.700046296297</v>
      </c>
      <c r="M402" s="38" t="s">
        <v>38</v>
      </c>
      <c r="N402" s="38" t="s">
        <v>39</v>
      </c>
      <c r="O402" s="39"/>
      <c r="P402" s="38" t="s">
        <v>40</v>
      </c>
      <c r="Q402" s="38" t="s">
        <v>56</v>
      </c>
      <c r="R402" s="36">
        <v>1</v>
      </c>
      <c r="S402" s="38" t="s">
        <v>73</v>
      </c>
      <c r="T402" s="36">
        <v>0</v>
      </c>
      <c r="U402" s="38" t="s">
        <v>41</v>
      </c>
      <c r="V402" s="36">
        <v>8692</v>
      </c>
      <c r="W402" s="38" t="s">
        <v>64</v>
      </c>
      <c r="X402" s="38" t="s">
        <v>65</v>
      </c>
      <c r="Y402" s="38" t="s">
        <v>39</v>
      </c>
      <c r="Z402" s="38" t="s">
        <v>39</v>
      </c>
      <c r="AA402" s="39"/>
      <c r="AB402" s="38" t="s">
        <v>433</v>
      </c>
      <c r="AC402" s="10" t="str">
        <f>VLOOKUP(Data!$AB402,Name!$B:$F,2,FALSE)</f>
        <v>Programer</v>
      </c>
      <c r="AD402" s="10" t="str">
        <f>VLOOKUP(Data!$AB402,Name!$B:$F,3,FALSE)</f>
        <v>CRA</v>
      </c>
      <c r="AE402" s="10" t="str">
        <f>VLOOKUP(Data!$AB402,Name!$B:$F,4,FALSE)</f>
        <v>Second tier</v>
      </c>
      <c r="AF402" s="10" t="str">
        <f>VLOOKUP(Data!$AB402,Name!$B:$F,5,FALSE)</f>
        <v>Second tier</v>
      </c>
      <c r="AG402" s="38" t="s">
        <v>47</v>
      </c>
      <c r="AH402" s="38" t="s">
        <v>160</v>
      </c>
      <c r="AI402" s="38" t="s">
        <v>182</v>
      </c>
      <c r="AJ402" s="38" t="s">
        <v>69</v>
      </c>
      <c r="AK402" s="38" t="s">
        <v>1237</v>
      </c>
      <c r="AL402" s="43"/>
      <c r="AM402" s="38" t="s">
        <v>39</v>
      </c>
      <c r="AN402" s="38" t="s">
        <v>53</v>
      </c>
      <c r="AO402" s="44">
        <v>0</v>
      </c>
      <c r="AP402" s="39">
        <v>44825.665185185186</v>
      </c>
      <c r="AQ402" s="45" t="s">
        <v>56</v>
      </c>
      <c r="AR402">
        <f t="shared" si="27"/>
        <v>10</v>
      </c>
      <c r="AS402" s="35">
        <v>0.45</v>
      </c>
    </row>
    <row r="403" spans="1:45" ht="24" hidden="1" customHeight="1">
      <c r="A403" s="10" t="s">
        <v>35</v>
      </c>
      <c r="B403" s="10"/>
      <c r="C403" s="10"/>
      <c r="D403" s="42">
        <v>44816.451388888891</v>
      </c>
      <c r="E403" s="10">
        <v>2022</v>
      </c>
      <c r="F403" s="10">
        <f t="shared" si="24"/>
        <v>9</v>
      </c>
      <c r="G403" s="10">
        <f t="shared" si="25"/>
        <v>12</v>
      </c>
      <c r="H403" s="50">
        <f t="shared" si="26"/>
        <v>0.4513888888888889</v>
      </c>
      <c r="I403" s="40" t="s">
        <v>37</v>
      </c>
      <c r="J403" s="40" t="s">
        <v>2376</v>
      </c>
      <c r="K403" s="37">
        <v>11532</v>
      </c>
      <c r="L403" s="41">
        <v>44826.452037037037</v>
      </c>
      <c r="M403" s="40" t="s">
        <v>38</v>
      </c>
      <c r="N403" s="40" t="s">
        <v>39</v>
      </c>
      <c r="O403" s="41"/>
      <c r="P403" s="40" t="s">
        <v>40</v>
      </c>
      <c r="Q403" s="40" t="s">
        <v>56</v>
      </c>
      <c r="R403" s="37">
        <v>2</v>
      </c>
      <c r="S403" s="40" t="s">
        <v>39</v>
      </c>
      <c r="T403" s="37">
        <v>0</v>
      </c>
      <c r="U403" s="40" t="s">
        <v>56</v>
      </c>
      <c r="V403" s="37">
        <v>925299986</v>
      </c>
      <c r="W403" s="40" t="s">
        <v>404</v>
      </c>
      <c r="X403" s="40" t="s">
        <v>405</v>
      </c>
      <c r="Y403" s="40" t="s">
        <v>39</v>
      </c>
      <c r="Z403" s="40" t="s">
        <v>39</v>
      </c>
      <c r="AA403" s="41"/>
      <c r="AB403" s="40" t="s">
        <v>678</v>
      </c>
      <c r="AC403" s="10" t="str">
        <f>VLOOKUP(Data!$AB403,Name!$B:$F,2,FALSE)</f>
        <v>Vaccine</v>
      </c>
      <c r="AD403" s="10" t="str">
        <f>VLOOKUP(Data!$AB403,Name!$B:$F,3,FALSE)</f>
        <v>CRA</v>
      </c>
      <c r="AE403" s="10" t="str">
        <f>VLOOKUP(Data!$AB403,Name!$B:$F,4,FALSE)</f>
        <v>Second tier</v>
      </c>
      <c r="AF403" s="10" t="str">
        <f>VLOOKUP(Data!$AB403,Name!$B:$F,5,FALSE)</f>
        <v>Second tier</v>
      </c>
      <c r="AG403" s="40" t="s">
        <v>47</v>
      </c>
      <c r="AH403" s="40" t="s">
        <v>160</v>
      </c>
      <c r="AI403" s="40" t="s">
        <v>39</v>
      </c>
      <c r="AJ403" s="40" t="s">
        <v>2377</v>
      </c>
      <c r="AK403" s="40" t="s">
        <v>540</v>
      </c>
      <c r="AL403" s="46"/>
      <c r="AM403" s="40" t="s">
        <v>39</v>
      </c>
      <c r="AN403" s="40" t="s">
        <v>50</v>
      </c>
      <c r="AO403" s="47">
        <v>0</v>
      </c>
      <c r="AP403" s="41">
        <v>44819.676203703704</v>
      </c>
      <c r="AQ403" s="48" t="s">
        <v>56</v>
      </c>
      <c r="AR403">
        <f t="shared" si="27"/>
        <v>10</v>
      </c>
      <c r="AS403" s="35">
        <v>0.4513888888888889</v>
      </c>
    </row>
    <row r="404" spans="1:45" ht="24" hidden="1" customHeight="1">
      <c r="A404" s="10" t="s">
        <v>35</v>
      </c>
      <c r="B404" s="10" t="s">
        <v>36</v>
      </c>
      <c r="C404" s="42">
        <v>44819.609027777777</v>
      </c>
      <c r="D404" s="42">
        <v>44816.451388888891</v>
      </c>
      <c r="E404" s="10">
        <v>2022</v>
      </c>
      <c r="F404" s="10">
        <f t="shared" si="24"/>
        <v>9</v>
      </c>
      <c r="G404" s="10">
        <f t="shared" si="25"/>
        <v>12</v>
      </c>
      <c r="H404" s="50">
        <f t="shared" si="26"/>
        <v>0.4513888888888889</v>
      </c>
      <c r="I404" s="38" t="s">
        <v>37</v>
      </c>
      <c r="J404" s="38" t="s">
        <v>2378</v>
      </c>
      <c r="K404" s="36">
        <v>11533</v>
      </c>
      <c r="L404" s="39">
        <v>44831.375115740739</v>
      </c>
      <c r="M404" s="38" t="s">
        <v>38</v>
      </c>
      <c r="N404" s="38" t="s">
        <v>39</v>
      </c>
      <c r="O404" s="39"/>
      <c r="P404" s="38" t="s">
        <v>40</v>
      </c>
      <c r="Q404" s="38" t="s">
        <v>56</v>
      </c>
      <c r="R404" s="36">
        <v>1</v>
      </c>
      <c r="S404" s="38" t="s">
        <v>42</v>
      </c>
      <c r="T404" s="36">
        <v>0</v>
      </c>
      <c r="U404" s="38" t="s">
        <v>56</v>
      </c>
      <c r="V404" s="36">
        <v>8685</v>
      </c>
      <c r="W404" s="38" t="s">
        <v>155</v>
      </c>
      <c r="X404" s="38" t="s">
        <v>156</v>
      </c>
      <c r="Y404" s="38" t="s">
        <v>45</v>
      </c>
      <c r="Z404" s="38" t="s">
        <v>2379</v>
      </c>
      <c r="AA404" s="39">
        <v>44817.580127314817</v>
      </c>
      <c r="AB404" s="38" t="s">
        <v>58</v>
      </c>
      <c r="AC404" s="10" t="str">
        <f>VLOOKUP(Data!$AB404,Name!$B:$F,2,FALSE)</f>
        <v>IT Support</v>
      </c>
      <c r="AD404" s="10" t="str">
        <f>VLOOKUP(Data!$AB404,Name!$B:$F,3,FALSE)</f>
        <v>Point IT</v>
      </c>
      <c r="AE404" s="10" t="str">
        <f>VLOOKUP(Data!$AB404,Name!$B:$F,4,FALSE)</f>
        <v>Second tier</v>
      </c>
      <c r="AF404" s="10" t="str">
        <f>VLOOKUP(Data!$AB404,Name!$B:$F,5,FALSE)</f>
        <v>Onsite</v>
      </c>
      <c r="AG404" s="38" t="s">
        <v>47</v>
      </c>
      <c r="AH404" s="38" t="s">
        <v>48</v>
      </c>
      <c r="AI404" s="38" t="s">
        <v>49</v>
      </c>
      <c r="AJ404" s="38" t="s">
        <v>2378</v>
      </c>
      <c r="AK404" s="38" t="s">
        <v>328</v>
      </c>
      <c r="AL404" s="43"/>
      <c r="AM404" s="38" t="s">
        <v>39</v>
      </c>
      <c r="AN404" s="38" t="s">
        <v>50</v>
      </c>
      <c r="AO404" s="44">
        <v>0</v>
      </c>
      <c r="AP404" s="39">
        <v>44819.609143518515</v>
      </c>
      <c r="AQ404" s="45" t="s">
        <v>56</v>
      </c>
      <c r="AR404">
        <f t="shared" si="27"/>
        <v>10</v>
      </c>
      <c r="AS404" s="35">
        <v>0.4513888888888889</v>
      </c>
    </row>
    <row r="405" spans="1:45" ht="24" hidden="1" customHeight="1">
      <c r="A405" s="10" t="s">
        <v>35</v>
      </c>
      <c r="B405" s="10" t="s">
        <v>329</v>
      </c>
      <c r="C405" s="10"/>
      <c r="D405" s="42">
        <v>44816.45208333333</v>
      </c>
      <c r="E405" s="10">
        <v>2022</v>
      </c>
      <c r="F405" s="10">
        <f t="shared" si="24"/>
        <v>9</v>
      </c>
      <c r="G405" s="10">
        <f t="shared" si="25"/>
        <v>12</v>
      </c>
      <c r="H405" s="50">
        <f t="shared" si="26"/>
        <v>0.45208333333333334</v>
      </c>
      <c r="I405" s="40" t="s">
        <v>37</v>
      </c>
      <c r="J405" s="40" t="s">
        <v>2380</v>
      </c>
      <c r="K405" s="37">
        <v>11534</v>
      </c>
      <c r="L405" s="41">
        <v>44832.357037037036</v>
      </c>
      <c r="M405" s="40" t="s">
        <v>38</v>
      </c>
      <c r="N405" s="40" t="s">
        <v>39</v>
      </c>
      <c r="O405" s="41"/>
      <c r="P405" s="40" t="s">
        <v>40</v>
      </c>
      <c r="Q405" s="40" t="s">
        <v>56</v>
      </c>
      <c r="R405" s="37">
        <v>1</v>
      </c>
      <c r="S405" s="40" t="s">
        <v>732</v>
      </c>
      <c r="T405" s="37">
        <v>0</v>
      </c>
      <c r="U405" s="40" t="s">
        <v>56</v>
      </c>
      <c r="V405" s="37">
        <v>649978254</v>
      </c>
      <c r="W405" s="40" t="s">
        <v>2381</v>
      </c>
      <c r="X405" s="40" t="s">
        <v>2382</v>
      </c>
      <c r="Y405" s="40" t="s">
        <v>39</v>
      </c>
      <c r="Z405" s="40" t="s">
        <v>39</v>
      </c>
      <c r="AA405" s="41"/>
      <c r="AB405" s="40" t="s">
        <v>149</v>
      </c>
      <c r="AC405" s="10" t="str">
        <f>VLOOKUP(Data!$AB405,Name!$B:$F,2,FALSE)</f>
        <v>Application Support</v>
      </c>
      <c r="AD405" s="10" t="str">
        <f>VLOOKUP(Data!$AB405,Name!$B:$F,3,FALSE)</f>
        <v>CRA</v>
      </c>
      <c r="AE405" s="10" t="str">
        <f>VLOOKUP(Data!$AB405,Name!$B:$F,4,FALSE)</f>
        <v>Second tier</v>
      </c>
      <c r="AF405" s="10" t="str">
        <f>VLOOKUP(Data!$AB405,Name!$B:$F,5,FALSE)</f>
        <v>Second tier</v>
      </c>
      <c r="AG405" s="40" t="s">
        <v>47</v>
      </c>
      <c r="AH405" s="40" t="s">
        <v>160</v>
      </c>
      <c r="AI405" s="40" t="s">
        <v>330</v>
      </c>
      <c r="AJ405" s="40" t="s">
        <v>2383</v>
      </c>
      <c r="AK405" s="40" t="s">
        <v>328</v>
      </c>
      <c r="AL405" s="46"/>
      <c r="AM405" s="40" t="s">
        <v>39</v>
      </c>
      <c r="AN405" s="40" t="s">
        <v>53</v>
      </c>
      <c r="AO405" s="47">
        <v>0</v>
      </c>
      <c r="AP405" s="41">
        <v>44825.677175925928</v>
      </c>
      <c r="AQ405" s="48" t="s">
        <v>56</v>
      </c>
      <c r="AR405">
        <f t="shared" si="27"/>
        <v>10</v>
      </c>
      <c r="AS405" s="35">
        <v>0.45208333333333334</v>
      </c>
    </row>
    <row r="406" spans="1:45" ht="24" hidden="1" customHeight="1">
      <c r="A406" s="10" t="s">
        <v>35</v>
      </c>
      <c r="B406" s="10" t="s">
        <v>73</v>
      </c>
      <c r="C406" s="42">
        <v>44816.6875</v>
      </c>
      <c r="D406" s="42">
        <v>44816.463888888888</v>
      </c>
      <c r="E406" s="10">
        <v>2022</v>
      </c>
      <c r="F406" s="10">
        <f t="shared" si="24"/>
        <v>9</v>
      </c>
      <c r="G406" s="10">
        <f t="shared" si="25"/>
        <v>12</v>
      </c>
      <c r="H406" s="50">
        <f t="shared" si="26"/>
        <v>0.46388888888888885</v>
      </c>
      <c r="I406" s="38" t="s">
        <v>37</v>
      </c>
      <c r="J406" s="38" t="s">
        <v>2384</v>
      </c>
      <c r="K406" s="36">
        <v>11535</v>
      </c>
      <c r="L406" s="39">
        <v>44826.467638888891</v>
      </c>
      <c r="M406" s="38" t="s">
        <v>38</v>
      </c>
      <c r="N406" s="38" t="s">
        <v>39</v>
      </c>
      <c r="O406" s="39"/>
      <c r="P406" s="38" t="s">
        <v>40</v>
      </c>
      <c r="Q406" s="38" t="s">
        <v>56</v>
      </c>
      <c r="R406" s="36">
        <v>1</v>
      </c>
      <c r="S406" s="38" t="s">
        <v>42</v>
      </c>
      <c r="T406" s="36">
        <v>0</v>
      </c>
      <c r="U406" s="38" t="s">
        <v>56</v>
      </c>
      <c r="V406" s="36">
        <v>8164</v>
      </c>
      <c r="W406" s="38" t="s">
        <v>362</v>
      </c>
      <c r="X406" s="38" t="s">
        <v>363</v>
      </c>
      <c r="Y406" s="38" t="s">
        <v>45</v>
      </c>
      <c r="Z406" s="38" t="s">
        <v>2385</v>
      </c>
      <c r="AA406" s="39">
        <v>44816.685243055559</v>
      </c>
      <c r="AB406" s="38" t="s">
        <v>46</v>
      </c>
      <c r="AC406" s="10" t="str">
        <f>VLOOKUP(Data!$AB406,Name!$B:$F,2,FALSE)</f>
        <v>IT Support</v>
      </c>
      <c r="AD406" s="10" t="str">
        <f>VLOOKUP(Data!$AB406,Name!$B:$F,3,FALSE)</f>
        <v>Point IT</v>
      </c>
      <c r="AE406" s="10" t="str">
        <f>VLOOKUP(Data!$AB406,Name!$B:$F,4,FALSE)</f>
        <v>Second tier</v>
      </c>
      <c r="AF406" s="10" t="str">
        <f>VLOOKUP(Data!$AB406,Name!$B:$F,5,FALSE)</f>
        <v>Onsite</v>
      </c>
      <c r="AG406" s="38" t="s">
        <v>47</v>
      </c>
      <c r="AH406" s="38" t="s">
        <v>48</v>
      </c>
      <c r="AI406" s="38" t="s">
        <v>105</v>
      </c>
      <c r="AJ406" s="38" t="s">
        <v>2386</v>
      </c>
      <c r="AK406" s="38" t="s">
        <v>2253</v>
      </c>
      <c r="AL406" s="43"/>
      <c r="AM406" s="38" t="s">
        <v>39</v>
      </c>
      <c r="AN406" s="38" t="s">
        <v>50</v>
      </c>
      <c r="AO406" s="44">
        <v>0</v>
      </c>
      <c r="AP406" s="39">
        <v>44816.687777777777</v>
      </c>
      <c r="AQ406" s="45" t="s">
        <v>56</v>
      </c>
      <c r="AR406">
        <f t="shared" si="27"/>
        <v>11</v>
      </c>
      <c r="AS406" s="35">
        <v>0.46388888888888885</v>
      </c>
    </row>
    <row r="407" spans="1:45" ht="24" hidden="1" customHeight="1">
      <c r="A407" s="10" t="s">
        <v>35</v>
      </c>
      <c r="B407" s="10" t="s">
        <v>178</v>
      </c>
      <c r="C407" s="42">
        <v>44816.6875</v>
      </c>
      <c r="D407" s="42">
        <v>44816.490972222222</v>
      </c>
      <c r="E407" s="10">
        <v>2022</v>
      </c>
      <c r="F407" s="10">
        <f t="shared" si="24"/>
        <v>9</v>
      </c>
      <c r="G407" s="10">
        <f t="shared" si="25"/>
        <v>12</v>
      </c>
      <c r="H407" s="50">
        <f t="shared" si="26"/>
        <v>0.4909722222222222</v>
      </c>
      <c r="I407" s="40" t="s">
        <v>37</v>
      </c>
      <c r="J407" s="40" t="s">
        <v>2387</v>
      </c>
      <c r="K407" s="37">
        <v>11536</v>
      </c>
      <c r="L407" s="41">
        <v>44837.460833333331</v>
      </c>
      <c r="M407" s="40" t="s">
        <v>38</v>
      </c>
      <c r="N407" s="40" t="s">
        <v>39</v>
      </c>
      <c r="O407" s="41"/>
      <c r="P407" s="40" t="s">
        <v>40</v>
      </c>
      <c r="Q407" s="40" t="s">
        <v>56</v>
      </c>
      <c r="R407" s="37">
        <v>1</v>
      </c>
      <c r="S407" s="40" t="s">
        <v>54</v>
      </c>
      <c r="T407" s="37">
        <v>0</v>
      </c>
      <c r="U407" s="40" t="s">
        <v>56</v>
      </c>
      <c r="V407" s="37">
        <v>894434653</v>
      </c>
      <c r="W407" s="40" t="s">
        <v>2388</v>
      </c>
      <c r="X407" s="40" t="s">
        <v>2389</v>
      </c>
      <c r="Y407" s="40" t="s">
        <v>45</v>
      </c>
      <c r="Z407" s="40" t="s">
        <v>2390</v>
      </c>
      <c r="AA407" s="41">
        <v>44816.686354166668</v>
      </c>
      <c r="AB407" s="40" t="s">
        <v>58</v>
      </c>
      <c r="AC407" s="10" t="str">
        <f>VLOOKUP(Data!$AB407,Name!$B:$F,2,FALSE)</f>
        <v>IT Support</v>
      </c>
      <c r="AD407" s="10" t="str">
        <f>VLOOKUP(Data!$AB407,Name!$B:$F,3,FALSE)</f>
        <v>Point IT</v>
      </c>
      <c r="AE407" s="10" t="str">
        <f>VLOOKUP(Data!$AB407,Name!$B:$F,4,FALSE)</f>
        <v>Second tier</v>
      </c>
      <c r="AF407" s="10" t="str">
        <f>VLOOKUP(Data!$AB407,Name!$B:$F,5,FALSE)</f>
        <v>Onsite</v>
      </c>
      <c r="AG407" s="40" t="s">
        <v>47</v>
      </c>
      <c r="AH407" s="40" t="s">
        <v>48</v>
      </c>
      <c r="AI407" s="40" t="s">
        <v>182</v>
      </c>
      <c r="AJ407" s="40" t="s">
        <v>2391</v>
      </c>
      <c r="AK407" s="40" t="s">
        <v>561</v>
      </c>
      <c r="AL407" s="46"/>
      <c r="AM407" s="40" t="s">
        <v>39</v>
      </c>
      <c r="AN407" s="40" t="s">
        <v>53</v>
      </c>
      <c r="AO407" s="47">
        <v>0</v>
      </c>
      <c r="AP407" s="41">
        <v>44825.655277777776</v>
      </c>
      <c r="AQ407" s="48" t="s">
        <v>56</v>
      </c>
      <c r="AR407">
        <f t="shared" si="27"/>
        <v>11</v>
      </c>
      <c r="AS407" s="35">
        <v>0.4909722222222222</v>
      </c>
    </row>
    <row r="408" spans="1:45" ht="24" hidden="1" customHeight="1">
      <c r="A408" s="10" t="s">
        <v>35</v>
      </c>
      <c r="B408" s="10" t="s">
        <v>171</v>
      </c>
      <c r="C408" s="42">
        <v>44816.625</v>
      </c>
      <c r="D408" s="42">
        <v>44816.513888888891</v>
      </c>
      <c r="E408" s="10">
        <v>2022</v>
      </c>
      <c r="F408" s="10">
        <f t="shared" si="24"/>
        <v>9</v>
      </c>
      <c r="G408" s="10">
        <f t="shared" si="25"/>
        <v>12</v>
      </c>
      <c r="H408" s="50">
        <f t="shared" si="26"/>
        <v>0.51388888888888895</v>
      </c>
      <c r="I408" s="38" t="s">
        <v>37</v>
      </c>
      <c r="J408" s="38" t="s">
        <v>2392</v>
      </c>
      <c r="K408" s="36">
        <v>11537</v>
      </c>
      <c r="L408" s="39">
        <v>44837.660231481481</v>
      </c>
      <c r="M408" s="38" t="s">
        <v>38</v>
      </c>
      <c r="N408" s="38" t="s">
        <v>39</v>
      </c>
      <c r="O408" s="39"/>
      <c r="P408" s="38" t="s">
        <v>40</v>
      </c>
      <c r="Q408" s="38" t="s">
        <v>56</v>
      </c>
      <c r="R408" s="36">
        <v>1</v>
      </c>
      <c r="S408" s="38" t="s">
        <v>42</v>
      </c>
      <c r="T408" s="36">
        <v>0</v>
      </c>
      <c r="U408" s="38" t="s">
        <v>56</v>
      </c>
      <c r="V408" s="36">
        <v>6121</v>
      </c>
      <c r="W408" s="38" t="s">
        <v>601</v>
      </c>
      <c r="X408" s="38" t="s">
        <v>602</v>
      </c>
      <c r="Y408" s="38" t="s">
        <v>45</v>
      </c>
      <c r="Z408" s="38" t="s">
        <v>2393</v>
      </c>
      <c r="AA408" s="39">
        <v>44816.525057870371</v>
      </c>
      <c r="AB408" s="38" t="s">
        <v>72</v>
      </c>
      <c r="AC408" s="10" t="str">
        <f>VLOOKUP(Data!$AB408,Name!$B:$F,2,FALSE)</f>
        <v>IT Support</v>
      </c>
      <c r="AD408" s="10" t="str">
        <f>VLOOKUP(Data!$AB408,Name!$B:$F,3,FALSE)</f>
        <v>Point IT</v>
      </c>
      <c r="AE408" s="10" t="str">
        <f>VLOOKUP(Data!$AB408,Name!$B:$F,4,FALSE)</f>
        <v>Second tier</v>
      </c>
      <c r="AF408" s="10" t="str">
        <f>VLOOKUP(Data!$AB408,Name!$B:$F,5,FALSE)</f>
        <v>Onsite</v>
      </c>
      <c r="AG408" s="38" t="s">
        <v>47</v>
      </c>
      <c r="AH408" s="38" t="s">
        <v>48</v>
      </c>
      <c r="AI408" s="38" t="s">
        <v>844</v>
      </c>
      <c r="AJ408" s="38" t="s">
        <v>2394</v>
      </c>
      <c r="AK408" s="38" t="s">
        <v>1883</v>
      </c>
      <c r="AL408" s="43"/>
      <c r="AM408" s="38" t="s">
        <v>39</v>
      </c>
      <c r="AN408" s="38" t="s">
        <v>50</v>
      </c>
      <c r="AO408" s="44">
        <v>0</v>
      </c>
      <c r="AP408" s="39">
        <v>44825.670648148145</v>
      </c>
      <c r="AQ408" s="45" t="s">
        <v>41</v>
      </c>
      <c r="AR408">
        <f t="shared" si="27"/>
        <v>12</v>
      </c>
      <c r="AS408" s="35">
        <v>0.51388888888888895</v>
      </c>
    </row>
    <row r="409" spans="1:45" ht="24" customHeight="1">
      <c r="A409" s="10" t="s">
        <v>35</v>
      </c>
      <c r="B409" s="10" t="s">
        <v>1527</v>
      </c>
      <c r="C409" s="42">
        <v>44816.544444444444</v>
      </c>
      <c r="D409" s="42">
        <v>44816.532638888886</v>
      </c>
      <c r="E409" s="10">
        <v>2022</v>
      </c>
      <c r="F409" s="10">
        <f t="shared" si="24"/>
        <v>9</v>
      </c>
      <c r="G409" s="10">
        <f t="shared" si="25"/>
        <v>12</v>
      </c>
      <c r="H409" s="50">
        <f t="shared" si="26"/>
        <v>0.53263888888888888</v>
      </c>
      <c r="I409" s="40" t="s">
        <v>37</v>
      </c>
      <c r="J409" s="40" t="s">
        <v>2395</v>
      </c>
      <c r="K409" s="37">
        <v>11538</v>
      </c>
      <c r="L409" s="41">
        <v>44826.584837962961</v>
      </c>
      <c r="M409" s="40" t="s">
        <v>38</v>
      </c>
      <c r="N409" s="40" t="s">
        <v>39</v>
      </c>
      <c r="O409" s="41"/>
      <c r="P409" s="40" t="s">
        <v>40</v>
      </c>
      <c r="Q409" s="40" t="s">
        <v>56</v>
      </c>
      <c r="R409" s="37">
        <v>1</v>
      </c>
      <c r="S409" s="40" t="s">
        <v>42</v>
      </c>
      <c r="T409" s="37">
        <v>0</v>
      </c>
      <c r="U409" s="40" t="s">
        <v>56</v>
      </c>
      <c r="V409" s="37">
        <v>852878945</v>
      </c>
      <c r="W409" s="40" t="s">
        <v>2396</v>
      </c>
      <c r="X409" s="40" t="s">
        <v>2397</v>
      </c>
      <c r="Y409" s="40" t="s">
        <v>45</v>
      </c>
      <c r="Z409" s="40" t="s">
        <v>1047</v>
      </c>
      <c r="AA409" s="41">
        <v>44816.544999999998</v>
      </c>
      <c r="AB409" s="40" t="s">
        <v>184</v>
      </c>
      <c r="AC409" s="10" t="str">
        <f>VLOOKUP(Data!$AB409,Name!$B:$F,2,FALSE)</f>
        <v>IT Support</v>
      </c>
      <c r="AD409" s="10" t="str">
        <f>VLOOKUP(Data!$AB409,Name!$B:$F,3,FALSE)</f>
        <v>Point IT</v>
      </c>
      <c r="AE409" s="10" t="str">
        <f>VLOOKUP(Data!$AB409,Name!$B:$F,4,FALSE)</f>
        <v>Frist tier</v>
      </c>
      <c r="AF409" s="10" t="str">
        <f>VLOOKUP(Data!$AB409,Name!$B:$F,5,FALSE)</f>
        <v>Frist tier</v>
      </c>
      <c r="AG409" s="40" t="s">
        <v>47</v>
      </c>
      <c r="AH409" s="40" t="s">
        <v>48</v>
      </c>
      <c r="AI409" s="40" t="s">
        <v>792</v>
      </c>
      <c r="AJ409" s="40" t="s">
        <v>2398</v>
      </c>
      <c r="AK409" s="40" t="s">
        <v>123</v>
      </c>
      <c r="AL409" s="46"/>
      <c r="AM409" s="40" t="s">
        <v>39</v>
      </c>
      <c r="AN409" s="40" t="s">
        <v>50</v>
      </c>
      <c r="AO409" s="47">
        <v>0</v>
      </c>
      <c r="AP409" s="41">
        <v>44816.596643518518</v>
      </c>
      <c r="AQ409" s="48" t="s">
        <v>56</v>
      </c>
      <c r="AR409">
        <f t="shared" si="27"/>
        <v>12</v>
      </c>
      <c r="AS409" s="35">
        <v>0.53263888888888888</v>
      </c>
    </row>
    <row r="410" spans="1:45" ht="24" hidden="1" customHeight="1">
      <c r="A410" s="10" t="s">
        <v>35</v>
      </c>
      <c r="B410" s="10" t="s">
        <v>329</v>
      </c>
      <c r="C410" s="42">
        <v>44816.705555555556</v>
      </c>
      <c r="D410" s="42">
        <v>44816.563888888886</v>
      </c>
      <c r="E410" s="10">
        <v>2022</v>
      </c>
      <c r="F410" s="10">
        <f t="shared" si="24"/>
        <v>9</v>
      </c>
      <c r="G410" s="10">
        <f t="shared" si="25"/>
        <v>12</v>
      </c>
      <c r="H410" s="50">
        <f t="shared" si="26"/>
        <v>0.56388888888888888</v>
      </c>
      <c r="I410" s="38" t="s">
        <v>37</v>
      </c>
      <c r="J410" s="38" t="s">
        <v>2399</v>
      </c>
      <c r="K410" s="36">
        <v>11539</v>
      </c>
      <c r="L410" s="39">
        <v>44837.533553240741</v>
      </c>
      <c r="M410" s="38" t="s">
        <v>2400</v>
      </c>
      <c r="N410" s="38" t="s">
        <v>45</v>
      </c>
      <c r="O410" s="39">
        <v>44816.567974537036</v>
      </c>
      <c r="P410" s="38" t="s">
        <v>40</v>
      </c>
      <c r="Q410" s="38" t="s">
        <v>56</v>
      </c>
      <c r="R410" s="36">
        <v>1</v>
      </c>
      <c r="S410" s="38" t="s">
        <v>210</v>
      </c>
      <c r="T410" s="36">
        <v>1</v>
      </c>
      <c r="U410" s="38" t="s">
        <v>56</v>
      </c>
      <c r="V410" s="36">
        <v>8703</v>
      </c>
      <c r="W410" s="38" t="s">
        <v>905</v>
      </c>
      <c r="X410" s="38" t="s">
        <v>906</v>
      </c>
      <c r="Y410" s="38" t="s">
        <v>45</v>
      </c>
      <c r="Z410" s="38" t="s">
        <v>2401</v>
      </c>
      <c r="AA410" s="39">
        <v>44816.705671296295</v>
      </c>
      <c r="AB410" s="38" t="s">
        <v>94</v>
      </c>
      <c r="AC410" s="10" t="str">
        <f>VLOOKUP(Data!$AB410,Name!$B:$F,2,FALSE)</f>
        <v>IT Support</v>
      </c>
      <c r="AD410" s="10" t="str">
        <f>VLOOKUP(Data!$AB410,Name!$B:$F,3,FALSE)</f>
        <v>Point IT</v>
      </c>
      <c r="AE410" s="10" t="str">
        <f>VLOOKUP(Data!$AB410,Name!$B:$F,4,FALSE)</f>
        <v>Second tier</v>
      </c>
      <c r="AF410" s="10" t="str">
        <f>VLOOKUP(Data!$AB410,Name!$B:$F,5,FALSE)</f>
        <v>Onsite</v>
      </c>
      <c r="AG410" s="38" t="s">
        <v>47</v>
      </c>
      <c r="AH410" s="38" t="s">
        <v>48</v>
      </c>
      <c r="AI410" s="38" t="s">
        <v>330</v>
      </c>
      <c r="AJ410" s="38" t="s">
        <v>2399</v>
      </c>
      <c r="AK410" s="38" t="s">
        <v>907</v>
      </c>
      <c r="AL410" s="43"/>
      <c r="AM410" s="38" t="s">
        <v>39</v>
      </c>
      <c r="AN410" s="38" t="s">
        <v>53</v>
      </c>
      <c r="AO410" s="44">
        <v>0</v>
      </c>
      <c r="AP410" s="39">
        <v>44825.675219907411</v>
      </c>
      <c r="AQ410" s="45" t="s">
        <v>56</v>
      </c>
      <c r="AR410">
        <f t="shared" si="27"/>
        <v>13</v>
      </c>
      <c r="AS410" s="35">
        <v>0.56388888888888888</v>
      </c>
    </row>
    <row r="411" spans="1:45" ht="24" hidden="1" customHeight="1">
      <c r="A411" s="10" t="s">
        <v>35</v>
      </c>
      <c r="B411" s="10" t="s">
        <v>178</v>
      </c>
      <c r="C411" s="42">
        <v>44821.565972222219</v>
      </c>
      <c r="D411" s="42">
        <v>44816.565972222219</v>
      </c>
      <c r="E411" s="10">
        <v>2022</v>
      </c>
      <c r="F411" s="10">
        <f t="shared" si="24"/>
        <v>9</v>
      </c>
      <c r="G411" s="10">
        <f t="shared" si="25"/>
        <v>12</v>
      </c>
      <c r="H411" s="50">
        <f t="shared" si="26"/>
        <v>0.56597222222222221</v>
      </c>
      <c r="I411" s="40" t="s">
        <v>37</v>
      </c>
      <c r="J411" s="40" t="s">
        <v>2402</v>
      </c>
      <c r="K411" s="37">
        <v>11540</v>
      </c>
      <c r="L411" s="41">
        <v>44848.555555555555</v>
      </c>
      <c r="M411" s="40" t="s">
        <v>38</v>
      </c>
      <c r="N411" s="40" t="s">
        <v>39</v>
      </c>
      <c r="O411" s="41"/>
      <c r="P411" s="40" t="s">
        <v>40</v>
      </c>
      <c r="Q411" s="40" t="s">
        <v>56</v>
      </c>
      <c r="R411" s="37">
        <v>1</v>
      </c>
      <c r="S411" s="40" t="s">
        <v>179</v>
      </c>
      <c r="T411" s="37">
        <v>0</v>
      </c>
      <c r="U411" s="40" t="s">
        <v>56</v>
      </c>
      <c r="V411" s="37">
        <v>8828</v>
      </c>
      <c r="W411" s="40" t="s">
        <v>857</v>
      </c>
      <c r="X411" s="40" t="s">
        <v>858</v>
      </c>
      <c r="Y411" s="40" t="s">
        <v>45</v>
      </c>
      <c r="Z411" s="40" t="s">
        <v>2403</v>
      </c>
      <c r="AA411" s="41">
        <v>44819.565810185188</v>
      </c>
      <c r="AB411" s="40" t="s">
        <v>46</v>
      </c>
      <c r="AC411" s="10" t="str">
        <f>VLOOKUP(Data!$AB411,Name!$B:$F,2,FALSE)</f>
        <v>IT Support</v>
      </c>
      <c r="AD411" s="10" t="str">
        <f>VLOOKUP(Data!$AB411,Name!$B:$F,3,FALSE)</f>
        <v>Point IT</v>
      </c>
      <c r="AE411" s="10" t="str">
        <f>VLOOKUP(Data!$AB411,Name!$B:$F,4,FALSE)</f>
        <v>Second tier</v>
      </c>
      <c r="AF411" s="10" t="str">
        <f>VLOOKUP(Data!$AB411,Name!$B:$F,5,FALSE)</f>
        <v>Onsite</v>
      </c>
      <c r="AG411" s="40" t="s">
        <v>47</v>
      </c>
      <c r="AH411" s="40" t="s">
        <v>48</v>
      </c>
      <c r="AI411" s="40" t="s">
        <v>182</v>
      </c>
      <c r="AJ411" s="40" t="s">
        <v>2404</v>
      </c>
      <c r="AK411" s="40" t="s">
        <v>540</v>
      </c>
      <c r="AL411" s="46"/>
      <c r="AM411" s="40" t="s">
        <v>39</v>
      </c>
      <c r="AN411" s="40" t="s">
        <v>53</v>
      </c>
      <c r="AO411" s="47">
        <v>0</v>
      </c>
      <c r="AP411" s="41">
        <v>44838.675000000003</v>
      </c>
      <c r="AQ411" s="48" t="s">
        <v>56</v>
      </c>
      <c r="AR411">
        <f t="shared" si="27"/>
        <v>13</v>
      </c>
      <c r="AS411" s="35">
        <v>0.56597222222222221</v>
      </c>
    </row>
    <row r="412" spans="1:45" ht="24" hidden="1" customHeight="1">
      <c r="A412" s="10" t="s">
        <v>35</v>
      </c>
      <c r="B412" s="10" t="s">
        <v>178</v>
      </c>
      <c r="C412" s="42">
        <v>44822.356944444444</v>
      </c>
      <c r="D412" s="42">
        <v>44816.578472222223</v>
      </c>
      <c r="E412" s="10">
        <v>2022</v>
      </c>
      <c r="F412" s="10">
        <f t="shared" si="24"/>
        <v>9</v>
      </c>
      <c r="G412" s="10">
        <f t="shared" si="25"/>
        <v>12</v>
      </c>
      <c r="H412" s="50">
        <f t="shared" si="26"/>
        <v>0.57847222222222217</v>
      </c>
      <c r="I412" s="38" t="s">
        <v>37</v>
      </c>
      <c r="J412" s="38" t="s">
        <v>39</v>
      </c>
      <c r="K412" s="36">
        <v>11541</v>
      </c>
      <c r="L412" s="39">
        <v>44819.454039351855</v>
      </c>
      <c r="M412" s="38" t="s">
        <v>38</v>
      </c>
      <c r="N412" s="38" t="s">
        <v>39</v>
      </c>
      <c r="O412" s="39"/>
      <c r="P412" s="38" t="s">
        <v>40</v>
      </c>
      <c r="Q412" s="38" t="s">
        <v>56</v>
      </c>
      <c r="R412" s="36">
        <v>1</v>
      </c>
      <c r="S412" s="38" t="s">
        <v>311</v>
      </c>
      <c r="T412" s="36">
        <v>0</v>
      </c>
      <c r="U412" s="38" t="s">
        <v>41</v>
      </c>
      <c r="V412" s="36">
        <v>8703</v>
      </c>
      <c r="W412" s="38" t="s">
        <v>905</v>
      </c>
      <c r="X412" s="38" t="s">
        <v>906</v>
      </c>
      <c r="Y412" s="38" t="s">
        <v>66</v>
      </c>
      <c r="Z412" s="38" t="s">
        <v>2405</v>
      </c>
      <c r="AA412" s="39">
        <v>44820.357569444444</v>
      </c>
      <c r="AB412" s="38" t="s">
        <v>103</v>
      </c>
      <c r="AC412" s="10" t="str">
        <f>VLOOKUP(Data!$AB412,Name!$B:$F,2,FALSE)</f>
        <v>IT Support</v>
      </c>
      <c r="AD412" s="10" t="str">
        <f>VLOOKUP(Data!$AB412,Name!$B:$F,3,FALSE)</f>
        <v>Point IT</v>
      </c>
      <c r="AE412" s="10" t="str">
        <f>VLOOKUP(Data!$AB412,Name!$B:$F,4,FALSE)</f>
        <v>Frist tier</v>
      </c>
      <c r="AF412" s="10" t="str">
        <f>VLOOKUP(Data!$AB412,Name!$B:$F,5,FALSE)</f>
        <v>Frist tier</v>
      </c>
      <c r="AG412" s="38" t="s">
        <v>47</v>
      </c>
      <c r="AH412" s="38" t="s">
        <v>48</v>
      </c>
      <c r="AI412" s="38" t="s">
        <v>182</v>
      </c>
      <c r="AJ412" s="38" t="s">
        <v>2406</v>
      </c>
      <c r="AK412" s="38" t="s">
        <v>907</v>
      </c>
      <c r="AL412" s="43"/>
      <c r="AM412" s="38" t="s">
        <v>39</v>
      </c>
      <c r="AN412" s="38" t="s">
        <v>53</v>
      </c>
      <c r="AO412" s="44">
        <v>0</v>
      </c>
      <c r="AP412" s="39">
        <v>44822.357615740744</v>
      </c>
      <c r="AQ412" s="45" t="s">
        <v>56</v>
      </c>
      <c r="AR412">
        <f t="shared" si="27"/>
        <v>13</v>
      </c>
      <c r="AS412" s="35">
        <v>0.57847222222222217</v>
      </c>
    </row>
    <row r="413" spans="1:45" ht="24" hidden="1" customHeight="1">
      <c r="A413" s="10" t="s">
        <v>35</v>
      </c>
      <c r="B413" s="10" t="s">
        <v>36</v>
      </c>
      <c r="C413" s="10"/>
      <c r="D413" s="42">
        <v>44816.59375</v>
      </c>
      <c r="E413" s="10">
        <v>2022</v>
      </c>
      <c r="F413" s="10">
        <f t="shared" si="24"/>
        <v>9</v>
      </c>
      <c r="G413" s="10">
        <f t="shared" si="25"/>
        <v>12</v>
      </c>
      <c r="H413" s="50">
        <f t="shared" si="26"/>
        <v>0.59375</v>
      </c>
      <c r="I413" s="40" t="s">
        <v>37</v>
      </c>
      <c r="J413" s="40" t="s">
        <v>2407</v>
      </c>
      <c r="K413" s="37">
        <v>11542</v>
      </c>
      <c r="L413" s="41">
        <v>44826.594629629632</v>
      </c>
      <c r="M413" s="40" t="s">
        <v>38</v>
      </c>
      <c r="N413" s="40" t="s">
        <v>39</v>
      </c>
      <c r="O413" s="41"/>
      <c r="P413" s="40" t="s">
        <v>40</v>
      </c>
      <c r="Q413" s="40" t="s">
        <v>56</v>
      </c>
      <c r="R413" s="37">
        <v>1</v>
      </c>
      <c r="S413" s="40" t="s">
        <v>82</v>
      </c>
      <c r="T413" s="37">
        <v>0</v>
      </c>
      <c r="U413" s="40" t="s">
        <v>56</v>
      </c>
      <c r="V413" s="37">
        <v>8608</v>
      </c>
      <c r="W413" s="40" t="s">
        <v>43</v>
      </c>
      <c r="X413" s="40" t="s">
        <v>44</v>
      </c>
      <c r="Y413" s="40" t="s">
        <v>39</v>
      </c>
      <c r="Z413" s="40" t="s">
        <v>39</v>
      </c>
      <c r="AA413" s="41"/>
      <c r="AB413" s="40" t="s">
        <v>151</v>
      </c>
      <c r="AC413" s="10" t="str">
        <f>VLOOKUP(Data!$AB413,Name!$B:$F,2,FALSE)</f>
        <v>IT Support</v>
      </c>
      <c r="AD413" s="10" t="str">
        <f>VLOOKUP(Data!$AB413,Name!$B:$F,3,FALSE)</f>
        <v>Point IT</v>
      </c>
      <c r="AE413" s="10" t="str">
        <f>VLOOKUP(Data!$AB413,Name!$B:$F,4,FALSE)</f>
        <v>Second tier</v>
      </c>
      <c r="AF413" s="10" t="str">
        <f>VLOOKUP(Data!$AB413,Name!$B:$F,5,FALSE)</f>
        <v>Onsite</v>
      </c>
      <c r="AG413" s="40" t="s">
        <v>47</v>
      </c>
      <c r="AH413" s="40" t="s">
        <v>160</v>
      </c>
      <c r="AI413" s="40" t="s">
        <v>49</v>
      </c>
      <c r="AJ413" s="40" t="s">
        <v>2408</v>
      </c>
      <c r="AK413" s="40" t="s">
        <v>1256</v>
      </c>
      <c r="AL413" s="46"/>
      <c r="AM413" s="40" t="s">
        <v>39</v>
      </c>
      <c r="AN413" s="40" t="s">
        <v>50</v>
      </c>
      <c r="AO413" s="47">
        <v>0</v>
      </c>
      <c r="AP413" s="41">
        <v>44834.361620370371</v>
      </c>
      <c r="AQ413" s="48" t="s">
        <v>56</v>
      </c>
      <c r="AR413">
        <f t="shared" si="27"/>
        <v>14</v>
      </c>
      <c r="AS413" s="35">
        <v>0.59375</v>
      </c>
    </row>
    <row r="414" spans="1:45" ht="24" hidden="1" customHeight="1">
      <c r="A414" s="10" t="s">
        <v>35</v>
      </c>
      <c r="B414" s="10" t="s">
        <v>171</v>
      </c>
      <c r="C414" s="42">
        <v>44816.627083333333</v>
      </c>
      <c r="D414" s="42">
        <v>44816.595138888886</v>
      </c>
      <c r="E414" s="10">
        <v>2022</v>
      </c>
      <c r="F414" s="10">
        <f t="shared" si="24"/>
        <v>9</v>
      </c>
      <c r="G414" s="10">
        <f t="shared" si="25"/>
        <v>12</v>
      </c>
      <c r="H414" s="50">
        <f t="shared" si="26"/>
        <v>0.59513888888888888</v>
      </c>
      <c r="I414" s="38" t="s">
        <v>37</v>
      </c>
      <c r="J414" s="38" t="s">
        <v>2409</v>
      </c>
      <c r="K414" s="36">
        <v>11543</v>
      </c>
      <c r="L414" s="39">
        <v>44837.658425925925</v>
      </c>
      <c r="M414" s="38" t="s">
        <v>38</v>
      </c>
      <c r="N414" s="38" t="s">
        <v>39</v>
      </c>
      <c r="O414" s="39"/>
      <c r="P414" s="38" t="s">
        <v>40</v>
      </c>
      <c r="Q414" s="38" t="s">
        <v>56</v>
      </c>
      <c r="R414" s="36">
        <v>1</v>
      </c>
      <c r="S414" s="38" t="s">
        <v>42</v>
      </c>
      <c r="T414" s="36">
        <v>0</v>
      </c>
      <c r="U414" s="38" t="s">
        <v>56</v>
      </c>
      <c r="V414" s="36">
        <v>5728</v>
      </c>
      <c r="W414" s="38" t="s">
        <v>98</v>
      </c>
      <c r="X414" s="38" t="s">
        <v>99</v>
      </c>
      <c r="Y414" s="38" t="s">
        <v>45</v>
      </c>
      <c r="Z414" s="38" t="s">
        <v>427</v>
      </c>
      <c r="AA414" s="39">
        <v>44816.608020833337</v>
      </c>
      <c r="AB414" s="38" t="s">
        <v>94</v>
      </c>
      <c r="AC414" s="10" t="str">
        <f>VLOOKUP(Data!$AB414,Name!$B:$F,2,FALSE)</f>
        <v>IT Support</v>
      </c>
      <c r="AD414" s="10" t="str">
        <f>VLOOKUP(Data!$AB414,Name!$B:$F,3,FALSE)</f>
        <v>Point IT</v>
      </c>
      <c r="AE414" s="10" t="str">
        <f>VLOOKUP(Data!$AB414,Name!$B:$F,4,FALSE)</f>
        <v>Second tier</v>
      </c>
      <c r="AF414" s="10" t="str">
        <f>VLOOKUP(Data!$AB414,Name!$B:$F,5,FALSE)</f>
        <v>Onsite</v>
      </c>
      <c r="AG414" s="38" t="s">
        <v>47</v>
      </c>
      <c r="AH414" s="38" t="s">
        <v>48</v>
      </c>
      <c r="AI414" s="38" t="s">
        <v>220</v>
      </c>
      <c r="AJ414" s="38" t="s">
        <v>2410</v>
      </c>
      <c r="AK414" s="38" t="s">
        <v>2411</v>
      </c>
      <c r="AL414" s="43"/>
      <c r="AM414" s="38" t="s">
        <v>39</v>
      </c>
      <c r="AN414" s="38" t="s">
        <v>50</v>
      </c>
      <c r="AO414" s="44">
        <v>0</v>
      </c>
      <c r="AP414" s="39">
        <v>44825.670925925922</v>
      </c>
      <c r="AQ414" s="45" t="s">
        <v>56</v>
      </c>
      <c r="AR414">
        <f t="shared" si="27"/>
        <v>14</v>
      </c>
      <c r="AS414" s="35">
        <v>0.59513888888888888</v>
      </c>
    </row>
    <row r="415" spans="1:45" ht="24" hidden="1" customHeight="1">
      <c r="A415" s="10" t="s">
        <v>35</v>
      </c>
      <c r="B415" s="10" t="s">
        <v>36</v>
      </c>
      <c r="C415" s="10"/>
      <c r="D415" s="42">
        <v>44816.609027777777</v>
      </c>
      <c r="E415" s="10">
        <v>2022</v>
      </c>
      <c r="F415" s="10">
        <f t="shared" si="24"/>
        <v>9</v>
      </c>
      <c r="G415" s="10">
        <f t="shared" si="25"/>
        <v>12</v>
      </c>
      <c r="H415" s="50">
        <f t="shared" si="26"/>
        <v>0.60902777777777783</v>
      </c>
      <c r="I415" s="40" t="s">
        <v>37</v>
      </c>
      <c r="J415" s="40" t="s">
        <v>2412</v>
      </c>
      <c r="K415" s="37">
        <v>11544</v>
      </c>
      <c r="L415" s="41">
        <v>44826.609953703701</v>
      </c>
      <c r="M415" s="40" t="s">
        <v>38</v>
      </c>
      <c r="N415" s="40" t="s">
        <v>39</v>
      </c>
      <c r="O415" s="41"/>
      <c r="P415" s="40" t="s">
        <v>40</v>
      </c>
      <c r="Q415" s="40" t="s">
        <v>56</v>
      </c>
      <c r="R415" s="37">
        <v>1</v>
      </c>
      <c r="S415" s="40" t="s">
        <v>82</v>
      </c>
      <c r="T415" s="37">
        <v>0</v>
      </c>
      <c r="U415" s="40" t="s">
        <v>56</v>
      </c>
      <c r="V415" s="37">
        <v>8652</v>
      </c>
      <c r="W415" s="40" t="s">
        <v>211</v>
      </c>
      <c r="X415" s="40" t="s">
        <v>2041</v>
      </c>
      <c r="Y415" s="40" t="s">
        <v>39</v>
      </c>
      <c r="Z415" s="40" t="s">
        <v>39</v>
      </c>
      <c r="AA415" s="41"/>
      <c r="AB415" s="40" t="s">
        <v>219</v>
      </c>
      <c r="AC415" s="10" t="str">
        <f>VLOOKUP(Data!$AB415,Name!$B:$F,2,FALSE)</f>
        <v>IT Support</v>
      </c>
      <c r="AD415" s="10" t="str">
        <f>VLOOKUP(Data!$AB415,Name!$B:$F,3,FALSE)</f>
        <v>Point IT</v>
      </c>
      <c r="AE415" s="10" t="str">
        <f>VLOOKUP(Data!$AB415,Name!$B:$F,4,FALSE)</f>
        <v>Frist tier</v>
      </c>
      <c r="AF415" s="10" t="str">
        <f>VLOOKUP(Data!$AB415,Name!$B:$F,5,FALSE)</f>
        <v>Frist tier</v>
      </c>
      <c r="AG415" s="40" t="s">
        <v>47</v>
      </c>
      <c r="AH415" s="40" t="s">
        <v>216</v>
      </c>
      <c r="AI415" s="40" t="s">
        <v>118</v>
      </c>
      <c r="AJ415" s="40" t="s">
        <v>2413</v>
      </c>
      <c r="AK415" s="40" t="s">
        <v>1256</v>
      </c>
      <c r="AL415" s="46"/>
      <c r="AM415" s="40" t="s">
        <v>39</v>
      </c>
      <c r="AN415" s="40" t="s">
        <v>50</v>
      </c>
      <c r="AO415" s="47">
        <v>0</v>
      </c>
      <c r="AP415" s="41">
        <v>44824.680219907408</v>
      </c>
      <c r="AQ415" s="48" t="s">
        <v>56</v>
      </c>
      <c r="AR415">
        <f t="shared" si="27"/>
        <v>14</v>
      </c>
      <c r="AS415" s="35">
        <v>0.60902777777777783</v>
      </c>
    </row>
    <row r="416" spans="1:45" ht="24" customHeight="1">
      <c r="A416" s="10" t="s">
        <v>35</v>
      </c>
      <c r="B416" s="10" t="s">
        <v>1527</v>
      </c>
      <c r="C416" s="42">
        <v>44816.626388888886</v>
      </c>
      <c r="D416" s="42">
        <v>44816.612500000003</v>
      </c>
      <c r="E416" s="10">
        <v>2022</v>
      </c>
      <c r="F416" s="10">
        <f t="shared" si="24"/>
        <v>9</v>
      </c>
      <c r="G416" s="10">
        <f t="shared" si="25"/>
        <v>12</v>
      </c>
      <c r="H416" s="50">
        <f t="shared" si="26"/>
        <v>0.61249999999999993</v>
      </c>
      <c r="I416" s="38" t="s">
        <v>37</v>
      </c>
      <c r="J416" s="38" t="s">
        <v>39</v>
      </c>
      <c r="K416" s="36">
        <v>11545</v>
      </c>
      <c r="L416" s="39">
        <v>44819.488298611112</v>
      </c>
      <c r="M416" s="38" t="s">
        <v>38</v>
      </c>
      <c r="N416" s="38" t="s">
        <v>39</v>
      </c>
      <c r="O416" s="39"/>
      <c r="P416" s="38" t="s">
        <v>40</v>
      </c>
      <c r="Q416" s="38" t="s">
        <v>56</v>
      </c>
      <c r="R416" s="36">
        <v>1</v>
      </c>
      <c r="S416" s="38" t="s">
        <v>202</v>
      </c>
      <c r="T416" s="36">
        <v>0</v>
      </c>
      <c r="U416" s="38" t="s">
        <v>41</v>
      </c>
      <c r="V416" s="36">
        <v>8692</v>
      </c>
      <c r="W416" s="38" t="s">
        <v>64</v>
      </c>
      <c r="X416" s="38" t="s">
        <v>65</v>
      </c>
      <c r="Y416" s="38" t="s">
        <v>45</v>
      </c>
      <c r="Z416" s="38" t="s">
        <v>2414</v>
      </c>
      <c r="AA416" s="39">
        <v>44816.626851851855</v>
      </c>
      <c r="AB416" s="38" t="s">
        <v>96</v>
      </c>
      <c r="AC416" s="10" t="str">
        <f>VLOOKUP(Data!$AB416,Name!$B:$F,2,FALSE)</f>
        <v>E-sarabun</v>
      </c>
      <c r="AD416" s="10" t="str">
        <f>VLOOKUP(Data!$AB416,Name!$B:$F,3,FALSE)</f>
        <v>CRA</v>
      </c>
      <c r="AE416" s="10" t="str">
        <f>VLOOKUP(Data!$AB416,Name!$B:$F,4,FALSE)</f>
        <v>Second tier</v>
      </c>
      <c r="AF416" s="10" t="str">
        <f>VLOOKUP(Data!$AB416,Name!$B:$F,5,FALSE)</f>
        <v>Second tier</v>
      </c>
      <c r="AG416" s="38" t="s">
        <v>47</v>
      </c>
      <c r="AH416" s="38" t="s">
        <v>48</v>
      </c>
      <c r="AI416" s="38" t="s">
        <v>97</v>
      </c>
      <c r="AJ416" s="38" t="s">
        <v>2415</v>
      </c>
      <c r="AK416" s="38" t="s">
        <v>1237</v>
      </c>
      <c r="AL416" s="43"/>
      <c r="AM416" s="38" t="s">
        <v>39</v>
      </c>
      <c r="AN416" s="38" t="s">
        <v>53</v>
      </c>
      <c r="AO416" s="44">
        <v>0</v>
      </c>
      <c r="AP416" s="39">
        <v>44816.626851851855</v>
      </c>
      <c r="AQ416" s="45" t="s">
        <v>56</v>
      </c>
      <c r="AR416">
        <f t="shared" si="27"/>
        <v>14</v>
      </c>
      <c r="AS416" s="35">
        <v>0.61249999999999993</v>
      </c>
    </row>
    <row r="417" spans="1:45" ht="24" customHeight="1">
      <c r="A417" s="10" t="s">
        <v>35</v>
      </c>
      <c r="B417" s="10" t="s">
        <v>1527</v>
      </c>
      <c r="C417" s="42">
        <v>44816.644444444442</v>
      </c>
      <c r="D417" s="42">
        <v>44816.616666666669</v>
      </c>
      <c r="E417" s="10">
        <v>2022</v>
      </c>
      <c r="F417" s="10">
        <f t="shared" si="24"/>
        <v>9</v>
      </c>
      <c r="G417" s="10">
        <f t="shared" si="25"/>
        <v>12</v>
      </c>
      <c r="H417" s="50">
        <f t="shared" si="26"/>
        <v>0.6166666666666667</v>
      </c>
      <c r="I417" s="40" t="s">
        <v>37</v>
      </c>
      <c r="J417" s="40" t="s">
        <v>39</v>
      </c>
      <c r="K417" s="37">
        <v>11546</v>
      </c>
      <c r="L417" s="41">
        <v>44819.492199074077</v>
      </c>
      <c r="M417" s="40" t="s">
        <v>2416</v>
      </c>
      <c r="N417" s="40" t="s">
        <v>45</v>
      </c>
      <c r="O417" s="41">
        <v>44816.644583333335</v>
      </c>
      <c r="P417" s="40" t="s">
        <v>40</v>
      </c>
      <c r="Q417" s="40" t="s">
        <v>56</v>
      </c>
      <c r="R417" s="37">
        <v>1</v>
      </c>
      <c r="S417" s="40" t="s">
        <v>202</v>
      </c>
      <c r="T417" s="37">
        <v>1</v>
      </c>
      <c r="U417" s="40" t="s">
        <v>41</v>
      </c>
      <c r="V417" s="37">
        <v>8652</v>
      </c>
      <c r="W417" s="40" t="s">
        <v>211</v>
      </c>
      <c r="X417" s="40" t="s">
        <v>2041</v>
      </c>
      <c r="Y417" s="40" t="s">
        <v>45</v>
      </c>
      <c r="Z417" s="40" t="s">
        <v>2417</v>
      </c>
      <c r="AA417" s="41">
        <v>44816.644861111112</v>
      </c>
      <c r="AB417" s="40" t="s">
        <v>96</v>
      </c>
      <c r="AC417" s="10" t="str">
        <f>VLOOKUP(Data!$AB417,Name!$B:$F,2,FALSE)</f>
        <v>E-sarabun</v>
      </c>
      <c r="AD417" s="10" t="str">
        <f>VLOOKUP(Data!$AB417,Name!$B:$F,3,FALSE)</f>
        <v>CRA</v>
      </c>
      <c r="AE417" s="10" t="str">
        <f>VLOOKUP(Data!$AB417,Name!$B:$F,4,FALSE)</f>
        <v>Second tier</v>
      </c>
      <c r="AF417" s="10" t="str">
        <f>VLOOKUP(Data!$AB417,Name!$B:$F,5,FALSE)</f>
        <v>Second tier</v>
      </c>
      <c r="AG417" s="40" t="s">
        <v>47</v>
      </c>
      <c r="AH417" s="40" t="s">
        <v>48</v>
      </c>
      <c r="AI417" s="40" t="s">
        <v>97</v>
      </c>
      <c r="AJ417" s="40" t="s">
        <v>212</v>
      </c>
      <c r="AK417" s="40" t="s">
        <v>1256</v>
      </c>
      <c r="AL417" s="46"/>
      <c r="AM417" s="40" t="s">
        <v>39</v>
      </c>
      <c r="AN417" s="40" t="s">
        <v>53</v>
      </c>
      <c r="AO417" s="47">
        <v>0</v>
      </c>
      <c r="AP417" s="41">
        <v>44816.644861111112</v>
      </c>
      <c r="AQ417" s="48" t="s">
        <v>56</v>
      </c>
      <c r="AR417">
        <f t="shared" si="27"/>
        <v>14</v>
      </c>
      <c r="AS417" s="35">
        <v>0.6166666666666667</v>
      </c>
    </row>
    <row r="418" spans="1:45" ht="24" hidden="1" customHeight="1">
      <c r="A418" s="10" t="s">
        <v>35</v>
      </c>
      <c r="B418" s="10" t="s">
        <v>178</v>
      </c>
      <c r="C418" s="10"/>
      <c r="D418" s="42">
        <v>44816.632638888892</v>
      </c>
      <c r="E418" s="10">
        <v>2022</v>
      </c>
      <c r="F418" s="10">
        <f t="shared" si="24"/>
        <v>9</v>
      </c>
      <c r="G418" s="10">
        <f t="shared" si="25"/>
        <v>12</v>
      </c>
      <c r="H418" s="50">
        <f t="shared" si="26"/>
        <v>0.63263888888888886</v>
      </c>
      <c r="I418" s="38" t="s">
        <v>37</v>
      </c>
      <c r="J418" s="38" t="s">
        <v>39</v>
      </c>
      <c r="K418" s="36">
        <v>11547</v>
      </c>
      <c r="L418" s="39">
        <v>44824.535532407404</v>
      </c>
      <c r="M418" s="38" t="s">
        <v>38</v>
      </c>
      <c r="N418" s="38" t="s">
        <v>39</v>
      </c>
      <c r="O418" s="39"/>
      <c r="P418" s="38" t="s">
        <v>40</v>
      </c>
      <c r="Q418" s="38" t="s">
        <v>56</v>
      </c>
      <c r="R418" s="36">
        <v>1</v>
      </c>
      <c r="S418" s="38" t="s">
        <v>311</v>
      </c>
      <c r="T418" s="36">
        <v>0</v>
      </c>
      <c r="U418" s="38" t="s">
        <v>41</v>
      </c>
      <c r="V418" s="36">
        <v>623456605</v>
      </c>
      <c r="W418" s="38" t="s">
        <v>2418</v>
      </c>
      <c r="X418" s="38" t="s">
        <v>2419</v>
      </c>
      <c r="Y418" s="38" t="s">
        <v>39</v>
      </c>
      <c r="Z418" s="38" t="s">
        <v>39</v>
      </c>
      <c r="AA418" s="39"/>
      <c r="AB418" s="38" t="s">
        <v>149</v>
      </c>
      <c r="AC418" s="10" t="str">
        <f>VLOOKUP(Data!$AB418,Name!$B:$F,2,FALSE)</f>
        <v>Application Support</v>
      </c>
      <c r="AD418" s="10" t="str">
        <f>VLOOKUP(Data!$AB418,Name!$B:$F,3,FALSE)</f>
        <v>CRA</v>
      </c>
      <c r="AE418" s="10" t="str">
        <f>VLOOKUP(Data!$AB418,Name!$B:$F,4,FALSE)</f>
        <v>Second tier</v>
      </c>
      <c r="AF418" s="10" t="str">
        <f>VLOOKUP(Data!$AB418,Name!$B:$F,5,FALSE)</f>
        <v>Second tier</v>
      </c>
      <c r="AG418" s="38" t="s">
        <v>47</v>
      </c>
      <c r="AH418" s="38" t="s">
        <v>160</v>
      </c>
      <c r="AI418" s="38" t="s">
        <v>182</v>
      </c>
      <c r="AJ418" s="38" t="s">
        <v>2420</v>
      </c>
      <c r="AK418" s="38" t="s">
        <v>1824</v>
      </c>
      <c r="AL418" s="43"/>
      <c r="AM418" s="38" t="s">
        <v>39</v>
      </c>
      <c r="AN418" s="38" t="s">
        <v>53</v>
      </c>
      <c r="AO418" s="44">
        <v>0</v>
      </c>
      <c r="AP418" s="39">
        <v>44820.393171296295</v>
      </c>
      <c r="AQ418" s="45" t="s">
        <v>56</v>
      </c>
      <c r="AR418">
        <f t="shared" si="27"/>
        <v>15</v>
      </c>
      <c r="AS418" s="35">
        <v>0.63263888888888886</v>
      </c>
    </row>
    <row r="419" spans="1:45" ht="24" customHeight="1">
      <c r="A419" s="10" t="s">
        <v>35</v>
      </c>
      <c r="B419" s="10" t="s">
        <v>1527</v>
      </c>
      <c r="C419" s="42">
        <v>44816.645138888889</v>
      </c>
      <c r="D419" s="42">
        <v>44816.636805555558</v>
      </c>
      <c r="E419" s="10">
        <v>2022</v>
      </c>
      <c r="F419" s="10">
        <f t="shared" si="24"/>
        <v>9</v>
      </c>
      <c r="G419" s="10">
        <f t="shared" si="25"/>
        <v>12</v>
      </c>
      <c r="H419" s="50">
        <f t="shared" si="26"/>
        <v>0.63680555555555551</v>
      </c>
      <c r="I419" s="40" t="s">
        <v>37</v>
      </c>
      <c r="J419" s="40" t="s">
        <v>2421</v>
      </c>
      <c r="K419" s="37">
        <v>11548</v>
      </c>
      <c r="L419" s="41">
        <v>44826.637638888889</v>
      </c>
      <c r="M419" s="40" t="s">
        <v>38</v>
      </c>
      <c r="N419" s="40" t="s">
        <v>39</v>
      </c>
      <c r="O419" s="41"/>
      <c r="P419" s="40" t="s">
        <v>40</v>
      </c>
      <c r="Q419" s="40" t="s">
        <v>56</v>
      </c>
      <c r="R419" s="37">
        <v>1</v>
      </c>
      <c r="S419" s="40" t="s">
        <v>104</v>
      </c>
      <c r="T419" s="37">
        <v>0</v>
      </c>
      <c r="U419" s="40" t="s">
        <v>56</v>
      </c>
      <c r="V419" s="37">
        <v>6451</v>
      </c>
      <c r="W419" s="40" t="s">
        <v>296</v>
      </c>
      <c r="X419" s="40" t="s">
        <v>297</v>
      </c>
      <c r="Y419" s="40" t="s">
        <v>45</v>
      </c>
      <c r="Z419" s="40" t="s">
        <v>2422</v>
      </c>
      <c r="AA419" s="41">
        <v>44816.645277777781</v>
      </c>
      <c r="AB419" s="40" t="s">
        <v>223</v>
      </c>
      <c r="AC419" s="10" t="str">
        <f>VLOOKUP(Data!$AB419,Name!$B:$F,2,FALSE)</f>
        <v>IT Support</v>
      </c>
      <c r="AD419" s="10" t="str">
        <f>VLOOKUP(Data!$AB419,Name!$B:$F,3,FALSE)</f>
        <v>Point IT</v>
      </c>
      <c r="AE419" s="10" t="str">
        <f>VLOOKUP(Data!$AB419,Name!$B:$F,4,FALSE)</f>
        <v>Second tier</v>
      </c>
      <c r="AF419" s="10" t="str">
        <f>VLOOKUP(Data!$AB419,Name!$B:$F,5,FALSE)</f>
        <v>Onsite</v>
      </c>
      <c r="AG419" s="40" t="s">
        <v>47</v>
      </c>
      <c r="AH419" s="40" t="s">
        <v>48</v>
      </c>
      <c r="AI419" s="40" t="s">
        <v>455</v>
      </c>
      <c r="AJ419" s="40" t="s">
        <v>418</v>
      </c>
      <c r="AK419" s="40" t="s">
        <v>587</v>
      </c>
      <c r="AL419" s="46"/>
      <c r="AM419" s="40" t="s">
        <v>39</v>
      </c>
      <c r="AN419" s="40" t="s">
        <v>50</v>
      </c>
      <c r="AO419" s="47">
        <v>0</v>
      </c>
      <c r="AP419" s="41">
        <v>44816.645277777781</v>
      </c>
      <c r="AQ419" s="48" t="s">
        <v>56</v>
      </c>
      <c r="AR419">
        <f t="shared" si="27"/>
        <v>15</v>
      </c>
      <c r="AS419" s="35">
        <v>0.63680555555555551</v>
      </c>
    </row>
    <row r="420" spans="1:45" ht="24" customHeight="1">
      <c r="A420" s="10" t="s">
        <v>35</v>
      </c>
      <c r="B420" s="10" t="s">
        <v>1527</v>
      </c>
      <c r="C420" s="42">
        <v>44818.879861111112</v>
      </c>
      <c r="D420" s="42">
        <v>44816.648611111108</v>
      </c>
      <c r="E420" s="10">
        <v>2022</v>
      </c>
      <c r="F420" s="10">
        <f t="shared" si="24"/>
        <v>9</v>
      </c>
      <c r="G420" s="10">
        <f t="shared" si="25"/>
        <v>12</v>
      </c>
      <c r="H420" s="50">
        <f t="shared" si="26"/>
        <v>0.64861111111111114</v>
      </c>
      <c r="I420" s="38" t="s">
        <v>37</v>
      </c>
      <c r="J420" s="38" t="s">
        <v>2423</v>
      </c>
      <c r="K420" s="36">
        <v>11549</v>
      </c>
      <c r="L420" s="39">
        <v>44830.649305555555</v>
      </c>
      <c r="M420" s="38" t="s">
        <v>38</v>
      </c>
      <c r="N420" s="38" t="s">
        <v>39</v>
      </c>
      <c r="O420" s="39"/>
      <c r="P420" s="38" t="s">
        <v>40</v>
      </c>
      <c r="Q420" s="38" t="s">
        <v>56</v>
      </c>
      <c r="R420" s="36">
        <v>1</v>
      </c>
      <c r="S420" s="38" t="s">
        <v>42</v>
      </c>
      <c r="T420" s="36">
        <v>0</v>
      </c>
      <c r="U420" s="38" t="s">
        <v>56</v>
      </c>
      <c r="V420" s="36">
        <v>827678353</v>
      </c>
      <c r="W420" s="38" t="s">
        <v>2424</v>
      </c>
      <c r="X420" s="38" t="s">
        <v>2425</v>
      </c>
      <c r="Y420" s="38" t="s">
        <v>45</v>
      </c>
      <c r="Z420" s="38" t="s">
        <v>2426</v>
      </c>
      <c r="AA420" s="39">
        <v>44816.824745370373</v>
      </c>
      <c r="AB420" s="38" t="s">
        <v>215</v>
      </c>
      <c r="AC420" s="10" t="str">
        <f>VLOOKUP(Data!$AB420,Name!$B:$F,2,FALSE)</f>
        <v>IT Support</v>
      </c>
      <c r="AD420" s="10" t="str">
        <f>VLOOKUP(Data!$AB420,Name!$B:$F,3,FALSE)</f>
        <v>CRA</v>
      </c>
      <c r="AE420" s="10" t="str">
        <f>VLOOKUP(Data!$AB420,Name!$B:$F,4,FALSE)</f>
        <v>Second tier</v>
      </c>
      <c r="AF420" s="10" t="str">
        <f>VLOOKUP(Data!$AB420,Name!$B:$F,5,FALSE)</f>
        <v>Onsite</v>
      </c>
      <c r="AG420" s="38" t="s">
        <v>52</v>
      </c>
      <c r="AH420" s="38" t="s">
        <v>48</v>
      </c>
      <c r="AI420" s="38" t="s">
        <v>475</v>
      </c>
      <c r="AJ420" s="38" t="s">
        <v>2427</v>
      </c>
      <c r="AK420" s="38" t="s">
        <v>670</v>
      </c>
      <c r="AL420" s="43">
        <v>44686</v>
      </c>
      <c r="AM420" s="38" t="s">
        <v>39</v>
      </c>
      <c r="AN420" s="38" t="s">
        <v>50</v>
      </c>
      <c r="AO420" s="44">
        <v>0</v>
      </c>
      <c r="AP420" s="39">
        <v>44819.472557870373</v>
      </c>
      <c r="AQ420" s="45" t="s">
        <v>56</v>
      </c>
      <c r="AR420">
        <f t="shared" si="27"/>
        <v>15</v>
      </c>
      <c r="AS420" s="35">
        <v>0.64861111111111114</v>
      </c>
    </row>
    <row r="421" spans="1:45" ht="24" hidden="1" customHeight="1">
      <c r="A421" s="10" t="s">
        <v>35</v>
      </c>
      <c r="B421" s="10" t="s">
        <v>499</v>
      </c>
      <c r="C421" s="10"/>
      <c r="D421" s="42">
        <v>44816.658333333333</v>
      </c>
      <c r="E421" s="10">
        <v>2022</v>
      </c>
      <c r="F421" s="10">
        <f t="shared" si="24"/>
        <v>9</v>
      </c>
      <c r="G421" s="10">
        <f t="shared" si="25"/>
        <v>12</v>
      </c>
      <c r="H421" s="50">
        <f t="shared" si="26"/>
        <v>0.65833333333333333</v>
      </c>
      <c r="I421" s="40" t="s">
        <v>37</v>
      </c>
      <c r="J421" s="40" t="s">
        <v>39</v>
      </c>
      <c r="K421" s="37">
        <v>11550</v>
      </c>
      <c r="L421" s="41">
        <v>44834.5</v>
      </c>
      <c r="M421" s="40" t="s">
        <v>2428</v>
      </c>
      <c r="N421" s="40" t="s">
        <v>66</v>
      </c>
      <c r="O421" s="41">
        <v>44823.39565972222</v>
      </c>
      <c r="P421" s="40" t="s">
        <v>40</v>
      </c>
      <c r="Q421" s="40" t="s">
        <v>56</v>
      </c>
      <c r="R421" s="37">
        <v>1</v>
      </c>
      <c r="S421" s="40" t="s">
        <v>452</v>
      </c>
      <c r="T421" s="37">
        <v>1</v>
      </c>
      <c r="U421" s="40" t="s">
        <v>41</v>
      </c>
      <c r="V421" s="37">
        <v>6386</v>
      </c>
      <c r="W421" s="40" t="s">
        <v>970</v>
      </c>
      <c r="X421" s="40" t="s">
        <v>971</v>
      </c>
      <c r="Y421" s="40" t="s">
        <v>39</v>
      </c>
      <c r="Z421" s="40" t="s">
        <v>39</v>
      </c>
      <c r="AA421" s="41"/>
      <c r="AB421" s="40" t="s">
        <v>227</v>
      </c>
      <c r="AC421" s="10" t="str">
        <f>VLOOKUP(Data!$AB421,Name!$B:$F,2,FALSE)</f>
        <v>Programer</v>
      </c>
      <c r="AD421" s="10" t="str">
        <f>VLOOKUP(Data!$AB421,Name!$B:$F,3,FALSE)</f>
        <v>CRA</v>
      </c>
      <c r="AE421" s="10" t="str">
        <f>VLOOKUP(Data!$AB421,Name!$B:$F,4,FALSE)</f>
        <v>Second tier</v>
      </c>
      <c r="AF421" s="10" t="str">
        <f>VLOOKUP(Data!$AB421,Name!$B:$F,5,FALSE)</f>
        <v>Second tier</v>
      </c>
      <c r="AG421" s="40" t="s">
        <v>47</v>
      </c>
      <c r="AH421" s="40" t="s">
        <v>160</v>
      </c>
      <c r="AI421" s="40" t="s">
        <v>502</v>
      </c>
      <c r="AJ421" s="40" t="s">
        <v>2429</v>
      </c>
      <c r="AK421" s="40" t="s">
        <v>2430</v>
      </c>
      <c r="AL421" s="46"/>
      <c r="AM421" s="40" t="s">
        <v>39</v>
      </c>
      <c r="AN421" s="40" t="s">
        <v>53</v>
      </c>
      <c r="AO421" s="47">
        <v>0</v>
      </c>
      <c r="AP421" s="41">
        <v>44827.534756944442</v>
      </c>
      <c r="AQ421" s="48" t="s">
        <v>56</v>
      </c>
      <c r="AR421">
        <f t="shared" si="27"/>
        <v>15</v>
      </c>
      <c r="AS421" s="35">
        <v>0.65833333333333333</v>
      </c>
    </row>
    <row r="422" spans="1:45" ht="24" hidden="1" customHeight="1">
      <c r="A422" s="10" t="s">
        <v>35</v>
      </c>
      <c r="B422" s="10" t="s">
        <v>178</v>
      </c>
      <c r="C422" s="10"/>
      <c r="D422" s="42">
        <v>44816.665972222225</v>
      </c>
      <c r="E422" s="10">
        <v>2022</v>
      </c>
      <c r="F422" s="10">
        <f t="shared" si="24"/>
        <v>9</v>
      </c>
      <c r="G422" s="10">
        <f t="shared" si="25"/>
        <v>12</v>
      </c>
      <c r="H422" s="50">
        <f t="shared" si="26"/>
        <v>0.66597222222222219</v>
      </c>
      <c r="I422" s="38" t="s">
        <v>37</v>
      </c>
      <c r="J422" s="38" t="s">
        <v>2431</v>
      </c>
      <c r="K422" s="36">
        <v>11551</v>
      </c>
      <c r="L422" s="39">
        <v>44827.541666666664</v>
      </c>
      <c r="M422" s="38" t="s">
        <v>2432</v>
      </c>
      <c r="N422" s="38" t="s">
        <v>45</v>
      </c>
      <c r="O422" s="39">
        <v>44816.669594907406</v>
      </c>
      <c r="P422" s="38" t="s">
        <v>40</v>
      </c>
      <c r="Q422" s="38" t="s">
        <v>56</v>
      </c>
      <c r="R422" s="36">
        <v>2</v>
      </c>
      <c r="S422" s="38" t="s">
        <v>253</v>
      </c>
      <c r="T422" s="36">
        <v>1</v>
      </c>
      <c r="U422" s="38" t="s">
        <v>41</v>
      </c>
      <c r="V422" s="36">
        <v>935031852</v>
      </c>
      <c r="W422" s="38" t="s">
        <v>659</v>
      </c>
      <c r="X422" s="38" t="s">
        <v>660</v>
      </c>
      <c r="Y422" s="38" t="s">
        <v>39</v>
      </c>
      <c r="Z422" s="38" t="s">
        <v>39</v>
      </c>
      <c r="AA422" s="39"/>
      <c r="AB422" s="38" t="s">
        <v>215</v>
      </c>
      <c r="AC422" s="10" t="str">
        <f>VLOOKUP(Data!$AB422,Name!$B:$F,2,FALSE)</f>
        <v>IT Support</v>
      </c>
      <c r="AD422" s="10" t="str">
        <f>VLOOKUP(Data!$AB422,Name!$B:$F,3,FALSE)</f>
        <v>CRA</v>
      </c>
      <c r="AE422" s="10" t="str">
        <f>VLOOKUP(Data!$AB422,Name!$B:$F,4,FALSE)</f>
        <v>Second tier</v>
      </c>
      <c r="AF422" s="10" t="str">
        <f>VLOOKUP(Data!$AB422,Name!$B:$F,5,FALSE)</f>
        <v>Onsite</v>
      </c>
      <c r="AG422" s="38" t="s">
        <v>47</v>
      </c>
      <c r="AH422" s="38" t="s">
        <v>216</v>
      </c>
      <c r="AI422" s="38" t="s">
        <v>182</v>
      </c>
      <c r="AJ422" s="38" t="s">
        <v>2431</v>
      </c>
      <c r="AK422" s="38" t="s">
        <v>291</v>
      </c>
      <c r="AL422" s="43"/>
      <c r="AM422" s="38" t="s">
        <v>39</v>
      </c>
      <c r="AN422" s="38" t="s">
        <v>53</v>
      </c>
      <c r="AO422" s="44">
        <v>0</v>
      </c>
      <c r="AP422" s="39">
        <v>44826.401886574073</v>
      </c>
      <c r="AQ422" s="45" t="s">
        <v>56</v>
      </c>
      <c r="AR422">
        <f t="shared" si="27"/>
        <v>15</v>
      </c>
      <c r="AS422" s="35">
        <v>0.66597222222222219</v>
      </c>
    </row>
    <row r="423" spans="1:45" ht="24" customHeight="1">
      <c r="A423" s="10" t="s">
        <v>35</v>
      </c>
      <c r="B423" s="10" t="s">
        <v>1527</v>
      </c>
      <c r="C423" s="42">
        <v>44819.441666666666</v>
      </c>
      <c r="D423" s="42">
        <v>44816.740972222222</v>
      </c>
      <c r="E423" s="10">
        <v>2022</v>
      </c>
      <c r="F423" s="10">
        <f t="shared" si="24"/>
        <v>9</v>
      </c>
      <c r="G423" s="10">
        <f t="shared" si="25"/>
        <v>12</v>
      </c>
      <c r="H423" s="50">
        <f t="shared" si="26"/>
        <v>0.74097222222222225</v>
      </c>
      <c r="I423" s="40" t="s">
        <v>37</v>
      </c>
      <c r="J423" s="40" t="s">
        <v>2433</v>
      </c>
      <c r="K423" s="37">
        <v>11552</v>
      </c>
      <c r="L423" s="41">
        <v>44823.621354166666</v>
      </c>
      <c r="M423" s="40" t="s">
        <v>38</v>
      </c>
      <c r="N423" s="40" t="s">
        <v>39</v>
      </c>
      <c r="O423" s="41"/>
      <c r="P423" s="40" t="s">
        <v>40</v>
      </c>
      <c r="Q423" s="40" t="s">
        <v>41</v>
      </c>
      <c r="R423" s="37">
        <v>1</v>
      </c>
      <c r="S423" s="40" t="s">
        <v>541</v>
      </c>
      <c r="T423" s="37">
        <v>0</v>
      </c>
      <c r="U423" s="40" t="s">
        <v>41</v>
      </c>
      <c r="V423" s="37">
        <v>6130</v>
      </c>
      <c r="W423" s="40" t="s">
        <v>2434</v>
      </c>
      <c r="X423" s="40" t="s">
        <v>215</v>
      </c>
      <c r="Y423" s="40" t="s">
        <v>45</v>
      </c>
      <c r="Z423" s="40" t="s">
        <v>2435</v>
      </c>
      <c r="AA423" s="41">
        <v>44817.404826388891</v>
      </c>
      <c r="AB423" s="40" t="s">
        <v>215</v>
      </c>
      <c r="AC423" s="10" t="str">
        <f>VLOOKUP(Data!$AB423,Name!$B:$F,2,FALSE)</f>
        <v>IT Support</v>
      </c>
      <c r="AD423" s="10" t="str">
        <f>VLOOKUP(Data!$AB423,Name!$B:$F,3,FALSE)</f>
        <v>CRA</v>
      </c>
      <c r="AE423" s="10" t="str">
        <f>VLOOKUP(Data!$AB423,Name!$B:$F,4,FALSE)</f>
        <v>Second tier</v>
      </c>
      <c r="AF423" s="10" t="str">
        <f>VLOOKUP(Data!$AB423,Name!$B:$F,5,FALSE)</f>
        <v>Onsite</v>
      </c>
      <c r="AG423" s="40" t="s">
        <v>52</v>
      </c>
      <c r="AH423" s="40" t="s">
        <v>48</v>
      </c>
      <c r="AI423" s="40" t="s">
        <v>455</v>
      </c>
      <c r="AJ423" s="40" t="s">
        <v>2436</v>
      </c>
      <c r="AK423" s="40" t="s">
        <v>613</v>
      </c>
      <c r="AL423" s="46"/>
      <c r="AM423" s="40" t="s">
        <v>39</v>
      </c>
      <c r="AN423" s="40" t="s">
        <v>50</v>
      </c>
      <c r="AO423" s="47">
        <v>0</v>
      </c>
      <c r="AP423" s="41">
        <v>44819.442187499997</v>
      </c>
      <c r="AQ423" s="48" t="s">
        <v>41</v>
      </c>
      <c r="AR423">
        <f t="shared" si="27"/>
        <v>17</v>
      </c>
      <c r="AS423" s="35">
        <v>0.74097222222222225</v>
      </c>
    </row>
    <row r="424" spans="1:45" ht="24" hidden="1" customHeight="1">
      <c r="A424" s="10" t="s">
        <v>35</v>
      </c>
      <c r="B424" s="10" t="s">
        <v>36</v>
      </c>
      <c r="C424" s="42">
        <v>44817.609722222223</v>
      </c>
      <c r="D424" s="42">
        <v>44817.333333333336</v>
      </c>
      <c r="E424" s="10">
        <v>2022</v>
      </c>
      <c r="F424" s="10">
        <f t="shared" si="24"/>
        <v>9</v>
      </c>
      <c r="G424" s="10">
        <f t="shared" si="25"/>
        <v>13</v>
      </c>
      <c r="H424" s="50">
        <f t="shared" si="26"/>
        <v>0.33333333333333331</v>
      </c>
      <c r="I424" s="38" t="s">
        <v>37</v>
      </c>
      <c r="J424" s="38" t="s">
        <v>2437</v>
      </c>
      <c r="K424" s="36">
        <v>11553</v>
      </c>
      <c r="L424" s="39">
        <v>44827.362847222219</v>
      </c>
      <c r="M424" s="38" t="s">
        <v>38</v>
      </c>
      <c r="N424" s="38" t="s">
        <v>39</v>
      </c>
      <c r="O424" s="39"/>
      <c r="P424" s="38" t="s">
        <v>40</v>
      </c>
      <c r="Q424" s="38" t="s">
        <v>56</v>
      </c>
      <c r="R424" s="36">
        <v>1</v>
      </c>
      <c r="S424" s="38" t="s">
        <v>42</v>
      </c>
      <c r="T424" s="36">
        <v>0</v>
      </c>
      <c r="U424" s="38" t="s">
        <v>56</v>
      </c>
      <c r="V424" s="36">
        <v>945494944</v>
      </c>
      <c r="W424" s="38" t="s">
        <v>555</v>
      </c>
      <c r="X424" s="38" t="s">
        <v>556</v>
      </c>
      <c r="Y424" s="38" t="s">
        <v>45</v>
      </c>
      <c r="Z424" s="38" t="s">
        <v>2438</v>
      </c>
      <c r="AA424" s="39">
        <v>44817.58153935185</v>
      </c>
      <c r="AB424" s="38" t="s">
        <v>58</v>
      </c>
      <c r="AC424" s="10" t="str">
        <f>VLOOKUP(Data!$AB424,Name!$B:$F,2,FALSE)</f>
        <v>IT Support</v>
      </c>
      <c r="AD424" s="10" t="str">
        <f>VLOOKUP(Data!$AB424,Name!$B:$F,3,FALSE)</f>
        <v>Point IT</v>
      </c>
      <c r="AE424" s="10" t="str">
        <f>VLOOKUP(Data!$AB424,Name!$B:$F,4,FALSE)</f>
        <v>Second tier</v>
      </c>
      <c r="AF424" s="10" t="str">
        <f>VLOOKUP(Data!$AB424,Name!$B:$F,5,FALSE)</f>
        <v>Onsite</v>
      </c>
      <c r="AG424" s="38" t="s">
        <v>47</v>
      </c>
      <c r="AH424" s="38" t="s">
        <v>48</v>
      </c>
      <c r="AI424" s="38" t="s">
        <v>49</v>
      </c>
      <c r="AJ424" s="38" t="s">
        <v>2439</v>
      </c>
      <c r="AK424" s="38" t="s">
        <v>2440</v>
      </c>
      <c r="AL424" s="43">
        <v>44686</v>
      </c>
      <c r="AM424" s="38" t="s">
        <v>39</v>
      </c>
      <c r="AN424" s="38" t="s">
        <v>50</v>
      </c>
      <c r="AO424" s="44">
        <v>0</v>
      </c>
      <c r="AP424" s="39">
        <v>44826.599120370367</v>
      </c>
      <c r="AQ424" s="45" t="s">
        <v>56</v>
      </c>
      <c r="AR424">
        <f t="shared" si="27"/>
        <v>8</v>
      </c>
      <c r="AS424" s="35">
        <v>0.33333333333333331</v>
      </c>
    </row>
    <row r="425" spans="1:45" ht="24" hidden="1" customHeight="1">
      <c r="A425" s="10" t="s">
        <v>35</v>
      </c>
      <c r="B425" s="10" t="s">
        <v>36</v>
      </c>
      <c r="C425" s="42">
        <v>44817.61041666667</v>
      </c>
      <c r="D425" s="42">
        <v>44817.364583333336</v>
      </c>
      <c r="E425" s="10">
        <v>2022</v>
      </c>
      <c r="F425" s="10">
        <f t="shared" si="24"/>
        <v>9</v>
      </c>
      <c r="G425" s="10">
        <f t="shared" si="25"/>
        <v>13</v>
      </c>
      <c r="H425" s="50">
        <f t="shared" si="26"/>
        <v>0.36458333333333331</v>
      </c>
      <c r="I425" s="40" t="s">
        <v>37</v>
      </c>
      <c r="J425" s="40" t="s">
        <v>2441</v>
      </c>
      <c r="K425" s="37">
        <v>11554</v>
      </c>
      <c r="L425" s="41">
        <v>44819.648738425924</v>
      </c>
      <c r="M425" s="40" t="s">
        <v>38</v>
      </c>
      <c r="N425" s="40" t="s">
        <v>39</v>
      </c>
      <c r="O425" s="41"/>
      <c r="P425" s="40" t="s">
        <v>40</v>
      </c>
      <c r="Q425" s="40" t="s">
        <v>56</v>
      </c>
      <c r="R425" s="37">
        <v>1</v>
      </c>
      <c r="S425" s="40" t="s">
        <v>82</v>
      </c>
      <c r="T425" s="37">
        <v>0</v>
      </c>
      <c r="U425" s="40" t="s">
        <v>41</v>
      </c>
      <c r="V425" s="37">
        <v>6682</v>
      </c>
      <c r="W425" s="40" t="s">
        <v>826</v>
      </c>
      <c r="X425" s="40" t="s">
        <v>2442</v>
      </c>
      <c r="Y425" s="40" t="s">
        <v>45</v>
      </c>
      <c r="Z425" s="40" t="s">
        <v>2443</v>
      </c>
      <c r="AA425" s="41">
        <v>44817.576643518521</v>
      </c>
      <c r="AB425" s="40" t="s">
        <v>46</v>
      </c>
      <c r="AC425" s="10" t="str">
        <f>VLOOKUP(Data!$AB425,Name!$B:$F,2,FALSE)</f>
        <v>IT Support</v>
      </c>
      <c r="AD425" s="10" t="str">
        <f>VLOOKUP(Data!$AB425,Name!$B:$F,3,FALSE)</f>
        <v>Point IT</v>
      </c>
      <c r="AE425" s="10" t="str">
        <f>VLOOKUP(Data!$AB425,Name!$B:$F,4,FALSE)</f>
        <v>Second tier</v>
      </c>
      <c r="AF425" s="10" t="str">
        <f>VLOOKUP(Data!$AB425,Name!$B:$F,5,FALSE)</f>
        <v>Onsite</v>
      </c>
      <c r="AG425" s="40" t="s">
        <v>47</v>
      </c>
      <c r="AH425" s="40" t="s">
        <v>48</v>
      </c>
      <c r="AI425" s="40" t="s">
        <v>118</v>
      </c>
      <c r="AJ425" s="40" t="s">
        <v>827</v>
      </c>
      <c r="AK425" s="40" t="s">
        <v>328</v>
      </c>
      <c r="AL425" s="46"/>
      <c r="AM425" s="40" t="s">
        <v>39</v>
      </c>
      <c r="AN425" s="40" t="s">
        <v>50</v>
      </c>
      <c r="AO425" s="47">
        <v>0</v>
      </c>
      <c r="AP425" s="41">
        <v>44817.610543981478</v>
      </c>
      <c r="AQ425" s="48" t="s">
        <v>56</v>
      </c>
      <c r="AR425">
        <f t="shared" si="27"/>
        <v>8</v>
      </c>
      <c r="AS425" s="35">
        <v>0.36458333333333331</v>
      </c>
    </row>
    <row r="426" spans="1:45" ht="24" hidden="1" customHeight="1">
      <c r="A426" s="10" t="s">
        <v>35</v>
      </c>
      <c r="B426" s="10" t="s">
        <v>36</v>
      </c>
      <c r="C426" s="42">
        <v>44817.625694444447</v>
      </c>
      <c r="D426" s="42">
        <v>44817.371527777781</v>
      </c>
      <c r="E426" s="10">
        <v>2022</v>
      </c>
      <c r="F426" s="10">
        <f t="shared" si="24"/>
        <v>9</v>
      </c>
      <c r="G426" s="10">
        <f t="shared" si="25"/>
        <v>13</v>
      </c>
      <c r="H426" s="50">
        <f t="shared" si="26"/>
        <v>0.37152777777777773</v>
      </c>
      <c r="I426" s="38" t="s">
        <v>37</v>
      </c>
      <c r="J426" s="38" t="s">
        <v>2444</v>
      </c>
      <c r="K426" s="36">
        <v>11555</v>
      </c>
      <c r="L426" s="39">
        <v>44827.41375</v>
      </c>
      <c r="M426" s="38" t="s">
        <v>38</v>
      </c>
      <c r="N426" s="38" t="s">
        <v>39</v>
      </c>
      <c r="O426" s="39"/>
      <c r="P426" s="38" t="s">
        <v>40</v>
      </c>
      <c r="Q426" s="38" t="s">
        <v>56</v>
      </c>
      <c r="R426" s="36">
        <v>1</v>
      </c>
      <c r="S426" s="38" t="s">
        <v>42</v>
      </c>
      <c r="T426" s="36">
        <v>0</v>
      </c>
      <c r="U426" s="38" t="s">
        <v>56</v>
      </c>
      <c r="V426" s="36">
        <v>5742</v>
      </c>
      <c r="W426" s="38" t="s">
        <v>2445</v>
      </c>
      <c r="X426" s="38" t="s">
        <v>2446</v>
      </c>
      <c r="Y426" s="38" t="s">
        <v>45</v>
      </c>
      <c r="Z426" s="38" t="s">
        <v>2447</v>
      </c>
      <c r="AA426" s="39">
        <v>44817.585243055553</v>
      </c>
      <c r="AB426" s="38" t="s">
        <v>81</v>
      </c>
      <c r="AC426" s="10" t="str">
        <f>VLOOKUP(Data!$AB426,Name!$B:$F,2,FALSE)</f>
        <v>IT Support</v>
      </c>
      <c r="AD426" s="10" t="str">
        <f>VLOOKUP(Data!$AB426,Name!$B:$F,3,FALSE)</f>
        <v>Point IT</v>
      </c>
      <c r="AE426" s="10" t="str">
        <f>VLOOKUP(Data!$AB426,Name!$B:$F,4,FALSE)</f>
        <v>Second tier</v>
      </c>
      <c r="AF426" s="10" t="str">
        <f>VLOOKUP(Data!$AB426,Name!$B:$F,5,FALSE)</f>
        <v>Onsite</v>
      </c>
      <c r="AG426" s="38" t="s">
        <v>47</v>
      </c>
      <c r="AH426" s="38" t="s">
        <v>48</v>
      </c>
      <c r="AI426" s="38" t="s">
        <v>128</v>
      </c>
      <c r="AJ426" s="38" t="s">
        <v>374</v>
      </c>
      <c r="AK426" s="38" t="s">
        <v>467</v>
      </c>
      <c r="AL426" s="43"/>
      <c r="AM426" s="38" t="s">
        <v>39</v>
      </c>
      <c r="AN426" s="38" t="s">
        <v>50</v>
      </c>
      <c r="AO426" s="44">
        <v>0</v>
      </c>
      <c r="AP426" s="39">
        <v>44817.626250000001</v>
      </c>
      <c r="AQ426" s="45" t="s">
        <v>56</v>
      </c>
      <c r="AR426">
        <f t="shared" si="27"/>
        <v>8</v>
      </c>
      <c r="AS426" s="35">
        <v>0.37152777777777773</v>
      </c>
    </row>
    <row r="427" spans="1:45" ht="24" customHeight="1">
      <c r="A427" s="10" t="s">
        <v>35</v>
      </c>
      <c r="B427" s="10" t="s">
        <v>1527</v>
      </c>
      <c r="C427" s="10"/>
      <c r="D427" s="42">
        <v>44817.373611111114</v>
      </c>
      <c r="E427" s="10">
        <v>2022</v>
      </c>
      <c r="F427" s="10">
        <f t="shared" si="24"/>
        <v>9</v>
      </c>
      <c r="G427" s="10">
        <f t="shared" si="25"/>
        <v>13</v>
      </c>
      <c r="H427" s="50">
        <f t="shared" si="26"/>
        <v>0.37361111111111112</v>
      </c>
      <c r="I427" s="40" t="s">
        <v>37</v>
      </c>
      <c r="J427" s="40" t="s">
        <v>2448</v>
      </c>
      <c r="K427" s="37">
        <v>11556</v>
      </c>
      <c r="L427" s="41">
        <v>44827.374548611115</v>
      </c>
      <c r="M427" s="40" t="s">
        <v>38</v>
      </c>
      <c r="N427" s="40" t="s">
        <v>39</v>
      </c>
      <c r="O427" s="41"/>
      <c r="P427" s="40" t="s">
        <v>40</v>
      </c>
      <c r="Q427" s="40" t="s">
        <v>56</v>
      </c>
      <c r="R427" s="37">
        <v>1</v>
      </c>
      <c r="S427" s="40" t="s">
        <v>42</v>
      </c>
      <c r="T427" s="37">
        <v>0</v>
      </c>
      <c r="U427" s="40" t="s">
        <v>56</v>
      </c>
      <c r="V427" s="37">
        <v>949891619</v>
      </c>
      <c r="W427" s="40" t="s">
        <v>833</v>
      </c>
      <c r="X427" s="40" t="s">
        <v>1352</v>
      </c>
      <c r="Y427" s="40" t="s">
        <v>39</v>
      </c>
      <c r="Z427" s="40" t="s">
        <v>39</v>
      </c>
      <c r="AA427" s="41"/>
      <c r="AB427" s="40" t="s">
        <v>177</v>
      </c>
      <c r="AC427" s="10" t="str">
        <f>VLOOKUP(Data!$AB427,Name!$B:$F,2,FALSE)</f>
        <v>IT Manager</v>
      </c>
      <c r="AD427" s="10" t="str">
        <f>VLOOKUP(Data!$AB427,Name!$B:$F,3,FALSE)</f>
        <v>CRA</v>
      </c>
      <c r="AE427" s="10" t="str">
        <f>VLOOKUP(Data!$AB427,Name!$B:$F,4,FALSE)</f>
        <v>Second tier</v>
      </c>
      <c r="AF427" s="10" t="str">
        <f>VLOOKUP(Data!$AB427,Name!$B:$F,5,FALSE)</f>
        <v>Second tier</v>
      </c>
      <c r="AG427" s="40" t="s">
        <v>47</v>
      </c>
      <c r="AH427" s="40" t="s">
        <v>160</v>
      </c>
      <c r="AI427" s="40" t="s">
        <v>107</v>
      </c>
      <c r="AJ427" s="40" t="s">
        <v>2449</v>
      </c>
      <c r="AK427" s="40" t="s">
        <v>328</v>
      </c>
      <c r="AL427" s="46"/>
      <c r="AM427" s="40" t="s">
        <v>39</v>
      </c>
      <c r="AN427" s="40" t="s">
        <v>50</v>
      </c>
      <c r="AO427" s="47">
        <v>0</v>
      </c>
      <c r="AP427" s="41">
        <v>44817.409270833334</v>
      </c>
      <c r="AQ427" s="48" t="s">
        <v>56</v>
      </c>
      <c r="AR427">
        <f t="shared" si="27"/>
        <v>8</v>
      </c>
      <c r="AS427" s="35">
        <v>0.37361111111111112</v>
      </c>
    </row>
    <row r="428" spans="1:45" ht="24" customHeight="1">
      <c r="A428" s="10" t="s">
        <v>35</v>
      </c>
      <c r="B428" s="10" t="s">
        <v>1527</v>
      </c>
      <c r="C428" s="42">
        <v>44825.65625</v>
      </c>
      <c r="D428" s="42">
        <v>44817.381249999999</v>
      </c>
      <c r="E428" s="10">
        <v>2022</v>
      </c>
      <c r="F428" s="10">
        <f t="shared" si="24"/>
        <v>9</v>
      </c>
      <c r="G428" s="10">
        <f t="shared" si="25"/>
        <v>13</v>
      </c>
      <c r="H428" s="50">
        <f t="shared" si="26"/>
        <v>0.38125000000000003</v>
      </c>
      <c r="I428" s="38" t="s">
        <v>37</v>
      </c>
      <c r="J428" s="38" t="s">
        <v>2450</v>
      </c>
      <c r="K428" s="36">
        <v>11557</v>
      </c>
      <c r="L428" s="39">
        <v>44827.508414351854</v>
      </c>
      <c r="M428" s="38" t="s">
        <v>38</v>
      </c>
      <c r="N428" s="38" t="s">
        <v>39</v>
      </c>
      <c r="O428" s="39"/>
      <c r="P428" s="38" t="s">
        <v>40</v>
      </c>
      <c r="Q428" s="38" t="s">
        <v>56</v>
      </c>
      <c r="R428" s="36">
        <v>1</v>
      </c>
      <c r="S428" s="38" t="s">
        <v>187</v>
      </c>
      <c r="T428" s="36">
        <v>0</v>
      </c>
      <c r="U428" s="38" t="s">
        <v>41</v>
      </c>
      <c r="V428" s="36">
        <v>6739</v>
      </c>
      <c r="W428" s="38" t="s">
        <v>1937</v>
      </c>
      <c r="X428" s="38" t="s">
        <v>1938</v>
      </c>
      <c r="Y428" s="38" t="s">
        <v>45</v>
      </c>
      <c r="Z428" s="38" t="s">
        <v>2451</v>
      </c>
      <c r="AA428" s="39">
        <v>44825.656331018516</v>
      </c>
      <c r="AB428" s="38" t="s">
        <v>184</v>
      </c>
      <c r="AC428" s="10" t="str">
        <f>VLOOKUP(Data!$AB428,Name!$B:$F,2,FALSE)</f>
        <v>IT Support</v>
      </c>
      <c r="AD428" s="10" t="str">
        <f>VLOOKUP(Data!$AB428,Name!$B:$F,3,FALSE)</f>
        <v>Point IT</v>
      </c>
      <c r="AE428" s="10" t="str">
        <f>VLOOKUP(Data!$AB428,Name!$B:$F,4,FALSE)</f>
        <v>Frist tier</v>
      </c>
      <c r="AF428" s="10" t="str">
        <f>VLOOKUP(Data!$AB428,Name!$B:$F,5,FALSE)</f>
        <v>Frist tier</v>
      </c>
      <c r="AG428" s="38" t="s">
        <v>47</v>
      </c>
      <c r="AH428" s="38" t="s">
        <v>48</v>
      </c>
      <c r="AI428" s="38" t="s">
        <v>792</v>
      </c>
      <c r="AJ428" s="38" t="s">
        <v>2450</v>
      </c>
      <c r="AK428" s="38" t="s">
        <v>1256</v>
      </c>
      <c r="AL428" s="43"/>
      <c r="AM428" s="38" t="s">
        <v>39</v>
      </c>
      <c r="AN428" s="38" t="s">
        <v>50</v>
      </c>
      <c r="AO428" s="44">
        <v>0</v>
      </c>
      <c r="AP428" s="39">
        <v>44825.656331018516</v>
      </c>
      <c r="AQ428" s="45" t="s">
        <v>56</v>
      </c>
      <c r="AR428">
        <f t="shared" si="27"/>
        <v>9</v>
      </c>
      <c r="AS428" s="35">
        <v>0.38125000000000003</v>
      </c>
    </row>
    <row r="429" spans="1:45" ht="24" hidden="1" customHeight="1">
      <c r="A429" s="10" t="s">
        <v>35</v>
      </c>
      <c r="B429" s="10" t="s">
        <v>178</v>
      </c>
      <c r="C429" s="42">
        <v>44817.626388888886</v>
      </c>
      <c r="D429" s="42">
        <v>44817.385416666664</v>
      </c>
      <c r="E429" s="10">
        <v>2022</v>
      </c>
      <c r="F429" s="10">
        <f t="shared" si="24"/>
        <v>9</v>
      </c>
      <c r="G429" s="10">
        <f t="shared" si="25"/>
        <v>13</v>
      </c>
      <c r="H429" s="50">
        <f t="shared" si="26"/>
        <v>0.38541666666666669</v>
      </c>
      <c r="I429" s="40" t="s">
        <v>37</v>
      </c>
      <c r="J429" s="40" t="s">
        <v>2452</v>
      </c>
      <c r="K429" s="37">
        <v>11558</v>
      </c>
      <c r="L429" s="41">
        <v>44827.437037037038</v>
      </c>
      <c r="M429" s="40" t="s">
        <v>38</v>
      </c>
      <c r="N429" s="40" t="s">
        <v>39</v>
      </c>
      <c r="O429" s="41"/>
      <c r="P429" s="40" t="s">
        <v>40</v>
      </c>
      <c r="Q429" s="40" t="s">
        <v>56</v>
      </c>
      <c r="R429" s="37">
        <v>1</v>
      </c>
      <c r="S429" s="40" t="s">
        <v>73</v>
      </c>
      <c r="T429" s="37">
        <v>0</v>
      </c>
      <c r="U429" s="40" t="s">
        <v>56</v>
      </c>
      <c r="V429" s="37">
        <v>623285599</v>
      </c>
      <c r="W429" s="40" t="s">
        <v>590</v>
      </c>
      <c r="X429" s="40" t="s">
        <v>591</v>
      </c>
      <c r="Y429" s="40" t="s">
        <v>45</v>
      </c>
      <c r="Z429" s="40" t="s">
        <v>2453</v>
      </c>
      <c r="AA429" s="41">
        <v>44817.57545138889</v>
      </c>
      <c r="AB429" s="40" t="s">
        <v>46</v>
      </c>
      <c r="AC429" s="10" t="str">
        <f>VLOOKUP(Data!$AB429,Name!$B:$F,2,FALSE)</f>
        <v>IT Support</v>
      </c>
      <c r="AD429" s="10" t="str">
        <f>VLOOKUP(Data!$AB429,Name!$B:$F,3,FALSE)</f>
        <v>Point IT</v>
      </c>
      <c r="AE429" s="10" t="str">
        <f>VLOOKUP(Data!$AB429,Name!$B:$F,4,FALSE)</f>
        <v>Second tier</v>
      </c>
      <c r="AF429" s="10" t="str">
        <f>VLOOKUP(Data!$AB429,Name!$B:$F,5,FALSE)</f>
        <v>Onsite</v>
      </c>
      <c r="AG429" s="40" t="s">
        <v>47</v>
      </c>
      <c r="AH429" s="40" t="s">
        <v>48</v>
      </c>
      <c r="AI429" s="40" t="s">
        <v>182</v>
      </c>
      <c r="AJ429" s="40" t="s">
        <v>2454</v>
      </c>
      <c r="AK429" s="40" t="s">
        <v>1256</v>
      </c>
      <c r="AL429" s="46">
        <v>44686</v>
      </c>
      <c r="AM429" s="40" t="s">
        <v>39</v>
      </c>
      <c r="AN429" s="40" t="s">
        <v>53</v>
      </c>
      <c r="AO429" s="47">
        <v>0</v>
      </c>
      <c r="AP429" s="41">
        <v>44817.627395833333</v>
      </c>
      <c r="AQ429" s="48" t="s">
        <v>56</v>
      </c>
      <c r="AR429">
        <f t="shared" si="27"/>
        <v>9</v>
      </c>
      <c r="AS429" s="35">
        <v>0.38541666666666669</v>
      </c>
    </row>
    <row r="430" spans="1:45" ht="24" hidden="1" customHeight="1">
      <c r="A430" s="10" t="s">
        <v>35</v>
      </c>
      <c r="B430" s="10" t="s">
        <v>178</v>
      </c>
      <c r="C430" s="42">
        <v>44817.626388888886</v>
      </c>
      <c r="D430" s="42">
        <v>44817.386111111111</v>
      </c>
      <c r="E430" s="10">
        <v>2022</v>
      </c>
      <c r="F430" s="10">
        <f t="shared" si="24"/>
        <v>9</v>
      </c>
      <c r="G430" s="10">
        <f t="shared" si="25"/>
        <v>13</v>
      </c>
      <c r="H430" s="50">
        <f t="shared" si="26"/>
        <v>0.38611111111111113</v>
      </c>
      <c r="I430" s="38" t="s">
        <v>37</v>
      </c>
      <c r="J430" s="38" t="s">
        <v>2455</v>
      </c>
      <c r="K430" s="36">
        <v>11559</v>
      </c>
      <c r="L430" s="39">
        <v>44837.644930555558</v>
      </c>
      <c r="M430" s="38" t="s">
        <v>38</v>
      </c>
      <c r="N430" s="38" t="s">
        <v>39</v>
      </c>
      <c r="O430" s="39"/>
      <c r="P430" s="38" t="s">
        <v>40</v>
      </c>
      <c r="Q430" s="38" t="s">
        <v>56</v>
      </c>
      <c r="R430" s="36">
        <v>1</v>
      </c>
      <c r="S430" s="38" t="s">
        <v>54</v>
      </c>
      <c r="T430" s="36">
        <v>0</v>
      </c>
      <c r="U430" s="38" t="s">
        <v>56</v>
      </c>
      <c r="V430" s="36">
        <v>6569</v>
      </c>
      <c r="W430" s="38" t="s">
        <v>201</v>
      </c>
      <c r="X430" s="38" t="s">
        <v>1250</v>
      </c>
      <c r="Y430" s="38" t="s">
        <v>45</v>
      </c>
      <c r="Z430" s="38" t="s">
        <v>2456</v>
      </c>
      <c r="AA430" s="39">
        <v>44817.399131944447</v>
      </c>
      <c r="AB430" s="38" t="s">
        <v>94</v>
      </c>
      <c r="AC430" s="10" t="str">
        <f>VLOOKUP(Data!$AB430,Name!$B:$F,2,FALSE)</f>
        <v>IT Support</v>
      </c>
      <c r="AD430" s="10" t="str">
        <f>VLOOKUP(Data!$AB430,Name!$B:$F,3,FALSE)</f>
        <v>Point IT</v>
      </c>
      <c r="AE430" s="10" t="str">
        <f>VLOOKUP(Data!$AB430,Name!$B:$F,4,FALSE)</f>
        <v>Second tier</v>
      </c>
      <c r="AF430" s="10" t="str">
        <f>VLOOKUP(Data!$AB430,Name!$B:$F,5,FALSE)</f>
        <v>Onsite</v>
      </c>
      <c r="AG430" s="38" t="s">
        <v>47</v>
      </c>
      <c r="AH430" s="38" t="s">
        <v>48</v>
      </c>
      <c r="AI430" s="38" t="s">
        <v>182</v>
      </c>
      <c r="AJ430" s="38" t="s">
        <v>2457</v>
      </c>
      <c r="AK430" s="38" t="s">
        <v>630</v>
      </c>
      <c r="AL430" s="43"/>
      <c r="AM430" s="38" t="s">
        <v>39</v>
      </c>
      <c r="AN430" s="38" t="s">
        <v>53</v>
      </c>
      <c r="AO430" s="44">
        <v>0</v>
      </c>
      <c r="AP430" s="39">
        <v>44825.656736111108</v>
      </c>
      <c r="AQ430" s="45" t="s">
        <v>56</v>
      </c>
      <c r="AR430">
        <f t="shared" si="27"/>
        <v>9</v>
      </c>
      <c r="AS430" s="35">
        <v>0.38611111111111113</v>
      </c>
    </row>
    <row r="431" spans="1:45" ht="24" hidden="1" customHeight="1">
      <c r="A431" s="10" t="s">
        <v>35</v>
      </c>
      <c r="B431" s="10" t="s">
        <v>178</v>
      </c>
      <c r="C431" s="42">
        <v>44820.692361111112</v>
      </c>
      <c r="D431" s="42">
        <v>44817.388888888891</v>
      </c>
      <c r="E431" s="10">
        <v>2022</v>
      </c>
      <c r="F431" s="10">
        <f t="shared" si="24"/>
        <v>9</v>
      </c>
      <c r="G431" s="10">
        <f t="shared" si="25"/>
        <v>13</v>
      </c>
      <c r="H431" s="50">
        <f t="shared" si="26"/>
        <v>0.3888888888888889</v>
      </c>
      <c r="I431" s="40" t="s">
        <v>37</v>
      </c>
      <c r="J431" s="40" t="s">
        <v>2458</v>
      </c>
      <c r="K431" s="37">
        <v>11560</v>
      </c>
      <c r="L431" s="41">
        <v>44831.423101851855</v>
      </c>
      <c r="M431" s="40" t="s">
        <v>38</v>
      </c>
      <c r="N431" s="40" t="s">
        <v>39</v>
      </c>
      <c r="O431" s="41"/>
      <c r="P431" s="40" t="s">
        <v>40</v>
      </c>
      <c r="Q431" s="40" t="s">
        <v>56</v>
      </c>
      <c r="R431" s="37">
        <v>1</v>
      </c>
      <c r="S431" s="40" t="s">
        <v>54</v>
      </c>
      <c r="T431" s="37">
        <v>0</v>
      </c>
      <c r="U431" s="40" t="s">
        <v>56</v>
      </c>
      <c r="V431" s="37">
        <v>6419</v>
      </c>
      <c r="W431" s="40" t="s">
        <v>2459</v>
      </c>
      <c r="X431" s="40" t="s">
        <v>2460</v>
      </c>
      <c r="Y431" s="40" t="s">
        <v>45</v>
      </c>
      <c r="Z431" s="40" t="s">
        <v>2461</v>
      </c>
      <c r="AA431" s="41">
        <v>44818.659675925926</v>
      </c>
      <c r="AB431" s="40" t="s">
        <v>51</v>
      </c>
      <c r="AC431" s="10" t="str">
        <f>VLOOKUP(Data!$AB431,Name!$B:$F,2,FALSE)</f>
        <v>IT Support</v>
      </c>
      <c r="AD431" s="10" t="str">
        <f>VLOOKUP(Data!$AB431,Name!$B:$F,3,FALSE)</f>
        <v>Point IT</v>
      </c>
      <c r="AE431" s="10" t="str">
        <f>VLOOKUP(Data!$AB431,Name!$B:$F,4,FALSE)</f>
        <v>Second tier</v>
      </c>
      <c r="AF431" s="10" t="str">
        <f>VLOOKUP(Data!$AB431,Name!$B:$F,5,FALSE)</f>
        <v>Onsite</v>
      </c>
      <c r="AG431" s="40" t="s">
        <v>47</v>
      </c>
      <c r="AH431" s="40" t="s">
        <v>48</v>
      </c>
      <c r="AI431" s="40" t="s">
        <v>182</v>
      </c>
      <c r="AJ431" s="40" t="s">
        <v>2462</v>
      </c>
      <c r="AK431" s="40" t="s">
        <v>515</v>
      </c>
      <c r="AL431" s="46"/>
      <c r="AM431" s="40" t="s">
        <v>39</v>
      </c>
      <c r="AN431" s="40" t="s">
        <v>53</v>
      </c>
      <c r="AO431" s="47">
        <v>0</v>
      </c>
      <c r="AP431" s="41">
        <v>44820.692546296297</v>
      </c>
      <c r="AQ431" s="48" t="s">
        <v>56</v>
      </c>
      <c r="AR431">
        <f t="shared" si="27"/>
        <v>9</v>
      </c>
      <c r="AS431" s="35">
        <v>0.3888888888888889</v>
      </c>
    </row>
    <row r="432" spans="1:45" ht="24" customHeight="1">
      <c r="A432" s="10" t="s">
        <v>35</v>
      </c>
      <c r="B432" s="10" t="s">
        <v>1527</v>
      </c>
      <c r="C432" s="42">
        <v>44817.398611111108</v>
      </c>
      <c r="D432" s="42">
        <v>44817.397916666669</v>
      </c>
      <c r="E432" s="10">
        <v>2022</v>
      </c>
      <c r="F432" s="10">
        <f t="shared" si="24"/>
        <v>9</v>
      </c>
      <c r="G432" s="10">
        <f t="shared" si="25"/>
        <v>13</v>
      </c>
      <c r="H432" s="50">
        <f t="shared" si="26"/>
        <v>0.3979166666666667</v>
      </c>
      <c r="I432" s="38" t="s">
        <v>37</v>
      </c>
      <c r="J432" s="38" t="s">
        <v>2463</v>
      </c>
      <c r="K432" s="36">
        <v>11561</v>
      </c>
      <c r="L432" s="39">
        <v>44841.341874999998</v>
      </c>
      <c r="M432" s="38" t="s">
        <v>38</v>
      </c>
      <c r="N432" s="38" t="s">
        <v>39</v>
      </c>
      <c r="O432" s="39"/>
      <c r="P432" s="38" t="s">
        <v>40</v>
      </c>
      <c r="Q432" s="38" t="s">
        <v>41</v>
      </c>
      <c r="R432" s="36">
        <v>1</v>
      </c>
      <c r="S432" s="38" t="s">
        <v>42</v>
      </c>
      <c r="T432" s="36">
        <v>0</v>
      </c>
      <c r="U432" s="38" t="s">
        <v>41</v>
      </c>
      <c r="V432" s="36">
        <v>642175520</v>
      </c>
      <c r="W432" s="38" t="s">
        <v>194</v>
      </c>
      <c r="X432" s="38" t="s">
        <v>195</v>
      </c>
      <c r="Y432" s="38" t="s">
        <v>45</v>
      </c>
      <c r="Z432" s="38" t="s">
        <v>1064</v>
      </c>
      <c r="AA432" s="39">
        <v>44817.398634259262</v>
      </c>
      <c r="AB432" s="38" t="s">
        <v>196</v>
      </c>
      <c r="AC432" s="10" t="str">
        <f>VLOOKUP(Data!$AB432,Name!$B:$F,2,FALSE)</f>
        <v>Application Support</v>
      </c>
      <c r="AD432" s="10" t="str">
        <f>VLOOKUP(Data!$AB432,Name!$B:$F,3,FALSE)</f>
        <v>CRA</v>
      </c>
      <c r="AE432" s="10" t="str">
        <f>VLOOKUP(Data!$AB432,Name!$B:$F,4,FALSE)</f>
        <v>Second tier</v>
      </c>
      <c r="AF432" s="10" t="str">
        <f>VLOOKUP(Data!$AB432,Name!$B:$F,5,FALSE)</f>
        <v>Second tier</v>
      </c>
      <c r="AG432" s="38" t="s">
        <v>235</v>
      </c>
      <c r="AH432" s="38" t="s">
        <v>48</v>
      </c>
      <c r="AI432" s="38" t="s">
        <v>197</v>
      </c>
      <c r="AJ432" s="38" t="s">
        <v>870</v>
      </c>
      <c r="AK432" s="38" t="s">
        <v>538</v>
      </c>
      <c r="AL432" s="43"/>
      <c r="AM432" s="38" t="s">
        <v>39</v>
      </c>
      <c r="AN432" s="38" t="s">
        <v>50</v>
      </c>
      <c r="AO432" s="44">
        <v>0</v>
      </c>
      <c r="AP432" s="39">
        <v>44838.466874999998</v>
      </c>
      <c r="AQ432" s="45" t="s">
        <v>41</v>
      </c>
      <c r="AR432">
        <f t="shared" si="27"/>
        <v>9</v>
      </c>
      <c r="AS432" s="35">
        <v>0.3979166666666667</v>
      </c>
    </row>
    <row r="433" spans="1:45" ht="24" hidden="1" customHeight="1">
      <c r="A433" s="10" t="s">
        <v>35</v>
      </c>
      <c r="B433" s="10" t="s">
        <v>329</v>
      </c>
      <c r="C433" s="42">
        <v>44817.402777777781</v>
      </c>
      <c r="D433" s="42">
        <v>44817.4</v>
      </c>
      <c r="E433" s="10">
        <v>2022</v>
      </c>
      <c r="F433" s="10">
        <f t="shared" si="24"/>
        <v>9</v>
      </c>
      <c r="G433" s="10">
        <f t="shared" si="25"/>
        <v>13</v>
      </c>
      <c r="H433" s="50">
        <f t="shared" si="26"/>
        <v>0.39999999999999997</v>
      </c>
      <c r="I433" s="40" t="s">
        <v>37</v>
      </c>
      <c r="J433" s="40" t="s">
        <v>2464</v>
      </c>
      <c r="K433" s="37">
        <v>11562</v>
      </c>
      <c r="L433" s="41">
        <v>44848.464733796296</v>
      </c>
      <c r="M433" s="40" t="s">
        <v>38</v>
      </c>
      <c r="N433" s="40" t="s">
        <v>39</v>
      </c>
      <c r="O433" s="41"/>
      <c r="P433" s="40" t="s">
        <v>40</v>
      </c>
      <c r="Q433" s="40" t="s">
        <v>41</v>
      </c>
      <c r="R433" s="37">
        <v>1</v>
      </c>
      <c r="S433" s="40" t="s">
        <v>39</v>
      </c>
      <c r="T433" s="37">
        <v>0</v>
      </c>
      <c r="U433" s="40" t="s">
        <v>56</v>
      </c>
      <c r="V433" s="37">
        <v>642175520</v>
      </c>
      <c r="W433" s="40" t="s">
        <v>194</v>
      </c>
      <c r="X433" s="40" t="s">
        <v>195</v>
      </c>
      <c r="Y433" s="40" t="s">
        <v>45</v>
      </c>
      <c r="Z433" s="40" t="s">
        <v>2465</v>
      </c>
      <c r="AA433" s="41">
        <v>44817.40289351852</v>
      </c>
      <c r="AB433" s="40" t="s">
        <v>196</v>
      </c>
      <c r="AC433" s="10" t="str">
        <f>VLOOKUP(Data!$AB433,Name!$B:$F,2,FALSE)</f>
        <v>Application Support</v>
      </c>
      <c r="AD433" s="10" t="str">
        <f>VLOOKUP(Data!$AB433,Name!$B:$F,3,FALSE)</f>
        <v>CRA</v>
      </c>
      <c r="AE433" s="10" t="str">
        <f>VLOOKUP(Data!$AB433,Name!$B:$F,4,FALSE)</f>
        <v>Second tier</v>
      </c>
      <c r="AF433" s="10" t="str">
        <f>VLOOKUP(Data!$AB433,Name!$B:$F,5,FALSE)</f>
        <v>Second tier</v>
      </c>
      <c r="AG433" s="40" t="s">
        <v>52</v>
      </c>
      <c r="AH433" s="40" t="s">
        <v>48</v>
      </c>
      <c r="AI433" s="40" t="s">
        <v>425</v>
      </c>
      <c r="AJ433" s="40" t="s">
        <v>2466</v>
      </c>
      <c r="AK433" s="40" t="s">
        <v>538</v>
      </c>
      <c r="AL433" s="46"/>
      <c r="AM433" s="40" t="s">
        <v>39</v>
      </c>
      <c r="AN433" s="40" t="s">
        <v>50</v>
      </c>
      <c r="AO433" s="47">
        <v>0</v>
      </c>
      <c r="AP433" s="41">
        <v>44838.466817129629</v>
      </c>
      <c r="AQ433" s="48" t="s">
        <v>41</v>
      </c>
      <c r="AR433">
        <f t="shared" si="27"/>
        <v>9</v>
      </c>
      <c r="AS433" s="35">
        <v>0.39999999999999997</v>
      </c>
    </row>
    <row r="434" spans="1:45" ht="24" customHeight="1">
      <c r="A434" s="10" t="s">
        <v>35</v>
      </c>
      <c r="B434" s="10" t="s">
        <v>1527</v>
      </c>
      <c r="C434" s="42">
        <v>44817.402083333334</v>
      </c>
      <c r="D434" s="42">
        <v>44817.401388888888</v>
      </c>
      <c r="E434" s="10">
        <v>2022</v>
      </c>
      <c r="F434" s="10">
        <f t="shared" si="24"/>
        <v>9</v>
      </c>
      <c r="G434" s="10">
        <f t="shared" si="25"/>
        <v>13</v>
      </c>
      <c r="H434" s="50">
        <f t="shared" si="26"/>
        <v>0.40138888888888885</v>
      </c>
      <c r="I434" s="38" t="s">
        <v>37</v>
      </c>
      <c r="J434" s="38" t="s">
        <v>2467</v>
      </c>
      <c r="K434" s="36">
        <v>11563</v>
      </c>
      <c r="L434" s="39">
        <v>44819.653738425928</v>
      </c>
      <c r="M434" s="38" t="s">
        <v>38</v>
      </c>
      <c r="N434" s="38" t="s">
        <v>39</v>
      </c>
      <c r="O434" s="39"/>
      <c r="P434" s="38" t="s">
        <v>40</v>
      </c>
      <c r="Q434" s="38" t="s">
        <v>41</v>
      </c>
      <c r="R434" s="36">
        <v>1</v>
      </c>
      <c r="S434" s="38" t="s">
        <v>42</v>
      </c>
      <c r="T434" s="36">
        <v>0</v>
      </c>
      <c r="U434" s="38" t="s">
        <v>41</v>
      </c>
      <c r="V434" s="36">
        <v>642175520</v>
      </c>
      <c r="W434" s="38" t="s">
        <v>194</v>
      </c>
      <c r="X434" s="38" t="s">
        <v>195</v>
      </c>
      <c r="Y434" s="38" t="s">
        <v>45</v>
      </c>
      <c r="Z434" s="38" t="s">
        <v>2468</v>
      </c>
      <c r="AA434" s="39">
        <v>44817.402106481481</v>
      </c>
      <c r="AB434" s="38" t="s">
        <v>196</v>
      </c>
      <c r="AC434" s="10" t="str">
        <f>VLOOKUP(Data!$AB434,Name!$B:$F,2,FALSE)</f>
        <v>Application Support</v>
      </c>
      <c r="AD434" s="10" t="str">
        <f>VLOOKUP(Data!$AB434,Name!$B:$F,3,FALSE)</f>
        <v>CRA</v>
      </c>
      <c r="AE434" s="10" t="str">
        <f>VLOOKUP(Data!$AB434,Name!$B:$F,4,FALSE)</f>
        <v>Second tier</v>
      </c>
      <c r="AF434" s="10" t="str">
        <f>VLOOKUP(Data!$AB434,Name!$B:$F,5,FALSE)</f>
        <v>Second tier</v>
      </c>
      <c r="AG434" s="38" t="s">
        <v>235</v>
      </c>
      <c r="AH434" s="38" t="s">
        <v>48</v>
      </c>
      <c r="AI434" s="38" t="s">
        <v>197</v>
      </c>
      <c r="AJ434" s="38" t="s">
        <v>2469</v>
      </c>
      <c r="AK434" s="38" t="s">
        <v>538</v>
      </c>
      <c r="AL434" s="43"/>
      <c r="AM434" s="38" t="s">
        <v>39</v>
      </c>
      <c r="AN434" s="38" t="s">
        <v>50</v>
      </c>
      <c r="AO434" s="44">
        <v>0</v>
      </c>
      <c r="AP434" s="39">
        <v>44817.403738425928</v>
      </c>
      <c r="AQ434" s="45" t="s">
        <v>41</v>
      </c>
      <c r="AR434">
        <f t="shared" si="27"/>
        <v>9</v>
      </c>
      <c r="AS434" s="35">
        <v>0.40138888888888885</v>
      </c>
    </row>
    <row r="435" spans="1:45" ht="24" customHeight="1">
      <c r="A435" s="10" t="s">
        <v>35</v>
      </c>
      <c r="B435" s="10" t="s">
        <v>1527</v>
      </c>
      <c r="C435" s="42">
        <v>44817.411805555559</v>
      </c>
      <c r="D435" s="42">
        <v>44817.401388888888</v>
      </c>
      <c r="E435" s="10">
        <v>2022</v>
      </c>
      <c r="F435" s="10">
        <f t="shared" si="24"/>
        <v>9</v>
      </c>
      <c r="G435" s="10">
        <f t="shared" si="25"/>
        <v>13</v>
      </c>
      <c r="H435" s="50">
        <f t="shared" si="26"/>
        <v>0.40138888888888885</v>
      </c>
      <c r="I435" s="40" t="s">
        <v>37</v>
      </c>
      <c r="J435" s="40" t="s">
        <v>39</v>
      </c>
      <c r="K435" s="37">
        <v>11564</v>
      </c>
      <c r="L435" s="41">
        <v>44819.652627314812</v>
      </c>
      <c r="M435" s="40" t="s">
        <v>38</v>
      </c>
      <c r="N435" s="40" t="s">
        <v>39</v>
      </c>
      <c r="O435" s="41"/>
      <c r="P435" s="40" t="s">
        <v>40</v>
      </c>
      <c r="Q435" s="40" t="s">
        <v>56</v>
      </c>
      <c r="R435" s="37">
        <v>1</v>
      </c>
      <c r="S435" s="40" t="s">
        <v>135</v>
      </c>
      <c r="T435" s="37">
        <v>0</v>
      </c>
      <c r="U435" s="40" t="s">
        <v>41</v>
      </c>
      <c r="V435" s="37">
        <v>6711</v>
      </c>
      <c r="W435" s="40" t="s">
        <v>763</v>
      </c>
      <c r="X435" s="40" t="s">
        <v>1406</v>
      </c>
      <c r="Y435" s="40" t="s">
        <v>45</v>
      </c>
      <c r="Z435" s="40" t="s">
        <v>1856</v>
      </c>
      <c r="AA435" s="41">
        <v>44817.412002314813</v>
      </c>
      <c r="AB435" s="40" t="s">
        <v>96</v>
      </c>
      <c r="AC435" s="10" t="str">
        <f>VLOOKUP(Data!$AB435,Name!$B:$F,2,FALSE)</f>
        <v>E-sarabun</v>
      </c>
      <c r="AD435" s="10" t="str">
        <f>VLOOKUP(Data!$AB435,Name!$B:$F,3,FALSE)</f>
        <v>CRA</v>
      </c>
      <c r="AE435" s="10" t="str">
        <f>VLOOKUP(Data!$AB435,Name!$B:$F,4,FALSE)</f>
        <v>Second tier</v>
      </c>
      <c r="AF435" s="10" t="str">
        <f>VLOOKUP(Data!$AB435,Name!$B:$F,5,FALSE)</f>
        <v>Second tier</v>
      </c>
      <c r="AG435" s="40" t="s">
        <v>47</v>
      </c>
      <c r="AH435" s="40" t="s">
        <v>48</v>
      </c>
      <c r="AI435" s="40" t="s">
        <v>97</v>
      </c>
      <c r="AJ435" s="40" t="s">
        <v>1013</v>
      </c>
      <c r="AK435" s="40" t="s">
        <v>764</v>
      </c>
      <c r="AL435" s="46"/>
      <c r="AM435" s="40" t="s">
        <v>39</v>
      </c>
      <c r="AN435" s="40" t="s">
        <v>53</v>
      </c>
      <c r="AO435" s="47">
        <v>0</v>
      </c>
      <c r="AP435" s="41">
        <v>44817.412002314813</v>
      </c>
      <c r="AQ435" s="48" t="s">
        <v>56</v>
      </c>
      <c r="AR435">
        <f t="shared" si="27"/>
        <v>9</v>
      </c>
      <c r="AS435" s="35">
        <v>0.40138888888888885</v>
      </c>
    </row>
    <row r="436" spans="1:45" ht="24" customHeight="1">
      <c r="A436" s="10" t="s">
        <v>35</v>
      </c>
      <c r="B436" s="10" t="s">
        <v>1527</v>
      </c>
      <c r="C436" s="42">
        <v>44817.404166666667</v>
      </c>
      <c r="D436" s="42">
        <v>44817.404166666667</v>
      </c>
      <c r="E436" s="10">
        <v>2022</v>
      </c>
      <c r="F436" s="10">
        <f t="shared" si="24"/>
        <v>9</v>
      </c>
      <c r="G436" s="10">
        <f t="shared" si="25"/>
        <v>13</v>
      </c>
      <c r="H436" s="50">
        <f t="shared" si="26"/>
        <v>0.40416666666666662</v>
      </c>
      <c r="I436" s="38" t="s">
        <v>37</v>
      </c>
      <c r="J436" s="38" t="s">
        <v>2470</v>
      </c>
      <c r="K436" s="36">
        <v>11565</v>
      </c>
      <c r="L436" s="39">
        <v>44841.341736111113</v>
      </c>
      <c r="M436" s="38" t="s">
        <v>38</v>
      </c>
      <c r="N436" s="38" t="s">
        <v>39</v>
      </c>
      <c r="O436" s="39"/>
      <c r="P436" s="38" t="s">
        <v>40</v>
      </c>
      <c r="Q436" s="38" t="s">
        <v>41</v>
      </c>
      <c r="R436" s="36">
        <v>1</v>
      </c>
      <c r="S436" s="38" t="s">
        <v>42</v>
      </c>
      <c r="T436" s="36">
        <v>0</v>
      </c>
      <c r="U436" s="38" t="s">
        <v>41</v>
      </c>
      <c r="V436" s="36">
        <v>642175520</v>
      </c>
      <c r="W436" s="38" t="s">
        <v>194</v>
      </c>
      <c r="X436" s="38" t="s">
        <v>195</v>
      </c>
      <c r="Y436" s="38" t="s">
        <v>45</v>
      </c>
      <c r="Z436" s="38" t="s">
        <v>800</v>
      </c>
      <c r="AA436" s="39">
        <v>44817.404467592591</v>
      </c>
      <c r="AB436" s="38" t="s">
        <v>196</v>
      </c>
      <c r="AC436" s="10" t="str">
        <f>VLOOKUP(Data!$AB436,Name!$B:$F,2,FALSE)</f>
        <v>Application Support</v>
      </c>
      <c r="AD436" s="10" t="str">
        <f>VLOOKUP(Data!$AB436,Name!$B:$F,3,FALSE)</f>
        <v>CRA</v>
      </c>
      <c r="AE436" s="10" t="str">
        <f>VLOOKUP(Data!$AB436,Name!$B:$F,4,FALSE)</f>
        <v>Second tier</v>
      </c>
      <c r="AF436" s="10" t="str">
        <f>VLOOKUP(Data!$AB436,Name!$B:$F,5,FALSE)</f>
        <v>Second tier</v>
      </c>
      <c r="AG436" s="38" t="s">
        <v>235</v>
      </c>
      <c r="AH436" s="38" t="s">
        <v>48</v>
      </c>
      <c r="AI436" s="38" t="s">
        <v>197</v>
      </c>
      <c r="AJ436" s="38" t="s">
        <v>2471</v>
      </c>
      <c r="AK436" s="38" t="s">
        <v>538</v>
      </c>
      <c r="AL436" s="43"/>
      <c r="AM436" s="38" t="s">
        <v>39</v>
      </c>
      <c r="AN436" s="38" t="s">
        <v>50</v>
      </c>
      <c r="AO436" s="44">
        <v>0</v>
      </c>
      <c r="AP436" s="39">
        <v>44838.466736111113</v>
      </c>
      <c r="AQ436" s="45" t="s">
        <v>41</v>
      </c>
      <c r="AR436">
        <f t="shared" si="27"/>
        <v>9</v>
      </c>
      <c r="AS436" s="35">
        <v>0.40416666666666662</v>
      </c>
    </row>
    <row r="437" spans="1:45" ht="24" customHeight="1">
      <c r="A437" s="10" t="s">
        <v>35</v>
      </c>
      <c r="B437" s="10" t="s">
        <v>1527</v>
      </c>
      <c r="C437" s="42">
        <v>44817.405555555553</v>
      </c>
      <c r="D437" s="42">
        <v>44817.404861111114</v>
      </c>
      <c r="E437" s="10">
        <v>2022</v>
      </c>
      <c r="F437" s="10">
        <f t="shared" si="24"/>
        <v>9</v>
      </c>
      <c r="G437" s="10">
        <f t="shared" si="25"/>
        <v>13</v>
      </c>
      <c r="H437" s="50">
        <f t="shared" si="26"/>
        <v>0.40486111111111112</v>
      </c>
      <c r="I437" s="40" t="s">
        <v>37</v>
      </c>
      <c r="J437" s="40" t="s">
        <v>2472</v>
      </c>
      <c r="K437" s="37">
        <v>11566</v>
      </c>
      <c r="L437" s="41">
        <v>44819.656493055554</v>
      </c>
      <c r="M437" s="40" t="s">
        <v>38</v>
      </c>
      <c r="N437" s="40" t="s">
        <v>39</v>
      </c>
      <c r="O437" s="41"/>
      <c r="P437" s="40" t="s">
        <v>40</v>
      </c>
      <c r="Q437" s="40" t="s">
        <v>41</v>
      </c>
      <c r="R437" s="37">
        <v>1</v>
      </c>
      <c r="S437" s="40" t="s">
        <v>42</v>
      </c>
      <c r="T437" s="37">
        <v>0</v>
      </c>
      <c r="U437" s="40" t="s">
        <v>41</v>
      </c>
      <c r="V437" s="37">
        <v>642175520</v>
      </c>
      <c r="W437" s="40" t="s">
        <v>194</v>
      </c>
      <c r="X437" s="40" t="s">
        <v>195</v>
      </c>
      <c r="Y437" s="40" t="s">
        <v>45</v>
      </c>
      <c r="Z437" s="40" t="s">
        <v>1091</v>
      </c>
      <c r="AA437" s="41">
        <v>44817.405671296299</v>
      </c>
      <c r="AB437" s="40" t="s">
        <v>196</v>
      </c>
      <c r="AC437" s="10" t="str">
        <f>VLOOKUP(Data!$AB437,Name!$B:$F,2,FALSE)</f>
        <v>Application Support</v>
      </c>
      <c r="AD437" s="10" t="str">
        <f>VLOOKUP(Data!$AB437,Name!$B:$F,3,FALSE)</f>
        <v>CRA</v>
      </c>
      <c r="AE437" s="10" t="str">
        <f>VLOOKUP(Data!$AB437,Name!$B:$F,4,FALSE)</f>
        <v>Second tier</v>
      </c>
      <c r="AF437" s="10" t="str">
        <f>VLOOKUP(Data!$AB437,Name!$B:$F,5,FALSE)</f>
        <v>Second tier</v>
      </c>
      <c r="AG437" s="40" t="s">
        <v>52</v>
      </c>
      <c r="AH437" s="40" t="s">
        <v>48</v>
      </c>
      <c r="AI437" s="40" t="s">
        <v>197</v>
      </c>
      <c r="AJ437" s="40" t="s">
        <v>2473</v>
      </c>
      <c r="AK437" s="40" t="s">
        <v>538</v>
      </c>
      <c r="AL437" s="46"/>
      <c r="AM437" s="40" t="s">
        <v>39</v>
      </c>
      <c r="AN437" s="40" t="s">
        <v>50</v>
      </c>
      <c r="AO437" s="47">
        <v>0</v>
      </c>
      <c r="AP437" s="41">
        <v>44817.406493055554</v>
      </c>
      <c r="AQ437" s="48" t="s">
        <v>41</v>
      </c>
      <c r="AR437">
        <f t="shared" si="27"/>
        <v>9</v>
      </c>
      <c r="AS437" s="35">
        <v>0.40486111111111112</v>
      </c>
    </row>
    <row r="438" spans="1:45" ht="24" customHeight="1">
      <c r="A438" s="10" t="s">
        <v>35</v>
      </c>
      <c r="B438" s="10" t="s">
        <v>1527</v>
      </c>
      <c r="C438" s="42">
        <v>44817.40625</v>
      </c>
      <c r="D438" s="42">
        <v>44817.40625</v>
      </c>
      <c r="E438" s="10">
        <v>2022</v>
      </c>
      <c r="F438" s="10">
        <f t="shared" si="24"/>
        <v>9</v>
      </c>
      <c r="G438" s="10">
        <f t="shared" si="25"/>
        <v>13</v>
      </c>
      <c r="H438" s="50">
        <f t="shared" si="26"/>
        <v>0.40625</v>
      </c>
      <c r="I438" s="38" t="s">
        <v>37</v>
      </c>
      <c r="J438" s="38" t="s">
        <v>2474</v>
      </c>
      <c r="K438" s="36">
        <v>11567</v>
      </c>
      <c r="L438" s="39">
        <v>44841.341689814813</v>
      </c>
      <c r="M438" s="38" t="s">
        <v>38</v>
      </c>
      <c r="N438" s="38" t="s">
        <v>39</v>
      </c>
      <c r="O438" s="39"/>
      <c r="P438" s="38" t="s">
        <v>40</v>
      </c>
      <c r="Q438" s="38" t="s">
        <v>41</v>
      </c>
      <c r="R438" s="36">
        <v>1</v>
      </c>
      <c r="S438" s="38" t="s">
        <v>42</v>
      </c>
      <c r="T438" s="36">
        <v>0</v>
      </c>
      <c r="U438" s="38" t="s">
        <v>41</v>
      </c>
      <c r="V438" s="36">
        <v>642175520</v>
      </c>
      <c r="W438" s="38" t="s">
        <v>194</v>
      </c>
      <c r="X438" s="38" t="s">
        <v>195</v>
      </c>
      <c r="Y438" s="38" t="s">
        <v>45</v>
      </c>
      <c r="Z438" s="38" t="s">
        <v>891</v>
      </c>
      <c r="AA438" s="39">
        <v>44817.406921296293</v>
      </c>
      <c r="AB438" s="38" t="s">
        <v>196</v>
      </c>
      <c r="AC438" s="10" t="str">
        <f>VLOOKUP(Data!$AB438,Name!$B:$F,2,FALSE)</f>
        <v>Application Support</v>
      </c>
      <c r="AD438" s="10" t="str">
        <f>VLOOKUP(Data!$AB438,Name!$B:$F,3,FALSE)</f>
        <v>CRA</v>
      </c>
      <c r="AE438" s="10" t="str">
        <f>VLOOKUP(Data!$AB438,Name!$B:$F,4,FALSE)</f>
        <v>Second tier</v>
      </c>
      <c r="AF438" s="10" t="str">
        <f>VLOOKUP(Data!$AB438,Name!$B:$F,5,FALSE)</f>
        <v>Second tier</v>
      </c>
      <c r="AG438" s="38" t="s">
        <v>282</v>
      </c>
      <c r="AH438" s="38" t="s">
        <v>48</v>
      </c>
      <c r="AI438" s="38" t="s">
        <v>197</v>
      </c>
      <c r="AJ438" s="38" t="s">
        <v>2475</v>
      </c>
      <c r="AK438" s="38" t="s">
        <v>1304</v>
      </c>
      <c r="AL438" s="43"/>
      <c r="AM438" s="38" t="s">
        <v>39</v>
      </c>
      <c r="AN438" s="38" t="s">
        <v>50</v>
      </c>
      <c r="AO438" s="44">
        <v>0</v>
      </c>
      <c r="AP438" s="39">
        <v>44838.466689814813</v>
      </c>
      <c r="AQ438" s="45" t="s">
        <v>41</v>
      </c>
      <c r="AR438">
        <f t="shared" si="27"/>
        <v>9</v>
      </c>
      <c r="AS438" s="35">
        <v>0.40625</v>
      </c>
    </row>
    <row r="439" spans="1:45" ht="24" customHeight="1">
      <c r="A439" s="10" t="s">
        <v>35</v>
      </c>
      <c r="B439" s="10" t="s">
        <v>1527</v>
      </c>
      <c r="C439" s="42">
        <v>44817.407638888886</v>
      </c>
      <c r="D439" s="42">
        <v>44817.407638888886</v>
      </c>
      <c r="E439" s="10">
        <v>2022</v>
      </c>
      <c r="F439" s="10">
        <f t="shared" si="24"/>
        <v>9</v>
      </c>
      <c r="G439" s="10">
        <f t="shared" si="25"/>
        <v>13</v>
      </c>
      <c r="H439" s="50">
        <f t="shared" si="26"/>
        <v>0.40763888888888888</v>
      </c>
      <c r="I439" s="40" t="s">
        <v>37</v>
      </c>
      <c r="J439" s="40" t="s">
        <v>2476</v>
      </c>
      <c r="K439" s="37">
        <v>11568</v>
      </c>
      <c r="L439" s="41">
        <v>44841.341620370367</v>
      </c>
      <c r="M439" s="40" t="s">
        <v>38</v>
      </c>
      <c r="N439" s="40" t="s">
        <v>39</v>
      </c>
      <c r="O439" s="41"/>
      <c r="P439" s="40" t="s">
        <v>40</v>
      </c>
      <c r="Q439" s="40" t="s">
        <v>41</v>
      </c>
      <c r="R439" s="37">
        <v>1</v>
      </c>
      <c r="S439" s="40" t="s">
        <v>42</v>
      </c>
      <c r="T439" s="37">
        <v>0</v>
      </c>
      <c r="U439" s="40" t="s">
        <v>41</v>
      </c>
      <c r="V439" s="37">
        <v>642175520</v>
      </c>
      <c r="W439" s="40" t="s">
        <v>194</v>
      </c>
      <c r="X439" s="40" t="s">
        <v>195</v>
      </c>
      <c r="Y439" s="40" t="s">
        <v>45</v>
      </c>
      <c r="Z439" s="40" t="s">
        <v>752</v>
      </c>
      <c r="AA439" s="41">
        <v>44817.408055555556</v>
      </c>
      <c r="AB439" s="40" t="s">
        <v>196</v>
      </c>
      <c r="AC439" s="10" t="str">
        <f>VLOOKUP(Data!$AB439,Name!$B:$F,2,FALSE)</f>
        <v>Application Support</v>
      </c>
      <c r="AD439" s="10" t="str">
        <f>VLOOKUP(Data!$AB439,Name!$B:$F,3,FALSE)</f>
        <v>CRA</v>
      </c>
      <c r="AE439" s="10" t="str">
        <f>VLOOKUP(Data!$AB439,Name!$B:$F,4,FALSE)</f>
        <v>Second tier</v>
      </c>
      <c r="AF439" s="10" t="str">
        <f>VLOOKUP(Data!$AB439,Name!$B:$F,5,FALSE)</f>
        <v>Second tier</v>
      </c>
      <c r="AG439" s="40" t="s">
        <v>282</v>
      </c>
      <c r="AH439" s="40" t="s">
        <v>48</v>
      </c>
      <c r="AI439" s="40" t="s">
        <v>197</v>
      </c>
      <c r="AJ439" s="40" t="s">
        <v>2477</v>
      </c>
      <c r="AK439" s="40" t="s">
        <v>538</v>
      </c>
      <c r="AL439" s="46"/>
      <c r="AM439" s="40" t="s">
        <v>39</v>
      </c>
      <c r="AN439" s="40" t="s">
        <v>50</v>
      </c>
      <c r="AO439" s="47">
        <v>0</v>
      </c>
      <c r="AP439" s="41">
        <v>44838.466620370367</v>
      </c>
      <c r="AQ439" s="48" t="s">
        <v>41</v>
      </c>
      <c r="AR439">
        <f t="shared" si="27"/>
        <v>9</v>
      </c>
      <c r="AS439" s="35">
        <v>0.40763888888888888</v>
      </c>
    </row>
    <row r="440" spans="1:45" ht="24" hidden="1" customHeight="1">
      <c r="A440" s="10" t="s">
        <v>35</v>
      </c>
      <c r="B440" s="10" t="s">
        <v>329</v>
      </c>
      <c r="C440" s="42">
        <v>44820.374305555553</v>
      </c>
      <c r="D440" s="42">
        <v>44817.412499999999</v>
      </c>
      <c r="E440" s="10">
        <v>2022</v>
      </c>
      <c r="F440" s="10">
        <f t="shared" si="24"/>
        <v>9</v>
      </c>
      <c r="G440" s="10">
        <f t="shared" si="25"/>
        <v>13</v>
      </c>
      <c r="H440" s="50">
        <f t="shared" si="26"/>
        <v>0.41250000000000003</v>
      </c>
      <c r="I440" s="38" t="s">
        <v>37</v>
      </c>
      <c r="J440" s="38" t="s">
        <v>2478</v>
      </c>
      <c r="K440" s="36">
        <v>11569</v>
      </c>
      <c r="L440" s="39">
        <v>44832.69835648148</v>
      </c>
      <c r="M440" s="38" t="s">
        <v>38</v>
      </c>
      <c r="N440" s="38" t="s">
        <v>39</v>
      </c>
      <c r="O440" s="39"/>
      <c r="P440" s="38" t="s">
        <v>40</v>
      </c>
      <c r="Q440" s="38" t="s">
        <v>56</v>
      </c>
      <c r="R440" s="36">
        <v>1</v>
      </c>
      <c r="S440" s="38" t="s">
        <v>92</v>
      </c>
      <c r="T440" s="36">
        <v>0</v>
      </c>
      <c r="U440" s="38" t="s">
        <v>56</v>
      </c>
      <c r="V440" s="36">
        <v>8810</v>
      </c>
      <c r="W440" s="38" t="s">
        <v>420</v>
      </c>
      <c r="X440" s="38" t="s">
        <v>421</v>
      </c>
      <c r="Y440" s="38" t="s">
        <v>45</v>
      </c>
      <c r="Z440" s="38" t="s">
        <v>2479</v>
      </c>
      <c r="AA440" s="39">
        <v>44820.374907407408</v>
      </c>
      <c r="AB440" s="38" t="s">
        <v>106</v>
      </c>
      <c r="AC440" s="10" t="str">
        <f>VLOOKUP(Data!$AB440,Name!$B:$F,2,FALSE)</f>
        <v>SAP</v>
      </c>
      <c r="AD440" s="10" t="str">
        <f>VLOOKUP(Data!$AB440,Name!$B:$F,3,FALSE)</f>
        <v>CRA</v>
      </c>
      <c r="AE440" s="10" t="str">
        <f>VLOOKUP(Data!$AB440,Name!$B:$F,4,FALSE)</f>
        <v>Second tier</v>
      </c>
      <c r="AF440" s="10" t="str">
        <f>VLOOKUP(Data!$AB440,Name!$B:$F,5,FALSE)</f>
        <v>Second tier</v>
      </c>
      <c r="AG440" s="38" t="s">
        <v>47</v>
      </c>
      <c r="AH440" s="38" t="s">
        <v>48</v>
      </c>
      <c r="AI440" s="38" t="s">
        <v>330</v>
      </c>
      <c r="AJ440" s="38" t="s">
        <v>886</v>
      </c>
      <c r="AK440" s="38" t="s">
        <v>1288</v>
      </c>
      <c r="AL440" s="43"/>
      <c r="AM440" s="38" t="s">
        <v>39</v>
      </c>
      <c r="AN440" s="38" t="s">
        <v>53</v>
      </c>
      <c r="AO440" s="44">
        <v>0</v>
      </c>
      <c r="AP440" s="39">
        <v>44825.659467592595</v>
      </c>
      <c r="AQ440" s="45" t="s">
        <v>56</v>
      </c>
      <c r="AR440">
        <f t="shared" si="27"/>
        <v>9</v>
      </c>
      <c r="AS440" s="35">
        <v>0.41250000000000003</v>
      </c>
    </row>
    <row r="441" spans="1:45" ht="24" customHeight="1">
      <c r="A441" s="10" t="s">
        <v>35</v>
      </c>
      <c r="B441" s="10" t="s">
        <v>1527</v>
      </c>
      <c r="C441" s="42">
        <v>44817.413888888892</v>
      </c>
      <c r="D441" s="42">
        <v>44817.413194444445</v>
      </c>
      <c r="E441" s="10">
        <v>2022</v>
      </c>
      <c r="F441" s="10">
        <f t="shared" si="24"/>
        <v>9</v>
      </c>
      <c r="G441" s="10">
        <f t="shared" si="25"/>
        <v>13</v>
      </c>
      <c r="H441" s="50">
        <f t="shared" si="26"/>
        <v>0.41319444444444442</v>
      </c>
      <c r="I441" s="40" t="s">
        <v>37</v>
      </c>
      <c r="J441" s="40" t="s">
        <v>2480</v>
      </c>
      <c r="K441" s="37">
        <v>11570</v>
      </c>
      <c r="L441" s="41">
        <v>44841.341562499998</v>
      </c>
      <c r="M441" s="40" t="s">
        <v>38</v>
      </c>
      <c r="N441" s="40" t="s">
        <v>39</v>
      </c>
      <c r="O441" s="41"/>
      <c r="P441" s="40" t="s">
        <v>40</v>
      </c>
      <c r="Q441" s="40" t="s">
        <v>41</v>
      </c>
      <c r="R441" s="37">
        <v>1</v>
      </c>
      <c r="S441" s="40" t="s">
        <v>42</v>
      </c>
      <c r="T441" s="37">
        <v>0</v>
      </c>
      <c r="U441" s="40" t="s">
        <v>41</v>
      </c>
      <c r="V441" s="37">
        <v>642175520</v>
      </c>
      <c r="W441" s="40" t="s">
        <v>194</v>
      </c>
      <c r="X441" s="40" t="s">
        <v>195</v>
      </c>
      <c r="Y441" s="40" t="s">
        <v>45</v>
      </c>
      <c r="Z441" s="40" t="s">
        <v>1008</v>
      </c>
      <c r="AA441" s="41">
        <v>44817.414027777777</v>
      </c>
      <c r="AB441" s="40" t="s">
        <v>196</v>
      </c>
      <c r="AC441" s="10" t="str">
        <f>VLOOKUP(Data!$AB441,Name!$B:$F,2,FALSE)</f>
        <v>Application Support</v>
      </c>
      <c r="AD441" s="10" t="str">
        <f>VLOOKUP(Data!$AB441,Name!$B:$F,3,FALSE)</f>
        <v>CRA</v>
      </c>
      <c r="AE441" s="10" t="str">
        <f>VLOOKUP(Data!$AB441,Name!$B:$F,4,FALSE)</f>
        <v>Second tier</v>
      </c>
      <c r="AF441" s="10" t="str">
        <f>VLOOKUP(Data!$AB441,Name!$B:$F,5,FALSE)</f>
        <v>Second tier</v>
      </c>
      <c r="AG441" s="40" t="s">
        <v>282</v>
      </c>
      <c r="AH441" s="40" t="s">
        <v>48</v>
      </c>
      <c r="AI441" s="40" t="s">
        <v>197</v>
      </c>
      <c r="AJ441" s="40" t="s">
        <v>2481</v>
      </c>
      <c r="AK441" s="40" t="s">
        <v>538</v>
      </c>
      <c r="AL441" s="46"/>
      <c r="AM441" s="40" t="s">
        <v>39</v>
      </c>
      <c r="AN441" s="40" t="s">
        <v>50</v>
      </c>
      <c r="AO441" s="47">
        <v>0</v>
      </c>
      <c r="AP441" s="41">
        <v>44838.466550925928</v>
      </c>
      <c r="AQ441" s="48" t="s">
        <v>41</v>
      </c>
      <c r="AR441">
        <f t="shared" si="27"/>
        <v>9</v>
      </c>
      <c r="AS441" s="35">
        <v>0.41319444444444442</v>
      </c>
    </row>
    <row r="442" spans="1:45" ht="24" customHeight="1">
      <c r="A442" s="10" t="s">
        <v>35</v>
      </c>
      <c r="B442" s="10" t="s">
        <v>1527</v>
      </c>
      <c r="C442" s="42">
        <v>44817.564583333333</v>
      </c>
      <c r="D442" s="42">
        <v>44817.413888888892</v>
      </c>
      <c r="E442" s="10">
        <v>2022</v>
      </c>
      <c r="F442" s="10">
        <f t="shared" si="24"/>
        <v>9</v>
      </c>
      <c r="G442" s="10">
        <f t="shared" si="25"/>
        <v>13</v>
      </c>
      <c r="H442" s="50">
        <f t="shared" si="26"/>
        <v>0.41388888888888892</v>
      </c>
      <c r="I442" s="38" t="s">
        <v>37</v>
      </c>
      <c r="J442" s="38" t="s">
        <v>39</v>
      </c>
      <c r="K442" s="36">
        <v>11571</v>
      </c>
      <c r="L442" s="39">
        <v>44819.66479166667</v>
      </c>
      <c r="M442" s="38" t="s">
        <v>2482</v>
      </c>
      <c r="N442" s="38" t="s">
        <v>45</v>
      </c>
      <c r="O442" s="39">
        <v>44817.464039351849</v>
      </c>
      <c r="P442" s="38" t="s">
        <v>40</v>
      </c>
      <c r="Q442" s="38" t="s">
        <v>56</v>
      </c>
      <c r="R442" s="36">
        <v>2</v>
      </c>
      <c r="S442" s="38" t="s">
        <v>135</v>
      </c>
      <c r="T442" s="36">
        <v>1</v>
      </c>
      <c r="U442" s="38" t="s">
        <v>41</v>
      </c>
      <c r="V442" s="36">
        <v>6048</v>
      </c>
      <c r="W442" s="38" t="s">
        <v>925</v>
      </c>
      <c r="X442" s="38" t="s">
        <v>926</v>
      </c>
      <c r="Y442" s="38" t="s">
        <v>45</v>
      </c>
      <c r="Z442" s="38" t="s">
        <v>2483</v>
      </c>
      <c r="AA442" s="39">
        <v>44817.565069444441</v>
      </c>
      <c r="AB442" s="38" t="s">
        <v>96</v>
      </c>
      <c r="AC442" s="10" t="str">
        <f>VLOOKUP(Data!$AB442,Name!$B:$F,2,FALSE)</f>
        <v>E-sarabun</v>
      </c>
      <c r="AD442" s="10" t="str">
        <f>VLOOKUP(Data!$AB442,Name!$B:$F,3,FALSE)</f>
        <v>CRA</v>
      </c>
      <c r="AE442" s="10" t="str">
        <f>VLOOKUP(Data!$AB442,Name!$B:$F,4,FALSE)</f>
        <v>Second tier</v>
      </c>
      <c r="AF442" s="10" t="str">
        <f>VLOOKUP(Data!$AB442,Name!$B:$F,5,FALSE)</f>
        <v>Second tier</v>
      </c>
      <c r="AG442" s="38" t="s">
        <v>47</v>
      </c>
      <c r="AH442" s="38" t="s">
        <v>48</v>
      </c>
      <c r="AI442" s="38" t="s">
        <v>97</v>
      </c>
      <c r="AJ442" s="38" t="s">
        <v>2484</v>
      </c>
      <c r="AK442" s="38" t="s">
        <v>794</v>
      </c>
      <c r="AL442" s="43">
        <v>44686</v>
      </c>
      <c r="AM442" s="38" t="s">
        <v>39</v>
      </c>
      <c r="AN442" s="38" t="s">
        <v>53</v>
      </c>
      <c r="AO442" s="44">
        <v>0</v>
      </c>
      <c r="AP442" s="39">
        <v>44817.570763888885</v>
      </c>
      <c r="AQ442" s="45" t="s">
        <v>56</v>
      </c>
      <c r="AR442">
        <f t="shared" si="27"/>
        <v>9</v>
      </c>
      <c r="AS442" s="35">
        <v>0.41388888888888892</v>
      </c>
    </row>
    <row r="443" spans="1:45" ht="24" customHeight="1">
      <c r="A443" s="10" t="s">
        <v>35</v>
      </c>
      <c r="B443" s="10" t="s">
        <v>1527</v>
      </c>
      <c r="C443" s="42">
        <v>44817.415277777778</v>
      </c>
      <c r="D443" s="42">
        <v>44817.415277777778</v>
      </c>
      <c r="E443" s="10">
        <v>2022</v>
      </c>
      <c r="F443" s="10">
        <f t="shared" si="24"/>
        <v>9</v>
      </c>
      <c r="G443" s="10">
        <f t="shared" si="25"/>
        <v>13</v>
      </c>
      <c r="H443" s="50">
        <f t="shared" si="26"/>
        <v>0.4152777777777778</v>
      </c>
      <c r="I443" s="40" t="s">
        <v>37</v>
      </c>
      <c r="J443" s="40" t="s">
        <v>2485</v>
      </c>
      <c r="K443" s="37">
        <v>11572</v>
      </c>
      <c r="L443" s="41">
        <v>44841.341504629629</v>
      </c>
      <c r="M443" s="40" t="s">
        <v>38</v>
      </c>
      <c r="N443" s="40" t="s">
        <v>39</v>
      </c>
      <c r="O443" s="41"/>
      <c r="P443" s="40" t="s">
        <v>40</v>
      </c>
      <c r="Q443" s="40" t="s">
        <v>41</v>
      </c>
      <c r="R443" s="37">
        <v>1</v>
      </c>
      <c r="S443" s="40" t="s">
        <v>42</v>
      </c>
      <c r="T443" s="37">
        <v>0</v>
      </c>
      <c r="U443" s="40" t="s">
        <v>41</v>
      </c>
      <c r="V443" s="37">
        <v>642175520</v>
      </c>
      <c r="W443" s="40" t="s">
        <v>194</v>
      </c>
      <c r="X443" s="40" t="s">
        <v>195</v>
      </c>
      <c r="Y443" s="40" t="s">
        <v>45</v>
      </c>
      <c r="Z443" s="40" t="s">
        <v>2090</v>
      </c>
      <c r="AA443" s="41">
        <v>44817.415752314817</v>
      </c>
      <c r="AB443" s="40" t="s">
        <v>196</v>
      </c>
      <c r="AC443" s="10" t="str">
        <f>VLOOKUP(Data!$AB443,Name!$B:$F,2,FALSE)</f>
        <v>Application Support</v>
      </c>
      <c r="AD443" s="10" t="str">
        <f>VLOOKUP(Data!$AB443,Name!$B:$F,3,FALSE)</f>
        <v>CRA</v>
      </c>
      <c r="AE443" s="10" t="str">
        <f>VLOOKUP(Data!$AB443,Name!$B:$F,4,FALSE)</f>
        <v>Second tier</v>
      </c>
      <c r="AF443" s="10" t="str">
        <f>VLOOKUP(Data!$AB443,Name!$B:$F,5,FALSE)</f>
        <v>Second tier</v>
      </c>
      <c r="AG443" s="40" t="s">
        <v>52</v>
      </c>
      <c r="AH443" s="40" t="s">
        <v>48</v>
      </c>
      <c r="AI443" s="40" t="s">
        <v>197</v>
      </c>
      <c r="AJ443" s="40" t="s">
        <v>2196</v>
      </c>
      <c r="AK443" s="40" t="s">
        <v>538</v>
      </c>
      <c r="AL443" s="46"/>
      <c r="AM443" s="40" t="s">
        <v>39</v>
      </c>
      <c r="AN443" s="40" t="s">
        <v>50</v>
      </c>
      <c r="AO443" s="47">
        <v>0</v>
      </c>
      <c r="AP443" s="41">
        <v>44838.466504629629</v>
      </c>
      <c r="AQ443" s="48" t="s">
        <v>41</v>
      </c>
      <c r="AR443">
        <f t="shared" si="27"/>
        <v>9</v>
      </c>
      <c r="AS443" s="35">
        <v>0.4152777777777778</v>
      </c>
    </row>
    <row r="444" spans="1:45" ht="24" customHeight="1">
      <c r="A444" s="10" t="s">
        <v>35</v>
      </c>
      <c r="B444" s="10" t="s">
        <v>1527</v>
      </c>
      <c r="C444" s="42">
        <v>44817.416666666664</v>
      </c>
      <c r="D444" s="42">
        <v>44817.416666666664</v>
      </c>
      <c r="E444" s="10">
        <v>2022</v>
      </c>
      <c r="F444" s="10">
        <f t="shared" si="24"/>
        <v>9</v>
      </c>
      <c r="G444" s="10">
        <f t="shared" si="25"/>
        <v>13</v>
      </c>
      <c r="H444" s="50">
        <f t="shared" si="26"/>
        <v>0.41666666666666669</v>
      </c>
      <c r="I444" s="38" t="s">
        <v>37</v>
      </c>
      <c r="J444" s="38" t="s">
        <v>2486</v>
      </c>
      <c r="K444" s="36">
        <v>11573</v>
      </c>
      <c r="L444" s="39">
        <v>44841.341400462959</v>
      </c>
      <c r="M444" s="38" t="s">
        <v>38</v>
      </c>
      <c r="N444" s="38" t="s">
        <v>39</v>
      </c>
      <c r="O444" s="39"/>
      <c r="P444" s="38" t="s">
        <v>40</v>
      </c>
      <c r="Q444" s="38" t="s">
        <v>41</v>
      </c>
      <c r="R444" s="36">
        <v>1</v>
      </c>
      <c r="S444" s="38" t="s">
        <v>42</v>
      </c>
      <c r="T444" s="36">
        <v>0</v>
      </c>
      <c r="U444" s="38" t="s">
        <v>41</v>
      </c>
      <c r="V444" s="36">
        <v>642175520</v>
      </c>
      <c r="W444" s="38" t="s">
        <v>194</v>
      </c>
      <c r="X444" s="38" t="s">
        <v>195</v>
      </c>
      <c r="Y444" s="38" t="s">
        <v>45</v>
      </c>
      <c r="Z444" s="38" t="s">
        <v>801</v>
      </c>
      <c r="AA444" s="39">
        <v>44817.41710648148</v>
      </c>
      <c r="AB444" s="38" t="s">
        <v>196</v>
      </c>
      <c r="AC444" s="10" t="str">
        <f>VLOOKUP(Data!$AB444,Name!$B:$F,2,FALSE)</f>
        <v>Application Support</v>
      </c>
      <c r="AD444" s="10" t="str">
        <f>VLOOKUP(Data!$AB444,Name!$B:$F,3,FALSE)</f>
        <v>CRA</v>
      </c>
      <c r="AE444" s="10" t="str">
        <f>VLOOKUP(Data!$AB444,Name!$B:$F,4,FALSE)</f>
        <v>Second tier</v>
      </c>
      <c r="AF444" s="10" t="str">
        <f>VLOOKUP(Data!$AB444,Name!$B:$F,5,FALSE)</f>
        <v>Second tier</v>
      </c>
      <c r="AG444" s="38" t="s">
        <v>52</v>
      </c>
      <c r="AH444" s="38" t="s">
        <v>48</v>
      </c>
      <c r="AI444" s="38" t="s">
        <v>197</v>
      </c>
      <c r="AJ444" s="38" t="s">
        <v>2196</v>
      </c>
      <c r="AK444" s="38" t="s">
        <v>538</v>
      </c>
      <c r="AL444" s="43"/>
      <c r="AM444" s="38" t="s">
        <v>39</v>
      </c>
      <c r="AN444" s="38" t="s">
        <v>50</v>
      </c>
      <c r="AO444" s="44">
        <v>0</v>
      </c>
      <c r="AP444" s="39">
        <v>44838.466400462959</v>
      </c>
      <c r="AQ444" s="45" t="s">
        <v>41</v>
      </c>
      <c r="AR444">
        <f t="shared" si="27"/>
        <v>10</v>
      </c>
      <c r="AS444" s="35">
        <v>0.41666666666666669</v>
      </c>
    </row>
    <row r="445" spans="1:45" ht="24" customHeight="1">
      <c r="A445" s="10" t="s">
        <v>35</v>
      </c>
      <c r="B445" s="10" t="s">
        <v>1527</v>
      </c>
      <c r="C445" s="42">
        <v>44817.44027777778</v>
      </c>
      <c r="D445" s="42">
        <v>44817.418055555558</v>
      </c>
      <c r="E445" s="10">
        <v>2022</v>
      </c>
      <c r="F445" s="10">
        <f t="shared" si="24"/>
        <v>9</v>
      </c>
      <c r="G445" s="10">
        <f t="shared" si="25"/>
        <v>13</v>
      </c>
      <c r="H445" s="50">
        <f t="shared" si="26"/>
        <v>0.41805555555555557</v>
      </c>
      <c r="I445" s="40" t="s">
        <v>37</v>
      </c>
      <c r="J445" s="40" t="s">
        <v>2487</v>
      </c>
      <c r="K445" s="37">
        <v>11574</v>
      </c>
      <c r="L445" s="41">
        <v>44827.419270833336</v>
      </c>
      <c r="M445" s="40" t="s">
        <v>38</v>
      </c>
      <c r="N445" s="40" t="s">
        <v>39</v>
      </c>
      <c r="O445" s="41"/>
      <c r="P445" s="40" t="s">
        <v>40</v>
      </c>
      <c r="Q445" s="40" t="s">
        <v>56</v>
      </c>
      <c r="R445" s="37">
        <v>1</v>
      </c>
      <c r="S445" s="40" t="s">
        <v>42</v>
      </c>
      <c r="T445" s="37">
        <v>0</v>
      </c>
      <c r="U445" s="40" t="s">
        <v>56</v>
      </c>
      <c r="V445" s="37">
        <v>25766260</v>
      </c>
      <c r="W445" s="40" t="s">
        <v>199</v>
      </c>
      <c r="X445" s="40" t="s">
        <v>200</v>
      </c>
      <c r="Y445" s="40" t="s">
        <v>45</v>
      </c>
      <c r="Z445" s="40" t="s">
        <v>2488</v>
      </c>
      <c r="AA445" s="41">
        <v>44817.44085648148</v>
      </c>
      <c r="AB445" s="40" t="s">
        <v>184</v>
      </c>
      <c r="AC445" s="10" t="str">
        <f>VLOOKUP(Data!$AB445,Name!$B:$F,2,FALSE)</f>
        <v>IT Support</v>
      </c>
      <c r="AD445" s="10" t="str">
        <f>VLOOKUP(Data!$AB445,Name!$B:$F,3,FALSE)</f>
        <v>Point IT</v>
      </c>
      <c r="AE445" s="10" t="str">
        <f>VLOOKUP(Data!$AB445,Name!$B:$F,4,FALSE)</f>
        <v>Frist tier</v>
      </c>
      <c r="AF445" s="10" t="str">
        <f>VLOOKUP(Data!$AB445,Name!$B:$F,5,FALSE)</f>
        <v>Frist tier</v>
      </c>
      <c r="AG445" s="40" t="s">
        <v>47</v>
      </c>
      <c r="AH445" s="40" t="s">
        <v>48</v>
      </c>
      <c r="AI445" s="40" t="s">
        <v>634</v>
      </c>
      <c r="AJ445" s="40" t="s">
        <v>2489</v>
      </c>
      <c r="AK445" s="40" t="s">
        <v>570</v>
      </c>
      <c r="AL445" s="46"/>
      <c r="AM445" s="40" t="s">
        <v>39</v>
      </c>
      <c r="AN445" s="40" t="s">
        <v>50</v>
      </c>
      <c r="AO445" s="47">
        <v>0</v>
      </c>
      <c r="AP445" s="41">
        <v>44817.44085648148</v>
      </c>
      <c r="AQ445" s="48" t="s">
        <v>56</v>
      </c>
      <c r="AR445">
        <f t="shared" si="27"/>
        <v>10</v>
      </c>
      <c r="AS445" s="35">
        <v>0.41805555555555557</v>
      </c>
    </row>
    <row r="446" spans="1:45" ht="24" customHeight="1">
      <c r="A446" s="10" t="s">
        <v>35</v>
      </c>
      <c r="B446" s="10" t="s">
        <v>1527</v>
      </c>
      <c r="C446" s="42">
        <v>44817.418749999997</v>
      </c>
      <c r="D446" s="42">
        <v>44817.418055555558</v>
      </c>
      <c r="E446" s="10">
        <v>2022</v>
      </c>
      <c r="F446" s="10">
        <f t="shared" si="24"/>
        <v>9</v>
      </c>
      <c r="G446" s="10">
        <f t="shared" si="25"/>
        <v>13</v>
      </c>
      <c r="H446" s="50">
        <f t="shared" si="26"/>
        <v>0.41805555555555557</v>
      </c>
      <c r="I446" s="38" t="s">
        <v>37</v>
      </c>
      <c r="J446" s="38" t="s">
        <v>2490</v>
      </c>
      <c r="K446" s="36">
        <v>11575</v>
      </c>
      <c r="L446" s="39">
        <v>44841.341203703705</v>
      </c>
      <c r="M446" s="38" t="s">
        <v>38</v>
      </c>
      <c r="N446" s="38" t="s">
        <v>39</v>
      </c>
      <c r="O446" s="39"/>
      <c r="P446" s="38" t="s">
        <v>40</v>
      </c>
      <c r="Q446" s="38" t="s">
        <v>41</v>
      </c>
      <c r="R446" s="36">
        <v>1</v>
      </c>
      <c r="S446" s="38" t="s">
        <v>42</v>
      </c>
      <c r="T446" s="36">
        <v>0</v>
      </c>
      <c r="U446" s="38" t="s">
        <v>41</v>
      </c>
      <c r="V446" s="36">
        <v>642175520</v>
      </c>
      <c r="W446" s="38" t="s">
        <v>194</v>
      </c>
      <c r="X446" s="38" t="s">
        <v>195</v>
      </c>
      <c r="Y446" s="38" t="s">
        <v>45</v>
      </c>
      <c r="Z446" s="38" t="s">
        <v>891</v>
      </c>
      <c r="AA446" s="39">
        <v>44817.418888888889</v>
      </c>
      <c r="AB446" s="38" t="s">
        <v>196</v>
      </c>
      <c r="AC446" s="10" t="str">
        <f>VLOOKUP(Data!$AB446,Name!$B:$F,2,FALSE)</f>
        <v>Application Support</v>
      </c>
      <c r="AD446" s="10" t="str">
        <f>VLOOKUP(Data!$AB446,Name!$B:$F,3,FALSE)</f>
        <v>CRA</v>
      </c>
      <c r="AE446" s="10" t="str">
        <f>VLOOKUP(Data!$AB446,Name!$B:$F,4,FALSE)</f>
        <v>Second tier</v>
      </c>
      <c r="AF446" s="10" t="str">
        <f>VLOOKUP(Data!$AB446,Name!$B:$F,5,FALSE)</f>
        <v>Second tier</v>
      </c>
      <c r="AG446" s="38" t="s">
        <v>52</v>
      </c>
      <c r="AH446" s="38" t="s">
        <v>48</v>
      </c>
      <c r="AI446" s="38" t="s">
        <v>197</v>
      </c>
      <c r="AJ446" s="38" t="s">
        <v>2491</v>
      </c>
      <c r="AK446" s="38" t="s">
        <v>538</v>
      </c>
      <c r="AL446" s="43"/>
      <c r="AM446" s="38" t="s">
        <v>39</v>
      </c>
      <c r="AN446" s="38" t="s">
        <v>50</v>
      </c>
      <c r="AO446" s="44">
        <v>0</v>
      </c>
      <c r="AP446" s="39">
        <v>44838.466203703705</v>
      </c>
      <c r="AQ446" s="45" t="s">
        <v>41</v>
      </c>
      <c r="AR446">
        <f t="shared" si="27"/>
        <v>10</v>
      </c>
      <c r="AS446" s="35">
        <v>0.41805555555555557</v>
      </c>
    </row>
    <row r="447" spans="1:45" ht="24" hidden="1" customHeight="1">
      <c r="A447" s="10" t="s">
        <v>35</v>
      </c>
      <c r="B447" s="10" t="s">
        <v>178</v>
      </c>
      <c r="C447" s="42">
        <v>44817.627083333333</v>
      </c>
      <c r="D447" s="42">
        <v>44817.42291666667</v>
      </c>
      <c r="E447" s="10">
        <v>2022</v>
      </c>
      <c r="F447" s="10">
        <f t="shared" si="24"/>
        <v>9</v>
      </c>
      <c r="G447" s="10">
        <f t="shared" si="25"/>
        <v>13</v>
      </c>
      <c r="H447" s="50">
        <f t="shared" si="26"/>
        <v>0.42291666666666666</v>
      </c>
      <c r="I447" s="40" t="s">
        <v>37</v>
      </c>
      <c r="J447" s="40" t="s">
        <v>2492</v>
      </c>
      <c r="K447" s="37">
        <v>11576</v>
      </c>
      <c r="L447" s="41">
        <v>44832.60365740741</v>
      </c>
      <c r="M447" s="40" t="s">
        <v>38</v>
      </c>
      <c r="N447" s="40" t="s">
        <v>39</v>
      </c>
      <c r="O447" s="41"/>
      <c r="P447" s="40" t="s">
        <v>40</v>
      </c>
      <c r="Q447" s="40" t="s">
        <v>56</v>
      </c>
      <c r="R447" s="37">
        <v>1</v>
      </c>
      <c r="S447" s="40" t="s">
        <v>311</v>
      </c>
      <c r="T447" s="37">
        <v>0</v>
      </c>
      <c r="U447" s="40" t="s">
        <v>56</v>
      </c>
      <c r="V447" s="37">
        <v>8472</v>
      </c>
      <c r="W447" s="40" t="s">
        <v>2493</v>
      </c>
      <c r="X447" s="40" t="s">
        <v>2494</v>
      </c>
      <c r="Y447" s="40" t="s">
        <v>45</v>
      </c>
      <c r="Z447" s="40" t="s">
        <v>2495</v>
      </c>
      <c r="AA447" s="41">
        <v>44817.582395833335</v>
      </c>
      <c r="AB447" s="40" t="s">
        <v>58</v>
      </c>
      <c r="AC447" s="10" t="str">
        <f>VLOOKUP(Data!$AB447,Name!$B:$F,2,FALSE)</f>
        <v>IT Support</v>
      </c>
      <c r="AD447" s="10" t="str">
        <f>VLOOKUP(Data!$AB447,Name!$B:$F,3,FALSE)</f>
        <v>Point IT</v>
      </c>
      <c r="AE447" s="10" t="str">
        <f>VLOOKUP(Data!$AB447,Name!$B:$F,4,FALSE)</f>
        <v>Second tier</v>
      </c>
      <c r="AF447" s="10" t="str">
        <f>VLOOKUP(Data!$AB447,Name!$B:$F,5,FALSE)</f>
        <v>Onsite</v>
      </c>
      <c r="AG447" s="40" t="s">
        <v>47</v>
      </c>
      <c r="AH447" s="40" t="s">
        <v>48</v>
      </c>
      <c r="AI447" s="40" t="s">
        <v>182</v>
      </c>
      <c r="AJ447" s="40" t="s">
        <v>2496</v>
      </c>
      <c r="AK447" s="40" t="s">
        <v>717</v>
      </c>
      <c r="AL447" s="46">
        <v>44625</v>
      </c>
      <c r="AM447" s="40" t="s">
        <v>39</v>
      </c>
      <c r="AN447" s="40" t="s">
        <v>53</v>
      </c>
      <c r="AO447" s="47">
        <v>0</v>
      </c>
      <c r="AP447" s="41">
        <v>44823.387685185182</v>
      </c>
      <c r="AQ447" s="48" t="s">
        <v>41</v>
      </c>
      <c r="AR447">
        <f t="shared" si="27"/>
        <v>10</v>
      </c>
      <c r="AS447" s="35">
        <v>0.42291666666666666</v>
      </c>
    </row>
    <row r="448" spans="1:45" ht="24" customHeight="1">
      <c r="A448" s="10" t="s">
        <v>35</v>
      </c>
      <c r="B448" s="10" t="s">
        <v>1527</v>
      </c>
      <c r="C448" s="42">
        <v>44817.476388888892</v>
      </c>
      <c r="D448" s="42">
        <v>44817.438194444447</v>
      </c>
      <c r="E448" s="10">
        <v>2022</v>
      </c>
      <c r="F448" s="10">
        <f t="shared" si="24"/>
        <v>9</v>
      </c>
      <c r="G448" s="10">
        <f t="shared" si="25"/>
        <v>13</v>
      </c>
      <c r="H448" s="50">
        <f t="shared" si="26"/>
        <v>0.4381944444444445</v>
      </c>
      <c r="I448" s="38" t="s">
        <v>37</v>
      </c>
      <c r="J448" s="38" t="s">
        <v>39</v>
      </c>
      <c r="K448" s="36">
        <v>11577</v>
      </c>
      <c r="L448" s="39">
        <v>44819.689351851855</v>
      </c>
      <c r="M448" s="38" t="s">
        <v>2497</v>
      </c>
      <c r="N448" s="38" t="s">
        <v>45</v>
      </c>
      <c r="O448" s="39">
        <v>44817.473935185182</v>
      </c>
      <c r="P448" s="38" t="s">
        <v>40</v>
      </c>
      <c r="Q448" s="38" t="s">
        <v>56</v>
      </c>
      <c r="R448" s="36">
        <v>1</v>
      </c>
      <c r="S448" s="38" t="s">
        <v>42</v>
      </c>
      <c r="T448" s="36">
        <v>1</v>
      </c>
      <c r="U448" s="38" t="s">
        <v>41</v>
      </c>
      <c r="V448" s="36">
        <v>8605</v>
      </c>
      <c r="W448" s="38" t="s">
        <v>241</v>
      </c>
      <c r="X448" s="38" t="s">
        <v>2498</v>
      </c>
      <c r="Y448" s="38" t="s">
        <v>45</v>
      </c>
      <c r="Z448" s="38" t="s">
        <v>368</v>
      </c>
      <c r="AA448" s="39">
        <v>44817.476817129631</v>
      </c>
      <c r="AB448" s="38" t="s">
        <v>96</v>
      </c>
      <c r="AC448" s="10" t="str">
        <f>VLOOKUP(Data!$AB448,Name!$B:$F,2,FALSE)</f>
        <v>E-sarabun</v>
      </c>
      <c r="AD448" s="10" t="str">
        <f>VLOOKUP(Data!$AB448,Name!$B:$F,3,FALSE)</f>
        <v>CRA</v>
      </c>
      <c r="AE448" s="10" t="str">
        <f>VLOOKUP(Data!$AB448,Name!$B:$F,4,FALSE)</f>
        <v>Second tier</v>
      </c>
      <c r="AF448" s="10" t="str">
        <f>VLOOKUP(Data!$AB448,Name!$B:$F,5,FALSE)</f>
        <v>Second tier</v>
      </c>
      <c r="AG448" s="38" t="s">
        <v>47</v>
      </c>
      <c r="AH448" s="38" t="s">
        <v>48</v>
      </c>
      <c r="AI448" s="38" t="s">
        <v>97</v>
      </c>
      <c r="AJ448" s="38" t="s">
        <v>290</v>
      </c>
      <c r="AK448" s="38" t="s">
        <v>1598</v>
      </c>
      <c r="AL448" s="43"/>
      <c r="AM448" s="38" t="s">
        <v>39</v>
      </c>
      <c r="AN448" s="38" t="s">
        <v>53</v>
      </c>
      <c r="AO448" s="44">
        <v>0</v>
      </c>
      <c r="AP448" s="39">
        <v>44817.476817129631</v>
      </c>
      <c r="AQ448" s="45" t="s">
        <v>56</v>
      </c>
      <c r="AR448">
        <f t="shared" si="27"/>
        <v>10</v>
      </c>
      <c r="AS448" s="35">
        <v>0.4381944444444445</v>
      </c>
    </row>
    <row r="449" spans="1:45" ht="24" hidden="1" customHeight="1">
      <c r="A449" s="10" t="s">
        <v>35</v>
      </c>
      <c r="B449" s="10" t="s">
        <v>171</v>
      </c>
      <c r="C449" s="42">
        <v>44820.692361111112</v>
      </c>
      <c r="D449" s="42">
        <v>44817.442361111112</v>
      </c>
      <c r="E449" s="10">
        <v>2022</v>
      </c>
      <c r="F449" s="10">
        <f t="shared" si="24"/>
        <v>9</v>
      </c>
      <c r="G449" s="10">
        <f t="shared" si="25"/>
        <v>13</v>
      </c>
      <c r="H449" s="50">
        <f t="shared" si="26"/>
        <v>0.44236111111111115</v>
      </c>
      <c r="I449" s="40" t="s">
        <v>37</v>
      </c>
      <c r="J449" s="40" t="s">
        <v>2499</v>
      </c>
      <c r="K449" s="37">
        <v>11578</v>
      </c>
      <c r="L449" s="41">
        <v>44831.444664351853</v>
      </c>
      <c r="M449" s="40" t="s">
        <v>38</v>
      </c>
      <c r="N449" s="40" t="s">
        <v>39</v>
      </c>
      <c r="O449" s="41"/>
      <c r="P449" s="40" t="s">
        <v>40</v>
      </c>
      <c r="Q449" s="40" t="s">
        <v>56</v>
      </c>
      <c r="R449" s="37">
        <v>1</v>
      </c>
      <c r="S449" s="40" t="s">
        <v>42</v>
      </c>
      <c r="T449" s="37">
        <v>0</v>
      </c>
      <c r="U449" s="40" t="s">
        <v>56</v>
      </c>
      <c r="V449" s="37">
        <v>830687517</v>
      </c>
      <c r="W449" s="40" t="s">
        <v>396</v>
      </c>
      <c r="X449" s="40" t="s">
        <v>397</v>
      </c>
      <c r="Y449" s="40" t="s">
        <v>45</v>
      </c>
      <c r="Z449" s="40" t="s">
        <v>2500</v>
      </c>
      <c r="AA449" s="41">
        <v>44818.691203703704</v>
      </c>
      <c r="AB449" s="40" t="s">
        <v>46</v>
      </c>
      <c r="AC449" s="10" t="str">
        <f>VLOOKUP(Data!$AB449,Name!$B:$F,2,FALSE)</f>
        <v>IT Support</v>
      </c>
      <c r="AD449" s="10" t="str">
        <f>VLOOKUP(Data!$AB449,Name!$B:$F,3,FALSE)</f>
        <v>Point IT</v>
      </c>
      <c r="AE449" s="10" t="str">
        <f>VLOOKUP(Data!$AB449,Name!$B:$F,4,FALSE)</f>
        <v>Second tier</v>
      </c>
      <c r="AF449" s="10" t="str">
        <f>VLOOKUP(Data!$AB449,Name!$B:$F,5,FALSE)</f>
        <v>Onsite</v>
      </c>
      <c r="AG449" s="40" t="s">
        <v>47</v>
      </c>
      <c r="AH449" s="40" t="s">
        <v>48</v>
      </c>
      <c r="AI449" s="40" t="s">
        <v>844</v>
      </c>
      <c r="AJ449" s="40" t="s">
        <v>2501</v>
      </c>
      <c r="AK449" s="40" t="s">
        <v>1393</v>
      </c>
      <c r="AL449" s="46"/>
      <c r="AM449" s="40" t="s">
        <v>39</v>
      </c>
      <c r="AN449" s="40" t="s">
        <v>50</v>
      </c>
      <c r="AO449" s="47">
        <v>0</v>
      </c>
      <c r="AP449" s="41">
        <v>44820.69258101852</v>
      </c>
      <c r="AQ449" s="48" t="s">
        <v>56</v>
      </c>
      <c r="AR449">
        <f t="shared" si="27"/>
        <v>10</v>
      </c>
      <c r="AS449" s="35">
        <v>0.44236111111111115</v>
      </c>
    </row>
    <row r="450" spans="1:45" ht="24" hidden="1" customHeight="1">
      <c r="A450" s="10" t="s">
        <v>35</v>
      </c>
      <c r="B450" s="10" t="s">
        <v>178</v>
      </c>
      <c r="C450" s="10"/>
      <c r="D450" s="42">
        <v>44817.486805555556</v>
      </c>
      <c r="E450" s="10">
        <v>2022</v>
      </c>
      <c r="F450" s="10">
        <f t="shared" si="24"/>
        <v>9</v>
      </c>
      <c r="G450" s="10">
        <f t="shared" si="25"/>
        <v>13</v>
      </c>
      <c r="H450" s="50">
        <f t="shared" si="26"/>
        <v>0.48680555555555555</v>
      </c>
      <c r="I450" s="38" t="s">
        <v>37</v>
      </c>
      <c r="J450" s="38" t="s">
        <v>39</v>
      </c>
      <c r="K450" s="36">
        <v>11579</v>
      </c>
      <c r="L450" s="39">
        <v>44820.362523148149</v>
      </c>
      <c r="M450" s="38" t="s">
        <v>38</v>
      </c>
      <c r="N450" s="38" t="s">
        <v>39</v>
      </c>
      <c r="O450" s="39"/>
      <c r="P450" s="38" t="s">
        <v>40</v>
      </c>
      <c r="Q450" s="38" t="s">
        <v>56</v>
      </c>
      <c r="R450" s="36">
        <v>1</v>
      </c>
      <c r="S450" s="38" t="s">
        <v>179</v>
      </c>
      <c r="T450" s="36">
        <v>0</v>
      </c>
      <c r="U450" s="38" t="s">
        <v>41</v>
      </c>
      <c r="V450" s="36">
        <v>623285599</v>
      </c>
      <c r="W450" s="38" t="s">
        <v>590</v>
      </c>
      <c r="X450" s="38" t="s">
        <v>591</v>
      </c>
      <c r="Y450" s="38" t="s">
        <v>39</v>
      </c>
      <c r="Z450" s="38" t="s">
        <v>39</v>
      </c>
      <c r="AA450" s="39"/>
      <c r="AB450" s="38" t="s">
        <v>215</v>
      </c>
      <c r="AC450" s="10" t="str">
        <f>VLOOKUP(Data!$AB450,Name!$B:$F,2,FALSE)</f>
        <v>IT Support</v>
      </c>
      <c r="AD450" s="10" t="str">
        <f>VLOOKUP(Data!$AB450,Name!$B:$F,3,FALSE)</f>
        <v>CRA</v>
      </c>
      <c r="AE450" s="10" t="str">
        <f>VLOOKUP(Data!$AB450,Name!$B:$F,4,FALSE)</f>
        <v>Second tier</v>
      </c>
      <c r="AF450" s="10" t="str">
        <f>VLOOKUP(Data!$AB450,Name!$B:$F,5,FALSE)</f>
        <v>Onsite</v>
      </c>
      <c r="AG450" s="38" t="s">
        <v>47</v>
      </c>
      <c r="AH450" s="38" t="s">
        <v>216</v>
      </c>
      <c r="AI450" s="38" t="s">
        <v>182</v>
      </c>
      <c r="AJ450" s="38" t="s">
        <v>2502</v>
      </c>
      <c r="AK450" s="38" t="s">
        <v>1256</v>
      </c>
      <c r="AL450" s="43"/>
      <c r="AM450" s="38" t="s">
        <v>39</v>
      </c>
      <c r="AN450" s="38" t="s">
        <v>53</v>
      </c>
      <c r="AO450" s="44">
        <v>0</v>
      </c>
      <c r="AP450" s="39">
        <v>44818.405219907407</v>
      </c>
      <c r="AQ450" s="45" t="s">
        <v>56</v>
      </c>
      <c r="AR450">
        <f t="shared" si="27"/>
        <v>11</v>
      </c>
      <c r="AS450" s="35">
        <v>0.48680555555555555</v>
      </c>
    </row>
    <row r="451" spans="1:45" ht="24" hidden="1" customHeight="1">
      <c r="A451" s="10" t="s">
        <v>35</v>
      </c>
      <c r="B451" s="10" t="s">
        <v>329</v>
      </c>
      <c r="C451" s="10"/>
      <c r="D451" s="42">
        <v>44817.487500000003</v>
      </c>
      <c r="E451" s="10">
        <v>2022</v>
      </c>
      <c r="F451" s="10">
        <f t="shared" ref="F451:F514" si="28">MONTH(D451)</f>
        <v>9</v>
      </c>
      <c r="G451" s="10">
        <f t="shared" ref="G451:G514" si="29">DAY(D451)</f>
        <v>13</v>
      </c>
      <c r="H451" s="50">
        <f t="shared" ref="H451:H514" si="30">TIME(HOUR(D451),MINUTE(D451),SECOND(D451))</f>
        <v>0.48749999999999999</v>
      </c>
      <c r="I451" s="40" t="s">
        <v>37</v>
      </c>
      <c r="J451" s="40" t="s">
        <v>2503</v>
      </c>
      <c r="K451" s="37">
        <v>11580</v>
      </c>
      <c r="L451" s="41">
        <v>44827.488344907404</v>
      </c>
      <c r="M451" s="40" t="s">
        <v>2504</v>
      </c>
      <c r="N451" s="40" t="s">
        <v>66</v>
      </c>
      <c r="O451" s="41">
        <v>44831.437314814815</v>
      </c>
      <c r="P451" s="40" t="s">
        <v>40</v>
      </c>
      <c r="Q451" s="40" t="s">
        <v>56</v>
      </c>
      <c r="R451" s="37">
        <v>2</v>
      </c>
      <c r="S451" s="40" t="s">
        <v>732</v>
      </c>
      <c r="T451" s="37">
        <v>1</v>
      </c>
      <c r="U451" s="40" t="s">
        <v>56</v>
      </c>
      <c r="V451" s="37">
        <v>8405</v>
      </c>
      <c r="W451" s="40" t="s">
        <v>180</v>
      </c>
      <c r="X451" s="40" t="s">
        <v>181</v>
      </c>
      <c r="Y451" s="40" t="s">
        <v>39</v>
      </c>
      <c r="Z451" s="40" t="s">
        <v>39</v>
      </c>
      <c r="AA451" s="41"/>
      <c r="AB451" s="40" t="s">
        <v>189</v>
      </c>
      <c r="AC451" s="10" t="str">
        <f>VLOOKUP(Data!$AB451,Name!$B:$F,2,FALSE)</f>
        <v>IT Support</v>
      </c>
      <c r="AD451" s="10" t="str">
        <f>VLOOKUP(Data!$AB451,Name!$B:$F,3,FALSE)</f>
        <v>CRA</v>
      </c>
      <c r="AE451" s="10" t="str">
        <f>VLOOKUP(Data!$AB451,Name!$B:$F,4,FALSE)</f>
        <v>Second tier</v>
      </c>
      <c r="AF451" s="10" t="str">
        <f>VLOOKUP(Data!$AB451,Name!$B:$F,5,FALSE)</f>
        <v>Second tier</v>
      </c>
      <c r="AG451" s="40" t="s">
        <v>47</v>
      </c>
      <c r="AH451" s="40" t="s">
        <v>160</v>
      </c>
      <c r="AI451" s="40" t="s">
        <v>330</v>
      </c>
      <c r="AJ451" s="40" t="s">
        <v>2505</v>
      </c>
      <c r="AK451" s="40" t="s">
        <v>1304</v>
      </c>
      <c r="AL451" s="46"/>
      <c r="AM451" s="40" t="s">
        <v>39</v>
      </c>
      <c r="AN451" s="40" t="s">
        <v>53</v>
      </c>
      <c r="AO451" s="47">
        <v>0</v>
      </c>
      <c r="AP451" s="41">
        <v>44831.437314814815</v>
      </c>
      <c r="AQ451" s="48" t="s">
        <v>41</v>
      </c>
      <c r="AR451">
        <f t="shared" ref="AR451:AR514" si="31">HOUR(AS451)</f>
        <v>11</v>
      </c>
      <c r="AS451" s="35">
        <v>0.48749999999999999</v>
      </c>
    </row>
    <row r="452" spans="1:45" ht="24" hidden="1" customHeight="1">
      <c r="A452" s="10" t="s">
        <v>35</v>
      </c>
      <c r="B452" s="10" t="s">
        <v>178</v>
      </c>
      <c r="C452" s="10"/>
      <c r="D452" s="42">
        <v>44817.488194444442</v>
      </c>
      <c r="E452" s="10">
        <v>2022</v>
      </c>
      <c r="F452" s="10">
        <f t="shared" si="28"/>
        <v>9</v>
      </c>
      <c r="G452" s="10">
        <f t="shared" si="29"/>
        <v>13</v>
      </c>
      <c r="H452" s="50">
        <f t="shared" si="30"/>
        <v>0.48819444444444443</v>
      </c>
      <c r="I452" s="38" t="s">
        <v>37</v>
      </c>
      <c r="J452" s="38" t="s">
        <v>39</v>
      </c>
      <c r="K452" s="36">
        <v>11581</v>
      </c>
      <c r="L452" s="39">
        <v>44820.364027777781</v>
      </c>
      <c r="M452" s="38" t="s">
        <v>38</v>
      </c>
      <c r="N452" s="38" t="s">
        <v>39</v>
      </c>
      <c r="O452" s="39"/>
      <c r="P452" s="38" t="s">
        <v>40</v>
      </c>
      <c r="Q452" s="38" t="s">
        <v>56</v>
      </c>
      <c r="R452" s="36">
        <v>1</v>
      </c>
      <c r="S452" s="38" t="s">
        <v>629</v>
      </c>
      <c r="T452" s="36">
        <v>0</v>
      </c>
      <c r="U452" s="38" t="s">
        <v>41</v>
      </c>
      <c r="V452" s="36">
        <v>623285599</v>
      </c>
      <c r="W452" s="38" t="s">
        <v>590</v>
      </c>
      <c r="X452" s="38" t="s">
        <v>591</v>
      </c>
      <c r="Y452" s="38" t="s">
        <v>39</v>
      </c>
      <c r="Z452" s="38" t="s">
        <v>39</v>
      </c>
      <c r="AA452" s="39"/>
      <c r="AB452" s="38" t="s">
        <v>215</v>
      </c>
      <c r="AC452" s="10" t="str">
        <f>VLOOKUP(Data!$AB452,Name!$B:$F,2,FALSE)</f>
        <v>IT Support</v>
      </c>
      <c r="AD452" s="10" t="str">
        <f>VLOOKUP(Data!$AB452,Name!$B:$F,3,FALSE)</f>
        <v>CRA</v>
      </c>
      <c r="AE452" s="10" t="str">
        <f>VLOOKUP(Data!$AB452,Name!$B:$F,4,FALSE)</f>
        <v>Second tier</v>
      </c>
      <c r="AF452" s="10" t="str">
        <f>VLOOKUP(Data!$AB452,Name!$B:$F,5,FALSE)</f>
        <v>Onsite</v>
      </c>
      <c r="AG452" s="38" t="s">
        <v>47</v>
      </c>
      <c r="AH452" s="38" t="s">
        <v>216</v>
      </c>
      <c r="AI452" s="38" t="s">
        <v>283</v>
      </c>
      <c r="AJ452" s="38" t="s">
        <v>2502</v>
      </c>
      <c r="AK452" s="38" t="s">
        <v>1256</v>
      </c>
      <c r="AL452" s="43"/>
      <c r="AM452" s="38" t="s">
        <v>39</v>
      </c>
      <c r="AN452" s="38" t="s">
        <v>53</v>
      </c>
      <c r="AO452" s="44">
        <v>0</v>
      </c>
      <c r="AP452" s="39">
        <v>44818.401145833333</v>
      </c>
      <c r="AQ452" s="45" t="s">
        <v>56</v>
      </c>
      <c r="AR452">
        <f t="shared" si="31"/>
        <v>11</v>
      </c>
      <c r="AS452" s="35">
        <v>0.48819444444444443</v>
      </c>
    </row>
    <row r="453" spans="1:45" ht="24" hidden="1" customHeight="1">
      <c r="A453" s="10" t="s">
        <v>35</v>
      </c>
      <c r="B453" s="10" t="s">
        <v>36</v>
      </c>
      <c r="C453" s="42">
        <v>44817.627083333333</v>
      </c>
      <c r="D453" s="42">
        <v>44817.490277777775</v>
      </c>
      <c r="E453" s="10">
        <v>2022</v>
      </c>
      <c r="F453" s="10">
        <f t="shared" si="28"/>
        <v>9</v>
      </c>
      <c r="G453" s="10">
        <f t="shared" si="29"/>
        <v>13</v>
      </c>
      <c r="H453" s="50">
        <f t="shared" si="30"/>
        <v>0.49027777777777781</v>
      </c>
      <c r="I453" s="40" t="s">
        <v>37</v>
      </c>
      <c r="J453" s="40" t="s">
        <v>2506</v>
      </c>
      <c r="K453" s="37">
        <v>11582</v>
      </c>
      <c r="L453" s="41">
        <v>44827.606817129628</v>
      </c>
      <c r="M453" s="40" t="s">
        <v>38</v>
      </c>
      <c r="N453" s="40" t="s">
        <v>39</v>
      </c>
      <c r="O453" s="41"/>
      <c r="P453" s="40" t="s">
        <v>40</v>
      </c>
      <c r="Q453" s="40" t="s">
        <v>56</v>
      </c>
      <c r="R453" s="37">
        <v>1</v>
      </c>
      <c r="S453" s="40" t="s">
        <v>42</v>
      </c>
      <c r="T453" s="37">
        <v>0</v>
      </c>
      <c r="U453" s="40" t="s">
        <v>56</v>
      </c>
      <c r="V453" s="37">
        <v>5782</v>
      </c>
      <c r="W453" s="40" t="s">
        <v>157</v>
      </c>
      <c r="X453" s="40" t="s">
        <v>158</v>
      </c>
      <c r="Y453" s="40" t="s">
        <v>45</v>
      </c>
      <c r="Z453" s="40" t="s">
        <v>2507</v>
      </c>
      <c r="AA453" s="41">
        <v>44817.512141203704</v>
      </c>
      <c r="AB453" s="40" t="s">
        <v>81</v>
      </c>
      <c r="AC453" s="10" t="str">
        <f>VLOOKUP(Data!$AB453,Name!$B:$F,2,FALSE)</f>
        <v>IT Support</v>
      </c>
      <c r="AD453" s="10" t="str">
        <f>VLOOKUP(Data!$AB453,Name!$B:$F,3,FALSE)</f>
        <v>Point IT</v>
      </c>
      <c r="AE453" s="10" t="str">
        <f>VLOOKUP(Data!$AB453,Name!$B:$F,4,FALSE)</f>
        <v>Second tier</v>
      </c>
      <c r="AF453" s="10" t="str">
        <f>VLOOKUP(Data!$AB453,Name!$B:$F,5,FALSE)</f>
        <v>Onsite</v>
      </c>
      <c r="AG453" s="40" t="s">
        <v>47</v>
      </c>
      <c r="AH453" s="40" t="s">
        <v>48</v>
      </c>
      <c r="AI453" s="40" t="s">
        <v>128</v>
      </c>
      <c r="AJ453" s="40" t="s">
        <v>2508</v>
      </c>
      <c r="AK453" s="40" t="s">
        <v>457</v>
      </c>
      <c r="AL453" s="46"/>
      <c r="AM453" s="40" t="s">
        <v>39</v>
      </c>
      <c r="AN453" s="40" t="s">
        <v>50</v>
      </c>
      <c r="AO453" s="47">
        <v>0</v>
      </c>
      <c r="AP453" s="41">
        <v>44817.627650462964</v>
      </c>
      <c r="AQ453" s="48" t="s">
        <v>56</v>
      </c>
      <c r="AR453">
        <f t="shared" si="31"/>
        <v>11</v>
      </c>
      <c r="AS453" s="35">
        <v>0.49027777777777781</v>
      </c>
    </row>
    <row r="454" spans="1:45" ht="24" customHeight="1">
      <c r="A454" s="10" t="s">
        <v>35</v>
      </c>
      <c r="B454" s="10" t="s">
        <v>1527</v>
      </c>
      <c r="C454" s="42">
        <v>44828.60833333333</v>
      </c>
      <c r="D454" s="42">
        <v>44817.522222222222</v>
      </c>
      <c r="E454" s="10">
        <v>2022</v>
      </c>
      <c r="F454" s="10">
        <f t="shared" si="28"/>
        <v>9</v>
      </c>
      <c r="G454" s="10">
        <f t="shared" si="29"/>
        <v>13</v>
      </c>
      <c r="H454" s="50">
        <f t="shared" si="30"/>
        <v>0.52222222222222225</v>
      </c>
      <c r="I454" s="38" t="s">
        <v>37</v>
      </c>
      <c r="J454" s="38" t="s">
        <v>2509</v>
      </c>
      <c r="K454" s="36">
        <v>11583</v>
      </c>
      <c r="L454" s="39">
        <v>44830.640972222223</v>
      </c>
      <c r="M454" s="38" t="s">
        <v>38</v>
      </c>
      <c r="N454" s="38" t="s">
        <v>39</v>
      </c>
      <c r="O454" s="39"/>
      <c r="P454" s="38" t="s">
        <v>40</v>
      </c>
      <c r="Q454" s="38" t="s">
        <v>56</v>
      </c>
      <c r="R454" s="36">
        <v>1</v>
      </c>
      <c r="S454" s="38" t="s">
        <v>55</v>
      </c>
      <c r="T454" s="36">
        <v>0</v>
      </c>
      <c r="U454" s="38" t="s">
        <v>56</v>
      </c>
      <c r="V454" s="36">
        <v>8607</v>
      </c>
      <c r="W454" s="38" t="s">
        <v>218</v>
      </c>
      <c r="X454" s="38" t="s">
        <v>219</v>
      </c>
      <c r="Y454" s="38" t="s">
        <v>45</v>
      </c>
      <c r="Z454" s="38" t="s">
        <v>2510</v>
      </c>
      <c r="AA454" s="39">
        <v>44826.590162037035</v>
      </c>
      <c r="AB454" s="38" t="s">
        <v>215</v>
      </c>
      <c r="AC454" s="10" t="str">
        <f>VLOOKUP(Data!$AB454,Name!$B:$F,2,FALSE)</f>
        <v>IT Support</v>
      </c>
      <c r="AD454" s="10" t="str">
        <f>VLOOKUP(Data!$AB454,Name!$B:$F,3,FALSE)</f>
        <v>CRA</v>
      </c>
      <c r="AE454" s="10" t="str">
        <f>VLOOKUP(Data!$AB454,Name!$B:$F,4,FALSE)</f>
        <v>Second tier</v>
      </c>
      <c r="AF454" s="10" t="str">
        <f>VLOOKUP(Data!$AB454,Name!$B:$F,5,FALSE)</f>
        <v>Onsite</v>
      </c>
      <c r="AG454" s="38" t="s">
        <v>52</v>
      </c>
      <c r="AH454" s="38" t="s">
        <v>48</v>
      </c>
      <c r="AI454" s="38" t="s">
        <v>475</v>
      </c>
      <c r="AJ454" s="38" t="s">
        <v>2511</v>
      </c>
      <c r="AK454" s="38" t="s">
        <v>1256</v>
      </c>
      <c r="AL454" s="43"/>
      <c r="AM454" s="38" t="s">
        <v>39</v>
      </c>
      <c r="AN454" s="38" t="s">
        <v>50</v>
      </c>
      <c r="AO454" s="44">
        <v>0</v>
      </c>
      <c r="AP454" s="39">
        <v>44828.608530092592</v>
      </c>
      <c r="AQ454" s="45" t="s">
        <v>56</v>
      </c>
      <c r="AR454">
        <f t="shared" si="31"/>
        <v>12</v>
      </c>
      <c r="AS454" s="35">
        <v>0.52222222222222225</v>
      </c>
    </row>
    <row r="455" spans="1:45" ht="24" customHeight="1">
      <c r="A455" s="10" t="s">
        <v>35</v>
      </c>
      <c r="B455" s="10" t="s">
        <v>1527</v>
      </c>
      <c r="C455" s="42">
        <v>44817.674305555556</v>
      </c>
      <c r="D455" s="42">
        <v>44817.525694444441</v>
      </c>
      <c r="E455" s="10">
        <v>2022</v>
      </c>
      <c r="F455" s="10">
        <f t="shared" si="28"/>
        <v>9</v>
      </c>
      <c r="G455" s="10">
        <f t="shared" si="29"/>
        <v>13</v>
      </c>
      <c r="H455" s="50">
        <f t="shared" si="30"/>
        <v>0.52569444444444446</v>
      </c>
      <c r="I455" s="40" t="s">
        <v>37</v>
      </c>
      <c r="J455" s="40" t="s">
        <v>2512</v>
      </c>
      <c r="K455" s="37">
        <v>11584</v>
      </c>
      <c r="L455" s="41">
        <v>44837.544548611113</v>
      </c>
      <c r="M455" s="40" t="s">
        <v>38</v>
      </c>
      <c r="N455" s="40" t="s">
        <v>39</v>
      </c>
      <c r="O455" s="41"/>
      <c r="P455" s="40" t="s">
        <v>40</v>
      </c>
      <c r="Q455" s="40" t="s">
        <v>56</v>
      </c>
      <c r="R455" s="37">
        <v>1</v>
      </c>
      <c r="S455" s="40" t="s">
        <v>541</v>
      </c>
      <c r="T455" s="37">
        <v>0</v>
      </c>
      <c r="U455" s="40" t="s">
        <v>56</v>
      </c>
      <c r="V455" s="37">
        <v>5601</v>
      </c>
      <c r="W455" s="40" t="s">
        <v>445</v>
      </c>
      <c r="X455" s="40" t="s">
        <v>446</v>
      </c>
      <c r="Y455" s="40" t="s">
        <v>45</v>
      </c>
      <c r="Z455" s="40" t="s">
        <v>2513</v>
      </c>
      <c r="AA455" s="41">
        <v>44817.641435185185</v>
      </c>
      <c r="AB455" s="40" t="s">
        <v>103</v>
      </c>
      <c r="AC455" s="10" t="str">
        <f>VLOOKUP(Data!$AB455,Name!$B:$F,2,FALSE)</f>
        <v>IT Support</v>
      </c>
      <c r="AD455" s="10" t="str">
        <f>VLOOKUP(Data!$AB455,Name!$B:$F,3,FALSE)</f>
        <v>Point IT</v>
      </c>
      <c r="AE455" s="10" t="str">
        <f>VLOOKUP(Data!$AB455,Name!$B:$F,4,FALSE)</f>
        <v>Frist tier</v>
      </c>
      <c r="AF455" s="10" t="str">
        <f>VLOOKUP(Data!$AB455,Name!$B:$F,5,FALSE)</f>
        <v>Frist tier</v>
      </c>
      <c r="AG455" s="40" t="s">
        <v>47</v>
      </c>
      <c r="AH455" s="40" t="s">
        <v>48</v>
      </c>
      <c r="AI455" s="40" t="s">
        <v>455</v>
      </c>
      <c r="AJ455" s="40" t="s">
        <v>2514</v>
      </c>
      <c r="AK455" s="40" t="s">
        <v>287</v>
      </c>
      <c r="AL455" s="46"/>
      <c r="AM455" s="40" t="s">
        <v>39</v>
      </c>
      <c r="AN455" s="40" t="s">
        <v>50</v>
      </c>
      <c r="AO455" s="47">
        <v>0</v>
      </c>
      <c r="AP455" s="41">
        <v>44825.659826388888</v>
      </c>
      <c r="AQ455" s="48" t="s">
        <v>56</v>
      </c>
      <c r="AR455">
        <f t="shared" si="31"/>
        <v>12</v>
      </c>
      <c r="AS455" s="35">
        <v>0.52569444444444446</v>
      </c>
    </row>
    <row r="456" spans="1:45" ht="24" customHeight="1">
      <c r="A456" s="10" t="s">
        <v>35</v>
      </c>
      <c r="B456" s="10" t="s">
        <v>1527</v>
      </c>
      <c r="C456" s="42">
        <v>44817.59652777778</v>
      </c>
      <c r="D456" s="42">
        <v>44817.54583333333</v>
      </c>
      <c r="E456" s="10">
        <v>2022</v>
      </c>
      <c r="F456" s="10">
        <f t="shared" si="28"/>
        <v>9</v>
      </c>
      <c r="G456" s="10">
        <f t="shared" si="29"/>
        <v>13</v>
      </c>
      <c r="H456" s="50">
        <f t="shared" si="30"/>
        <v>0.54583333333333328</v>
      </c>
      <c r="I456" s="38" t="s">
        <v>37</v>
      </c>
      <c r="J456" s="38" t="s">
        <v>39</v>
      </c>
      <c r="K456" s="36">
        <v>11585</v>
      </c>
      <c r="L456" s="39">
        <v>44820.422118055554</v>
      </c>
      <c r="M456" s="38" t="s">
        <v>38</v>
      </c>
      <c r="N456" s="38" t="s">
        <v>39</v>
      </c>
      <c r="O456" s="39"/>
      <c r="P456" s="38" t="s">
        <v>40</v>
      </c>
      <c r="Q456" s="38" t="s">
        <v>56</v>
      </c>
      <c r="R456" s="36">
        <v>1</v>
      </c>
      <c r="S456" s="38" t="s">
        <v>42</v>
      </c>
      <c r="T456" s="36">
        <v>0</v>
      </c>
      <c r="U456" s="38" t="s">
        <v>41</v>
      </c>
      <c r="V456" s="36">
        <v>8652</v>
      </c>
      <c r="W456" s="38" t="s">
        <v>211</v>
      </c>
      <c r="X456" s="38" t="s">
        <v>2041</v>
      </c>
      <c r="Y456" s="38" t="s">
        <v>45</v>
      </c>
      <c r="Z456" s="38" t="s">
        <v>2515</v>
      </c>
      <c r="AA456" s="39">
        <v>44817.596724537034</v>
      </c>
      <c r="AB456" s="38" t="s">
        <v>96</v>
      </c>
      <c r="AC456" s="10" t="str">
        <f>VLOOKUP(Data!$AB456,Name!$B:$F,2,FALSE)</f>
        <v>E-sarabun</v>
      </c>
      <c r="AD456" s="10" t="str">
        <f>VLOOKUP(Data!$AB456,Name!$B:$F,3,FALSE)</f>
        <v>CRA</v>
      </c>
      <c r="AE456" s="10" t="str">
        <f>VLOOKUP(Data!$AB456,Name!$B:$F,4,FALSE)</f>
        <v>Second tier</v>
      </c>
      <c r="AF456" s="10" t="str">
        <f>VLOOKUP(Data!$AB456,Name!$B:$F,5,FALSE)</f>
        <v>Second tier</v>
      </c>
      <c r="AG456" s="38" t="s">
        <v>47</v>
      </c>
      <c r="AH456" s="38" t="s">
        <v>48</v>
      </c>
      <c r="AI456" s="38" t="s">
        <v>97</v>
      </c>
      <c r="AJ456" s="38" t="s">
        <v>212</v>
      </c>
      <c r="AK456" s="38" t="s">
        <v>1256</v>
      </c>
      <c r="AL456" s="43"/>
      <c r="AM456" s="38" t="s">
        <v>39</v>
      </c>
      <c r="AN456" s="38" t="s">
        <v>53</v>
      </c>
      <c r="AO456" s="44">
        <v>0</v>
      </c>
      <c r="AP456" s="39">
        <v>44817.596724537034</v>
      </c>
      <c r="AQ456" s="45" t="s">
        <v>56</v>
      </c>
      <c r="AR456">
        <f t="shared" si="31"/>
        <v>13</v>
      </c>
      <c r="AS456" s="35">
        <v>0.54583333333333328</v>
      </c>
    </row>
    <row r="457" spans="1:45" ht="24" customHeight="1">
      <c r="A457" s="10" t="s">
        <v>35</v>
      </c>
      <c r="B457" s="10" t="s">
        <v>1527</v>
      </c>
      <c r="C457" s="42">
        <v>44817.604861111111</v>
      </c>
      <c r="D457" s="42">
        <v>44817.551388888889</v>
      </c>
      <c r="E457" s="10">
        <v>2022</v>
      </c>
      <c r="F457" s="10">
        <f t="shared" si="28"/>
        <v>9</v>
      </c>
      <c r="G457" s="10">
        <f t="shared" si="29"/>
        <v>13</v>
      </c>
      <c r="H457" s="50">
        <f t="shared" si="30"/>
        <v>0.55138888888888882</v>
      </c>
      <c r="I457" s="40" t="s">
        <v>37</v>
      </c>
      <c r="J457" s="40" t="s">
        <v>39</v>
      </c>
      <c r="K457" s="37">
        <v>11586</v>
      </c>
      <c r="L457" s="41">
        <v>44820.427534722221</v>
      </c>
      <c r="M457" s="40" t="s">
        <v>2516</v>
      </c>
      <c r="N457" s="40" t="s">
        <v>45</v>
      </c>
      <c r="O457" s="41">
        <v>44817.59952546296</v>
      </c>
      <c r="P457" s="40" t="s">
        <v>40</v>
      </c>
      <c r="Q457" s="40" t="s">
        <v>56</v>
      </c>
      <c r="R457" s="37">
        <v>2</v>
      </c>
      <c r="S457" s="40" t="s">
        <v>119</v>
      </c>
      <c r="T457" s="37">
        <v>1</v>
      </c>
      <c r="U457" s="40" t="s">
        <v>41</v>
      </c>
      <c r="V457" s="37">
        <v>8488</v>
      </c>
      <c r="W457" s="40" t="s">
        <v>667</v>
      </c>
      <c r="X457" s="40" t="s">
        <v>668</v>
      </c>
      <c r="Y457" s="40" t="s">
        <v>45</v>
      </c>
      <c r="Z457" s="40" t="s">
        <v>2517</v>
      </c>
      <c r="AA457" s="41">
        <v>44817.605034722219</v>
      </c>
      <c r="AB457" s="40" t="s">
        <v>96</v>
      </c>
      <c r="AC457" s="10" t="str">
        <f>VLOOKUP(Data!$AB457,Name!$B:$F,2,FALSE)</f>
        <v>E-sarabun</v>
      </c>
      <c r="AD457" s="10" t="str">
        <f>VLOOKUP(Data!$AB457,Name!$B:$F,3,FALSE)</f>
        <v>CRA</v>
      </c>
      <c r="AE457" s="10" t="str">
        <f>VLOOKUP(Data!$AB457,Name!$B:$F,4,FALSE)</f>
        <v>Second tier</v>
      </c>
      <c r="AF457" s="10" t="str">
        <f>VLOOKUP(Data!$AB457,Name!$B:$F,5,FALSE)</f>
        <v>Second tier</v>
      </c>
      <c r="AG457" s="40" t="s">
        <v>47</v>
      </c>
      <c r="AH457" s="40" t="s">
        <v>48</v>
      </c>
      <c r="AI457" s="40" t="s">
        <v>97</v>
      </c>
      <c r="AJ457" s="40" t="s">
        <v>669</v>
      </c>
      <c r="AK457" s="40" t="s">
        <v>517</v>
      </c>
      <c r="AL457" s="46"/>
      <c r="AM457" s="40" t="s">
        <v>39</v>
      </c>
      <c r="AN457" s="40" t="s">
        <v>53</v>
      </c>
      <c r="AO457" s="47">
        <v>0</v>
      </c>
      <c r="AP457" s="41">
        <v>44817.605023148149</v>
      </c>
      <c r="AQ457" s="48" t="s">
        <v>56</v>
      </c>
      <c r="AR457">
        <f t="shared" si="31"/>
        <v>13</v>
      </c>
      <c r="AS457" s="35">
        <v>0.55138888888888882</v>
      </c>
    </row>
    <row r="458" spans="1:45" ht="24" hidden="1" customHeight="1">
      <c r="A458" s="10" t="s">
        <v>35</v>
      </c>
      <c r="B458" s="10" t="s">
        <v>171</v>
      </c>
      <c r="C458" s="42">
        <v>44817.62777777778</v>
      </c>
      <c r="D458" s="42">
        <v>44817.553472222222</v>
      </c>
      <c r="E458" s="10">
        <v>2022</v>
      </c>
      <c r="F458" s="10">
        <f t="shared" si="28"/>
        <v>9</v>
      </c>
      <c r="G458" s="10">
        <f t="shared" si="29"/>
        <v>13</v>
      </c>
      <c r="H458" s="50">
        <f t="shared" si="30"/>
        <v>0.55347222222222225</v>
      </c>
      <c r="I458" s="38" t="s">
        <v>37</v>
      </c>
      <c r="J458" s="38" t="s">
        <v>2518</v>
      </c>
      <c r="K458" s="36">
        <v>11587</v>
      </c>
      <c r="L458" s="39">
        <v>44827.558425925927</v>
      </c>
      <c r="M458" s="38" t="s">
        <v>38</v>
      </c>
      <c r="N458" s="38" t="s">
        <v>39</v>
      </c>
      <c r="O458" s="39"/>
      <c r="P458" s="38" t="s">
        <v>40</v>
      </c>
      <c r="Q458" s="38" t="s">
        <v>56</v>
      </c>
      <c r="R458" s="36">
        <v>1</v>
      </c>
      <c r="S458" s="38" t="s">
        <v>42</v>
      </c>
      <c r="T458" s="36">
        <v>0</v>
      </c>
      <c r="U458" s="38" t="s">
        <v>56</v>
      </c>
      <c r="V458" s="36">
        <v>6121</v>
      </c>
      <c r="W458" s="38" t="s">
        <v>601</v>
      </c>
      <c r="X458" s="38" t="s">
        <v>602</v>
      </c>
      <c r="Y458" s="38" t="s">
        <v>45</v>
      </c>
      <c r="Z458" s="38" t="s">
        <v>2519</v>
      </c>
      <c r="AA458" s="39">
        <v>44817.623761574076</v>
      </c>
      <c r="AB458" s="38" t="s">
        <v>51</v>
      </c>
      <c r="AC458" s="10" t="str">
        <f>VLOOKUP(Data!$AB458,Name!$B:$F,2,FALSE)</f>
        <v>IT Support</v>
      </c>
      <c r="AD458" s="10" t="str">
        <f>VLOOKUP(Data!$AB458,Name!$B:$F,3,FALSE)</f>
        <v>Point IT</v>
      </c>
      <c r="AE458" s="10" t="str">
        <f>VLOOKUP(Data!$AB458,Name!$B:$F,4,FALSE)</f>
        <v>Second tier</v>
      </c>
      <c r="AF458" s="10" t="str">
        <f>VLOOKUP(Data!$AB458,Name!$B:$F,5,FALSE)</f>
        <v>Onsite</v>
      </c>
      <c r="AG458" s="38" t="s">
        <v>47</v>
      </c>
      <c r="AH458" s="38" t="s">
        <v>48</v>
      </c>
      <c r="AI458" s="38" t="s">
        <v>844</v>
      </c>
      <c r="AJ458" s="38" t="s">
        <v>2520</v>
      </c>
      <c r="AK458" s="38" t="s">
        <v>1883</v>
      </c>
      <c r="AL458" s="43"/>
      <c r="AM458" s="38" t="s">
        <v>39</v>
      </c>
      <c r="AN458" s="38" t="s">
        <v>50</v>
      </c>
      <c r="AO458" s="44">
        <v>0</v>
      </c>
      <c r="AP458" s="39">
        <v>44817.627870370372</v>
      </c>
      <c r="AQ458" s="45" t="s">
        <v>56</v>
      </c>
      <c r="AR458">
        <f t="shared" si="31"/>
        <v>13</v>
      </c>
      <c r="AS458" s="35">
        <v>0.55347222222222225</v>
      </c>
    </row>
    <row r="459" spans="1:45" ht="24" customHeight="1">
      <c r="A459" s="10" t="s">
        <v>35</v>
      </c>
      <c r="B459" s="10" t="s">
        <v>1527</v>
      </c>
      <c r="C459" s="42">
        <v>44817.573611111111</v>
      </c>
      <c r="D459" s="42">
        <v>44817.572222222225</v>
      </c>
      <c r="E459" s="10">
        <v>2022</v>
      </c>
      <c r="F459" s="10">
        <f t="shared" si="28"/>
        <v>9</v>
      </c>
      <c r="G459" s="10">
        <f t="shared" si="29"/>
        <v>13</v>
      </c>
      <c r="H459" s="50">
        <f t="shared" si="30"/>
        <v>0.57222222222222219</v>
      </c>
      <c r="I459" s="40" t="s">
        <v>37</v>
      </c>
      <c r="J459" s="40" t="s">
        <v>2521</v>
      </c>
      <c r="K459" s="37">
        <v>11588</v>
      </c>
      <c r="L459" s="41">
        <v>44841.340405092589</v>
      </c>
      <c r="M459" s="40" t="s">
        <v>38</v>
      </c>
      <c r="N459" s="40" t="s">
        <v>39</v>
      </c>
      <c r="O459" s="41"/>
      <c r="P459" s="40" t="s">
        <v>40</v>
      </c>
      <c r="Q459" s="40" t="s">
        <v>41</v>
      </c>
      <c r="R459" s="37">
        <v>1</v>
      </c>
      <c r="S459" s="40" t="s">
        <v>42</v>
      </c>
      <c r="T459" s="37">
        <v>0</v>
      </c>
      <c r="U459" s="40" t="s">
        <v>41</v>
      </c>
      <c r="V459" s="37">
        <v>642175520</v>
      </c>
      <c r="W459" s="40" t="s">
        <v>194</v>
      </c>
      <c r="X459" s="40" t="s">
        <v>195</v>
      </c>
      <c r="Y459" s="40" t="s">
        <v>45</v>
      </c>
      <c r="Z459" s="40" t="s">
        <v>2522</v>
      </c>
      <c r="AA459" s="41">
        <v>44817.573657407411</v>
      </c>
      <c r="AB459" s="40" t="s">
        <v>196</v>
      </c>
      <c r="AC459" s="10" t="str">
        <f>VLOOKUP(Data!$AB459,Name!$B:$F,2,FALSE)</f>
        <v>Application Support</v>
      </c>
      <c r="AD459" s="10" t="str">
        <f>VLOOKUP(Data!$AB459,Name!$B:$F,3,FALSE)</f>
        <v>CRA</v>
      </c>
      <c r="AE459" s="10" t="str">
        <f>VLOOKUP(Data!$AB459,Name!$B:$F,4,FALSE)</f>
        <v>Second tier</v>
      </c>
      <c r="AF459" s="10" t="str">
        <f>VLOOKUP(Data!$AB459,Name!$B:$F,5,FALSE)</f>
        <v>Second tier</v>
      </c>
      <c r="AG459" s="40" t="s">
        <v>52</v>
      </c>
      <c r="AH459" s="40" t="s">
        <v>48</v>
      </c>
      <c r="AI459" s="40" t="s">
        <v>197</v>
      </c>
      <c r="AJ459" s="40" t="s">
        <v>2523</v>
      </c>
      <c r="AK459" s="40" t="s">
        <v>538</v>
      </c>
      <c r="AL459" s="46"/>
      <c r="AM459" s="40" t="s">
        <v>39</v>
      </c>
      <c r="AN459" s="40" t="s">
        <v>50</v>
      </c>
      <c r="AO459" s="47">
        <v>0</v>
      </c>
      <c r="AP459" s="41">
        <v>44838.466099537036</v>
      </c>
      <c r="AQ459" s="48" t="s">
        <v>41</v>
      </c>
      <c r="AR459">
        <f t="shared" si="31"/>
        <v>13</v>
      </c>
      <c r="AS459" s="35">
        <v>0.57222222222222219</v>
      </c>
    </row>
    <row r="460" spans="1:45" ht="24" customHeight="1">
      <c r="A460" s="10" t="s">
        <v>35</v>
      </c>
      <c r="B460" s="10" t="s">
        <v>1527</v>
      </c>
      <c r="C460" s="42">
        <v>44817.575694444444</v>
      </c>
      <c r="D460" s="42">
        <v>44817.574999999997</v>
      </c>
      <c r="E460" s="10">
        <v>2022</v>
      </c>
      <c r="F460" s="10">
        <f t="shared" si="28"/>
        <v>9</v>
      </c>
      <c r="G460" s="10">
        <f t="shared" si="29"/>
        <v>13</v>
      </c>
      <c r="H460" s="50">
        <f t="shared" si="30"/>
        <v>0.57500000000000007</v>
      </c>
      <c r="I460" s="38" t="s">
        <v>37</v>
      </c>
      <c r="J460" s="38" t="s">
        <v>2524</v>
      </c>
      <c r="K460" s="36">
        <v>11589</v>
      </c>
      <c r="L460" s="39">
        <v>44841.341006944444</v>
      </c>
      <c r="M460" s="38" t="s">
        <v>38</v>
      </c>
      <c r="N460" s="38" t="s">
        <v>39</v>
      </c>
      <c r="O460" s="39"/>
      <c r="P460" s="38" t="s">
        <v>40</v>
      </c>
      <c r="Q460" s="38" t="s">
        <v>41</v>
      </c>
      <c r="R460" s="36">
        <v>1</v>
      </c>
      <c r="S460" s="38" t="s">
        <v>42</v>
      </c>
      <c r="T460" s="36">
        <v>0</v>
      </c>
      <c r="U460" s="38" t="s">
        <v>41</v>
      </c>
      <c r="V460" s="36">
        <v>642175520</v>
      </c>
      <c r="W460" s="38" t="s">
        <v>194</v>
      </c>
      <c r="X460" s="38" t="s">
        <v>195</v>
      </c>
      <c r="Y460" s="38" t="s">
        <v>45</v>
      </c>
      <c r="Z460" s="38" t="s">
        <v>2525</v>
      </c>
      <c r="AA460" s="39">
        <v>44817.575694444444</v>
      </c>
      <c r="AB460" s="38" t="s">
        <v>196</v>
      </c>
      <c r="AC460" s="10" t="str">
        <f>VLOOKUP(Data!$AB460,Name!$B:$F,2,FALSE)</f>
        <v>Application Support</v>
      </c>
      <c r="AD460" s="10" t="str">
        <f>VLOOKUP(Data!$AB460,Name!$B:$F,3,FALSE)</f>
        <v>CRA</v>
      </c>
      <c r="AE460" s="10" t="str">
        <f>VLOOKUP(Data!$AB460,Name!$B:$F,4,FALSE)</f>
        <v>Second tier</v>
      </c>
      <c r="AF460" s="10" t="str">
        <f>VLOOKUP(Data!$AB460,Name!$B:$F,5,FALSE)</f>
        <v>Second tier</v>
      </c>
      <c r="AG460" s="38" t="s">
        <v>52</v>
      </c>
      <c r="AH460" s="38" t="s">
        <v>48</v>
      </c>
      <c r="AI460" s="38" t="s">
        <v>197</v>
      </c>
      <c r="AJ460" s="38" t="s">
        <v>2526</v>
      </c>
      <c r="AK460" s="38" t="s">
        <v>538</v>
      </c>
      <c r="AL460" s="43"/>
      <c r="AM460" s="38" t="s">
        <v>39</v>
      </c>
      <c r="AN460" s="38" t="s">
        <v>50</v>
      </c>
      <c r="AO460" s="44">
        <v>0</v>
      </c>
      <c r="AP460" s="39">
        <v>44838.466006944444</v>
      </c>
      <c r="AQ460" s="45" t="s">
        <v>41</v>
      </c>
      <c r="AR460">
        <f t="shared" si="31"/>
        <v>13</v>
      </c>
      <c r="AS460" s="35">
        <v>0.57500000000000007</v>
      </c>
    </row>
    <row r="461" spans="1:45" ht="24" customHeight="1">
      <c r="A461" s="10" t="s">
        <v>35</v>
      </c>
      <c r="B461" s="10" t="s">
        <v>1527</v>
      </c>
      <c r="C461" s="42">
        <v>44817.613888888889</v>
      </c>
      <c r="D461" s="42">
        <v>44817.578472222223</v>
      </c>
      <c r="E461" s="10">
        <v>2022</v>
      </c>
      <c r="F461" s="10">
        <f t="shared" si="28"/>
        <v>9</v>
      </c>
      <c r="G461" s="10">
        <f t="shared" si="29"/>
        <v>13</v>
      </c>
      <c r="H461" s="50">
        <f t="shared" si="30"/>
        <v>0.57847222222222217</v>
      </c>
      <c r="I461" s="40" t="s">
        <v>37</v>
      </c>
      <c r="J461" s="40" t="s">
        <v>39</v>
      </c>
      <c r="K461" s="37">
        <v>11590</v>
      </c>
      <c r="L461" s="41">
        <v>44820.454085648147</v>
      </c>
      <c r="M461" s="40" t="s">
        <v>38</v>
      </c>
      <c r="N461" s="40" t="s">
        <v>39</v>
      </c>
      <c r="O461" s="41"/>
      <c r="P461" s="40" t="s">
        <v>40</v>
      </c>
      <c r="Q461" s="40" t="s">
        <v>56</v>
      </c>
      <c r="R461" s="37">
        <v>1</v>
      </c>
      <c r="S461" s="40" t="s">
        <v>135</v>
      </c>
      <c r="T461" s="37">
        <v>0</v>
      </c>
      <c r="U461" s="40" t="s">
        <v>41</v>
      </c>
      <c r="V461" s="37">
        <v>8817</v>
      </c>
      <c r="W461" s="40" t="s">
        <v>757</v>
      </c>
      <c r="X461" s="40" t="s">
        <v>758</v>
      </c>
      <c r="Y461" s="40" t="s">
        <v>45</v>
      </c>
      <c r="Z461" s="40" t="s">
        <v>2527</v>
      </c>
      <c r="AA461" s="41">
        <v>44817.614432870374</v>
      </c>
      <c r="AB461" s="40" t="s">
        <v>96</v>
      </c>
      <c r="AC461" s="10" t="str">
        <f>VLOOKUP(Data!$AB461,Name!$B:$F,2,FALSE)</f>
        <v>E-sarabun</v>
      </c>
      <c r="AD461" s="10" t="str">
        <f>VLOOKUP(Data!$AB461,Name!$B:$F,3,FALSE)</f>
        <v>CRA</v>
      </c>
      <c r="AE461" s="10" t="str">
        <f>VLOOKUP(Data!$AB461,Name!$B:$F,4,FALSE)</f>
        <v>Second tier</v>
      </c>
      <c r="AF461" s="10" t="str">
        <f>VLOOKUP(Data!$AB461,Name!$B:$F,5,FALSE)</f>
        <v>Second tier</v>
      </c>
      <c r="AG461" s="40" t="s">
        <v>47</v>
      </c>
      <c r="AH461" s="40" t="s">
        <v>48</v>
      </c>
      <c r="AI461" s="40" t="s">
        <v>97</v>
      </c>
      <c r="AJ461" s="40" t="s">
        <v>759</v>
      </c>
      <c r="AK461" s="40" t="s">
        <v>561</v>
      </c>
      <c r="AL461" s="46"/>
      <c r="AM461" s="40" t="s">
        <v>39</v>
      </c>
      <c r="AN461" s="40" t="s">
        <v>53</v>
      </c>
      <c r="AO461" s="47">
        <v>0</v>
      </c>
      <c r="AP461" s="41">
        <v>44817.614432870374</v>
      </c>
      <c r="AQ461" s="48" t="s">
        <v>56</v>
      </c>
      <c r="AR461">
        <f t="shared" si="31"/>
        <v>13</v>
      </c>
      <c r="AS461" s="35">
        <v>0.57847222222222217</v>
      </c>
    </row>
    <row r="462" spans="1:45" ht="24" hidden="1" customHeight="1">
      <c r="A462" s="10" t="s">
        <v>35</v>
      </c>
      <c r="B462" s="10" t="s">
        <v>2348</v>
      </c>
      <c r="C462" s="42">
        <v>44820.692361111112</v>
      </c>
      <c r="D462" s="42">
        <v>44817.606944444444</v>
      </c>
      <c r="E462" s="10">
        <v>2022</v>
      </c>
      <c r="F462" s="10">
        <f t="shared" si="28"/>
        <v>9</v>
      </c>
      <c r="G462" s="10">
        <f t="shared" si="29"/>
        <v>13</v>
      </c>
      <c r="H462" s="50">
        <f t="shared" si="30"/>
        <v>0.6069444444444444</v>
      </c>
      <c r="I462" s="38" t="s">
        <v>37</v>
      </c>
      <c r="J462" s="38" t="s">
        <v>39</v>
      </c>
      <c r="K462" s="36">
        <v>11591</v>
      </c>
      <c r="L462" s="39">
        <v>44824.484965277778</v>
      </c>
      <c r="M462" s="38" t="s">
        <v>38</v>
      </c>
      <c r="N462" s="38" t="s">
        <v>39</v>
      </c>
      <c r="O462" s="39"/>
      <c r="P462" s="38" t="s">
        <v>40</v>
      </c>
      <c r="Q462" s="38" t="s">
        <v>56</v>
      </c>
      <c r="R462" s="36">
        <v>1</v>
      </c>
      <c r="S462" s="38" t="s">
        <v>60</v>
      </c>
      <c r="T462" s="36">
        <v>0</v>
      </c>
      <c r="U462" s="38" t="s">
        <v>41</v>
      </c>
      <c r="V462" s="36">
        <v>830145715</v>
      </c>
      <c r="W462" s="38" t="s">
        <v>781</v>
      </c>
      <c r="X462" s="38" t="s">
        <v>782</v>
      </c>
      <c r="Y462" s="38" t="s">
        <v>45</v>
      </c>
      <c r="Z462" s="38" t="s">
        <v>2528</v>
      </c>
      <c r="AA462" s="39">
        <v>44818.690497685187</v>
      </c>
      <c r="AB462" s="38" t="s">
        <v>46</v>
      </c>
      <c r="AC462" s="10" t="str">
        <f>VLOOKUP(Data!$AB462,Name!$B:$F,2,FALSE)</f>
        <v>IT Support</v>
      </c>
      <c r="AD462" s="10" t="str">
        <f>VLOOKUP(Data!$AB462,Name!$B:$F,3,FALSE)</f>
        <v>Point IT</v>
      </c>
      <c r="AE462" s="10" t="str">
        <f>VLOOKUP(Data!$AB462,Name!$B:$F,4,FALSE)</f>
        <v>Second tier</v>
      </c>
      <c r="AF462" s="10" t="str">
        <f>VLOOKUP(Data!$AB462,Name!$B:$F,5,FALSE)</f>
        <v>Onsite</v>
      </c>
      <c r="AG462" s="38" t="s">
        <v>47</v>
      </c>
      <c r="AH462" s="38" t="s">
        <v>48</v>
      </c>
      <c r="AI462" s="38" t="s">
        <v>314</v>
      </c>
      <c r="AJ462" s="38" t="s">
        <v>783</v>
      </c>
      <c r="AK462" s="38" t="s">
        <v>517</v>
      </c>
      <c r="AL462" s="43"/>
      <c r="AM462" s="38" t="s">
        <v>39</v>
      </c>
      <c r="AN462" s="38" t="s">
        <v>50</v>
      </c>
      <c r="AO462" s="44">
        <v>0</v>
      </c>
      <c r="AP462" s="39">
        <v>44820.692604166667</v>
      </c>
      <c r="AQ462" s="45" t="s">
        <v>56</v>
      </c>
      <c r="AR462">
        <f t="shared" si="31"/>
        <v>14</v>
      </c>
      <c r="AS462" s="35">
        <v>0.6069444444444444</v>
      </c>
    </row>
    <row r="463" spans="1:45" ht="24" hidden="1" customHeight="1">
      <c r="A463" s="10" t="s">
        <v>35</v>
      </c>
      <c r="B463" s="10" t="s">
        <v>178</v>
      </c>
      <c r="C463" s="42">
        <v>44817.62777777778</v>
      </c>
      <c r="D463" s="42">
        <v>44817.616666666669</v>
      </c>
      <c r="E463" s="10">
        <v>2022</v>
      </c>
      <c r="F463" s="10">
        <f t="shared" si="28"/>
        <v>9</v>
      </c>
      <c r="G463" s="10">
        <f t="shared" si="29"/>
        <v>13</v>
      </c>
      <c r="H463" s="50">
        <f t="shared" si="30"/>
        <v>0.6166666666666667</v>
      </c>
      <c r="I463" s="40" t="s">
        <v>37</v>
      </c>
      <c r="J463" s="40" t="s">
        <v>2529</v>
      </c>
      <c r="K463" s="37">
        <v>11592</v>
      </c>
      <c r="L463" s="41">
        <v>44827.62127314815</v>
      </c>
      <c r="M463" s="40" t="s">
        <v>38</v>
      </c>
      <c r="N463" s="40" t="s">
        <v>39</v>
      </c>
      <c r="O463" s="41"/>
      <c r="P463" s="40" t="s">
        <v>40</v>
      </c>
      <c r="Q463" s="40" t="s">
        <v>56</v>
      </c>
      <c r="R463" s="37">
        <v>1</v>
      </c>
      <c r="S463" s="40" t="s">
        <v>179</v>
      </c>
      <c r="T463" s="37">
        <v>0</v>
      </c>
      <c r="U463" s="40" t="s">
        <v>56</v>
      </c>
      <c r="V463" s="37">
        <v>0</v>
      </c>
      <c r="W463" s="40" t="s">
        <v>851</v>
      </c>
      <c r="X463" s="40" t="s">
        <v>852</v>
      </c>
      <c r="Y463" s="40" t="s">
        <v>45</v>
      </c>
      <c r="Z463" s="40" t="s">
        <v>2530</v>
      </c>
      <c r="AA463" s="41">
        <v>44817.624374999999</v>
      </c>
      <c r="AB463" s="40" t="s">
        <v>51</v>
      </c>
      <c r="AC463" s="10" t="str">
        <f>VLOOKUP(Data!$AB463,Name!$B:$F,2,FALSE)</f>
        <v>IT Support</v>
      </c>
      <c r="AD463" s="10" t="str">
        <f>VLOOKUP(Data!$AB463,Name!$B:$F,3,FALSE)</f>
        <v>Point IT</v>
      </c>
      <c r="AE463" s="10" t="str">
        <f>VLOOKUP(Data!$AB463,Name!$B:$F,4,FALSE)</f>
        <v>Second tier</v>
      </c>
      <c r="AF463" s="10" t="str">
        <f>VLOOKUP(Data!$AB463,Name!$B:$F,5,FALSE)</f>
        <v>Onsite</v>
      </c>
      <c r="AG463" s="40" t="s">
        <v>47</v>
      </c>
      <c r="AH463" s="40" t="s">
        <v>48</v>
      </c>
      <c r="AI463" s="40" t="s">
        <v>230</v>
      </c>
      <c r="AJ463" s="40" t="s">
        <v>2531</v>
      </c>
      <c r="AK463" s="40" t="s">
        <v>538</v>
      </c>
      <c r="AL463" s="46">
        <v>44686</v>
      </c>
      <c r="AM463" s="40" t="s">
        <v>39</v>
      </c>
      <c r="AN463" s="40" t="s">
        <v>53</v>
      </c>
      <c r="AO463" s="47">
        <v>0</v>
      </c>
      <c r="AP463" s="41">
        <v>44817.628680555557</v>
      </c>
      <c r="AQ463" s="48" t="s">
        <v>56</v>
      </c>
      <c r="AR463">
        <f t="shared" si="31"/>
        <v>14</v>
      </c>
      <c r="AS463" s="35">
        <v>0.6166666666666667</v>
      </c>
    </row>
    <row r="464" spans="1:45" ht="24" customHeight="1">
      <c r="A464" s="10" t="s">
        <v>35</v>
      </c>
      <c r="B464" s="10" t="s">
        <v>1527</v>
      </c>
      <c r="C464" s="42">
        <v>44817.638194444444</v>
      </c>
      <c r="D464" s="42">
        <v>44817.622916666667</v>
      </c>
      <c r="E464" s="10">
        <v>2022</v>
      </c>
      <c r="F464" s="10">
        <f t="shared" si="28"/>
        <v>9</v>
      </c>
      <c r="G464" s="10">
        <f t="shared" si="29"/>
        <v>13</v>
      </c>
      <c r="H464" s="50">
        <f t="shared" si="30"/>
        <v>0.62291666666666667</v>
      </c>
      <c r="I464" s="38" t="s">
        <v>39</v>
      </c>
      <c r="J464" s="38" t="s">
        <v>39</v>
      </c>
      <c r="K464" s="36">
        <v>11593</v>
      </c>
      <c r="L464" s="39">
        <v>44820.498969907407</v>
      </c>
      <c r="M464" s="38" t="s">
        <v>38</v>
      </c>
      <c r="N464" s="38" t="s">
        <v>39</v>
      </c>
      <c r="O464" s="39"/>
      <c r="P464" s="38" t="s">
        <v>40</v>
      </c>
      <c r="Q464" s="38" t="s">
        <v>56</v>
      </c>
      <c r="R464" s="36">
        <v>1</v>
      </c>
      <c r="S464" s="38" t="s">
        <v>135</v>
      </c>
      <c r="T464" s="36">
        <v>0</v>
      </c>
      <c r="U464" s="38" t="s">
        <v>41</v>
      </c>
      <c r="V464" s="36">
        <v>8770</v>
      </c>
      <c r="W464" s="38" t="s">
        <v>248</v>
      </c>
      <c r="X464" s="38" t="s">
        <v>249</v>
      </c>
      <c r="Y464" s="38" t="s">
        <v>45</v>
      </c>
      <c r="Z464" s="38" t="s">
        <v>2532</v>
      </c>
      <c r="AA464" s="39">
        <v>44817.638402777775</v>
      </c>
      <c r="AB464" s="38" t="s">
        <v>96</v>
      </c>
      <c r="AC464" s="10" t="str">
        <f>VLOOKUP(Data!$AB464,Name!$B:$F,2,FALSE)</f>
        <v>E-sarabun</v>
      </c>
      <c r="AD464" s="10" t="str">
        <f>VLOOKUP(Data!$AB464,Name!$B:$F,3,FALSE)</f>
        <v>CRA</v>
      </c>
      <c r="AE464" s="10" t="str">
        <f>VLOOKUP(Data!$AB464,Name!$B:$F,4,FALSE)</f>
        <v>Second tier</v>
      </c>
      <c r="AF464" s="10" t="str">
        <f>VLOOKUP(Data!$AB464,Name!$B:$F,5,FALSE)</f>
        <v>Second tier</v>
      </c>
      <c r="AG464" s="38" t="s">
        <v>47</v>
      </c>
      <c r="AH464" s="38" t="s">
        <v>48</v>
      </c>
      <c r="AI464" s="38" t="s">
        <v>97</v>
      </c>
      <c r="AJ464" s="38" t="s">
        <v>2533</v>
      </c>
      <c r="AK464" s="38" t="s">
        <v>1466</v>
      </c>
      <c r="AL464" s="43">
        <v>44686</v>
      </c>
      <c r="AM464" s="38" t="s">
        <v>39</v>
      </c>
      <c r="AN464" s="38" t="s">
        <v>53</v>
      </c>
      <c r="AO464" s="44">
        <v>0</v>
      </c>
      <c r="AP464" s="39">
        <v>44818.686284722222</v>
      </c>
      <c r="AQ464" s="45" t="s">
        <v>56</v>
      </c>
      <c r="AR464">
        <f t="shared" si="31"/>
        <v>14</v>
      </c>
      <c r="AS464" s="35">
        <v>0.62291666666666667</v>
      </c>
    </row>
    <row r="465" spans="1:45" ht="24" hidden="1" customHeight="1">
      <c r="A465" s="10" t="s">
        <v>35</v>
      </c>
      <c r="B465" s="10" t="s">
        <v>737</v>
      </c>
      <c r="C465" s="10"/>
      <c r="D465" s="42">
        <v>44817.627083333333</v>
      </c>
      <c r="E465" s="10">
        <v>2022</v>
      </c>
      <c r="F465" s="10">
        <f t="shared" si="28"/>
        <v>9</v>
      </c>
      <c r="G465" s="10">
        <f t="shared" si="29"/>
        <v>13</v>
      </c>
      <c r="H465" s="50">
        <f t="shared" si="30"/>
        <v>0.62708333333333333</v>
      </c>
      <c r="I465" s="40" t="s">
        <v>37</v>
      </c>
      <c r="J465" s="40" t="s">
        <v>39</v>
      </c>
      <c r="K465" s="37">
        <v>11594</v>
      </c>
      <c r="L465" s="41">
        <v>44848.5</v>
      </c>
      <c r="M465" s="40" t="s">
        <v>2534</v>
      </c>
      <c r="N465" s="40" t="s">
        <v>66</v>
      </c>
      <c r="O465" s="41">
        <v>44818.627800925926</v>
      </c>
      <c r="P465" s="40" t="s">
        <v>40</v>
      </c>
      <c r="Q465" s="40" t="s">
        <v>56</v>
      </c>
      <c r="R465" s="37">
        <v>2</v>
      </c>
      <c r="S465" s="40" t="s">
        <v>738</v>
      </c>
      <c r="T465" s="37">
        <v>1</v>
      </c>
      <c r="U465" s="40" t="s">
        <v>41</v>
      </c>
      <c r="V465" s="37">
        <v>6121</v>
      </c>
      <c r="W465" s="40" t="s">
        <v>601</v>
      </c>
      <c r="X465" s="40" t="s">
        <v>602</v>
      </c>
      <c r="Y465" s="40" t="s">
        <v>39</v>
      </c>
      <c r="Z465" s="40" t="s">
        <v>39</v>
      </c>
      <c r="AA465" s="41"/>
      <c r="AB465" s="40" t="s">
        <v>227</v>
      </c>
      <c r="AC465" s="10" t="str">
        <f>VLOOKUP(Data!$AB465,Name!$B:$F,2,FALSE)</f>
        <v>Programer</v>
      </c>
      <c r="AD465" s="10" t="str">
        <f>VLOOKUP(Data!$AB465,Name!$B:$F,3,FALSE)</f>
        <v>CRA</v>
      </c>
      <c r="AE465" s="10" t="str">
        <f>VLOOKUP(Data!$AB465,Name!$B:$F,4,FALSE)</f>
        <v>Second tier</v>
      </c>
      <c r="AF465" s="10" t="str">
        <f>VLOOKUP(Data!$AB465,Name!$B:$F,5,FALSE)</f>
        <v>Second tier</v>
      </c>
      <c r="AG465" s="40" t="s">
        <v>47</v>
      </c>
      <c r="AH465" s="40" t="s">
        <v>160</v>
      </c>
      <c r="AI465" s="40" t="s">
        <v>739</v>
      </c>
      <c r="AJ465" s="40" t="s">
        <v>814</v>
      </c>
      <c r="AK465" s="40" t="s">
        <v>485</v>
      </c>
      <c r="AL465" s="46"/>
      <c r="AM465" s="40" t="s">
        <v>39</v>
      </c>
      <c r="AN465" s="40" t="s">
        <v>53</v>
      </c>
      <c r="AO465" s="47">
        <v>0</v>
      </c>
      <c r="AP465" s="41">
        <v>44827.539502314816</v>
      </c>
      <c r="AQ465" s="48" t="s">
        <v>41</v>
      </c>
      <c r="AR465">
        <f t="shared" si="31"/>
        <v>15</v>
      </c>
      <c r="AS465" s="35">
        <v>0.62708333333333333</v>
      </c>
    </row>
    <row r="466" spans="1:45" ht="24" hidden="1" customHeight="1">
      <c r="A466" s="10" t="s">
        <v>35</v>
      </c>
      <c r="B466" s="10" t="s">
        <v>329</v>
      </c>
      <c r="C466" s="42">
        <v>44820.64166666667</v>
      </c>
      <c r="D466" s="42">
        <v>44817.627083333333</v>
      </c>
      <c r="E466" s="10">
        <v>2022</v>
      </c>
      <c r="F466" s="10">
        <f t="shared" si="28"/>
        <v>9</v>
      </c>
      <c r="G466" s="10">
        <f t="shared" si="29"/>
        <v>13</v>
      </c>
      <c r="H466" s="50">
        <f t="shared" si="30"/>
        <v>0.62708333333333333</v>
      </c>
      <c r="I466" s="38" t="s">
        <v>37</v>
      </c>
      <c r="J466" s="38" t="s">
        <v>39</v>
      </c>
      <c r="K466" s="36">
        <v>11595</v>
      </c>
      <c r="L466" s="39">
        <v>44820.502997685187</v>
      </c>
      <c r="M466" s="38" t="s">
        <v>2535</v>
      </c>
      <c r="N466" s="38" t="s">
        <v>66</v>
      </c>
      <c r="O466" s="39">
        <v>44820.642106481479</v>
      </c>
      <c r="P466" s="38" t="s">
        <v>40</v>
      </c>
      <c r="Q466" s="38" t="s">
        <v>56</v>
      </c>
      <c r="R466" s="36">
        <v>2</v>
      </c>
      <c r="S466" s="38" t="s">
        <v>92</v>
      </c>
      <c r="T466" s="36">
        <v>1</v>
      </c>
      <c r="U466" s="38" t="s">
        <v>41</v>
      </c>
      <c r="V466" s="36">
        <v>6456</v>
      </c>
      <c r="W466" s="38" t="s">
        <v>296</v>
      </c>
      <c r="X466" s="38" t="s">
        <v>297</v>
      </c>
      <c r="Y466" s="38" t="s">
        <v>66</v>
      </c>
      <c r="Z466" s="38" t="s">
        <v>2536</v>
      </c>
      <c r="AA466" s="39">
        <v>44820.642187500001</v>
      </c>
      <c r="AB466" s="38" t="s">
        <v>106</v>
      </c>
      <c r="AC466" s="10" t="str">
        <f>VLOOKUP(Data!$AB466,Name!$B:$F,2,FALSE)</f>
        <v>SAP</v>
      </c>
      <c r="AD466" s="10" t="str">
        <f>VLOOKUP(Data!$AB466,Name!$B:$F,3,FALSE)</f>
        <v>CRA</v>
      </c>
      <c r="AE466" s="10" t="str">
        <f>VLOOKUP(Data!$AB466,Name!$B:$F,4,FALSE)</f>
        <v>Second tier</v>
      </c>
      <c r="AF466" s="10" t="str">
        <f>VLOOKUP(Data!$AB466,Name!$B:$F,5,FALSE)</f>
        <v>Second tier</v>
      </c>
      <c r="AG466" s="38" t="s">
        <v>47</v>
      </c>
      <c r="AH466" s="38" t="s">
        <v>48</v>
      </c>
      <c r="AI466" s="38" t="s">
        <v>425</v>
      </c>
      <c r="AJ466" s="38" t="s">
        <v>2537</v>
      </c>
      <c r="AK466" s="38" t="s">
        <v>587</v>
      </c>
      <c r="AL466" s="43"/>
      <c r="AM466" s="38" t="s">
        <v>39</v>
      </c>
      <c r="AN466" s="38" t="s">
        <v>53</v>
      </c>
      <c r="AO466" s="44">
        <v>0</v>
      </c>
      <c r="AP466" s="39">
        <v>44826.367037037038</v>
      </c>
      <c r="AQ466" s="45" t="s">
        <v>41</v>
      </c>
      <c r="AR466">
        <f t="shared" si="31"/>
        <v>15</v>
      </c>
      <c r="AS466" s="35">
        <v>0.62708333333333333</v>
      </c>
    </row>
    <row r="467" spans="1:45" ht="24" hidden="1" customHeight="1">
      <c r="A467" s="10" t="s">
        <v>35</v>
      </c>
      <c r="B467" s="10" t="s">
        <v>178</v>
      </c>
      <c r="C467" s="42">
        <v>44820.442361111112</v>
      </c>
      <c r="D467" s="42">
        <v>44817.628472222219</v>
      </c>
      <c r="E467" s="10">
        <v>2022</v>
      </c>
      <c r="F467" s="10">
        <f t="shared" si="28"/>
        <v>9</v>
      </c>
      <c r="G467" s="10">
        <f t="shared" si="29"/>
        <v>13</v>
      </c>
      <c r="H467" s="50">
        <f t="shared" si="30"/>
        <v>0.62847222222222221</v>
      </c>
      <c r="I467" s="40" t="s">
        <v>37</v>
      </c>
      <c r="J467" s="40" t="s">
        <v>39</v>
      </c>
      <c r="K467" s="37">
        <v>11596</v>
      </c>
      <c r="L467" s="41">
        <v>44824.521331018521</v>
      </c>
      <c r="M467" s="40" t="s">
        <v>38</v>
      </c>
      <c r="N467" s="40" t="s">
        <v>39</v>
      </c>
      <c r="O467" s="41"/>
      <c r="P467" s="40" t="s">
        <v>40</v>
      </c>
      <c r="Q467" s="40" t="s">
        <v>56</v>
      </c>
      <c r="R467" s="37">
        <v>1</v>
      </c>
      <c r="S467" s="40" t="s">
        <v>54</v>
      </c>
      <c r="T467" s="37">
        <v>0</v>
      </c>
      <c r="U467" s="40" t="s">
        <v>41</v>
      </c>
      <c r="V467" s="37">
        <v>6483</v>
      </c>
      <c r="W467" s="40" t="s">
        <v>2538</v>
      </c>
      <c r="X467" s="40" t="s">
        <v>2539</v>
      </c>
      <c r="Y467" s="40" t="s">
        <v>45</v>
      </c>
      <c r="Z467" s="40" t="s">
        <v>2540</v>
      </c>
      <c r="AA467" s="41">
        <v>44818.426261574074</v>
      </c>
      <c r="AB467" s="40" t="s">
        <v>215</v>
      </c>
      <c r="AC467" s="10" t="str">
        <f>VLOOKUP(Data!$AB467,Name!$B:$F,2,FALSE)</f>
        <v>IT Support</v>
      </c>
      <c r="AD467" s="10" t="str">
        <f>VLOOKUP(Data!$AB467,Name!$B:$F,3,FALSE)</f>
        <v>CRA</v>
      </c>
      <c r="AE467" s="10" t="str">
        <f>VLOOKUP(Data!$AB467,Name!$B:$F,4,FALSE)</f>
        <v>Second tier</v>
      </c>
      <c r="AF467" s="10" t="str">
        <f>VLOOKUP(Data!$AB467,Name!$B:$F,5,FALSE)</f>
        <v>Onsite</v>
      </c>
      <c r="AG467" s="40" t="s">
        <v>47</v>
      </c>
      <c r="AH467" s="40" t="s">
        <v>48</v>
      </c>
      <c r="AI467" s="40" t="s">
        <v>182</v>
      </c>
      <c r="AJ467" s="40" t="s">
        <v>2541</v>
      </c>
      <c r="AK467" s="40" t="s">
        <v>564</v>
      </c>
      <c r="AL467" s="46"/>
      <c r="AM467" s="40" t="s">
        <v>39</v>
      </c>
      <c r="AN467" s="40" t="s">
        <v>53</v>
      </c>
      <c r="AO467" s="47">
        <v>0</v>
      </c>
      <c r="AP467" s="41">
        <v>44820.442858796298</v>
      </c>
      <c r="AQ467" s="48" t="s">
        <v>56</v>
      </c>
      <c r="AR467">
        <f t="shared" si="31"/>
        <v>15</v>
      </c>
      <c r="AS467" s="35">
        <v>0.62847222222222221</v>
      </c>
    </row>
    <row r="468" spans="1:45" ht="24" customHeight="1">
      <c r="A468" s="10" t="s">
        <v>35</v>
      </c>
      <c r="B468" s="10" t="s">
        <v>1527</v>
      </c>
      <c r="C468" s="42">
        <v>44817.676388888889</v>
      </c>
      <c r="D468" s="42">
        <v>44817.645138888889</v>
      </c>
      <c r="E468" s="10">
        <v>2022</v>
      </c>
      <c r="F468" s="10">
        <f t="shared" si="28"/>
        <v>9</v>
      </c>
      <c r="G468" s="10">
        <f t="shared" si="29"/>
        <v>13</v>
      </c>
      <c r="H468" s="50">
        <f t="shared" si="30"/>
        <v>0.64513888888888882</v>
      </c>
      <c r="I468" s="38" t="s">
        <v>37</v>
      </c>
      <c r="J468" s="38" t="s">
        <v>2280</v>
      </c>
      <c r="K468" s="36">
        <v>11597</v>
      </c>
      <c r="L468" s="39">
        <v>44827.645902777775</v>
      </c>
      <c r="M468" s="38" t="s">
        <v>38</v>
      </c>
      <c r="N468" s="38" t="s">
        <v>39</v>
      </c>
      <c r="O468" s="39"/>
      <c r="P468" s="38" t="s">
        <v>40</v>
      </c>
      <c r="Q468" s="38" t="s">
        <v>56</v>
      </c>
      <c r="R468" s="36">
        <v>1</v>
      </c>
      <c r="S468" s="38" t="s">
        <v>135</v>
      </c>
      <c r="T468" s="36">
        <v>0</v>
      </c>
      <c r="U468" s="38" t="s">
        <v>56</v>
      </c>
      <c r="V468" s="36">
        <v>6121</v>
      </c>
      <c r="W468" s="38" t="s">
        <v>1050</v>
      </c>
      <c r="X468" s="38" t="s">
        <v>1051</v>
      </c>
      <c r="Y468" s="38" t="s">
        <v>45</v>
      </c>
      <c r="Z468" s="38" t="s">
        <v>2542</v>
      </c>
      <c r="AA468" s="39">
        <v>44817.676550925928</v>
      </c>
      <c r="AB468" s="38" t="s">
        <v>96</v>
      </c>
      <c r="AC468" s="10" t="str">
        <f>VLOOKUP(Data!$AB468,Name!$B:$F,2,FALSE)</f>
        <v>E-sarabun</v>
      </c>
      <c r="AD468" s="10" t="str">
        <f>VLOOKUP(Data!$AB468,Name!$B:$F,3,FALSE)</f>
        <v>CRA</v>
      </c>
      <c r="AE468" s="10" t="str">
        <f>VLOOKUP(Data!$AB468,Name!$B:$F,4,FALSE)</f>
        <v>Second tier</v>
      </c>
      <c r="AF468" s="10" t="str">
        <f>VLOOKUP(Data!$AB468,Name!$B:$F,5,FALSE)</f>
        <v>Second tier</v>
      </c>
      <c r="AG468" s="38" t="s">
        <v>47</v>
      </c>
      <c r="AH468" s="38" t="s">
        <v>48</v>
      </c>
      <c r="AI468" s="38" t="s">
        <v>97</v>
      </c>
      <c r="AJ468" s="38" t="s">
        <v>2280</v>
      </c>
      <c r="AK468" s="38" t="s">
        <v>604</v>
      </c>
      <c r="AL468" s="43"/>
      <c r="AM468" s="38" t="s">
        <v>39</v>
      </c>
      <c r="AN468" s="38" t="s">
        <v>53</v>
      </c>
      <c r="AO468" s="44">
        <v>0</v>
      </c>
      <c r="AP468" s="39">
        <v>44817.676550925928</v>
      </c>
      <c r="AQ468" s="45" t="s">
        <v>56</v>
      </c>
      <c r="AR468">
        <f t="shared" si="31"/>
        <v>15</v>
      </c>
      <c r="AS468" s="35">
        <v>0.64513888888888882</v>
      </c>
    </row>
    <row r="469" spans="1:45" ht="24" hidden="1" customHeight="1">
      <c r="A469" s="10" t="s">
        <v>35</v>
      </c>
      <c r="B469" s="10" t="s">
        <v>178</v>
      </c>
      <c r="C469" s="42">
        <v>44817.661805555559</v>
      </c>
      <c r="D469" s="42">
        <v>44817.647222222222</v>
      </c>
      <c r="E469" s="10">
        <v>2022</v>
      </c>
      <c r="F469" s="10">
        <f t="shared" si="28"/>
        <v>9</v>
      </c>
      <c r="G469" s="10">
        <f t="shared" si="29"/>
        <v>13</v>
      </c>
      <c r="H469" s="50">
        <f t="shared" si="30"/>
        <v>0.64722222222222225</v>
      </c>
      <c r="I469" s="40" t="s">
        <v>37</v>
      </c>
      <c r="J469" s="40" t="s">
        <v>2543</v>
      </c>
      <c r="K469" s="37">
        <v>11598</v>
      </c>
      <c r="L469" s="41">
        <v>44820.52380787037</v>
      </c>
      <c r="M469" s="40" t="s">
        <v>38</v>
      </c>
      <c r="N469" s="40" t="s">
        <v>39</v>
      </c>
      <c r="O469" s="41"/>
      <c r="P469" s="40" t="s">
        <v>40</v>
      </c>
      <c r="Q469" s="40" t="s">
        <v>56</v>
      </c>
      <c r="R469" s="37">
        <v>2</v>
      </c>
      <c r="S469" s="40" t="s">
        <v>73</v>
      </c>
      <c r="T469" s="37">
        <v>0</v>
      </c>
      <c r="U469" s="40" t="s">
        <v>41</v>
      </c>
      <c r="V469" s="37">
        <v>830145715</v>
      </c>
      <c r="W469" s="40" t="s">
        <v>781</v>
      </c>
      <c r="X469" s="40" t="s">
        <v>782</v>
      </c>
      <c r="Y469" s="40" t="s">
        <v>45</v>
      </c>
      <c r="Z469" s="40" t="s">
        <v>2544</v>
      </c>
      <c r="AA469" s="41">
        <v>44817.661157407405</v>
      </c>
      <c r="AB469" s="40" t="s">
        <v>51</v>
      </c>
      <c r="AC469" s="10" t="str">
        <f>VLOOKUP(Data!$AB469,Name!$B:$F,2,FALSE)</f>
        <v>IT Support</v>
      </c>
      <c r="AD469" s="10" t="str">
        <f>VLOOKUP(Data!$AB469,Name!$B:$F,3,FALSE)</f>
        <v>Point IT</v>
      </c>
      <c r="AE469" s="10" t="str">
        <f>VLOOKUP(Data!$AB469,Name!$B:$F,4,FALSE)</f>
        <v>Second tier</v>
      </c>
      <c r="AF469" s="10" t="str">
        <f>VLOOKUP(Data!$AB469,Name!$B:$F,5,FALSE)</f>
        <v>Onsite</v>
      </c>
      <c r="AG469" s="40" t="s">
        <v>47</v>
      </c>
      <c r="AH469" s="40" t="s">
        <v>48</v>
      </c>
      <c r="AI469" s="40" t="s">
        <v>182</v>
      </c>
      <c r="AJ469" s="40" t="s">
        <v>2545</v>
      </c>
      <c r="AK469" s="40" t="s">
        <v>517</v>
      </c>
      <c r="AL469" s="46">
        <v>44686</v>
      </c>
      <c r="AM469" s="40" t="s">
        <v>39</v>
      </c>
      <c r="AN469" s="40" t="s">
        <v>53</v>
      </c>
      <c r="AO469" s="47">
        <v>0</v>
      </c>
      <c r="AP469" s="41">
        <v>44817.662268518521</v>
      </c>
      <c r="AQ469" s="48" t="s">
        <v>56</v>
      </c>
      <c r="AR469">
        <f t="shared" si="31"/>
        <v>15</v>
      </c>
      <c r="AS469" s="35">
        <v>0.64722222222222225</v>
      </c>
    </row>
    <row r="470" spans="1:45" ht="24" hidden="1" customHeight="1">
      <c r="A470" s="10" t="s">
        <v>35</v>
      </c>
      <c r="B470" s="10" t="s">
        <v>178</v>
      </c>
      <c r="C470" s="42">
        <v>44821.607638888891</v>
      </c>
      <c r="D470" s="42">
        <v>44817.65347222222</v>
      </c>
      <c r="E470" s="10">
        <v>2022</v>
      </c>
      <c r="F470" s="10">
        <f t="shared" si="28"/>
        <v>9</v>
      </c>
      <c r="G470" s="10">
        <f t="shared" si="29"/>
        <v>13</v>
      </c>
      <c r="H470" s="50">
        <f t="shared" si="30"/>
        <v>0.65347222222222223</v>
      </c>
      <c r="I470" s="38" t="s">
        <v>37</v>
      </c>
      <c r="J470" s="38" t="s">
        <v>39</v>
      </c>
      <c r="K470" s="36">
        <v>11599</v>
      </c>
      <c r="L470" s="39">
        <v>44825.642175925925</v>
      </c>
      <c r="M470" s="38" t="s">
        <v>38</v>
      </c>
      <c r="N470" s="38" t="s">
        <v>39</v>
      </c>
      <c r="O470" s="39"/>
      <c r="P470" s="38" t="s">
        <v>40</v>
      </c>
      <c r="Q470" s="38" t="s">
        <v>56</v>
      </c>
      <c r="R470" s="36">
        <v>1</v>
      </c>
      <c r="S470" s="38" t="s">
        <v>253</v>
      </c>
      <c r="T470" s="36">
        <v>0</v>
      </c>
      <c r="U470" s="38" t="s">
        <v>41</v>
      </c>
      <c r="V470" s="36">
        <v>8605</v>
      </c>
      <c r="W470" s="38" t="s">
        <v>741</v>
      </c>
      <c r="X470" s="38" t="s">
        <v>742</v>
      </c>
      <c r="Y470" s="38" t="s">
        <v>45</v>
      </c>
      <c r="Z470" s="38" t="s">
        <v>1015</v>
      </c>
      <c r="AA470" s="39">
        <v>44819.570821759262</v>
      </c>
      <c r="AB470" s="38" t="s">
        <v>149</v>
      </c>
      <c r="AC470" s="10" t="str">
        <f>VLOOKUP(Data!$AB470,Name!$B:$F,2,FALSE)</f>
        <v>Application Support</v>
      </c>
      <c r="AD470" s="10" t="str">
        <f>VLOOKUP(Data!$AB470,Name!$B:$F,3,FALSE)</f>
        <v>CRA</v>
      </c>
      <c r="AE470" s="10" t="str">
        <f>VLOOKUP(Data!$AB470,Name!$B:$F,4,FALSE)</f>
        <v>Second tier</v>
      </c>
      <c r="AF470" s="10" t="str">
        <f>VLOOKUP(Data!$AB470,Name!$B:$F,5,FALSE)</f>
        <v>Second tier</v>
      </c>
      <c r="AG470" s="38" t="s">
        <v>47</v>
      </c>
      <c r="AH470" s="38" t="s">
        <v>48</v>
      </c>
      <c r="AI470" s="38" t="s">
        <v>182</v>
      </c>
      <c r="AJ470" s="38" t="s">
        <v>2546</v>
      </c>
      <c r="AK470" s="38" t="s">
        <v>1598</v>
      </c>
      <c r="AL470" s="43">
        <v>44686</v>
      </c>
      <c r="AM470" s="38" t="s">
        <v>39</v>
      </c>
      <c r="AN470" s="38" t="s">
        <v>53</v>
      </c>
      <c r="AO470" s="44">
        <v>0</v>
      </c>
      <c r="AP470" s="39">
        <v>44824.332627314812</v>
      </c>
      <c r="AQ470" s="45" t="s">
        <v>56</v>
      </c>
      <c r="AR470">
        <f t="shared" si="31"/>
        <v>15</v>
      </c>
      <c r="AS470" s="35">
        <v>0.65347222222222223</v>
      </c>
    </row>
    <row r="471" spans="1:45" ht="24" hidden="1" customHeight="1">
      <c r="A471" s="10" t="s">
        <v>35</v>
      </c>
      <c r="B471" s="10" t="s">
        <v>329</v>
      </c>
      <c r="C471" s="42">
        <v>44821.565972222219</v>
      </c>
      <c r="D471" s="42">
        <v>44817.654166666667</v>
      </c>
      <c r="E471" s="10">
        <v>2022</v>
      </c>
      <c r="F471" s="10">
        <f t="shared" si="28"/>
        <v>9</v>
      </c>
      <c r="G471" s="10">
        <f t="shared" si="29"/>
        <v>13</v>
      </c>
      <c r="H471" s="50">
        <f t="shared" si="30"/>
        <v>0.65416666666666667</v>
      </c>
      <c r="I471" s="40" t="s">
        <v>37</v>
      </c>
      <c r="J471" s="40" t="s">
        <v>2547</v>
      </c>
      <c r="K471" s="37">
        <v>11600</v>
      </c>
      <c r="L471" s="41">
        <v>44831.437337962961</v>
      </c>
      <c r="M471" s="40" t="s">
        <v>2548</v>
      </c>
      <c r="N471" s="40" t="s">
        <v>45</v>
      </c>
      <c r="O471" s="41">
        <v>44817.664571759262</v>
      </c>
      <c r="P471" s="40" t="s">
        <v>40</v>
      </c>
      <c r="Q471" s="40" t="s">
        <v>56</v>
      </c>
      <c r="R471" s="37">
        <v>2</v>
      </c>
      <c r="S471" s="40" t="s">
        <v>732</v>
      </c>
      <c r="T471" s="37">
        <v>1</v>
      </c>
      <c r="U471" s="40" t="s">
        <v>56</v>
      </c>
      <c r="V471" s="37">
        <v>8685</v>
      </c>
      <c r="W471" s="40" t="s">
        <v>155</v>
      </c>
      <c r="X471" s="40" t="s">
        <v>156</v>
      </c>
      <c r="Y471" s="40" t="s">
        <v>45</v>
      </c>
      <c r="Z471" s="40" t="s">
        <v>2549</v>
      </c>
      <c r="AA471" s="41">
        <v>44819.559490740743</v>
      </c>
      <c r="AB471" s="40" t="s">
        <v>58</v>
      </c>
      <c r="AC471" s="10" t="str">
        <f>VLOOKUP(Data!$AB471,Name!$B:$F,2,FALSE)</f>
        <v>IT Support</v>
      </c>
      <c r="AD471" s="10" t="str">
        <f>VLOOKUP(Data!$AB471,Name!$B:$F,3,FALSE)</f>
        <v>Point IT</v>
      </c>
      <c r="AE471" s="10" t="str">
        <f>VLOOKUP(Data!$AB471,Name!$B:$F,4,FALSE)</f>
        <v>Second tier</v>
      </c>
      <c r="AF471" s="10" t="str">
        <f>VLOOKUP(Data!$AB471,Name!$B:$F,5,FALSE)</f>
        <v>Onsite</v>
      </c>
      <c r="AG471" s="40" t="s">
        <v>47</v>
      </c>
      <c r="AH471" s="40" t="s">
        <v>48</v>
      </c>
      <c r="AI471" s="40" t="s">
        <v>330</v>
      </c>
      <c r="AJ471" s="40" t="s">
        <v>2547</v>
      </c>
      <c r="AK471" s="40" t="s">
        <v>328</v>
      </c>
      <c r="AL471" s="46"/>
      <c r="AM471" s="40" t="s">
        <v>39</v>
      </c>
      <c r="AN471" s="40" t="s">
        <v>53</v>
      </c>
      <c r="AO471" s="47">
        <v>0</v>
      </c>
      <c r="AP471" s="41">
        <v>44823.341504629629</v>
      </c>
      <c r="AQ471" s="48" t="s">
        <v>56</v>
      </c>
      <c r="AR471">
        <f t="shared" si="31"/>
        <v>15</v>
      </c>
      <c r="AS471" s="35">
        <v>0.65416666666666667</v>
      </c>
    </row>
    <row r="472" spans="1:45" ht="24" customHeight="1">
      <c r="A472" s="10" t="s">
        <v>35</v>
      </c>
      <c r="B472" s="10" t="s">
        <v>1527</v>
      </c>
      <c r="C472" s="42">
        <v>44817.672222222223</v>
      </c>
      <c r="D472" s="42">
        <v>44817.65902777778</v>
      </c>
      <c r="E472" s="10">
        <v>2022</v>
      </c>
      <c r="F472" s="10">
        <f t="shared" si="28"/>
        <v>9</v>
      </c>
      <c r="G472" s="10">
        <f t="shared" si="29"/>
        <v>13</v>
      </c>
      <c r="H472" s="50">
        <f t="shared" si="30"/>
        <v>0.65902777777777777</v>
      </c>
      <c r="I472" s="38" t="s">
        <v>37</v>
      </c>
      <c r="J472" s="38" t="s">
        <v>2550</v>
      </c>
      <c r="K472" s="36">
        <v>11601</v>
      </c>
      <c r="L472" s="39">
        <v>44827.66611111111</v>
      </c>
      <c r="M472" s="38" t="s">
        <v>38</v>
      </c>
      <c r="N472" s="38" t="s">
        <v>39</v>
      </c>
      <c r="O472" s="39"/>
      <c r="P472" s="38" t="s">
        <v>40</v>
      </c>
      <c r="Q472" s="38" t="s">
        <v>56</v>
      </c>
      <c r="R472" s="36">
        <v>1</v>
      </c>
      <c r="S472" s="38" t="s">
        <v>453</v>
      </c>
      <c r="T472" s="36">
        <v>0</v>
      </c>
      <c r="U472" s="38" t="s">
        <v>56</v>
      </c>
      <c r="V472" s="36">
        <v>6436</v>
      </c>
      <c r="W472" s="38" t="s">
        <v>513</v>
      </c>
      <c r="X472" s="38" t="s">
        <v>514</v>
      </c>
      <c r="Y472" s="38" t="s">
        <v>45</v>
      </c>
      <c r="Z472" s="38" t="s">
        <v>2551</v>
      </c>
      <c r="AA472" s="39">
        <v>44817.666041666664</v>
      </c>
      <c r="AB472" s="38" t="s">
        <v>94</v>
      </c>
      <c r="AC472" s="10" t="str">
        <f>VLOOKUP(Data!$AB472,Name!$B:$F,2,FALSE)</f>
        <v>IT Support</v>
      </c>
      <c r="AD472" s="10" t="str">
        <f>VLOOKUP(Data!$AB472,Name!$B:$F,3,FALSE)</f>
        <v>Point IT</v>
      </c>
      <c r="AE472" s="10" t="str">
        <f>VLOOKUP(Data!$AB472,Name!$B:$F,4,FALSE)</f>
        <v>Second tier</v>
      </c>
      <c r="AF472" s="10" t="str">
        <f>VLOOKUP(Data!$AB472,Name!$B:$F,5,FALSE)</f>
        <v>Onsite</v>
      </c>
      <c r="AG472" s="38" t="s">
        <v>47</v>
      </c>
      <c r="AH472" s="38" t="s">
        <v>48</v>
      </c>
      <c r="AI472" s="38" t="s">
        <v>455</v>
      </c>
      <c r="AJ472" s="38" t="s">
        <v>2552</v>
      </c>
      <c r="AK472" s="38" t="s">
        <v>515</v>
      </c>
      <c r="AL472" s="43"/>
      <c r="AM472" s="38" t="s">
        <v>39</v>
      </c>
      <c r="AN472" s="38" t="s">
        <v>50</v>
      </c>
      <c r="AO472" s="44">
        <v>0</v>
      </c>
      <c r="AP472" s="39">
        <v>44817.672361111108</v>
      </c>
      <c r="AQ472" s="45" t="s">
        <v>56</v>
      </c>
      <c r="AR472">
        <f t="shared" si="31"/>
        <v>15</v>
      </c>
      <c r="AS472" s="35">
        <v>0.65902777777777777</v>
      </c>
    </row>
    <row r="473" spans="1:45" ht="24" hidden="1" customHeight="1">
      <c r="A473" s="10" t="s">
        <v>35</v>
      </c>
      <c r="B473" s="10" t="s">
        <v>178</v>
      </c>
      <c r="C473" s="10"/>
      <c r="D473" s="42">
        <v>44817.677083333336</v>
      </c>
      <c r="E473" s="10">
        <v>2022</v>
      </c>
      <c r="F473" s="10">
        <f t="shared" si="28"/>
        <v>9</v>
      </c>
      <c r="G473" s="10">
        <f t="shared" si="29"/>
        <v>13</v>
      </c>
      <c r="H473" s="50">
        <f t="shared" si="30"/>
        <v>0.67708333333333337</v>
      </c>
      <c r="I473" s="40" t="s">
        <v>37</v>
      </c>
      <c r="J473" s="40" t="s">
        <v>2553</v>
      </c>
      <c r="K473" s="37">
        <v>11602</v>
      </c>
      <c r="L473" s="41">
        <v>44834.663703703707</v>
      </c>
      <c r="M473" s="40" t="s">
        <v>38</v>
      </c>
      <c r="N473" s="40" t="s">
        <v>39</v>
      </c>
      <c r="O473" s="41"/>
      <c r="P473" s="40" t="s">
        <v>40</v>
      </c>
      <c r="Q473" s="40" t="s">
        <v>56</v>
      </c>
      <c r="R473" s="37">
        <v>1</v>
      </c>
      <c r="S473" s="40" t="s">
        <v>54</v>
      </c>
      <c r="T473" s="37">
        <v>0</v>
      </c>
      <c r="U473" s="40" t="s">
        <v>56</v>
      </c>
      <c r="V473" s="37">
        <v>8612</v>
      </c>
      <c r="W473" s="40" t="s">
        <v>364</v>
      </c>
      <c r="X473" s="40" t="s">
        <v>365</v>
      </c>
      <c r="Y473" s="40" t="s">
        <v>39</v>
      </c>
      <c r="Z473" s="40" t="s">
        <v>39</v>
      </c>
      <c r="AA473" s="41"/>
      <c r="AB473" s="40" t="s">
        <v>46</v>
      </c>
      <c r="AC473" s="10" t="str">
        <f>VLOOKUP(Data!$AB473,Name!$B:$F,2,FALSE)</f>
        <v>IT Support</v>
      </c>
      <c r="AD473" s="10" t="str">
        <f>VLOOKUP(Data!$AB473,Name!$B:$F,3,FALSE)</f>
        <v>Point IT</v>
      </c>
      <c r="AE473" s="10" t="str">
        <f>VLOOKUP(Data!$AB473,Name!$B:$F,4,FALSE)</f>
        <v>Second tier</v>
      </c>
      <c r="AF473" s="10" t="str">
        <f>VLOOKUP(Data!$AB473,Name!$B:$F,5,FALSE)</f>
        <v>Onsite</v>
      </c>
      <c r="AG473" s="40" t="s">
        <v>47</v>
      </c>
      <c r="AH473" s="40" t="s">
        <v>216</v>
      </c>
      <c r="AI473" s="40" t="s">
        <v>182</v>
      </c>
      <c r="AJ473" s="40" t="s">
        <v>2554</v>
      </c>
      <c r="AK473" s="40" t="s">
        <v>1256</v>
      </c>
      <c r="AL473" s="46"/>
      <c r="AM473" s="40" t="s">
        <v>39</v>
      </c>
      <c r="AN473" s="40" t="s">
        <v>53</v>
      </c>
      <c r="AO473" s="47">
        <v>0</v>
      </c>
      <c r="AP473" s="41">
        <v>44825.67759259259</v>
      </c>
      <c r="AQ473" s="48" t="s">
        <v>56</v>
      </c>
      <c r="AR473">
        <f t="shared" si="31"/>
        <v>16</v>
      </c>
      <c r="AS473" s="35">
        <v>0.67708333333333337</v>
      </c>
    </row>
    <row r="474" spans="1:45" ht="24" hidden="1" customHeight="1">
      <c r="A474" s="10" t="s">
        <v>35</v>
      </c>
      <c r="B474" s="10" t="s">
        <v>2348</v>
      </c>
      <c r="C474" s="42">
        <v>44823.524305555555</v>
      </c>
      <c r="D474" s="42">
        <v>44817.677083333336</v>
      </c>
      <c r="E474" s="10">
        <v>2022</v>
      </c>
      <c r="F474" s="10">
        <f t="shared" si="28"/>
        <v>9</v>
      </c>
      <c r="G474" s="10">
        <f t="shared" si="29"/>
        <v>13</v>
      </c>
      <c r="H474" s="50">
        <f t="shared" si="30"/>
        <v>0.67708333333333337</v>
      </c>
      <c r="I474" s="38" t="s">
        <v>37</v>
      </c>
      <c r="J474" s="38" t="s">
        <v>2555</v>
      </c>
      <c r="K474" s="36">
        <v>11603</v>
      </c>
      <c r="L474" s="39">
        <v>44832.513831018521</v>
      </c>
      <c r="M474" s="38" t="s">
        <v>38</v>
      </c>
      <c r="N474" s="38" t="s">
        <v>39</v>
      </c>
      <c r="O474" s="39"/>
      <c r="P474" s="38" t="s">
        <v>40</v>
      </c>
      <c r="Q474" s="38" t="s">
        <v>56</v>
      </c>
      <c r="R474" s="36">
        <v>1</v>
      </c>
      <c r="S474" s="38" t="s">
        <v>60</v>
      </c>
      <c r="T474" s="36">
        <v>0</v>
      </c>
      <c r="U474" s="38" t="s">
        <v>56</v>
      </c>
      <c r="V474" s="36">
        <v>8524</v>
      </c>
      <c r="W474" s="38" t="s">
        <v>116</v>
      </c>
      <c r="X474" s="38" t="s">
        <v>117</v>
      </c>
      <c r="Y474" s="38" t="s">
        <v>45</v>
      </c>
      <c r="Z474" s="38" t="s">
        <v>2556</v>
      </c>
      <c r="AA474" s="39">
        <v>44821.491585648146</v>
      </c>
      <c r="AB474" s="38" t="s">
        <v>46</v>
      </c>
      <c r="AC474" s="10" t="str">
        <f>VLOOKUP(Data!$AB474,Name!$B:$F,2,FALSE)</f>
        <v>IT Support</v>
      </c>
      <c r="AD474" s="10" t="str">
        <f>VLOOKUP(Data!$AB474,Name!$B:$F,3,FALSE)</f>
        <v>Point IT</v>
      </c>
      <c r="AE474" s="10" t="str">
        <f>VLOOKUP(Data!$AB474,Name!$B:$F,4,FALSE)</f>
        <v>Second tier</v>
      </c>
      <c r="AF474" s="10" t="str">
        <f>VLOOKUP(Data!$AB474,Name!$B:$F,5,FALSE)</f>
        <v>Onsite</v>
      </c>
      <c r="AG474" s="38" t="s">
        <v>47</v>
      </c>
      <c r="AH474" s="38" t="s">
        <v>48</v>
      </c>
      <c r="AI474" s="38" t="s">
        <v>314</v>
      </c>
      <c r="AJ474" s="38" t="s">
        <v>2557</v>
      </c>
      <c r="AK474" s="38" t="s">
        <v>517</v>
      </c>
      <c r="AL474" s="43"/>
      <c r="AM474" s="38" t="s">
        <v>39</v>
      </c>
      <c r="AN474" s="38" t="s">
        <v>50</v>
      </c>
      <c r="AO474" s="44">
        <v>0</v>
      </c>
      <c r="AP474" s="39">
        <v>44823.524942129632</v>
      </c>
      <c r="AQ474" s="45" t="s">
        <v>56</v>
      </c>
      <c r="AR474">
        <f t="shared" si="31"/>
        <v>16</v>
      </c>
      <c r="AS474" s="35">
        <v>0.67708333333333337</v>
      </c>
    </row>
    <row r="475" spans="1:45" ht="24" hidden="1" customHeight="1">
      <c r="A475" s="10" t="s">
        <v>35</v>
      </c>
      <c r="B475" s="10" t="s">
        <v>178</v>
      </c>
      <c r="C475" s="42">
        <v>44820.692361111112</v>
      </c>
      <c r="D475" s="42">
        <v>44817.71597222222</v>
      </c>
      <c r="E475" s="10">
        <v>2022</v>
      </c>
      <c r="F475" s="10">
        <f t="shared" si="28"/>
        <v>9</v>
      </c>
      <c r="G475" s="10">
        <f t="shared" si="29"/>
        <v>13</v>
      </c>
      <c r="H475" s="50">
        <f t="shared" si="30"/>
        <v>0.71597222222222223</v>
      </c>
      <c r="I475" s="40" t="s">
        <v>37</v>
      </c>
      <c r="J475" s="40" t="s">
        <v>2558</v>
      </c>
      <c r="K475" s="37">
        <v>11604</v>
      </c>
      <c r="L475" s="41">
        <v>44832.388564814813</v>
      </c>
      <c r="M475" s="40" t="s">
        <v>38</v>
      </c>
      <c r="N475" s="40" t="s">
        <v>39</v>
      </c>
      <c r="O475" s="41"/>
      <c r="P475" s="40" t="s">
        <v>40</v>
      </c>
      <c r="Q475" s="40" t="s">
        <v>56</v>
      </c>
      <c r="R475" s="37">
        <v>1</v>
      </c>
      <c r="S475" s="40" t="s">
        <v>54</v>
      </c>
      <c r="T475" s="37">
        <v>0</v>
      </c>
      <c r="U475" s="40" t="s">
        <v>56</v>
      </c>
      <c r="V475" s="37">
        <v>890536672</v>
      </c>
      <c r="W475" s="40" t="s">
        <v>1096</v>
      </c>
      <c r="X475" s="40" t="s">
        <v>1097</v>
      </c>
      <c r="Y475" s="40" t="s">
        <v>45</v>
      </c>
      <c r="Z475" s="40" t="s">
        <v>2559</v>
      </c>
      <c r="AA475" s="41">
        <v>44818.662268518521</v>
      </c>
      <c r="AB475" s="40" t="s">
        <v>51</v>
      </c>
      <c r="AC475" s="10" t="str">
        <f>VLOOKUP(Data!$AB475,Name!$B:$F,2,FALSE)</f>
        <v>IT Support</v>
      </c>
      <c r="AD475" s="10" t="str">
        <f>VLOOKUP(Data!$AB475,Name!$B:$F,3,FALSE)</f>
        <v>Point IT</v>
      </c>
      <c r="AE475" s="10" t="str">
        <f>VLOOKUP(Data!$AB475,Name!$B:$F,4,FALSE)</f>
        <v>Second tier</v>
      </c>
      <c r="AF475" s="10" t="str">
        <f>VLOOKUP(Data!$AB475,Name!$B:$F,5,FALSE)</f>
        <v>Onsite</v>
      </c>
      <c r="AG475" s="40" t="s">
        <v>47</v>
      </c>
      <c r="AH475" s="40" t="s">
        <v>48</v>
      </c>
      <c r="AI475" s="40" t="s">
        <v>182</v>
      </c>
      <c r="AJ475" s="40" t="s">
        <v>2560</v>
      </c>
      <c r="AK475" s="40" t="s">
        <v>719</v>
      </c>
      <c r="AL475" s="46"/>
      <c r="AM475" s="40" t="s">
        <v>39</v>
      </c>
      <c r="AN475" s="40" t="s">
        <v>53</v>
      </c>
      <c r="AO475" s="47">
        <v>0</v>
      </c>
      <c r="AP475" s="41">
        <v>44823.342037037037</v>
      </c>
      <c r="AQ475" s="48" t="s">
        <v>56</v>
      </c>
      <c r="AR475">
        <f t="shared" si="31"/>
        <v>17</v>
      </c>
      <c r="AS475" s="35">
        <v>0.71597222222222223</v>
      </c>
    </row>
    <row r="476" spans="1:45" ht="24" hidden="1" customHeight="1">
      <c r="A476" s="10" t="s">
        <v>35</v>
      </c>
      <c r="B476" s="10" t="s">
        <v>36</v>
      </c>
      <c r="C476" s="42">
        <v>44820.484027777777</v>
      </c>
      <c r="D476" s="42">
        <v>44817.922222222223</v>
      </c>
      <c r="E476" s="10">
        <v>2022</v>
      </c>
      <c r="F476" s="10">
        <f t="shared" si="28"/>
        <v>9</v>
      </c>
      <c r="G476" s="10">
        <f t="shared" si="29"/>
        <v>13</v>
      </c>
      <c r="H476" s="50">
        <f t="shared" si="30"/>
        <v>0.92222222222222217</v>
      </c>
      <c r="I476" s="38" t="s">
        <v>37</v>
      </c>
      <c r="J476" s="38" t="s">
        <v>2561</v>
      </c>
      <c r="K476" s="36">
        <v>11605</v>
      </c>
      <c r="L476" s="39">
        <v>44824.606585648151</v>
      </c>
      <c r="M476" s="38" t="s">
        <v>38</v>
      </c>
      <c r="N476" s="38" t="s">
        <v>39</v>
      </c>
      <c r="O476" s="39"/>
      <c r="P476" s="38" t="s">
        <v>40</v>
      </c>
      <c r="Q476" s="38" t="s">
        <v>56</v>
      </c>
      <c r="R476" s="36">
        <v>1</v>
      </c>
      <c r="S476" s="38" t="s">
        <v>82</v>
      </c>
      <c r="T476" s="36">
        <v>0</v>
      </c>
      <c r="U476" s="38" t="s">
        <v>41</v>
      </c>
      <c r="V476" s="36">
        <v>6501</v>
      </c>
      <c r="W476" s="38" t="s">
        <v>390</v>
      </c>
      <c r="X476" s="38" t="s">
        <v>391</v>
      </c>
      <c r="Y476" s="38" t="s">
        <v>45</v>
      </c>
      <c r="Z476" s="38" t="s">
        <v>2562</v>
      </c>
      <c r="AA476" s="39">
        <v>44818.461712962962</v>
      </c>
      <c r="AB476" s="38" t="s">
        <v>85</v>
      </c>
      <c r="AC476" s="10" t="str">
        <f>VLOOKUP(Data!$AB476,Name!$B:$F,2,FALSE)</f>
        <v>IT Support</v>
      </c>
      <c r="AD476" s="10" t="str">
        <f>VLOOKUP(Data!$AB476,Name!$B:$F,3,FALSE)</f>
        <v>Point IT</v>
      </c>
      <c r="AE476" s="10" t="str">
        <f>VLOOKUP(Data!$AB476,Name!$B:$F,4,FALSE)</f>
        <v>Second tier</v>
      </c>
      <c r="AF476" s="10" t="str">
        <f>VLOOKUP(Data!$AB476,Name!$B:$F,5,FALSE)</f>
        <v>Onsite</v>
      </c>
      <c r="AG476" s="38" t="s">
        <v>47</v>
      </c>
      <c r="AH476" s="38" t="s">
        <v>48</v>
      </c>
      <c r="AI476" s="38" t="s">
        <v>179</v>
      </c>
      <c r="AJ476" s="38" t="s">
        <v>2563</v>
      </c>
      <c r="AK476" s="38" t="s">
        <v>481</v>
      </c>
      <c r="AL476" s="43"/>
      <c r="AM476" s="38" t="s">
        <v>39</v>
      </c>
      <c r="AN476" s="38" t="s">
        <v>50</v>
      </c>
      <c r="AO476" s="44">
        <v>0</v>
      </c>
      <c r="AP476" s="39">
        <v>44820.484363425923</v>
      </c>
      <c r="AQ476" s="45" t="s">
        <v>41</v>
      </c>
      <c r="AR476">
        <f t="shared" si="31"/>
        <v>22</v>
      </c>
      <c r="AS476" s="35">
        <v>0.92222222222222217</v>
      </c>
    </row>
    <row r="477" spans="1:45" ht="24" hidden="1" customHeight="1">
      <c r="A477" s="10" t="s">
        <v>35</v>
      </c>
      <c r="B477" s="10" t="s">
        <v>36</v>
      </c>
      <c r="C477" s="42">
        <v>44818.645833333336</v>
      </c>
      <c r="D477" s="42">
        <v>44818.30972222222</v>
      </c>
      <c r="E477" s="10">
        <v>2022</v>
      </c>
      <c r="F477" s="10">
        <f t="shared" si="28"/>
        <v>9</v>
      </c>
      <c r="G477" s="10">
        <f t="shared" si="29"/>
        <v>14</v>
      </c>
      <c r="H477" s="50">
        <f t="shared" si="30"/>
        <v>0.30972222222222223</v>
      </c>
      <c r="I477" s="40" t="s">
        <v>37</v>
      </c>
      <c r="J477" s="40" t="s">
        <v>2564</v>
      </c>
      <c r="K477" s="37">
        <v>11606</v>
      </c>
      <c r="L477" s="41">
        <v>44832.647800925923</v>
      </c>
      <c r="M477" s="40" t="s">
        <v>38</v>
      </c>
      <c r="N477" s="40" t="s">
        <v>39</v>
      </c>
      <c r="O477" s="41"/>
      <c r="P477" s="40" t="s">
        <v>40</v>
      </c>
      <c r="Q477" s="40" t="s">
        <v>56</v>
      </c>
      <c r="R477" s="37">
        <v>1</v>
      </c>
      <c r="S477" s="40" t="s">
        <v>127</v>
      </c>
      <c r="T477" s="37">
        <v>0</v>
      </c>
      <c r="U477" s="40" t="s">
        <v>56</v>
      </c>
      <c r="V477" s="37">
        <v>6134</v>
      </c>
      <c r="W477" s="40" t="s">
        <v>2565</v>
      </c>
      <c r="X477" s="40" t="s">
        <v>2566</v>
      </c>
      <c r="Y477" s="40" t="s">
        <v>45</v>
      </c>
      <c r="Z477" s="40" t="s">
        <v>2567</v>
      </c>
      <c r="AA477" s="41">
        <v>44818.44803240741</v>
      </c>
      <c r="AB477" s="40" t="s">
        <v>59</v>
      </c>
      <c r="AC477" s="10" t="str">
        <f>VLOOKUP(Data!$AB477,Name!$B:$F,2,FALSE)</f>
        <v>PC Team</v>
      </c>
      <c r="AD477" s="10" t="str">
        <f>VLOOKUP(Data!$AB477,Name!$B:$F,3,FALSE)</f>
        <v>7Sense (Lenovo)</v>
      </c>
      <c r="AE477" s="10" t="str">
        <f>VLOOKUP(Data!$AB477,Name!$B:$F,4,FALSE)</f>
        <v>Second tier</v>
      </c>
      <c r="AF477" s="10" t="str">
        <f>VLOOKUP(Data!$AB477,Name!$B:$F,5,FALSE)</f>
        <v>Onsite</v>
      </c>
      <c r="AG477" s="40" t="s">
        <v>52</v>
      </c>
      <c r="AH477" s="40" t="s">
        <v>48</v>
      </c>
      <c r="AI477" s="40" t="s">
        <v>179</v>
      </c>
      <c r="AJ477" s="40" t="s">
        <v>269</v>
      </c>
      <c r="AK477" s="40" t="s">
        <v>1393</v>
      </c>
      <c r="AL477" s="46"/>
      <c r="AM477" s="40" t="s">
        <v>39</v>
      </c>
      <c r="AN477" s="40" t="s">
        <v>50</v>
      </c>
      <c r="AO477" s="47">
        <v>0</v>
      </c>
      <c r="AP477" s="41">
        <v>44823.387384259258</v>
      </c>
      <c r="AQ477" s="48" t="s">
        <v>41</v>
      </c>
      <c r="AR477">
        <f t="shared" si="31"/>
        <v>7</v>
      </c>
      <c r="AS477" s="35">
        <v>0.30972222222222223</v>
      </c>
    </row>
    <row r="478" spans="1:45" ht="24" hidden="1" customHeight="1">
      <c r="A478" s="10" t="s">
        <v>35</v>
      </c>
      <c r="B478" s="10" t="s">
        <v>178</v>
      </c>
      <c r="C478" s="10"/>
      <c r="D478" s="42">
        <v>44818.347222222219</v>
      </c>
      <c r="E478" s="10">
        <v>2022</v>
      </c>
      <c r="F478" s="10">
        <f t="shared" si="28"/>
        <v>9</v>
      </c>
      <c r="G478" s="10">
        <f t="shared" si="29"/>
        <v>14</v>
      </c>
      <c r="H478" s="50">
        <f t="shared" si="30"/>
        <v>0.34722222222222227</v>
      </c>
      <c r="I478" s="38" t="s">
        <v>37</v>
      </c>
      <c r="J478" s="38" t="s">
        <v>2568</v>
      </c>
      <c r="K478" s="36">
        <v>11607</v>
      </c>
      <c r="L478" s="39">
        <v>44830.347719907404</v>
      </c>
      <c r="M478" s="38" t="s">
        <v>38</v>
      </c>
      <c r="N478" s="38" t="s">
        <v>39</v>
      </c>
      <c r="O478" s="39"/>
      <c r="P478" s="38" t="s">
        <v>40</v>
      </c>
      <c r="Q478" s="38" t="s">
        <v>56</v>
      </c>
      <c r="R478" s="36">
        <v>1</v>
      </c>
      <c r="S478" s="38" t="s">
        <v>179</v>
      </c>
      <c r="T478" s="36">
        <v>0</v>
      </c>
      <c r="U478" s="38" t="s">
        <v>56</v>
      </c>
      <c r="V478" s="36">
        <v>5818</v>
      </c>
      <c r="W478" s="38" t="s">
        <v>2569</v>
      </c>
      <c r="X478" s="38" t="s">
        <v>2570</v>
      </c>
      <c r="Y478" s="38" t="s">
        <v>39</v>
      </c>
      <c r="Z478" s="38" t="s">
        <v>39</v>
      </c>
      <c r="AA478" s="39"/>
      <c r="AB478" s="38" t="s">
        <v>215</v>
      </c>
      <c r="AC478" s="10" t="str">
        <f>VLOOKUP(Data!$AB478,Name!$B:$F,2,FALSE)</f>
        <v>IT Support</v>
      </c>
      <c r="AD478" s="10" t="str">
        <f>VLOOKUP(Data!$AB478,Name!$B:$F,3,FALSE)</f>
        <v>CRA</v>
      </c>
      <c r="AE478" s="10" t="str">
        <f>VLOOKUP(Data!$AB478,Name!$B:$F,4,FALSE)</f>
        <v>Second tier</v>
      </c>
      <c r="AF478" s="10" t="str">
        <f>VLOOKUP(Data!$AB478,Name!$B:$F,5,FALSE)</f>
        <v>Onsite</v>
      </c>
      <c r="AG478" s="38" t="s">
        <v>47</v>
      </c>
      <c r="AH478" s="38" t="s">
        <v>216</v>
      </c>
      <c r="AI478" s="38" t="s">
        <v>182</v>
      </c>
      <c r="AJ478" s="38" t="s">
        <v>2571</v>
      </c>
      <c r="AK478" s="38" t="s">
        <v>265</v>
      </c>
      <c r="AL478" s="43"/>
      <c r="AM478" s="38" t="s">
        <v>39</v>
      </c>
      <c r="AN478" s="38" t="s">
        <v>53</v>
      </c>
      <c r="AO478" s="44">
        <v>0</v>
      </c>
      <c r="AP478" s="39">
        <v>44818.383067129631</v>
      </c>
      <c r="AQ478" s="45" t="s">
        <v>56</v>
      </c>
      <c r="AR478">
        <f t="shared" si="31"/>
        <v>8</v>
      </c>
      <c r="AS478" s="35">
        <v>0.34722222222222227</v>
      </c>
    </row>
    <row r="479" spans="1:45" ht="24" hidden="1" customHeight="1">
      <c r="A479" s="10" t="s">
        <v>35</v>
      </c>
      <c r="B479" s="10" t="s">
        <v>73</v>
      </c>
      <c r="C479" s="42">
        <v>44827.4</v>
      </c>
      <c r="D479" s="42">
        <v>44818.35</v>
      </c>
      <c r="E479" s="10">
        <v>2022</v>
      </c>
      <c r="F479" s="10">
        <f t="shared" si="28"/>
        <v>9</v>
      </c>
      <c r="G479" s="10">
        <f t="shared" si="29"/>
        <v>14</v>
      </c>
      <c r="H479" s="50">
        <f t="shared" si="30"/>
        <v>0.35000000000000003</v>
      </c>
      <c r="I479" s="40" t="s">
        <v>37</v>
      </c>
      <c r="J479" s="40" t="s">
        <v>2572</v>
      </c>
      <c r="K479" s="37">
        <v>11608</v>
      </c>
      <c r="L479" s="41">
        <v>44839.384097222224</v>
      </c>
      <c r="M479" s="40" t="s">
        <v>38</v>
      </c>
      <c r="N479" s="40" t="s">
        <v>39</v>
      </c>
      <c r="O479" s="41"/>
      <c r="P479" s="40" t="s">
        <v>40</v>
      </c>
      <c r="Q479" s="40" t="s">
        <v>56</v>
      </c>
      <c r="R479" s="37">
        <v>1</v>
      </c>
      <c r="S479" s="40" t="s">
        <v>618</v>
      </c>
      <c r="T479" s="37">
        <v>0</v>
      </c>
      <c r="U479" s="40" t="s">
        <v>56</v>
      </c>
      <c r="V479" s="37">
        <v>859117147</v>
      </c>
      <c r="W479" s="40" t="s">
        <v>377</v>
      </c>
      <c r="X479" s="40" t="s">
        <v>378</v>
      </c>
      <c r="Y479" s="40" t="s">
        <v>45</v>
      </c>
      <c r="Z479" s="40" t="s">
        <v>1771</v>
      </c>
      <c r="AA479" s="41">
        <v>44825.379120370373</v>
      </c>
      <c r="AB479" s="40" t="s">
        <v>51</v>
      </c>
      <c r="AC479" s="10" t="str">
        <f>VLOOKUP(Data!$AB479,Name!$B:$F,2,FALSE)</f>
        <v>IT Support</v>
      </c>
      <c r="AD479" s="10" t="str">
        <f>VLOOKUP(Data!$AB479,Name!$B:$F,3,FALSE)</f>
        <v>Point IT</v>
      </c>
      <c r="AE479" s="10" t="str">
        <f>VLOOKUP(Data!$AB479,Name!$B:$F,4,FALSE)</f>
        <v>Second tier</v>
      </c>
      <c r="AF479" s="10" t="str">
        <f>VLOOKUP(Data!$AB479,Name!$B:$F,5,FALSE)</f>
        <v>Onsite</v>
      </c>
      <c r="AG479" s="40" t="s">
        <v>47</v>
      </c>
      <c r="AH479" s="40" t="s">
        <v>48</v>
      </c>
      <c r="AI479" s="40" t="s">
        <v>77</v>
      </c>
      <c r="AJ479" s="40" t="s">
        <v>2573</v>
      </c>
      <c r="AK479" s="40" t="s">
        <v>521</v>
      </c>
      <c r="AL479" s="46"/>
      <c r="AM479" s="40" t="s">
        <v>39</v>
      </c>
      <c r="AN479" s="40" t="s">
        <v>50</v>
      </c>
      <c r="AO479" s="47">
        <v>0</v>
      </c>
      <c r="AP479" s="41">
        <v>44827.400069444448</v>
      </c>
      <c r="AQ479" s="48" t="s">
        <v>56</v>
      </c>
      <c r="AR479">
        <f t="shared" si="31"/>
        <v>8</v>
      </c>
      <c r="AS479" s="35">
        <v>0.35000000000000003</v>
      </c>
    </row>
    <row r="480" spans="1:45" ht="24" hidden="1" customHeight="1">
      <c r="A480" s="10" t="s">
        <v>35</v>
      </c>
      <c r="B480" s="10" t="s">
        <v>2343</v>
      </c>
      <c r="C480" s="42">
        <v>44818.357638888891</v>
      </c>
      <c r="D480" s="42">
        <v>44818.350694444445</v>
      </c>
      <c r="E480" s="10">
        <v>2022</v>
      </c>
      <c r="F480" s="10">
        <f t="shared" si="28"/>
        <v>9</v>
      </c>
      <c r="G480" s="10">
        <f t="shared" si="29"/>
        <v>14</v>
      </c>
      <c r="H480" s="50">
        <f t="shared" si="30"/>
        <v>0.35069444444444442</v>
      </c>
      <c r="I480" s="38" t="s">
        <v>37</v>
      </c>
      <c r="J480" s="38" t="s">
        <v>2574</v>
      </c>
      <c r="K480" s="36">
        <v>11609</v>
      </c>
      <c r="L480" s="39">
        <v>44830.351365740738</v>
      </c>
      <c r="M480" s="38" t="s">
        <v>38</v>
      </c>
      <c r="N480" s="38" t="s">
        <v>39</v>
      </c>
      <c r="O480" s="39"/>
      <c r="P480" s="38" t="s">
        <v>40</v>
      </c>
      <c r="Q480" s="38" t="s">
        <v>56</v>
      </c>
      <c r="R480" s="36">
        <v>1</v>
      </c>
      <c r="S480" s="38" t="s">
        <v>39</v>
      </c>
      <c r="T480" s="36">
        <v>0</v>
      </c>
      <c r="U480" s="38" t="s">
        <v>56</v>
      </c>
      <c r="V480" s="36">
        <v>859117147</v>
      </c>
      <c r="W480" s="38" t="s">
        <v>377</v>
      </c>
      <c r="X480" s="38" t="s">
        <v>378</v>
      </c>
      <c r="Y480" s="38" t="s">
        <v>45</v>
      </c>
      <c r="Z480" s="38" t="s">
        <v>2575</v>
      </c>
      <c r="AA480" s="39">
        <v>44818.358310185184</v>
      </c>
      <c r="AB480" s="38" t="s">
        <v>184</v>
      </c>
      <c r="AC480" s="10" t="str">
        <f>VLOOKUP(Data!$AB480,Name!$B:$F,2,FALSE)</f>
        <v>IT Support</v>
      </c>
      <c r="AD480" s="10" t="str">
        <f>VLOOKUP(Data!$AB480,Name!$B:$F,3,FALSE)</f>
        <v>Point IT</v>
      </c>
      <c r="AE480" s="10" t="str">
        <f>VLOOKUP(Data!$AB480,Name!$B:$F,4,FALSE)</f>
        <v>Frist tier</v>
      </c>
      <c r="AF480" s="10" t="str">
        <f>VLOOKUP(Data!$AB480,Name!$B:$F,5,FALSE)</f>
        <v>Frist tier</v>
      </c>
      <c r="AG480" s="38" t="s">
        <v>47</v>
      </c>
      <c r="AH480" s="38" t="s">
        <v>48</v>
      </c>
      <c r="AI480" s="38" t="s">
        <v>39</v>
      </c>
      <c r="AJ480" s="38" t="s">
        <v>2576</v>
      </c>
      <c r="AK480" s="38" t="s">
        <v>521</v>
      </c>
      <c r="AL480" s="43"/>
      <c r="AM480" s="38" t="s">
        <v>39</v>
      </c>
      <c r="AN480" s="38" t="s">
        <v>50</v>
      </c>
      <c r="AO480" s="44">
        <v>0</v>
      </c>
      <c r="AP480" s="39">
        <v>44818.358310185184</v>
      </c>
      <c r="AQ480" s="45" t="s">
        <v>56</v>
      </c>
      <c r="AR480">
        <f t="shared" si="31"/>
        <v>8</v>
      </c>
      <c r="AS480" s="35">
        <v>0.35069444444444442</v>
      </c>
    </row>
    <row r="481" spans="1:45" ht="24" hidden="1" customHeight="1">
      <c r="A481" s="10" t="s">
        <v>35</v>
      </c>
      <c r="B481" s="10" t="s">
        <v>73</v>
      </c>
      <c r="C481" s="42">
        <v>44818.6875</v>
      </c>
      <c r="D481" s="42">
        <v>44818.355555555558</v>
      </c>
      <c r="E481" s="10">
        <v>2022</v>
      </c>
      <c r="F481" s="10">
        <f t="shared" si="28"/>
        <v>9</v>
      </c>
      <c r="G481" s="10">
        <f t="shared" si="29"/>
        <v>14</v>
      </c>
      <c r="H481" s="50">
        <f t="shared" si="30"/>
        <v>0.35555555555555557</v>
      </c>
      <c r="I481" s="40" t="s">
        <v>37</v>
      </c>
      <c r="J481" s="40" t="s">
        <v>2577</v>
      </c>
      <c r="K481" s="37">
        <v>11610</v>
      </c>
      <c r="L481" s="41">
        <v>44837.360891203702</v>
      </c>
      <c r="M481" s="40" t="s">
        <v>38</v>
      </c>
      <c r="N481" s="40" t="s">
        <v>39</v>
      </c>
      <c r="O481" s="41"/>
      <c r="P481" s="40" t="s">
        <v>40</v>
      </c>
      <c r="Q481" s="40" t="s">
        <v>56</v>
      </c>
      <c r="R481" s="37">
        <v>1</v>
      </c>
      <c r="S481" s="40" t="s">
        <v>42</v>
      </c>
      <c r="T481" s="37">
        <v>0</v>
      </c>
      <c r="U481" s="40" t="s">
        <v>56</v>
      </c>
      <c r="V481" s="37">
        <v>5708</v>
      </c>
      <c r="W481" s="40" t="s">
        <v>243</v>
      </c>
      <c r="X481" s="40" t="s">
        <v>244</v>
      </c>
      <c r="Y481" s="40" t="s">
        <v>45</v>
      </c>
      <c r="Z481" s="40" t="s">
        <v>2578</v>
      </c>
      <c r="AA481" s="41">
        <v>44818.661273148151</v>
      </c>
      <c r="AB481" s="40" t="s">
        <v>67</v>
      </c>
      <c r="AC481" s="10" t="str">
        <f>VLOOKUP(Data!$AB481,Name!$B:$F,2,FALSE)</f>
        <v>IT Support</v>
      </c>
      <c r="AD481" s="10" t="str">
        <f>VLOOKUP(Data!$AB481,Name!$B:$F,3,FALSE)</f>
        <v>Point IT</v>
      </c>
      <c r="AE481" s="10" t="str">
        <f>VLOOKUP(Data!$AB481,Name!$B:$F,4,FALSE)</f>
        <v>Second tier</v>
      </c>
      <c r="AF481" s="10" t="str">
        <f>VLOOKUP(Data!$AB481,Name!$B:$F,5,FALSE)</f>
        <v>Onsite</v>
      </c>
      <c r="AG481" s="40" t="s">
        <v>47</v>
      </c>
      <c r="AH481" s="40" t="s">
        <v>48</v>
      </c>
      <c r="AI481" s="40" t="s">
        <v>77</v>
      </c>
      <c r="AJ481" s="40" t="s">
        <v>2579</v>
      </c>
      <c r="AK481" s="40" t="s">
        <v>598</v>
      </c>
      <c r="AL481" s="46"/>
      <c r="AM481" s="40" t="s">
        <v>39</v>
      </c>
      <c r="AN481" s="40" t="s">
        <v>50</v>
      </c>
      <c r="AO481" s="47">
        <v>0</v>
      </c>
      <c r="AP481" s="41">
        <v>44825.665752314817</v>
      </c>
      <c r="AQ481" s="48" t="s">
        <v>41</v>
      </c>
      <c r="AR481">
        <f t="shared" si="31"/>
        <v>8</v>
      </c>
      <c r="AS481" s="35">
        <v>0.35555555555555557</v>
      </c>
    </row>
    <row r="482" spans="1:45" ht="24" hidden="1" customHeight="1">
      <c r="A482" s="10" t="s">
        <v>35</v>
      </c>
      <c r="B482" s="10" t="s">
        <v>73</v>
      </c>
      <c r="C482" s="42">
        <v>44818.6875</v>
      </c>
      <c r="D482" s="42">
        <v>44818.35833333333</v>
      </c>
      <c r="E482" s="10">
        <v>2022</v>
      </c>
      <c r="F482" s="10">
        <f t="shared" si="28"/>
        <v>9</v>
      </c>
      <c r="G482" s="10">
        <f t="shared" si="29"/>
        <v>14</v>
      </c>
      <c r="H482" s="50">
        <f t="shared" si="30"/>
        <v>0.35833333333333334</v>
      </c>
      <c r="I482" s="38" t="s">
        <v>37</v>
      </c>
      <c r="J482" s="38" t="s">
        <v>2580</v>
      </c>
      <c r="K482" s="36">
        <v>11611</v>
      </c>
      <c r="L482" s="39">
        <v>44848.375925925924</v>
      </c>
      <c r="M482" s="38" t="s">
        <v>38</v>
      </c>
      <c r="N482" s="38" t="s">
        <v>39</v>
      </c>
      <c r="O482" s="39"/>
      <c r="P482" s="38" t="s">
        <v>40</v>
      </c>
      <c r="Q482" s="38" t="s">
        <v>56</v>
      </c>
      <c r="R482" s="36">
        <v>1</v>
      </c>
      <c r="S482" s="38" t="s">
        <v>42</v>
      </c>
      <c r="T482" s="36">
        <v>0</v>
      </c>
      <c r="U482" s="38" t="s">
        <v>56</v>
      </c>
      <c r="V482" s="36">
        <v>6167</v>
      </c>
      <c r="W482" s="38" t="s">
        <v>100</v>
      </c>
      <c r="X482" s="38" t="s">
        <v>101</v>
      </c>
      <c r="Y482" s="38" t="s">
        <v>45</v>
      </c>
      <c r="Z482" s="38" t="s">
        <v>2581</v>
      </c>
      <c r="AA482" s="39">
        <v>44818.657384259262</v>
      </c>
      <c r="AB482" s="38" t="s">
        <v>51</v>
      </c>
      <c r="AC482" s="10" t="str">
        <f>VLOOKUP(Data!$AB482,Name!$B:$F,2,FALSE)</f>
        <v>IT Support</v>
      </c>
      <c r="AD482" s="10" t="str">
        <f>VLOOKUP(Data!$AB482,Name!$B:$F,3,FALSE)</f>
        <v>Point IT</v>
      </c>
      <c r="AE482" s="10" t="str">
        <f>VLOOKUP(Data!$AB482,Name!$B:$F,4,FALSE)</f>
        <v>Second tier</v>
      </c>
      <c r="AF482" s="10" t="str">
        <f>VLOOKUP(Data!$AB482,Name!$B:$F,5,FALSE)</f>
        <v>Onsite</v>
      </c>
      <c r="AG482" s="38" t="s">
        <v>47</v>
      </c>
      <c r="AH482" s="38" t="s">
        <v>48</v>
      </c>
      <c r="AI482" s="38" t="s">
        <v>77</v>
      </c>
      <c r="AJ482" s="38" t="s">
        <v>2582</v>
      </c>
      <c r="AK482" s="38" t="s">
        <v>688</v>
      </c>
      <c r="AL482" s="43"/>
      <c r="AM482" s="38" t="s">
        <v>39</v>
      </c>
      <c r="AN482" s="38" t="s">
        <v>50</v>
      </c>
      <c r="AO482" s="44">
        <v>0</v>
      </c>
      <c r="AP482" s="39">
        <v>44838.674537037034</v>
      </c>
      <c r="AQ482" s="45" t="s">
        <v>56</v>
      </c>
      <c r="AR482">
        <f t="shared" si="31"/>
        <v>8</v>
      </c>
      <c r="AS482" s="35">
        <v>0.35833333333333334</v>
      </c>
    </row>
    <row r="483" spans="1:45" ht="24" customHeight="1">
      <c r="A483" s="10" t="s">
        <v>35</v>
      </c>
      <c r="B483" s="10" t="s">
        <v>1527</v>
      </c>
      <c r="C483" s="42">
        <v>44818.499305555553</v>
      </c>
      <c r="D483" s="42">
        <v>44818.370138888888</v>
      </c>
      <c r="E483" s="10">
        <v>2022</v>
      </c>
      <c r="F483" s="10">
        <f t="shared" si="28"/>
        <v>9</v>
      </c>
      <c r="G483" s="10">
        <f t="shared" si="29"/>
        <v>14</v>
      </c>
      <c r="H483" s="50">
        <f t="shared" si="30"/>
        <v>0.37013888888888885</v>
      </c>
      <c r="I483" s="40" t="s">
        <v>37</v>
      </c>
      <c r="J483" s="40" t="s">
        <v>2583</v>
      </c>
      <c r="K483" s="37">
        <v>11612</v>
      </c>
      <c r="L483" s="41">
        <v>44830.524942129632</v>
      </c>
      <c r="M483" s="40" t="s">
        <v>38</v>
      </c>
      <c r="N483" s="40" t="s">
        <v>39</v>
      </c>
      <c r="O483" s="41"/>
      <c r="P483" s="40" t="s">
        <v>40</v>
      </c>
      <c r="Q483" s="40" t="s">
        <v>56</v>
      </c>
      <c r="R483" s="37">
        <v>1</v>
      </c>
      <c r="S483" s="40" t="s">
        <v>42</v>
      </c>
      <c r="T483" s="37">
        <v>0</v>
      </c>
      <c r="U483" s="40" t="s">
        <v>56</v>
      </c>
      <c r="V483" s="37">
        <v>8241</v>
      </c>
      <c r="W483" s="40" t="s">
        <v>2584</v>
      </c>
      <c r="X483" s="40" t="s">
        <v>2585</v>
      </c>
      <c r="Y483" s="40" t="s">
        <v>45</v>
      </c>
      <c r="Z483" s="40" t="s">
        <v>2586</v>
      </c>
      <c r="AA483" s="41">
        <v>44818.499398148146</v>
      </c>
      <c r="AB483" s="40" t="s">
        <v>103</v>
      </c>
      <c r="AC483" s="10" t="str">
        <f>VLOOKUP(Data!$AB483,Name!$B:$F,2,FALSE)</f>
        <v>IT Support</v>
      </c>
      <c r="AD483" s="10" t="str">
        <f>VLOOKUP(Data!$AB483,Name!$B:$F,3,FALSE)</f>
        <v>Point IT</v>
      </c>
      <c r="AE483" s="10" t="str">
        <f>VLOOKUP(Data!$AB483,Name!$B:$F,4,FALSE)</f>
        <v>Frist tier</v>
      </c>
      <c r="AF483" s="10" t="str">
        <f>VLOOKUP(Data!$AB483,Name!$B:$F,5,FALSE)</f>
        <v>Frist tier</v>
      </c>
      <c r="AG483" s="40" t="s">
        <v>47</v>
      </c>
      <c r="AH483" s="40" t="s">
        <v>48</v>
      </c>
      <c r="AI483" s="40" t="s">
        <v>701</v>
      </c>
      <c r="AJ483" s="40" t="s">
        <v>2587</v>
      </c>
      <c r="AK483" s="40" t="s">
        <v>1227</v>
      </c>
      <c r="AL483" s="46"/>
      <c r="AM483" s="40" t="s">
        <v>39</v>
      </c>
      <c r="AN483" s="40" t="s">
        <v>50</v>
      </c>
      <c r="AO483" s="47">
        <v>0</v>
      </c>
      <c r="AP483" s="41">
        <v>44818.653414351851</v>
      </c>
      <c r="AQ483" s="48" t="s">
        <v>56</v>
      </c>
      <c r="AR483">
        <f t="shared" si="31"/>
        <v>8</v>
      </c>
      <c r="AS483" s="35">
        <v>0.37013888888888885</v>
      </c>
    </row>
    <row r="484" spans="1:45" ht="24" hidden="1" customHeight="1">
      <c r="A484" s="10" t="s">
        <v>35</v>
      </c>
      <c r="B484" s="10" t="s">
        <v>2348</v>
      </c>
      <c r="C484" s="42">
        <v>44837.427083333336</v>
      </c>
      <c r="D484" s="42">
        <v>44818.371527777781</v>
      </c>
      <c r="E484" s="10">
        <v>2022</v>
      </c>
      <c r="F484" s="10">
        <f t="shared" si="28"/>
        <v>9</v>
      </c>
      <c r="G484" s="10">
        <f t="shared" si="29"/>
        <v>14</v>
      </c>
      <c r="H484" s="50">
        <f t="shared" si="30"/>
        <v>0.37152777777777773</v>
      </c>
      <c r="I484" s="38" t="s">
        <v>37</v>
      </c>
      <c r="J484" s="38" t="s">
        <v>2588</v>
      </c>
      <c r="K484" s="36">
        <v>11613</v>
      </c>
      <c r="L484" s="39">
        <v>44846.48636574074</v>
      </c>
      <c r="M484" s="38" t="s">
        <v>38</v>
      </c>
      <c r="N484" s="38" t="s">
        <v>39</v>
      </c>
      <c r="O484" s="39"/>
      <c r="P484" s="38" t="s">
        <v>40</v>
      </c>
      <c r="Q484" s="38" t="s">
        <v>56</v>
      </c>
      <c r="R484" s="36">
        <v>1</v>
      </c>
      <c r="S484" s="38" t="s">
        <v>60</v>
      </c>
      <c r="T484" s="36">
        <v>0</v>
      </c>
      <c r="U484" s="38" t="s">
        <v>56</v>
      </c>
      <c r="V484" s="36">
        <v>8172</v>
      </c>
      <c r="W484" s="38" t="s">
        <v>770</v>
      </c>
      <c r="X484" s="38" t="s">
        <v>2589</v>
      </c>
      <c r="Y484" s="38" t="s">
        <v>45</v>
      </c>
      <c r="Z484" s="38" t="s">
        <v>2590</v>
      </c>
      <c r="AA484" s="39">
        <v>44837.427337962959</v>
      </c>
      <c r="AB484" s="38" t="s">
        <v>151</v>
      </c>
      <c r="AC484" s="10" t="str">
        <f>VLOOKUP(Data!$AB484,Name!$B:$F,2,FALSE)</f>
        <v>IT Support</v>
      </c>
      <c r="AD484" s="10" t="str">
        <f>VLOOKUP(Data!$AB484,Name!$B:$F,3,FALSE)</f>
        <v>Point IT</v>
      </c>
      <c r="AE484" s="10" t="str">
        <f>VLOOKUP(Data!$AB484,Name!$B:$F,4,FALSE)</f>
        <v>Second tier</v>
      </c>
      <c r="AF484" s="10" t="str">
        <f>VLOOKUP(Data!$AB484,Name!$B:$F,5,FALSE)</f>
        <v>Onsite</v>
      </c>
      <c r="AG484" s="38" t="s">
        <v>47</v>
      </c>
      <c r="AH484" s="38" t="s">
        <v>48</v>
      </c>
      <c r="AI484" s="38" t="s">
        <v>314</v>
      </c>
      <c r="AJ484" s="38" t="s">
        <v>2591</v>
      </c>
      <c r="AK484" s="38" t="s">
        <v>621</v>
      </c>
      <c r="AL484" s="43"/>
      <c r="AM484" s="38" t="s">
        <v>39</v>
      </c>
      <c r="AN484" s="38" t="s">
        <v>50</v>
      </c>
      <c r="AO484" s="44">
        <v>0</v>
      </c>
      <c r="AP484" s="39">
        <v>44837.427337962959</v>
      </c>
      <c r="AQ484" s="45" t="s">
        <v>56</v>
      </c>
      <c r="AR484">
        <f t="shared" si="31"/>
        <v>8</v>
      </c>
      <c r="AS484" s="35">
        <v>0.37152777777777773</v>
      </c>
    </row>
    <row r="485" spans="1:45" ht="24" hidden="1" customHeight="1">
      <c r="A485" s="10" t="s">
        <v>35</v>
      </c>
      <c r="B485" s="10" t="s">
        <v>2343</v>
      </c>
      <c r="C485" s="42">
        <v>44818.395833333336</v>
      </c>
      <c r="D485" s="42">
        <v>44818.375</v>
      </c>
      <c r="E485" s="10">
        <v>2022</v>
      </c>
      <c r="F485" s="10">
        <f t="shared" si="28"/>
        <v>9</v>
      </c>
      <c r="G485" s="10">
        <f t="shared" si="29"/>
        <v>14</v>
      </c>
      <c r="H485" s="50">
        <f t="shared" si="30"/>
        <v>0.375</v>
      </c>
      <c r="I485" s="40" t="s">
        <v>37</v>
      </c>
      <c r="J485" s="40" t="s">
        <v>2592</v>
      </c>
      <c r="K485" s="37">
        <v>11614</v>
      </c>
      <c r="L485" s="41">
        <v>44830.376099537039</v>
      </c>
      <c r="M485" s="40" t="s">
        <v>38</v>
      </c>
      <c r="N485" s="40" t="s">
        <v>39</v>
      </c>
      <c r="O485" s="41"/>
      <c r="P485" s="40" t="s">
        <v>40</v>
      </c>
      <c r="Q485" s="40" t="s">
        <v>56</v>
      </c>
      <c r="R485" s="37">
        <v>1</v>
      </c>
      <c r="S485" s="40" t="s">
        <v>39</v>
      </c>
      <c r="T485" s="37">
        <v>0</v>
      </c>
      <c r="U485" s="40" t="s">
        <v>56</v>
      </c>
      <c r="V485" s="37">
        <v>6416</v>
      </c>
      <c r="W485" s="40" t="s">
        <v>513</v>
      </c>
      <c r="X485" s="40" t="s">
        <v>514</v>
      </c>
      <c r="Y485" s="40" t="s">
        <v>45</v>
      </c>
      <c r="Z485" s="40" t="s">
        <v>2593</v>
      </c>
      <c r="AA485" s="41">
        <v>44818.396238425928</v>
      </c>
      <c r="AB485" s="40" t="s">
        <v>184</v>
      </c>
      <c r="AC485" s="10" t="str">
        <f>VLOOKUP(Data!$AB485,Name!$B:$F,2,FALSE)</f>
        <v>IT Support</v>
      </c>
      <c r="AD485" s="10" t="str">
        <f>VLOOKUP(Data!$AB485,Name!$B:$F,3,FALSE)</f>
        <v>Point IT</v>
      </c>
      <c r="AE485" s="10" t="str">
        <f>VLOOKUP(Data!$AB485,Name!$B:$F,4,FALSE)</f>
        <v>Frist tier</v>
      </c>
      <c r="AF485" s="10" t="str">
        <f>VLOOKUP(Data!$AB485,Name!$B:$F,5,FALSE)</f>
        <v>Frist tier</v>
      </c>
      <c r="AG485" s="40" t="s">
        <v>47</v>
      </c>
      <c r="AH485" s="40" t="s">
        <v>48</v>
      </c>
      <c r="AI485" s="40" t="s">
        <v>39</v>
      </c>
      <c r="AJ485" s="40" t="s">
        <v>2594</v>
      </c>
      <c r="AK485" s="40" t="s">
        <v>515</v>
      </c>
      <c r="AL485" s="46"/>
      <c r="AM485" s="40" t="s">
        <v>39</v>
      </c>
      <c r="AN485" s="40" t="s">
        <v>50</v>
      </c>
      <c r="AO485" s="47">
        <v>0</v>
      </c>
      <c r="AP485" s="41">
        <v>44818.396238425928</v>
      </c>
      <c r="AQ485" s="48" t="s">
        <v>56</v>
      </c>
      <c r="AR485">
        <f t="shared" si="31"/>
        <v>9</v>
      </c>
      <c r="AS485" s="35">
        <v>0.375</v>
      </c>
    </row>
    <row r="486" spans="1:45" ht="24" hidden="1" customHeight="1">
      <c r="A486" s="10" t="s">
        <v>35</v>
      </c>
      <c r="B486" s="10" t="s">
        <v>171</v>
      </c>
      <c r="C486" s="42">
        <v>44818.646527777775</v>
      </c>
      <c r="D486" s="42">
        <v>44818.37777777778</v>
      </c>
      <c r="E486" s="10">
        <v>2022</v>
      </c>
      <c r="F486" s="10">
        <f t="shared" si="28"/>
        <v>9</v>
      </c>
      <c r="G486" s="10">
        <f t="shared" si="29"/>
        <v>14</v>
      </c>
      <c r="H486" s="50">
        <f t="shared" si="30"/>
        <v>0.37777777777777777</v>
      </c>
      <c r="I486" s="38" t="s">
        <v>37</v>
      </c>
      <c r="J486" s="38" t="s">
        <v>2595</v>
      </c>
      <c r="K486" s="36">
        <v>11615</v>
      </c>
      <c r="L486" s="39">
        <v>44830.380231481482</v>
      </c>
      <c r="M486" s="38" t="s">
        <v>38</v>
      </c>
      <c r="N486" s="38" t="s">
        <v>39</v>
      </c>
      <c r="O486" s="39"/>
      <c r="P486" s="38" t="s">
        <v>40</v>
      </c>
      <c r="Q486" s="38" t="s">
        <v>56</v>
      </c>
      <c r="R486" s="36">
        <v>1</v>
      </c>
      <c r="S486" s="38" t="s">
        <v>127</v>
      </c>
      <c r="T486" s="36">
        <v>0</v>
      </c>
      <c r="U486" s="38" t="s">
        <v>56</v>
      </c>
      <c r="V486" s="36">
        <v>868316675</v>
      </c>
      <c r="W486" s="38" t="s">
        <v>208</v>
      </c>
      <c r="X486" s="38" t="s">
        <v>209</v>
      </c>
      <c r="Y486" s="38" t="s">
        <v>45</v>
      </c>
      <c r="Z486" s="38" t="s">
        <v>2596</v>
      </c>
      <c r="AA486" s="39">
        <v>44818.645254629628</v>
      </c>
      <c r="AB486" s="38" t="s">
        <v>67</v>
      </c>
      <c r="AC486" s="10" t="str">
        <f>VLOOKUP(Data!$AB486,Name!$B:$F,2,FALSE)</f>
        <v>IT Support</v>
      </c>
      <c r="AD486" s="10" t="str">
        <f>VLOOKUP(Data!$AB486,Name!$B:$F,3,FALSE)</f>
        <v>Point IT</v>
      </c>
      <c r="AE486" s="10" t="str">
        <f>VLOOKUP(Data!$AB486,Name!$B:$F,4,FALSE)</f>
        <v>Second tier</v>
      </c>
      <c r="AF486" s="10" t="str">
        <f>VLOOKUP(Data!$AB486,Name!$B:$F,5,FALSE)</f>
        <v>Onsite</v>
      </c>
      <c r="AG486" s="38" t="s">
        <v>47</v>
      </c>
      <c r="AH486" s="38" t="s">
        <v>48</v>
      </c>
      <c r="AI486" s="38" t="s">
        <v>210</v>
      </c>
      <c r="AJ486" s="38" t="s">
        <v>2597</v>
      </c>
      <c r="AK486" s="38" t="s">
        <v>265</v>
      </c>
      <c r="AL486" s="43"/>
      <c r="AM486" s="38" t="s">
        <v>39</v>
      </c>
      <c r="AN486" s="38" t="s">
        <v>50</v>
      </c>
      <c r="AO486" s="44">
        <v>0</v>
      </c>
      <c r="AP486" s="39">
        <v>44818.646898148145</v>
      </c>
      <c r="AQ486" s="45" t="s">
        <v>56</v>
      </c>
      <c r="AR486">
        <f t="shared" si="31"/>
        <v>9</v>
      </c>
      <c r="AS486" s="35">
        <v>0.37777777777777777</v>
      </c>
    </row>
    <row r="487" spans="1:45" ht="24" hidden="1" customHeight="1">
      <c r="A487" s="10" t="s">
        <v>35</v>
      </c>
      <c r="B487" s="10" t="s">
        <v>329</v>
      </c>
      <c r="C487" s="42">
        <v>44822.607638888891</v>
      </c>
      <c r="D487" s="42">
        <v>44818.378472222219</v>
      </c>
      <c r="E487" s="10">
        <v>2022</v>
      </c>
      <c r="F487" s="10">
        <f t="shared" si="28"/>
        <v>9</v>
      </c>
      <c r="G487" s="10">
        <f t="shared" si="29"/>
        <v>14</v>
      </c>
      <c r="H487" s="50">
        <f t="shared" si="30"/>
        <v>0.37847222222222227</v>
      </c>
      <c r="I487" s="40" t="s">
        <v>37</v>
      </c>
      <c r="J487" s="40" t="s">
        <v>39</v>
      </c>
      <c r="K487" s="37">
        <v>11616</v>
      </c>
      <c r="L487" s="41">
        <v>44825.707986111112</v>
      </c>
      <c r="M487" s="40" t="s">
        <v>38</v>
      </c>
      <c r="N487" s="40" t="s">
        <v>39</v>
      </c>
      <c r="O487" s="41"/>
      <c r="P487" s="40" t="s">
        <v>40</v>
      </c>
      <c r="Q487" s="40" t="s">
        <v>56</v>
      </c>
      <c r="R487" s="37">
        <v>1</v>
      </c>
      <c r="S487" s="40" t="s">
        <v>518</v>
      </c>
      <c r="T487" s="37">
        <v>0</v>
      </c>
      <c r="U487" s="40" t="s">
        <v>41</v>
      </c>
      <c r="V487" s="37">
        <v>8188</v>
      </c>
      <c r="W487" s="40" t="s">
        <v>331</v>
      </c>
      <c r="X487" s="40" t="s">
        <v>332</v>
      </c>
      <c r="Y487" s="40" t="s">
        <v>45</v>
      </c>
      <c r="Z487" s="40" t="s">
        <v>2598</v>
      </c>
      <c r="AA487" s="41">
        <v>44820.581608796296</v>
      </c>
      <c r="AB487" s="40" t="s">
        <v>215</v>
      </c>
      <c r="AC487" s="10" t="str">
        <f>VLOOKUP(Data!$AB487,Name!$B:$F,2,FALSE)</f>
        <v>IT Support</v>
      </c>
      <c r="AD487" s="10" t="str">
        <f>VLOOKUP(Data!$AB487,Name!$B:$F,3,FALSE)</f>
        <v>CRA</v>
      </c>
      <c r="AE487" s="10" t="str">
        <f>VLOOKUP(Data!$AB487,Name!$B:$F,4,FALSE)</f>
        <v>Second tier</v>
      </c>
      <c r="AF487" s="10" t="str">
        <f>VLOOKUP(Data!$AB487,Name!$B:$F,5,FALSE)</f>
        <v>Onsite</v>
      </c>
      <c r="AG487" s="40" t="s">
        <v>47</v>
      </c>
      <c r="AH487" s="40" t="s">
        <v>48</v>
      </c>
      <c r="AI487" s="40" t="s">
        <v>425</v>
      </c>
      <c r="AJ487" s="40" t="s">
        <v>333</v>
      </c>
      <c r="AK487" s="40" t="s">
        <v>1437</v>
      </c>
      <c r="AL487" s="46"/>
      <c r="AM487" s="40" t="s">
        <v>39</v>
      </c>
      <c r="AN487" s="40" t="s">
        <v>53</v>
      </c>
      <c r="AO487" s="47">
        <v>0</v>
      </c>
      <c r="AP487" s="41">
        <v>44825.660763888889</v>
      </c>
      <c r="AQ487" s="48" t="s">
        <v>56</v>
      </c>
      <c r="AR487">
        <f t="shared" si="31"/>
        <v>9</v>
      </c>
      <c r="AS487" s="35">
        <v>0.37847222222222227</v>
      </c>
    </row>
    <row r="488" spans="1:45" ht="24" hidden="1" customHeight="1">
      <c r="A488" s="10" t="s">
        <v>35</v>
      </c>
      <c r="B488" s="10" t="s">
        <v>329</v>
      </c>
      <c r="C488" s="42">
        <v>44828.60833333333</v>
      </c>
      <c r="D488" s="42">
        <v>44818.388888888891</v>
      </c>
      <c r="E488" s="10">
        <v>2022</v>
      </c>
      <c r="F488" s="10">
        <f t="shared" si="28"/>
        <v>9</v>
      </c>
      <c r="G488" s="10">
        <f t="shared" si="29"/>
        <v>14</v>
      </c>
      <c r="H488" s="50">
        <f t="shared" si="30"/>
        <v>0.3888888888888889</v>
      </c>
      <c r="I488" s="38" t="s">
        <v>37</v>
      </c>
      <c r="J488" s="38" t="s">
        <v>39</v>
      </c>
      <c r="K488" s="36">
        <v>11617</v>
      </c>
      <c r="L488" s="39">
        <v>44823.625</v>
      </c>
      <c r="M488" s="38" t="s">
        <v>38</v>
      </c>
      <c r="N488" s="38" t="s">
        <v>39</v>
      </c>
      <c r="O488" s="39"/>
      <c r="P488" s="38" t="s">
        <v>40</v>
      </c>
      <c r="Q488" s="38" t="s">
        <v>41</v>
      </c>
      <c r="R488" s="36">
        <v>1</v>
      </c>
      <c r="S488" s="38" t="s">
        <v>518</v>
      </c>
      <c r="T488" s="36">
        <v>0</v>
      </c>
      <c r="U488" s="38" t="s">
        <v>41</v>
      </c>
      <c r="V488" s="36">
        <v>8141</v>
      </c>
      <c r="W488" s="38" t="s">
        <v>1019</v>
      </c>
      <c r="X488" s="38" t="s">
        <v>1020</v>
      </c>
      <c r="Y488" s="38" t="s">
        <v>66</v>
      </c>
      <c r="Z488" s="38" t="s">
        <v>2599</v>
      </c>
      <c r="AA488" s="39">
        <v>44826.602430555555</v>
      </c>
      <c r="AB488" s="38" t="s">
        <v>215</v>
      </c>
      <c r="AC488" s="10" t="str">
        <f>VLOOKUP(Data!$AB488,Name!$B:$F,2,FALSE)</f>
        <v>IT Support</v>
      </c>
      <c r="AD488" s="10" t="str">
        <f>VLOOKUP(Data!$AB488,Name!$B:$F,3,FALSE)</f>
        <v>CRA</v>
      </c>
      <c r="AE488" s="10" t="str">
        <f>VLOOKUP(Data!$AB488,Name!$B:$F,4,FALSE)</f>
        <v>Second tier</v>
      </c>
      <c r="AF488" s="10" t="str">
        <f>VLOOKUP(Data!$AB488,Name!$B:$F,5,FALSE)</f>
        <v>Onsite</v>
      </c>
      <c r="AG488" s="38" t="s">
        <v>47</v>
      </c>
      <c r="AH488" s="38" t="s">
        <v>48</v>
      </c>
      <c r="AI488" s="38" t="s">
        <v>330</v>
      </c>
      <c r="AJ488" s="38" t="s">
        <v>2600</v>
      </c>
      <c r="AK488" s="38" t="s">
        <v>1452</v>
      </c>
      <c r="AL488" s="43"/>
      <c r="AM488" s="38" t="s">
        <v>39</v>
      </c>
      <c r="AN488" s="38" t="s">
        <v>53</v>
      </c>
      <c r="AO488" s="44">
        <v>0</v>
      </c>
      <c r="AP488" s="39">
        <v>44828.608553240738</v>
      </c>
      <c r="AQ488" s="45" t="s">
        <v>41</v>
      </c>
      <c r="AR488">
        <f t="shared" si="31"/>
        <v>9</v>
      </c>
      <c r="AS488" s="35">
        <v>0.3888888888888889</v>
      </c>
    </row>
    <row r="489" spans="1:45" ht="24" hidden="1" customHeight="1">
      <c r="A489" s="10" t="s">
        <v>35</v>
      </c>
      <c r="B489" s="10" t="s">
        <v>178</v>
      </c>
      <c r="C489" s="42">
        <v>44818.646527777775</v>
      </c>
      <c r="D489" s="42">
        <v>44818.393055555556</v>
      </c>
      <c r="E489" s="10">
        <v>2022</v>
      </c>
      <c r="F489" s="10">
        <f t="shared" si="28"/>
        <v>9</v>
      </c>
      <c r="G489" s="10">
        <f t="shared" si="29"/>
        <v>14</v>
      </c>
      <c r="H489" s="50">
        <f t="shared" si="30"/>
        <v>0.39305555555555555</v>
      </c>
      <c r="I489" s="40" t="s">
        <v>37</v>
      </c>
      <c r="J489" s="40" t="s">
        <v>2601</v>
      </c>
      <c r="K489" s="37">
        <v>11618</v>
      </c>
      <c r="L489" s="41">
        <v>44823.520428240743</v>
      </c>
      <c r="M489" s="40" t="s">
        <v>38</v>
      </c>
      <c r="N489" s="40" t="s">
        <v>39</v>
      </c>
      <c r="O489" s="41"/>
      <c r="P489" s="40" t="s">
        <v>40</v>
      </c>
      <c r="Q489" s="40" t="s">
        <v>56</v>
      </c>
      <c r="R489" s="37">
        <v>1</v>
      </c>
      <c r="S489" s="40" t="s">
        <v>490</v>
      </c>
      <c r="T489" s="37">
        <v>0</v>
      </c>
      <c r="U489" s="40" t="s">
        <v>41</v>
      </c>
      <c r="V489" s="37">
        <v>8414</v>
      </c>
      <c r="W489" s="40" t="s">
        <v>675</v>
      </c>
      <c r="X489" s="40" t="s">
        <v>676</v>
      </c>
      <c r="Y489" s="40" t="s">
        <v>45</v>
      </c>
      <c r="Z489" s="40" t="s">
        <v>2602</v>
      </c>
      <c r="AA489" s="41">
        <v>44818.467997685184</v>
      </c>
      <c r="AB489" s="40" t="s">
        <v>149</v>
      </c>
      <c r="AC489" s="10" t="str">
        <f>VLOOKUP(Data!$AB489,Name!$B:$F,2,FALSE)</f>
        <v>Application Support</v>
      </c>
      <c r="AD489" s="10" t="str">
        <f>VLOOKUP(Data!$AB489,Name!$B:$F,3,FALSE)</f>
        <v>CRA</v>
      </c>
      <c r="AE489" s="10" t="str">
        <f>VLOOKUP(Data!$AB489,Name!$B:$F,4,FALSE)</f>
        <v>Second tier</v>
      </c>
      <c r="AF489" s="10" t="str">
        <f>VLOOKUP(Data!$AB489,Name!$B:$F,5,FALSE)</f>
        <v>Second tier</v>
      </c>
      <c r="AG489" s="40" t="s">
        <v>52</v>
      </c>
      <c r="AH489" s="40" t="s">
        <v>48</v>
      </c>
      <c r="AI489" s="40" t="s">
        <v>182</v>
      </c>
      <c r="AJ489" s="40" t="s">
        <v>2603</v>
      </c>
      <c r="AK489" s="40" t="s">
        <v>1304</v>
      </c>
      <c r="AL489" s="46"/>
      <c r="AM489" s="40" t="s">
        <v>39</v>
      </c>
      <c r="AN489" s="40" t="s">
        <v>53</v>
      </c>
      <c r="AO489" s="47">
        <v>0</v>
      </c>
      <c r="AP489" s="41">
        <v>44818.648900462962</v>
      </c>
      <c r="AQ489" s="48" t="s">
        <v>56</v>
      </c>
      <c r="AR489">
        <f t="shared" si="31"/>
        <v>9</v>
      </c>
      <c r="AS489" s="35">
        <v>0.39305555555555555</v>
      </c>
    </row>
    <row r="490" spans="1:45" ht="24" hidden="1" customHeight="1">
      <c r="A490" s="10" t="s">
        <v>35</v>
      </c>
      <c r="B490" s="10" t="s">
        <v>2348</v>
      </c>
      <c r="C490" s="42">
        <v>44818.688194444447</v>
      </c>
      <c r="D490" s="42">
        <v>44818.401388888888</v>
      </c>
      <c r="E490" s="10">
        <v>2022</v>
      </c>
      <c r="F490" s="10">
        <f t="shared" si="28"/>
        <v>9</v>
      </c>
      <c r="G490" s="10">
        <f t="shared" si="29"/>
        <v>14</v>
      </c>
      <c r="H490" s="50">
        <f t="shared" si="30"/>
        <v>0.40138888888888885</v>
      </c>
      <c r="I490" s="38" t="s">
        <v>37</v>
      </c>
      <c r="J490" s="38" t="s">
        <v>2604</v>
      </c>
      <c r="K490" s="36">
        <v>11619</v>
      </c>
      <c r="L490" s="39">
        <v>44830.404502314814</v>
      </c>
      <c r="M490" s="38" t="s">
        <v>38</v>
      </c>
      <c r="N490" s="38" t="s">
        <v>39</v>
      </c>
      <c r="O490" s="39"/>
      <c r="P490" s="38" t="s">
        <v>40</v>
      </c>
      <c r="Q490" s="38" t="s">
        <v>56</v>
      </c>
      <c r="R490" s="36">
        <v>1</v>
      </c>
      <c r="S490" s="38" t="s">
        <v>60</v>
      </c>
      <c r="T490" s="36">
        <v>0</v>
      </c>
      <c r="U490" s="38" t="s">
        <v>56</v>
      </c>
      <c r="V490" s="36">
        <v>6400</v>
      </c>
      <c r="W490" s="38" t="s">
        <v>917</v>
      </c>
      <c r="X490" s="38" t="s">
        <v>918</v>
      </c>
      <c r="Y490" s="38" t="s">
        <v>45</v>
      </c>
      <c r="Z490" s="38" t="s">
        <v>2605</v>
      </c>
      <c r="AA490" s="39">
        <v>44818.686261574076</v>
      </c>
      <c r="AB490" s="38" t="s">
        <v>58</v>
      </c>
      <c r="AC490" s="10" t="str">
        <f>VLOOKUP(Data!$AB490,Name!$B:$F,2,FALSE)</f>
        <v>IT Support</v>
      </c>
      <c r="AD490" s="10" t="str">
        <f>VLOOKUP(Data!$AB490,Name!$B:$F,3,FALSE)</f>
        <v>Point IT</v>
      </c>
      <c r="AE490" s="10" t="str">
        <f>VLOOKUP(Data!$AB490,Name!$B:$F,4,FALSE)</f>
        <v>Second tier</v>
      </c>
      <c r="AF490" s="10" t="str">
        <f>VLOOKUP(Data!$AB490,Name!$B:$F,5,FALSE)</f>
        <v>Onsite</v>
      </c>
      <c r="AG490" s="38" t="s">
        <v>47</v>
      </c>
      <c r="AH490" s="38" t="s">
        <v>48</v>
      </c>
      <c r="AI490" s="38" t="s">
        <v>314</v>
      </c>
      <c r="AJ490" s="38" t="s">
        <v>2606</v>
      </c>
      <c r="AK490" s="38" t="s">
        <v>1304</v>
      </c>
      <c r="AL490" s="43"/>
      <c r="AM490" s="38" t="s">
        <v>39</v>
      </c>
      <c r="AN490" s="38" t="s">
        <v>50</v>
      </c>
      <c r="AO490" s="44">
        <v>0</v>
      </c>
      <c r="AP490" s="39">
        <v>44818.688530092593</v>
      </c>
      <c r="AQ490" s="45" t="s">
        <v>56</v>
      </c>
      <c r="AR490">
        <f t="shared" si="31"/>
        <v>9</v>
      </c>
      <c r="AS490" s="35">
        <v>0.40138888888888885</v>
      </c>
    </row>
    <row r="491" spans="1:45" ht="24" hidden="1" customHeight="1">
      <c r="A491" s="10" t="s">
        <v>35</v>
      </c>
      <c r="B491" s="10" t="s">
        <v>36</v>
      </c>
      <c r="C491" s="42">
        <v>44818.647222222222</v>
      </c>
      <c r="D491" s="42">
        <v>44818.401388888888</v>
      </c>
      <c r="E491" s="10">
        <v>2022</v>
      </c>
      <c r="F491" s="10">
        <f t="shared" si="28"/>
        <v>9</v>
      </c>
      <c r="G491" s="10">
        <f t="shared" si="29"/>
        <v>14</v>
      </c>
      <c r="H491" s="50">
        <f t="shared" si="30"/>
        <v>0.40138888888888885</v>
      </c>
      <c r="I491" s="40" t="s">
        <v>37</v>
      </c>
      <c r="J491" s="40" t="s">
        <v>2607</v>
      </c>
      <c r="K491" s="37">
        <v>11620</v>
      </c>
      <c r="L491" s="41">
        <v>44830.598877314813</v>
      </c>
      <c r="M491" s="40" t="s">
        <v>38</v>
      </c>
      <c r="N491" s="40" t="s">
        <v>39</v>
      </c>
      <c r="O491" s="41"/>
      <c r="P491" s="40" t="s">
        <v>40</v>
      </c>
      <c r="Q491" s="40" t="s">
        <v>56</v>
      </c>
      <c r="R491" s="37">
        <v>1</v>
      </c>
      <c r="S491" s="40" t="s">
        <v>82</v>
      </c>
      <c r="T491" s="37">
        <v>0</v>
      </c>
      <c r="U491" s="40" t="s">
        <v>56</v>
      </c>
      <c r="V491" s="37">
        <v>6374</v>
      </c>
      <c r="W491" s="40" t="s">
        <v>729</v>
      </c>
      <c r="X491" s="40" t="s">
        <v>730</v>
      </c>
      <c r="Y491" s="40" t="s">
        <v>45</v>
      </c>
      <c r="Z491" s="40" t="s">
        <v>2608</v>
      </c>
      <c r="AA491" s="41">
        <v>44818.45071759259</v>
      </c>
      <c r="AB491" s="40" t="s">
        <v>59</v>
      </c>
      <c r="AC491" s="10" t="str">
        <f>VLOOKUP(Data!$AB491,Name!$B:$F,2,FALSE)</f>
        <v>PC Team</v>
      </c>
      <c r="AD491" s="10" t="str">
        <f>VLOOKUP(Data!$AB491,Name!$B:$F,3,FALSE)</f>
        <v>7Sense (Lenovo)</v>
      </c>
      <c r="AE491" s="10" t="str">
        <f>VLOOKUP(Data!$AB491,Name!$B:$F,4,FALSE)</f>
        <v>Second tier</v>
      </c>
      <c r="AF491" s="10" t="str">
        <f>VLOOKUP(Data!$AB491,Name!$B:$F,5,FALSE)</f>
        <v>Onsite</v>
      </c>
      <c r="AG491" s="40" t="s">
        <v>47</v>
      </c>
      <c r="AH491" s="40" t="s">
        <v>48</v>
      </c>
      <c r="AI491" s="40" t="s">
        <v>336</v>
      </c>
      <c r="AJ491" s="40" t="s">
        <v>2609</v>
      </c>
      <c r="AK491" s="40" t="s">
        <v>539</v>
      </c>
      <c r="AL491" s="46"/>
      <c r="AM491" s="40" t="s">
        <v>39</v>
      </c>
      <c r="AN491" s="40" t="s">
        <v>50</v>
      </c>
      <c r="AO491" s="47">
        <v>0</v>
      </c>
      <c r="AP491" s="41">
        <v>44818.647488425922</v>
      </c>
      <c r="AQ491" s="48" t="s">
        <v>41</v>
      </c>
      <c r="AR491">
        <f t="shared" si="31"/>
        <v>9</v>
      </c>
      <c r="AS491" s="35">
        <v>0.40138888888888885</v>
      </c>
    </row>
    <row r="492" spans="1:45" ht="24" hidden="1" customHeight="1">
      <c r="A492" s="10" t="s">
        <v>35</v>
      </c>
      <c r="B492" s="10" t="s">
        <v>178</v>
      </c>
      <c r="C492" s="42">
        <v>44818.648611111108</v>
      </c>
      <c r="D492" s="42">
        <v>44818.40347222222</v>
      </c>
      <c r="E492" s="10">
        <v>2022</v>
      </c>
      <c r="F492" s="10">
        <f t="shared" si="28"/>
        <v>9</v>
      </c>
      <c r="G492" s="10">
        <f t="shared" si="29"/>
        <v>14</v>
      </c>
      <c r="H492" s="50">
        <f t="shared" si="30"/>
        <v>0.40347222222222223</v>
      </c>
      <c r="I492" s="38" t="s">
        <v>37</v>
      </c>
      <c r="J492" s="38" t="s">
        <v>2610</v>
      </c>
      <c r="K492" s="36">
        <v>11621</v>
      </c>
      <c r="L492" s="39">
        <v>44830.647627314815</v>
      </c>
      <c r="M492" s="38" t="s">
        <v>38</v>
      </c>
      <c r="N492" s="38" t="s">
        <v>39</v>
      </c>
      <c r="O492" s="39"/>
      <c r="P492" s="38" t="s">
        <v>40</v>
      </c>
      <c r="Q492" s="38" t="s">
        <v>56</v>
      </c>
      <c r="R492" s="36">
        <v>1</v>
      </c>
      <c r="S492" s="38" t="s">
        <v>490</v>
      </c>
      <c r="T492" s="36">
        <v>0</v>
      </c>
      <c r="U492" s="38" t="s">
        <v>56</v>
      </c>
      <c r="V492" s="36">
        <v>623285599</v>
      </c>
      <c r="W492" s="38" t="s">
        <v>590</v>
      </c>
      <c r="X492" s="38" t="s">
        <v>591</v>
      </c>
      <c r="Y492" s="38" t="s">
        <v>45</v>
      </c>
      <c r="Z492" s="38" t="s">
        <v>2611</v>
      </c>
      <c r="AA492" s="39">
        <v>44818.467650462961</v>
      </c>
      <c r="AB492" s="38" t="s">
        <v>149</v>
      </c>
      <c r="AC492" s="10" t="str">
        <f>VLOOKUP(Data!$AB492,Name!$B:$F,2,FALSE)</f>
        <v>Application Support</v>
      </c>
      <c r="AD492" s="10" t="str">
        <f>VLOOKUP(Data!$AB492,Name!$B:$F,3,FALSE)</f>
        <v>CRA</v>
      </c>
      <c r="AE492" s="10" t="str">
        <f>VLOOKUP(Data!$AB492,Name!$B:$F,4,FALSE)</f>
        <v>Second tier</v>
      </c>
      <c r="AF492" s="10" t="str">
        <f>VLOOKUP(Data!$AB492,Name!$B:$F,5,FALSE)</f>
        <v>Second tier</v>
      </c>
      <c r="AG492" s="38" t="s">
        <v>52</v>
      </c>
      <c r="AH492" s="38" t="s">
        <v>48</v>
      </c>
      <c r="AI492" s="38" t="s">
        <v>182</v>
      </c>
      <c r="AJ492" s="38" t="s">
        <v>2612</v>
      </c>
      <c r="AK492" s="38" t="s">
        <v>1256</v>
      </c>
      <c r="AL492" s="43">
        <v>44686</v>
      </c>
      <c r="AM492" s="38" t="s">
        <v>39</v>
      </c>
      <c r="AN492" s="38" t="s">
        <v>53</v>
      </c>
      <c r="AO492" s="44">
        <v>0</v>
      </c>
      <c r="AP492" s="39">
        <v>44818.654293981483</v>
      </c>
      <c r="AQ492" s="45" t="s">
        <v>56</v>
      </c>
      <c r="AR492">
        <f t="shared" si="31"/>
        <v>9</v>
      </c>
      <c r="AS492" s="35">
        <v>0.40347222222222223</v>
      </c>
    </row>
    <row r="493" spans="1:45" ht="24" hidden="1" customHeight="1">
      <c r="A493" s="10" t="s">
        <v>35</v>
      </c>
      <c r="B493" s="10" t="s">
        <v>329</v>
      </c>
      <c r="C493" s="42">
        <v>44820.373611111114</v>
      </c>
      <c r="D493" s="42">
        <v>44818.408333333333</v>
      </c>
      <c r="E493" s="10">
        <v>2022</v>
      </c>
      <c r="F493" s="10">
        <f t="shared" si="28"/>
        <v>9</v>
      </c>
      <c r="G493" s="10">
        <f t="shared" si="29"/>
        <v>14</v>
      </c>
      <c r="H493" s="50">
        <f t="shared" si="30"/>
        <v>0.40833333333333338</v>
      </c>
      <c r="I493" s="40" t="s">
        <v>37</v>
      </c>
      <c r="J493" s="40" t="s">
        <v>39</v>
      </c>
      <c r="K493" s="37">
        <v>11622</v>
      </c>
      <c r="L493" s="41">
        <v>44826.570844907408</v>
      </c>
      <c r="M493" s="40" t="s">
        <v>2613</v>
      </c>
      <c r="N493" s="40" t="s">
        <v>66</v>
      </c>
      <c r="O493" s="41">
        <v>44819.65221064815</v>
      </c>
      <c r="P493" s="40" t="s">
        <v>40</v>
      </c>
      <c r="Q493" s="40" t="s">
        <v>56</v>
      </c>
      <c r="R493" s="37">
        <v>2</v>
      </c>
      <c r="S493" s="40" t="s">
        <v>92</v>
      </c>
      <c r="T493" s="37">
        <v>1</v>
      </c>
      <c r="U493" s="40" t="s">
        <v>41</v>
      </c>
      <c r="V493" s="37">
        <v>8631</v>
      </c>
      <c r="W493" s="40" t="s">
        <v>576</v>
      </c>
      <c r="X493" s="40" t="s">
        <v>577</v>
      </c>
      <c r="Y493" s="40" t="s">
        <v>45</v>
      </c>
      <c r="Z493" s="40" t="s">
        <v>2614</v>
      </c>
      <c r="AA493" s="41">
        <v>44820.37395833333</v>
      </c>
      <c r="AB493" s="40" t="s">
        <v>106</v>
      </c>
      <c r="AC493" s="10" t="str">
        <f>VLOOKUP(Data!$AB493,Name!$B:$F,2,FALSE)</f>
        <v>SAP</v>
      </c>
      <c r="AD493" s="10" t="str">
        <f>VLOOKUP(Data!$AB493,Name!$B:$F,3,FALSE)</f>
        <v>CRA</v>
      </c>
      <c r="AE493" s="10" t="str">
        <f>VLOOKUP(Data!$AB493,Name!$B:$F,4,FALSE)</f>
        <v>Second tier</v>
      </c>
      <c r="AF493" s="10" t="str">
        <f>VLOOKUP(Data!$AB493,Name!$B:$F,5,FALSE)</f>
        <v>Second tier</v>
      </c>
      <c r="AG493" s="40" t="s">
        <v>47</v>
      </c>
      <c r="AH493" s="40" t="s">
        <v>48</v>
      </c>
      <c r="AI493" s="40" t="s">
        <v>330</v>
      </c>
      <c r="AJ493" s="40" t="s">
        <v>578</v>
      </c>
      <c r="AK493" s="40" t="s">
        <v>1893</v>
      </c>
      <c r="AL493" s="46"/>
      <c r="AM493" s="40" t="s">
        <v>39</v>
      </c>
      <c r="AN493" s="40" t="s">
        <v>53</v>
      </c>
      <c r="AO493" s="47">
        <v>0</v>
      </c>
      <c r="AP493" s="41">
        <v>44825.661122685182</v>
      </c>
      <c r="AQ493" s="48" t="s">
        <v>56</v>
      </c>
      <c r="AR493">
        <f t="shared" si="31"/>
        <v>9</v>
      </c>
      <c r="AS493" s="35">
        <v>0.40833333333333338</v>
      </c>
    </row>
    <row r="494" spans="1:45" ht="24" customHeight="1">
      <c r="A494" s="10" t="s">
        <v>35</v>
      </c>
      <c r="B494" s="10" t="s">
        <v>1527</v>
      </c>
      <c r="C494" s="42">
        <v>44819.461805555555</v>
      </c>
      <c r="D494" s="42">
        <v>44818.412499999999</v>
      </c>
      <c r="E494" s="10">
        <v>2022</v>
      </c>
      <c r="F494" s="10">
        <f t="shared" si="28"/>
        <v>9</v>
      </c>
      <c r="G494" s="10">
        <f t="shared" si="29"/>
        <v>14</v>
      </c>
      <c r="H494" s="50">
        <f t="shared" si="30"/>
        <v>0.41250000000000003</v>
      </c>
      <c r="I494" s="38" t="s">
        <v>2615</v>
      </c>
      <c r="J494" s="38" t="s">
        <v>2616</v>
      </c>
      <c r="K494" s="36">
        <v>11623</v>
      </c>
      <c r="L494" s="39">
        <v>44830.413101851853</v>
      </c>
      <c r="M494" s="38" t="s">
        <v>38</v>
      </c>
      <c r="N494" s="38" t="s">
        <v>39</v>
      </c>
      <c r="O494" s="39"/>
      <c r="P494" s="38" t="s">
        <v>40</v>
      </c>
      <c r="Q494" s="38" t="s">
        <v>56</v>
      </c>
      <c r="R494" s="36">
        <v>1</v>
      </c>
      <c r="S494" s="38" t="s">
        <v>42</v>
      </c>
      <c r="T494" s="36">
        <v>0</v>
      </c>
      <c r="U494" s="38" t="s">
        <v>56</v>
      </c>
      <c r="V494" s="36">
        <v>802870649</v>
      </c>
      <c r="W494" s="38" t="s">
        <v>2617</v>
      </c>
      <c r="X494" s="38" t="s">
        <v>2618</v>
      </c>
      <c r="Y494" s="38" t="s">
        <v>45</v>
      </c>
      <c r="Z494" s="38" t="s">
        <v>2619</v>
      </c>
      <c r="AA494" s="39">
        <v>44819.461863425924</v>
      </c>
      <c r="AB494" s="38" t="s">
        <v>106</v>
      </c>
      <c r="AC494" s="10" t="str">
        <f>VLOOKUP(Data!$AB494,Name!$B:$F,2,FALSE)</f>
        <v>SAP</v>
      </c>
      <c r="AD494" s="10" t="str">
        <f>VLOOKUP(Data!$AB494,Name!$B:$F,3,FALSE)</f>
        <v>CRA</v>
      </c>
      <c r="AE494" s="10" t="str">
        <f>VLOOKUP(Data!$AB494,Name!$B:$F,4,FALSE)</f>
        <v>Second tier</v>
      </c>
      <c r="AF494" s="10" t="str">
        <f>VLOOKUP(Data!$AB494,Name!$B:$F,5,FALSE)</f>
        <v>Second tier</v>
      </c>
      <c r="AG494" s="38" t="s">
        <v>52</v>
      </c>
      <c r="AH494" s="38" t="s">
        <v>48</v>
      </c>
      <c r="AI494" s="38" t="s">
        <v>107</v>
      </c>
      <c r="AJ494" s="38" t="s">
        <v>2620</v>
      </c>
      <c r="AK494" s="38" t="s">
        <v>287</v>
      </c>
      <c r="AL494" s="43"/>
      <c r="AM494" s="38" t="s">
        <v>39</v>
      </c>
      <c r="AN494" s="38" t="s">
        <v>50</v>
      </c>
      <c r="AO494" s="44">
        <v>0</v>
      </c>
      <c r="AP494" s="39">
        <v>44819.461863425924</v>
      </c>
      <c r="AQ494" s="45" t="s">
        <v>56</v>
      </c>
      <c r="AR494">
        <f t="shared" si="31"/>
        <v>9</v>
      </c>
      <c r="AS494" s="35">
        <v>0.41250000000000003</v>
      </c>
    </row>
    <row r="495" spans="1:45" ht="24" hidden="1" customHeight="1">
      <c r="A495" s="10" t="s">
        <v>35</v>
      </c>
      <c r="B495" s="10" t="s">
        <v>2343</v>
      </c>
      <c r="C495" s="10"/>
      <c r="D495" s="42">
        <v>44818.42083333333</v>
      </c>
      <c r="E495" s="10">
        <v>2022</v>
      </c>
      <c r="F495" s="10">
        <f t="shared" si="28"/>
        <v>9</v>
      </c>
      <c r="G495" s="10">
        <f t="shared" si="29"/>
        <v>14</v>
      </c>
      <c r="H495" s="50">
        <f t="shared" si="30"/>
        <v>0.42083333333333334</v>
      </c>
      <c r="I495" s="40" t="s">
        <v>37</v>
      </c>
      <c r="J495" s="40" t="s">
        <v>2621</v>
      </c>
      <c r="K495" s="37">
        <v>11624</v>
      </c>
      <c r="L495" s="41">
        <v>44830.421238425923</v>
      </c>
      <c r="M495" s="40" t="s">
        <v>38</v>
      </c>
      <c r="N495" s="40" t="s">
        <v>39</v>
      </c>
      <c r="O495" s="41"/>
      <c r="P495" s="40" t="s">
        <v>40</v>
      </c>
      <c r="Q495" s="40" t="s">
        <v>56</v>
      </c>
      <c r="R495" s="37">
        <v>1</v>
      </c>
      <c r="S495" s="40" t="s">
        <v>39</v>
      </c>
      <c r="T495" s="37">
        <v>0</v>
      </c>
      <c r="U495" s="40" t="s">
        <v>56</v>
      </c>
      <c r="V495" s="37">
        <v>625529548</v>
      </c>
      <c r="W495" s="40" t="s">
        <v>588</v>
      </c>
      <c r="X495" s="40" t="s">
        <v>589</v>
      </c>
      <c r="Y495" s="40" t="s">
        <v>39</v>
      </c>
      <c r="Z495" s="40" t="s">
        <v>39</v>
      </c>
      <c r="AA495" s="41"/>
      <c r="AB495" s="40" t="s">
        <v>780</v>
      </c>
      <c r="AC495" s="10" t="str">
        <f>VLOOKUP(Data!$AB495,Name!$B:$F,2,FALSE)</f>
        <v>Programer</v>
      </c>
      <c r="AD495" s="10" t="str">
        <f>VLOOKUP(Data!$AB495,Name!$B:$F,3,FALSE)</f>
        <v>CRA</v>
      </c>
      <c r="AE495" s="10" t="str">
        <f>VLOOKUP(Data!$AB495,Name!$B:$F,4,FALSE)</f>
        <v>Second tier</v>
      </c>
      <c r="AF495" s="10" t="str">
        <f>VLOOKUP(Data!$AB495,Name!$B:$F,5,FALSE)</f>
        <v>Second tier</v>
      </c>
      <c r="AG495" s="40" t="s">
        <v>47</v>
      </c>
      <c r="AH495" s="40" t="s">
        <v>160</v>
      </c>
      <c r="AI495" s="40" t="s">
        <v>39</v>
      </c>
      <c r="AJ495" s="40" t="s">
        <v>2222</v>
      </c>
      <c r="AK495" s="40" t="s">
        <v>521</v>
      </c>
      <c r="AL495" s="46"/>
      <c r="AM495" s="40" t="s">
        <v>39</v>
      </c>
      <c r="AN495" s="40" t="s">
        <v>50</v>
      </c>
      <c r="AO495" s="47">
        <v>0</v>
      </c>
      <c r="AP495" s="41">
        <v>44825.681655092594</v>
      </c>
      <c r="AQ495" s="48" t="s">
        <v>56</v>
      </c>
      <c r="AR495">
        <f t="shared" si="31"/>
        <v>10</v>
      </c>
      <c r="AS495" s="35">
        <v>0.42083333333333334</v>
      </c>
    </row>
    <row r="496" spans="1:45" ht="24" hidden="1" customHeight="1">
      <c r="A496" s="10" t="s">
        <v>35</v>
      </c>
      <c r="B496" s="10" t="s">
        <v>2343</v>
      </c>
      <c r="C496" s="10"/>
      <c r="D496" s="42">
        <v>44818.43472222222</v>
      </c>
      <c r="E496" s="10">
        <v>2022</v>
      </c>
      <c r="F496" s="10">
        <f t="shared" si="28"/>
        <v>9</v>
      </c>
      <c r="G496" s="10">
        <f t="shared" si="29"/>
        <v>14</v>
      </c>
      <c r="H496" s="50">
        <f t="shared" si="30"/>
        <v>0.43472222222222223</v>
      </c>
      <c r="I496" s="38" t="s">
        <v>37</v>
      </c>
      <c r="J496" s="38" t="s">
        <v>2622</v>
      </c>
      <c r="K496" s="36">
        <v>11625</v>
      </c>
      <c r="L496" s="39">
        <v>44830.435324074075</v>
      </c>
      <c r="M496" s="38" t="s">
        <v>38</v>
      </c>
      <c r="N496" s="38" t="s">
        <v>39</v>
      </c>
      <c r="O496" s="39"/>
      <c r="P496" s="38" t="s">
        <v>40</v>
      </c>
      <c r="Q496" s="38" t="s">
        <v>56</v>
      </c>
      <c r="R496" s="36">
        <v>1</v>
      </c>
      <c r="S496" s="38" t="s">
        <v>39</v>
      </c>
      <c r="T496" s="36">
        <v>0</v>
      </c>
      <c r="U496" s="38" t="s">
        <v>56</v>
      </c>
      <c r="V496" s="36">
        <v>625529548</v>
      </c>
      <c r="W496" s="38" t="s">
        <v>588</v>
      </c>
      <c r="X496" s="38" t="s">
        <v>589</v>
      </c>
      <c r="Y496" s="38" t="s">
        <v>39</v>
      </c>
      <c r="Z496" s="38" t="s">
        <v>39</v>
      </c>
      <c r="AA496" s="39"/>
      <c r="AB496" s="38" t="s">
        <v>780</v>
      </c>
      <c r="AC496" s="10" t="str">
        <f>VLOOKUP(Data!$AB496,Name!$B:$F,2,FALSE)</f>
        <v>Programer</v>
      </c>
      <c r="AD496" s="10" t="str">
        <f>VLOOKUP(Data!$AB496,Name!$B:$F,3,FALSE)</f>
        <v>CRA</v>
      </c>
      <c r="AE496" s="10" t="str">
        <f>VLOOKUP(Data!$AB496,Name!$B:$F,4,FALSE)</f>
        <v>Second tier</v>
      </c>
      <c r="AF496" s="10" t="str">
        <f>VLOOKUP(Data!$AB496,Name!$B:$F,5,FALSE)</f>
        <v>Second tier</v>
      </c>
      <c r="AG496" s="38" t="s">
        <v>47</v>
      </c>
      <c r="AH496" s="38" t="s">
        <v>160</v>
      </c>
      <c r="AI496" s="38" t="s">
        <v>39</v>
      </c>
      <c r="AJ496" s="38" t="s">
        <v>2222</v>
      </c>
      <c r="AK496" s="38" t="s">
        <v>521</v>
      </c>
      <c r="AL496" s="43"/>
      <c r="AM496" s="38" t="s">
        <v>39</v>
      </c>
      <c r="AN496" s="38" t="s">
        <v>50</v>
      </c>
      <c r="AO496" s="44">
        <v>0</v>
      </c>
      <c r="AP496" s="39">
        <v>44825.681851851848</v>
      </c>
      <c r="AQ496" s="45" t="s">
        <v>56</v>
      </c>
      <c r="AR496">
        <f t="shared" si="31"/>
        <v>10</v>
      </c>
      <c r="AS496" s="35">
        <v>0.43472222222222223</v>
      </c>
    </row>
    <row r="497" spans="1:45" ht="24" hidden="1" customHeight="1">
      <c r="A497" s="10" t="s">
        <v>35</v>
      </c>
      <c r="B497" s="10" t="s">
        <v>178</v>
      </c>
      <c r="C497" s="42">
        <v>44821.565972222219</v>
      </c>
      <c r="D497" s="42">
        <v>44818.439583333333</v>
      </c>
      <c r="E497" s="10">
        <v>2022</v>
      </c>
      <c r="F497" s="10">
        <f t="shared" si="28"/>
        <v>9</v>
      </c>
      <c r="G497" s="10">
        <f t="shared" si="29"/>
        <v>14</v>
      </c>
      <c r="H497" s="50">
        <f t="shared" si="30"/>
        <v>0.43958333333333338</v>
      </c>
      <c r="I497" s="40" t="s">
        <v>37</v>
      </c>
      <c r="J497" s="40" t="s">
        <v>2623</v>
      </c>
      <c r="K497" s="37">
        <v>11626</v>
      </c>
      <c r="L497" s="41">
        <v>44831.587500000001</v>
      </c>
      <c r="M497" s="40" t="s">
        <v>38</v>
      </c>
      <c r="N497" s="40" t="s">
        <v>39</v>
      </c>
      <c r="O497" s="41"/>
      <c r="P497" s="40" t="s">
        <v>40</v>
      </c>
      <c r="Q497" s="40" t="s">
        <v>56</v>
      </c>
      <c r="R497" s="37">
        <v>2</v>
      </c>
      <c r="S497" s="40" t="s">
        <v>179</v>
      </c>
      <c r="T497" s="37">
        <v>0</v>
      </c>
      <c r="U497" s="40" t="s">
        <v>56</v>
      </c>
      <c r="V497" s="37">
        <v>8612</v>
      </c>
      <c r="W497" s="40" t="s">
        <v>364</v>
      </c>
      <c r="X497" s="40" t="s">
        <v>365</v>
      </c>
      <c r="Y497" s="40" t="s">
        <v>45</v>
      </c>
      <c r="Z497" s="40" t="s">
        <v>2624</v>
      </c>
      <c r="AA497" s="41">
        <v>44819.561423611114</v>
      </c>
      <c r="AB497" s="40" t="s">
        <v>46</v>
      </c>
      <c r="AC497" s="10" t="str">
        <f>VLOOKUP(Data!$AB497,Name!$B:$F,2,FALSE)</f>
        <v>IT Support</v>
      </c>
      <c r="AD497" s="10" t="str">
        <f>VLOOKUP(Data!$AB497,Name!$B:$F,3,FALSE)</f>
        <v>Point IT</v>
      </c>
      <c r="AE497" s="10" t="str">
        <f>VLOOKUP(Data!$AB497,Name!$B:$F,4,FALSE)</f>
        <v>Second tier</v>
      </c>
      <c r="AF497" s="10" t="str">
        <f>VLOOKUP(Data!$AB497,Name!$B:$F,5,FALSE)</f>
        <v>Onsite</v>
      </c>
      <c r="AG497" s="40" t="s">
        <v>47</v>
      </c>
      <c r="AH497" s="40" t="s">
        <v>48</v>
      </c>
      <c r="AI497" s="40" t="s">
        <v>254</v>
      </c>
      <c r="AJ497" s="40" t="s">
        <v>2625</v>
      </c>
      <c r="AK497" s="40" t="s">
        <v>1256</v>
      </c>
      <c r="AL497" s="46"/>
      <c r="AM497" s="40" t="s">
        <v>39</v>
      </c>
      <c r="AN497" s="40" t="s">
        <v>53</v>
      </c>
      <c r="AO497" s="47">
        <v>0</v>
      </c>
      <c r="AP497" s="41">
        <v>44830.448865740742</v>
      </c>
      <c r="AQ497" s="48" t="s">
        <v>56</v>
      </c>
      <c r="AR497">
        <f t="shared" si="31"/>
        <v>10</v>
      </c>
      <c r="AS497" s="35">
        <v>0.43958333333333338</v>
      </c>
    </row>
    <row r="498" spans="1:45" ht="24" hidden="1" customHeight="1">
      <c r="A498" s="10" t="s">
        <v>35</v>
      </c>
      <c r="B498" s="10" t="s">
        <v>36</v>
      </c>
      <c r="C498" s="42">
        <v>44818.695138888892</v>
      </c>
      <c r="D498" s="42">
        <v>44818.443749999999</v>
      </c>
      <c r="E498" s="10">
        <v>2022</v>
      </c>
      <c r="F498" s="10">
        <f t="shared" si="28"/>
        <v>9</v>
      </c>
      <c r="G498" s="10">
        <f t="shared" si="29"/>
        <v>14</v>
      </c>
      <c r="H498" s="50">
        <f t="shared" si="30"/>
        <v>0.44375000000000003</v>
      </c>
      <c r="I498" s="38" t="s">
        <v>37</v>
      </c>
      <c r="J498" s="38" t="s">
        <v>2626</v>
      </c>
      <c r="K498" s="36">
        <v>11627</v>
      </c>
      <c r="L498" s="39">
        <v>44832.551180555558</v>
      </c>
      <c r="M498" s="38" t="s">
        <v>38</v>
      </c>
      <c r="N498" s="38" t="s">
        <v>39</v>
      </c>
      <c r="O498" s="39"/>
      <c r="P498" s="38" t="s">
        <v>40</v>
      </c>
      <c r="Q498" s="38" t="s">
        <v>56</v>
      </c>
      <c r="R498" s="36">
        <v>1</v>
      </c>
      <c r="S498" s="38" t="s">
        <v>127</v>
      </c>
      <c r="T498" s="36">
        <v>0</v>
      </c>
      <c r="U498" s="38" t="s">
        <v>56</v>
      </c>
      <c r="V498" s="36">
        <v>6213</v>
      </c>
      <c r="W498" s="38" t="s">
        <v>734</v>
      </c>
      <c r="X498" s="38" t="s">
        <v>735</v>
      </c>
      <c r="Y498" s="38" t="s">
        <v>45</v>
      </c>
      <c r="Z498" s="38" t="s">
        <v>2627</v>
      </c>
      <c r="AA498" s="39">
        <v>44818.656319444446</v>
      </c>
      <c r="AB498" s="38" t="s">
        <v>59</v>
      </c>
      <c r="AC498" s="10" t="str">
        <f>VLOOKUP(Data!$AB498,Name!$B:$F,2,FALSE)</f>
        <v>PC Team</v>
      </c>
      <c r="AD498" s="10" t="str">
        <f>VLOOKUP(Data!$AB498,Name!$B:$F,3,FALSE)</f>
        <v>7Sense (Lenovo)</v>
      </c>
      <c r="AE498" s="10" t="str">
        <f>VLOOKUP(Data!$AB498,Name!$B:$F,4,FALSE)</f>
        <v>Second tier</v>
      </c>
      <c r="AF498" s="10" t="str">
        <f>VLOOKUP(Data!$AB498,Name!$B:$F,5,FALSE)</f>
        <v>Onsite</v>
      </c>
      <c r="AG498" s="38" t="s">
        <v>47</v>
      </c>
      <c r="AH498" s="38" t="s">
        <v>48</v>
      </c>
      <c r="AI498" s="38" t="s">
        <v>128</v>
      </c>
      <c r="AJ498" s="38" t="s">
        <v>2628</v>
      </c>
      <c r="AK498" s="38" t="s">
        <v>613</v>
      </c>
      <c r="AL498" s="43"/>
      <c r="AM498" s="38" t="s">
        <v>39</v>
      </c>
      <c r="AN498" s="38" t="s">
        <v>50</v>
      </c>
      <c r="AO498" s="44">
        <v>0</v>
      </c>
      <c r="AP498" s="39">
        <v>44823.387986111113</v>
      </c>
      <c r="AQ498" s="45" t="s">
        <v>56</v>
      </c>
      <c r="AR498">
        <f t="shared" si="31"/>
        <v>10</v>
      </c>
      <c r="AS498" s="35">
        <v>0.44375000000000003</v>
      </c>
    </row>
    <row r="499" spans="1:45" ht="24" hidden="1" customHeight="1">
      <c r="A499" s="10" t="s">
        <v>35</v>
      </c>
      <c r="B499" s="10" t="s">
        <v>73</v>
      </c>
      <c r="C499" s="42">
        <v>44818.648611111108</v>
      </c>
      <c r="D499" s="42">
        <v>44818.449305555558</v>
      </c>
      <c r="E499" s="10">
        <v>2022</v>
      </c>
      <c r="F499" s="10">
        <f t="shared" si="28"/>
        <v>9</v>
      </c>
      <c r="G499" s="10">
        <f t="shared" si="29"/>
        <v>14</v>
      </c>
      <c r="H499" s="50">
        <f t="shared" si="30"/>
        <v>0.44930555555555557</v>
      </c>
      <c r="I499" s="40" t="s">
        <v>37</v>
      </c>
      <c r="J499" s="40" t="s">
        <v>2629</v>
      </c>
      <c r="K499" s="37">
        <v>11628</v>
      </c>
      <c r="L499" s="41">
        <v>44837.632094907407</v>
      </c>
      <c r="M499" s="40" t="s">
        <v>38</v>
      </c>
      <c r="N499" s="40" t="s">
        <v>39</v>
      </c>
      <c r="O499" s="41"/>
      <c r="P499" s="40" t="s">
        <v>40</v>
      </c>
      <c r="Q499" s="40" t="s">
        <v>56</v>
      </c>
      <c r="R499" s="37">
        <v>1</v>
      </c>
      <c r="S499" s="40" t="s">
        <v>42</v>
      </c>
      <c r="T499" s="37">
        <v>0</v>
      </c>
      <c r="U499" s="40" t="s">
        <v>56</v>
      </c>
      <c r="V499" s="37">
        <v>5767</v>
      </c>
      <c r="W499" s="40" t="s">
        <v>2630</v>
      </c>
      <c r="X499" s="40" t="s">
        <v>2631</v>
      </c>
      <c r="Y499" s="40" t="s">
        <v>45</v>
      </c>
      <c r="Z499" s="40" t="s">
        <v>2632</v>
      </c>
      <c r="AA499" s="41">
        <v>44818.484178240738</v>
      </c>
      <c r="AB499" s="40" t="s">
        <v>51</v>
      </c>
      <c r="AC499" s="10" t="str">
        <f>VLOOKUP(Data!$AB499,Name!$B:$F,2,FALSE)</f>
        <v>IT Support</v>
      </c>
      <c r="AD499" s="10" t="str">
        <f>VLOOKUP(Data!$AB499,Name!$B:$F,3,FALSE)</f>
        <v>Point IT</v>
      </c>
      <c r="AE499" s="10" t="str">
        <f>VLOOKUP(Data!$AB499,Name!$B:$F,4,FALSE)</f>
        <v>Second tier</v>
      </c>
      <c r="AF499" s="10" t="str">
        <f>VLOOKUP(Data!$AB499,Name!$B:$F,5,FALSE)</f>
        <v>Onsite</v>
      </c>
      <c r="AG499" s="40" t="s">
        <v>47</v>
      </c>
      <c r="AH499" s="40" t="s">
        <v>48</v>
      </c>
      <c r="AI499" s="40" t="s">
        <v>77</v>
      </c>
      <c r="AJ499" s="40" t="s">
        <v>2633</v>
      </c>
      <c r="AK499" s="40" t="s">
        <v>511</v>
      </c>
      <c r="AL499" s="46"/>
      <c r="AM499" s="40" t="s">
        <v>39</v>
      </c>
      <c r="AN499" s="40" t="s">
        <v>50</v>
      </c>
      <c r="AO499" s="47">
        <v>0</v>
      </c>
      <c r="AP499" s="41">
        <v>44825.666122685187</v>
      </c>
      <c r="AQ499" s="48" t="s">
        <v>56</v>
      </c>
      <c r="AR499">
        <f t="shared" si="31"/>
        <v>10</v>
      </c>
      <c r="AS499" s="35">
        <v>0.44930555555555557</v>
      </c>
    </row>
    <row r="500" spans="1:45" ht="24" hidden="1" customHeight="1">
      <c r="A500" s="10" t="s">
        <v>35</v>
      </c>
      <c r="B500" s="10" t="s">
        <v>36</v>
      </c>
      <c r="C500" s="42">
        <v>44818.695138888892</v>
      </c>
      <c r="D500" s="42">
        <v>44818.456944444442</v>
      </c>
      <c r="E500" s="10">
        <v>2022</v>
      </c>
      <c r="F500" s="10">
        <f t="shared" si="28"/>
        <v>9</v>
      </c>
      <c r="G500" s="10">
        <f t="shared" si="29"/>
        <v>14</v>
      </c>
      <c r="H500" s="50">
        <f t="shared" si="30"/>
        <v>0.45694444444444443</v>
      </c>
      <c r="I500" s="38" t="s">
        <v>37</v>
      </c>
      <c r="J500" s="38" t="s">
        <v>2634</v>
      </c>
      <c r="K500" s="36">
        <v>11629</v>
      </c>
      <c r="L500" s="39">
        <v>44830.473240740743</v>
      </c>
      <c r="M500" s="38" t="s">
        <v>38</v>
      </c>
      <c r="N500" s="38" t="s">
        <v>39</v>
      </c>
      <c r="O500" s="39"/>
      <c r="P500" s="38" t="s">
        <v>40</v>
      </c>
      <c r="Q500" s="38" t="s">
        <v>56</v>
      </c>
      <c r="R500" s="36">
        <v>1</v>
      </c>
      <c r="S500" s="38" t="s">
        <v>42</v>
      </c>
      <c r="T500" s="36">
        <v>0</v>
      </c>
      <c r="U500" s="38" t="s">
        <v>56</v>
      </c>
      <c r="V500" s="36">
        <v>8609</v>
      </c>
      <c r="W500" s="38" t="s">
        <v>936</v>
      </c>
      <c r="X500" s="38" t="s">
        <v>2145</v>
      </c>
      <c r="Y500" s="38" t="s">
        <v>45</v>
      </c>
      <c r="Z500" s="38" t="s">
        <v>2635</v>
      </c>
      <c r="AA500" s="39">
        <v>44818.679861111108</v>
      </c>
      <c r="AB500" s="38" t="s">
        <v>58</v>
      </c>
      <c r="AC500" s="10" t="str">
        <f>VLOOKUP(Data!$AB500,Name!$B:$F,2,FALSE)</f>
        <v>IT Support</v>
      </c>
      <c r="AD500" s="10" t="str">
        <f>VLOOKUP(Data!$AB500,Name!$B:$F,3,FALSE)</f>
        <v>Point IT</v>
      </c>
      <c r="AE500" s="10" t="str">
        <f>VLOOKUP(Data!$AB500,Name!$B:$F,4,FALSE)</f>
        <v>Second tier</v>
      </c>
      <c r="AF500" s="10" t="str">
        <f>VLOOKUP(Data!$AB500,Name!$B:$F,5,FALSE)</f>
        <v>Onsite</v>
      </c>
      <c r="AG500" s="38" t="s">
        <v>47</v>
      </c>
      <c r="AH500" s="38" t="s">
        <v>48</v>
      </c>
      <c r="AI500" s="38" t="s">
        <v>49</v>
      </c>
      <c r="AJ500" s="38" t="s">
        <v>2636</v>
      </c>
      <c r="AK500" s="38" t="s">
        <v>1805</v>
      </c>
      <c r="AL500" s="43"/>
      <c r="AM500" s="38" t="s">
        <v>39</v>
      </c>
      <c r="AN500" s="38" t="s">
        <v>50</v>
      </c>
      <c r="AO500" s="44">
        <v>0</v>
      </c>
      <c r="AP500" s="39">
        <v>44818.695462962962</v>
      </c>
      <c r="AQ500" s="45" t="s">
        <v>56</v>
      </c>
      <c r="AR500">
        <f t="shared" si="31"/>
        <v>10</v>
      </c>
      <c r="AS500" s="35">
        <v>0.45694444444444443</v>
      </c>
    </row>
    <row r="501" spans="1:45" ht="24" hidden="1" customHeight="1">
      <c r="A501" s="10" t="s">
        <v>35</v>
      </c>
      <c r="B501" s="10" t="s">
        <v>2348</v>
      </c>
      <c r="C501" s="42">
        <v>44837.374305555553</v>
      </c>
      <c r="D501" s="42">
        <v>44818.457638888889</v>
      </c>
      <c r="E501" s="10">
        <v>2022</v>
      </c>
      <c r="F501" s="10">
        <f t="shared" si="28"/>
        <v>9</v>
      </c>
      <c r="G501" s="10">
        <f t="shared" si="29"/>
        <v>14</v>
      </c>
      <c r="H501" s="50">
        <f t="shared" si="30"/>
        <v>0.45763888888888887</v>
      </c>
      <c r="I501" s="40" t="s">
        <v>37</v>
      </c>
      <c r="J501" s="40" t="s">
        <v>2637</v>
      </c>
      <c r="K501" s="37">
        <v>11630</v>
      </c>
      <c r="L501" s="41">
        <v>44846.499861111108</v>
      </c>
      <c r="M501" s="40" t="s">
        <v>38</v>
      </c>
      <c r="N501" s="40" t="s">
        <v>39</v>
      </c>
      <c r="O501" s="41"/>
      <c r="P501" s="40" t="s">
        <v>40</v>
      </c>
      <c r="Q501" s="40" t="s">
        <v>56</v>
      </c>
      <c r="R501" s="37">
        <v>1</v>
      </c>
      <c r="S501" s="40" t="s">
        <v>60</v>
      </c>
      <c r="T501" s="37">
        <v>0</v>
      </c>
      <c r="U501" s="40" t="s">
        <v>56</v>
      </c>
      <c r="V501" s="37">
        <v>8405</v>
      </c>
      <c r="W501" s="40" t="s">
        <v>180</v>
      </c>
      <c r="X501" s="40" t="s">
        <v>181</v>
      </c>
      <c r="Y501" s="40" t="s">
        <v>45</v>
      </c>
      <c r="Z501" s="40" t="s">
        <v>2638</v>
      </c>
      <c r="AA501" s="41">
        <v>44837.374861111108</v>
      </c>
      <c r="AB501" s="40" t="s">
        <v>219</v>
      </c>
      <c r="AC501" s="10" t="str">
        <f>VLOOKUP(Data!$AB501,Name!$B:$F,2,FALSE)</f>
        <v>IT Support</v>
      </c>
      <c r="AD501" s="10" t="str">
        <f>VLOOKUP(Data!$AB501,Name!$B:$F,3,FALSE)</f>
        <v>Point IT</v>
      </c>
      <c r="AE501" s="10" t="str">
        <f>VLOOKUP(Data!$AB501,Name!$B:$F,4,FALSE)</f>
        <v>Frist tier</v>
      </c>
      <c r="AF501" s="10" t="str">
        <f>VLOOKUP(Data!$AB501,Name!$B:$F,5,FALSE)</f>
        <v>Frist tier</v>
      </c>
      <c r="AG501" s="40" t="s">
        <v>52</v>
      </c>
      <c r="AH501" s="40" t="s">
        <v>48</v>
      </c>
      <c r="AI501" s="40" t="s">
        <v>314</v>
      </c>
      <c r="AJ501" s="40" t="s">
        <v>2637</v>
      </c>
      <c r="AK501" s="40" t="s">
        <v>1304</v>
      </c>
      <c r="AL501" s="46"/>
      <c r="AM501" s="40" t="s">
        <v>39</v>
      </c>
      <c r="AN501" s="40" t="s">
        <v>50</v>
      </c>
      <c r="AO501" s="47">
        <v>0</v>
      </c>
      <c r="AP501" s="41">
        <v>44837.374861111108</v>
      </c>
      <c r="AQ501" s="48" t="s">
        <v>56</v>
      </c>
      <c r="AR501">
        <f t="shared" si="31"/>
        <v>10</v>
      </c>
      <c r="AS501" s="35">
        <v>0.45763888888888887</v>
      </c>
    </row>
    <row r="502" spans="1:45" ht="24" hidden="1" customHeight="1">
      <c r="A502" s="10" t="s">
        <v>35</v>
      </c>
      <c r="B502" s="10" t="s">
        <v>171</v>
      </c>
      <c r="C502" s="42">
        <v>44818.652083333334</v>
      </c>
      <c r="D502" s="42">
        <v>44818.459027777775</v>
      </c>
      <c r="E502" s="10">
        <v>2022</v>
      </c>
      <c r="F502" s="10">
        <f t="shared" si="28"/>
        <v>9</v>
      </c>
      <c r="G502" s="10">
        <f t="shared" si="29"/>
        <v>14</v>
      </c>
      <c r="H502" s="50">
        <f t="shared" si="30"/>
        <v>0.45902777777777781</v>
      </c>
      <c r="I502" s="38" t="s">
        <v>37</v>
      </c>
      <c r="J502" s="38" t="s">
        <v>2639</v>
      </c>
      <c r="K502" s="36">
        <v>11631</v>
      </c>
      <c r="L502" s="39">
        <v>44830.461504629631</v>
      </c>
      <c r="M502" s="38" t="s">
        <v>38</v>
      </c>
      <c r="N502" s="38" t="s">
        <v>39</v>
      </c>
      <c r="O502" s="39"/>
      <c r="P502" s="38" t="s">
        <v>40</v>
      </c>
      <c r="Q502" s="38" t="s">
        <v>56</v>
      </c>
      <c r="R502" s="36">
        <v>1</v>
      </c>
      <c r="S502" s="38" t="s">
        <v>42</v>
      </c>
      <c r="T502" s="36">
        <v>0</v>
      </c>
      <c r="U502" s="38" t="s">
        <v>56</v>
      </c>
      <c r="V502" s="36">
        <v>5763</v>
      </c>
      <c r="W502" s="38" t="s">
        <v>2640</v>
      </c>
      <c r="X502" s="38" t="s">
        <v>571</v>
      </c>
      <c r="Y502" s="38" t="s">
        <v>45</v>
      </c>
      <c r="Z502" s="38" t="s">
        <v>2641</v>
      </c>
      <c r="AA502" s="39">
        <v>44818.650625000002</v>
      </c>
      <c r="AB502" s="38" t="s">
        <v>67</v>
      </c>
      <c r="AC502" s="10" t="str">
        <f>VLOOKUP(Data!$AB502,Name!$B:$F,2,FALSE)</f>
        <v>IT Support</v>
      </c>
      <c r="AD502" s="10" t="str">
        <f>VLOOKUP(Data!$AB502,Name!$B:$F,3,FALSE)</f>
        <v>Point IT</v>
      </c>
      <c r="AE502" s="10" t="str">
        <f>VLOOKUP(Data!$AB502,Name!$B:$F,4,FALSE)</f>
        <v>Second tier</v>
      </c>
      <c r="AF502" s="10" t="str">
        <f>VLOOKUP(Data!$AB502,Name!$B:$F,5,FALSE)</f>
        <v>Onsite</v>
      </c>
      <c r="AG502" s="38" t="s">
        <v>47</v>
      </c>
      <c r="AH502" s="38" t="s">
        <v>48</v>
      </c>
      <c r="AI502" s="38" t="s">
        <v>190</v>
      </c>
      <c r="AJ502" s="38" t="s">
        <v>2642</v>
      </c>
      <c r="AK502" s="38" t="s">
        <v>997</v>
      </c>
      <c r="AL502" s="43"/>
      <c r="AM502" s="38" t="s">
        <v>39</v>
      </c>
      <c r="AN502" s="38" t="s">
        <v>50</v>
      </c>
      <c r="AO502" s="44">
        <v>0</v>
      </c>
      <c r="AP502" s="39">
        <v>44818.65247685185</v>
      </c>
      <c r="AQ502" s="45" t="s">
        <v>56</v>
      </c>
      <c r="AR502">
        <f t="shared" si="31"/>
        <v>11</v>
      </c>
      <c r="AS502" s="35">
        <v>0.45902777777777781</v>
      </c>
    </row>
    <row r="503" spans="1:45" ht="24" hidden="1" customHeight="1">
      <c r="A503" s="10" t="s">
        <v>35</v>
      </c>
      <c r="B503" s="10" t="s">
        <v>36</v>
      </c>
      <c r="C503" s="42">
        <v>44818.649305555555</v>
      </c>
      <c r="D503" s="42">
        <v>44818.462500000001</v>
      </c>
      <c r="E503" s="10">
        <v>2022</v>
      </c>
      <c r="F503" s="10">
        <f t="shared" si="28"/>
        <v>9</v>
      </c>
      <c r="G503" s="10">
        <f t="shared" si="29"/>
        <v>14</v>
      </c>
      <c r="H503" s="50">
        <f t="shared" si="30"/>
        <v>0.46249999999999997</v>
      </c>
      <c r="I503" s="40" t="s">
        <v>37</v>
      </c>
      <c r="J503" s="40" t="s">
        <v>2643</v>
      </c>
      <c r="K503" s="37">
        <v>11632</v>
      </c>
      <c r="L503" s="41">
        <v>44830.493252314816</v>
      </c>
      <c r="M503" s="40" t="s">
        <v>38</v>
      </c>
      <c r="N503" s="40" t="s">
        <v>39</v>
      </c>
      <c r="O503" s="41"/>
      <c r="P503" s="40" t="s">
        <v>40</v>
      </c>
      <c r="Q503" s="40" t="s">
        <v>56</v>
      </c>
      <c r="R503" s="37">
        <v>1</v>
      </c>
      <c r="S503" s="40" t="s">
        <v>82</v>
      </c>
      <c r="T503" s="37">
        <v>0</v>
      </c>
      <c r="U503" s="40" t="s">
        <v>56</v>
      </c>
      <c r="V503" s="37">
        <v>6859</v>
      </c>
      <c r="W503" s="40" t="s">
        <v>2644</v>
      </c>
      <c r="X503" s="40" t="s">
        <v>2645</v>
      </c>
      <c r="Y503" s="40" t="s">
        <v>45</v>
      </c>
      <c r="Z503" s="40" t="s">
        <v>2646</v>
      </c>
      <c r="AA503" s="41">
        <v>44818.61986111111</v>
      </c>
      <c r="AB503" s="40" t="s">
        <v>59</v>
      </c>
      <c r="AC503" s="10" t="str">
        <f>VLOOKUP(Data!$AB503,Name!$B:$F,2,FALSE)</f>
        <v>PC Team</v>
      </c>
      <c r="AD503" s="10" t="str">
        <f>VLOOKUP(Data!$AB503,Name!$B:$F,3,FALSE)</f>
        <v>7Sense (Lenovo)</v>
      </c>
      <c r="AE503" s="10" t="str">
        <f>VLOOKUP(Data!$AB503,Name!$B:$F,4,FALSE)</f>
        <v>Second tier</v>
      </c>
      <c r="AF503" s="10" t="str">
        <f>VLOOKUP(Data!$AB503,Name!$B:$F,5,FALSE)</f>
        <v>Onsite</v>
      </c>
      <c r="AG503" s="40" t="s">
        <v>47</v>
      </c>
      <c r="AH503" s="40" t="s">
        <v>48</v>
      </c>
      <c r="AI503" s="40" t="s">
        <v>336</v>
      </c>
      <c r="AJ503" s="40" t="s">
        <v>2647</v>
      </c>
      <c r="AK503" s="40" t="s">
        <v>944</v>
      </c>
      <c r="AL503" s="46"/>
      <c r="AM503" s="40" t="s">
        <v>39</v>
      </c>
      <c r="AN503" s="40" t="s">
        <v>50</v>
      </c>
      <c r="AO503" s="47">
        <v>0</v>
      </c>
      <c r="AP503" s="41">
        <v>44818.649502314816</v>
      </c>
      <c r="AQ503" s="48" t="s">
        <v>56</v>
      </c>
      <c r="AR503">
        <f t="shared" si="31"/>
        <v>11</v>
      </c>
      <c r="AS503" s="35">
        <v>0.46249999999999997</v>
      </c>
    </row>
    <row r="504" spans="1:45" ht="24" hidden="1" customHeight="1">
      <c r="A504" s="10" t="s">
        <v>35</v>
      </c>
      <c r="B504" s="10" t="s">
        <v>36</v>
      </c>
      <c r="C504" s="42">
        <v>44818.626388888886</v>
      </c>
      <c r="D504" s="42">
        <v>44818.464583333334</v>
      </c>
      <c r="E504" s="10">
        <v>2022</v>
      </c>
      <c r="F504" s="10">
        <f t="shared" si="28"/>
        <v>9</v>
      </c>
      <c r="G504" s="10">
        <f t="shared" si="29"/>
        <v>14</v>
      </c>
      <c r="H504" s="50">
        <f t="shared" si="30"/>
        <v>0.46458333333333335</v>
      </c>
      <c r="I504" s="38" t="s">
        <v>37</v>
      </c>
      <c r="J504" s="38" t="s">
        <v>2648</v>
      </c>
      <c r="K504" s="36">
        <v>11633</v>
      </c>
      <c r="L504" s="39">
        <v>44832.602129629631</v>
      </c>
      <c r="M504" s="38" t="s">
        <v>38</v>
      </c>
      <c r="N504" s="38" t="s">
        <v>39</v>
      </c>
      <c r="O504" s="39"/>
      <c r="P504" s="38" t="s">
        <v>40</v>
      </c>
      <c r="Q504" s="38" t="s">
        <v>56</v>
      </c>
      <c r="R504" s="36">
        <v>1</v>
      </c>
      <c r="S504" s="38" t="s">
        <v>127</v>
      </c>
      <c r="T504" s="36">
        <v>0</v>
      </c>
      <c r="U504" s="38" t="s">
        <v>56</v>
      </c>
      <c r="V504" s="36">
        <v>6246</v>
      </c>
      <c r="W504" s="38" t="s">
        <v>61</v>
      </c>
      <c r="X504" s="38" t="s">
        <v>62</v>
      </c>
      <c r="Y504" s="38" t="s">
        <v>45</v>
      </c>
      <c r="Z504" s="38" t="s">
        <v>2649</v>
      </c>
      <c r="AA504" s="39">
        <v>44818.626620370371</v>
      </c>
      <c r="AB504" s="38" t="s">
        <v>59</v>
      </c>
      <c r="AC504" s="10" t="str">
        <f>VLOOKUP(Data!$AB504,Name!$B:$F,2,FALSE)</f>
        <v>PC Team</v>
      </c>
      <c r="AD504" s="10" t="str">
        <f>VLOOKUP(Data!$AB504,Name!$B:$F,3,FALSE)</f>
        <v>7Sense (Lenovo)</v>
      </c>
      <c r="AE504" s="10" t="str">
        <f>VLOOKUP(Data!$AB504,Name!$B:$F,4,FALSE)</f>
        <v>Second tier</v>
      </c>
      <c r="AF504" s="10" t="str">
        <f>VLOOKUP(Data!$AB504,Name!$B:$F,5,FALSE)</f>
        <v>Onsite</v>
      </c>
      <c r="AG504" s="38" t="s">
        <v>47</v>
      </c>
      <c r="AH504" s="38" t="s">
        <v>48</v>
      </c>
      <c r="AI504" s="38" t="s">
        <v>347</v>
      </c>
      <c r="AJ504" s="38" t="s">
        <v>2650</v>
      </c>
      <c r="AK504" s="38" t="s">
        <v>619</v>
      </c>
      <c r="AL504" s="43"/>
      <c r="AM504" s="38" t="s">
        <v>39</v>
      </c>
      <c r="AN504" s="38" t="s">
        <v>50</v>
      </c>
      <c r="AO504" s="44">
        <v>0</v>
      </c>
      <c r="AP504" s="39">
        <v>44823.388240740744</v>
      </c>
      <c r="AQ504" s="45" t="s">
        <v>56</v>
      </c>
      <c r="AR504">
        <f t="shared" si="31"/>
        <v>11</v>
      </c>
      <c r="AS504" s="35">
        <v>0.46458333333333335</v>
      </c>
    </row>
    <row r="505" spans="1:45" ht="24" customHeight="1">
      <c r="A505" s="10" t="s">
        <v>35</v>
      </c>
      <c r="B505" s="10" t="s">
        <v>1527</v>
      </c>
      <c r="C505" s="42">
        <v>44824.556250000001</v>
      </c>
      <c r="D505" s="42">
        <v>44818.489583333336</v>
      </c>
      <c r="E505" s="10">
        <v>2022</v>
      </c>
      <c r="F505" s="10">
        <f t="shared" si="28"/>
        <v>9</v>
      </c>
      <c r="G505" s="10">
        <f t="shared" si="29"/>
        <v>14</v>
      </c>
      <c r="H505" s="50">
        <f t="shared" si="30"/>
        <v>0.48958333333333331</v>
      </c>
      <c r="I505" s="40" t="s">
        <v>37</v>
      </c>
      <c r="J505" s="40" t="s">
        <v>2651</v>
      </c>
      <c r="K505" s="37">
        <v>11634</v>
      </c>
      <c r="L505" s="41">
        <v>44830.490416666667</v>
      </c>
      <c r="M505" s="40" t="s">
        <v>38</v>
      </c>
      <c r="N505" s="40" t="s">
        <v>39</v>
      </c>
      <c r="O505" s="41"/>
      <c r="P505" s="40" t="s">
        <v>40</v>
      </c>
      <c r="Q505" s="40" t="s">
        <v>56</v>
      </c>
      <c r="R505" s="37">
        <v>1</v>
      </c>
      <c r="S505" s="40" t="s">
        <v>202</v>
      </c>
      <c r="T505" s="37">
        <v>0</v>
      </c>
      <c r="U505" s="40" t="s">
        <v>56</v>
      </c>
      <c r="V505" s="37">
        <v>8176</v>
      </c>
      <c r="W505" s="40" t="s">
        <v>2652</v>
      </c>
      <c r="X505" s="40" t="s">
        <v>2653</v>
      </c>
      <c r="Y505" s="40" t="s">
        <v>45</v>
      </c>
      <c r="Z505" s="40" t="s">
        <v>2654</v>
      </c>
      <c r="AA505" s="41">
        <v>44824.556527777779</v>
      </c>
      <c r="AB505" s="40" t="s">
        <v>106</v>
      </c>
      <c r="AC505" s="10" t="str">
        <f>VLOOKUP(Data!$AB505,Name!$B:$F,2,FALSE)</f>
        <v>SAP</v>
      </c>
      <c r="AD505" s="10" t="str">
        <f>VLOOKUP(Data!$AB505,Name!$B:$F,3,FALSE)</f>
        <v>CRA</v>
      </c>
      <c r="AE505" s="10" t="str">
        <f>VLOOKUP(Data!$AB505,Name!$B:$F,4,FALSE)</f>
        <v>Second tier</v>
      </c>
      <c r="AF505" s="10" t="str">
        <f>VLOOKUP(Data!$AB505,Name!$B:$F,5,FALSE)</f>
        <v>Second tier</v>
      </c>
      <c r="AG505" s="40" t="s">
        <v>47</v>
      </c>
      <c r="AH505" s="40" t="s">
        <v>48</v>
      </c>
      <c r="AI505" s="40" t="s">
        <v>456</v>
      </c>
      <c r="AJ505" s="40" t="s">
        <v>2655</v>
      </c>
      <c r="AK505" s="40" t="s">
        <v>621</v>
      </c>
      <c r="AL505" s="46"/>
      <c r="AM505" s="40" t="s">
        <v>39</v>
      </c>
      <c r="AN505" s="40" t="s">
        <v>50</v>
      </c>
      <c r="AO505" s="47">
        <v>0</v>
      </c>
      <c r="AP505" s="41">
        <v>44824.556527777779</v>
      </c>
      <c r="AQ505" s="48" t="s">
        <v>56</v>
      </c>
      <c r="AR505">
        <f t="shared" si="31"/>
        <v>11</v>
      </c>
      <c r="AS505" s="35">
        <v>0.48958333333333331</v>
      </c>
    </row>
    <row r="506" spans="1:45" ht="24" hidden="1" customHeight="1">
      <c r="A506" s="10" t="s">
        <v>35</v>
      </c>
      <c r="B506" s="10" t="s">
        <v>178</v>
      </c>
      <c r="C506" s="42">
        <v>44818.695833333331</v>
      </c>
      <c r="D506" s="42">
        <v>44818.518750000003</v>
      </c>
      <c r="E506" s="10">
        <v>2022</v>
      </c>
      <c r="F506" s="10">
        <f t="shared" si="28"/>
        <v>9</v>
      </c>
      <c r="G506" s="10">
        <f t="shared" si="29"/>
        <v>14</v>
      </c>
      <c r="H506" s="50">
        <f t="shared" si="30"/>
        <v>0.51874999999999993</v>
      </c>
      <c r="I506" s="38" t="s">
        <v>37</v>
      </c>
      <c r="J506" s="38" t="s">
        <v>2656</v>
      </c>
      <c r="K506" s="36">
        <v>11635</v>
      </c>
      <c r="L506" s="39">
        <v>44830.533460648148</v>
      </c>
      <c r="M506" s="38" t="s">
        <v>38</v>
      </c>
      <c r="N506" s="38" t="s">
        <v>39</v>
      </c>
      <c r="O506" s="39"/>
      <c r="P506" s="38" t="s">
        <v>40</v>
      </c>
      <c r="Q506" s="38" t="s">
        <v>56</v>
      </c>
      <c r="R506" s="36">
        <v>1</v>
      </c>
      <c r="S506" s="38" t="s">
        <v>179</v>
      </c>
      <c r="T506" s="36">
        <v>0</v>
      </c>
      <c r="U506" s="38" t="s">
        <v>56</v>
      </c>
      <c r="V506" s="36">
        <v>830687517</v>
      </c>
      <c r="W506" s="38" t="s">
        <v>396</v>
      </c>
      <c r="X506" s="38" t="s">
        <v>397</v>
      </c>
      <c r="Y506" s="38" t="s">
        <v>45</v>
      </c>
      <c r="Z506" s="38" t="s">
        <v>2657</v>
      </c>
      <c r="AA506" s="39">
        <v>44818.681493055556</v>
      </c>
      <c r="AB506" s="38" t="s">
        <v>58</v>
      </c>
      <c r="AC506" s="10" t="str">
        <f>VLOOKUP(Data!$AB506,Name!$B:$F,2,FALSE)</f>
        <v>IT Support</v>
      </c>
      <c r="AD506" s="10" t="str">
        <f>VLOOKUP(Data!$AB506,Name!$B:$F,3,FALSE)</f>
        <v>Point IT</v>
      </c>
      <c r="AE506" s="10" t="str">
        <f>VLOOKUP(Data!$AB506,Name!$B:$F,4,FALSE)</f>
        <v>Second tier</v>
      </c>
      <c r="AF506" s="10" t="str">
        <f>VLOOKUP(Data!$AB506,Name!$B:$F,5,FALSE)</f>
        <v>Onsite</v>
      </c>
      <c r="AG506" s="38" t="s">
        <v>47</v>
      </c>
      <c r="AH506" s="38" t="s">
        <v>48</v>
      </c>
      <c r="AI506" s="38" t="s">
        <v>230</v>
      </c>
      <c r="AJ506" s="38" t="s">
        <v>2658</v>
      </c>
      <c r="AK506" s="38" t="s">
        <v>1393</v>
      </c>
      <c r="AL506" s="43"/>
      <c r="AM506" s="38" t="s">
        <v>39</v>
      </c>
      <c r="AN506" s="38" t="s">
        <v>53</v>
      </c>
      <c r="AO506" s="44">
        <v>0</v>
      </c>
      <c r="AP506" s="39">
        <v>44818.695960648147</v>
      </c>
      <c r="AQ506" s="45" t="s">
        <v>56</v>
      </c>
      <c r="AR506">
        <f t="shared" si="31"/>
        <v>12</v>
      </c>
      <c r="AS506" s="35">
        <v>0.51874999999999993</v>
      </c>
    </row>
    <row r="507" spans="1:45" ht="24" hidden="1" customHeight="1">
      <c r="A507" s="10" t="s">
        <v>35</v>
      </c>
      <c r="B507" s="10" t="s">
        <v>178</v>
      </c>
      <c r="C507" s="42">
        <v>44818.695833333331</v>
      </c>
      <c r="D507" s="42">
        <v>44818.525694444441</v>
      </c>
      <c r="E507" s="10">
        <v>2022</v>
      </c>
      <c r="F507" s="10">
        <f t="shared" si="28"/>
        <v>9</v>
      </c>
      <c r="G507" s="10">
        <f t="shared" si="29"/>
        <v>14</v>
      </c>
      <c r="H507" s="50">
        <f t="shared" si="30"/>
        <v>0.52569444444444446</v>
      </c>
      <c r="I507" s="40" t="s">
        <v>37</v>
      </c>
      <c r="J507" s="40" t="s">
        <v>2659</v>
      </c>
      <c r="K507" s="37">
        <v>11636</v>
      </c>
      <c r="L507" s="41">
        <v>44830.420659722222</v>
      </c>
      <c r="M507" s="40" t="s">
        <v>38</v>
      </c>
      <c r="N507" s="40" t="s">
        <v>39</v>
      </c>
      <c r="O507" s="41"/>
      <c r="P507" s="40" t="s">
        <v>40</v>
      </c>
      <c r="Q507" s="40" t="s">
        <v>56</v>
      </c>
      <c r="R507" s="37">
        <v>1</v>
      </c>
      <c r="S507" s="40" t="s">
        <v>54</v>
      </c>
      <c r="T507" s="37">
        <v>0</v>
      </c>
      <c r="U507" s="40" t="s">
        <v>41</v>
      </c>
      <c r="V507" s="37">
        <v>6738</v>
      </c>
      <c r="W507" s="40" t="s">
        <v>414</v>
      </c>
      <c r="X507" s="40" t="s">
        <v>415</v>
      </c>
      <c r="Y507" s="40" t="s">
        <v>45</v>
      </c>
      <c r="Z507" s="40" t="s">
        <v>2660</v>
      </c>
      <c r="AA507" s="41">
        <v>44818.656608796293</v>
      </c>
      <c r="AB507" s="40" t="s">
        <v>67</v>
      </c>
      <c r="AC507" s="10" t="str">
        <f>VLOOKUP(Data!$AB507,Name!$B:$F,2,FALSE)</f>
        <v>IT Support</v>
      </c>
      <c r="AD507" s="10" t="str">
        <f>VLOOKUP(Data!$AB507,Name!$B:$F,3,FALSE)</f>
        <v>Point IT</v>
      </c>
      <c r="AE507" s="10" t="str">
        <f>VLOOKUP(Data!$AB507,Name!$B:$F,4,FALSE)</f>
        <v>Second tier</v>
      </c>
      <c r="AF507" s="10" t="str">
        <f>VLOOKUP(Data!$AB507,Name!$B:$F,5,FALSE)</f>
        <v>Onsite</v>
      </c>
      <c r="AG507" s="40" t="s">
        <v>47</v>
      </c>
      <c r="AH507" s="40" t="s">
        <v>48</v>
      </c>
      <c r="AI507" s="40" t="s">
        <v>182</v>
      </c>
      <c r="AJ507" s="40" t="s">
        <v>2661</v>
      </c>
      <c r="AK507" s="40" t="s">
        <v>604</v>
      </c>
      <c r="AL507" s="46"/>
      <c r="AM507" s="40" t="s">
        <v>39</v>
      </c>
      <c r="AN507" s="40" t="s">
        <v>53</v>
      </c>
      <c r="AO507" s="47">
        <v>0</v>
      </c>
      <c r="AP507" s="41">
        <v>44825.675520833334</v>
      </c>
      <c r="AQ507" s="48" t="s">
        <v>56</v>
      </c>
      <c r="AR507">
        <f t="shared" si="31"/>
        <v>12</v>
      </c>
      <c r="AS507" s="35">
        <v>0.52569444444444446</v>
      </c>
    </row>
    <row r="508" spans="1:45" ht="24" customHeight="1">
      <c r="A508" s="10" t="s">
        <v>35</v>
      </c>
      <c r="B508" s="10" t="s">
        <v>1527</v>
      </c>
      <c r="C508" s="42">
        <v>44818.559027777781</v>
      </c>
      <c r="D508" s="42">
        <v>44818.529861111114</v>
      </c>
      <c r="E508" s="10">
        <v>2022</v>
      </c>
      <c r="F508" s="10">
        <f t="shared" si="28"/>
        <v>9</v>
      </c>
      <c r="G508" s="10">
        <f t="shared" si="29"/>
        <v>14</v>
      </c>
      <c r="H508" s="50">
        <f t="shared" si="30"/>
        <v>0.52986111111111112</v>
      </c>
      <c r="I508" s="38" t="s">
        <v>37</v>
      </c>
      <c r="J508" s="38" t="s">
        <v>39</v>
      </c>
      <c r="K508" s="36">
        <v>11637</v>
      </c>
      <c r="L508" s="39">
        <v>44823.405659722222</v>
      </c>
      <c r="M508" s="38" t="s">
        <v>38</v>
      </c>
      <c r="N508" s="38" t="s">
        <v>39</v>
      </c>
      <c r="O508" s="39"/>
      <c r="P508" s="38" t="s">
        <v>40</v>
      </c>
      <c r="Q508" s="38" t="s">
        <v>56</v>
      </c>
      <c r="R508" s="36">
        <v>1</v>
      </c>
      <c r="S508" s="38" t="s">
        <v>202</v>
      </c>
      <c r="T508" s="36">
        <v>0</v>
      </c>
      <c r="U508" s="38" t="s">
        <v>41</v>
      </c>
      <c r="V508" s="36">
        <v>8443</v>
      </c>
      <c r="W508" s="38" t="s">
        <v>679</v>
      </c>
      <c r="X508" s="38" t="s">
        <v>680</v>
      </c>
      <c r="Y508" s="38" t="s">
        <v>45</v>
      </c>
      <c r="Z508" s="38" t="s">
        <v>2662</v>
      </c>
      <c r="AA508" s="39">
        <v>44818.559537037036</v>
      </c>
      <c r="AB508" s="38" t="s">
        <v>96</v>
      </c>
      <c r="AC508" s="10" t="str">
        <f>VLOOKUP(Data!$AB508,Name!$B:$F,2,FALSE)</f>
        <v>E-sarabun</v>
      </c>
      <c r="AD508" s="10" t="str">
        <f>VLOOKUP(Data!$AB508,Name!$B:$F,3,FALSE)</f>
        <v>CRA</v>
      </c>
      <c r="AE508" s="10" t="str">
        <f>VLOOKUP(Data!$AB508,Name!$B:$F,4,FALSE)</f>
        <v>Second tier</v>
      </c>
      <c r="AF508" s="10" t="str">
        <f>VLOOKUP(Data!$AB508,Name!$B:$F,5,FALSE)</f>
        <v>Second tier</v>
      </c>
      <c r="AG508" s="38" t="s">
        <v>47</v>
      </c>
      <c r="AH508" s="38" t="s">
        <v>48</v>
      </c>
      <c r="AI508" s="38" t="s">
        <v>97</v>
      </c>
      <c r="AJ508" s="38" t="s">
        <v>681</v>
      </c>
      <c r="AK508" s="38" t="s">
        <v>517</v>
      </c>
      <c r="AL508" s="43"/>
      <c r="AM508" s="38" t="s">
        <v>39</v>
      </c>
      <c r="AN508" s="38" t="s">
        <v>53</v>
      </c>
      <c r="AO508" s="44">
        <v>0</v>
      </c>
      <c r="AP508" s="39">
        <v>44818.559537037036</v>
      </c>
      <c r="AQ508" s="45" t="s">
        <v>56</v>
      </c>
      <c r="AR508">
        <f t="shared" si="31"/>
        <v>12</v>
      </c>
      <c r="AS508" s="35">
        <v>0.52986111111111112</v>
      </c>
    </row>
    <row r="509" spans="1:45" ht="24" customHeight="1">
      <c r="A509" s="10" t="s">
        <v>35</v>
      </c>
      <c r="B509" s="10" t="s">
        <v>1527</v>
      </c>
      <c r="C509" s="42">
        <v>44818.564583333333</v>
      </c>
      <c r="D509" s="42">
        <v>44818.544444444444</v>
      </c>
      <c r="E509" s="10">
        <v>2022</v>
      </c>
      <c r="F509" s="10">
        <f t="shared" si="28"/>
        <v>9</v>
      </c>
      <c r="G509" s="10">
        <f t="shared" si="29"/>
        <v>14</v>
      </c>
      <c r="H509" s="50">
        <f t="shared" si="30"/>
        <v>0.5444444444444444</v>
      </c>
      <c r="I509" s="40" t="s">
        <v>37</v>
      </c>
      <c r="J509" s="40" t="s">
        <v>39</v>
      </c>
      <c r="K509" s="37">
        <v>11638</v>
      </c>
      <c r="L509" s="41">
        <v>44823.420578703706</v>
      </c>
      <c r="M509" s="40" t="s">
        <v>38</v>
      </c>
      <c r="N509" s="40" t="s">
        <v>39</v>
      </c>
      <c r="O509" s="41"/>
      <c r="P509" s="40" t="s">
        <v>40</v>
      </c>
      <c r="Q509" s="40" t="s">
        <v>56</v>
      </c>
      <c r="R509" s="37">
        <v>1</v>
      </c>
      <c r="S509" s="40" t="s">
        <v>135</v>
      </c>
      <c r="T509" s="37">
        <v>0</v>
      </c>
      <c r="U509" s="40" t="s">
        <v>41</v>
      </c>
      <c r="V509" s="37">
        <v>8605</v>
      </c>
      <c r="W509" s="40" t="s">
        <v>241</v>
      </c>
      <c r="X509" s="40" t="s">
        <v>2498</v>
      </c>
      <c r="Y509" s="40" t="s">
        <v>45</v>
      </c>
      <c r="Z509" s="40" t="s">
        <v>2663</v>
      </c>
      <c r="AA509" s="41">
        <v>44818.564722222225</v>
      </c>
      <c r="AB509" s="40" t="s">
        <v>96</v>
      </c>
      <c r="AC509" s="10" t="str">
        <f>VLOOKUP(Data!$AB509,Name!$B:$F,2,FALSE)</f>
        <v>E-sarabun</v>
      </c>
      <c r="AD509" s="10" t="str">
        <f>VLOOKUP(Data!$AB509,Name!$B:$F,3,FALSE)</f>
        <v>CRA</v>
      </c>
      <c r="AE509" s="10" t="str">
        <f>VLOOKUP(Data!$AB509,Name!$B:$F,4,FALSE)</f>
        <v>Second tier</v>
      </c>
      <c r="AF509" s="10" t="str">
        <f>VLOOKUP(Data!$AB509,Name!$B:$F,5,FALSE)</f>
        <v>Second tier</v>
      </c>
      <c r="AG509" s="40" t="s">
        <v>47</v>
      </c>
      <c r="AH509" s="40" t="s">
        <v>48</v>
      </c>
      <c r="AI509" s="40" t="s">
        <v>97</v>
      </c>
      <c r="AJ509" s="40" t="s">
        <v>290</v>
      </c>
      <c r="AK509" s="40" t="s">
        <v>1598</v>
      </c>
      <c r="AL509" s="46"/>
      <c r="AM509" s="40" t="s">
        <v>39</v>
      </c>
      <c r="AN509" s="40" t="s">
        <v>53</v>
      </c>
      <c r="AO509" s="47">
        <v>0</v>
      </c>
      <c r="AP509" s="41">
        <v>44818.564722222225</v>
      </c>
      <c r="AQ509" s="48" t="s">
        <v>56</v>
      </c>
      <c r="AR509">
        <f t="shared" si="31"/>
        <v>13</v>
      </c>
      <c r="AS509" s="35">
        <v>0.5444444444444444</v>
      </c>
    </row>
    <row r="510" spans="1:45" ht="24" hidden="1" customHeight="1">
      <c r="A510" s="10" t="s">
        <v>35</v>
      </c>
      <c r="B510" s="10" t="s">
        <v>36</v>
      </c>
      <c r="C510" s="42">
        <v>44818.696527777778</v>
      </c>
      <c r="D510" s="42">
        <v>44818.54583333333</v>
      </c>
      <c r="E510" s="10">
        <v>2022</v>
      </c>
      <c r="F510" s="10">
        <f t="shared" si="28"/>
        <v>9</v>
      </c>
      <c r="G510" s="10">
        <f t="shared" si="29"/>
        <v>14</v>
      </c>
      <c r="H510" s="50">
        <f t="shared" si="30"/>
        <v>0.54583333333333328</v>
      </c>
      <c r="I510" s="38" t="s">
        <v>37</v>
      </c>
      <c r="J510" s="38" t="s">
        <v>2664</v>
      </c>
      <c r="K510" s="36">
        <v>11639</v>
      </c>
      <c r="L510" s="39">
        <v>44823.431319444448</v>
      </c>
      <c r="M510" s="38" t="s">
        <v>38</v>
      </c>
      <c r="N510" s="38" t="s">
        <v>39</v>
      </c>
      <c r="O510" s="39"/>
      <c r="P510" s="38" t="s">
        <v>40</v>
      </c>
      <c r="Q510" s="38" t="s">
        <v>56</v>
      </c>
      <c r="R510" s="36">
        <v>1</v>
      </c>
      <c r="S510" s="38" t="s">
        <v>42</v>
      </c>
      <c r="T510" s="36">
        <v>0</v>
      </c>
      <c r="U510" s="38" t="s">
        <v>41</v>
      </c>
      <c r="V510" s="36">
        <v>8153</v>
      </c>
      <c r="W510" s="38" t="s">
        <v>260</v>
      </c>
      <c r="X510" s="38" t="s">
        <v>261</v>
      </c>
      <c r="Y510" s="38" t="s">
        <v>45</v>
      </c>
      <c r="Z510" s="38" t="s">
        <v>2665</v>
      </c>
      <c r="AA510" s="39">
        <v>44818.68645833333</v>
      </c>
      <c r="AB510" s="38" t="s">
        <v>46</v>
      </c>
      <c r="AC510" s="10" t="str">
        <f>VLOOKUP(Data!$AB510,Name!$B:$F,2,FALSE)</f>
        <v>IT Support</v>
      </c>
      <c r="AD510" s="10" t="str">
        <f>VLOOKUP(Data!$AB510,Name!$B:$F,3,FALSE)</f>
        <v>Point IT</v>
      </c>
      <c r="AE510" s="10" t="str">
        <f>VLOOKUP(Data!$AB510,Name!$B:$F,4,FALSE)</f>
        <v>Second tier</v>
      </c>
      <c r="AF510" s="10" t="str">
        <f>VLOOKUP(Data!$AB510,Name!$B:$F,5,FALSE)</f>
        <v>Onsite</v>
      </c>
      <c r="AG510" s="38" t="s">
        <v>47</v>
      </c>
      <c r="AH510" s="38" t="s">
        <v>48</v>
      </c>
      <c r="AI510" s="38" t="s">
        <v>128</v>
      </c>
      <c r="AJ510" s="38" t="s">
        <v>262</v>
      </c>
      <c r="AK510" s="38" t="s">
        <v>670</v>
      </c>
      <c r="AL510" s="43"/>
      <c r="AM510" s="38" t="s">
        <v>39</v>
      </c>
      <c r="AN510" s="38" t="s">
        <v>50</v>
      </c>
      <c r="AO510" s="44">
        <v>0</v>
      </c>
      <c r="AP510" s="39">
        <v>44818.696701388886</v>
      </c>
      <c r="AQ510" s="45" t="s">
        <v>56</v>
      </c>
      <c r="AR510">
        <f t="shared" si="31"/>
        <v>13</v>
      </c>
      <c r="AS510" s="35">
        <v>0.54583333333333328</v>
      </c>
    </row>
    <row r="511" spans="1:45" ht="24" customHeight="1">
      <c r="A511" s="10" t="s">
        <v>35</v>
      </c>
      <c r="B511" s="10" t="s">
        <v>1527</v>
      </c>
      <c r="C511" s="42">
        <v>44818.65</v>
      </c>
      <c r="D511" s="42">
        <v>44818.549305555556</v>
      </c>
      <c r="E511" s="10">
        <v>2022</v>
      </c>
      <c r="F511" s="10">
        <f t="shared" si="28"/>
        <v>9</v>
      </c>
      <c r="G511" s="10">
        <f t="shared" si="29"/>
        <v>14</v>
      </c>
      <c r="H511" s="50">
        <f t="shared" si="30"/>
        <v>0.5493055555555556</v>
      </c>
      <c r="I511" s="40" t="s">
        <v>37</v>
      </c>
      <c r="J511" s="40" t="s">
        <v>2666</v>
      </c>
      <c r="K511" s="37">
        <v>11640</v>
      </c>
      <c r="L511" s="41">
        <v>44830.594282407408</v>
      </c>
      <c r="M511" s="40" t="s">
        <v>38</v>
      </c>
      <c r="N511" s="40" t="s">
        <v>39</v>
      </c>
      <c r="O511" s="41"/>
      <c r="P511" s="40" t="s">
        <v>40</v>
      </c>
      <c r="Q511" s="40" t="s">
        <v>56</v>
      </c>
      <c r="R511" s="37">
        <v>1</v>
      </c>
      <c r="S511" s="40" t="s">
        <v>224</v>
      </c>
      <c r="T511" s="37">
        <v>0</v>
      </c>
      <c r="U511" s="40" t="s">
        <v>56</v>
      </c>
      <c r="V511" s="37">
        <v>6436</v>
      </c>
      <c r="W511" s="40" t="s">
        <v>513</v>
      </c>
      <c r="X511" s="40" t="s">
        <v>514</v>
      </c>
      <c r="Y511" s="40" t="s">
        <v>45</v>
      </c>
      <c r="Z511" s="40" t="s">
        <v>2667</v>
      </c>
      <c r="AA511" s="41">
        <v>44818.606261574074</v>
      </c>
      <c r="AB511" s="40" t="s">
        <v>85</v>
      </c>
      <c r="AC511" s="10" t="str">
        <f>VLOOKUP(Data!$AB511,Name!$B:$F,2,FALSE)</f>
        <v>IT Support</v>
      </c>
      <c r="AD511" s="10" t="str">
        <f>VLOOKUP(Data!$AB511,Name!$B:$F,3,FALSE)</f>
        <v>Point IT</v>
      </c>
      <c r="AE511" s="10" t="str">
        <f>VLOOKUP(Data!$AB511,Name!$B:$F,4,FALSE)</f>
        <v>Second tier</v>
      </c>
      <c r="AF511" s="10" t="str">
        <f>VLOOKUP(Data!$AB511,Name!$B:$F,5,FALSE)</f>
        <v>Onsite</v>
      </c>
      <c r="AG511" s="40" t="s">
        <v>47</v>
      </c>
      <c r="AH511" s="40" t="s">
        <v>48</v>
      </c>
      <c r="AI511" s="40" t="s">
        <v>455</v>
      </c>
      <c r="AJ511" s="40" t="s">
        <v>2668</v>
      </c>
      <c r="AK511" s="40" t="s">
        <v>515</v>
      </c>
      <c r="AL511" s="46"/>
      <c r="AM511" s="40" t="s">
        <v>39</v>
      </c>
      <c r="AN511" s="40" t="s">
        <v>50</v>
      </c>
      <c r="AO511" s="47">
        <v>0</v>
      </c>
      <c r="AP511" s="41">
        <v>44818.65053240741</v>
      </c>
      <c r="AQ511" s="48" t="s">
        <v>56</v>
      </c>
      <c r="AR511">
        <f t="shared" si="31"/>
        <v>13</v>
      </c>
      <c r="AS511" s="35">
        <v>0.5493055555555556</v>
      </c>
    </row>
    <row r="512" spans="1:45" ht="24" hidden="1" customHeight="1">
      <c r="A512" s="10" t="s">
        <v>35</v>
      </c>
      <c r="B512" s="10" t="s">
        <v>178</v>
      </c>
      <c r="C512" s="42">
        <v>44818.696527777778</v>
      </c>
      <c r="D512" s="42">
        <v>44818.561111111114</v>
      </c>
      <c r="E512" s="10">
        <v>2022</v>
      </c>
      <c r="F512" s="10">
        <f t="shared" si="28"/>
        <v>9</v>
      </c>
      <c r="G512" s="10">
        <f t="shared" si="29"/>
        <v>14</v>
      </c>
      <c r="H512" s="50">
        <f t="shared" si="30"/>
        <v>0.56111111111111112</v>
      </c>
      <c r="I512" s="38" t="s">
        <v>37</v>
      </c>
      <c r="J512" s="38" t="s">
        <v>2669</v>
      </c>
      <c r="K512" s="36">
        <v>11641</v>
      </c>
      <c r="L512" s="39">
        <v>44830.420115740744</v>
      </c>
      <c r="M512" s="38" t="s">
        <v>38</v>
      </c>
      <c r="N512" s="38" t="s">
        <v>39</v>
      </c>
      <c r="O512" s="39"/>
      <c r="P512" s="38" t="s">
        <v>40</v>
      </c>
      <c r="Q512" s="38" t="s">
        <v>41</v>
      </c>
      <c r="R512" s="36">
        <v>1</v>
      </c>
      <c r="S512" s="38" t="s">
        <v>73</v>
      </c>
      <c r="T512" s="36">
        <v>0</v>
      </c>
      <c r="U512" s="38" t="s">
        <v>41</v>
      </c>
      <c r="V512" s="36">
        <v>8126</v>
      </c>
      <c r="W512" s="38" t="s">
        <v>995</v>
      </c>
      <c r="X512" s="38" t="s">
        <v>996</v>
      </c>
      <c r="Y512" s="38" t="s">
        <v>45</v>
      </c>
      <c r="Z512" s="38" t="s">
        <v>2670</v>
      </c>
      <c r="AA512" s="39">
        <v>44818.683344907404</v>
      </c>
      <c r="AB512" s="38" t="s">
        <v>46</v>
      </c>
      <c r="AC512" s="10" t="str">
        <f>VLOOKUP(Data!$AB512,Name!$B:$F,2,FALSE)</f>
        <v>IT Support</v>
      </c>
      <c r="AD512" s="10" t="str">
        <f>VLOOKUP(Data!$AB512,Name!$B:$F,3,FALSE)</f>
        <v>Point IT</v>
      </c>
      <c r="AE512" s="10" t="str">
        <f>VLOOKUP(Data!$AB512,Name!$B:$F,4,FALSE)</f>
        <v>Second tier</v>
      </c>
      <c r="AF512" s="10" t="str">
        <f>VLOOKUP(Data!$AB512,Name!$B:$F,5,FALSE)</f>
        <v>Onsite</v>
      </c>
      <c r="AG512" s="38" t="s">
        <v>47</v>
      </c>
      <c r="AH512" s="38" t="s">
        <v>48</v>
      </c>
      <c r="AI512" s="38" t="s">
        <v>182</v>
      </c>
      <c r="AJ512" s="38" t="s">
        <v>2671</v>
      </c>
      <c r="AK512" s="38" t="s">
        <v>670</v>
      </c>
      <c r="AL512" s="43"/>
      <c r="AM512" s="38" t="s">
        <v>39</v>
      </c>
      <c r="AN512" s="38" t="s">
        <v>53</v>
      </c>
      <c r="AO512" s="44">
        <v>0</v>
      </c>
      <c r="AP512" s="39">
        <v>44825.666643518518</v>
      </c>
      <c r="AQ512" s="45" t="s">
        <v>41</v>
      </c>
      <c r="AR512">
        <f t="shared" si="31"/>
        <v>13</v>
      </c>
      <c r="AS512" s="35">
        <v>0.56111111111111112</v>
      </c>
    </row>
    <row r="513" spans="1:45" ht="24" hidden="1" customHeight="1">
      <c r="A513" s="10" t="s">
        <v>35</v>
      </c>
      <c r="B513" s="10" t="s">
        <v>178</v>
      </c>
      <c r="C513" s="42">
        <v>44823.524305555555</v>
      </c>
      <c r="D513" s="42">
        <v>44818.564583333333</v>
      </c>
      <c r="E513" s="10">
        <v>2022</v>
      </c>
      <c r="F513" s="10">
        <f t="shared" si="28"/>
        <v>9</v>
      </c>
      <c r="G513" s="10">
        <f t="shared" si="29"/>
        <v>14</v>
      </c>
      <c r="H513" s="50">
        <f t="shared" si="30"/>
        <v>0.56458333333333333</v>
      </c>
      <c r="I513" s="40" t="s">
        <v>37</v>
      </c>
      <c r="J513" s="40" t="s">
        <v>2672</v>
      </c>
      <c r="K513" s="37">
        <v>11642</v>
      </c>
      <c r="L513" s="41">
        <v>44833.381898148145</v>
      </c>
      <c r="M513" s="40" t="s">
        <v>38</v>
      </c>
      <c r="N513" s="40" t="s">
        <v>39</v>
      </c>
      <c r="O513" s="41"/>
      <c r="P513" s="40" t="s">
        <v>40</v>
      </c>
      <c r="Q513" s="40" t="s">
        <v>56</v>
      </c>
      <c r="R513" s="37">
        <v>1</v>
      </c>
      <c r="S513" s="40" t="s">
        <v>179</v>
      </c>
      <c r="T513" s="37">
        <v>0</v>
      </c>
      <c r="U513" s="40" t="s">
        <v>56</v>
      </c>
      <c r="V513" s="37">
        <v>830687517</v>
      </c>
      <c r="W513" s="40" t="s">
        <v>396</v>
      </c>
      <c r="X513" s="40" t="s">
        <v>397</v>
      </c>
      <c r="Y513" s="40" t="s">
        <v>45</v>
      </c>
      <c r="Z513" s="40" t="s">
        <v>2673</v>
      </c>
      <c r="AA513" s="41">
        <v>44821.490555555552</v>
      </c>
      <c r="AB513" s="40" t="s">
        <v>46</v>
      </c>
      <c r="AC513" s="10" t="str">
        <f>VLOOKUP(Data!$AB513,Name!$B:$F,2,FALSE)</f>
        <v>IT Support</v>
      </c>
      <c r="AD513" s="10" t="str">
        <f>VLOOKUP(Data!$AB513,Name!$B:$F,3,FALSE)</f>
        <v>Point IT</v>
      </c>
      <c r="AE513" s="10" t="str">
        <f>VLOOKUP(Data!$AB513,Name!$B:$F,4,FALSE)</f>
        <v>Second tier</v>
      </c>
      <c r="AF513" s="10" t="str">
        <f>VLOOKUP(Data!$AB513,Name!$B:$F,5,FALSE)</f>
        <v>Onsite</v>
      </c>
      <c r="AG513" s="40" t="s">
        <v>47</v>
      </c>
      <c r="AH513" s="40" t="s">
        <v>48</v>
      </c>
      <c r="AI513" s="40" t="s">
        <v>182</v>
      </c>
      <c r="AJ513" s="40" t="s">
        <v>2674</v>
      </c>
      <c r="AK513" s="40" t="s">
        <v>2289</v>
      </c>
      <c r="AL513" s="46"/>
      <c r="AM513" s="40" t="s">
        <v>39</v>
      </c>
      <c r="AN513" s="40" t="s">
        <v>53</v>
      </c>
      <c r="AO513" s="47">
        <v>0</v>
      </c>
      <c r="AP513" s="41">
        <v>44823.524953703702</v>
      </c>
      <c r="AQ513" s="48" t="s">
        <v>56</v>
      </c>
      <c r="AR513">
        <f t="shared" si="31"/>
        <v>13</v>
      </c>
      <c r="AS513" s="35">
        <v>0.56458333333333333</v>
      </c>
    </row>
    <row r="514" spans="1:45" ht="24" hidden="1" customHeight="1">
      <c r="A514" s="10" t="s">
        <v>35</v>
      </c>
      <c r="B514" s="10" t="s">
        <v>171</v>
      </c>
      <c r="C514" s="42">
        <v>44818.586805555555</v>
      </c>
      <c r="D514" s="42">
        <v>44818.572916666664</v>
      </c>
      <c r="E514" s="10">
        <v>2022</v>
      </c>
      <c r="F514" s="10">
        <f t="shared" si="28"/>
        <v>9</v>
      </c>
      <c r="G514" s="10">
        <f t="shared" si="29"/>
        <v>14</v>
      </c>
      <c r="H514" s="50">
        <f t="shared" si="30"/>
        <v>0.57291666666666663</v>
      </c>
      <c r="I514" s="38" t="s">
        <v>37</v>
      </c>
      <c r="J514" s="38" t="s">
        <v>2675</v>
      </c>
      <c r="K514" s="36">
        <v>11643</v>
      </c>
      <c r="L514" s="39">
        <v>44830.573194444441</v>
      </c>
      <c r="M514" s="38" t="s">
        <v>38</v>
      </c>
      <c r="N514" s="38" t="s">
        <v>39</v>
      </c>
      <c r="O514" s="39"/>
      <c r="P514" s="38" t="s">
        <v>40</v>
      </c>
      <c r="Q514" s="38" t="s">
        <v>56</v>
      </c>
      <c r="R514" s="36">
        <v>1</v>
      </c>
      <c r="S514" s="38" t="s">
        <v>42</v>
      </c>
      <c r="T514" s="36">
        <v>0</v>
      </c>
      <c r="U514" s="38" t="s">
        <v>56</v>
      </c>
      <c r="V514" s="36">
        <v>6235</v>
      </c>
      <c r="W514" s="38" t="s">
        <v>1553</v>
      </c>
      <c r="X514" s="38" t="s">
        <v>1554</v>
      </c>
      <c r="Y514" s="38" t="s">
        <v>45</v>
      </c>
      <c r="Z514" s="38" t="s">
        <v>2676</v>
      </c>
      <c r="AA514" s="39">
        <v>44818.587152777778</v>
      </c>
      <c r="AB514" s="38" t="s">
        <v>223</v>
      </c>
      <c r="AC514" s="10" t="str">
        <f>VLOOKUP(Data!$AB514,Name!$B:$F,2,FALSE)</f>
        <v>IT Support</v>
      </c>
      <c r="AD514" s="10" t="str">
        <f>VLOOKUP(Data!$AB514,Name!$B:$F,3,FALSE)</f>
        <v>Point IT</v>
      </c>
      <c r="AE514" s="10" t="str">
        <f>VLOOKUP(Data!$AB514,Name!$B:$F,4,FALSE)</f>
        <v>Second tier</v>
      </c>
      <c r="AF514" s="10" t="str">
        <f>VLOOKUP(Data!$AB514,Name!$B:$F,5,FALSE)</f>
        <v>Onsite</v>
      </c>
      <c r="AG514" s="38" t="s">
        <v>47</v>
      </c>
      <c r="AH514" s="38" t="s">
        <v>48</v>
      </c>
      <c r="AI514" s="38" t="s">
        <v>210</v>
      </c>
      <c r="AJ514" s="38" t="s">
        <v>2677</v>
      </c>
      <c r="AK514" s="38" t="s">
        <v>2168</v>
      </c>
      <c r="AL514" s="43"/>
      <c r="AM514" s="38" t="s">
        <v>39</v>
      </c>
      <c r="AN514" s="38" t="s">
        <v>50</v>
      </c>
      <c r="AO514" s="44">
        <v>0</v>
      </c>
      <c r="AP514" s="39">
        <v>44818.587152777778</v>
      </c>
      <c r="AQ514" s="45" t="s">
        <v>56</v>
      </c>
      <c r="AR514">
        <f t="shared" si="31"/>
        <v>13</v>
      </c>
      <c r="AS514" s="35">
        <v>0.57291666666666663</v>
      </c>
    </row>
    <row r="515" spans="1:45" ht="24" hidden="1" customHeight="1">
      <c r="A515" s="10" t="s">
        <v>35</v>
      </c>
      <c r="B515" s="10" t="s">
        <v>178</v>
      </c>
      <c r="C515" s="10"/>
      <c r="D515" s="42">
        <v>44818.573611111111</v>
      </c>
      <c r="E515" s="10">
        <v>2022</v>
      </c>
      <c r="F515" s="10">
        <f t="shared" ref="F515:F578" si="32">MONTH(D515)</f>
        <v>9</v>
      </c>
      <c r="G515" s="10">
        <f t="shared" ref="G515:G578" si="33">DAY(D515)</f>
        <v>14</v>
      </c>
      <c r="H515" s="50">
        <f t="shared" ref="H515:H578" si="34">TIME(HOUR(D515),MINUTE(D515),SECOND(D515))</f>
        <v>0.57361111111111118</v>
      </c>
      <c r="I515" s="40" t="s">
        <v>37</v>
      </c>
      <c r="J515" s="40" t="s">
        <v>2678</v>
      </c>
      <c r="K515" s="37">
        <v>11644</v>
      </c>
      <c r="L515" s="41">
        <v>44830.574305555558</v>
      </c>
      <c r="M515" s="40" t="s">
        <v>627</v>
      </c>
      <c r="N515" s="40" t="s">
        <v>45</v>
      </c>
      <c r="O515" s="41">
        <v>44818.577939814815</v>
      </c>
      <c r="P515" s="40" t="s">
        <v>40</v>
      </c>
      <c r="Q515" s="40" t="s">
        <v>56</v>
      </c>
      <c r="R515" s="37">
        <v>2</v>
      </c>
      <c r="S515" s="40" t="s">
        <v>179</v>
      </c>
      <c r="T515" s="37">
        <v>1</v>
      </c>
      <c r="U515" s="40" t="s">
        <v>56</v>
      </c>
      <c r="V515" s="37">
        <v>8805</v>
      </c>
      <c r="W515" s="40" t="s">
        <v>388</v>
      </c>
      <c r="X515" s="40" t="s">
        <v>389</v>
      </c>
      <c r="Y515" s="40" t="s">
        <v>39</v>
      </c>
      <c r="Z515" s="40" t="s">
        <v>39</v>
      </c>
      <c r="AA515" s="41"/>
      <c r="AB515" s="40" t="s">
        <v>67</v>
      </c>
      <c r="AC515" s="10" t="str">
        <f>VLOOKUP(Data!$AB515,Name!$B:$F,2,FALSE)</f>
        <v>IT Support</v>
      </c>
      <c r="AD515" s="10" t="str">
        <f>VLOOKUP(Data!$AB515,Name!$B:$F,3,FALSE)</f>
        <v>Point IT</v>
      </c>
      <c r="AE515" s="10" t="str">
        <f>VLOOKUP(Data!$AB515,Name!$B:$F,4,FALSE)</f>
        <v>Second tier</v>
      </c>
      <c r="AF515" s="10" t="str">
        <f>VLOOKUP(Data!$AB515,Name!$B:$F,5,FALSE)</f>
        <v>Onsite</v>
      </c>
      <c r="AG515" s="40" t="s">
        <v>47</v>
      </c>
      <c r="AH515" s="40" t="s">
        <v>216</v>
      </c>
      <c r="AI515" s="40" t="s">
        <v>230</v>
      </c>
      <c r="AJ515" s="40" t="s">
        <v>2679</v>
      </c>
      <c r="AK515" s="40" t="s">
        <v>1288</v>
      </c>
      <c r="AL515" s="46"/>
      <c r="AM515" s="40" t="s">
        <v>39</v>
      </c>
      <c r="AN515" s="40" t="s">
        <v>53</v>
      </c>
      <c r="AO515" s="47">
        <v>0</v>
      </c>
      <c r="AP515" s="41">
        <v>44820.689317129632</v>
      </c>
      <c r="AQ515" s="48" t="s">
        <v>56</v>
      </c>
      <c r="AR515">
        <f t="shared" ref="AR515:AR578" si="35">HOUR(AS515)</f>
        <v>13</v>
      </c>
      <c r="AS515" s="35">
        <v>0.57361111111111118</v>
      </c>
    </row>
    <row r="516" spans="1:45" ht="24" hidden="1" customHeight="1">
      <c r="A516" s="10" t="s">
        <v>35</v>
      </c>
      <c r="B516" s="10" t="s">
        <v>982</v>
      </c>
      <c r="C516" s="10"/>
      <c r="D516" s="42">
        <v>44818.580555555556</v>
      </c>
      <c r="E516" s="10">
        <v>2022</v>
      </c>
      <c r="F516" s="10">
        <f t="shared" si="32"/>
        <v>9</v>
      </c>
      <c r="G516" s="10">
        <f t="shared" si="33"/>
        <v>14</v>
      </c>
      <c r="H516" s="50">
        <f t="shared" si="34"/>
        <v>0.5805555555555556</v>
      </c>
      <c r="I516" s="38" t="s">
        <v>37</v>
      </c>
      <c r="J516" s="38" t="s">
        <v>39</v>
      </c>
      <c r="K516" s="36">
        <v>11645</v>
      </c>
      <c r="L516" s="39">
        <v>44832.416666666664</v>
      </c>
      <c r="M516" s="38" t="s">
        <v>38</v>
      </c>
      <c r="N516" s="38" t="s">
        <v>39</v>
      </c>
      <c r="O516" s="39"/>
      <c r="P516" s="38" t="s">
        <v>40</v>
      </c>
      <c r="Q516" s="38" t="s">
        <v>56</v>
      </c>
      <c r="R516" s="36">
        <v>1</v>
      </c>
      <c r="S516" s="38" t="s">
        <v>39</v>
      </c>
      <c r="T516" s="36">
        <v>0</v>
      </c>
      <c r="U516" s="38" t="s">
        <v>41</v>
      </c>
      <c r="V516" s="36">
        <v>639324324</v>
      </c>
      <c r="W516" s="38" t="s">
        <v>2680</v>
      </c>
      <c r="X516" s="38" t="s">
        <v>2681</v>
      </c>
      <c r="Y516" s="38" t="s">
        <v>39</v>
      </c>
      <c r="Z516" s="38" t="s">
        <v>39</v>
      </c>
      <c r="AA516" s="39"/>
      <c r="AB516" s="38" t="s">
        <v>535</v>
      </c>
      <c r="AC516" s="10" t="str">
        <f>VLOOKUP(Data!$AB516,Name!$B:$F,2,FALSE)</f>
        <v>ปรึกษาเทคโนโลยีสารสนเทศ ด้านบริหารโครงการขนาดใหญ่</v>
      </c>
      <c r="AD516" s="10" t="str">
        <f>VLOOKUP(Data!$AB516,Name!$B:$F,3,FALSE)</f>
        <v>CRA</v>
      </c>
      <c r="AE516" s="10" t="str">
        <f>VLOOKUP(Data!$AB516,Name!$B:$F,4,FALSE)</f>
        <v>Second tier</v>
      </c>
      <c r="AF516" s="10" t="str">
        <f>VLOOKUP(Data!$AB516,Name!$B:$F,5,FALSE)</f>
        <v>Second tier</v>
      </c>
      <c r="AG516" s="38" t="s">
        <v>47</v>
      </c>
      <c r="AH516" s="38" t="s">
        <v>160</v>
      </c>
      <c r="AI516" s="38" t="s">
        <v>983</v>
      </c>
      <c r="AJ516" s="38" t="s">
        <v>2682</v>
      </c>
      <c r="AK516" s="38" t="s">
        <v>464</v>
      </c>
      <c r="AL516" s="43"/>
      <c r="AM516" s="38" t="s">
        <v>39</v>
      </c>
      <c r="AN516" s="38" t="s">
        <v>53</v>
      </c>
      <c r="AO516" s="44">
        <v>0</v>
      </c>
      <c r="AP516" s="39">
        <v>44827.550706018519</v>
      </c>
      <c r="AQ516" s="45" t="s">
        <v>56</v>
      </c>
      <c r="AR516">
        <f t="shared" si="35"/>
        <v>13</v>
      </c>
      <c r="AS516" s="35">
        <v>0.5805555555555556</v>
      </c>
    </row>
    <row r="517" spans="1:45" ht="24" customHeight="1">
      <c r="A517" s="10" t="s">
        <v>35</v>
      </c>
      <c r="B517" s="10" t="s">
        <v>1527</v>
      </c>
      <c r="C517" s="42">
        <v>44818.589583333334</v>
      </c>
      <c r="D517" s="42">
        <v>44818.582638888889</v>
      </c>
      <c r="E517" s="10">
        <v>2022</v>
      </c>
      <c r="F517" s="10">
        <f t="shared" si="32"/>
        <v>9</v>
      </c>
      <c r="G517" s="10">
        <f t="shared" si="33"/>
        <v>14</v>
      </c>
      <c r="H517" s="50">
        <f t="shared" si="34"/>
        <v>0.58263888888888882</v>
      </c>
      <c r="I517" s="40" t="s">
        <v>39</v>
      </c>
      <c r="J517" s="40" t="s">
        <v>2683</v>
      </c>
      <c r="K517" s="37">
        <v>11646</v>
      </c>
      <c r="L517" s="41">
        <v>44830.583715277775</v>
      </c>
      <c r="M517" s="40" t="s">
        <v>2684</v>
      </c>
      <c r="N517" s="40" t="s">
        <v>45</v>
      </c>
      <c r="O517" s="41">
        <v>44818.58803240741</v>
      </c>
      <c r="P517" s="40" t="s">
        <v>40</v>
      </c>
      <c r="Q517" s="40" t="s">
        <v>56</v>
      </c>
      <c r="R517" s="37">
        <v>1</v>
      </c>
      <c r="S517" s="40" t="s">
        <v>135</v>
      </c>
      <c r="T517" s="37">
        <v>1</v>
      </c>
      <c r="U517" s="40" t="s">
        <v>56</v>
      </c>
      <c r="V517" s="37">
        <v>8496</v>
      </c>
      <c r="W517" s="40" t="s">
        <v>1043</v>
      </c>
      <c r="X517" s="40" t="s">
        <v>1044</v>
      </c>
      <c r="Y517" s="40" t="s">
        <v>45</v>
      </c>
      <c r="Z517" s="40" t="s">
        <v>2685</v>
      </c>
      <c r="AA517" s="41">
        <v>44818.589907407404</v>
      </c>
      <c r="AB517" s="40" t="s">
        <v>110</v>
      </c>
      <c r="AC517" s="10" t="str">
        <f>VLOOKUP(Data!$AB517,Name!$B:$F,2,FALSE)</f>
        <v>E-sarabun</v>
      </c>
      <c r="AD517" s="10" t="str">
        <f>VLOOKUP(Data!$AB517,Name!$B:$F,3,FALSE)</f>
        <v>CRA</v>
      </c>
      <c r="AE517" s="10" t="str">
        <f>VLOOKUP(Data!$AB517,Name!$B:$F,4,FALSE)</f>
        <v>Second tier</v>
      </c>
      <c r="AF517" s="10" t="str">
        <f>VLOOKUP(Data!$AB517,Name!$B:$F,5,FALSE)</f>
        <v>Second tier</v>
      </c>
      <c r="AG517" s="40" t="s">
        <v>47</v>
      </c>
      <c r="AH517" s="40" t="s">
        <v>48</v>
      </c>
      <c r="AI517" s="40" t="s">
        <v>97</v>
      </c>
      <c r="AJ517" s="40" t="s">
        <v>2686</v>
      </c>
      <c r="AK517" s="40" t="s">
        <v>517</v>
      </c>
      <c r="AL517" s="46"/>
      <c r="AM517" s="40" t="s">
        <v>39</v>
      </c>
      <c r="AN517" s="40" t="s">
        <v>50</v>
      </c>
      <c r="AO517" s="47">
        <v>0</v>
      </c>
      <c r="AP517" s="41">
        <v>44818.589907407404</v>
      </c>
      <c r="AQ517" s="48" t="s">
        <v>56</v>
      </c>
      <c r="AR517">
        <f t="shared" si="35"/>
        <v>13</v>
      </c>
      <c r="AS517" s="35">
        <v>0.58263888888888882</v>
      </c>
    </row>
    <row r="518" spans="1:45" ht="24" hidden="1" customHeight="1">
      <c r="A518" s="10" t="s">
        <v>35</v>
      </c>
      <c r="B518" s="10" t="s">
        <v>73</v>
      </c>
      <c r="C518" s="42">
        <v>44818.650694444441</v>
      </c>
      <c r="D518" s="42">
        <v>44818.59097222222</v>
      </c>
      <c r="E518" s="10">
        <v>2022</v>
      </c>
      <c r="F518" s="10">
        <f t="shared" si="32"/>
        <v>9</v>
      </c>
      <c r="G518" s="10">
        <f t="shared" si="33"/>
        <v>14</v>
      </c>
      <c r="H518" s="50">
        <f t="shared" si="34"/>
        <v>0.59097222222222223</v>
      </c>
      <c r="I518" s="38" t="s">
        <v>37</v>
      </c>
      <c r="J518" s="38" t="s">
        <v>2687</v>
      </c>
      <c r="K518" s="36">
        <v>11647</v>
      </c>
      <c r="L518" s="39">
        <v>44837.632916666669</v>
      </c>
      <c r="M518" s="38" t="s">
        <v>38</v>
      </c>
      <c r="N518" s="38" t="s">
        <v>39</v>
      </c>
      <c r="O518" s="39"/>
      <c r="P518" s="38" t="s">
        <v>40</v>
      </c>
      <c r="Q518" s="38" t="s">
        <v>56</v>
      </c>
      <c r="R518" s="36">
        <v>1</v>
      </c>
      <c r="S518" s="38" t="s">
        <v>42</v>
      </c>
      <c r="T518" s="36">
        <v>0</v>
      </c>
      <c r="U518" s="38" t="s">
        <v>56</v>
      </c>
      <c r="V518" s="36">
        <v>870935993</v>
      </c>
      <c r="W518" s="38" t="s">
        <v>2688</v>
      </c>
      <c r="X518" s="38" t="s">
        <v>2689</v>
      </c>
      <c r="Y518" s="38" t="s">
        <v>45</v>
      </c>
      <c r="Z518" s="38" t="s">
        <v>2341</v>
      </c>
      <c r="AA518" s="39">
        <v>44818.626215277778</v>
      </c>
      <c r="AB518" s="38" t="s">
        <v>59</v>
      </c>
      <c r="AC518" s="10" t="str">
        <f>VLOOKUP(Data!$AB518,Name!$B:$F,2,FALSE)</f>
        <v>PC Team</v>
      </c>
      <c r="AD518" s="10" t="str">
        <f>VLOOKUP(Data!$AB518,Name!$B:$F,3,FALSE)</f>
        <v>7Sense (Lenovo)</v>
      </c>
      <c r="AE518" s="10" t="str">
        <f>VLOOKUP(Data!$AB518,Name!$B:$F,4,FALSE)</f>
        <v>Second tier</v>
      </c>
      <c r="AF518" s="10" t="str">
        <f>VLOOKUP(Data!$AB518,Name!$B:$F,5,FALSE)</f>
        <v>Onsite</v>
      </c>
      <c r="AG518" s="38" t="s">
        <v>47</v>
      </c>
      <c r="AH518" s="38" t="s">
        <v>48</v>
      </c>
      <c r="AI518" s="38" t="s">
        <v>77</v>
      </c>
      <c r="AJ518" s="38" t="s">
        <v>2690</v>
      </c>
      <c r="AK518" s="38" t="s">
        <v>864</v>
      </c>
      <c r="AL518" s="43"/>
      <c r="AM518" s="38" t="s">
        <v>39</v>
      </c>
      <c r="AN518" s="38" t="s">
        <v>50</v>
      </c>
      <c r="AO518" s="44">
        <v>0</v>
      </c>
      <c r="AP518" s="39">
        <v>44825.666944444441</v>
      </c>
      <c r="AQ518" s="45" t="s">
        <v>56</v>
      </c>
      <c r="AR518">
        <f t="shared" si="35"/>
        <v>14</v>
      </c>
      <c r="AS518" s="35">
        <v>0.59097222222222223</v>
      </c>
    </row>
    <row r="519" spans="1:45" ht="24" hidden="1" customHeight="1">
      <c r="A519" s="10" t="s">
        <v>35</v>
      </c>
      <c r="B519" s="10" t="s">
        <v>2348</v>
      </c>
      <c r="C519" s="42">
        <v>44818.696527777778</v>
      </c>
      <c r="D519" s="42">
        <v>44818.591666666667</v>
      </c>
      <c r="E519" s="10">
        <v>2022</v>
      </c>
      <c r="F519" s="10">
        <f t="shared" si="32"/>
        <v>9</v>
      </c>
      <c r="G519" s="10">
        <f t="shared" si="33"/>
        <v>14</v>
      </c>
      <c r="H519" s="50">
        <f t="shared" si="34"/>
        <v>0.59166666666666667</v>
      </c>
      <c r="I519" s="40" t="s">
        <v>37</v>
      </c>
      <c r="J519" s="40" t="s">
        <v>2691</v>
      </c>
      <c r="K519" s="37">
        <v>11648</v>
      </c>
      <c r="L519" s="41">
        <v>44830.630532407406</v>
      </c>
      <c r="M519" s="40" t="s">
        <v>38</v>
      </c>
      <c r="N519" s="40" t="s">
        <v>39</v>
      </c>
      <c r="O519" s="41"/>
      <c r="P519" s="40" t="s">
        <v>40</v>
      </c>
      <c r="Q519" s="40" t="s">
        <v>56</v>
      </c>
      <c r="R519" s="37">
        <v>1</v>
      </c>
      <c r="S519" s="40" t="s">
        <v>82</v>
      </c>
      <c r="T519" s="37">
        <v>0</v>
      </c>
      <c r="U519" s="40" t="s">
        <v>56</v>
      </c>
      <c r="V519" s="37">
        <v>8702</v>
      </c>
      <c r="W519" s="40" t="s">
        <v>2692</v>
      </c>
      <c r="X519" s="40" t="s">
        <v>2693</v>
      </c>
      <c r="Y519" s="40" t="s">
        <v>45</v>
      </c>
      <c r="Z519" s="40" t="s">
        <v>2694</v>
      </c>
      <c r="AA519" s="41">
        <v>44818.659108796295</v>
      </c>
      <c r="AB519" s="40" t="s">
        <v>51</v>
      </c>
      <c r="AC519" s="10" t="str">
        <f>VLOOKUP(Data!$AB519,Name!$B:$F,2,FALSE)</f>
        <v>IT Support</v>
      </c>
      <c r="AD519" s="10" t="str">
        <f>VLOOKUP(Data!$AB519,Name!$B:$F,3,FALSE)</f>
        <v>Point IT</v>
      </c>
      <c r="AE519" s="10" t="str">
        <f>VLOOKUP(Data!$AB519,Name!$B:$F,4,FALSE)</f>
        <v>Second tier</v>
      </c>
      <c r="AF519" s="10" t="str">
        <f>VLOOKUP(Data!$AB519,Name!$B:$F,5,FALSE)</f>
        <v>Onsite</v>
      </c>
      <c r="AG519" s="40" t="s">
        <v>52</v>
      </c>
      <c r="AH519" s="40" t="s">
        <v>48</v>
      </c>
      <c r="AI519" s="40" t="s">
        <v>474</v>
      </c>
      <c r="AJ519" s="40" t="s">
        <v>2691</v>
      </c>
      <c r="AK519" s="40" t="s">
        <v>907</v>
      </c>
      <c r="AL519" s="46">
        <v>44625</v>
      </c>
      <c r="AM519" s="40" t="s">
        <v>39</v>
      </c>
      <c r="AN519" s="40" t="s">
        <v>50</v>
      </c>
      <c r="AO519" s="47">
        <v>0</v>
      </c>
      <c r="AP519" s="41">
        <v>44826.362013888887</v>
      </c>
      <c r="AQ519" s="48" t="s">
        <v>56</v>
      </c>
      <c r="AR519">
        <f t="shared" si="35"/>
        <v>14</v>
      </c>
      <c r="AS519" s="35">
        <v>0.59166666666666667</v>
      </c>
    </row>
    <row r="520" spans="1:45" ht="24" hidden="1" customHeight="1">
      <c r="A520" s="10" t="s">
        <v>35</v>
      </c>
      <c r="B520" s="10" t="s">
        <v>329</v>
      </c>
      <c r="C520" s="10"/>
      <c r="D520" s="42">
        <v>44818.591666666667</v>
      </c>
      <c r="E520" s="10">
        <v>2022</v>
      </c>
      <c r="F520" s="10">
        <f t="shared" si="32"/>
        <v>9</v>
      </c>
      <c r="G520" s="10">
        <f t="shared" si="33"/>
        <v>14</v>
      </c>
      <c r="H520" s="50">
        <f t="shared" si="34"/>
        <v>0.59166666666666667</v>
      </c>
      <c r="I520" s="38" t="s">
        <v>793</v>
      </c>
      <c r="J520" s="38" t="s">
        <v>2695</v>
      </c>
      <c r="K520" s="36">
        <v>11649</v>
      </c>
      <c r="L520" s="39">
        <v>44823.467534722222</v>
      </c>
      <c r="M520" s="38" t="s">
        <v>38</v>
      </c>
      <c r="N520" s="38" t="s">
        <v>39</v>
      </c>
      <c r="O520" s="39"/>
      <c r="P520" s="38" t="s">
        <v>40</v>
      </c>
      <c r="Q520" s="38" t="s">
        <v>41</v>
      </c>
      <c r="R520" s="36">
        <v>1</v>
      </c>
      <c r="S520" s="38" t="s">
        <v>102</v>
      </c>
      <c r="T520" s="36">
        <v>0</v>
      </c>
      <c r="U520" s="38" t="s">
        <v>41</v>
      </c>
      <c r="V520" s="36">
        <v>6048</v>
      </c>
      <c r="W520" s="38" t="s">
        <v>2696</v>
      </c>
      <c r="X520" s="38" t="s">
        <v>2697</v>
      </c>
      <c r="Y520" s="38" t="s">
        <v>39</v>
      </c>
      <c r="Z520" s="38" t="s">
        <v>39</v>
      </c>
      <c r="AA520" s="39"/>
      <c r="AB520" s="38" t="s">
        <v>227</v>
      </c>
      <c r="AC520" s="10" t="str">
        <f>VLOOKUP(Data!$AB520,Name!$B:$F,2,FALSE)</f>
        <v>Programer</v>
      </c>
      <c r="AD520" s="10" t="str">
        <f>VLOOKUP(Data!$AB520,Name!$B:$F,3,FALSE)</f>
        <v>CRA</v>
      </c>
      <c r="AE520" s="10" t="str">
        <f>VLOOKUP(Data!$AB520,Name!$B:$F,4,FALSE)</f>
        <v>Second tier</v>
      </c>
      <c r="AF520" s="10" t="str">
        <f>VLOOKUP(Data!$AB520,Name!$B:$F,5,FALSE)</f>
        <v>Second tier</v>
      </c>
      <c r="AG520" s="38" t="s">
        <v>479</v>
      </c>
      <c r="AH520" s="38" t="s">
        <v>160</v>
      </c>
      <c r="AI520" s="38" t="s">
        <v>330</v>
      </c>
      <c r="AJ520" s="38" t="s">
        <v>927</v>
      </c>
      <c r="AK520" s="38" t="s">
        <v>794</v>
      </c>
      <c r="AL520" s="43"/>
      <c r="AM520" s="38" t="s">
        <v>39</v>
      </c>
      <c r="AN520" s="38" t="s">
        <v>53</v>
      </c>
      <c r="AO520" s="44">
        <v>0</v>
      </c>
      <c r="AP520" s="39">
        <v>44818.595312500001</v>
      </c>
      <c r="AQ520" s="45" t="s">
        <v>41</v>
      </c>
      <c r="AR520">
        <f t="shared" si="35"/>
        <v>14</v>
      </c>
      <c r="AS520" s="35">
        <v>0.59166666666666667</v>
      </c>
    </row>
    <row r="521" spans="1:45" ht="24" customHeight="1">
      <c r="A521" s="10" t="s">
        <v>35</v>
      </c>
      <c r="B521" s="10" t="s">
        <v>1527</v>
      </c>
      <c r="C521" s="42">
        <v>44818.615277777775</v>
      </c>
      <c r="D521" s="42">
        <v>44818.59375</v>
      </c>
      <c r="E521" s="10">
        <v>2022</v>
      </c>
      <c r="F521" s="10">
        <f t="shared" si="32"/>
        <v>9</v>
      </c>
      <c r="G521" s="10">
        <f t="shared" si="33"/>
        <v>14</v>
      </c>
      <c r="H521" s="50">
        <f t="shared" si="34"/>
        <v>0.59375</v>
      </c>
      <c r="I521" s="40" t="s">
        <v>37</v>
      </c>
      <c r="J521" s="40" t="s">
        <v>39</v>
      </c>
      <c r="K521" s="37">
        <v>11650</v>
      </c>
      <c r="L521" s="41">
        <v>44823.469456018516</v>
      </c>
      <c r="M521" s="40" t="s">
        <v>38</v>
      </c>
      <c r="N521" s="40" t="s">
        <v>39</v>
      </c>
      <c r="O521" s="41"/>
      <c r="P521" s="40" t="s">
        <v>40</v>
      </c>
      <c r="Q521" s="40" t="s">
        <v>56</v>
      </c>
      <c r="R521" s="37">
        <v>1</v>
      </c>
      <c r="S521" s="40" t="s">
        <v>42</v>
      </c>
      <c r="T521" s="37">
        <v>0</v>
      </c>
      <c r="U521" s="40" t="s">
        <v>41</v>
      </c>
      <c r="V521" s="37">
        <v>8681</v>
      </c>
      <c r="W521" s="40" t="s">
        <v>2698</v>
      </c>
      <c r="X521" s="40" t="s">
        <v>2699</v>
      </c>
      <c r="Y521" s="40" t="s">
        <v>45</v>
      </c>
      <c r="Z521" s="40" t="s">
        <v>2700</v>
      </c>
      <c r="AA521" s="41">
        <v>44818.615740740737</v>
      </c>
      <c r="AB521" s="40" t="s">
        <v>96</v>
      </c>
      <c r="AC521" s="10" t="str">
        <f>VLOOKUP(Data!$AB521,Name!$B:$F,2,FALSE)</f>
        <v>E-sarabun</v>
      </c>
      <c r="AD521" s="10" t="str">
        <f>VLOOKUP(Data!$AB521,Name!$B:$F,3,FALSE)</f>
        <v>CRA</v>
      </c>
      <c r="AE521" s="10" t="str">
        <f>VLOOKUP(Data!$AB521,Name!$B:$F,4,FALSE)</f>
        <v>Second tier</v>
      </c>
      <c r="AF521" s="10" t="str">
        <f>VLOOKUP(Data!$AB521,Name!$B:$F,5,FALSE)</f>
        <v>Second tier</v>
      </c>
      <c r="AG521" s="40" t="s">
        <v>47</v>
      </c>
      <c r="AH521" s="40" t="s">
        <v>48</v>
      </c>
      <c r="AI521" s="40" t="s">
        <v>97</v>
      </c>
      <c r="AJ521" s="40" t="s">
        <v>2701</v>
      </c>
      <c r="AK521" s="40" t="s">
        <v>328</v>
      </c>
      <c r="AL521" s="46"/>
      <c r="AM521" s="40" t="s">
        <v>39</v>
      </c>
      <c r="AN521" s="40" t="s">
        <v>53</v>
      </c>
      <c r="AO521" s="47">
        <v>0</v>
      </c>
      <c r="AP521" s="41">
        <v>44818.615740740737</v>
      </c>
      <c r="AQ521" s="48" t="s">
        <v>56</v>
      </c>
      <c r="AR521">
        <f t="shared" si="35"/>
        <v>14</v>
      </c>
      <c r="AS521" s="35">
        <v>0.59375</v>
      </c>
    </row>
    <row r="522" spans="1:45" ht="24" customHeight="1">
      <c r="A522" s="10" t="s">
        <v>35</v>
      </c>
      <c r="B522" s="10" t="s">
        <v>1527</v>
      </c>
      <c r="C522" s="42">
        <v>44818.651388888888</v>
      </c>
      <c r="D522" s="42">
        <v>44818.595138888886</v>
      </c>
      <c r="E522" s="10">
        <v>2022</v>
      </c>
      <c r="F522" s="10">
        <f t="shared" si="32"/>
        <v>9</v>
      </c>
      <c r="G522" s="10">
        <f t="shared" si="33"/>
        <v>14</v>
      </c>
      <c r="H522" s="50">
        <f t="shared" si="34"/>
        <v>0.59513888888888888</v>
      </c>
      <c r="I522" s="38" t="s">
        <v>37</v>
      </c>
      <c r="J522" s="38" t="s">
        <v>2702</v>
      </c>
      <c r="K522" s="36">
        <v>11651</v>
      </c>
      <c r="L522" s="39">
        <v>44830.637604166666</v>
      </c>
      <c r="M522" s="38" t="s">
        <v>38</v>
      </c>
      <c r="N522" s="38" t="s">
        <v>39</v>
      </c>
      <c r="O522" s="39"/>
      <c r="P522" s="38" t="s">
        <v>40</v>
      </c>
      <c r="Q522" s="38" t="s">
        <v>56</v>
      </c>
      <c r="R522" s="36">
        <v>1</v>
      </c>
      <c r="S522" s="38" t="s">
        <v>104</v>
      </c>
      <c r="T522" s="36">
        <v>0</v>
      </c>
      <c r="U522" s="38" t="s">
        <v>56</v>
      </c>
      <c r="V522" s="36">
        <v>5769</v>
      </c>
      <c r="W522" s="38" t="s">
        <v>898</v>
      </c>
      <c r="X522" s="38" t="s">
        <v>2703</v>
      </c>
      <c r="Y522" s="38" t="s">
        <v>45</v>
      </c>
      <c r="Z522" s="38" t="s">
        <v>2704</v>
      </c>
      <c r="AA522" s="39">
        <v>44818.609456018516</v>
      </c>
      <c r="AB522" s="38" t="s">
        <v>103</v>
      </c>
      <c r="AC522" s="10" t="str">
        <f>VLOOKUP(Data!$AB522,Name!$B:$F,2,FALSE)</f>
        <v>IT Support</v>
      </c>
      <c r="AD522" s="10" t="str">
        <f>VLOOKUP(Data!$AB522,Name!$B:$F,3,FALSE)</f>
        <v>Point IT</v>
      </c>
      <c r="AE522" s="10" t="str">
        <f>VLOOKUP(Data!$AB522,Name!$B:$F,4,FALSE)</f>
        <v>Frist tier</v>
      </c>
      <c r="AF522" s="10" t="str">
        <f>VLOOKUP(Data!$AB522,Name!$B:$F,5,FALSE)</f>
        <v>Frist tier</v>
      </c>
      <c r="AG522" s="38" t="s">
        <v>47</v>
      </c>
      <c r="AH522" s="38" t="s">
        <v>48</v>
      </c>
      <c r="AI522" s="38" t="s">
        <v>455</v>
      </c>
      <c r="AJ522" s="38" t="s">
        <v>2705</v>
      </c>
      <c r="AK522" s="38" t="s">
        <v>521</v>
      </c>
      <c r="AL522" s="43"/>
      <c r="AM522" s="38" t="s">
        <v>39</v>
      </c>
      <c r="AN522" s="38" t="s">
        <v>50</v>
      </c>
      <c r="AO522" s="44">
        <v>0</v>
      </c>
      <c r="AP522" s="39">
        <v>44818.651493055557</v>
      </c>
      <c r="AQ522" s="45" t="s">
        <v>56</v>
      </c>
      <c r="AR522">
        <f t="shared" si="35"/>
        <v>14</v>
      </c>
      <c r="AS522" s="35">
        <v>0.59513888888888888</v>
      </c>
    </row>
    <row r="523" spans="1:45" ht="24" customHeight="1">
      <c r="A523" s="10" t="s">
        <v>35</v>
      </c>
      <c r="B523" s="10" t="s">
        <v>1527</v>
      </c>
      <c r="C523" s="42">
        <v>44818.63958333333</v>
      </c>
      <c r="D523" s="42">
        <v>44818.612500000003</v>
      </c>
      <c r="E523" s="10">
        <v>2022</v>
      </c>
      <c r="F523" s="10">
        <f t="shared" si="32"/>
        <v>9</v>
      </c>
      <c r="G523" s="10">
        <f t="shared" si="33"/>
        <v>14</v>
      </c>
      <c r="H523" s="50">
        <f t="shared" si="34"/>
        <v>0.61249999999999993</v>
      </c>
      <c r="I523" s="40" t="s">
        <v>37</v>
      </c>
      <c r="J523" s="40" t="s">
        <v>39</v>
      </c>
      <c r="K523" s="37">
        <v>11652</v>
      </c>
      <c r="L523" s="41">
        <v>44823.488194444442</v>
      </c>
      <c r="M523" s="40" t="s">
        <v>38</v>
      </c>
      <c r="N523" s="40" t="s">
        <v>39</v>
      </c>
      <c r="O523" s="41"/>
      <c r="P523" s="40" t="s">
        <v>40</v>
      </c>
      <c r="Q523" s="40" t="s">
        <v>56</v>
      </c>
      <c r="R523" s="37">
        <v>1</v>
      </c>
      <c r="S523" s="40" t="s">
        <v>135</v>
      </c>
      <c r="T523" s="37">
        <v>0</v>
      </c>
      <c r="U523" s="40" t="s">
        <v>41</v>
      </c>
      <c r="V523" s="37">
        <v>8163</v>
      </c>
      <c r="W523" s="40" t="s">
        <v>192</v>
      </c>
      <c r="X523" s="40" t="s">
        <v>2706</v>
      </c>
      <c r="Y523" s="40" t="s">
        <v>45</v>
      </c>
      <c r="Z523" s="40" t="s">
        <v>2707</v>
      </c>
      <c r="AA523" s="41">
        <v>44818.639722222222</v>
      </c>
      <c r="AB523" s="40" t="s">
        <v>110</v>
      </c>
      <c r="AC523" s="10" t="str">
        <f>VLOOKUP(Data!$AB523,Name!$B:$F,2,FALSE)</f>
        <v>E-sarabun</v>
      </c>
      <c r="AD523" s="10" t="str">
        <f>VLOOKUP(Data!$AB523,Name!$B:$F,3,FALSE)</f>
        <v>CRA</v>
      </c>
      <c r="AE523" s="10" t="str">
        <f>VLOOKUP(Data!$AB523,Name!$B:$F,4,FALSE)</f>
        <v>Second tier</v>
      </c>
      <c r="AF523" s="10" t="str">
        <f>VLOOKUP(Data!$AB523,Name!$B:$F,5,FALSE)</f>
        <v>Second tier</v>
      </c>
      <c r="AG523" s="40" t="s">
        <v>47</v>
      </c>
      <c r="AH523" s="40" t="s">
        <v>48</v>
      </c>
      <c r="AI523" s="40" t="s">
        <v>97</v>
      </c>
      <c r="AJ523" s="40" t="s">
        <v>2708</v>
      </c>
      <c r="AK523" s="40" t="s">
        <v>168</v>
      </c>
      <c r="AL523" s="46"/>
      <c r="AM523" s="40" t="s">
        <v>39</v>
      </c>
      <c r="AN523" s="40" t="s">
        <v>53</v>
      </c>
      <c r="AO523" s="47">
        <v>0</v>
      </c>
      <c r="AP523" s="41">
        <v>44818.639722222222</v>
      </c>
      <c r="AQ523" s="48" t="s">
        <v>56</v>
      </c>
      <c r="AR523">
        <f t="shared" si="35"/>
        <v>14</v>
      </c>
      <c r="AS523" s="35">
        <v>0.61249999999999993</v>
      </c>
    </row>
    <row r="524" spans="1:45" ht="24" customHeight="1">
      <c r="A524" s="10" t="s">
        <v>35</v>
      </c>
      <c r="B524" s="10" t="s">
        <v>1527</v>
      </c>
      <c r="C524" s="42">
        <v>44818.62222222222</v>
      </c>
      <c r="D524" s="42">
        <v>44818.620833333334</v>
      </c>
      <c r="E524" s="10">
        <v>2022</v>
      </c>
      <c r="F524" s="10">
        <f t="shared" si="32"/>
        <v>9</v>
      </c>
      <c r="G524" s="10">
        <f t="shared" si="33"/>
        <v>14</v>
      </c>
      <c r="H524" s="50">
        <f t="shared" si="34"/>
        <v>0.62083333333333335</v>
      </c>
      <c r="I524" s="38" t="s">
        <v>37</v>
      </c>
      <c r="J524" s="38" t="s">
        <v>2709</v>
      </c>
      <c r="K524" s="36">
        <v>11653</v>
      </c>
      <c r="L524" s="39">
        <v>44841.340219907404</v>
      </c>
      <c r="M524" s="38" t="s">
        <v>38</v>
      </c>
      <c r="N524" s="38" t="s">
        <v>39</v>
      </c>
      <c r="O524" s="39"/>
      <c r="P524" s="38" t="s">
        <v>40</v>
      </c>
      <c r="Q524" s="38" t="s">
        <v>41</v>
      </c>
      <c r="R524" s="36">
        <v>1</v>
      </c>
      <c r="S524" s="38" t="s">
        <v>42</v>
      </c>
      <c r="T524" s="36">
        <v>0</v>
      </c>
      <c r="U524" s="38" t="s">
        <v>41</v>
      </c>
      <c r="V524" s="36">
        <v>642175520</v>
      </c>
      <c r="W524" s="38" t="s">
        <v>194</v>
      </c>
      <c r="X524" s="38" t="s">
        <v>195</v>
      </c>
      <c r="Y524" s="38" t="s">
        <v>45</v>
      </c>
      <c r="Z524" s="38" t="s">
        <v>2710</v>
      </c>
      <c r="AA524" s="39">
        <v>44818.622256944444</v>
      </c>
      <c r="AB524" s="38" t="s">
        <v>196</v>
      </c>
      <c r="AC524" s="10" t="str">
        <f>VLOOKUP(Data!$AB524,Name!$B:$F,2,FALSE)</f>
        <v>Application Support</v>
      </c>
      <c r="AD524" s="10" t="str">
        <f>VLOOKUP(Data!$AB524,Name!$B:$F,3,FALSE)</f>
        <v>CRA</v>
      </c>
      <c r="AE524" s="10" t="str">
        <f>VLOOKUP(Data!$AB524,Name!$B:$F,4,FALSE)</f>
        <v>Second tier</v>
      </c>
      <c r="AF524" s="10" t="str">
        <f>VLOOKUP(Data!$AB524,Name!$B:$F,5,FALSE)</f>
        <v>Second tier</v>
      </c>
      <c r="AG524" s="38" t="s">
        <v>282</v>
      </c>
      <c r="AH524" s="38" t="s">
        <v>48</v>
      </c>
      <c r="AI524" s="38" t="s">
        <v>197</v>
      </c>
      <c r="AJ524" s="38" t="s">
        <v>2711</v>
      </c>
      <c r="AK524" s="38" t="s">
        <v>538</v>
      </c>
      <c r="AL524" s="43"/>
      <c r="AM524" s="38" t="s">
        <v>39</v>
      </c>
      <c r="AN524" s="38" t="s">
        <v>50</v>
      </c>
      <c r="AO524" s="44">
        <v>0</v>
      </c>
      <c r="AP524" s="39">
        <v>44838.465914351851</v>
      </c>
      <c r="AQ524" s="45" t="s">
        <v>41</v>
      </c>
      <c r="AR524">
        <f t="shared" si="35"/>
        <v>14</v>
      </c>
      <c r="AS524" s="35">
        <v>0.62083333333333335</v>
      </c>
    </row>
    <row r="525" spans="1:45" ht="24" customHeight="1">
      <c r="A525" s="10" t="s">
        <v>35</v>
      </c>
      <c r="B525" s="10" t="s">
        <v>1527</v>
      </c>
      <c r="C525" s="42">
        <v>44818.659722222219</v>
      </c>
      <c r="D525" s="42">
        <v>44818.622916666667</v>
      </c>
      <c r="E525" s="10">
        <v>2022</v>
      </c>
      <c r="F525" s="10">
        <f t="shared" si="32"/>
        <v>9</v>
      </c>
      <c r="G525" s="10">
        <f t="shared" si="33"/>
        <v>14</v>
      </c>
      <c r="H525" s="50">
        <f t="shared" si="34"/>
        <v>0.62291666666666667</v>
      </c>
      <c r="I525" s="40" t="s">
        <v>37</v>
      </c>
      <c r="J525" s="40" t="s">
        <v>39</v>
      </c>
      <c r="K525" s="37">
        <v>11654</v>
      </c>
      <c r="L525" s="41">
        <v>44823.498483796298</v>
      </c>
      <c r="M525" s="40" t="s">
        <v>38</v>
      </c>
      <c r="N525" s="40" t="s">
        <v>39</v>
      </c>
      <c r="O525" s="41"/>
      <c r="P525" s="40" t="s">
        <v>40</v>
      </c>
      <c r="Q525" s="40" t="s">
        <v>56</v>
      </c>
      <c r="R525" s="37">
        <v>1</v>
      </c>
      <c r="S525" s="40" t="s">
        <v>119</v>
      </c>
      <c r="T525" s="37">
        <v>0</v>
      </c>
      <c r="U525" s="40" t="s">
        <v>41</v>
      </c>
      <c r="V525" s="37">
        <v>8172</v>
      </c>
      <c r="W525" s="40" t="s">
        <v>770</v>
      </c>
      <c r="X525" s="40" t="s">
        <v>2589</v>
      </c>
      <c r="Y525" s="40" t="s">
        <v>45</v>
      </c>
      <c r="Z525" s="40" t="s">
        <v>2712</v>
      </c>
      <c r="AA525" s="41">
        <v>44818.660150462965</v>
      </c>
      <c r="AB525" s="40" t="s">
        <v>96</v>
      </c>
      <c r="AC525" s="10" t="str">
        <f>VLOOKUP(Data!$AB525,Name!$B:$F,2,FALSE)</f>
        <v>E-sarabun</v>
      </c>
      <c r="AD525" s="10" t="str">
        <f>VLOOKUP(Data!$AB525,Name!$B:$F,3,FALSE)</f>
        <v>CRA</v>
      </c>
      <c r="AE525" s="10" t="str">
        <f>VLOOKUP(Data!$AB525,Name!$B:$F,4,FALSE)</f>
        <v>Second tier</v>
      </c>
      <c r="AF525" s="10" t="str">
        <f>VLOOKUP(Data!$AB525,Name!$B:$F,5,FALSE)</f>
        <v>Second tier</v>
      </c>
      <c r="AG525" s="40" t="s">
        <v>47</v>
      </c>
      <c r="AH525" s="40" t="s">
        <v>48</v>
      </c>
      <c r="AI525" s="40" t="s">
        <v>97</v>
      </c>
      <c r="AJ525" s="40" t="s">
        <v>2713</v>
      </c>
      <c r="AK525" s="40" t="s">
        <v>621</v>
      </c>
      <c r="AL525" s="46"/>
      <c r="AM525" s="40" t="s">
        <v>39</v>
      </c>
      <c r="AN525" s="40" t="s">
        <v>53</v>
      </c>
      <c r="AO525" s="47">
        <v>0</v>
      </c>
      <c r="AP525" s="41">
        <v>44818.660138888888</v>
      </c>
      <c r="AQ525" s="48" t="s">
        <v>56</v>
      </c>
      <c r="AR525">
        <f t="shared" si="35"/>
        <v>14</v>
      </c>
      <c r="AS525" s="35">
        <v>0.62291666666666667</v>
      </c>
    </row>
    <row r="526" spans="1:45" ht="24" hidden="1" customHeight="1">
      <c r="A526" s="10" t="s">
        <v>35</v>
      </c>
      <c r="B526" s="10" t="s">
        <v>73</v>
      </c>
      <c r="C526" s="42">
        <v>44818.651388888888</v>
      </c>
      <c r="D526" s="42">
        <v>44818.626388888886</v>
      </c>
      <c r="E526" s="10">
        <v>2022</v>
      </c>
      <c r="F526" s="10">
        <f t="shared" si="32"/>
        <v>9</v>
      </c>
      <c r="G526" s="10">
        <f t="shared" si="33"/>
        <v>14</v>
      </c>
      <c r="H526" s="50">
        <f t="shared" si="34"/>
        <v>0.62638888888888888</v>
      </c>
      <c r="I526" s="38" t="s">
        <v>37</v>
      </c>
      <c r="J526" s="38" t="s">
        <v>2714</v>
      </c>
      <c r="K526" s="36">
        <v>11655</v>
      </c>
      <c r="L526" s="39">
        <v>44830.650324074071</v>
      </c>
      <c r="M526" s="38" t="s">
        <v>38</v>
      </c>
      <c r="N526" s="38" t="s">
        <v>39</v>
      </c>
      <c r="O526" s="39"/>
      <c r="P526" s="38" t="s">
        <v>40</v>
      </c>
      <c r="Q526" s="38" t="s">
        <v>56</v>
      </c>
      <c r="R526" s="36">
        <v>1</v>
      </c>
      <c r="S526" s="38" t="s">
        <v>42</v>
      </c>
      <c r="T526" s="36">
        <v>0</v>
      </c>
      <c r="U526" s="38" t="s">
        <v>56</v>
      </c>
      <c r="V526" s="36">
        <v>6143</v>
      </c>
      <c r="W526" s="38" t="s">
        <v>1071</v>
      </c>
      <c r="X526" s="38" t="s">
        <v>1072</v>
      </c>
      <c r="Y526" s="38" t="s">
        <v>45</v>
      </c>
      <c r="Z526" s="38" t="s">
        <v>1409</v>
      </c>
      <c r="AA526" s="39">
        <v>44818.628252314818</v>
      </c>
      <c r="AB526" s="38" t="s">
        <v>103</v>
      </c>
      <c r="AC526" s="10" t="str">
        <f>VLOOKUP(Data!$AB526,Name!$B:$F,2,FALSE)</f>
        <v>IT Support</v>
      </c>
      <c r="AD526" s="10" t="str">
        <f>VLOOKUP(Data!$AB526,Name!$B:$F,3,FALSE)</f>
        <v>Point IT</v>
      </c>
      <c r="AE526" s="10" t="str">
        <f>VLOOKUP(Data!$AB526,Name!$B:$F,4,FALSE)</f>
        <v>Frist tier</v>
      </c>
      <c r="AF526" s="10" t="str">
        <f>VLOOKUP(Data!$AB526,Name!$B:$F,5,FALSE)</f>
        <v>Frist tier</v>
      </c>
      <c r="AG526" s="38" t="s">
        <v>52</v>
      </c>
      <c r="AH526" s="38" t="s">
        <v>48</v>
      </c>
      <c r="AI526" s="38" t="s">
        <v>161</v>
      </c>
      <c r="AJ526" s="38" t="s">
        <v>2714</v>
      </c>
      <c r="AK526" s="38" t="s">
        <v>1073</v>
      </c>
      <c r="AL526" s="43"/>
      <c r="AM526" s="38" t="s">
        <v>39</v>
      </c>
      <c r="AN526" s="38" t="s">
        <v>50</v>
      </c>
      <c r="AO526" s="44">
        <v>0</v>
      </c>
      <c r="AP526" s="39">
        <v>44818.651712962965</v>
      </c>
      <c r="AQ526" s="45" t="s">
        <v>41</v>
      </c>
      <c r="AR526">
        <f t="shared" si="35"/>
        <v>15</v>
      </c>
      <c r="AS526" s="35">
        <v>0.62638888888888888</v>
      </c>
    </row>
    <row r="527" spans="1:45" ht="24" hidden="1" customHeight="1">
      <c r="A527" s="10" t="s">
        <v>35</v>
      </c>
      <c r="B527" s="10" t="s">
        <v>329</v>
      </c>
      <c r="C527" s="10"/>
      <c r="D527" s="42">
        <v>44818.629166666666</v>
      </c>
      <c r="E527" s="10">
        <v>2022</v>
      </c>
      <c r="F527" s="10">
        <f t="shared" si="32"/>
        <v>9</v>
      </c>
      <c r="G527" s="10">
        <f t="shared" si="33"/>
        <v>14</v>
      </c>
      <c r="H527" s="50">
        <f t="shared" si="34"/>
        <v>0.62916666666666665</v>
      </c>
      <c r="I527" s="40" t="s">
        <v>37</v>
      </c>
      <c r="J527" s="40" t="s">
        <v>2715</v>
      </c>
      <c r="K527" s="37">
        <v>11656</v>
      </c>
      <c r="L527" s="41">
        <v>44823.504317129627</v>
      </c>
      <c r="M527" s="40" t="s">
        <v>38</v>
      </c>
      <c r="N527" s="40" t="s">
        <v>39</v>
      </c>
      <c r="O527" s="41"/>
      <c r="P527" s="40" t="s">
        <v>40</v>
      </c>
      <c r="Q527" s="40" t="s">
        <v>41</v>
      </c>
      <c r="R527" s="37">
        <v>1</v>
      </c>
      <c r="S527" s="40" t="s">
        <v>39</v>
      </c>
      <c r="T527" s="37">
        <v>0</v>
      </c>
      <c r="U527" s="40" t="s">
        <v>41</v>
      </c>
      <c r="V527" s="37">
        <v>642175520</v>
      </c>
      <c r="W527" s="40" t="s">
        <v>194</v>
      </c>
      <c r="X527" s="40" t="s">
        <v>195</v>
      </c>
      <c r="Y527" s="40" t="s">
        <v>39</v>
      </c>
      <c r="Z527" s="40" t="s">
        <v>39</v>
      </c>
      <c r="AA527" s="41"/>
      <c r="AB527" s="40" t="s">
        <v>196</v>
      </c>
      <c r="AC527" s="10" t="str">
        <f>VLOOKUP(Data!$AB527,Name!$B:$F,2,FALSE)</f>
        <v>Application Support</v>
      </c>
      <c r="AD527" s="10" t="str">
        <f>VLOOKUP(Data!$AB527,Name!$B:$F,3,FALSE)</f>
        <v>CRA</v>
      </c>
      <c r="AE527" s="10" t="str">
        <f>VLOOKUP(Data!$AB527,Name!$B:$F,4,FALSE)</f>
        <v>Second tier</v>
      </c>
      <c r="AF527" s="10" t="str">
        <f>VLOOKUP(Data!$AB527,Name!$B:$F,5,FALSE)</f>
        <v>Second tier</v>
      </c>
      <c r="AG527" s="40" t="s">
        <v>47</v>
      </c>
      <c r="AH527" s="40" t="s">
        <v>160</v>
      </c>
      <c r="AI527" s="40" t="s">
        <v>330</v>
      </c>
      <c r="AJ527" s="40" t="s">
        <v>2716</v>
      </c>
      <c r="AK527" s="40" t="s">
        <v>538</v>
      </c>
      <c r="AL527" s="46"/>
      <c r="AM527" s="40" t="s">
        <v>39</v>
      </c>
      <c r="AN527" s="40" t="s">
        <v>50</v>
      </c>
      <c r="AO527" s="47">
        <v>0</v>
      </c>
      <c r="AP527" s="41">
        <v>44838.465810185182</v>
      </c>
      <c r="AQ527" s="48" t="s">
        <v>41</v>
      </c>
      <c r="AR527">
        <f t="shared" si="35"/>
        <v>15</v>
      </c>
      <c r="AS527" s="35">
        <v>0.62916666666666665</v>
      </c>
    </row>
    <row r="528" spans="1:45" ht="24" hidden="1" customHeight="1">
      <c r="A528" s="10" t="s">
        <v>35</v>
      </c>
      <c r="B528" s="10" t="s">
        <v>178</v>
      </c>
      <c r="C528" s="42">
        <v>44821.566666666666</v>
      </c>
      <c r="D528" s="42">
        <v>44818.629861111112</v>
      </c>
      <c r="E528" s="10">
        <v>2022</v>
      </c>
      <c r="F528" s="10">
        <f t="shared" si="32"/>
        <v>9</v>
      </c>
      <c r="G528" s="10">
        <f t="shared" si="33"/>
        <v>14</v>
      </c>
      <c r="H528" s="50">
        <f t="shared" si="34"/>
        <v>0.62986111111111109</v>
      </c>
      <c r="I528" s="38" t="s">
        <v>37</v>
      </c>
      <c r="J528" s="38" t="s">
        <v>2717</v>
      </c>
      <c r="K528" s="36">
        <v>11657</v>
      </c>
      <c r="L528" s="39">
        <v>44837.61515046296</v>
      </c>
      <c r="M528" s="38" t="s">
        <v>38</v>
      </c>
      <c r="N528" s="38" t="s">
        <v>39</v>
      </c>
      <c r="O528" s="39"/>
      <c r="P528" s="38" t="s">
        <v>40</v>
      </c>
      <c r="Q528" s="38" t="s">
        <v>56</v>
      </c>
      <c r="R528" s="36">
        <v>1</v>
      </c>
      <c r="S528" s="38" t="s">
        <v>73</v>
      </c>
      <c r="T528" s="36">
        <v>0</v>
      </c>
      <c r="U528" s="38" t="s">
        <v>56</v>
      </c>
      <c r="V528" s="36">
        <v>917597244</v>
      </c>
      <c r="W528" s="38" t="s">
        <v>1011</v>
      </c>
      <c r="X528" s="38" t="s">
        <v>1012</v>
      </c>
      <c r="Y528" s="38" t="s">
        <v>45</v>
      </c>
      <c r="Z528" s="38" t="s">
        <v>2718</v>
      </c>
      <c r="AA528" s="39">
        <v>44819.562060185184</v>
      </c>
      <c r="AB528" s="38" t="s">
        <v>46</v>
      </c>
      <c r="AC528" s="10" t="str">
        <f>VLOOKUP(Data!$AB528,Name!$B:$F,2,FALSE)</f>
        <v>IT Support</v>
      </c>
      <c r="AD528" s="10" t="str">
        <f>VLOOKUP(Data!$AB528,Name!$B:$F,3,FALSE)</f>
        <v>Point IT</v>
      </c>
      <c r="AE528" s="10" t="str">
        <f>VLOOKUP(Data!$AB528,Name!$B:$F,4,FALSE)</f>
        <v>Second tier</v>
      </c>
      <c r="AF528" s="10" t="str">
        <f>VLOOKUP(Data!$AB528,Name!$B:$F,5,FALSE)</f>
        <v>Onsite</v>
      </c>
      <c r="AG528" s="38" t="s">
        <v>47</v>
      </c>
      <c r="AH528" s="38" t="s">
        <v>48</v>
      </c>
      <c r="AI528" s="38" t="s">
        <v>182</v>
      </c>
      <c r="AJ528" s="38" t="s">
        <v>2719</v>
      </c>
      <c r="AK528" s="38" t="s">
        <v>561</v>
      </c>
      <c r="AL528" s="43"/>
      <c r="AM528" s="38" t="s">
        <v>39</v>
      </c>
      <c r="AN528" s="38" t="s">
        <v>53</v>
      </c>
      <c r="AO528" s="44">
        <v>0</v>
      </c>
      <c r="AP528" s="39">
        <v>44825.667233796295</v>
      </c>
      <c r="AQ528" s="45" t="s">
        <v>56</v>
      </c>
      <c r="AR528">
        <f t="shared" si="35"/>
        <v>15</v>
      </c>
      <c r="AS528" s="35">
        <v>0.62986111111111109</v>
      </c>
    </row>
    <row r="529" spans="1:45" ht="24" hidden="1" customHeight="1">
      <c r="A529" s="10" t="s">
        <v>35</v>
      </c>
      <c r="B529" s="10" t="s">
        <v>178</v>
      </c>
      <c r="C529" s="42">
        <v>44825.609027777777</v>
      </c>
      <c r="D529" s="42">
        <v>44818.642361111109</v>
      </c>
      <c r="E529" s="10">
        <v>2022</v>
      </c>
      <c r="F529" s="10">
        <f t="shared" si="32"/>
        <v>9</v>
      </c>
      <c r="G529" s="10">
        <f t="shared" si="33"/>
        <v>14</v>
      </c>
      <c r="H529" s="50">
        <f t="shared" si="34"/>
        <v>0.64236111111111105</v>
      </c>
      <c r="I529" s="40" t="s">
        <v>37</v>
      </c>
      <c r="J529" s="40" t="s">
        <v>2720</v>
      </c>
      <c r="K529" s="37">
        <v>11658</v>
      </c>
      <c r="L529" s="41">
        <v>44824.625</v>
      </c>
      <c r="M529" s="40" t="s">
        <v>38</v>
      </c>
      <c r="N529" s="40" t="s">
        <v>39</v>
      </c>
      <c r="O529" s="41"/>
      <c r="P529" s="40" t="s">
        <v>40</v>
      </c>
      <c r="Q529" s="40" t="s">
        <v>56</v>
      </c>
      <c r="R529" s="37">
        <v>1</v>
      </c>
      <c r="S529" s="40" t="s">
        <v>54</v>
      </c>
      <c r="T529" s="37">
        <v>0</v>
      </c>
      <c r="U529" s="40" t="s">
        <v>56</v>
      </c>
      <c r="V529" s="37">
        <v>8420</v>
      </c>
      <c r="W529" s="40" t="s">
        <v>299</v>
      </c>
      <c r="X529" s="40" t="s">
        <v>300</v>
      </c>
      <c r="Y529" s="40" t="s">
        <v>45</v>
      </c>
      <c r="Z529" s="40" t="s">
        <v>2721</v>
      </c>
      <c r="AA529" s="41">
        <v>44823.607997685183</v>
      </c>
      <c r="AB529" s="40" t="s">
        <v>215</v>
      </c>
      <c r="AC529" s="10" t="str">
        <f>VLOOKUP(Data!$AB529,Name!$B:$F,2,FALSE)</f>
        <v>IT Support</v>
      </c>
      <c r="AD529" s="10" t="str">
        <f>VLOOKUP(Data!$AB529,Name!$B:$F,3,FALSE)</f>
        <v>CRA</v>
      </c>
      <c r="AE529" s="10" t="str">
        <f>VLOOKUP(Data!$AB529,Name!$B:$F,4,FALSE)</f>
        <v>Second tier</v>
      </c>
      <c r="AF529" s="10" t="str">
        <f>VLOOKUP(Data!$AB529,Name!$B:$F,5,FALSE)</f>
        <v>Onsite</v>
      </c>
      <c r="AG529" s="40" t="s">
        <v>47</v>
      </c>
      <c r="AH529" s="40" t="s">
        <v>48</v>
      </c>
      <c r="AI529" s="40" t="s">
        <v>182</v>
      </c>
      <c r="AJ529" s="40" t="s">
        <v>2722</v>
      </c>
      <c r="AK529" s="40" t="s">
        <v>1304</v>
      </c>
      <c r="AL529" s="46"/>
      <c r="AM529" s="40" t="s">
        <v>39</v>
      </c>
      <c r="AN529" s="40" t="s">
        <v>53</v>
      </c>
      <c r="AO529" s="47">
        <v>0</v>
      </c>
      <c r="AP529" s="41">
        <v>44825.609178240738</v>
      </c>
      <c r="AQ529" s="48" t="s">
        <v>56</v>
      </c>
      <c r="AR529">
        <f t="shared" si="35"/>
        <v>15</v>
      </c>
      <c r="AS529" s="35">
        <v>0.64236111111111105</v>
      </c>
    </row>
    <row r="530" spans="1:45" ht="24" hidden="1" customHeight="1">
      <c r="A530" s="10" t="s">
        <v>35</v>
      </c>
      <c r="B530" s="10" t="s">
        <v>178</v>
      </c>
      <c r="C530" s="42">
        <v>44828.60833333333</v>
      </c>
      <c r="D530" s="42">
        <v>44818.651388888888</v>
      </c>
      <c r="E530" s="10">
        <v>2022</v>
      </c>
      <c r="F530" s="10">
        <f t="shared" si="32"/>
        <v>9</v>
      </c>
      <c r="G530" s="10">
        <f t="shared" si="33"/>
        <v>14</v>
      </c>
      <c r="H530" s="50">
        <f t="shared" si="34"/>
        <v>0.65138888888888891</v>
      </c>
      <c r="I530" s="38" t="s">
        <v>37</v>
      </c>
      <c r="J530" s="38" t="s">
        <v>2723</v>
      </c>
      <c r="K530" s="36">
        <v>11659</v>
      </c>
      <c r="L530" s="39">
        <v>44824.5</v>
      </c>
      <c r="M530" s="38" t="s">
        <v>38</v>
      </c>
      <c r="N530" s="38" t="s">
        <v>39</v>
      </c>
      <c r="O530" s="39"/>
      <c r="P530" s="38" t="s">
        <v>40</v>
      </c>
      <c r="Q530" s="38" t="s">
        <v>56</v>
      </c>
      <c r="R530" s="36">
        <v>1</v>
      </c>
      <c r="S530" s="38" t="s">
        <v>54</v>
      </c>
      <c r="T530" s="36">
        <v>0</v>
      </c>
      <c r="U530" s="38" t="s">
        <v>41</v>
      </c>
      <c r="V530" s="36">
        <v>8404</v>
      </c>
      <c r="W530" s="38" t="s">
        <v>274</v>
      </c>
      <c r="X530" s="38" t="s">
        <v>275</v>
      </c>
      <c r="Y530" s="38" t="s">
        <v>66</v>
      </c>
      <c r="Z530" s="38" t="s">
        <v>2724</v>
      </c>
      <c r="AA530" s="39">
        <v>44826.579618055555</v>
      </c>
      <c r="AB530" s="38" t="s">
        <v>215</v>
      </c>
      <c r="AC530" s="10" t="str">
        <f>VLOOKUP(Data!$AB530,Name!$B:$F,2,FALSE)</f>
        <v>IT Support</v>
      </c>
      <c r="AD530" s="10" t="str">
        <f>VLOOKUP(Data!$AB530,Name!$B:$F,3,FALSE)</f>
        <v>CRA</v>
      </c>
      <c r="AE530" s="10" t="str">
        <f>VLOOKUP(Data!$AB530,Name!$B:$F,4,FALSE)</f>
        <v>Second tier</v>
      </c>
      <c r="AF530" s="10" t="str">
        <f>VLOOKUP(Data!$AB530,Name!$B:$F,5,FALSE)</f>
        <v>Onsite</v>
      </c>
      <c r="AG530" s="38" t="s">
        <v>47</v>
      </c>
      <c r="AH530" s="38" t="s">
        <v>48</v>
      </c>
      <c r="AI530" s="38" t="s">
        <v>182</v>
      </c>
      <c r="AJ530" s="38" t="s">
        <v>2723</v>
      </c>
      <c r="AK530" s="38" t="s">
        <v>1304</v>
      </c>
      <c r="AL530" s="43"/>
      <c r="AM530" s="38" t="s">
        <v>39</v>
      </c>
      <c r="AN530" s="38" t="s">
        <v>53</v>
      </c>
      <c r="AO530" s="44">
        <v>0</v>
      </c>
      <c r="AP530" s="39">
        <v>44828.608564814815</v>
      </c>
      <c r="AQ530" s="45" t="s">
        <v>56</v>
      </c>
      <c r="AR530">
        <f t="shared" si="35"/>
        <v>15</v>
      </c>
      <c r="AS530" s="35">
        <v>0.65138888888888891</v>
      </c>
    </row>
    <row r="531" spans="1:45" ht="24" hidden="1" customHeight="1">
      <c r="A531" s="10" t="s">
        <v>35</v>
      </c>
      <c r="B531" s="10" t="s">
        <v>329</v>
      </c>
      <c r="C531" s="42">
        <v>44819.314583333333</v>
      </c>
      <c r="D531" s="42">
        <v>44818.654166666667</v>
      </c>
      <c r="E531" s="10">
        <v>2022</v>
      </c>
      <c r="F531" s="10">
        <f t="shared" si="32"/>
        <v>9</v>
      </c>
      <c r="G531" s="10">
        <f t="shared" si="33"/>
        <v>14</v>
      </c>
      <c r="H531" s="50">
        <f t="shared" si="34"/>
        <v>0.65416666666666667</v>
      </c>
      <c r="I531" s="40" t="s">
        <v>37</v>
      </c>
      <c r="J531" s="40" t="s">
        <v>2725</v>
      </c>
      <c r="K531" s="37">
        <v>11660</v>
      </c>
      <c r="L531" s="41">
        <v>44837.608020833337</v>
      </c>
      <c r="M531" s="40" t="s">
        <v>38</v>
      </c>
      <c r="N531" s="40" t="s">
        <v>39</v>
      </c>
      <c r="O531" s="41"/>
      <c r="P531" s="40" t="s">
        <v>40</v>
      </c>
      <c r="Q531" s="40" t="s">
        <v>56</v>
      </c>
      <c r="R531" s="37">
        <v>1</v>
      </c>
      <c r="S531" s="40" t="s">
        <v>518</v>
      </c>
      <c r="T531" s="37">
        <v>0</v>
      </c>
      <c r="U531" s="40" t="s">
        <v>56</v>
      </c>
      <c r="V531" s="37">
        <v>971365159</v>
      </c>
      <c r="W531" s="40" t="s">
        <v>218</v>
      </c>
      <c r="X531" s="40" t="s">
        <v>219</v>
      </c>
      <c r="Y531" s="40" t="s">
        <v>45</v>
      </c>
      <c r="Z531" s="40" t="s">
        <v>2726</v>
      </c>
      <c r="AA531" s="41">
        <v>44819.314756944441</v>
      </c>
      <c r="AB531" s="40" t="s">
        <v>215</v>
      </c>
      <c r="AC531" s="10" t="str">
        <f>VLOOKUP(Data!$AB531,Name!$B:$F,2,FALSE)</f>
        <v>IT Support</v>
      </c>
      <c r="AD531" s="10" t="str">
        <f>VLOOKUP(Data!$AB531,Name!$B:$F,3,FALSE)</f>
        <v>CRA</v>
      </c>
      <c r="AE531" s="10" t="str">
        <f>VLOOKUP(Data!$AB531,Name!$B:$F,4,FALSE)</f>
        <v>Second tier</v>
      </c>
      <c r="AF531" s="10" t="str">
        <f>VLOOKUP(Data!$AB531,Name!$B:$F,5,FALSE)</f>
        <v>Onsite</v>
      </c>
      <c r="AG531" s="40" t="s">
        <v>52</v>
      </c>
      <c r="AH531" s="40" t="s">
        <v>48</v>
      </c>
      <c r="AI531" s="40" t="s">
        <v>425</v>
      </c>
      <c r="AJ531" s="40" t="s">
        <v>2727</v>
      </c>
      <c r="AK531" s="40" t="s">
        <v>670</v>
      </c>
      <c r="AL531" s="46"/>
      <c r="AM531" s="40" t="s">
        <v>39</v>
      </c>
      <c r="AN531" s="40" t="s">
        <v>53</v>
      </c>
      <c r="AO531" s="47">
        <v>0</v>
      </c>
      <c r="AP531" s="41">
        <v>44825.661493055559</v>
      </c>
      <c r="AQ531" s="48" t="s">
        <v>56</v>
      </c>
      <c r="AR531">
        <f t="shared" si="35"/>
        <v>15</v>
      </c>
      <c r="AS531" s="35">
        <v>0.65416666666666667</v>
      </c>
    </row>
    <row r="532" spans="1:45" ht="24" hidden="1" customHeight="1">
      <c r="A532" s="10" t="s">
        <v>35</v>
      </c>
      <c r="B532" s="10" t="s">
        <v>178</v>
      </c>
      <c r="C532" s="42">
        <v>44818.697222222225</v>
      </c>
      <c r="D532" s="42">
        <v>44818.657638888886</v>
      </c>
      <c r="E532" s="10">
        <v>2022</v>
      </c>
      <c r="F532" s="10">
        <f t="shared" si="32"/>
        <v>9</v>
      </c>
      <c r="G532" s="10">
        <f t="shared" si="33"/>
        <v>14</v>
      </c>
      <c r="H532" s="50">
        <f t="shared" si="34"/>
        <v>0.65763888888888888</v>
      </c>
      <c r="I532" s="38" t="s">
        <v>37</v>
      </c>
      <c r="J532" s="38" t="s">
        <v>2728</v>
      </c>
      <c r="K532" s="36">
        <v>11661</v>
      </c>
      <c r="L532" s="39">
        <v>44833.367071759261</v>
      </c>
      <c r="M532" s="38" t="s">
        <v>38</v>
      </c>
      <c r="N532" s="38" t="s">
        <v>39</v>
      </c>
      <c r="O532" s="39"/>
      <c r="P532" s="38" t="s">
        <v>40</v>
      </c>
      <c r="Q532" s="38" t="s">
        <v>56</v>
      </c>
      <c r="R532" s="36">
        <v>1</v>
      </c>
      <c r="S532" s="38" t="s">
        <v>311</v>
      </c>
      <c r="T532" s="36">
        <v>0</v>
      </c>
      <c r="U532" s="38" t="s">
        <v>56</v>
      </c>
      <c r="V532" s="36">
        <v>856145551</v>
      </c>
      <c r="W532" s="38" t="s">
        <v>915</v>
      </c>
      <c r="X532" s="38" t="s">
        <v>916</v>
      </c>
      <c r="Y532" s="38" t="s">
        <v>45</v>
      </c>
      <c r="Z532" s="38" t="s">
        <v>2729</v>
      </c>
      <c r="AA532" s="39">
        <v>44818.682164351849</v>
      </c>
      <c r="AB532" s="38" t="s">
        <v>46</v>
      </c>
      <c r="AC532" s="10" t="str">
        <f>VLOOKUP(Data!$AB532,Name!$B:$F,2,FALSE)</f>
        <v>IT Support</v>
      </c>
      <c r="AD532" s="10" t="str">
        <f>VLOOKUP(Data!$AB532,Name!$B:$F,3,FALSE)</f>
        <v>Point IT</v>
      </c>
      <c r="AE532" s="10" t="str">
        <f>VLOOKUP(Data!$AB532,Name!$B:$F,4,FALSE)</f>
        <v>Second tier</v>
      </c>
      <c r="AF532" s="10" t="str">
        <f>VLOOKUP(Data!$AB532,Name!$B:$F,5,FALSE)</f>
        <v>Onsite</v>
      </c>
      <c r="AG532" s="38" t="s">
        <v>47</v>
      </c>
      <c r="AH532" s="38" t="s">
        <v>48</v>
      </c>
      <c r="AI532" s="38" t="s">
        <v>182</v>
      </c>
      <c r="AJ532" s="38" t="s">
        <v>2730</v>
      </c>
      <c r="AK532" s="38" t="s">
        <v>328</v>
      </c>
      <c r="AL532" s="43"/>
      <c r="AM532" s="38" t="s">
        <v>39</v>
      </c>
      <c r="AN532" s="38" t="s">
        <v>53</v>
      </c>
      <c r="AO532" s="44">
        <v>0</v>
      </c>
      <c r="AP532" s="39">
        <v>44823.390682870369</v>
      </c>
      <c r="AQ532" s="45" t="s">
        <v>56</v>
      </c>
      <c r="AR532">
        <f t="shared" si="35"/>
        <v>15</v>
      </c>
      <c r="AS532" s="35">
        <v>0.65763888888888888</v>
      </c>
    </row>
    <row r="533" spans="1:45" ht="24" hidden="1" customHeight="1">
      <c r="A533" s="10" t="s">
        <v>35</v>
      </c>
      <c r="B533" s="10" t="s">
        <v>178</v>
      </c>
      <c r="C533" s="10"/>
      <c r="D533" s="42">
        <v>44818.693055555559</v>
      </c>
      <c r="E533" s="10">
        <v>2022</v>
      </c>
      <c r="F533" s="10">
        <f t="shared" si="32"/>
        <v>9</v>
      </c>
      <c r="G533" s="10">
        <f t="shared" si="33"/>
        <v>14</v>
      </c>
      <c r="H533" s="50">
        <f t="shared" si="34"/>
        <v>0.69305555555555554</v>
      </c>
      <c r="I533" s="40" t="s">
        <v>37</v>
      </c>
      <c r="J533" s="40" t="s">
        <v>2731</v>
      </c>
      <c r="K533" s="37">
        <v>11662</v>
      </c>
      <c r="L533" s="41">
        <v>44831.367858796293</v>
      </c>
      <c r="M533" s="40" t="s">
        <v>2732</v>
      </c>
      <c r="N533" s="40" t="s">
        <v>45</v>
      </c>
      <c r="O533" s="41">
        <v>44819.407210648147</v>
      </c>
      <c r="P533" s="40" t="s">
        <v>40</v>
      </c>
      <c r="Q533" s="40" t="s">
        <v>56</v>
      </c>
      <c r="R533" s="37">
        <v>1</v>
      </c>
      <c r="S533" s="40" t="s">
        <v>490</v>
      </c>
      <c r="T533" s="37">
        <v>1</v>
      </c>
      <c r="U533" s="40" t="s">
        <v>56</v>
      </c>
      <c r="V533" s="37">
        <v>642171908</v>
      </c>
      <c r="W533" s="40" t="s">
        <v>172</v>
      </c>
      <c r="X533" s="40" t="s">
        <v>2065</v>
      </c>
      <c r="Y533" s="40" t="s">
        <v>39</v>
      </c>
      <c r="Z533" s="40" t="s">
        <v>39</v>
      </c>
      <c r="AA533" s="41"/>
      <c r="AB533" s="40" t="s">
        <v>215</v>
      </c>
      <c r="AC533" s="10" t="str">
        <f>VLOOKUP(Data!$AB533,Name!$B:$F,2,FALSE)</f>
        <v>IT Support</v>
      </c>
      <c r="AD533" s="10" t="str">
        <f>VLOOKUP(Data!$AB533,Name!$B:$F,3,FALSE)</f>
        <v>CRA</v>
      </c>
      <c r="AE533" s="10" t="str">
        <f>VLOOKUP(Data!$AB533,Name!$B:$F,4,FALSE)</f>
        <v>Second tier</v>
      </c>
      <c r="AF533" s="10" t="str">
        <f>VLOOKUP(Data!$AB533,Name!$B:$F,5,FALSE)</f>
        <v>Onsite</v>
      </c>
      <c r="AG533" s="40" t="s">
        <v>47</v>
      </c>
      <c r="AH533" s="40" t="s">
        <v>216</v>
      </c>
      <c r="AI533" s="40" t="s">
        <v>254</v>
      </c>
      <c r="AJ533" s="40" t="s">
        <v>2733</v>
      </c>
      <c r="AK533" s="40" t="s">
        <v>174</v>
      </c>
      <c r="AL533" s="46"/>
      <c r="AM533" s="40" t="s">
        <v>39</v>
      </c>
      <c r="AN533" s="40" t="s">
        <v>53</v>
      </c>
      <c r="AO533" s="47">
        <v>0</v>
      </c>
      <c r="AP533" s="41">
        <v>44820.345636574071</v>
      </c>
      <c r="AQ533" s="48" t="s">
        <v>56</v>
      </c>
      <c r="AR533">
        <f t="shared" si="35"/>
        <v>16</v>
      </c>
      <c r="AS533" s="35">
        <v>0.69305555555555554</v>
      </c>
    </row>
    <row r="534" spans="1:45" ht="24" hidden="1" customHeight="1">
      <c r="A534" s="10" t="s">
        <v>35</v>
      </c>
      <c r="B534" s="10" t="s">
        <v>982</v>
      </c>
      <c r="C534" s="10"/>
      <c r="D534" s="42">
        <v>44818.693749999999</v>
      </c>
      <c r="E534" s="10">
        <v>2022</v>
      </c>
      <c r="F534" s="10">
        <f t="shared" si="32"/>
        <v>9</v>
      </c>
      <c r="G534" s="10">
        <f t="shared" si="33"/>
        <v>14</v>
      </c>
      <c r="H534" s="50">
        <f t="shared" si="34"/>
        <v>0.69374999999999998</v>
      </c>
      <c r="I534" s="38" t="s">
        <v>37</v>
      </c>
      <c r="J534" s="38" t="s">
        <v>39</v>
      </c>
      <c r="K534" s="36">
        <v>11663</v>
      </c>
      <c r="L534" s="39">
        <v>44825.541666666664</v>
      </c>
      <c r="M534" s="38" t="s">
        <v>38</v>
      </c>
      <c r="N534" s="38" t="s">
        <v>39</v>
      </c>
      <c r="O534" s="39"/>
      <c r="P534" s="38" t="s">
        <v>40</v>
      </c>
      <c r="Q534" s="38" t="s">
        <v>56</v>
      </c>
      <c r="R534" s="36">
        <v>1</v>
      </c>
      <c r="S534" s="38" t="s">
        <v>39</v>
      </c>
      <c r="T534" s="36">
        <v>0</v>
      </c>
      <c r="U534" s="38" t="s">
        <v>41</v>
      </c>
      <c r="V534" s="36">
        <v>8888</v>
      </c>
      <c r="W534" s="38" t="s">
        <v>2434</v>
      </c>
      <c r="X534" s="38" t="s">
        <v>215</v>
      </c>
      <c r="Y534" s="38" t="s">
        <v>39</v>
      </c>
      <c r="Z534" s="38" t="s">
        <v>39</v>
      </c>
      <c r="AA534" s="39"/>
      <c r="AB534" s="38" t="s">
        <v>177</v>
      </c>
      <c r="AC534" s="10" t="str">
        <f>VLOOKUP(Data!$AB534,Name!$B:$F,2,FALSE)</f>
        <v>IT Manager</v>
      </c>
      <c r="AD534" s="10" t="str">
        <f>VLOOKUP(Data!$AB534,Name!$B:$F,3,FALSE)</f>
        <v>CRA</v>
      </c>
      <c r="AE534" s="10" t="str">
        <f>VLOOKUP(Data!$AB534,Name!$B:$F,4,FALSE)</f>
        <v>Second tier</v>
      </c>
      <c r="AF534" s="10" t="str">
        <f>VLOOKUP(Data!$AB534,Name!$B:$F,5,FALSE)</f>
        <v>Second tier</v>
      </c>
      <c r="AG534" s="38" t="s">
        <v>52</v>
      </c>
      <c r="AH534" s="38" t="s">
        <v>160</v>
      </c>
      <c r="AI534" s="38" t="s">
        <v>983</v>
      </c>
      <c r="AJ534" s="38" t="s">
        <v>2734</v>
      </c>
      <c r="AK534" s="38" t="s">
        <v>538</v>
      </c>
      <c r="AL534" s="43"/>
      <c r="AM534" s="38" t="s">
        <v>39</v>
      </c>
      <c r="AN534" s="38" t="s">
        <v>53</v>
      </c>
      <c r="AO534" s="44">
        <v>0</v>
      </c>
      <c r="AP534" s="39">
        <v>44820.469675925924</v>
      </c>
      <c r="AQ534" s="45" t="s">
        <v>56</v>
      </c>
      <c r="AR534">
        <f t="shared" si="35"/>
        <v>16</v>
      </c>
      <c r="AS534" s="35">
        <v>0.69374999999999998</v>
      </c>
    </row>
    <row r="535" spans="1:45" ht="24" customHeight="1">
      <c r="A535" s="10" t="s">
        <v>35</v>
      </c>
      <c r="B535" s="10" t="s">
        <v>1527</v>
      </c>
      <c r="C535" s="10"/>
      <c r="D535" s="42">
        <v>44818.776388888888</v>
      </c>
      <c r="E535" s="10">
        <v>2022</v>
      </c>
      <c r="F535" s="10">
        <f t="shared" si="32"/>
        <v>9</v>
      </c>
      <c r="G535" s="10">
        <f t="shared" si="33"/>
        <v>14</v>
      </c>
      <c r="H535" s="50">
        <f t="shared" si="34"/>
        <v>0.77638888888888891</v>
      </c>
      <c r="I535" s="40" t="s">
        <v>37</v>
      </c>
      <c r="J535" s="40" t="s">
        <v>2735</v>
      </c>
      <c r="K535" s="37">
        <v>11664</v>
      </c>
      <c r="L535" s="41">
        <v>44830.708333333336</v>
      </c>
      <c r="M535" s="40" t="s">
        <v>38</v>
      </c>
      <c r="N535" s="40" t="s">
        <v>39</v>
      </c>
      <c r="O535" s="41"/>
      <c r="P535" s="40" t="s">
        <v>40</v>
      </c>
      <c r="Q535" s="40" t="s">
        <v>56</v>
      </c>
      <c r="R535" s="37">
        <v>1</v>
      </c>
      <c r="S535" s="40" t="s">
        <v>55</v>
      </c>
      <c r="T535" s="37">
        <v>0</v>
      </c>
      <c r="U535" s="40" t="s">
        <v>56</v>
      </c>
      <c r="V535" s="37">
        <v>869739989</v>
      </c>
      <c r="W535" s="40" t="s">
        <v>108</v>
      </c>
      <c r="X535" s="40" t="s">
        <v>106</v>
      </c>
      <c r="Y535" s="40" t="s">
        <v>39</v>
      </c>
      <c r="Z535" s="40" t="s">
        <v>39</v>
      </c>
      <c r="AA535" s="41"/>
      <c r="AB535" s="40" t="s">
        <v>106</v>
      </c>
      <c r="AC535" s="10" t="str">
        <f>VLOOKUP(Data!$AB535,Name!$B:$F,2,FALSE)</f>
        <v>SAP</v>
      </c>
      <c r="AD535" s="10" t="str">
        <f>VLOOKUP(Data!$AB535,Name!$B:$F,3,FALSE)</f>
        <v>CRA</v>
      </c>
      <c r="AE535" s="10" t="str">
        <f>VLOOKUP(Data!$AB535,Name!$B:$F,4,FALSE)</f>
        <v>Second tier</v>
      </c>
      <c r="AF535" s="10" t="str">
        <f>VLOOKUP(Data!$AB535,Name!$B:$F,5,FALSE)</f>
        <v>Second tier</v>
      </c>
      <c r="AG535" s="40" t="s">
        <v>47</v>
      </c>
      <c r="AH535" s="40" t="s">
        <v>160</v>
      </c>
      <c r="AI535" s="40" t="s">
        <v>456</v>
      </c>
      <c r="AJ535" s="40" t="s">
        <v>2736</v>
      </c>
      <c r="AK535" s="40" t="s">
        <v>496</v>
      </c>
      <c r="AL535" s="46"/>
      <c r="AM535" s="40" t="s">
        <v>39</v>
      </c>
      <c r="AN535" s="40" t="s">
        <v>50</v>
      </c>
      <c r="AO535" s="47">
        <v>0</v>
      </c>
      <c r="AP535" s="41">
        <v>44819.298298611109</v>
      </c>
      <c r="AQ535" s="48" t="s">
        <v>56</v>
      </c>
      <c r="AR535">
        <f t="shared" si="35"/>
        <v>18</v>
      </c>
      <c r="AS535" s="35">
        <v>0.77638888888888891</v>
      </c>
    </row>
    <row r="536" spans="1:45" ht="24" customHeight="1">
      <c r="A536" s="10" t="s">
        <v>35</v>
      </c>
      <c r="B536" s="10" t="s">
        <v>1527</v>
      </c>
      <c r="C536" s="10"/>
      <c r="D536" s="42">
        <v>44818.780555555553</v>
      </c>
      <c r="E536" s="10">
        <v>2022</v>
      </c>
      <c r="F536" s="10">
        <f t="shared" si="32"/>
        <v>9</v>
      </c>
      <c r="G536" s="10">
        <f t="shared" si="33"/>
        <v>14</v>
      </c>
      <c r="H536" s="50">
        <f t="shared" si="34"/>
        <v>0.78055555555555556</v>
      </c>
      <c r="I536" s="38" t="s">
        <v>37</v>
      </c>
      <c r="J536" s="38" t="s">
        <v>2737</v>
      </c>
      <c r="K536" s="36">
        <v>11665</v>
      </c>
      <c r="L536" s="39">
        <v>44830.708333333336</v>
      </c>
      <c r="M536" s="38" t="s">
        <v>38</v>
      </c>
      <c r="N536" s="38" t="s">
        <v>39</v>
      </c>
      <c r="O536" s="39"/>
      <c r="P536" s="38" t="s">
        <v>40</v>
      </c>
      <c r="Q536" s="38" t="s">
        <v>56</v>
      </c>
      <c r="R536" s="36">
        <v>1</v>
      </c>
      <c r="S536" s="38" t="s">
        <v>55</v>
      </c>
      <c r="T536" s="36">
        <v>0</v>
      </c>
      <c r="U536" s="38" t="s">
        <v>56</v>
      </c>
      <c r="V536" s="36">
        <v>869739989</v>
      </c>
      <c r="W536" s="38" t="s">
        <v>108</v>
      </c>
      <c r="X536" s="38" t="s">
        <v>106</v>
      </c>
      <c r="Y536" s="38" t="s">
        <v>39</v>
      </c>
      <c r="Z536" s="38" t="s">
        <v>39</v>
      </c>
      <c r="AA536" s="39"/>
      <c r="AB536" s="38" t="s">
        <v>106</v>
      </c>
      <c r="AC536" s="10" t="str">
        <f>VLOOKUP(Data!$AB536,Name!$B:$F,2,FALSE)</f>
        <v>SAP</v>
      </c>
      <c r="AD536" s="10" t="str">
        <f>VLOOKUP(Data!$AB536,Name!$B:$F,3,FALSE)</f>
        <v>CRA</v>
      </c>
      <c r="AE536" s="10" t="str">
        <f>VLOOKUP(Data!$AB536,Name!$B:$F,4,FALSE)</f>
        <v>Second tier</v>
      </c>
      <c r="AF536" s="10" t="str">
        <f>VLOOKUP(Data!$AB536,Name!$B:$F,5,FALSE)</f>
        <v>Second tier</v>
      </c>
      <c r="AG536" s="38" t="s">
        <v>47</v>
      </c>
      <c r="AH536" s="38" t="s">
        <v>160</v>
      </c>
      <c r="AI536" s="38" t="s">
        <v>456</v>
      </c>
      <c r="AJ536" s="38" t="s">
        <v>2738</v>
      </c>
      <c r="AK536" s="38" t="s">
        <v>496</v>
      </c>
      <c r="AL536" s="43"/>
      <c r="AM536" s="38" t="s">
        <v>39</v>
      </c>
      <c r="AN536" s="38" t="s">
        <v>50</v>
      </c>
      <c r="AO536" s="44">
        <v>0</v>
      </c>
      <c r="AP536" s="39">
        <v>44819.299722222226</v>
      </c>
      <c r="AQ536" s="45" t="s">
        <v>56</v>
      </c>
      <c r="AR536">
        <f t="shared" si="35"/>
        <v>18</v>
      </c>
      <c r="AS536" s="35">
        <v>0.78055555555555556</v>
      </c>
    </row>
    <row r="537" spans="1:45" ht="24" hidden="1" customHeight="1">
      <c r="A537" s="10" t="s">
        <v>35</v>
      </c>
      <c r="B537" s="10" t="s">
        <v>36</v>
      </c>
      <c r="C537" s="42">
        <v>44823.524305555555</v>
      </c>
      <c r="D537" s="42">
        <v>44819.313194444447</v>
      </c>
      <c r="E537" s="10">
        <v>2022</v>
      </c>
      <c r="F537" s="10">
        <f t="shared" si="32"/>
        <v>9</v>
      </c>
      <c r="G537" s="10">
        <f t="shared" si="33"/>
        <v>15</v>
      </c>
      <c r="H537" s="50">
        <f t="shared" si="34"/>
        <v>0.31319444444444444</v>
      </c>
      <c r="I537" s="40" t="s">
        <v>37</v>
      </c>
      <c r="J537" s="40" t="s">
        <v>2739</v>
      </c>
      <c r="K537" s="37">
        <v>11666</v>
      </c>
      <c r="L537" s="41">
        <v>44831.524965277778</v>
      </c>
      <c r="M537" s="40" t="s">
        <v>38</v>
      </c>
      <c r="N537" s="40" t="s">
        <v>39</v>
      </c>
      <c r="O537" s="41"/>
      <c r="P537" s="40" t="s">
        <v>40</v>
      </c>
      <c r="Q537" s="40" t="s">
        <v>56</v>
      </c>
      <c r="R537" s="37">
        <v>1</v>
      </c>
      <c r="S537" s="40" t="s">
        <v>42</v>
      </c>
      <c r="T537" s="37">
        <v>0</v>
      </c>
      <c r="U537" s="40" t="s">
        <v>56</v>
      </c>
      <c r="V537" s="37">
        <v>8232</v>
      </c>
      <c r="W537" s="40" t="s">
        <v>2740</v>
      </c>
      <c r="X537" s="40" t="s">
        <v>2741</v>
      </c>
      <c r="Y537" s="40" t="s">
        <v>45</v>
      </c>
      <c r="Z537" s="40" t="s">
        <v>2742</v>
      </c>
      <c r="AA537" s="41">
        <v>44821.487141203703</v>
      </c>
      <c r="AB537" s="40" t="s">
        <v>46</v>
      </c>
      <c r="AC537" s="10" t="str">
        <f>VLOOKUP(Data!$AB537,Name!$B:$F,2,FALSE)</f>
        <v>IT Support</v>
      </c>
      <c r="AD537" s="10" t="str">
        <f>VLOOKUP(Data!$AB537,Name!$B:$F,3,FALSE)</f>
        <v>Point IT</v>
      </c>
      <c r="AE537" s="10" t="str">
        <f>VLOOKUP(Data!$AB537,Name!$B:$F,4,FALSE)</f>
        <v>Second tier</v>
      </c>
      <c r="AF537" s="10" t="str">
        <f>VLOOKUP(Data!$AB537,Name!$B:$F,5,FALSE)</f>
        <v>Onsite</v>
      </c>
      <c r="AG537" s="40" t="s">
        <v>52</v>
      </c>
      <c r="AH537" s="40" t="s">
        <v>48</v>
      </c>
      <c r="AI537" s="40" t="s">
        <v>49</v>
      </c>
      <c r="AJ537" s="40" t="s">
        <v>2743</v>
      </c>
      <c r="AK537" s="40" t="s">
        <v>736</v>
      </c>
      <c r="AL537" s="46"/>
      <c r="AM537" s="40" t="s">
        <v>39</v>
      </c>
      <c r="AN537" s="40" t="s">
        <v>50</v>
      </c>
      <c r="AO537" s="47">
        <v>0</v>
      </c>
      <c r="AP537" s="41">
        <v>44823.524965277778</v>
      </c>
      <c r="AQ537" s="48" t="s">
        <v>56</v>
      </c>
      <c r="AR537">
        <f t="shared" si="35"/>
        <v>7</v>
      </c>
      <c r="AS537" s="35">
        <v>0.31319444444444444</v>
      </c>
    </row>
    <row r="538" spans="1:45" ht="24" customHeight="1">
      <c r="A538" s="10" t="s">
        <v>35</v>
      </c>
      <c r="B538" s="10" t="s">
        <v>1527</v>
      </c>
      <c r="C538" s="42">
        <v>44819.347222222219</v>
      </c>
      <c r="D538" s="42">
        <v>44819.330555555556</v>
      </c>
      <c r="E538" s="10">
        <v>2022</v>
      </c>
      <c r="F538" s="10">
        <f t="shared" si="32"/>
        <v>9</v>
      </c>
      <c r="G538" s="10">
        <f t="shared" si="33"/>
        <v>15</v>
      </c>
      <c r="H538" s="50">
        <f t="shared" si="34"/>
        <v>0.33055555555555555</v>
      </c>
      <c r="I538" s="38" t="s">
        <v>37</v>
      </c>
      <c r="J538" s="38" t="s">
        <v>39</v>
      </c>
      <c r="K538" s="36">
        <v>11667</v>
      </c>
      <c r="L538" s="39">
        <v>44823.583333333336</v>
      </c>
      <c r="M538" s="38" t="s">
        <v>38</v>
      </c>
      <c r="N538" s="38" t="s">
        <v>39</v>
      </c>
      <c r="O538" s="39"/>
      <c r="P538" s="38" t="s">
        <v>40</v>
      </c>
      <c r="Q538" s="38" t="s">
        <v>56</v>
      </c>
      <c r="R538" s="36">
        <v>1</v>
      </c>
      <c r="S538" s="38" t="s">
        <v>135</v>
      </c>
      <c r="T538" s="36">
        <v>0</v>
      </c>
      <c r="U538" s="38" t="s">
        <v>41</v>
      </c>
      <c r="V538" s="36">
        <v>8640</v>
      </c>
      <c r="W538" s="38" t="s">
        <v>2744</v>
      </c>
      <c r="X538" s="38" t="s">
        <v>2745</v>
      </c>
      <c r="Y538" s="38" t="s">
        <v>45</v>
      </c>
      <c r="Z538" s="38" t="s">
        <v>2746</v>
      </c>
      <c r="AA538" s="39">
        <v>44819.347685185188</v>
      </c>
      <c r="AB538" s="38" t="s">
        <v>96</v>
      </c>
      <c r="AC538" s="10" t="str">
        <f>VLOOKUP(Data!$AB538,Name!$B:$F,2,FALSE)</f>
        <v>E-sarabun</v>
      </c>
      <c r="AD538" s="10" t="str">
        <f>VLOOKUP(Data!$AB538,Name!$B:$F,3,FALSE)</f>
        <v>CRA</v>
      </c>
      <c r="AE538" s="10" t="str">
        <f>VLOOKUP(Data!$AB538,Name!$B:$F,4,FALSE)</f>
        <v>Second tier</v>
      </c>
      <c r="AF538" s="10" t="str">
        <f>VLOOKUP(Data!$AB538,Name!$B:$F,5,FALSE)</f>
        <v>Second tier</v>
      </c>
      <c r="AG538" s="38" t="s">
        <v>47</v>
      </c>
      <c r="AH538" s="38" t="s">
        <v>48</v>
      </c>
      <c r="AI538" s="38" t="s">
        <v>97</v>
      </c>
      <c r="AJ538" s="38" t="s">
        <v>2747</v>
      </c>
      <c r="AK538" s="38" t="s">
        <v>1237</v>
      </c>
      <c r="AL538" s="43"/>
      <c r="AM538" s="38" t="s">
        <v>39</v>
      </c>
      <c r="AN538" s="38" t="s">
        <v>53</v>
      </c>
      <c r="AO538" s="44">
        <v>0</v>
      </c>
      <c r="AP538" s="39">
        <v>44819.347685185188</v>
      </c>
      <c r="AQ538" s="45" t="s">
        <v>56</v>
      </c>
      <c r="AR538">
        <f t="shared" si="35"/>
        <v>7</v>
      </c>
      <c r="AS538" s="35">
        <v>0.33055555555555555</v>
      </c>
    </row>
    <row r="539" spans="1:45" ht="24" hidden="1" customHeight="1">
      <c r="A539" s="10" t="s">
        <v>35</v>
      </c>
      <c r="B539" s="10" t="s">
        <v>36</v>
      </c>
      <c r="C539" s="42">
        <v>44819.565972222219</v>
      </c>
      <c r="D539" s="42">
        <v>44819.334027777775</v>
      </c>
      <c r="E539" s="10">
        <v>2022</v>
      </c>
      <c r="F539" s="10">
        <f t="shared" si="32"/>
        <v>9</v>
      </c>
      <c r="G539" s="10">
        <f t="shared" si="33"/>
        <v>15</v>
      </c>
      <c r="H539" s="50">
        <f t="shared" si="34"/>
        <v>0.33402777777777781</v>
      </c>
      <c r="I539" s="40" t="s">
        <v>37</v>
      </c>
      <c r="J539" s="40" t="s">
        <v>2748</v>
      </c>
      <c r="K539" s="37">
        <v>11668</v>
      </c>
      <c r="L539" s="41">
        <v>44831.544571759259</v>
      </c>
      <c r="M539" s="40" t="s">
        <v>38</v>
      </c>
      <c r="N539" s="40" t="s">
        <v>39</v>
      </c>
      <c r="O539" s="41"/>
      <c r="P539" s="40" t="s">
        <v>40</v>
      </c>
      <c r="Q539" s="40" t="s">
        <v>56</v>
      </c>
      <c r="R539" s="37">
        <v>2</v>
      </c>
      <c r="S539" s="40" t="s">
        <v>82</v>
      </c>
      <c r="T539" s="37">
        <v>0</v>
      </c>
      <c r="U539" s="40" t="s">
        <v>56</v>
      </c>
      <c r="V539" s="37">
        <v>987460955</v>
      </c>
      <c r="W539" s="40" t="s">
        <v>1110</v>
      </c>
      <c r="X539" s="40" t="s">
        <v>2749</v>
      </c>
      <c r="Y539" s="40" t="s">
        <v>45</v>
      </c>
      <c r="Z539" s="40" t="s">
        <v>2750</v>
      </c>
      <c r="AA539" s="41">
        <v>44819.356319444443</v>
      </c>
      <c r="AB539" s="40" t="s">
        <v>59</v>
      </c>
      <c r="AC539" s="10" t="str">
        <f>VLOOKUP(Data!$AB539,Name!$B:$F,2,FALSE)</f>
        <v>PC Team</v>
      </c>
      <c r="AD539" s="10" t="str">
        <f>VLOOKUP(Data!$AB539,Name!$B:$F,3,FALSE)</f>
        <v>7Sense (Lenovo)</v>
      </c>
      <c r="AE539" s="10" t="str">
        <f>VLOOKUP(Data!$AB539,Name!$B:$F,4,FALSE)</f>
        <v>Second tier</v>
      </c>
      <c r="AF539" s="10" t="str">
        <f>VLOOKUP(Data!$AB539,Name!$B:$F,5,FALSE)</f>
        <v>Onsite</v>
      </c>
      <c r="AG539" s="40" t="s">
        <v>47</v>
      </c>
      <c r="AH539" s="40" t="s">
        <v>48</v>
      </c>
      <c r="AI539" s="40" t="s">
        <v>128</v>
      </c>
      <c r="AJ539" s="40" t="s">
        <v>2751</v>
      </c>
      <c r="AK539" s="40" t="s">
        <v>819</v>
      </c>
      <c r="AL539" s="46"/>
      <c r="AM539" s="40" t="s">
        <v>39</v>
      </c>
      <c r="AN539" s="40" t="s">
        <v>50</v>
      </c>
      <c r="AO539" s="47">
        <v>0</v>
      </c>
      <c r="AP539" s="41">
        <v>44819.566099537034</v>
      </c>
      <c r="AQ539" s="48" t="s">
        <v>56</v>
      </c>
      <c r="AR539">
        <f t="shared" si="35"/>
        <v>8</v>
      </c>
      <c r="AS539" s="35">
        <v>0.33402777777777781</v>
      </c>
    </row>
    <row r="540" spans="1:45" ht="24" hidden="1" customHeight="1">
      <c r="A540" s="10" t="s">
        <v>35</v>
      </c>
      <c r="B540" s="10" t="s">
        <v>36</v>
      </c>
      <c r="C540" s="42">
        <v>44837.413888888892</v>
      </c>
      <c r="D540" s="42">
        <v>44819.337500000001</v>
      </c>
      <c r="E540" s="10">
        <v>2022</v>
      </c>
      <c r="F540" s="10">
        <f t="shared" si="32"/>
        <v>9</v>
      </c>
      <c r="G540" s="10">
        <f t="shared" si="33"/>
        <v>15</v>
      </c>
      <c r="H540" s="50">
        <f t="shared" si="34"/>
        <v>0.33749999999999997</v>
      </c>
      <c r="I540" s="38" t="s">
        <v>37</v>
      </c>
      <c r="J540" s="38" t="s">
        <v>2752</v>
      </c>
      <c r="K540" s="36">
        <v>11669</v>
      </c>
      <c r="L540" s="39">
        <v>44831.338090277779</v>
      </c>
      <c r="M540" s="38" t="s">
        <v>38</v>
      </c>
      <c r="N540" s="38" t="s">
        <v>39</v>
      </c>
      <c r="O540" s="39"/>
      <c r="P540" s="38" t="s">
        <v>40</v>
      </c>
      <c r="Q540" s="38" t="s">
        <v>56</v>
      </c>
      <c r="R540" s="36">
        <v>1</v>
      </c>
      <c r="S540" s="38" t="s">
        <v>82</v>
      </c>
      <c r="T540" s="36">
        <v>0</v>
      </c>
      <c r="U540" s="38" t="s">
        <v>56</v>
      </c>
      <c r="V540" s="36">
        <v>8652</v>
      </c>
      <c r="W540" s="38" t="s">
        <v>211</v>
      </c>
      <c r="X540" s="38" t="s">
        <v>2041</v>
      </c>
      <c r="Y540" s="38" t="s">
        <v>66</v>
      </c>
      <c r="Z540" s="38" t="s">
        <v>2753</v>
      </c>
      <c r="AA540" s="39">
        <v>44837.414282407408</v>
      </c>
      <c r="AB540" s="38" t="s">
        <v>151</v>
      </c>
      <c r="AC540" s="10" t="str">
        <f>VLOOKUP(Data!$AB540,Name!$B:$F,2,FALSE)</f>
        <v>IT Support</v>
      </c>
      <c r="AD540" s="10" t="str">
        <f>VLOOKUP(Data!$AB540,Name!$B:$F,3,FALSE)</f>
        <v>Point IT</v>
      </c>
      <c r="AE540" s="10" t="str">
        <f>VLOOKUP(Data!$AB540,Name!$B:$F,4,FALSE)</f>
        <v>Second tier</v>
      </c>
      <c r="AF540" s="10" t="str">
        <f>VLOOKUP(Data!$AB540,Name!$B:$F,5,FALSE)</f>
        <v>Onsite</v>
      </c>
      <c r="AG540" s="38" t="s">
        <v>47</v>
      </c>
      <c r="AH540" s="38" t="s">
        <v>48</v>
      </c>
      <c r="AI540" s="38" t="s">
        <v>49</v>
      </c>
      <c r="AJ540" s="38" t="s">
        <v>2754</v>
      </c>
      <c r="AK540" s="38" t="s">
        <v>1256</v>
      </c>
      <c r="AL540" s="43"/>
      <c r="AM540" s="38" t="s">
        <v>39</v>
      </c>
      <c r="AN540" s="38" t="s">
        <v>50</v>
      </c>
      <c r="AO540" s="44">
        <v>0</v>
      </c>
      <c r="AP540" s="39">
        <v>44837.414282407408</v>
      </c>
      <c r="AQ540" s="45" t="s">
        <v>56</v>
      </c>
      <c r="AR540">
        <f t="shared" si="35"/>
        <v>8</v>
      </c>
      <c r="AS540" s="35">
        <v>0.33749999999999997</v>
      </c>
    </row>
    <row r="541" spans="1:45" ht="24" hidden="1" customHeight="1">
      <c r="A541" s="10" t="s">
        <v>35</v>
      </c>
      <c r="B541" s="10" t="s">
        <v>171</v>
      </c>
      <c r="C541" s="42">
        <v>44823.482638888891</v>
      </c>
      <c r="D541" s="42">
        <v>44819.344444444447</v>
      </c>
      <c r="E541" s="10">
        <v>2022</v>
      </c>
      <c r="F541" s="10">
        <f t="shared" si="32"/>
        <v>9</v>
      </c>
      <c r="G541" s="10">
        <f t="shared" si="33"/>
        <v>15</v>
      </c>
      <c r="H541" s="50">
        <f t="shared" si="34"/>
        <v>0.3444444444444445</v>
      </c>
      <c r="I541" s="40" t="s">
        <v>37</v>
      </c>
      <c r="J541" s="40" t="s">
        <v>2755</v>
      </c>
      <c r="K541" s="37">
        <v>11670</v>
      </c>
      <c r="L541" s="41">
        <v>44831.494652777779</v>
      </c>
      <c r="M541" s="40" t="s">
        <v>38</v>
      </c>
      <c r="N541" s="40" t="s">
        <v>39</v>
      </c>
      <c r="O541" s="41"/>
      <c r="P541" s="40" t="s">
        <v>40</v>
      </c>
      <c r="Q541" s="40" t="s">
        <v>56</v>
      </c>
      <c r="R541" s="37">
        <v>1</v>
      </c>
      <c r="S541" s="40" t="s">
        <v>369</v>
      </c>
      <c r="T541" s="37">
        <v>0</v>
      </c>
      <c r="U541" s="40" t="s">
        <v>56</v>
      </c>
      <c r="V541" s="37">
        <v>8459</v>
      </c>
      <c r="W541" s="40" t="s">
        <v>294</v>
      </c>
      <c r="X541" s="40" t="s">
        <v>295</v>
      </c>
      <c r="Y541" s="40" t="s">
        <v>45</v>
      </c>
      <c r="Z541" s="40" t="s">
        <v>2756</v>
      </c>
      <c r="AA541" s="41">
        <v>44821.482476851852</v>
      </c>
      <c r="AB541" s="40" t="s">
        <v>46</v>
      </c>
      <c r="AC541" s="10" t="str">
        <f>VLOOKUP(Data!$AB541,Name!$B:$F,2,FALSE)</f>
        <v>IT Support</v>
      </c>
      <c r="AD541" s="10" t="str">
        <f>VLOOKUP(Data!$AB541,Name!$B:$F,3,FALSE)</f>
        <v>Point IT</v>
      </c>
      <c r="AE541" s="10" t="str">
        <f>VLOOKUP(Data!$AB541,Name!$B:$F,4,FALSE)</f>
        <v>Second tier</v>
      </c>
      <c r="AF541" s="10" t="str">
        <f>VLOOKUP(Data!$AB541,Name!$B:$F,5,FALSE)</f>
        <v>Onsite</v>
      </c>
      <c r="AG541" s="40" t="s">
        <v>47</v>
      </c>
      <c r="AH541" s="40" t="s">
        <v>48</v>
      </c>
      <c r="AI541" s="40" t="s">
        <v>150</v>
      </c>
      <c r="AJ541" s="40" t="s">
        <v>2757</v>
      </c>
      <c r="AK541" s="40" t="s">
        <v>517</v>
      </c>
      <c r="AL541" s="46"/>
      <c r="AM541" s="40" t="s">
        <v>39</v>
      </c>
      <c r="AN541" s="40" t="s">
        <v>50</v>
      </c>
      <c r="AO541" s="47">
        <v>0</v>
      </c>
      <c r="AP541" s="41">
        <v>44823.482847222222</v>
      </c>
      <c r="AQ541" s="48" t="s">
        <v>56</v>
      </c>
      <c r="AR541">
        <f t="shared" si="35"/>
        <v>8</v>
      </c>
      <c r="AS541" s="35">
        <v>0.3444444444444445</v>
      </c>
    </row>
    <row r="542" spans="1:45" ht="24" hidden="1" customHeight="1">
      <c r="A542" s="10" t="s">
        <v>35</v>
      </c>
      <c r="B542" s="10" t="s">
        <v>36</v>
      </c>
      <c r="C542" s="42">
        <v>44824.4</v>
      </c>
      <c r="D542" s="42">
        <v>44819.34652777778</v>
      </c>
      <c r="E542" s="10">
        <v>2022</v>
      </c>
      <c r="F542" s="10">
        <f t="shared" si="32"/>
        <v>9</v>
      </c>
      <c r="G542" s="10">
        <f t="shared" si="33"/>
        <v>15</v>
      </c>
      <c r="H542" s="50">
        <f t="shared" si="34"/>
        <v>0.34652777777777777</v>
      </c>
      <c r="I542" s="38" t="s">
        <v>37</v>
      </c>
      <c r="J542" s="38" t="s">
        <v>2758</v>
      </c>
      <c r="K542" s="36">
        <v>11671</v>
      </c>
      <c r="L542" s="39">
        <v>44833.565613425926</v>
      </c>
      <c r="M542" s="38" t="s">
        <v>38</v>
      </c>
      <c r="N542" s="38" t="s">
        <v>39</v>
      </c>
      <c r="O542" s="39"/>
      <c r="P542" s="38" t="s">
        <v>40</v>
      </c>
      <c r="Q542" s="38" t="s">
        <v>56</v>
      </c>
      <c r="R542" s="36">
        <v>1</v>
      </c>
      <c r="S542" s="38" t="s">
        <v>127</v>
      </c>
      <c r="T542" s="36">
        <v>0</v>
      </c>
      <c r="U542" s="38" t="s">
        <v>56</v>
      </c>
      <c r="V542" s="36">
        <v>5630</v>
      </c>
      <c r="W542" s="38" t="s">
        <v>2759</v>
      </c>
      <c r="X542" s="38" t="s">
        <v>2760</v>
      </c>
      <c r="Y542" s="38" t="s">
        <v>45</v>
      </c>
      <c r="Z542" s="38" t="s">
        <v>2761</v>
      </c>
      <c r="AA542" s="39">
        <v>44822.364155092589</v>
      </c>
      <c r="AB542" s="38" t="s">
        <v>72</v>
      </c>
      <c r="AC542" s="10" t="str">
        <f>VLOOKUP(Data!$AB542,Name!$B:$F,2,FALSE)</f>
        <v>IT Support</v>
      </c>
      <c r="AD542" s="10" t="str">
        <f>VLOOKUP(Data!$AB542,Name!$B:$F,3,FALSE)</f>
        <v>Point IT</v>
      </c>
      <c r="AE542" s="10" t="str">
        <f>VLOOKUP(Data!$AB542,Name!$B:$F,4,FALSE)</f>
        <v>Second tier</v>
      </c>
      <c r="AF542" s="10" t="str">
        <f>VLOOKUP(Data!$AB542,Name!$B:$F,5,FALSE)</f>
        <v>Onsite</v>
      </c>
      <c r="AG542" s="38" t="s">
        <v>52</v>
      </c>
      <c r="AH542" s="38" t="s">
        <v>48</v>
      </c>
      <c r="AI542" s="38" t="s">
        <v>128</v>
      </c>
      <c r="AJ542" s="38" t="s">
        <v>2762</v>
      </c>
      <c r="AK542" s="38" t="s">
        <v>616</v>
      </c>
      <c r="AL542" s="43">
        <v>44686</v>
      </c>
      <c r="AM542" s="38" t="s">
        <v>39</v>
      </c>
      <c r="AN542" s="38" t="s">
        <v>50</v>
      </c>
      <c r="AO542" s="44">
        <v>0</v>
      </c>
      <c r="AP542" s="39">
        <v>44824.42900462963</v>
      </c>
      <c r="AQ542" s="45" t="s">
        <v>56</v>
      </c>
      <c r="AR542">
        <f t="shared" si="35"/>
        <v>8</v>
      </c>
      <c r="AS542" s="35">
        <v>0.34652777777777777</v>
      </c>
    </row>
    <row r="543" spans="1:45" ht="24" hidden="1" customHeight="1">
      <c r="A543" s="10" t="s">
        <v>35</v>
      </c>
      <c r="B543" s="10" t="s">
        <v>73</v>
      </c>
      <c r="C543" s="42">
        <v>44819.565972222219</v>
      </c>
      <c r="D543" s="42">
        <v>44819.351388888892</v>
      </c>
      <c r="E543" s="10">
        <v>2022</v>
      </c>
      <c r="F543" s="10">
        <f t="shared" si="32"/>
        <v>9</v>
      </c>
      <c r="G543" s="10">
        <f t="shared" si="33"/>
        <v>15</v>
      </c>
      <c r="H543" s="50">
        <f t="shared" si="34"/>
        <v>0.35138888888888892</v>
      </c>
      <c r="I543" s="40" t="s">
        <v>37</v>
      </c>
      <c r="J543" s="40" t="s">
        <v>2763</v>
      </c>
      <c r="K543" s="37">
        <v>11672</v>
      </c>
      <c r="L543" s="41">
        <v>44831.359398148146</v>
      </c>
      <c r="M543" s="40" t="s">
        <v>38</v>
      </c>
      <c r="N543" s="40" t="s">
        <v>39</v>
      </c>
      <c r="O543" s="41"/>
      <c r="P543" s="40" t="s">
        <v>40</v>
      </c>
      <c r="Q543" s="40" t="s">
        <v>56</v>
      </c>
      <c r="R543" s="37">
        <v>1</v>
      </c>
      <c r="S543" s="40" t="s">
        <v>42</v>
      </c>
      <c r="T543" s="37">
        <v>0</v>
      </c>
      <c r="U543" s="40" t="s">
        <v>56</v>
      </c>
      <c r="V543" s="37">
        <v>6570</v>
      </c>
      <c r="W543" s="40" t="s">
        <v>1317</v>
      </c>
      <c r="X543" s="40" t="s">
        <v>1318</v>
      </c>
      <c r="Y543" s="40" t="s">
        <v>45</v>
      </c>
      <c r="Z543" s="40" t="s">
        <v>2764</v>
      </c>
      <c r="AA543" s="41">
        <v>44819.55914351852</v>
      </c>
      <c r="AB543" s="40" t="s">
        <v>46</v>
      </c>
      <c r="AC543" s="10" t="str">
        <f>VLOOKUP(Data!$AB543,Name!$B:$F,2,FALSE)</f>
        <v>IT Support</v>
      </c>
      <c r="AD543" s="10" t="str">
        <f>VLOOKUP(Data!$AB543,Name!$B:$F,3,FALSE)</f>
        <v>Point IT</v>
      </c>
      <c r="AE543" s="10" t="str">
        <f>VLOOKUP(Data!$AB543,Name!$B:$F,4,FALSE)</f>
        <v>Second tier</v>
      </c>
      <c r="AF543" s="10" t="str">
        <f>VLOOKUP(Data!$AB543,Name!$B:$F,5,FALSE)</f>
        <v>Onsite</v>
      </c>
      <c r="AG543" s="40" t="s">
        <v>47</v>
      </c>
      <c r="AH543" s="40" t="s">
        <v>48</v>
      </c>
      <c r="AI543" s="40" t="s">
        <v>77</v>
      </c>
      <c r="AJ543" s="40" t="s">
        <v>2765</v>
      </c>
      <c r="AK543" s="40" t="s">
        <v>1321</v>
      </c>
      <c r="AL543" s="46"/>
      <c r="AM543" s="40" t="s">
        <v>39</v>
      </c>
      <c r="AN543" s="40" t="s">
        <v>50</v>
      </c>
      <c r="AO543" s="47">
        <v>0</v>
      </c>
      <c r="AP543" s="41">
        <v>44819.566342592596</v>
      </c>
      <c r="AQ543" s="48" t="s">
        <v>41</v>
      </c>
      <c r="AR543">
        <f t="shared" si="35"/>
        <v>8</v>
      </c>
      <c r="AS543" s="35">
        <v>0.35138888888888892</v>
      </c>
    </row>
    <row r="544" spans="1:45" ht="24" customHeight="1">
      <c r="A544" s="10" t="s">
        <v>35</v>
      </c>
      <c r="B544" s="10" t="s">
        <v>1527</v>
      </c>
      <c r="C544" s="42">
        <v>44819.371527777781</v>
      </c>
      <c r="D544" s="42">
        <v>44819.368750000001</v>
      </c>
      <c r="E544" s="10">
        <v>2022</v>
      </c>
      <c r="F544" s="10">
        <f t="shared" si="32"/>
        <v>9</v>
      </c>
      <c r="G544" s="10">
        <f t="shared" si="33"/>
        <v>15</v>
      </c>
      <c r="H544" s="50">
        <f t="shared" si="34"/>
        <v>0.36874999999999997</v>
      </c>
      <c r="I544" s="38" t="s">
        <v>37</v>
      </c>
      <c r="J544" s="38" t="s">
        <v>2766</v>
      </c>
      <c r="K544" s="36">
        <v>11673</v>
      </c>
      <c r="L544" s="39">
        <v>44837.659131944441</v>
      </c>
      <c r="M544" s="38" t="s">
        <v>38</v>
      </c>
      <c r="N544" s="38" t="s">
        <v>39</v>
      </c>
      <c r="O544" s="39"/>
      <c r="P544" s="38" t="s">
        <v>40</v>
      </c>
      <c r="Q544" s="38" t="s">
        <v>56</v>
      </c>
      <c r="R544" s="36">
        <v>1</v>
      </c>
      <c r="S544" s="38" t="s">
        <v>127</v>
      </c>
      <c r="T544" s="36">
        <v>0</v>
      </c>
      <c r="U544" s="38" t="s">
        <v>56</v>
      </c>
      <c r="V544" s="36">
        <v>5735</v>
      </c>
      <c r="W544" s="38" t="s">
        <v>873</v>
      </c>
      <c r="X544" s="38" t="s">
        <v>874</v>
      </c>
      <c r="Y544" s="38" t="s">
        <v>45</v>
      </c>
      <c r="Z544" s="38" t="s">
        <v>2767</v>
      </c>
      <c r="AA544" s="39">
        <v>44819.371990740743</v>
      </c>
      <c r="AB544" s="38" t="s">
        <v>94</v>
      </c>
      <c r="AC544" s="10" t="str">
        <f>VLOOKUP(Data!$AB544,Name!$B:$F,2,FALSE)</f>
        <v>IT Support</v>
      </c>
      <c r="AD544" s="10" t="str">
        <f>VLOOKUP(Data!$AB544,Name!$B:$F,3,FALSE)</f>
        <v>Point IT</v>
      </c>
      <c r="AE544" s="10" t="str">
        <f>VLOOKUP(Data!$AB544,Name!$B:$F,4,FALSE)</f>
        <v>Second tier</v>
      </c>
      <c r="AF544" s="10" t="str">
        <f>VLOOKUP(Data!$AB544,Name!$B:$F,5,FALSE)</f>
        <v>Onsite</v>
      </c>
      <c r="AG544" s="38" t="s">
        <v>47</v>
      </c>
      <c r="AH544" s="38" t="s">
        <v>48</v>
      </c>
      <c r="AI544" s="38" t="s">
        <v>505</v>
      </c>
      <c r="AJ544" s="38" t="s">
        <v>2768</v>
      </c>
      <c r="AK544" s="38" t="s">
        <v>691</v>
      </c>
      <c r="AL544" s="43"/>
      <c r="AM544" s="38" t="s">
        <v>39</v>
      </c>
      <c r="AN544" s="38" t="s">
        <v>50</v>
      </c>
      <c r="AO544" s="44">
        <v>0</v>
      </c>
      <c r="AP544" s="39">
        <v>44825.661909722221</v>
      </c>
      <c r="AQ544" s="45" t="s">
        <v>56</v>
      </c>
      <c r="AR544">
        <f t="shared" si="35"/>
        <v>8</v>
      </c>
      <c r="AS544" s="35">
        <v>0.36874999999999997</v>
      </c>
    </row>
    <row r="545" spans="1:45" ht="24" customHeight="1">
      <c r="A545" s="10" t="s">
        <v>35</v>
      </c>
      <c r="B545" s="10" t="s">
        <v>1527</v>
      </c>
      <c r="C545" s="42">
        <v>44819.665277777778</v>
      </c>
      <c r="D545" s="42">
        <v>44819.381249999999</v>
      </c>
      <c r="E545" s="10">
        <v>2022</v>
      </c>
      <c r="F545" s="10">
        <f t="shared" si="32"/>
        <v>9</v>
      </c>
      <c r="G545" s="10">
        <f t="shared" si="33"/>
        <v>15</v>
      </c>
      <c r="H545" s="50">
        <f t="shared" si="34"/>
        <v>0.38125000000000003</v>
      </c>
      <c r="I545" s="40" t="s">
        <v>37</v>
      </c>
      <c r="J545" s="40" t="s">
        <v>2769</v>
      </c>
      <c r="K545" s="37">
        <v>11674</v>
      </c>
      <c r="L545" s="41">
        <v>44831.385092592594</v>
      </c>
      <c r="M545" s="40" t="s">
        <v>38</v>
      </c>
      <c r="N545" s="40" t="s">
        <v>39</v>
      </c>
      <c r="O545" s="41"/>
      <c r="P545" s="40" t="s">
        <v>40</v>
      </c>
      <c r="Q545" s="40" t="s">
        <v>56</v>
      </c>
      <c r="R545" s="37">
        <v>1</v>
      </c>
      <c r="S545" s="40" t="s">
        <v>164</v>
      </c>
      <c r="T545" s="37">
        <v>0</v>
      </c>
      <c r="U545" s="40" t="s">
        <v>56</v>
      </c>
      <c r="V545" s="37">
        <v>924554562</v>
      </c>
      <c r="W545" s="40" t="s">
        <v>2770</v>
      </c>
      <c r="X545" s="40" t="s">
        <v>2771</v>
      </c>
      <c r="Y545" s="40" t="s">
        <v>45</v>
      </c>
      <c r="Z545" s="40" t="s">
        <v>2772</v>
      </c>
      <c r="AA545" s="41">
        <v>44819.662083333336</v>
      </c>
      <c r="AB545" s="40" t="s">
        <v>67</v>
      </c>
      <c r="AC545" s="10" t="str">
        <f>VLOOKUP(Data!$AB545,Name!$B:$F,2,FALSE)</f>
        <v>IT Support</v>
      </c>
      <c r="AD545" s="10" t="str">
        <f>VLOOKUP(Data!$AB545,Name!$B:$F,3,FALSE)</f>
        <v>Point IT</v>
      </c>
      <c r="AE545" s="10" t="str">
        <f>VLOOKUP(Data!$AB545,Name!$B:$F,4,FALSE)</f>
        <v>Second tier</v>
      </c>
      <c r="AF545" s="10" t="str">
        <f>VLOOKUP(Data!$AB545,Name!$B:$F,5,FALSE)</f>
        <v>Onsite</v>
      </c>
      <c r="AG545" s="40" t="s">
        <v>47</v>
      </c>
      <c r="AH545" s="40" t="s">
        <v>48</v>
      </c>
      <c r="AI545" s="40" t="s">
        <v>455</v>
      </c>
      <c r="AJ545" s="40" t="s">
        <v>2773</v>
      </c>
      <c r="AK545" s="40" t="s">
        <v>2269</v>
      </c>
      <c r="AL545" s="46"/>
      <c r="AM545" s="40" t="s">
        <v>39</v>
      </c>
      <c r="AN545" s="40" t="s">
        <v>50</v>
      </c>
      <c r="AO545" s="47">
        <v>0</v>
      </c>
      <c r="AP545" s="41">
        <v>44819.665648148148</v>
      </c>
      <c r="AQ545" s="48" t="s">
        <v>56</v>
      </c>
      <c r="AR545">
        <f t="shared" si="35"/>
        <v>9</v>
      </c>
      <c r="AS545" s="35">
        <v>0.38125000000000003</v>
      </c>
    </row>
    <row r="546" spans="1:45" ht="24" hidden="1" customHeight="1">
      <c r="A546" s="10" t="s">
        <v>35</v>
      </c>
      <c r="B546" s="10" t="s">
        <v>178</v>
      </c>
      <c r="C546" s="42">
        <v>44825.525000000001</v>
      </c>
      <c r="D546" s="42">
        <v>44819.381944444445</v>
      </c>
      <c r="E546" s="10">
        <v>2022</v>
      </c>
      <c r="F546" s="10">
        <f t="shared" si="32"/>
        <v>9</v>
      </c>
      <c r="G546" s="10">
        <f t="shared" si="33"/>
        <v>15</v>
      </c>
      <c r="H546" s="50">
        <f t="shared" si="34"/>
        <v>0.38194444444444442</v>
      </c>
      <c r="I546" s="38" t="s">
        <v>37</v>
      </c>
      <c r="J546" s="38" t="s">
        <v>2774</v>
      </c>
      <c r="K546" s="36">
        <v>11675</v>
      </c>
      <c r="L546" s="39">
        <v>44834.574444444443</v>
      </c>
      <c r="M546" s="38" t="s">
        <v>972</v>
      </c>
      <c r="N546" s="38" t="s">
        <v>45</v>
      </c>
      <c r="O546" s="39">
        <v>44819.384270833332</v>
      </c>
      <c r="P546" s="38" t="s">
        <v>40</v>
      </c>
      <c r="Q546" s="38" t="s">
        <v>56</v>
      </c>
      <c r="R546" s="36">
        <v>1</v>
      </c>
      <c r="S546" s="38" t="s">
        <v>179</v>
      </c>
      <c r="T546" s="36">
        <v>1</v>
      </c>
      <c r="U546" s="38" t="s">
        <v>56</v>
      </c>
      <c r="V546" s="36">
        <v>846582658</v>
      </c>
      <c r="W546" s="38" t="s">
        <v>482</v>
      </c>
      <c r="X546" s="38" t="s">
        <v>483</v>
      </c>
      <c r="Y546" s="38" t="s">
        <v>45</v>
      </c>
      <c r="Z546" s="38" t="s">
        <v>2775</v>
      </c>
      <c r="AA546" s="39">
        <v>44823.485312500001</v>
      </c>
      <c r="AB546" s="38" t="s">
        <v>51</v>
      </c>
      <c r="AC546" s="10" t="str">
        <f>VLOOKUP(Data!$AB546,Name!$B:$F,2,FALSE)</f>
        <v>IT Support</v>
      </c>
      <c r="AD546" s="10" t="str">
        <f>VLOOKUP(Data!$AB546,Name!$B:$F,3,FALSE)</f>
        <v>Point IT</v>
      </c>
      <c r="AE546" s="10" t="str">
        <f>VLOOKUP(Data!$AB546,Name!$B:$F,4,FALSE)</f>
        <v>Second tier</v>
      </c>
      <c r="AF546" s="10" t="str">
        <f>VLOOKUP(Data!$AB546,Name!$B:$F,5,FALSE)</f>
        <v>Onsite</v>
      </c>
      <c r="AG546" s="38" t="s">
        <v>47</v>
      </c>
      <c r="AH546" s="38" t="s">
        <v>48</v>
      </c>
      <c r="AI546" s="38" t="s">
        <v>254</v>
      </c>
      <c r="AJ546" s="38" t="s">
        <v>2776</v>
      </c>
      <c r="AK546" s="38" t="s">
        <v>480</v>
      </c>
      <c r="AL546" s="43">
        <v>44686</v>
      </c>
      <c r="AM546" s="38" t="s">
        <v>39</v>
      </c>
      <c r="AN546" s="38" t="s">
        <v>53</v>
      </c>
      <c r="AO546" s="44">
        <v>0</v>
      </c>
      <c r="AP546" s="39">
        <v>44825.52542824074</v>
      </c>
      <c r="AQ546" s="45" t="s">
        <v>56</v>
      </c>
      <c r="AR546">
        <f t="shared" si="35"/>
        <v>9</v>
      </c>
      <c r="AS546" s="35">
        <v>0.38194444444444442</v>
      </c>
    </row>
    <row r="547" spans="1:45" ht="24" customHeight="1">
      <c r="A547" s="10" t="s">
        <v>35</v>
      </c>
      <c r="B547" s="10" t="s">
        <v>1527</v>
      </c>
      <c r="C547" s="10"/>
      <c r="D547" s="42">
        <v>44819.390972222223</v>
      </c>
      <c r="E547" s="10">
        <v>2022</v>
      </c>
      <c r="F547" s="10">
        <f t="shared" si="32"/>
        <v>9</v>
      </c>
      <c r="G547" s="10">
        <f t="shared" si="33"/>
        <v>15</v>
      </c>
      <c r="H547" s="50">
        <f t="shared" si="34"/>
        <v>0.39097222222222222</v>
      </c>
      <c r="I547" s="40" t="s">
        <v>37</v>
      </c>
      <c r="J547" s="40" t="s">
        <v>2777</v>
      </c>
      <c r="K547" s="37">
        <v>11676</v>
      </c>
      <c r="L547" s="41">
        <v>44831.39167824074</v>
      </c>
      <c r="M547" s="40" t="s">
        <v>38</v>
      </c>
      <c r="N547" s="40" t="s">
        <v>39</v>
      </c>
      <c r="O547" s="41"/>
      <c r="P547" s="40" t="s">
        <v>40</v>
      </c>
      <c r="Q547" s="40" t="s">
        <v>56</v>
      </c>
      <c r="R547" s="37">
        <v>1</v>
      </c>
      <c r="S547" s="40" t="s">
        <v>453</v>
      </c>
      <c r="T547" s="37">
        <v>0</v>
      </c>
      <c r="U547" s="40" t="s">
        <v>56</v>
      </c>
      <c r="V547" s="37">
        <v>8715</v>
      </c>
      <c r="W547" s="40" t="s">
        <v>1645</v>
      </c>
      <c r="X547" s="40" t="s">
        <v>1646</v>
      </c>
      <c r="Y547" s="40" t="s">
        <v>39</v>
      </c>
      <c r="Z547" s="40" t="s">
        <v>39</v>
      </c>
      <c r="AA547" s="41"/>
      <c r="AB547" s="40" t="s">
        <v>268</v>
      </c>
      <c r="AC547" s="10" t="str">
        <f>VLOOKUP(Data!$AB547,Name!$B:$F,2,FALSE)</f>
        <v>ผู้บริหารโครงการ (Project Manager)</v>
      </c>
      <c r="AD547" s="10" t="str">
        <f>VLOOKUP(Data!$AB547,Name!$B:$F,3,FALSE)</f>
        <v>CRA</v>
      </c>
      <c r="AE547" s="10" t="str">
        <f>VLOOKUP(Data!$AB547,Name!$B:$F,4,FALSE)</f>
        <v>Second tier</v>
      </c>
      <c r="AF547" s="10" t="str">
        <f>VLOOKUP(Data!$AB547,Name!$B:$F,5,FALSE)</f>
        <v>Frist tier</v>
      </c>
      <c r="AG547" s="40" t="s">
        <v>47</v>
      </c>
      <c r="AH547" s="40" t="s">
        <v>160</v>
      </c>
      <c r="AI547" s="40" t="s">
        <v>455</v>
      </c>
      <c r="AJ547" s="40" t="s">
        <v>2778</v>
      </c>
      <c r="AK547" s="40" t="s">
        <v>387</v>
      </c>
      <c r="AL547" s="46"/>
      <c r="AM547" s="40" t="s">
        <v>39</v>
      </c>
      <c r="AN547" s="40" t="s">
        <v>50</v>
      </c>
      <c r="AO547" s="47">
        <v>0</v>
      </c>
      <c r="AP547" s="41">
        <v>44820.478483796294</v>
      </c>
      <c r="AQ547" s="48" t="s">
        <v>56</v>
      </c>
      <c r="AR547">
        <f t="shared" si="35"/>
        <v>9</v>
      </c>
      <c r="AS547" s="35">
        <v>0.39097222222222222</v>
      </c>
    </row>
    <row r="548" spans="1:45" ht="24" hidden="1" customHeight="1">
      <c r="A548" s="10" t="s">
        <v>35</v>
      </c>
      <c r="B548" s="10" t="s">
        <v>329</v>
      </c>
      <c r="C548" s="42">
        <v>44824.681250000001</v>
      </c>
      <c r="D548" s="42">
        <v>44819.393750000003</v>
      </c>
      <c r="E548" s="10">
        <v>2022</v>
      </c>
      <c r="F548" s="10">
        <f t="shared" si="32"/>
        <v>9</v>
      </c>
      <c r="G548" s="10">
        <f t="shared" si="33"/>
        <v>15</v>
      </c>
      <c r="H548" s="50">
        <f t="shared" si="34"/>
        <v>0.39374999999999999</v>
      </c>
      <c r="I548" s="38" t="s">
        <v>37</v>
      </c>
      <c r="J548" s="38" t="s">
        <v>2779</v>
      </c>
      <c r="K548" s="36">
        <v>11677</v>
      </c>
      <c r="L548" s="39">
        <v>44831.394699074073</v>
      </c>
      <c r="M548" s="38" t="s">
        <v>2780</v>
      </c>
      <c r="N548" s="38" t="s">
        <v>66</v>
      </c>
      <c r="O548" s="39">
        <v>44824.681284722225</v>
      </c>
      <c r="P548" s="38" t="s">
        <v>40</v>
      </c>
      <c r="Q548" s="38" t="s">
        <v>56</v>
      </c>
      <c r="R548" s="36">
        <v>1</v>
      </c>
      <c r="S548" s="38" t="s">
        <v>102</v>
      </c>
      <c r="T548" s="36">
        <v>1</v>
      </c>
      <c r="U548" s="38" t="s">
        <v>56</v>
      </c>
      <c r="V548" s="36">
        <v>6471</v>
      </c>
      <c r="W548" s="38" t="s">
        <v>412</v>
      </c>
      <c r="X548" s="38" t="s">
        <v>413</v>
      </c>
      <c r="Y548" s="38" t="s">
        <v>45</v>
      </c>
      <c r="Z548" s="38" t="s">
        <v>2781</v>
      </c>
      <c r="AA548" s="39">
        <v>44824.681504629632</v>
      </c>
      <c r="AB548" s="38" t="s">
        <v>189</v>
      </c>
      <c r="AC548" s="10" t="str">
        <f>VLOOKUP(Data!$AB548,Name!$B:$F,2,FALSE)</f>
        <v>IT Support</v>
      </c>
      <c r="AD548" s="10" t="str">
        <f>VLOOKUP(Data!$AB548,Name!$B:$F,3,FALSE)</f>
        <v>CRA</v>
      </c>
      <c r="AE548" s="10" t="str">
        <f>VLOOKUP(Data!$AB548,Name!$B:$F,4,FALSE)</f>
        <v>Second tier</v>
      </c>
      <c r="AF548" s="10" t="str">
        <f>VLOOKUP(Data!$AB548,Name!$B:$F,5,FALSE)</f>
        <v>Second tier</v>
      </c>
      <c r="AG548" s="38" t="s">
        <v>47</v>
      </c>
      <c r="AH548" s="38" t="s">
        <v>48</v>
      </c>
      <c r="AI548" s="38" t="s">
        <v>330</v>
      </c>
      <c r="AJ548" s="38" t="s">
        <v>2779</v>
      </c>
      <c r="AK548" s="38" t="s">
        <v>579</v>
      </c>
      <c r="AL548" s="43"/>
      <c r="AM548" s="38" t="s">
        <v>39</v>
      </c>
      <c r="AN548" s="38" t="s">
        <v>53</v>
      </c>
      <c r="AO548" s="44">
        <v>0</v>
      </c>
      <c r="AP548" s="39">
        <v>44824.681493055556</v>
      </c>
      <c r="AQ548" s="45" t="s">
        <v>56</v>
      </c>
      <c r="AR548">
        <f t="shared" si="35"/>
        <v>9</v>
      </c>
      <c r="AS548" s="35">
        <v>0.39374999999999999</v>
      </c>
    </row>
    <row r="549" spans="1:45" ht="24" hidden="1" customHeight="1">
      <c r="A549" s="10" t="s">
        <v>35</v>
      </c>
      <c r="B549" s="10" t="s">
        <v>2348</v>
      </c>
      <c r="C549" s="42">
        <v>44819.669444444444</v>
      </c>
      <c r="D549" s="42">
        <v>44819.395833333336</v>
      </c>
      <c r="E549" s="10">
        <v>2022</v>
      </c>
      <c r="F549" s="10">
        <f t="shared" si="32"/>
        <v>9</v>
      </c>
      <c r="G549" s="10">
        <f t="shared" si="33"/>
        <v>15</v>
      </c>
      <c r="H549" s="50">
        <f t="shared" si="34"/>
        <v>0.39583333333333331</v>
      </c>
      <c r="I549" s="40" t="s">
        <v>37</v>
      </c>
      <c r="J549" s="40" t="s">
        <v>2782</v>
      </c>
      <c r="K549" s="37">
        <v>11678</v>
      </c>
      <c r="L549" s="41">
        <v>44823.647638888891</v>
      </c>
      <c r="M549" s="40" t="s">
        <v>38</v>
      </c>
      <c r="N549" s="40" t="s">
        <v>39</v>
      </c>
      <c r="O549" s="41"/>
      <c r="P549" s="40" t="s">
        <v>40</v>
      </c>
      <c r="Q549" s="40" t="s">
        <v>56</v>
      </c>
      <c r="R549" s="37">
        <v>1</v>
      </c>
      <c r="S549" s="40" t="s">
        <v>60</v>
      </c>
      <c r="T549" s="37">
        <v>0</v>
      </c>
      <c r="U549" s="40" t="s">
        <v>41</v>
      </c>
      <c r="V549" s="37">
        <v>8705</v>
      </c>
      <c r="W549" s="40" t="s">
        <v>2783</v>
      </c>
      <c r="X549" s="40" t="s">
        <v>2784</v>
      </c>
      <c r="Y549" s="40" t="s">
        <v>45</v>
      </c>
      <c r="Z549" s="40" t="s">
        <v>2785</v>
      </c>
      <c r="AA549" s="41">
        <v>44819.668912037036</v>
      </c>
      <c r="AB549" s="40" t="s">
        <v>85</v>
      </c>
      <c r="AC549" s="10" t="str">
        <f>VLOOKUP(Data!$AB549,Name!$B:$F,2,FALSE)</f>
        <v>IT Support</v>
      </c>
      <c r="AD549" s="10" t="str">
        <f>VLOOKUP(Data!$AB549,Name!$B:$F,3,FALSE)</f>
        <v>Point IT</v>
      </c>
      <c r="AE549" s="10" t="str">
        <f>VLOOKUP(Data!$AB549,Name!$B:$F,4,FALSE)</f>
        <v>Second tier</v>
      </c>
      <c r="AF549" s="10" t="str">
        <f>VLOOKUP(Data!$AB549,Name!$B:$F,5,FALSE)</f>
        <v>Onsite</v>
      </c>
      <c r="AG549" s="40" t="s">
        <v>47</v>
      </c>
      <c r="AH549" s="40" t="s">
        <v>48</v>
      </c>
      <c r="AI549" s="40" t="s">
        <v>314</v>
      </c>
      <c r="AJ549" s="40" t="s">
        <v>2786</v>
      </c>
      <c r="AK549" s="40" t="s">
        <v>387</v>
      </c>
      <c r="AL549" s="46"/>
      <c r="AM549" s="40" t="s">
        <v>39</v>
      </c>
      <c r="AN549" s="40" t="s">
        <v>50</v>
      </c>
      <c r="AO549" s="47">
        <v>0</v>
      </c>
      <c r="AP549" s="41">
        <v>44819.669861111113</v>
      </c>
      <c r="AQ549" s="48" t="s">
        <v>41</v>
      </c>
      <c r="AR549">
        <f t="shared" si="35"/>
        <v>9</v>
      </c>
      <c r="AS549" s="35">
        <v>0.39583333333333331</v>
      </c>
    </row>
    <row r="550" spans="1:45" ht="24" hidden="1" customHeight="1">
      <c r="A550" s="10" t="s">
        <v>35</v>
      </c>
      <c r="B550" s="10" t="s">
        <v>178</v>
      </c>
      <c r="C550" s="42">
        <v>44819.666666666664</v>
      </c>
      <c r="D550" s="42">
        <v>44819.395833333336</v>
      </c>
      <c r="E550" s="10">
        <v>2022</v>
      </c>
      <c r="F550" s="10">
        <f t="shared" si="32"/>
        <v>9</v>
      </c>
      <c r="G550" s="10">
        <f t="shared" si="33"/>
        <v>15</v>
      </c>
      <c r="H550" s="50">
        <f t="shared" si="34"/>
        <v>0.39583333333333331</v>
      </c>
      <c r="I550" s="38" t="s">
        <v>37</v>
      </c>
      <c r="J550" s="38" t="s">
        <v>2787</v>
      </c>
      <c r="K550" s="36">
        <v>11679</v>
      </c>
      <c r="L550" s="39">
        <v>44831.404004629629</v>
      </c>
      <c r="M550" s="38" t="s">
        <v>38</v>
      </c>
      <c r="N550" s="38" t="s">
        <v>39</v>
      </c>
      <c r="O550" s="39"/>
      <c r="P550" s="38" t="s">
        <v>40</v>
      </c>
      <c r="Q550" s="38" t="s">
        <v>56</v>
      </c>
      <c r="R550" s="36">
        <v>1</v>
      </c>
      <c r="S550" s="38" t="s">
        <v>253</v>
      </c>
      <c r="T550" s="36">
        <v>0</v>
      </c>
      <c r="U550" s="38" t="s">
        <v>56</v>
      </c>
      <c r="V550" s="36">
        <v>6524</v>
      </c>
      <c r="W550" s="38" t="s">
        <v>396</v>
      </c>
      <c r="X550" s="38" t="s">
        <v>397</v>
      </c>
      <c r="Y550" s="38" t="s">
        <v>45</v>
      </c>
      <c r="Z550" s="38" t="s">
        <v>2788</v>
      </c>
      <c r="AA550" s="39">
        <v>44819.660138888888</v>
      </c>
      <c r="AB550" s="38" t="s">
        <v>81</v>
      </c>
      <c r="AC550" s="10" t="str">
        <f>VLOOKUP(Data!$AB550,Name!$B:$F,2,FALSE)</f>
        <v>IT Support</v>
      </c>
      <c r="AD550" s="10" t="str">
        <f>VLOOKUP(Data!$AB550,Name!$B:$F,3,FALSE)</f>
        <v>Point IT</v>
      </c>
      <c r="AE550" s="10" t="str">
        <f>VLOOKUP(Data!$AB550,Name!$B:$F,4,FALSE)</f>
        <v>Second tier</v>
      </c>
      <c r="AF550" s="10" t="str">
        <f>VLOOKUP(Data!$AB550,Name!$B:$F,5,FALSE)</f>
        <v>Onsite</v>
      </c>
      <c r="AG550" s="38" t="s">
        <v>47</v>
      </c>
      <c r="AH550" s="38" t="s">
        <v>48</v>
      </c>
      <c r="AI550" s="38" t="s">
        <v>182</v>
      </c>
      <c r="AJ550" s="38" t="s">
        <v>2789</v>
      </c>
      <c r="AK550" s="38" t="s">
        <v>1393</v>
      </c>
      <c r="AL550" s="43"/>
      <c r="AM550" s="38" t="s">
        <v>39</v>
      </c>
      <c r="AN550" s="38" t="s">
        <v>53</v>
      </c>
      <c r="AO550" s="44">
        <v>0</v>
      </c>
      <c r="AP550" s="39">
        <v>44819.667199074072</v>
      </c>
      <c r="AQ550" s="45" t="s">
        <v>56</v>
      </c>
      <c r="AR550">
        <f t="shared" si="35"/>
        <v>9</v>
      </c>
      <c r="AS550" s="35">
        <v>0.39583333333333331</v>
      </c>
    </row>
    <row r="551" spans="1:45" ht="24" hidden="1" customHeight="1">
      <c r="A551" s="10" t="s">
        <v>35</v>
      </c>
      <c r="B551" s="10" t="s">
        <v>171</v>
      </c>
      <c r="C551" s="42">
        <v>44819.565972222219</v>
      </c>
      <c r="D551" s="42">
        <v>44819.397222222222</v>
      </c>
      <c r="E551" s="10">
        <v>2022</v>
      </c>
      <c r="F551" s="10">
        <f t="shared" si="32"/>
        <v>9</v>
      </c>
      <c r="G551" s="10">
        <f t="shared" si="33"/>
        <v>15</v>
      </c>
      <c r="H551" s="50">
        <f t="shared" si="34"/>
        <v>0.3972222222222222</v>
      </c>
      <c r="I551" s="40" t="s">
        <v>37</v>
      </c>
      <c r="J551" s="40" t="s">
        <v>2790</v>
      </c>
      <c r="K551" s="37">
        <v>11680</v>
      </c>
      <c r="L551" s="41">
        <v>44831.505532407406</v>
      </c>
      <c r="M551" s="40" t="s">
        <v>38</v>
      </c>
      <c r="N551" s="40" t="s">
        <v>39</v>
      </c>
      <c r="O551" s="41"/>
      <c r="P551" s="40" t="s">
        <v>40</v>
      </c>
      <c r="Q551" s="40" t="s">
        <v>56</v>
      </c>
      <c r="R551" s="37">
        <v>1</v>
      </c>
      <c r="S551" s="40" t="s">
        <v>369</v>
      </c>
      <c r="T551" s="37">
        <v>0</v>
      </c>
      <c r="U551" s="40" t="s">
        <v>56</v>
      </c>
      <c r="V551" s="37">
        <v>8888</v>
      </c>
      <c r="W551" s="40" t="s">
        <v>247</v>
      </c>
      <c r="X551" s="40" t="s">
        <v>189</v>
      </c>
      <c r="Y551" s="40" t="s">
        <v>45</v>
      </c>
      <c r="Z551" s="40" t="s">
        <v>2791</v>
      </c>
      <c r="AA551" s="41">
        <v>44819.478541666664</v>
      </c>
      <c r="AB551" s="40" t="s">
        <v>149</v>
      </c>
      <c r="AC551" s="10" t="str">
        <f>VLOOKUP(Data!$AB551,Name!$B:$F,2,FALSE)</f>
        <v>Application Support</v>
      </c>
      <c r="AD551" s="10" t="str">
        <f>VLOOKUP(Data!$AB551,Name!$B:$F,3,FALSE)</f>
        <v>CRA</v>
      </c>
      <c r="AE551" s="10" t="str">
        <f>VLOOKUP(Data!$AB551,Name!$B:$F,4,FALSE)</f>
        <v>Second tier</v>
      </c>
      <c r="AF551" s="10" t="str">
        <f>VLOOKUP(Data!$AB551,Name!$B:$F,5,FALSE)</f>
        <v>Second tier</v>
      </c>
      <c r="AG551" s="40" t="s">
        <v>47</v>
      </c>
      <c r="AH551" s="40" t="s">
        <v>48</v>
      </c>
      <c r="AI551" s="40" t="s">
        <v>150</v>
      </c>
      <c r="AJ551" s="40" t="s">
        <v>2792</v>
      </c>
      <c r="AK551" s="40" t="s">
        <v>538</v>
      </c>
      <c r="AL551" s="46"/>
      <c r="AM551" s="40" t="s">
        <v>39</v>
      </c>
      <c r="AN551" s="40" t="s">
        <v>50</v>
      </c>
      <c r="AO551" s="47">
        <v>0</v>
      </c>
      <c r="AP551" s="41">
        <v>44819.566643518519</v>
      </c>
      <c r="AQ551" s="48" t="s">
        <v>56</v>
      </c>
      <c r="AR551">
        <f t="shared" si="35"/>
        <v>9</v>
      </c>
      <c r="AS551" s="35">
        <v>0.3972222222222222</v>
      </c>
    </row>
    <row r="552" spans="1:45" ht="24" hidden="1" customHeight="1">
      <c r="A552" s="10" t="s">
        <v>35</v>
      </c>
      <c r="B552" s="10" t="s">
        <v>2348</v>
      </c>
      <c r="C552" s="42">
        <v>44826.691666666666</v>
      </c>
      <c r="D552" s="42">
        <v>44819.400694444441</v>
      </c>
      <c r="E552" s="10">
        <v>2022</v>
      </c>
      <c r="F552" s="10">
        <f t="shared" si="32"/>
        <v>9</v>
      </c>
      <c r="G552" s="10">
        <f t="shared" si="33"/>
        <v>15</v>
      </c>
      <c r="H552" s="50">
        <f t="shared" si="34"/>
        <v>0.40069444444444446</v>
      </c>
      <c r="I552" s="38" t="s">
        <v>37</v>
      </c>
      <c r="J552" s="38" t="s">
        <v>2793</v>
      </c>
      <c r="K552" s="36">
        <v>11681</v>
      </c>
      <c r="L552" s="39">
        <v>44833.407083333332</v>
      </c>
      <c r="M552" s="38" t="s">
        <v>38</v>
      </c>
      <c r="N552" s="38" t="s">
        <v>39</v>
      </c>
      <c r="O552" s="39"/>
      <c r="P552" s="38" t="s">
        <v>40</v>
      </c>
      <c r="Q552" s="38" t="s">
        <v>56</v>
      </c>
      <c r="R552" s="36">
        <v>1</v>
      </c>
      <c r="S552" s="38" t="s">
        <v>82</v>
      </c>
      <c r="T552" s="36">
        <v>0</v>
      </c>
      <c r="U552" s="38" t="s">
        <v>56</v>
      </c>
      <c r="V552" s="36">
        <v>6384</v>
      </c>
      <c r="W552" s="38" t="s">
        <v>2794</v>
      </c>
      <c r="X552" s="38" t="s">
        <v>2795</v>
      </c>
      <c r="Y552" s="38" t="s">
        <v>45</v>
      </c>
      <c r="Z552" s="38" t="s">
        <v>2796</v>
      </c>
      <c r="AA552" s="39">
        <v>44824.686435185184</v>
      </c>
      <c r="AB552" s="38" t="s">
        <v>89</v>
      </c>
      <c r="AC552" s="10" t="str">
        <f>VLOOKUP(Data!$AB552,Name!$B:$F,2,FALSE)</f>
        <v>IT Support</v>
      </c>
      <c r="AD552" s="10" t="str">
        <f>VLOOKUP(Data!$AB552,Name!$B:$F,3,FALSE)</f>
        <v>Point IT</v>
      </c>
      <c r="AE552" s="10" t="str">
        <f>VLOOKUP(Data!$AB552,Name!$B:$F,4,FALSE)</f>
        <v>Second tier</v>
      </c>
      <c r="AF552" s="10" t="str">
        <f>VLOOKUP(Data!$AB552,Name!$B:$F,5,FALSE)</f>
        <v>Onsite</v>
      </c>
      <c r="AG552" s="38" t="s">
        <v>47</v>
      </c>
      <c r="AH552" s="38" t="s">
        <v>48</v>
      </c>
      <c r="AI552" s="38" t="s">
        <v>314</v>
      </c>
      <c r="AJ552" s="38" t="s">
        <v>2797</v>
      </c>
      <c r="AK552" s="38" t="s">
        <v>714</v>
      </c>
      <c r="AL552" s="43"/>
      <c r="AM552" s="38" t="s">
        <v>39</v>
      </c>
      <c r="AN552" s="38" t="s">
        <v>50</v>
      </c>
      <c r="AO552" s="44">
        <v>0</v>
      </c>
      <c r="AP552" s="39">
        <v>44826.691805555558</v>
      </c>
      <c r="AQ552" s="45" t="s">
        <v>56</v>
      </c>
      <c r="AR552">
        <f t="shared" si="35"/>
        <v>9</v>
      </c>
      <c r="AS552" s="35">
        <v>0.40069444444444446</v>
      </c>
    </row>
    <row r="553" spans="1:45" ht="24" hidden="1" customHeight="1">
      <c r="A553" s="10" t="s">
        <v>35</v>
      </c>
      <c r="B553" s="10" t="s">
        <v>178</v>
      </c>
      <c r="C553" s="10"/>
      <c r="D553" s="42">
        <v>44819.402083333334</v>
      </c>
      <c r="E553" s="10">
        <v>2022</v>
      </c>
      <c r="F553" s="10">
        <f t="shared" si="32"/>
        <v>9</v>
      </c>
      <c r="G553" s="10">
        <f t="shared" si="33"/>
        <v>15</v>
      </c>
      <c r="H553" s="50">
        <f t="shared" si="34"/>
        <v>0.40208333333333335</v>
      </c>
      <c r="I553" s="40" t="s">
        <v>37</v>
      </c>
      <c r="J553" s="40" t="s">
        <v>2798</v>
      </c>
      <c r="K553" s="37">
        <v>11682</v>
      </c>
      <c r="L553" s="41">
        <v>44834.655474537038</v>
      </c>
      <c r="M553" s="40" t="s">
        <v>2799</v>
      </c>
      <c r="N553" s="40" t="s">
        <v>45</v>
      </c>
      <c r="O553" s="41">
        <v>44819.403067129628</v>
      </c>
      <c r="P553" s="40" t="s">
        <v>40</v>
      </c>
      <c r="Q553" s="40" t="s">
        <v>56</v>
      </c>
      <c r="R553" s="37">
        <v>2</v>
      </c>
      <c r="S553" s="40" t="s">
        <v>179</v>
      </c>
      <c r="T553" s="37">
        <v>1</v>
      </c>
      <c r="U553" s="40" t="s">
        <v>56</v>
      </c>
      <c r="V553" s="37">
        <v>8705</v>
      </c>
      <c r="W553" s="40" t="s">
        <v>2783</v>
      </c>
      <c r="X553" s="40" t="s">
        <v>2784</v>
      </c>
      <c r="Y553" s="40" t="s">
        <v>39</v>
      </c>
      <c r="Z553" s="40" t="s">
        <v>39</v>
      </c>
      <c r="AA553" s="41"/>
      <c r="AB553" s="40" t="s">
        <v>85</v>
      </c>
      <c r="AC553" s="10" t="str">
        <f>VLOOKUP(Data!$AB553,Name!$B:$F,2,FALSE)</f>
        <v>IT Support</v>
      </c>
      <c r="AD553" s="10" t="str">
        <f>VLOOKUP(Data!$AB553,Name!$B:$F,3,FALSE)</f>
        <v>Point IT</v>
      </c>
      <c r="AE553" s="10" t="str">
        <f>VLOOKUP(Data!$AB553,Name!$B:$F,4,FALSE)</f>
        <v>Second tier</v>
      </c>
      <c r="AF553" s="10" t="str">
        <f>VLOOKUP(Data!$AB553,Name!$B:$F,5,FALSE)</f>
        <v>Onsite</v>
      </c>
      <c r="AG553" s="40" t="s">
        <v>47</v>
      </c>
      <c r="AH553" s="40" t="s">
        <v>160</v>
      </c>
      <c r="AI553" s="40" t="s">
        <v>182</v>
      </c>
      <c r="AJ553" s="40" t="s">
        <v>2800</v>
      </c>
      <c r="AK553" s="40" t="s">
        <v>569</v>
      </c>
      <c r="AL553" s="46"/>
      <c r="AM553" s="40" t="s">
        <v>39</v>
      </c>
      <c r="AN553" s="40" t="s">
        <v>53</v>
      </c>
      <c r="AO553" s="47">
        <v>0</v>
      </c>
      <c r="AP553" s="41">
        <v>44827.396944444445</v>
      </c>
      <c r="AQ553" s="48" t="s">
        <v>56</v>
      </c>
      <c r="AR553">
        <f t="shared" si="35"/>
        <v>9</v>
      </c>
      <c r="AS553" s="35">
        <v>0.40208333333333335</v>
      </c>
    </row>
    <row r="554" spans="1:45" ht="24" hidden="1" customHeight="1">
      <c r="A554" s="10" t="s">
        <v>35</v>
      </c>
      <c r="B554" s="10" t="s">
        <v>36</v>
      </c>
      <c r="C554" s="42">
        <v>44819.667361111111</v>
      </c>
      <c r="D554" s="42">
        <v>44819.40902777778</v>
      </c>
      <c r="E554" s="10">
        <v>2022</v>
      </c>
      <c r="F554" s="10">
        <f t="shared" si="32"/>
        <v>9</v>
      </c>
      <c r="G554" s="10">
        <f t="shared" si="33"/>
        <v>15</v>
      </c>
      <c r="H554" s="50">
        <f t="shared" si="34"/>
        <v>0.40902777777777777</v>
      </c>
      <c r="I554" s="38" t="s">
        <v>37</v>
      </c>
      <c r="J554" s="38" t="s">
        <v>1098</v>
      </c>
      <c r="K554" s="36">
        <v>11683</v>
      </c>
      <c r="L554" s="39">
        <v>44831.411944444444</v>
      </c>
      <c r="M554" s="38" t="s">
        <v>38</v>
      </c>
      <c r="N554" s="38" t="s">
        <v>39</v>
      </c>
      <c r="O554" s="39"/>
      <c r="P554" s="38" t="s">
        <v>40</v>
      </c>
      <c r="Q554" s="38" t="s">
        <v>56</v>
      </c>
      <c r="R554" s="36">
        <v>1</v>
      </c>
      <c r="S554" s="38" t="s">
        <v>82</v>
      </c>
      <c r="T554" s="36">
        <v>0</v>
      </c>
      <c r="U554" s="38" t="s">
        <v>56</v>
      </c>
      <c r="V554" s="36">
        <v>6941</v>
      </c>
      <c r="W554" s="38" t="s">
        <v>366</v>
      </c>
      <c r="X554" s="38" t="s">
        <v>367</v>
      </c>
      <c r="Y554" s="38" t="s">
        <v>45</v>
      </c>
      <c r="Z554" s="38" t="s">
        <v>2801</v>
      </c>
      <c r="AA554" s="39">
        <v>44819.665254629632</v>
      </c>
      <c r="AB554" s="38" t="s">
        <v>59</v>
      </c>
      <c r="AC554" s="10" t="str">
        <f>VLOOKUP(Data!$AB554,Name!$B:$F,2,FALSE)</f>
        <v>PC Team</v>
      </c>
      <c r="AD554" s="10" t="str">
        <f>VLOOKUP(Data!$AB554,Name!$B:$F,3,FALSE)</f>
        <v>7Sense (Lenovo)</v>
      </c>
      <c r="AE554" s="10" t="str">
        <f>VLOOKUP(Data!$AB554,Name!$B:$F,4,FALSE)</f>
        <v>Second tier</v>
      </c>
      <c r="AF554" s="10" t="str">
        <f>VLOOKUP(Data!$AB554,Name!$B:$F,5,FALSE)</f>
        <v>Onsite</v>
      </c>
      <c r="AG554" s="38" t="s">
        <v>47</v>
      </c>
      <c r="AH554" s="38" t="s">
        <v>48</v>
      </c>
      <c r="AI554" s="38" t="s">
        <v>234</v>
      </c>
      <c r="AJ554" s="38" t="s">
        <v>1098</v>
      </c>
      <c r="AK554" s="38" t="s">
        <v>941</v>
      </c>
      <c r="AL554" s="43">
        <v>44686</v>
      </c>
      <c r="AM554" s="38" t="s">
        <v>39</v>
      </c>
      <c r="AN554" s="38" t="s">
        <v>50</v>
      </c>
      <c r="AO554" s="44">
        <v>0</v>
      </c>
      <c r="AP554" s="39">
        <v>44819.762129629627</v>
      </c>
      <c r="AQ554" s="45" t="s">
        <v>56</v>
      </c>
      <c r="AR554">
        <f t="shared" si="35"/>
        <v>9</v>
      </c>
      <c r="AS554" s="35">
        <v>0.40902777777777777</v>
      </c>
    </row>
    <row r="555" spans="1:45" ht="24" hidden="1" customHeight="1">
      <c r="A555" s="10" t="s">
        <v>35</v>
      </c>
      <c r="B555" s="10" t="s">
        <v>2348</v>
      </c>
      <c r="C555" s="42">
        <v>44819.668749999997</v>
      </c>
      <c r="D555" s="42">
        <v>44819.413194444445</v>
      </c>
      <c r="E555" s="10">
        <v>2022</v>
      </c>
      <c r="F555" s="10">
        <f t="shared" si="32"/>
        <v>9</v>
      </c>
      <c r="G555" s="10">
        <f t="shared" si="33"/>
        <v>15</v>
      </c>
      <c r="H555" s="50">
        <f t="shared" si="34"/>
        <v>0.41319444444444442</v>
      </c>
      <c r="I555" s="40" t="s">
        <v>37</v>
      </c>
      <c r="J555" s="40" t="s">
        <v>2802</v>
      </c>
      <c r="K555" s="37">
        <v>11684</v>
      </c>
      <c r="L555" s="41">
        <v>44837.42596064815</v>
      </c>
      <c r="M555" s="40" t="s">
        <v>38</v>
      </c>
      <c r="N555" s="40" t="s">
        <v>39</v>
      </c>
      <c r="O555" s="41"/>
      <c r="P555" s="40" t="s">
        <v>40</v>
      </c>
      <c r="Q555" s="40" t="s">
        <v>56</v>
      </c>
      <c r="R555" s="37">
        <v>1</v>
      </c>
      <c r="S555" s="40" t="s">
        <v>60</v>
      </c>
      <c r="T555" s="37">
        <v>0</v>
      </c>
      <c r="U555" s="40" t="s">
        <v>56</v>
      </c>
      <c r="V555" s="37">
        <v>6843</v>
      </c>
      <c r="W555" s="40" t="s">
        <v>370</v>
      </c>
      <c r="X555" s="40" t="s">
        <v>371</v>
      </c>
      <c r="Y555" s="40" t="s">
        <v>45</v>
      </c>
      <c r="Z555" s="40" t="s">
        <v>2803</v>
      </c>
      <c r="AA555" s="41">
        <v>44819.663923611108</v>
      </c>
      <c r="AB555" s="40" t="s">
        <v>59</v>
      </c>
      <c r="AC555" s="10" t="str">
        <f>VLOOKUP(Data!$AB555,Name!$B:$F,2,FALSE)</f>
        <v>PC Team</v>
      </c>
      <c r="AD555" s="10" t="str">
        <f>VLOOKUP(Data!$AB555,Name!$B:$F,3,FALSE)</f>
        <v>7Sense (Lenovo)</v>
      </c>
      <c r="AE555" s="10" t="str">
        <f>VLOOKUP(Data!$AB555,Name!$B:$F,4,FALSE)</f>
        <v>Second tier</v>
      </c>
      <c r="AF555" s="10" t="str">
        <f>VLOOKUP(Data!$AB555,Name!$B:$F,5,FALSE)</f>
        <v>Onsite</v>
      </c>
      <c r="AG555" s="40" t="s">
        <v>52</v>
      </c>
      <c r="AH555" s="40" t="s">
        <v>48</v>
      </c>
      <c r="AI555" s="40" t="s">
        <v>574</v>
      </c>
      <c r="AJ555" s="40" t="s">
        <v>2802</v>
      </c>
      <c r="AK555" s="40" t="s">
        <v>461</v>
      </c>
      <c r="AL555" s="46"/>
      <c r="AM555" s="40" t="s">
        <v>39</v>
      </c>
      <c r="AN555" s="40" t="s">
        <v>50</v>
      </c>
      <c r="AO555" s="47">
        <v>0</v>
      </c>
      <c r="AP555" s="41">
        <v>44825.67596064815</v>
      </c>
      <c r="AQ555" s="48" t="s">
        <v>56</v>
      </c>
      <c r="AR555">
        <f t="shared" si="35"/>
        <v>9</v>
      </c>
      <c r="AS555" s="35">
        <v>0.41319444444444442</v>
      </c>
    </row>
    <row r="556" spans="1:45" ht="24" hidden="1" customHeight="1">
      <c r="A556" s="10" t="s">
        <v>35</v>
      </c>
      <c r="B556" s="10" t="s">
        <v>329</v>
      </c>
      <c r="C556" s="42">
        <v>44821.732638888891</v>
      </c>
      <c r="D556" s="42">
        <v>44819.413888888892</v>
      </c>
      <c r="E556" s="10">
        <v>2022</v>
      </c>
      <c r="F556" s="10">
        <f t="shared" si="32"/>
        <v>9</v>
      </c>
      <c r="G556" s="10">
        <f t="shared" si="33"/>
        <v>15</v>
      </c>
      <c r="H556" s="50">
        <f t="shared" si="34"/>
        <v>0.41388888888888892</v>
      </c>
      <c r="I556" s="38" t="s">
        <v>37</v>
      </c>
      <c r="J556" s="38" t="s">
        <v>2804</v>
      </c>
      <c r="K556" s="36">
        <v>11685</v>
      </c>
      <c r="L556" s="39">
        <v>44832.47278935185</v>
      </c>
      <c r="M556" s="38" t="s">
        <v>38</v>
      </c>
      <c r="N556" s="38" t="s">
        <v>39</v>
      </c>
      <c r="O556" s="39"/>
      <c r="P556" s="38" t="s">
        <v>40</v>
      </c>
      <c r="Q556" s="38" t="s">
        <v>56</v>
      </c>
      <c r="R556" s="36">
        <v>1</v>
      </c>
      <c r="S556" s="38" t="s">
        <v>2805</v>
      </c>
      <c r="T556" s="36">
        <v>0</v>
      </c>
      <c r="U556" s="38" t="s">
        <v>56</v>
      </c>
      <c r="V556" s="36">
        <v>8703</v>
      </c>
      <c r="W556" s="38" t="s">
        <v>905</v>
      </c>
      <c r="X556" s="38" t="s">
        <v>906</v>
      </c>
      <c r="Y556" s="38" t="s">
        <v>45</v>
      </c>
      <c r="Z556" s="38" t="s">
        <v>2806</v>
      </c>
      <c r="AA556" s="39">
        <v>44819.709143518521</v>
      </c>
      <c r="AB556" s="38" t="s">
        <v>51</v>
      </c>
      <c r="AC556" s="10" t="str">
        <f>VLOOKUP(Data!$AB556,Name!$B:$F,2,FALSE)</f>
        <v>IT Support</v>
      </c>
      <c r="AD556" s="10" t="str">
        <f>VLOOKUP(Data!$AB556,Name!$B:$F,3,FALSE)</f>
        <v>Point IT</v>
      </c>
      <c r="AE556" s="10" t="str">
        <f>VLOOKUP(Data!$AB556,Name!$B:$F,4,FALSE)</f>
        <v>Second tier</v>
      </c>
      <c r="AF556" s="10" t="str">
        <f>VLOOKUP(Data!$AB556,Name!$B:$F,5,FALSE)</f>
        <v>Onsite</v>
      </c>
      <c r="AG556" s="38" t="s">
        <v>47</v>
      </c>
      <c r="AH556" s="38" t="s">
        <v>48</v>
      </c>
      <c r="AI556" s="38" t="s">
        <v>330</v>
      </c>
      <c r="AJ556" s="38" t="s">
        <v>2807</v>
      </c>
      <c r="AK556" s="38" t="s">
        <v>907</v>
      </c>
      <c r="AL556" s="43"/>
      <c r="AM556" s="38" t="s">
        <v>39</v>
      </c>
      <c r="AN556" s="38" t="s">
        <v>53</v>
      </c>
      <c r="AO556" s="44">
        <v>0</v>
      </c>
      <c r="AP556" s="39">
        <v>44823.391539351855</v>
      </c>
      <c r="AQ556" s="45" t="s">
        <v>56</v>
      </c>
      <c r="AR556">
        <f t="shared" si="35"/>
        <v>9</v>
      </c>
      <c r="AS556" s="35">
        <v>0.41388888888888892</v>
      </c>
    </row>
    <row r="557" spans="1:45" ht="24" hidden="1" customHeight="1">
      <c r="A557" s="10" t="s">
        <v>35</v>
      </c>
      <c r="B557" s="10" t="s">
        <v>73</v>
      </c>
      <c r="C557" s="42">
        <v>44819.566666666666</v>
      </c>
      <c r="D557" s="42">
        <v>44819.415972222225</v>
      </c>
      <c r="E557" s="10">
        <v>2022</v>
      </c>
      <c r="F557" s="10">
        <f t="shared" si="32"/>
        <v>9</v>
      </c>
      <c r="G557" s="10">
        <f t="shared" si="33"/>
        <v>15</v>
      </c>
      <c r="H557" s="50">
        <f t="shared" si="34"/>
        <v>0.41597222222222219</v>
      </c>
      <c r="I557" s="40" t="s">
        <v>37</v>
      </c>
      <c r="J557" s="40" t="s">
        <v>994</v>
      </c>
      <c r="K557" s="37">
        <v>11686</v>
      </c>
      <c r="L557" s="41">
        <v>44831.424479166664</v>
      </c>
      <c r="M557" s="40" t="s">
        <v>38</v>
      </c>
      <c r="N557" s="40" t="s">
        <v>39</v>
      </c>
      <c r="O557" s="41"/>
      <c r="P557" s="40" t="s">
        <v>40</v>
      </c>
      <c r="Q557" s="40" t="s">
        <v>56</v>
      </c>
      <c r="R557" s="37">
        <v>1</v>
      </c>
      <c r="S557" s="40" t="s">
        <v>42</v>
      </c>
      <c r="T557" s="37">
        <v>0</v>
      </c>
      <c r="U557" s="40" t="s">
        <v>56</v>
      </c>
      <c r="V557" s="37">
        <v>6916</v>
      </c>
      <c r="W557" s="40" t="s">
        <v>243</v>
      </c>
      <c r="X557" s="40" t="s">
        <v>244</v>
      </c>
      <c r="Y557" s="40" t="s">
        <v>45</v>
      </c>
      <c r="Z557" s="40" t="s">
        <v>2808</v>
      </c>
      <c r="AA557" s="41">
        <v>44819.558668981481</v>
      </c>
      <c r="AB557" s="40" t="s">
        <v>72</v>
      </c>
      <c r="AC557" s="10" t="str">
        <f>VLOOKUP(Data!$AB557,Name!$B:$F,2,FALSE)</f>
        <v>IT Support</v>
      </c>
      <c r="AD557" s="10" t="str">
        <f>VLOOKUP(Data!$AB557,Name!$B:$F,3,FALSE)</f>
        <v>Point IT</v>
      </c>
      <c r="AE557" s="10" t="str">
        <f>VLOOKUP(Data!$AB557,Name!$B:$F,4,FALSE)</f>
        <v>Second tier</v>
      </c>
      <c r="AF557" s="10" t="str">
        <f>VLOOKUP(Data!$AB557,Name!$B:$F,5,FALSE)</f>
        <v>Onsite</v>
      </c>
      <c r="AG557" s="40" t="s">
        <v>47</v>
      </c>
      <c r="AH557" s="40" t="s">
        <v>48</v>
      </c>
      <c r="AI557" s="40" t="s">
        <v>77</v>
      </c>
      <c r="AJ557" s="40" t="s">
        <v>2809</v>
      </c>
      <c r="AK557" s="40" t="s">
        <v>598</v>
      </c>
      <c r="AL557" s="46"/>
      <c r="AM557" s="40" t="s">
        <v>39</v>
      </c>
      <c r="AN557" s="40" t="s">
        <v>50</v>
      </c>
      <c r="AO557" s="47">
        <v>0</v>
      </c>
      <c r="AP557" s="41">
        <v>44819.566840277781</v>
      </c>
      <c r="AQ557" s="48" t="s">
        <v>56</v>
      </c>
      <c r="AR557">
        <f t="shared" si="35"/>
        <v>9</v>
      </c>
      <c r="AS557" s="35">
        <v>0.41597222222222219</v>
      </c>
    </row>
    <row r="558" spans="1:45" ht="24" customHeight="1">
      <c r="A558" s="10" t="s">
        <v>35</v>
      </c>
      <c r="B558" s="10" t="s">
        <v>1527</v>
      </c>
      <c r="C558" s="42">
        <v>44819.566666666666</v>
      </c>
      <c r="D558" s="42">
        <v>44819.426388888889</v>
      </c>
      <c r="E558" s="10">
        <v>2022</v>
      </c>
      <c r="F558" s="10">
        <f t="shared" si="32"/>
        <v>9</v>
      </c>
      <c r="G558" s="10">
        <f t="shared" si="33"/>
        <v>15</v>
      </c>
      <c r="H558" s="50">
        <f t="shared" si="34"/>
        <v>0.42638888888888887</v>
      </c>
      <c r="I558" s="38" t="s">
        <v>37</v>
      </c>
      <c r="J558" s="38" t="s">
        <v>2810</v>
      </c>
      <c r="K558" s="36">
        <v>11687</v>
      </c>
      <c r="L558" s="39">
        <v>44831.533888888887</v>
      </c>
      <c r="M558" s="38" t="s">
        <v>38</v>
      </c>
      <c r="N558" s="38" t="s">
        <v>39</v>
      </c>
      <c r="O558" s="39"/>
      <c r="P558" s="38" t="s">
        <v>40</v>
      </c>
      <c r="Q558" s="38" t="s">
        <v>56</v>
      </c>
      <c r="R558" s="36">
        <v>1</v>
      </c>
      <c r="S558" s="38" t="s">
        <v>42</v>
      </c>
      <c r="T558" s="36">
        <v>0</v>
      </c>
      <c r="U558" s="38" t="s">
        <v>56</v>
      </c>
      <c r="V558" s="36">
        <v>6260</v>
      </c>
      <c r="W558" s="38" t="s">
        <v>408</v>
      </c>
      <c r="X558" s="38" t="s">
        <v>409</v>
      </c>
      <c r="Y558" s="38" t="s">
        <v>45</v>
      </c>
      <c r="Z558" s="38" t="s">
        <v>2811</v>
      </c>
      <c r="AA558" s="39">
        <v>44819.459907407407</v>
      </c>
      <c r="AB558" s="38" t="s">
        <v>103</v>
      </c>
      <c r="AC558" s="10" t="str">
        <f>VLOOKUP(Data!$AB558,Name!$B:$F,2,FALSE)</f>
        <v>IT Support</v>
      </c>
      <c r="AD558" s="10" t="str">
        <f>VLOOKUP(Data!$AB558,Name!$B:$F,3,FALSE)</f>
        <v>Point IT</v>
      </c>
      <c r="AE558" s="10" t="str">
        <f>VLOOKUP(Data!$AB558,Name!$B:$F,4,FALSE)</f>
        <v>Frist tier</v>
      </c>
      <c r="AF558" s="10" t="str">
        <f>VLOOKUP(Data!$AB558,Name!$B:$F,5,FALSE)</f>
        <v>Frist tier</v>
      </c>
      <c r="AG558" s="38" t="s">
        <v>47</v>
      </c>
      <c r="AH558" s="38" t="s">
        <v>48</v>
      </c>
      <c r="AI558" s="38" t="s">
        <v>634</v>
      </c>
      <c r="AJ558" s="38" t="s">
        <v>2812</v>
      </c>
      <c r="AK558" s="38" t="s">
        <v>570</v>
      </c>
      <c r="AL558" s="43"/>
      <c r="AM558" s="38" t="s">
        <v>39</v>
      </c>
      <c r="AN558" s="38" t="s">
        <v>50</v>
      </c>
      <c r="AO558" s="44">
        <v>0</v>
      </c>
      <c r="AP558" s="39">
        <v>44819.56722222222</v>
      </c>
      <c r="AQ558" s="45" t="s">
        <v>56</v>
      </c>
      <c r="AR558">
        <f t="shared" si="35"/>
        <v>10</v>
      </c>
      <c r="AS558" s="35">
        <v>0.42638888888888887</v>
      </c>
    </row>
    <row r="559" spans="1:45" ht="24" hidden="1" customHeight="1">
      <c r="A559" s="10" t="s">
        <v>35</v>
      </c>
      <c r="B559" s="10" t="s">
        <v>178</v>
      </c>
      <c r="C559" s="42">
        <v>44825.667361111111</v>
      </c>
      <c r="D559" s="42">
        <v>44819.428472222222</v>
      </c>
      <c r="E559" s="10">
        <v>2022</v>
      </c>
      <c r="F559" s="10">
        <f t="shared" si="32"/>
        <v>9</v>
      </c>
      <c r="G559" s="10">
        <f t="shared" si="33"/>
        <v>15</v>
      </c>
      <c r="H559" s="50">
        <f t="shared" si="34"/>
        <v>0.4284722222222222</v>
      </c>
      <c r="I559" s="40" t="s">
        <v>37</v>
      </c>
      <c r="J559" s="40" t="s">
        <v>2813</v>
      </c>
      <c r="K559" s="37">
        <v>11688</v>
      </c>
      <c r="L559" s="41">
        <v>44837.437118055554</v>
      </c>
      <c r="M559" s="40" t="s">
        <v>38</v>
      </c>
      <c r="N559" s="40" t="s">
        <v>39</v>
      </c>
      <c r="O559" s="41"/>
      <c r="P559" s="40" t="s">
        <v>40</v>
      </c>
      <c r="Q559" s="40" t="s">
        <v>56</v>
      </c>
      <c r="R559" s="37">
        <v>1</v>
      </c>
      <c r="S559" s="40" t="s">
        <v>73</v>
      </c>
      <c r="T559" s="37">
        <v>0</v>
      </c>
      <c r="U559" s="40" t="s">
        <v>56</v>
      </c>
      <c r="V559" s="37">
        <v>6105</v>
      </c>
      <c r="W559" s="40" t="s">
        <v>1082</v>
      </c>
      <c r="X559" s="40" t="s">
        <v>2814</v>
      </c>
      <c r="Y559" s="40" t="s">
        <v>45</v>
      </c>
      <c r="Z559" s="40" t="s">
        <v>2815</v>
      </c>
      <c r="AA559" s="41">
        <v>44823.670532407406</v>
      </c>
      <c r="AB559" s="40" t="s">
        <v>59</v>
      </c>
      <c r="AC559" s="10" t="str">
        <f>VLOOKUP(Data!$AB559,Name!$B:$F,2,FALSE)</f>
        <v>PC Team</v>
      </c>
      <c r="AD559" s="10" t="str">
        <f>VLOOKUP(Data!$AB559,Name!$B:$F,3,FALSE)</f>
        <v>7Sense (Lenovo)</v>
      </c>
      <c r="AE559" s="10" t="str">
        <f>VLOOKUP(Data!$AB559,Name!$B:$F,4,FALSE)</f>
        <v>Second tier</v>
      </c>
      <c r="AF559" s="10" t="str">
        <f>VLOOKUP(Data!$AB559,Name!$B:$F,5,FALSE)</f>
        <v>Onsite</v>
      </c>
      <c r="AG559" s="40" t="s">
        <v>47</v>
      </c>
      <c r="AH559" s="40" t="s">
        <v>48</v>
      </c>
      <c r="AI559" s="40" t="s">
        <v>182</v>
      </c>
      <c r="AJ559" s="40" t="s">
        <v>2816</v>
      </c>
      <c r="AK559" s="40" t="s">
        <v>565</v>
      </c>
      <c r="AL559" s="46"/>
      <c r="AM559" s="40" t="s">
        <v>39</v>
      </c>
      <c r="AN559" s="40" t="s">
        <v>53</v>
      </c>
      <c r="AO559" s="47">
        <v>0</v>
      </c>
      <c r="AP559" s="41">
        <v>44825.667673611111</v>
      </c>
      <c r="AQ559" s="48" t="s">
        <v>56</v>
      </c>
      <c r="AR559">
        <f t="shared" si="35"/>
        <v>10</v>
      </c>
      <c r="AS559" s="35">
        <v>0.4284722222222222</v>
      </c>
    </row>
    <row r="560" spans="1:45" ht="24" hidden="1" customHeight="1">
      <c r="A560" s="10" t="s">
        <v>35</v>
      </c>
      <c r="B560" s="10" t="s">
        <v>178</v>
      </c>
      <c r="C560" s="42">
        <v>44819.567361111112</v>
      </c>
      <c r="D560" s="42">
        <v>44819.436111111114</v>
      </c>
      <c r="E560" s="10">
        <v>2022</v>
      </c>
      <c r="F560" s="10">
        <f t="shared" si="32"/>
        <v>9</v>
      </c>
      <c r="G560" s="10">
        <f t="shared" si="33"/>
        <v>15</v>
      </c>
      <c r="H560" s="50">
        <f t="shared" si="34"/>
        <v>0.43611111111111112</v>
      </c>
      <c r="I560" s="38" t="s">
        <v>37</v>
      </c>
      <c r="J560" s="38" t="s">
        <v>2817</v>
      </c>
      <c r="K560" s="36">
        <v>11689</v>
      </c>
      <c r="L560" s="39">
        <v>44831.483148148145</v>
      </c>
      <c r="M560" s="38" t="s">
        <v>2818</v>
      </c>
      <c r="N560" s="38" t="s">
        <v>45</v>
      </c>
      <c r="O560" s="39">
        <v>44819.439074074071</v>
      </c>
      <c r="P560" s="38" t="s">
        <v>40</v>
      </c>
      <c r="Q560" s="38" t="s">
        <v>56</v>
      </c>
      <c r="R560" s="36">
        <v>1</v>
      </c>
      <c r="S560" s="38" t="s">
        <v>490</v>
      </c>
      <c r="T560" s="36">
        <v>1</v>
      </c>
      <c r="U560" s="38" t="s">
        <v>56</v>
      </c>
      <c r="V560" s="36">
        <v>6791</v>
      </c>
      <c r="W560" s="38" t="s">
        <v>760</v>
      </c>
      <c r="X560" s="38" t="s">
        <v>761</v>
      </c>
      <c r="Y560" s="38" t="s">
        <v>45</v>
      </c>
      <c r="Z560" s="38" t="s">
        <v>2819</v>
      </c>
      <c r="AA560" s="39">
        <v>44819.52171296296</v>
      </c>
      <c r="AB560" s="38" t="s">
        <v>81</v>
      </c>
      <c r="AC560" s="10" t="str">
        <f>VLOOKUP(Data!$AB560,Name!$B:$F,2,FALSE)</f>
        <v>IT Support</v>
      </c>
      <c r="AD560" s="10" t="str">
        <f>VLOOKUP(Data!$AB560,Name!$B:$F,3,FALSE)</f>
        <v>Point IT</v>
      </c>
      <c r="AE560" s="10" t="str">
        <f>VLOOKUP(Data!$AB560,Name!$B:$F,4,FALSE)</f>
        <v>Second tier</v>
      </c>
      <c r="AF560" s="10" t="str">
        <f>VLOOKUP(Data!$AB560,Name!$B:$F,5,FALSE)</f>
        <v>Onsite</v>
      </c>
      <c r="AG560" s="38" t="s">
        <v>47</v>
      </c>
      <c r="AH560" s="38" t="s">
        <v>48</v>
      </c>
      <c r="AI560" s="38" t="s">
        <v>230</v>
      </c>
      <c r="AJ560" s="38" t="s">
        <v>2820</v>
      </c>
      <c r="AK560" s="38" t="s">
        <v>1883</v>
      </c>
      <c r="AL560" s="43"/>
      <c r="AM560" s="38" t="s">
        <v>39</v>
      </c>
      <c r="AN560" s="38" t="s">
        <v>53</v>
      </c>
      <c r="AO560" s="44">
        <v>0</v>
      </c>
      <c r="AP560" s="39">
        <v>44819.567870370367</v>
      </c>
      <c r="AQ560" s="45" t="s">
        <v>56</v>
      </c>
      <c r="AR560">
        <f t="shared" si="35"/>
        <v>10</v>
      </c>
      <c r="AS560" s="35">
        <v>0.43611111111111112</v>
      </c>
    </row>
    <row r="561" spans="1:45" ht="24" customHeight="1">
      <c r="A561" s="10" t="s">
        <v>35</v>
      </c>
      <c r="B561" s="10" t="s">
        <v>1527</v>
      </c>
      <c r="C561" s="42">
        <v>44821.691666666666</v>
      </c>
      <c r="D561" s="42">
        <v>44819.4375</v>
      </c>
      <c r="E561" s="10">
        <v>2022</v>
      </c>
      <c r="F561" s="10">
        <f t="shared" si="32"/>
        <v>9</v>
      </c>
      <c r="G561" s="10">
        <f t="shared" si="33"/>
        <v>15</v>
      </c>
      <c r="H561" s="50">
        <f t="shared" si="34"/>
        <v>0.4375</v>
      </c>
      <c r="I561" s="40" t="s">
        <v>37</v>
      </c>
      <c r="J561" s="40" t="s">
        <v>2821</v>
      </c>
      <c r="K561" s="37">
        <v>11690</v>
      </c>
      <c r="L561" s="41">
        <v>44832.476388888892</v>
      </c>
      <c r="M561" s="40" t="s">
        <v>38</v>
      </c>
      <c r="N561" s="40" t="s">
        <v>39</v>
      </c>
      <c r="O561" s="41"/>
      <c r="P561" s="40" t="s">
        <v>40</v>
      </c>
      <c r="Q561" s="40" t="s">
        <v>56</v>
      </c>
      <c r="R561" s="37">
        <v>1</v>
      </c>
      <c r="S561" s="40" t="s">
        <v>42</v>
      </c>
      <c r="T561" s="37">
        <v>0</v>
      </c>
      <c r="U561" s="40" t="s">
        <v>56</v>
      </c>
      <c r="V561" s="37">
        <v>6500</v>
      </c>
      <c r="W561" s="40" t="s">
        <v>2290</v>
      </c>
      <c r="X561" s="40" t="s">
        <v>2291</v>
      </c>
      <c r="Y561" s="40" t="s">
        <v>45</v>
      </c>
      <c r="Z561" s="40" t="s">
        <v>2822</v>
      </c>
      <c r="AA561" s="41">
        <v>44819.670254629629</v>
      </c>
      <c r="AB561" s="40" t="s">
        <v>85</v>
      </c>
      <c r="AC561" s="10" t="str">
        <f>VLOOKUP(Data!$AB561,Name!$B:$F,2,FALSE)</f>
        <v>IT Support</v>
      </c>
      <c r="AD561" s="10" t="str">
        <f>VLOOKUP(Data!$AB561,Name!$B:$F,3,FALSE)</f>
        <v>Point IT</v>
      </c>
      <c r="AE561" s="10" t="str">
        <f>VLOOKUP(Data!$AB561,Name!$B:$F,4,FALSE)</f>
        <v>Second tier</v>
      </c>
      <c r="AF561" s="10" t="str">
        <f>VLOOKUP(Data!$AB561,Name!$B:$F,5,FALSE)</f>
        <v>Onsite</v>
      </c>
      <c r="AG561" s="40" t="s">
        <v>47</v>
      </c>
      <c r="AH561" s="40" t="s">
        <v>48</v>
      </c>
      <c r="AI561" s="40" t="s">
        <v>107</v>
      </c>
      <c r="AJ561" s="40" t="s">
        <v>2823</v>
      </c>
      <c r="AK561" s="40" t="s">
        <v>481</v>
      </c>
      <c r="AL561" s="46"/>
      <c r="AM561" s="40" t="s">
        <v>39</v>
      </c>
      <c r="AN561" s="40" t="s">
        <v>50</v>
      </c>
      <c r="AO561" s="47">
        <v>0</v>
      </c>
      <c r="AP561" s="41">
        <v>44821.691874999997</v>
      </c>
      <c r="AQ561" s="48" t="s">
        <v>56</v>
      </c>
      <c r="AR561">
        <f t="shared" si="35"/>
        <v>10</v>
      </c>
      <c r="AS561" s="35">
        <v>0.4375</v>
      </c>
    </row>
    <row r="562" spans="1:45" ht="24" customHeight="1">
      <c r="A562" s="10" t="s">
        <v>35</v>
      </c>
      <c r="B562" s="10" t="s">
        <v>1527</v>
      </c>
      <c r="C562" s="42">
        <v>44819.578472222223</v>
      </c>
      <c r="D562" s="42">
        <v>44819.44027777778</v>
      </c>
      <c r="E562" s="10">
        <v>2022</v>
      </c>
      <c r="F562" s="10">
        <f t="shared" si="32"/>
        <v>9</v>
      </c>
      <c r="G562" s="10">
        <f t="shared" si="33"/>
        <v>15</v>
      </c>
      <c r="H562" s="50">
        <f t="shared" si="34"/>
        <v>0.44027777777777777</v>
      </c>
      <c r="I562" s="38" t="s">
        <v>37</v>
      </c>
      <c r="J562" s="38" t="s">
        <v>39</v>
      </c>
      <c r="K562" s="36">
        <v>11691</v>
      </c>
      <c r="L562" s="39">
        <v>44823.691643518519</v>
      </c>
      <c r="M562" s="38" t="s">
        <v>2824</v>
      </c>
      <c r="N562" s="38" t="s">
        <v>45</v>
      </c>
      <c r="O562" s="39">
        <v>44819.462395833332</v>
      </c>
      <c r="P562" s="38" t="s">
        <v>40</v>
      </c>
      <c r="Q562" s="38" t="s">
        <v>56</v>
      </c>
      <c r="R562" s="36">
        <v>1</v>
      </c>
      <c r="S562" s="38" t="s">
        <v>135</v>
      </c>
      <c r="T562" s="36">
        <v>1</v>
      </c>
      <c r="U562" s="38" t="s">
        <v>41</v>
      </c>
      <c r="V562" s="36">
        <v>8651</v>
      </c>
      <c r="W562" s="38" t="s">
        <v>853</v>
      </c>
      <c r="X562" s="38" t="s">
        <v>1597</v>
      </c>
      <c r="Y562" s="38" t="s">
        <v>45</v>
      </c>
      <c r="Z562" s="38" t="s">
        <v>2825</v>
      </c>
      <c r="AA562" s="39">
        <v>44819.578796296293</v>
      </c>
      <c r="AB562" s="38" t="s">
        <v>110</v>
      </c>
      <c r="AC562" s="10" t="str">
        <f>VLOOKUP(Data!$AB562,Name!$B:$F,2,FALSE)</f>
        <v>E-sarabun</v>
      </c>
      <c r="AD562" s="10" t="str">
        <f>VLOOKUP(Data!$AB562,Name!$B:$F,3,FALSE)</f>
        <v>CRA</v>
      </c>
      <c r="AE562" s="10" t="str">
        <f>VLOOKUP(Data!$AB562,Name!$B:$F,4,FALSE)</f>
        <v>Second tier</v>
      </c>
      <c r="AF562" s="10" t="str">
        <f>VLOOKUP(Data!$AB562,Name!$B:$F,5,FALSE)</f>
        <v>Second tier</v>
      </c>
      <c r="AG562" s="38" t="s">
        <v>47</v>
      </c>
      <c r="AH562" s="38" t="s">
        <v>48</v>
      </c>
      <c r="AI562" s="38" t="s">
        <v>97</v>
      </c>
      <c r="AJ562" s="38" t="s">
        <v>854</v>
      </c>
      <c r="AK562" s="38" t="s">
        <v>1598</v>
      </c>
      <c r="AL562" s="43"/>
      <c r="AM562" s="38" t="s">
        <v>39</v>
      </c>
      <c r="AN562" s="38" t="s">
        <v>53</v>
      </c>
      <c r="AO562" s="44">
        <v>0</v>
      </c>
      <c r="AP562" s="39">
        <v>44819.578796296293</v>
      </c>
      <c r="AQ562" s="45" t="s">
        <v>56</v>
      </c>
      <c r="AR562">
        <f t="shared" si="35"/>
        <v>10</v>
      </c>
      <c r="AS562" s="35">
        <v>0.44027777777777777</v>
      </c>
    </row>
    <row r="563" spans="1:45" ht="24" customHeight="1">
      <c r="A563" s="10" t="s">
        <v>35</v>
      </c>
      <c r="B563" s="10" t="s">
        <v>1527</v>
      </c>
      <c r="C563" s="42">
        <v>44819.472916666666</v>
      </c>
      <c r="D563" s="42">
        <v>44819.463194444441</v>
      </c>
      <c r="E563" s="10">
        <v>2022</v>
      </c>
      <c r="F563" s="10">
        <f t="shared" si="32"/>
        <v>9</v>
      </c>
      <c r="G563" s="10">
        <f t="shared" si="33"/>
        <v>15</v>
      </c>
      <c r="H563" s="50">
        <f t="shared" si="34"/>
        <v>0.46319444444444446</v>
      </c>
      <c r="I563" s="40" t="s">
        <v>37</v>
      </c>
      <c r="J563" s="40" t="s">
        <v>39</v>
      </c>
      <c r="K563" s="37">
        <v>11692</v>
      </c>
      <c r="L563" s="41">
        <v>44824.339120370372</v>
      </c>
      <c r="M563" s="40" t="s">
        <v>2826</v>
      </c>
      <c r="N563" s="40" t="s">
        <v>45</v>
      </c>
      <c r="O563" s="41">
        <v>44819.472326388888</v>
      </c>
      <c r="P563" s="40" t="s">
        <v>40</v>
      </c>
      <c r="Q563" s="40" t="s">
        <v>56</v>
      </c>
      <c r="R563" s="37">
        <v>1</v>
      </c>
      <c r="S563" s="40" t="s">
        <v>135</v>
      </c>
      <c r="T563" s="37">
        <v>1</v>
      </c>
      <c r="U563" s="40" t="s">
        <v>41</v>
      </c>
      <c r="V563" s="37">
        <v>6784</v>
      </c>
      <c r="W563" s="40" t="s">
        <v>763</v>
      </c>
      <c r="X563" s="40" t="s">
        <v>1406</v>
      </c>
      <c r="Y563" s="40" t="s">
        <v>45</v>
      </c>
      <c r="Z563" s="40" t="s">
        <v>2827</v>
      </c>
      <c r="AA563" s="41">
        <v>44819.473078703704</v>
      </c>
      <c r="AB563" s="40" t="s">
        <v>110</v>
      </c>
      <c r="AC563" s="10" t="str">
        <f>VLOOKUP(Data!$AB563,Name!$B:$F,2,FALSE)</f>
        <v>E-sarabun</v>
      </c>
      <c r="AD563" s="10" t="str">
        <f>VLOOKUP(Data!$AB563,Name!$B:$F,3,FALSE)</f>
        <v>CRA</v>
      </c>
      <c r="AE563" s="10" t="str">
        <f>VLOOKUP(Data!$AB563,Name!$B:$F,4,FALSE)</f>
        <v>Second tier</v>
      </c>
      <c r="AF563" s="10" t="str">
        <f>VLOOKUP(Data!$AB563,Name!$B:$F,5,FALSE)</f>
        <v>Second tier</v>
      </c>
      <c r="AG563" s="40" t="s">
        <v>47</v>
      </c>
      <c r="AH563" s="40" t="s">
        <v>48</v>
      </c>
      <c r="AI563" s="40" t="s">
        <v>97</v>
      </c>
      <c r="AJ563" s="40" t="s">
        <v>1013</v>
      </c>
      <c r="AK563" s="40" t="s">
        <v>764</v>
      </c>
      <c r="AL563" s="46"/>
      <c r="AM563" s="40" t="s">
        <v>39</v>
      </c>
      <c r="AN563" s="40" t="s">
        <v>53</v>
      </c>
      <c r="AO563" s="47">
        <v>0</v>
      </c>
      <c r="AP563" s="41">
        <v>44819.473078703704</v>
      </c>
      <c r="AQ563" s="48" t="s">
        <v>56</v>
      </c>
      <c r="AR563">
        <f t="shared" si="35"/>
        <v>11</v>
      </c>
      <c r="AS563" s="35">
        <v>0.46319444444444446</v>
      </c>
    </row>
    <row r="564" spans="1:45" ht="24" hidden="1" customHeight="1">
      <c r="A564" s="10" t="s">
        <v>35</v>
      </c>
      <c r="B564" s="10" t="s">
        <v>178</v>
      </c>
      <c r="C564" s="42">
        <v>44819.568055555559</v>
      </c>
      <c r="D564" s="42">
        <v>44819.463888888888</v>
      </c>
      <c r="E564" s="10">
        <v>2022</v>
      </c>
      <c r="F564" s="10">
        <f t="shared" si="32"/>
        <v>9</v>
      </c>
      <c r="G564" s="10">
        <f t="shared" si="33"/>
        <v>15</v>
      </c>
      <c r="H564" s="50">
        <f t="shared" si="34"/>
        <v>0.46388888888888885</v>
      </c>
      <c r="I564" s="38" t="s">
        <v>37</v>
      </c>
      <c r="J564" s="38" t="s">
        <v>39</v>
      </c>
      <c r="K564" s="36">
        <v>11693</v>
      </c>
      <c r="L564" s="39">
        <v>44824.415381944447</v>
      </c>
      <c r="M564" s="38" t="s">
        <v>38</v>
      </c>
      <c r="N564" s="38" t="s">
        <v>39</v>
      </c>
      <c r="O564" s="39"/>
      <c r="P564" s="38" t="s">
        <v>40</v>
      </c>
      <c r="Q564" s="38" t="s">
        <v>56</v>
      </c>
      <c r="R564" s="36">
        <v>1</v>
      </c>
      <c r="S564" s="38" t="s">
        <v>54</v>
      </c>
      <c r="T564" s="36">
        <v>0</v>
      </c>
      <c r="U564" s="38" t="s">
        <v>41</v>
      </c>
      <c r="V564" s="36">
        <v>8101</v>
      </c>
      <c r="W564" s="38" t="s">
        <v>795</v>
      </c>
      <c r="X564" s="38" t="s">
        <v>796</v>
      </c>
      <c r="Y564" s="38" t="s">
        <v>45</v>
      </c>
      <c r="Z564" s="38" t="s">
        <v>2828</v>
      </c>
      <c r="AA564" s="39">
        <v>44819.4921412037</v>
      </c>
      <c r="AB564" s="38" t="s">
        <v>94</v>
      </c>
      <c r="AC564" s="10" t="str">
        <f>VLOOKUP(Data!$AB564,Name!$B:$F,2,FALSE)</f>
        <v>IT Support</v>
      </c>
      <c r="AD564" s="10" t="str">
        <f>VLOOKUP(Data!$AB564,Name!$B:$F,3,FALSE)</f>
        <v>Point IT</v>
      </c>
      <c r="AE564" s="10" t="str">
        <f>VLOOKUP(Data!$AB564,Name!$B:$F,4,FALSE)</f>
        <v>Second tier</v>
      </c>
      <c r="AF564" s="10" t="str">
        <f>VLOOKUP(Data!$AB564,Name!$B:$F,5,FALSE)</f>
        <v>Onsite</v>
      </c>
      <c r="AG564" s="38" t="s">
        <v>47</v>
      </c>
      <c r="AH564" s="38" t="s">
        <v>48</v>
      </c>
      <c r="AI564" s="38" t="s">
        <v>182</v>
      </c>
      <c r="AJ564" s="38" t="s">
        <v>2829</v>
      </c>
      <c r="AK564" s="38" t="s">
        <v>2830</v>
      </c>
      <c r="AL564" s="43">
        <v>44686</v>
      </c>
      <c r="AM564" s="38" t="s">
        <v>39</v>
      </c>
      <c r="AN564" s="38" t="s">
        <v>53</v>
      </c>
      <c r="AO564" s="44">
        <v>0</v>
      </c>
      <c r="AP564" s="39">
        <v>44819.604641203703</v>
      </c>
      <c r="AQ564" s="45" t="s">
        <v>56</v>
      </c>
      <c r="AR564">
        <f t="shared" si="35"/>
        <v>11</v>
      </c>
      <c r="AS564" s="35">
        <v>0.46388888888888885</v>
      </c>
    </row>
    <row r="565" spans="1:45" ht="24" customHeight="1">
      <c r="A565" s="10" t="s">
        <v>35</v>
      </c>
      <c r="B565" s="10" t="s">
        <v>1527</v>
      </c>
      <c r="C565" s="42">
        <v>44819.479166666664</v>
      </c>
      <c r="D565" s="42">
        <v>44819.464583333334</v>
      </c>
      <c r="E565" s="10">
        <v>2022</v>
      </c>
      <c r="F565" s="10">
        <f t="shared" si="32"/>
        <v>9</v>
      </c>
      <c r="G565" s="10">
        <f t="shared" si="33"/>
        <v>15</v>
      </c>
      <c r="H565" s="50">
        <f t="shared" si="34"/>
        <v>0.46458333333333335</v>
      </c>
      <c r="I565" s="40" t="s">
        <v>37</v>
      </c>
      <c r="J565" s="40" t="s">
        <v>39</v>
      </c>
      <c r="K565" s="37">
        <v>11694</v>
      </c>
      <c r="L565" s="41">
        <v>44824.370185185187</v>
      </c>
      <c r="M565" s="40" t="s">
        <v>38</v>
      </c>
      <c r="N565" s="40" t="s">
        <v>39</v>
      </c>
      <c r="O565" s="41"/>
      <c r="P565" s="40" t="s">
        <v>40</v>
      </c>
      <c r="Q565" s="40" t="s">
        <v>56</v>
      </c>
      <c r="R565" s="37">
        <v>1</v>
      </c>
      <c r="S565" s="40" t="s">
        <v>135</v>
      </c>
      <c r="T565" s="37">
        <v>0</v>
      </c>
      <c r="U565" s="40" t="s">
        <v>41</v>
      </c>
      <c r="V565" s="37">
        <v>6711</v>
      </c>
      <c r="W565" s="40" t="s">
        <v>763</v>
      </c>
      <c r="X565" s="40" t="s">
        <v>1406</v>
      </c>
      <c r="Y565" s="40" t="s">
        <v>45</v>
      </c>
      <c r="Z565" s="40" t="s">
        <v>2831</v>
      </c>
      <c r="AA565" s="41">
        <v>44819.479467592595</v>
      </c>
      <c r="AB565" s="40" t="s">
        <v>96</v>
      </c>
      <c r="AC565" s="10" t="str">
        <f>VLOOKUP(Data!$AB565,Name!$B:$F,2,FALSE)</f>
        <v>E-sarabun</v>
      </c>
      <c r="AD565" s="10" t="str">
        <f>VLOOKUP(Data!$AB565,Name!$B:$F,3,FALSE)</f>
        <v>CRA</v>
      </c>
      <c r="AE565" s="10" t="str">
        <f>VLOOKUP(Data!$AB565,Name!$B:$F,4,FALSE)</f>
        <v>Second tier</v>
      </c>
      <c r="AF565" s="10" t="str">
        <f>VLOOKUP(Data!$AB565,Name!$B:$F,5,FALSE)</f>
        <v>Second tier</v>
      </c>
      <c r="AG565" s="40" t="s">
        <v>47</v>
      </c>
      <c r="AH565" s="40" t="s">
        <v>48</v>
      </c>
      <c r="AI565" s="40" t="s">
        <v>97</v>
      </c>
      <c r="AJ565" s="40" t="s">
        <v>1013</v>
      </c>
      <c r="AK565" s="40" t="s">
        <v>764</v>
      </c>
      <c r="AL565" s="46"/>
      <c r="AM565" s="40" t="s">
        <v>39</v>
      </c>
      <c r="AN565" s="40" t="s">
        <v>53</v>
      </c>
      <c r="AO565" s="47">
        <v>0</v>
      </c>
      <c r="AP565" s="41">
        <v>44819.509074074071</v>
      </c>
      <c r="AQ565" s="48" t="s">
        <v>56</v>
      </c>
      <c r="AR565">
        <f t="shared" si="35"/>
        <v>11</v>
      </c>
      <c r="AS565" s="35">
        <v>0.46458333333333335</v>
      </c>
    </row>
    <row r="566" spans="1:45" ht="24" customHeight="1">
      <c r="A566" s="10" t="s">
        <v>35</v>
      </c>
      <c r="B566" s="10" t="s">
        <v>1527</v>
      </c>
      <c r="C566" s="42">
        <v>44819.491666666669</v>
      </c>
      <c r="D566" s="42">
        <v>44819.464583333334</v>
      </c>
      <c r="E566" s="10">
        <v>2022</v>
      </c>
      <c r="F566" s="10">
        <f t="shared" si="32"/>
        <v>9</v>
      </c>
      <c r="G566" s="10">
        <f t="shared" si="33"/>
        <v>15</v>
      </c>
      <c r="H566" s="50">
        <f t="shared" si="34"/>
        <v>0.46458333333333335</v>
      </c>
      <c r="I566" s="38" t="s">
        <v>37</v>
      </c>
      <c r="J566" s="38" t="s">
        <v>39</v>
      </c>
      <c r="K566" s="36">
        <v>11695</v>
      </c>
      <c r="L566" s="39">
        <v>44824.356817129628</v>
      </c>
      <c r="M566" s="38" t="s">
        <v>38</v>
      </c>
      <c r="N566" s="38" t="s">
        <v>39</v>
      </c>
      <c r="O566" s="39"/>
      <c r="P566" s="38" t="s">
        <v>40</v>
      </c>
      <c r="Q566" s="38" t="s">
        <v>56</v>
      </c>
      <c r="R566" s="36">
        <v>1</v>
      </c>
      <c r="S566" s="38" t="s">
        <v>135</v>
      </c>
      <c r="T566" s="36">
        <v>0</v>
      </c>
      <c r="U566" s="38" t="s">
        <v>41</v>
      </c>
      <c r="V566" s="36">
        <v>6711</v>
      </c>
      <c r="W566" s="38" t="s">
        <v>763</v>
      </c>
      <c r="X566" s="38" t="s">
        <v>1406</v>
      </c>
      <c r="Y566" s="38" t="s">
        <v>45</v>
      </c>
      <c r="Z566" s="38" t="s">
        <v>2832</v>
      </c>
      <c r="AA566" s="39">
        <v>44819.492337962962</v>
      </c>
      <c r="AB566" s="38" t="s">
        <v>96</v>
      </c>
      <c r="AC566" s="10" t="str">
        <f>VLOOKUP(Data!$AB566,Name!$B:$F,2,FALSE)</f>
        <v>E-sarabun</v>
      </c>
      <c r="AD566" s="10" t="str">
        <f>VLOOKUP(Data!$AB566,Name!$B:$F,3,FALSE)</f>
        <v>CRA</v>
      </c>
      <c r="AE566" s="10" t="str">
        <f>VLOOKUP(Data!$AB566,Name!$B:$F,4,FALSE)</f>
        <v>Second tier</v>
      </c>
      <c r="AF566" s="10" t="str">
        <f>VLOOKUP(Data!$AB566,Name!$B:$F,5,FALSE)</f>
        <v>Second tier</v>
      </c>
      <c r="AG566" s="38" t="s">
        <v>47</v>
      </c>
      <c r="AH566" s="38" t="s">
        <v>48</v>
      </c>
      <c r="AI566" s="38" t="s">
        <v>97</v>
      </c>
      <c r="AJ566" s="38" t="s">
        <v>1013</v>
      </c>
      <c r="AK566" s="38" t="s">
        <v>764</v>
      </c>
      <c r="AL566" s="43"/>
      <c r="AM566" s="38" t="s">
        <v>39</v>
      </c>
      <c r="AN566" s="38" t="s">
        <v>53</v>
      </c>
      <c r="AO566" s="44">
        <v>0</v>
      </c>
      <c r="AP566" s="39">
        <v>44819.508900462963</v>
      </c>
      <c r="AQ566" s="45" t="s">
        <v>56</v>
      </c>
      <c r="AR566">
        <f t="shared" si="35"/>
        <v>11</v>
      </c>
      <c r="AS566" s="35">
        <v>0.46458333333333335</v>
      </c>
    </row>
    <row r="567" spans="1:45" ht="24" hidden="1" customHeight="1">
      <c r="A567" s="10" t="s">
        <v>35</v>
      </c>
      <c r="B567" s="10" t="s">
        <v>329</v>
      </c>
      <c r="C567" s="42">
        <v>44819.480555555558</v>
      </c>
      <c r="D567" s="42">
        <v>44819.470833333333</v>
      </c>
      <c r="E567" s="10">
        <v>2022</v>
      </c>
      <c r="F567" s="10">
        <f t="shared" si="32"/>
        <v>9</v>
      </c>
      <c r="G567" s="10">
        <f t="shared" si="33"/>
        <v>15</v>
      </c>
      <c r="H567" s="50">
        <f t="shared" si="34"/>
        <v>0.47083333333333338</v>
      </c>
      <c r="I567" s="40" t="s">
        <v>37</v>
      </c>
      <c r="J567" s="40" t="s">
        <v>2833</v>
      </c>
      <c r="K567" s="37">
        <v>11696</v>
      </c>
      <c r="L567" s="41">
        <v>44837.653321759259</v>
      </c>
      <c r="M567" s="40" t="s">
        <v>38</v>
      </c>
      <c r="N567" s="40" t="s">
        <v>39</v>
      </c>
      <c r="O567" s="41"/>
      <c r="P567" s="40" t="s">
        <v>40</v>
      </c>
      <c r="Q567" s="40" t="s">
        <v>56</v>
      </c>
      <c r="R567" s="37">
        <v>1</v>
      </c>
      <c r="S567" s="40" t="s">
        <v>54</v>
      </c>
      <c r="T567" s="37">
        <v>0</v>
      </c>
      <c r="U567" s="40" t="s">
        <v>56</v>
      </c>
      <c r="V567" s="37">
        <v>5630</v>
      </c>
      <c r="W567" s="40" t="s">
        <v>2834</v>
      </c>
      <c r="X567" s="40" t="s">
        <v>2835</v>
      </c>
      <c r="Y567" s="40" t="s">
        <v>45</v>
      </c>
      <c r="Z567" s="40" t="s">
        <v>2836</v>
      </c>
      <c r="AA567" s="41">
        <v>44819.480729166666</v>
      </c>
      <c r="AB567" s="40" t="s">
        <v>223</v>
      </c>
      <c r="AC567" s="10" t="str">
        <f>VLOOKUP(Data!$AB567,Name!$B:$F,2,FALSE)</f>
        <v>IT Support</v>
      </c>
      <c r="AD567" s="10" t="str">
        <f>VLOOKUP(Data!$AB567,Name!$B:$F,3,FALSE)</f>
        <v>Point IT</v>
      </c>
      <c r="AE567" s="10" t="str">
        <f>VLOOKUP(Data!$AB567,Name!$B:$F,4,FALSE)</f>
        <v>Second tier</v>
      </c>
      <c r="AF567" s="10" t="str">
        <f>VLOOKUP(Data!$AB567,Name!$B:$F,5,FALSE)</f>
        <v>Onsite</v>
      </c>
      <c r="AG567" s="40" t="s">
        <v>47</v>
      </c>
      <c r="AH567" s="40" t="s">
        <v>48</v>
      </c>
      <c r="AI567" s="40" t="s">
        <v>330</v>
      </c>
      <c r="AJ567" s="40" t="s">
        <v>2837</v>
      </c>
      <c r="AK567" s="40" t="s">
        <v>600</v>
      </c>
      <c r="AL567" s="46"/>
      <c r="AM567" s="40" t="s">
        <v>39</v>
      </c>
      <c r="AN567" s="40" t="s">
        <v>53</v>
      </c>
      <c r="AO567" s="47">
        <v>0</v>
      </c>
      <c r="AP567" s="41">
        <v>44825.662349537037</v>
      </c>
      <c r="AQ567" s="48" t="s">
        <v>56</v>
      </c>
      <c r="AR567">
        <f t="shared" si="35"/>
        <v>11</v>
      </c>
      <c r="AS567" s="35">
        <v>0.47083333333333338</v>
      </c>
    </row>
    <row r="568" spans="1:45" ht="24" hidden="1" customHeight="1">
      <c r="A568" s="10" t="s">
        <v>35</v>
      </c>
      <c r="B568" s="10" t="s">
        <v>178</v>
      </c>
      <c r="C568" s="42">
        <v>44829.691666666666</v>
      </c>
      <c r="D568" s="42">
        <v>44819.484722222223</v>
      </c>
      <c r="E568" s="10">
        <v>2022</v>
      </c>
      <c r="F568" s="10">
        <f t="shared" si="32"/>
        <v>9</v>
      </c>
      <c r="G568" s="10">
        <f t="shared" si="33"/>
        <v>15</v>
      </c>
      <c r="H568" s="50">
        <f t="shared" si="34"/>
        <v>0.48472222222222222</v>
      </c>
      <c r="I568" s="38" t="s">
        <v>37</v>
      </c>
      <c r="J568" s="38" t="s">
        <v>39</v>
      </c>
      <c r="K568" s="36">
        <v>11697</v>
      </c>
      <c r="L568" s="39">
        <v>44824.360347222224</v>
      </c>
      <c r="M568" s="38" t="s">
        <v>38</v>
      </c>
      <c r="N568" s="38" t="s">
        <v>39</v>
      </c>
      <c r="O568" s="39"/>
      <c r="P568" s="38" t="s">
        <v>40</v>
      </c>
      <c r="Q568" s="38" t="s">
        <v>56</v>
      </c>
      <c r="R568" s="36">
        <v>1</v>
      </c>
      <c r="S568" s="38" t="s">
        <v>311</v>
      </c>
      <c r="T568" s="36">
        <v>0</v>
      </c>
      <c r="U568" s="38" t="s">
        <v>41</v>
      </c>
      <c r="V568" s="36">
        <v>6712</v>
      </c>
      <c r="W568" s="38" t="s">
        <v>2838</v>
      </c>
      <c r="X568" s="38" t="s">
        <v>2839</v>
      </c>
      <c r="Y568" s="38" t="s">
        <v>66</v>
      </c>
      <c r="Z568" s="38" t="s">
        <v>2840</v>
      </c>
      <c r="AA568" s="39">
        <v>44827.690983796296</v>
      </c>
      <c r="AB568" s="38" t="s">
        <v>58</v>
      </c>
      <c r="AC568" s="10" t="str">
        <f>VLOOKUP(Data!$AB568,Name!$B:$F,2,FALSE)</f>
        <v>IT Support</v>
      </c>
      <c r="AD568" s="10" t="str">
        <f>VLOOKUP(Data!$AB568,Name!$B:$F,3,FALSE)</f>
        <v>Point IT</v>
      </c>
      <c r="AE568" s="10" t="str">
        <f>VLOOKUP(Data!$AB568,Name!$B:$F,4,FALSE)</f>
        <v>Second tier</v>
      </c>
      <c r="AF568" s="10" t="str">
        <f>VLOOKUP(Data!$AB568,Name!$B:$F,5,FALSE)</f>
        <v>Onsite</v>
      </c>
      <c r="AG568" s="38" t="s">
        <v>47</v>
      </c>
      <c r="AH568" s="38" t="s">
        <v>48</v>
      </c>
      <c r="AI568" s="38" t="s">
        <v>182</v>
      </c>
      <c r="AJ568" s="38" t="s">
        <v>2841</v>
      </c>
      <c r="AK568" s="38" t="s">
        <v>480</v>
      </c>
      <c r="AL568" s="43"/>
      <c r="AM568" s="38" t="s">
        <v>39</v>
      </c>
      <c r="AN568" s="38" t="s">
        <v>53</v>
      </c>
      <c r="AO568" s="44">
        <v>0</v>
      </c>
      <c r="AP568" s="39">
        <v>44829.691967592589</v>
      </c>
      <c r="AQ568" s="45" t="s">
        <v>56</v>
      </c>
      <c r="AR568">
        <f t="shared" si="35"/>
        <v>11</v>
      </c>
      <c r="AS568" s="35">
        <v>0.48472222222222222</v>
      </c>
    </row>
    <row r="569" spans="1:45" ht="24" hidden="1" customHeight="1">
      <c r="A569" s="10" t="s">
        <v>35</v>
      </c>
      <c r="B569" s="10" t="s">
        <v>329</v>
      </c>
      <c r="C569" s="42">
        <v>44834.484027777777</v>
      </c>
      <c r="D569" s="42">
        <v>44819.515277777777</v>
      </c>
      <c r="E569" s="10">
        <v>2022</v>
      </c>
      <c r="F569" s="10">
        <f t="shared" si="32"/>
        <v>9</v>
      </c>
      <c r="G569" s="10">
        <f t="shared" si="33"/>
        <v>15</v>
      </c>
      <c r="H569" s="50">
        <f t="shared" si="34"/>
        <v>0.51527777777777783</v>
      </c>
      <c r="I569" s="40" t="s">
        <v>37</v>
      </c>
      <c r="J569" s="40" t="s">
        <v>39</v>
      </c>
      <c r="K569" s="37">
        <v>11698</v>
      </c>
      <c r="L569" s="41">
        <v>44831</v>
      </c>
      <c r="M569" s="40" t="s">
        <v>2842</v>
      </c>
      <c r="N569" s="40" t="s">
        <v>66</v>
      </c>
      <c r="O569" s="41">
        <v>44823.467893518522</v>
      </c>
      <c r="P569" s="40" t="s">
        <v>40</v>
      </c>
      <c r="Q569" s="40" t="s">
        <v>56</v>
      </c>
      <c r="R569" s="37">
        <v>1</v>
      </c>
      <c r="S569" s="40" t="s">
        <v>732</v>
      </c>
      <c r="T569" s="37">
        <v>3</v>
      </c>
      <c r="U569" s="40" t="s">
        <v>41</v>
      </c>
      <c r="V569" s="37">
        <v>869395594</v>
      </c>
      <c r="W569" s="40" t="s">
        <v>141</v>
      </c>
      <c r="X569" s="40" t="s">
        <v>142</v>
      </c>
      <c r="Y569" s="40" t="s">
        <v>66</v>
      </c>
      <c r="Z569" s="40" t="s">
        <v>2843</v>
      </c>
      <c r="AA569" s="41">
        <v>44832.480567129627</v>
      </c>
      <c r="AB569" s="40" t="s">
        <v>85</v>
      </c>
      <c r="AC569" s="10" t="str">
        <f>VLOOKUP(Data!$AB569,Name!$B:$F,2,FALSE)</f>
        <v>IT Support</v>
      </c>
      <c r="AD569" s="10" t="str">
        <f>VLOOKUP(Data!$AB569,Name!$B:$F,3,FALSE)</f>
        <v>Point IT</v>
      </c>
      <c r="AE569" s="10" t="str">
        <f>VLOOKUP(Data!$AB569,Name!$B:$F,4,FALSE)</f>
        <v>Second tier</v>
      </c>
      <c r="AF569" s="10" t="str">
        <f>VLOOKUP(Data!$AB569,Name!$B:$F,5,FALSE)</f>
        <v>Onsite</v>
      </c>
      <c r="AG569" s="40" t="s">
        <v>47</v>
      </c>
      <c r="AH569" s="40" t="s">
        <v>48</v>
      </c>
      <c r="AI569" s="40" t="s">
        <v>330</v>
      </c>
      <c r="AJ569" s="40" t="s">
        <v>144</v>
      </c>
      <c r="AK569" s="40" t="s">
        <v>2844</v>
      </c>
      <c r="AL569" s="46"/>
      <c r="AM569" s="40" t="s">
        <v>39</v>
      </c>
      <c r="AN569" s="40" t="s">
        <v>53</v>
      </c>
      <c r="AO569" s="47">
        <v>0</v>
      </c>
      <c r="AP569" s="41">
        <v>44834.484039351853</v>
      </c>
      <c r="AQ569" s="48" t="s">
        <v>41</v>
      </c>
      <c r="AR569">
        <f t="shared" si="35"/>
        <v>12</v>
      </c>
      <c r="AS569" s="35">
        <v>0.51527777777777783</v>
      </c>
    </row>
    <row r="570" spans="1:45" ht="24" hidden="1" customHeight="1">
      <c r="A570" s="10" t="s">
        <v>35</v>
      </c>
      <c r="B570" s="10" t="s">
        <v>178</v>
      </c>
      <c r="C570" s="42">
        <v>44819.568055555559</v>
      </c>
      <c r="D570" s="42">
        <v>44819.515972222223</v>
      </c>
      <c r="E570" s="10">
        <v>2022</v>
      </c>
      <c r="F570" s="10">
        <f t="shared" si="32"/>
        <v>9</v>
      </c>
      <c r="G570" s="10">
        <f t="shared" si="33"/>
        <v>15</v>
      </c>
      <c r="H570" s="50">
        <f t="shared" si="34"/>
        <v>0.51597222222222217</v>
      </c>
      <c r="I570" s="38" t="s">
        <v>37</v>
      </c>
      <c r="J570" s="38" t="s">
        <v>2845</v>
      </c>
      <c r="K570" s="36">
        <v>11699</v>
      </c>
      <c r="L570" s="39">
        <v>44837.647881944446</v>
      </c>
      <c r="M570" s="38" t="s">
        <v>38</v>
      </c>
      <c r="N570" s="38" t="s">
        <v>39</v>
      </c>
      <c r="O570" s="39"/>
      <c r="P570" s="38" t="s">
        <v>40</v>
      </c>
      <c r="Q570" s="38" t="s">
        <v>56</v>
      </c>
      <c r="R570" s="36">
        <v>1</v>
      </c>
      <c r="S570" s="38" t="s">
        <v>73</v>
      </c>
      <c r="T570" s="36">
        <v>0</v>
      </c>
      <c r="U570" s="38" t="s">
        <v>56</v>
      </c>
      <c r="V570" s="36">
        <v>6170</v>
      </c>
      <c r="W570" s="38" t="s">
        <v>100</v>
      </c>
      <c r="X570" s="38" t="s">
        <v>101</v>
      </c>
      <c r="Y570" s="38" t="s">
        <v>45</v>
      </c>
      <c r="Z570" s="38" t="s">
        <v>303</v>
      </c>
      <c r="AA570" s="39">
        <v>44819.538414351853</v>
      </c>
      <c r="AB570" s="38" t="s">
        <v>81</v>
      </c>
      <c r="AC570" s="10" t="str">
        <f>VLOOKUP(Data!$AB570,Name!$B:$F,2,FALSE)</f>
        <v>IT Support</v>
      </c>
      <c r="AD570" s="10" t="str">
        <f>VLOOKUP(Data!$AB570,Name!$B:$F,3,FALSE)</f>
        <v>Point IT</v>
      </c>
      <c r="AE570" s="10" t="str">
        <f>VLOOKUP(Data!$AB570,Name!$B:$F,4,FALSE)</f>
        <v>Second tier</v>
      </c>
      <c r="AF570" s="10" t="str">
        <f>VLOOKUP(Data!$AB570,Name!$B:$F,5,FALSE)</f>
        <v>Onsite</v>
      </c>
      <c r="AG570" s="38" t="s">
        <v>47</v>
      </c>
      <c r="AH570" s="38" t="s">
        <v>48</v>
      </c>
      <c r="AI570" s="38" t="s">
        <v>182</v>
      </c>
      <c r="AJ570" s="38" t="s">
        <v>2846</v>
      </c>
      <c r="AK570" s="38" t="s">
        <v>688</v>
      </c>
      <c r="AL570" s="43"/>
      <c r="AM570" s="38" t="s">
        <v>39</v>
      </c>
      <c r="AN570" s="38" t="s">
        <v>53</v>
      </c>
      <c r="AO570" s="44">
        <v>0</v>
      </c>
      <c r="AP570" s="39">
        <v>44825.669409722221</v>
      </c>
      <c r="AQ570" s="45" t="s">
        <v>56</v>
      </c>
      <c r="AR570">
        <f t="shared" si="35"/>
        <v>12</v>
      </c>
      <c r="AS570" s="35">
        <v>0.51597222222222217</v>
      </c>
    </row>
    <row r="571" spans="1:45" ht="24" hidden="1" customHeight="1">
      <c r="A571" s="10" t="s">
        <v>35</v>
      </c>
      <c r="B571" s="10" t="s">
        <v>329</v>
      </c>
      <c r="C571" s="42">
        <v>44819.638194444444</v>
      </c>
      <c r="D571" s="42">
        <v>44819.51666666667</v>
      </c>
      <c r="E571" s="10">
        <v>2022</v>
      </c>
      <c r="F571" s="10">
        <f t="shared" si="32"/>
        <v>9</v>
      </c>
      <c r="G571" s="10">
        <f t="shared" si="33"/>
        <v>15</v>
      </c>
      <c r="H571" s="50">
        <f t="shared" si="34"/>
        <v>0.51666666666666672</v>
      </c>
      <c r="I571" s="40" t="s">
        <v>37</v>
      </c>
      <c r="J571" s="40" t="s">
        <v>39</v>
      </c>
      <c r="K571" s="37">
        <v>11700</v>
      </c>
      <c r="L571" s="41">
        <v>44824.403402777774</v>
      </c>
      <c r="M571" s="40" t="s">
        <v>38</v>
      </c>
      <c r="N571" s="40" t="s">
        <v>39</v>
      </c>
      <c r="O571" s="41"/>
      <c r="P571" s="40" t="s">
        <v>40</v>
      </c>
      <c r="Q571" s="40" t="s">
        <v>56</v>
      </c>
      <c r="R571" s="37">
        <v>1</v>
      </c>
      <c r="S571" s="40" t="s">
        <v>732</v>
      </c>
      <c r="T571" s="37">
        <v>0</v>
      </c>
      <c r="U571" s="40" t="s">
        <v>41</v>
      </c>
      <c r="V571" s="37">
        <v>869395594</v>
      </c>
      <c r="W571" s="40" t="s">
        <v>2847</v>
      </c>
      <c r="X571" s="40" t="s">
        <v>2848</v>
      </c>
      <c r="Y571" s="40" t="s">
        <v>45</v>
      </c>
      <c r="Z571" s="40" t="s">
        <v>2849</v>
      </c>
      <c r="AA571" s="41">
        <v>44819.627743055556</v>
      </c>
      <c r="AB571" s="40" t="s">
        <v>215</v>
      </c>
      <c r="AC571" s="10" t="str">
        <f>VLOOKUP(Data!$AB571,Name!$B:$F,2,FALSE)</f>
        <v>IT Support</v>
      </c>
      <c r="AD571" s="10" t="str">
        <f>VLOOKUP(Data!$AB571,Name!$B:$F,3,FALSE)</f>
        <v>CRA</v>
      </c>
      <c r="AE571" s="10" t="str">
        <f>VLOOKUP(Data!$AB571,Name!$B:$F,4,FALSE)</f>
        <v>Second tier</v>
      </c>
      <c r="AF571" s="10" t="str">
        <f>VLOOKUP(Data!$AB571,Name!$B:$F,5,FALSE)</f>
        <v>Onsite</v>
      </c>
      <c r="AG571" s="40" t="s">
        <v>47</v>
      </c>
      <c r="AH571" s="40" t="s">
        <v>48</v>
      </c>
      <c r="AI571" s="40" t="s">
        <v>330</v>
      </c>
      <c r="AJ571" s="40" t="s">
        <v>2850</v>
      </c>
      <c r="AK571" s="40" t="s">
        <v>527</v>
      </c>
      <c r="AL571" s="46">
        <v>44686</v>
      </c>
      <c r="AM571" s="40" t="s">
        <v>39</v>
      </c>
      <c r="AN571" s="40" t="s">
        <v>53</v>
      </c>
      <c r="AO571" s="47">
        <v>0</v>
      </c>
      <c r="AP571" s="41">
        <v>44819.639363425929</v>
      </c>
      <c r="AQ571" s="48" t="s">
        <v>56</v>
      </c>
      <c r="AR571">
        <f t="shared" si="35"/>
        <v>12</v>
      </c>
      <c r="AS571" s="35">
        <v>0.51666666666666672</v>
      </c>
    </row>
    <row r="572" spans="1:45" ht="24" customHeight="1">
      <c r="A572" s="10" t="s">
        <v>35</v>
      </c>
      <c r="B572" s="10" t="s">
        <v>1527</v>
      </c>
      <c r="C572" s="42">
        <v>44819.577777777777</v>
      </c>
      <c r="D572" s="42">
        <v>44819.53402777778</v>
      </c>
      <c r="E572" s="10">
        <v>2022</v>
      </c>
      <c r="F572" s="10">
        <f t="shared" si="32"/>
        <v>9</v>
      </c>
      <c r="G572" s="10">
        <f t="shared" si="33"/>
        <v>15</v>
      </c>
      <c r="H572" s="50">
        <f t="shared" si="34"/>
        <v>0.53402777777777777</v>
      </c>
      <c r="I572" s="38" t="s">
        <v>37</v>
      </c>
      <c r="J572" s="38" t="s">
        <v>39</v>
      </c>
      <c r="K572" s="36">
        <v>11701</v>
      </c>
      <c r="L572" s="39">
        <v>44824.410208333335</v>
      </c>
      <c r="M572" s="38" t="s">
        <v>2851</v>
      </c>
      <c r="N572" s="38" t="s">
        <v>45</v>
      </c>
      <c r="O572" s="39">
        <v>44819.577175925922</v>
      </c>
      <c r="P572" s="38" t="s">
        <v>40</v>
      </c>
      <c r="Q572" s="38" t="s">
        <v>56</v>
      </c>
      <c r="R572" s="36">
        <v>1</v>
      </c>
      <c r="S572" s="38" t="s">
        <v>135</v>
      </c>
      <c r="T572" s="36">
        <v>1</v>
      </c>
      <c r="U572" s="38" t="s">
        <v>41</v>
      </c>
      <c r="V572" s="36">
        <v>8651</v>
      </c>
      <c r="W572" s="38" t="s">
        <v>853</v>
      </c>
      <c r="X572" s="38" t="s">
        <v>1597</v>
      </c>
      <c r="Y572" s="38" t="s">
        <v>45</v>
      </c>
      <c r="Z572" s="38" t="s">
        <v>2852</v>
      </c>
      <c r="AA572" s="39">
        <v>44819.578113425923</v>
      </c>
      <c r="AB572" s="38" t="s">
        <v>110</v>
      </c>
      <c r="AC572" s="10" t="str">
        <f>VLOOKUP(Data!$AB572,Name!$B:$F,2,FALSE)</f>
        <v>E-sarabun</v>
      </c>
      <c r="AD572" s="10" t="str">
        <f>VLOOKUP(Data!$AB572,Name!$B:$F,3,FALSE)</f>
        <v>CRA</v>
      </c>
      <c r="AE572" s="10" t="str">
        <f>VLOOKUP(Data!$AB572,Name!$B:$F,4,FALSE)</f>
        <v>Second tier</v>
      </c>
      <c r="AF572" s="10" t="str">
        <f>VLOOKUP(Data!$AB572,Name!$B:$F,5,FALSE)</f>
        <v>Second tier</v>
      </c>
      <c r="AG572" s="38" t="s">
        <v>47</v>
      </c>
      <c r="AH572" s="38" t="s">
        <v>48</v>
      </c>
      <c r="AI572" s="38" t="s">
        <v>97</v>
      </c>
      <c r="AJ572" s="38" t="s">
        <v>854</v>
      </c>
      <c r="AK572" s="38" t="s">
        <v>1598</v>
      </c>
      <c r="AL572" s="43"/>
      <c r="AM572" s="38" t="s">
        <v>39</v>
      </c>
      <c r="AN572" s="38" t="s">
        <v>53</v>
      </c>
      <c r="AO572" s="44">
        <v>0</v>
      </c>
      <c r="AP572" s="39">
        <v>44819.578113425923</v>
      </c>
      <c r="AQ572" s="45" t="s">
        <v>56</v>
      </c>
      <c r="AR572">
        <f t="shared" si="35"/>
        <v>12</v>
      </c>
      <c r="AS572" s="35">
        <v>0.53402777777777777</v>
      </c>
    </row>
    <row r="573" spans="1:45" ht="24" customHeight="1">
      <c r="A573" s="10" t="s">
        <v>35</v>
      </c>
      <c r="B573" s="10" t="s">
        <v>1527</v>
      </c>
      <c r="C573" s="42">
        <v>44819.568055555559</v>
      </c>
      <c r="D573" s="42">
        <v>44819.554861111108</v>
      </c>
      <c r="E573" s="10">
        <v>2022</v>
      </c>
      <c r="F573" s="10">
        <f t="shared" si="32"/>
        <v>9</v>
      </c>
      <c r="G573" s="10">
        <f t="shared" si="33"/>
        <v>15</v>
      </c>
      <c r="H573" s="50">
        <f t="shared" si="34"/>
        <v>0.55486111111111114</v>
      </c>
      <c r="I573" s="40" t="s">
        <v>37</v>
      </c>
      <c r="J573" s="40" t="s">
        <v>2853</v>
      </c>
      <c r="K573" s="37">
        <v>11702</v>
      </c>
      <c r="L573" s="41">
        <v>44824.43041666667</v>
      </c>
      <c r="M573" s="40" t="s">
        <v>38</v>
      </c>
      <c r="N573" s="40" t="s">
        <v>39</v>
      </c>
      <c r="O573" s="41"/>
      <c r="P573" s="40" t="s">
        <v>40</v>
      </c>
      <c r="Q573" s="40" t="s">
        <v>41</v>
      </c>
      <c r="R573" s="37">
        <v>1</v>
      </c>
      <c r="S573" s="40" t="s">
        <v>42</v>
      </c>
      <c r="T573" s="37">
        <v>0</v>
      </c>
      <c r="U573" s="40" t="s">
        <v>41</v>
      </c>
      <c r="V573" s="37">
        <v>642175520</v>
      </c>
      <c r="W573" s="40" t="s">
        <v>194</v>
      </c>
      <c r="X573" s="40" t="s">
        <v>195</v>
      </c>
      <c r="Y573" s="40" t="s">
        <v>45</v>
      </c>
      <c r="Z573" s="40" t="s">
        <v>2854</v>
      </c>
      <c r="AA573" s="41">
        <v>44819.568611111114</v>
      </c>
      <c r="AB573" s="40" t="s">
        <v>196</v>
      </c>
      <c r="AC573" s="10" t="str">
        <f>VLOOKUP(Data!$AB573,Name!$B:$F,2,FALSE)</f>
        <v>Application Support</v>
      </c>
      <c r="AD573" s="10" t="str">
        <f>VLOOKUP(Data!$AB573,Name!$B:$F,3,FALSE)</f>
        <v>CRA</v>
      </c>
      <c r="AE573" s="10" t="str">
        <f>VLOOKUP(Data!$AB573,Name!$B:$F,4,FALSE)</f>
        <v>Second tier</v>
      </c>
      <c r="AF573" s="10" t="str">
        <f>VLOOKUP(Data!$AB573,Name!$B:$F,5,FALSE)</f>
        <v>Second tier</v>
      </c>
      <c r="AG573" s="40" t="s">
        <v>282</v>
      </c>
      <c r="AH573" s="40" t="s">
        <v>48</v>
      </c>
      <c r="AI573" s="40" t="s">
        <v>197</v>
      </c>
      <c r="AJ573" s="40" t="s">
        <v>2855</v>
      </c>
      <c r="AK573" s="40" t="s">
        <v>538</v>
      </c>
      <c r="AL573" s="46"/>
      <c r="AM573" s="40" t="s">
        <v>39</v>
      </c>
      <c r="AN573" s="40" t="s">
        <v>50</v>
      </c>
      <c r="AO573" s="47">
        <v>0</v>
      </c>
      <c r="AP573" s="41">
        <v>44819.568611111114</v>
      </c>
      <c r="AQ573" s="48" t="s">
        <v>41</v>
      </c>
      <c r="AR573">
        <f t="shared" si="35"/>
        <v>13</v>
      </c>
      <c r="AS573" s="35">
        <v>0.55486111111111114</v>
      </c>
    </row>
    <row r="574" spans="1:45" ht="24" hidden="1" customHeight="1">
      <c r="A574" s="10" t="s">
        <v>35</v>
      </c>
      <c r="B574" s="10" t="s">
        <v>737</v>
      </c>
      <c r="C574" s="10"/>
      <c r="D574" s="42">
        <v>44819.556250000001</v>
      </c>
      <c r="E574" s="10">
        <v>2022</v>
      </c>
      <c r="F574" s="10">
        <f t="shared" si="32"/>
        <v>9</v>
      </c>
      <c r="G574" s="10">
        <f t="shared" si="33"/>
        <v>15</v>
      </c>
      <c r="H574" s="50">
        <f t="shared" si="34"/>
        <v>0.55625000000000002</v>
      </c>
      <c r="I574" s="38" t="s">
        <v>37</v>
      </c>
      <c r="J574" s="38" t="s">
        <v>2856</v>
      </c>
      <c r="K574" s="36">
        <v>11703</v>
      </c>
      <c r="L574" s="39">
        <v>44838.432766203703</v>
      </c>
      <c r="M574" s="38" t="s">
        <v>2857</v>
      </c>
      <c r="N574" s="38" t="s">
        <v>45</v>
      </c>
      <c r="O574" s="39">
        <v>44827.632627314815</v>
      </c>
      <c r="P574" s="38" t="s">
        <v>40</v>
      </c>
      <c r="Q574" s="38" t="s">
        <v>56</v>
      </c>
      <c r="R574" s="36">
        <v>1</v>
      </c>
      <c r="S574" s="38" t="s">
        <v>39</v>
      </c>
      <c r="T574" s="36">
        <v>1</v>
      </c>
      <c r="U574" s="38" t="s">
        <v>56</v>
      </c>
      <c r="V574" s="36">
        <v>5725</v>
      </c>
      <c r="W574" s="38" t="s">
        <v>545</v>
      </c>
      <c r="X574" s="38" t="s">
        <v>546</v>
      </c>
      <c r="Y574" s="38" t="s">
        <v>39</v>
      </c>
      <c r="Z574" s="38" t="s">
        <v>39</v>
      </c>
      <c r="AA574" s="39"/>
      <c r="AB574" s="38" t="s">
        <v>259</v>
      </c>
      <c r="AC574" s="10" t="str">
        <f>VLOOKUP(Data!$AB574,Name!$B:$F,2,FALSE)</f>
        <v>PMO</v>
      </c>
      <c r="AD574" s="10" t="str">
        <f>VLOOKUP(Data!$AB574,Name!$B:$F,3,FALSE)</f>
        <v>CRA</v>
      </c>
      <c r="AE574" s="10" t="str">
        <f>VLOOKUP(Data!$AB574,Name!$B:$F,4,FALSE)</f>
        <v>Second tier</v>
      </c>
      <c r="AF574" s="10" t="str">
        <f>VLOOKUP(Data!$AB574,Name!$B:$F,5,FALSE)</f>
        <v>Second tier</v>
      </c>
      <c r="AG574" s="38" t="s">
        <v>47</v>
      </c>
      <c r="AH574" s="38" t="s">
        <v>216</v>
      </c>
      <c r="AI574" s="38" t="s">
        <v>739</v>
      </c>
      <c r="AJ574" s="38" t="s">
        <v>2858</v>
      </c>
      <c r="AK574" s="38" t="s">
        <v>287</v>
      </c>
      <c r="AL574" s="43"/>
      <c r="AM574" s="38" t="s">
        <v>39</v>
      </c>
      <c r="AN574" s="38" t="s">
        <v>53</v>
      </c>
      <c r="AO574" s="44">
        <v>0</v>
      </c>
      <c r="AP574" s="39">
        <v>44827.632627314815</v>
      </c>
      <c r="AQ574" s="45" t="s">
        <v>56</v>
      </c>
      <c r="AR574">
        <f t="shared" si="35"/>
        <v>13</v>
      </c>
      <c r="AS574" s="35">
        <v>0.55625000000000002</v>
      </c>
    </row>
    <row r="575" spans="1:45" ht="24" hidden="1" customHeight="1">
      <c r="A575" s="10" t="s">
        <v>35</v>
      </c>
      <c r="B575" s="10" t="s">
        <v>329</v>
      </c>
      <c r="C575" s="42">
        <v>44819.568055555559</v>
      </c>
      <c r="D575" s="42">
        <v>44819.557638888888</v>
      </c>
      <c r="E575" s="10">
        <v>2022</v>
      </c>
      <c r="F575" s="10">
        <f t="shared" si="32"/>
        <v>9</v>
      </c>
      <c r="G575" s="10">
        <f t="shared" si="33"/>
        <v>15</v>
      </c>
      <c r="H575" s="50">
        <f t="shared" si="34"/>
        <v>0.55763888888888891</v>
      </c>
      <c r="I575" s="40" t="s">
        <v>37</v>
      </c>
      <c r="J575" s="40" t="s">
        <v>2859</v>
      </c>
      <c r="K575" s="37">
        <v>11704</v>
      </c>
      <c r="L575" s="41">
        <v>44840.704212962963</v>
      </c>
      <c r="M575" s="40" t="s">
        <v>38</v>
      </c>
      <c r="N575" s="40" t="s">
        <v>39</v>
      </c>
      <c r="O575" s="41"/>
      <c r="P575" s="40" t="s">
        <v>40</v>
      </c>
      <c r="Q575" s="40" t="s">
        <v>41</v>
      </c>
      <c r="R575" s="37">
        <v>1</v>
      </c>
      <c r="S575" s="40" t="s">
        <v>39</v>
      </c>
      <c r="T575" s="37">
        <v>0</v>
      </c>
      <c r="U575" s="40" t="s">
        <v>41</v>
      </c>
      <c r="V575" s="37">
        <v>642175520</v>
      </c>
      <c r="W575" s="40" t="s">
        <v>194</v>
      </c>
      <c r="X575" s="40" t="s">
        <v>195</v>
      </c>
      <c r="Y575" s="40" t="s">
        <v>45</v>
      </c>
      <c r="Z575" s="40" t="s">
        <v>2860</v>
      </c>
      <c r="AA575" s="41">
        <v>44819.568425925929</v>
      </c>
      <c r="AB575" s="40" t="s">
        <v>196</v>
      </c>
      <c r="AC575" s="10" t="str">
        <f>VLOOKUP(Data!$AB575,Name!$B:$F,2,FALSE)</f>
        <v>Application Support</v>
      </c>
      <c r="AD575" s="10" t="str">
        <f>VLOOKUP(Data!$AB575,Name!$B:$F,3,FALSE)</f>
        <v>CRA</v>
      </c>
      <c r="AE575" s="10" t="str">
        <f>VLOOKUP(Data!$AB575,Name!$B:$F,4,FALSE)</f>
        <v>Second tier</v>
      </c>
      <c r="AF575" s="10" t="str">
        <f>VLOOKUP(Data!$AB575,Name!$B:$F,5,FALSE)</f>
        <v>Second tier</v>
      </c>
      <c r="AG575" s="40" t="s">
        <v>282</v>
      </c>
      <c r="AH575" s="40" t="s">
        <v>48</v>
      </c>
      <c r="AI575" s="40" t="s">
        <v>39</v>
      </c>
      <c r="AJ575" s="40" t="s">
        <v>2861</v>
      </c>
      <c r="AK575" s="40" t="s">
        <v>538</v>
      </c>
      <c r="AL575" s="46"/>
      <c r="AM575" s="40" t="s">
        <v>39</v>
      </c>
      <c r="AN575" s="40" t="s">
        <v>50</v>
      </c>
      <c r="AO575" s="47">
        <v>0</v>
      </c>
      <c r="AP575" s="41">
        <v>44838.464629629627</v>
      </c>
      <c r="AQ575" s="48" t="s">
        <v>41</v>
      </c>
      <c r="AR575">
        <f t="shared" si="35"/>
        <v>13</v>
      </c>
      <c r="AS575" s="35">
        <v>0.55763888888888891</v>
      </c>
    </row>
    <row r="576" spans="1:45" ht="24" hidden="1" customHeight="1">
      <c r="A576" s="10" t="s">
        <v>35</v>
      </c>
      <c r="B576" s="10" t="s">
        <v>499</v>
      </c>
      <c r="C576" s="42">
        <v>44819.568749999999</v>
      </c>
      <c r="D576" s="42">
        <v>44819.561805555553</v>
      </c>
      <c r="E576" s="10">
        <v>2022</v>
      </c>
      <c r="F576" s="10">
        <f t="shared" si="32"/>
        <v>9</v>
      </c>
      <c r="G576" s="10">
        <f t="shared" si="33"/>
        <v>15</v>
      </c>
      <c r="H576" s="50">
        <f t="shared" si="34"/>
        <v>0.56180555555555556</v>
      </c>
      <c r="I576" s="38" t="s">
        <v>37</v>
      </c>
      <c r="J576" s="38" t="s">
        <v>2862</v>
      </c>
      <c r="K576" s="36">
        <v>11705</v>
      </c>
      <c r="L576" s="39">
        <v>44840.70758101852</v>
      </c>
      <c r="M576" s="38" t="s">
        <v>38</v>
      </c>
      <c r="N576" s="38" t="s">
        <v>39</v>
      </c>
      <c r="O576" s="39"/>
      <c r="P576" s="38" t="s">
        <v>40</v>
      </c>
      <c r="Q576" s="38" t="s">
        <v>41</v>
      </c>
      <c r="R576" s="36">
        <v>1</v>
      </c>
      <c r="S576" s="38" t="s">
        <v>39</v>
      </c>
      <c r="T576" s="36">
        <v>0</v>
      </c>
      <c r="U576" s="38" t="s">
        <v>41</v>
      </c>
      <c r="V576" s="36">
        <v>642175520</v>
      </c>
      <c r="W576" s="38" t="s">
        <v>194</v>
      </c>
      <c r="X576" s="38" t="s">
        <v>195</v>
      </c>
      <c r="Y576" s="38" t="s">
        <v>45</v>
      </c>
      <c r="Z576" s="38" t="s">
        <v>2863</v>
      </c>
      <c r="AA576" s="39">
        <v>44819.569155092591</v>
      </c>
      <c r="AB576" s="38" t="s">
        <v>196</v>
      </c>
      <c r="AC576" s="10" t="str">
        <f>VLOOKUP(Data!$AB576,Name!$B:$F,2,FALSE)</f>
        <v>Application Support</v>
      </c>
      <c r="AD576" s="10" t="str">
        <f>VLOOKUP(Data!$AB576,Name!$B:$F,3,FALSE)</f>
        <v>CRA</v>
      </c>
      <c r="AE576" s="10" t="str">
        <f>VLOOKUP(Data!$AB576,Name!$B:$F,4,FALSE)</f>
        <v>Second tier</v>
      </c>
      <c r="AF576" s="10" t="str">
        <f>VLOOKUP(Data!$AB576,Name!$B:$F,5,FALSE)</f>
        <v>Second tier</v>
      </c>
      <c r="AG576" s="38" t="s">
        <v>235</v>
      </c>
      <c r="AH576" s="38" t="s">
        <v>48</v>
      </c>
      <c r="AI576" s="38" t="s">
        <v>39</v>
      </c>
      <c r="AJ576" s="38" t="s">
        <v>2864</v>
      </c>
      <c r="AK576" s="38" t="s">
        <v>538</v>
      </c>
      <c r="AL576" s="43"/>
      <c r="AM576" s="38" t="s">
        <v>39</v>
      </c>
      <c r="AN576" s="38" t="s">
        <v>50</v>
      </c>
      <c r="AO576" s="44">
        <v>0</v>
      </c>
      <c r="AP576" s="39">
        <v>44838.464525462965</v>
      </c>
      <c r="AQ576" s="45" t="s">
        <v>41</v>
      </c>
      <c r="AR576">
        <f t="shared" si="35"/>
        <v>13</v>
      </c>
      <c r="AS576" s="35">
        <v>0.56180555555555556</v>
      </c>
    </row>
    <row r="577" spans="1:45" ht="24" hidden="1" customHeight="1">
      <c r="A577" s="10" t="s">
        <v>35</v>
      </c>
      <c r="B577" s="10" t="s">
        <v>499</v>
      </c>
      <c r="C577" s="42">
        <v>44819.568749999999</v>
      </c>
      <c r="D577" s="42">
        <v>44819.563194444447</v>
      </c>
      <c r="E577" s="10">
        <v>2022</v>
      </c>
      <c r="F577" s="10">
        <f t="shared" si="32"/>
        <v>9</v>
      </c>
      <c r="G577" s="10">
        <f t="shared" si="33"/>
        <v>15</v>
      </c>
      <c r="H577" s="50">
        <f t="shared" si="34"/>
        <v>0.56319444444444444</v>
      </c>
      <c r="I577" s="40" t="s">
        <v>37</v>
      </c>
      <c r="J577" s="40" t="s">
        <v>2865</v>
      </c>
      <c r="K577" s="37">
        <v>11706</v>
      </c>
      <c r="L577" s="41">
        <v>44841.333761574075</v>
      </c>
      <c r="M577" s="40" t="s">
        <v>38</v>
      </c>
      <c r="N577" s="40" t="s">
        <v>39</v>
      </c>
      <c r="O577" s="41"/>
      <c r="P577" s="40" t="s">
        <v>40</v>
      </c>
      <c r="Q577" s="40" t="s">
        <v>41</v>
      </c>
      <c r="R577" s="37">
        <v>1</v>
      </c>
      <c r="S577" s="40" t="s">
        <v>39</v>
      </c>
      <c r="T577" s="37">
        <v>0</v>
      </c>
      <c r="U577" s="40" t="s">
        <v>41</v>
      </c>
      <c r="V577" s="37">
        <v>642175520</v>
      </c>
      <c r="W577" s="40" t="s">
        <v>194</v>
      </c>
      <c r="X577" s="40" t="s">
        <v>195</v>
      </c>
      <c r="Y577" s="40" t="s">
        <v>45</v>
      </c>
      <c r="Z577" s="40" t="s">
        <v>2866</v>
      </c>
      <c r="AA577" s="41">
        <v>44819.569432870368</v>
      </c>
      <c r="AB577" s="40" t="s">
        <v>196</v>
      </c>
      <c r="AC577" s="10" t="str">
        <f>VLOOKUP(Data!$AB577,Name!$B:$F,2,FALSE)</f>
        <v>Application Support</v>
      </c>
      <c r="AD577" s="10" t="str">
        <f>VLOOKUP(Data!$AB577,Name!$B:$F,3,FALSE)</f>
        <v>CRA</v>
      </c>
      <c r="AE577" s="10" t="str">
        <f>VLOOKUP(Data!$AB577,Name!$B:$F,4,FALSE)</f>
        <v>Second tier</v>
      </c>
      <c r="AF577" s="10" t="str">
        <f>VLOOKUP(Data!$AB577,Name!$B:$F,5,FALSE)</f>
        <v>Second tier</v>
      </c>
      <c r="AG577" s="40" t="s">
        <v>52</v>
      </c>
      <c r="AH577" s="40" t="s">
        <v>48</v>
      </c>
      <c r="AI577" s="40" t="s">
        <v>39</v>
      </c>
      <c r="AJ577" s="40" t="s">
        <v>2867</v>
      </c>
      <c r="AK577" s="40" t="s">
        <v>538</v>
      </c>
      <c r="AL577" s="46"/>
      <c r="AM577" s="40" t="s">
        <v>39</v>
      </c>
      <c r="AN577" s="40" t="s">
        <v>50</v>
      </c>
      <c r="AO577" s="47">
        <v>0</v>
      </c>
      <c r="AP577" s="41">
        <v>44838.464317129627</v>
      </c>
      <c r="AQ577" s="48" t="s">
        <v>41</v>
      </c>
      <c r="AR577">
        <f t="shared" si="35"/>
        <v>13</v>
      </c>
      <c r="AS577" s="35">
        <v>0.56319444444444444</v>
      </c>
    </row>
    <row r="578" spans="1:45" ht="24" hidden="1" customHeight="1">
      <c r="A578" s="10" t="s">
        <v>35</v>
      </c>
      <c r="B578" s="10" t="s">
        <v>329</v>
      </c>
      <c r="C578" s="42">
        <v>44819.570138888892</v>
      </c>
      <c r="D578" s="42">
        <v>44819.563888888886</v>
      </c>
      <c r="E578" s="10">
        <v>2022</v>
      </c>
      <c r="F578" s="10">
        <f t="shared" si="32"/>
        <v>9</v>
      </c>
      <c r="G578" s="10">
        <f t="shared" si="33"/>
        <v>15</v>
      </c>
      <c r="H578" s="50">
        <f t="shared" si="34"/>
        <v>0.56388888888888888</v>
      </c>
      <c r="I578" s="38" t="s">
        <v>37</v>
      </c>
      <c r="J578" s="38" t="s">
        <v>2868</v>
      </c>
      <c r="K578" s="36">
        <v>11707</v>
      </c>
      <c r="L578" s="39">
        <v>44840.707928240743</v>
      </c>
      <c r="M578" s="38" t="s">
        <v>38</v>
      </c>
      <c r="N578" s="38" t="s">
        <v>39</v>
      </c>
      <c r="O578" s="39"/>
      <c r="P578" s="38" t="s">
        <v>40</v>
      </c>
      <c r="Q578" s="38" t="s">
        <v>41</v>
      </c>
      <c r="R578" s="36">
        <v>1</v>
      </c>
      <c r="S578" s="38" t="s">
        <v>39</v>
      </c>
      <c r="T578" s="36">
        <v>0</v>
      </c>
      <c r="U578" s="38" t="s">
        <v>41</v>
      </c>
      <c r="V578" s="36">
        <v>642175520</v>
      </c>
      <c r="W578" s="38" t="s">
        <v>194</v>
      </c>
      <c r="X578" s="38" t="s">
        <v>195</v>
      </c>
      <c r="Y578" s="38" t="s">
        <v>45</v>
      </c>
      <c r="Z578" s="38" t="s">
        <v>2869</v>
      </c>
      <c r="AA578" s="39">
        <v>44819.570671296293</v>
      </c>
      <c r="AB578" s="38" t="s">
        <v>196</v>
      </c>
      <c r="AC578" s="10" t="str">
        <f>VLOOKUP(Data!$AB578,Name!$B:$F,2,FALSE)</f>
        <v>Application Support</v>
      </c>
      <c r="AD578" s="10" t="str">
        <f>VLOOKUP(Data!$AB578,Name!$B:$F,3,FALSE)</f>
        <v>CRA</v>
      </c>
      <c r="AE578" s="10" t="str">
        <f>VLOOKUP(Data!$AB578,Name!$B:$F,4,FALSE)</f>
        <v>Second tier</v>
      </c>
      <c r="AF578" s="10" t="str">
        <f>VLOOKUP(Data!$AB578,Name!$B:$F,5,FALSE)</f>
        <v>Second tier</v>
      </c>
      <c r="AG578" s="38" t="s">
        <v>282</v>
      </c>
      <c r="AH578" s="38" t="s">
        <v>48</v>
      </c>
      <c r="AI578" s="38" t="s">
        <v>425</v>
      </c>
      <c r="AJ578" s="38" t="s">
        <v>2870</v>
      </c>
      <c r="AK578" s="38" t="s">
        <v>538</v>
      </c>
      <c r="AL578" s="43"/>
      <c r="AM578" s="38" t="s">
        <v>39</v>
      </c>
      <c r="AN578" s="38" t="s">
        <v>50</v>
      </c>
      <c r="AO578" s="44">
        <v>0</v>
      </c>
      <c r="AP578" s="39">
        <v>44838.464178240742</v>
      </c>
      <c r="AQ578" s="45" t="s">
        <v>41</v>
      </c>
      <c r="AR578">
        <f t="shared" si="35"/>
        <v>13</v>
      </c>
      <c r="AS578" s="35">
        <v>0.56388888888888888</v>
      </c>
    </row>
    <row r="579" spans="1:45" ht="24" hidden="1" customHeight="1">
      <c r="A579" s="10" t="s">
        <v>35</v>
      </c>
      <c r="B579" s="10" t="s">
        <v>737</v>
      </c>
      <c r="C579" s="42">
        <v>44819.574305555558</v>
      </c>
      <c r="D579" s="42">
        <v>44819.564583333333</v>
      </c>
      <c r="E579" s="10">
        <v>2022</v>
      </c>
      <c r="F579" s="10">
        <f t="shared" ref="F579:F642" si="36">MONTH(D579)</f>
        <v>9</v>
      </c>
      <c r="G579" s="10">
        <f t="shared" ref="G579:G642" si="37">DAY(D579)</f>
        <v>15</v>
      </c>
      <c r="H579" s="50">
        <f t="shared" ref="H579:H642" si="38">TIME(HOUR(D579),MINUTE(D579),SECOND(D579))</f>
        <v>0.56458333333333333</v>
      </c>
      <c r="I579" s="40" t="s">
        <v>37</v>
      </c>
      <c r="J579" s="40" t="s">
        <v>2871</v>
      </c>
      <c r="K579" s="37">
        <v>11708</v>
      </c>
      <c r="L579" s="41">
        <v>44839.621064814812</v>
      </c>
      <c r="M579" s="40" t="s">
        <v>2872</v>
      </c>
      <c r="N579" s="40" t="s">
        <v>66</v>
      </c>
      <c r="O579" s="41">
        <v>44827.629895833335</v>
      </c>
      <c r="P579" s="40" t="s">
        <v>40</v>
      </c>
      <c r="Q579" s="40" t="s">
        <v>56</v>
      </c>
      <c r="R579" s="37">
        <v>1</v>
      </c>
      <c r="S579" s="40" t="s">
        <v>39</v>
      </c>
      <c r="T579" s="37">
        <v>1</v>
      </c>
      <c r="U579" s="40" t="s">
        <v>56</v>
      </c>
      <c r="V579" s="37">
        <v>5725</v>
      </c>
      <c r="W579" s="40" t="s">
        <v>1585</v>
      </c>
      <c r="X579" s="40" t="s">
        <v>1586</v>
      </c>
      <c r="Y579" s="40" t="s">
        <v>45</v>
      </c>
      <c r="Z579" s="40" t="s">
        <v>849</v>
      </c>
      <c r="AA579" s="41">
        <v>44819.574317129627</v>
      </c>
      <c r="AB579" s="40" t="s">
        <v>259</v>
      </c>
      <c r="AC579" s="10" t="str">
        <f>VLOOKUP(Data!$AB579,Name!$B:$F,2,FALSE)</f>
        <v>PMO</v>
      </c>
      <c r="AD579" s="10" t="str">
        <f>VLOOKUP(Data!$AB579,Name!$B:$F,3,FALSE)</f>
        <v>CRA</v>
      </c>
      <c r="AE579" s="10" t="str">
        <f>VLOOKUP(Data!$AB579,Name!$B:$F,4,FALSE)</f>
        <v>Second tier</v>
      </c>
      <c r="AF579" s="10" t="str">
        <f>VLOOKUP(Data!$AB579,Name!$B:$F,5,FALSE)</f>
        <v>Second tier</v>
      </c>
      <c r="AG579" s="40" t="s">
        <v>47</v>
      </c>
      <c r="AH579" s="40" t="s">
        <v>48</v>
      </c>
      <c r="AI579" s="40" t="s">
        <v>739</v>
      </c>
      <c r="AJ579" s="40" t="s">
        <v>2873</v>
      </c>
      <c r="AK579" s="40" t="s">
        <v>287</v>
      </c>
      <c r="AL579" s="46"/>
      <c r="AM579" s="40" t="s">
        <v>39</v>
      </c>
      <c r="AN579" s="40" t="s">
        <v>53</v>
      </c>
      <c r="AO579" s="47">
        <v>0</v>
      </c>
      <c r="AP579" s="41">
        <v>44827.63009259259</v>
      </c>
      <c r="AQ579" s="48" t="s">
        <v>56</v>
      </c>
      <c r="AR579">
        <f t="shared" ref="AR579:AR642" si="39">HOUR(AS579)</f>
        <v>13</v>
      </c>
      <c r="AS579" s="35">
        <v>0.56458333333333333</v>
      </c>
    </row>
    <row r="580" spans="1:45" ht="24" customHeight="1">
      <c r="A580" s="10" t="s">
        <v>35</v>
      </c>
      <c r="B580" s="10" t="s">
        <v>1527</v>
      </c>
      <c r="C580" s="42">
        <v>44819.569444444445</v>
      </c>
      <c r="D580" s="42">
        <v>44819.56527777778</v>
      </c>
      <c r="E580" s="10">
        <v>2022</v>
      </c>
      <c r="F580" s="10">
        <f t="shared" si="36"/>
        <v>9</v>
      </c>
      <c r="G580" s="10">
        <f t="shared" si="37"/>
        <v>15</v>
      </c>
      <c r="H580" s="50">
        <f t="shared" si="38"/>
        <v>0.56527777777777777</v>
      </c>
      <c r="I580" s="38" t="s">
        <v>37</v>
      </c>
      <c r="J580" s="38" t="s">
        <v>2874</v>
      </c>
      <c r="K580" s="36">
        <v>11709</v>
      </c>
      <c r="L580" s="39">
        <v>44841.335625</v>
      </c>
      <c r="M580" s="38" t="s">
        <v>38</v>
      </c>
      <c r="N580" s="38" t="s">
        <v>39</v>
      </c>
      <c r="O580" s="39"/>
      <c r="P580" s="38" t="s">
        <v>40</v>
      </c>
      <c r="Q580" s="38" t="s">
        <v>41</v>
      </c>
      <c r="R580" s="36">
        <v>1</v>
      </c>
      <c r="S580" s="38" t="s">
        <v>42</v>
      </c>
      <c r="T580" s="36">
        <v>0</v>
      </c>
      <c r="U580" s="38" t="s">
        <v>41</v>
      </c>
      <c r="V580" s="36">
        <v>642175520</v>
      </c>
      <c r="W580" s="38" t="s">
        <v>194</v>
      </c>
      <c r="X580" s="38" t="s">
        <v>195</v>
      </c>
      <c r="Y580" s="38" t="s">
        <v>45</v>
      </c>
      <c r="Z580" s="38" t="s">
        <v>2875</v>
      </c>
      <c r="AA580" s="39">
        <v>44819.569837962961</v>
      </c>
      <c r="AB580" s="38" t="s">
        <v>196</v>
      </c>
      <c r="AC580" s="10" t="str">
        <f>VLOOKUP(Data!$AB580,Name!$B:$F,2,FALSE)</f>
        <v>Application Support</v>
      </c>
      <c r="AD580" s="10" t="str">
        <f>VLOOKUP(Data!$AB580,Name!$B:$F,3,FALSE)</f>
        <v>CRA</v>
      </c>
      <c r="AE580" s="10" t="str">
        <f>VLOOKUP(Data!$AB580,Name!$B:$F,4,FALSE)</f>
        <v>Second tier</v>
      </c>
      <c r="AF580" s="10" t="str">
        <f>VLOOKUP(Data!$AB580,Name!$B:$F,5,FALSE)</f>
        <v>Second tier</v>
      </c>
      <c r="AG580" s="38" t="s">
        <v>52</v>
      </c>
      <c r="AH580" s="38" t="s">
        <v>48</v>
      </c>
      <c r="AI580" s="38" t="s">
        <v>197</v>
      </c>
      <c r="AJ580" s="38" t="s">
        <v>2876</v>
      </c>
      <c r="AK580" s="38" t="s">
        <v>538</v>
      </c>
      <c r="AL580" s="43"/>
      <c r="AM580" s="38" t="s">
        <v>39</v>
      </c>
      <c r="AN580" s="38" t="s">
        <v>50</v>
      </c>
      <c r="AO580" s="44">
        <v>0</v>
      </c>
      <c r="AP580" s="39">
        <v>44838.464097222219</v>
      </c>
      <c r="AQ580" s="45" t="s">
        <v>41</v>
      </c>
      <c r="AR580">
        <f t="shared" si="39"/>
        <v>13</v>
      </c>
      <c r="AS580" s="35">
        <v>0.56527777777777777</v>
      </c>
    </row>
    <row r="581" spans="1:45" ht="24" hidden="1" customHeight="1">
      <c r="A581" s="10" t="s">
        <v>35</v>
      </c>
      <c r="B581" s="10" t="s">
        <v>178</v>
      </c>
      <c r="C581" s="42">
        <v>44821.732638888891</v>
      </c>
      <c r="D581" s="42">
        <v>44819.568749999999</v>
      </c>
      <c r="E581" s="10">
        <v>2022</v>
      </c>
      <c r="F581" s="10">
        <f t="shared" si="36"/>
        <v>9</v>
      </c>
      <c r="G581" s="10">
        <f t="shared" si="37"/>
        <v>15</v>
      </c>
      <c r="H581" s="50">
        <f t="shared" si="38"/>
        <v>0.56874999999999998</v>
      </c>
      <c r="I581" s="40" t="s">
        <v>37</v>
      </c>
      <c r="J581" s="40" t="s">
        <v>2877</v>
      </c>
      <c r="K581" s="37">
        <v>11710</v>
      </c>
      <c r="L581" s="41">
        <v>44832.627974537034</v>
      </c>
      <c r="M581" s="40" t="s">
        <v>38</v>
      </c>
      <c r="N581" s="40" t="s">
        <v>39</v>
      </c>
      <c r="O581" s="41"/>
      <c r="P581" s="40" t="s">
        <v>40</v>
      </c>
      <c r="Q581" s="40" t="s">
        <v>56</v>
      </c>
      <c r="R581" s="37">
        <v>1</v>
      </c>
      <c r="S581" s="40" t="s">
        <v>311</v>
      </c>
      <c r="T581" s="37">
        <v>0</v>
      </c>
      <c r="U581" s="40" t="s">
        <v>56</v>
      </c>
      <c r="V581" s="37">
        <v>8652</v>
      </c>
      <c r="W581" s="40" t="s">
        <v>211</v>
      </c>
      <c r="X581" s="40" t="s">
        <v>2041</v>
      </c>
      <c r="Y581" s="40" t="s">
        <v>45</v>
      </c>
      <c r="Z581" s="40" t="s">
        <v>2878</v>
      </c>
      <c r="AA581" s="41">
        <v>44819.709849537037</v>
      </c>
      <c r="AB581" s="40" t="s">
        <v>51</v>
      </c>
      <c r="AC581" s="10" t="str">
        <f>VLOOKUP(Data!$AB581,Name!$B:$F,2,FALSE)</f>
        <v>IT Support</v>
      </c>
      <c r="AD581" s="10" t="str">
        <f>VLOOKUP(Data!$AB581,Name!$B:$F,3,FALSE)</f>
        <v>Point IT</v>
      </c>
      <c r="AE581" s="10" t="str">
        <f>VLOOKUP(Data!$AB581,Name!$B:$F,4,FALSE)</f>
        <v>Second tier</v>
      </c>
      <c r="AF581" s="10" t="str">
        <f>VLOOKUP(Data!$AB581,Name!$B:$F,5,FALSE)</f>
        <v>Onsite</v>
      </c>
      <c r="AG581" s="40" t="s">
        <v>47</v>
      </c>
      <c r="AH581" s="40" t="s">
        <v>48</v>
      </c>
      <c r="AI581" s="40" t="s">
        <v>182</v>
      </c>
      <c r="AJ581" s="40" t="s">
        <v>2879</v>
      </c>
      <c r="AK581" s="40" t="s">
        <v>1256</v>
      </c>
      <c r="AL581" s="46"/>
      <c r="AM581" s="40" t="s">
        <v>39</v>
      </c>
      <c r="AN581" s="40" t="s">
        <v>53</v>
      </c>
      <c r="AO581" s="47">
        <v>0</v>
      </c>
      <c r="AP581" s="41">
        <v>44823.391863425924</v>
      </c>
      <c r="AQ581" s="48" t="s">
        <v>56</v>
      </c>
      <c r="AR581">
        <f t="shared" si="39"/>
        <v>13</v>
      </c>
      <c r="AS581" s="35">
        <v>0.56874999999999998</v>
      </c>
    </row>
    <row r="582" spans="1:45" ht="24" hidden="1" customHeight="1">
      <c r="A582" s="10" t="s">
        <v>35</v>
      </c>
      <c r="B582" s="10" t="s">
        <v>36</v>
      </c>
      <c r="C582" s="42">
        <v>44837.424305555556</v>
      </c>
      <c r="D582" s="42">
        <v>44819.580555555556</v>
      </c>
      <c r="E582" s="10">
        <v>2022</v>
      </c>
      <c r="F582" s="10">
        <f t="shared" si="36"/>
        <v>9</v>
      </c>
      <c r="G582" s="10">
        <f t="shared" si="37"/>
        <v>15</v>
      </c>
      <c r="H582" s="50">
        <f t="shared" si="38"/>
        <v>0.5805555555555556</v>
      </c>
      <c r="I582" s="38" t="s">
        <v>37</v>
      </c>
      <c r="J582" s="38" t="s">
        <v>2880</v>
      </c>
      <c r="K582" s="36">
        <v>11711</v>
      </c>
      <c r="L582" s="39">
        <v>44831.580972222226</v>
      </c>
      <c r="M582" s="38" t="s">
        <v>38</v>
      </c>
      <c r="N582" s="38" t="s">
        <v>39</v>
      </c>
      <c r="O582" s="39"/>
      <c r="P582" s="38" t="s">
        <v>40</v>
      </c>
      <c r="Q582" s="38" t="s">
        <v>56</v>
      </c>
      <c r="R582" s="36">
        <v>1</v>
      </c>
      <c r="S582" s="38" t="s">
        <v>42</v>
      </c>
      <c r="T582" s="36">
        <v>0</v>
      </c>
      <c r="U582" s="38" t="s">
        <v>56</v>
      </c>
      <c r="V582" s="36">
        <v>909155500</v>
      </c>
      <c r="W582" s="38" t="s">
        <v>316</v>
      </c>
      <c r="X582" s="38" t="s">
        <v>317</v>
      </c>
      <c r="Y582" s="38" t="s">
        <v>66</v>
      </c>
      <c r="Z582" s="38" t="s">
        <v>2881</v>
      </c>
      <c r="AA582" s="39">
        <v>44837.424837962964</v>
      </c>
      <c r="AB582" s="38" t="s">
        <v>151</v>
      </c>
      <c r="AC582" s="10" t="str">
        <f>VLOOKUP(Data!$AB582,Name!$B:$F,2,FALSE)</f>
        <v>IT Support</v>
      </c>
      <c r="AD582" s="10" t="str">
        <f>VLOOKUP(Data!$AB582,Name!$B:$F,3,FALSE)</f>
        <v>Point IT</v>
      </c>
      <c r="AE582" s="10" t="str">
        <f>VLOOKUP(Data!$AB582,Name!$B:$F,4,FALSE)</f>
        <v>Second tier</v>
      </c>
      <c r="AF582" s="10" t="str">
        <f>VLOOKUP(Data!$AB582,Name!$B:$F,5,FALSE)</f>
        <v>Onsite</v>
      </c>
      <c r="AG582" s="38" t="s">
        <v>52</v>
      </c>
      <c r="AH582" s="38" t="s">
        <v>48</v>
      </c>
      <c r="AI582" s="38" t="s">
        <v>49</v>
      </c>
      <c r="AJ582" s="38" t="s">
        <v>2880</v>
      </c>
      <c r="AK582" s="38" t="s">
        <v>464</v>
      </c>
      <c r="AL582" s="43"/>
      <c r="AM582" s="38" t="s">
        <v>39</v>
      </c>
      <c r="AN582" s="38" t="s">
        <v>50</v>
      </c>
      <c r="AO582" s="44">
        <v>0</v>
      </c>
      <c r="AP582" s="39">
        <v>44837.424837962964</v>
      </c>
      <c r="AQ582" s="45" t="s">
        <v>56</v>
      </c>
      <c r="AR582">
        <f t="shared" si="39"/>
        <v>13</v>
      </c>
      <c r="AS582" s="35">
        <v>0.5805555555555556</v>
      </c>
    </row>
    <row r="583" spans="1:45" ht="24" hidden="1" customHeight="1">
      <c r="A583" s="10" t="s">
        <v>35</v>
      </c>
      <c r="B583" s="10" t="s">
        <v>178</v>
      </c>
      <c r="C583" s="42">
        <v>44825.672222222223</v>
      </c>
      <c r="D583" s="42">
        <v>44819.595138888886</v>
      </c>
      <c r="E583" s="10">
        <v>2022</v>
      </c>
      <c r="F583" s="10">
        <f t="shared" si="36"/>
        <v>9</v>
      </c>
      <c r="G583" s="10">
        <f t="shared" si="37"/>
        <v>15</v>
      </c>
      <c r="H583" s="50">
        <f t="shared" si="38"/>
        <v>0.59513888888888888</v>
      </c>
      <c r="I583" s="40" t="s">
        <v>37</v>
      </c>
      <c r="J583" s="40" t="s">
        <v>2882</v>
      </c>
      <c r="K583" s="37">
        <v>11712</v>
      </c>
      <c r="L583" s="41">
        <v>44833.399895833332</v>
      </c>
      <c r="M583" s="40" t="s">
        <v>2883</v>
      </c>
      <c r="N583" s="40" t="s">
        <v>45</v>
      </c>
      <c r="O583" s="41">
        <v>44819.605844907404</v>
      </c>
      <c r="P583" s="40" t="s">
        <v>40</v>
      </c>
      <c r="Q583" s="40" t="s">
        <v>56</v>
      </c>
      <c r="R583" s="37">
        <v>3</v>
      </c>
      <c r="S583" s="40" t="s">
        <v>54</v>
      </c>
      <c r="T583" s="37">
        <v>1</v>
      </c>
      <c r="U583" s="40" t="s">
        <v>56</v>
      </c>
      <c r="V583" s="37">
        <v>8703</v>
      </c>
      <c r="W583" s="40" t="s">
        <v>905</v>
      </c>
      <c r="X583" s="40" t="s">
        <v>906</v>
      </c>
      <c r="Y583" s="40" t="s">
        <v>45</v>
      </c>
      <c r="Z583" s="40" t="s">
        <v>2884</v>
      </c>
      <c r="AA583" s="41">
        <v>44824.49359953704</v>
      </c>
      <c r="AB583" s="40" t="s">
        <v>81</v>
      </c>
      <c r="AC583" s="10" t="str">
        <f>VLOOKUP(Data!$AB583,Name!$B:$F,2,FALSE)</f>
        <v>IT Support</v>
      </c>
      <c r="AD583" s="10" t="str">
        <f>VLOOKUP(Data!$AB583,Name!$B:$F,3,FALSE)</f>
        <v>Point IT</v>
      </c>
      <c r="AE583" s="10" t="str">
        <f>VLOOKUP(Data!$AB583,Name!$B:$F,4,FALSE)</f>
        <v>Second tier</v>
      </c>
      <c r="AF583" s="10" t="str">
        <f>VLOOKUP(Data!$AB583,Name!$B:$F,5,FALSE)</f>
        <v>Onsite</v>
      </c>
      <c r="AG583" s="40" t="s">
        <v>47</v>
      </c>
      <c r="AH583" s="40" t="s">
        <v>48</v>
      </c>
      <c r="AI583" s="40" t="s">
        <v>182</v>
      </c>
      <c r="AJ583" s="40" t="s">
        <v>2885</v>
      </c>
      <c r="AK583" s="40" t="s">
        <v>907</v>
      </c>
      <c r="AL583" s="46"/>
      <c r="AM583" s="40" t="s">
        <v>39</v>
      </c>
      <c r="AN583" s="40" t="s">
        <v>53</v>
      </c>
      <c r="AO583" s="47">
        <v>0</v>
      </c>
      <c r="AP583" s="41">
        <v>44825.672812500001</v>
      </c>
      <c r="AQ583" s="48" t="s">
        <v>56</v>
      </c>
      <c r="AR583">
        <f t="shared" si="39"/>
        <v>14</v>
      </c>
      <c r="AS583" s="35">
        <v>0.59513888888888888</v>
      </c>
    </row>
    <row r="584" spans="1:45" ht="24" hidden="1" customHeight="1">
      <c r="A584" s="10" t="s">
        <v>35</v>
      </c>
      <c r="B584" s="10" t="s">
        <v>73</v>
      </c>
      <c r="C584" s="42">
        <v>44822.357638888891</v>
      </c>
      <c r="D584" s="42">
        <v>44819.595138888886</v>
      </c>
      <c r="E584" s="10">
        <v>2022</v>
      </c>
      <c r="F584" s="10">
        <f t="shared" si="36"/>
        <v>9</v>
      </c>
      <c r="G584" s="10">
        <f t="shared" si="37"/>
        <v>15</v>
      </c>
      <c r="H584" s="50">
        <f t="shared" si="38"/>
        <v>0.59513888888888888</v>
      </c>
      <c r="I584" s="38" t="s">
        <v>37</v>
      </c>
      <c r="J584" s="38" t="s">
        <v>2886</v>
      </c>
      <c r="K584" s="36">
        <v>11713</v>
      </c>
      <c r="L584" s="39">
        <v>44837.547488425924</v>
      </c>
      <c r="M584" s="38" t="s">
        <v>38</v>
      </c>
      <c r="N584" s="38" t="s">
        <v>39</v>
      </c>
      <c r="O584" s="39"/>
      <c r="P584" s="38" t="s">
        <v>40</v>
      </c>
      <c r="Q584" s="38" t="s">
        <v>56</v>
      </c>
      <c r="R584" s="36">
        <v>1</v>
      </c>
      <c r="S584" s="38" t="s">
        <v>82</v>
      </c>
      <c r="T584" s="36">
        <v>0</v>
      </c>
      <c r="U584" s="38" t="s">
        <v>56</v>
      </c>
      <c r="V584" s="36">
        <v>639636597</v>
      </c>
      <c r="W584" s="38" t="s">
        <v>872</v>
      </c>
      <c r="X584" s="38" t="s">
        <v>2887</v>
      </c>
      <c r="Y584" s="38" t="s">
        <v>45</v>
      </c>
      <c r="Z584" s="38" t="s">
        <v>2888</v>
      </c>
      <c r="AA584" s="39">
        <v>44820.342962962961</v>
      </c>
      <c r="AB584" s="38" t="s">
        <v>94</v>
      </c>
      <c r="AC584" s="10" t="str">
        <f>VLOOKUP(Data!$AB584,Name!$B:$F,2,FALSE)</f>
        <v>IT Support</v>
      </c>
      <c r="AD584" s="10" t="str">
        <f>VLOOKUP(Data!$AB584,Name!$B:$F,3,FALSE)</f>
        <v>Point IT</v>
      </c>
      <c r="AE584" s="10" t="str">
        <f>VLOOKUP(Data!$AB584,Name!$B:$F,4,FALSE)</f>
        <v>Second tier</v>
      </c>
      <c r="AF584" s="10" t="str">
        <f>VLOOKUP(Data!$AB584,Name!$B:$F,5,FALSE)</f>
        <v>Onsite</v>
      </c>
      <c r="AG584" s="38" t="s">
        <v>47</v>
      </c>
      <c r="AH584" s="38" t="s">
        <v>48</v>
      </c>
      <c r="AI584" s="38" t="s">
        <v>77</v>
      </c>
      <c r="AJ584" s="38" t="s">
        <v>2889</v>
      </c>
      <c r="AK584" s="38" t="s">
        <v>291</v>
      </c>
      <c r="AL584" s="43"/>
      <c r="AM584" s="38" t="s">
        <v>39</v>
      </c>
      <c r="AN584" s="38" t="s">
        <v>50</v>
      </c>
      <c r="AO584" s="44">
        <v>0</v>
      </c>
      <c r="AP584" s="39">
        <v>44825.669710648152</v>
      </c>
      <c r="AQ584" s="45" t="s">
        <v>56</v>
      </c>
      <c r="AR584">
        <f t="shared" si="39"/>
        <v>14</v>
      </c>
      <c r="AS584" s="35">
        <v>0.59513888888888888</v>
      </c>
    </row>
    <row r="585" spans="1:45" ht="24" hidden="1" customHeight="1">
      <c r="A585" s="10" t="s">
        <v>35</v>
      </c>
      <c r="B585" s="10" t="s">
        <v>329</v>
      </c>
      <c r="C585" s="42">
        <v>44838.463888888888</v>
      </c>
      <c r="D585" s="42">
        <v>44819.601388888892</v>
      </c>
      <c r="E585" s="10">
        <v>2022</v>
      </c>
      <c r="F585" s="10">
        <f t="shared" si="36"/>
        <v>9</v>
      </c>
      <c r="G585" s="10">
        <f t="shared" si="37"/>
        <v>15</v>
      </c>
      <c r="H585" s="50">
        <f t="shared" si="38"/>
        <v>0.60138888888888886</v>
      </c>
      <c r="I585" s="40" t="s">
        <v>37</v>
      </c>
      <c r="J585" s="40" t="s">
        <v>2890</v>
      </c>
      <c r="K585" s="37">
        <v>11714</v>
      </c>
      <c r="L585" s="41">
        <v>44824.476585648146</v>
      </c>
      <c r="M585" s="40" t="s">
        <v>38</v>
      </c>
      <c r="N585" s="40" t="s">
        <v>39</v>
      </c>
      <c r="O585" s="41"/>
      <c r="P585" s="40" t="s">
        <v>40</v>
      </c>
      <c r="Q585" s="40" t="s">
        <v>41</v>
      </c>
      <c r="R585" s="37">
        <v>1</v>
      </c>
      <c r="S585" s="40" t="s">
        <v>39</v>
      </c>
      <c r="T585" s="37">
        <v>0</v>
      </c>
      <c r="U585" s="40" t="s">
        <v>41</v>
      </c>
      <c r="V585" s="37">
        <v>642175520</v>
      </c>
      <c r="W585" s="40" t="s">
        <v>194</v>
      </c>
      <c r="X585" s="40" t="s">
        <v>195</v>
      </c>
      <c r="Y585" s="40" t="s">
        <v>66</v>
      </c>
      <c r="Z585" s="40" t="s">
        <v>2891</v>
      </c>
      <c r="AA585" s="41">
        <v>44838.463969907411</v>
      </c>
      <c r="AB585" s="40" t="s">
        <v>196</v>
      </c>
      <c r="AC585" s="10" t="str">
        <f>VLOOKUP(Data!$AB585,Name!$B:$F,2,FALSE)</f>
        <v>Application Support</v>
      </c>
      <c r="AD585" s="10" t="str">
        <f>VLOOKUP(Data!$AB585,Name!$B:$F,3,FALSE)</f>
        <v>CRA</v>
      </c>
      <c r="AE585" s="10" t="str">
        <f>VLOOKUP(Data!$AB585,Name!$B:$F,4,FALSE)</f>
        <v>Second tier</v>
      </c>
      <c r="AF585" s="10" t="str">
        <f>VLOOKUP(Data!$AB585,Name!$B:$F,5,FALSE)</f>
        <v>Second tier</v>
      </c>
      <c r="AG585" s="40" t="s">
        <v>47</v>
      </c>
      <c r="AH585" s="40" t="s">
        <v>48</v>
      </c>
      <c r="AI585" s="40" t="s">
        <v>39</v>
      </c>
      <c r="AJ585" s="40" t="s">
        <v>1475</v>
      </c>
      <c r="AK585" s="40" t="s">
        <v>538</v>
      </c>
      <c r="AL585" s="46"/>
      <c r="AM585" s="40" t="s">
        <v>39</v>
      </c>
      <c r="AN585" s="40" t="s">
        <v>50</v>
      </c>
      <c r="AO585" s="47">
        <v>0</v>
      </c>
      <c r="AP585" s="41">
        <v>44838.463969907411</v>
      </c>
      <c r="AQ585" s="48" t="s">
        <v>41</v>
      </c>
      <c r="AR585">
        <f t="shared" si="39"/>
        <v>14</v>
      </c>
      <c r="AS585" s="35">
        <v>0.60138888888888886</v>
      </c>
    </row>
    <row r="586" spans="1:45" ht="24" customHeight="1">
      <c r="A586" s="10" t="s">
        <v>35</v>
      </c>
      <c r="B586" s="10" t="s">
        <v>1527</v>
      </c>
      <c r="C586" s="10"/>
      <c r="D586" s="42">
        <v>44819.611111111109</v>
      </c>
      <c r="E586" s="10">
        <v>2022</v>
      </c>
      <c r="F586" s="10">
        <f t="shared" si="36"/>
        <v>9</v>
      </c>
      <c r="G586" s="10">
        <f t="shared" si="37"/>
        <v>15</v>
      </c>
      <c r="H586" s="50">
        <f t="shared" si="38"/>
        <v>0.61111111111111105</v>
      </c>
      <c r="I586" s="38" t="s">
        <v>37</v>
      </c>
      <c r="J586" s="38" t="s">
        <v>2892</v>
      </c>
      <c r="K586" s="36">
        <v>11715</v>
      </c>
      <c r="L586" s="39">
        <v>44831.611898148149</v>
      </c>
      <c r="M586" s="38" t="s">
        <v>38</v>
      </c>
      <c r="N586" s="38" t="s">
        <v>39</v>
      </c>
      <c r="O586" s="39"/>
      <c r="P586" s="38" t="s">
        <v>40</v>
      </c>
      <c r="Q586" s="38" t="s">
        <v>56</v>
      </c>
      <c r="R586" s="36">
        <v>1</v>
      </c>
      <c r="S586" s="38" t="s">
        <v>42</v>
      </c>
      <c r="T586" s="36">
        <v>0</v>
      </c>
      <c r="U586" s="38" t="s">
        <v>56</v>
      </c>
      <c r="V586" s="36">
        <v>642175520</v>
      </c>
      <c r="W586" s="38" t="s">
        <v>194</v>
      </c>
      <c r="X586" s="38" t="s">
        <v>195</v>
      </c>
      <c r="Y586" s="38" t="s">
        <v>39</v>
      </c>
      <c r="Z586" s="38" t="s">
        <v>39</v>
      </c>
      <c r="AA586" s="39"/>
      <c r="AB586" s="38" t="s">
        <v>196</v>
      </c>
      <c r="AC586" s="10" t="str">
        <f>VLOOKUP(Data!$AB586,Name!$B:$F,2,FALSE)</f>
        <v>Application Support</v>
      </c>
      <c r="AD586" s="10" t="str">
        <f>VLOOKUP(Data!$AB586,Name!$B:$F,3,FALSE)</f>
        <v>CRA</v>
      </c>
      <c r="AE586" s="10" t="str">
        <f>VLOOKUP(Data!$AB586,Name!$B:$F,4,FALSE)</f>
        <v>Second tier</v>
      </c>
      <c r="AF586" s="10" t="str">
        <f>VLOOKUP(Data!$AB586,Name!$B:$F,5,FALSE)</f>
        <v>Second tier</v>
      </c>
      <c r="AG586" s="38" t="s">
        <v>47</v>
      </c>
      <c r="AH586" s="38" t="s">
        <v>160</v>
      </c>
      <c r="AI586" s="38" t="s">
        <v>197</v>
      </c>
      <c r="AJ586" s="38" t="s">
        <v>1475</v>
      </c>
      <c r="AK586" s="38" t="s">
        <v>538</v>
      </c>
      <c r="AL586" s="43"/>
      <c r="AM586" s="38" t="s">
        <v>39</v>
      </c>
      <c r="AN586" s="38" t="s">
        <v>50</v>
      </c>
      <c r="AO586" s="44">
        <v>0</v>
      </c>
      <c r="AP586" s="39">
        <v>44819.612592592595</v>
      </c>
      <c r="AQ586" s="45" t="s">
        <v>56</v>
      </c>
      <c r="AR586">
        <f t="shared" si="39"/>
        <v>14</v>
      </c>
      <c r="AS586" s="35">
        <v>0.61111111111111105</v>
      </c>
    </row>
    <row r="587" spans="1:45" ht="24" customHeight="1">
      <c r="A587" s="10" t="s">
        <v>35</v>
      </c>
      <c r="B587" s="10" t="s">
        <v>1527</v>
      </c>
      <c r="C587" s="10"/>
      <c r="D587" s="42">
        <v>44819.611805555556</v>
      </c>
      <c r="E587" s="10">
        <v>2022</v>
      </c>
      <c r="F587" s="10">
        <f t="shared" si="36"/>
        <v>9</v>
      </c>
      <c r="G587" s="10">
        <f t="shared" si="37"/>
        <v>15</v>
      </c>
      <c r="H587" s="50">
        <f t="shared" si="38"/>
        <v>0.6118055555555556</v>
      </c>
      <c r="I587" s="40" t="s">
        <v>37</v>
      </c>
      <c r="J587" s="40" t="s">
        <v>2893</v>
      </c>
      <c r="K587" s="37">
        <v>11716</v>
      </c>
      <c r="L587" s="41">
        <v>44831.612546296295</v>
      </c>
      <c r="M587" s="40" t="s">
        <v>38</v>
      </c>
      <c r="N587" s="40" t="s">
        <v>39</v>
      </c>
      <c r="O587" s="41"/>
      <c r="P587" s="40" t="s">
        <v>40</v>
      </c>
      <c r="Q587" s="40" t="s">
        <v>56</v>
      </c>
      <c r="R587" s="37">
        <v>1</v>
      </c>
      <c r="S587" s="40" t="s">
        <v>42</v>
      </c>
      <c r="T587" s="37">
        <v>0</v>
      </c>
      <c r="U587" s="40" t="s">
        <v>56</v>
      </c>
      <c r="V587" s="37">
        <v>642175520</v>
      </c>
      <c r="W587" s="40" t="s">
        <v>194</v>
      </c>
      <c r="X587" s="40" t="s">
        <v>195</v>
      </c>
      <c r="Y587" s="40" t="s">
        <v>39</v>
      </c>
      <c r="Z587" s="40" t="s">
        <v>39</v>
      </c>
      <c r="AA587" s="41"/>
      <c r="AB587" s="40" t="s">
        <v>196</v>
      </c>
      <c r="AC587" s="10" t="str">
        <f>VLOOKUP(Data!$AB587,Name!$B:$F,2,FALSE)</f>
        <v>Application Support</v>
      </c>
      <c r="AD587" s="10" t="str">
        <f>VLOOKUP(Data!$AB587,Name!$B:$F,3,FALSE)</f>
        <v>CRA</v>
      </c>
      <c r="AE587" s="10" t="str">
        <f>VLOOKUP(Data!$AB587,Name!$B:$F,4,FALSE)</f>
        <v>Second tier</v>
      </c>
      <c r="AF587" s="10" t="str">
        <f>VLOOKUP(Data!$AB587,Name!$B:$F,5,FALSE)</f>
        <v>Second tier</v>
      </c>
      <c r="AG587" s="40" t="s">
        <v>47</v>
      </c>
      <c r="AH587" s="40" t="s">
        <v>160</v>
      </c>
      <c r="AI587" s="40" t="s">
        <v>197</v>
      </c>
      <c r="AJ587" s="40" t="s">
        <v>2861</v>
      </c>
      <c r="AK587" s="40" t="s">
        <v>538</v>
      </c>
      <c r="AL587" s="46"/>
      <c r="AM587" s="40" t="s">
        <v>39</v>
      </c>
      <c r="AN587" s="40" t="s">
        <v>50</v>
      </c>
      <c r="AO587" s="47">
        <v>0</v>
      </c>
      <c r="AP587" s="41">
        <v>44819.613240740742</v>
      </c>
      <c r="AQ587" s="48" t="s">
        <v>56</v>
      </c>
      <c r="AR587">
        <f t="shared" si="39"/>
        <v>14</v>
      </c>
      <c r="AS587" s="35">
        <v>0.6118055555555556</v>
      </c>
    </row>
    <row r="588" spans="1:45" ht="24" hidden="1" customHeight="1">
      <c r="A588" s="10" t="s">
        <v>35</v>
      </c>
      <c r="B588" s="10" t="s">
        <v>2348</v>
      </c>
      <c r="C588" s="42">
        <v>44823.524305555555</v>
      </c>
      <c r="D588" s="42">
        <v>44819.615277777775</v>
      </c>
      <c r="E588" s="10">
        <v>2022</v>
      </c>
      <c r="F588" s="10">
        <f t="shared" si="36"/>
        <v>9</v>
      </c>
      <c r="G588" s="10">
        <f t="shared" si="37"/>
        <v>15</v>
      </c>
      <c r="H588" s="50">
        <f t="shared" si="38"/>
        <v>0.61527777777777781</v>
      </c>
      <c r="I588" s="38" t="s">
        <v>37</v>
      </c>
      <c r="J588" s="38" t="s">
        <v>2894</v>
      </c>
      <c r="K588" s="36">
        <v>11717</v>
      </c>
      <c r="L588" s="39">
        <v>44827.459108796298</v>
      </c>
      <c r="M588" s="38" t="s">
        <v>38</v>
      </c>
      <c r="N588" s="38" t="s">
        <v>39</v>
      </c>
      <c r="O588" s="39"/>
      <c r="P588" s="38" t="s">
        <v>40</v>
      </c>
      <c r="Q588" s="38" t="s">
        <v>56</v>
      </c>
      <c r="R588" s="36">
        <v>1</v>
      </c>
      <c r="S588" s="38" t="s">
        <v>60</v>
      </c>
      <c r="T588" s="36">
        <v>0</v>
      </c>
      <c r="U588" s="38" t="s">
        <v>41</v>
      </c>
      <c r="V588" s="36">
        <v>6351</v>
      </c>
      <c r="W588" s="38" t="s">
        <v>2895</v>
      </c>
      <c r="X588" s="38" t="s">
        <v>2896</v>
      </c>
      <c r="Y588" s="38" t="s">
        <v>45</v>
      </c>
      <c r="Z588" s="38" t="s">
        <v>2897</v>
      </c>
      <c r="AA588" s="39">
        <v>44821.485219907408</v>
      </c>
      <c r="AB588" s="38" t="s">
        <v>46</v>
      </c>
      <c r="AC588" s="10" t="str">
        <f>VLOOKUP(Data!$AB588,Name!$B:$F,2,FALSE)</f>
        <v>IT Support</v>
      </c>
      <c r="AD588" s="10" t="str">
        <f>VLOOKUP(Data!$AB588,Name!$B:$F,3,FALSE)</f>
        <v>Point IT</v>
      </c>
      <c r="AE588" s="10" t="str">
        <f>VLOOKUP(Data!$AB588,Name!$B:$F,4,FALSE)</f>
        <v>Second tier</v>
      </c>
      <c r="AF588" s="10" t="str">
        <f>VLOOKUP(Data!$AB588,Name!$B:$F,5,FALSE)</f>
        <v>Onsite</v>
      </c>
      <c r="AG588" s="38" t="s">
        <v>47</v>
      </c>
      <c r="AH588" s="38" t="s">
        <v>48</v>
      </c>
      <c r="AI588" s="38" t="s">
        <v>314</v>
      </c>
      <c r="AJ588" s="38" t="s">
        <v>2898</v>
      </c>
      <c r="AK588" s="38" t="s">
        <v>1304</v>
      </c>
      <c r="AL588" s="43"/>
      <c r="AM588" s="38" t="s">
        <v>39</v>
      </c>
      <c r="AN588" s="38" t="s">
        <v>50</v>
      </c>
      <c r="AO588" s="44">
        <v>0</v>
      </c>
      <c r="AP588" s="39">
        <v>44825.676469907405</v>
      </c>
      <c r="AQ588" s="45" t="s">
        <v>56</v>
      </c>
      <c r="AR588">
        <f t="shared" si="39"/>
        <v>14</v>
      </c>
      <c r="AS588" s="35">
        <v>0.61527777777777781</v>
      </c>
    </row>
    <row r="589" spans="1:45" ht="24" customHeight="1">
      <c r="A589" s="10" t="s">
        <v>35</v>
      </c>
      <c r="B589" s="10" t="s">
        <v>1527</v>
      </c>
      <c r="C589" s="10"/>
      <c r="D589" s="42">
        <v>44819.616666666669</v>
      </c>
      <c r="E589" s="10">
        <v>2022</v>
      </c>
      <c r="F589" s="10">
        <f t="shared" si="36"/>
        <v>9</v>
      </c>
      <c r="G589" s="10">
        <f t="shared" si="37"/>
        <v>15</v>
      </c>
      <c r="H589" s="50">
        <f t="shared" si="38"/>
        <v>0.6166666666666667</v>
      </c>
      <c r="I589" s="40" t="s">
        <v>37</v>
      </c>
      <c r="J589" s="40" t="s">
        <v>39</v>
      </c>
      <c r="K589" s="37">
        <v>11718</v>
      </c>
      <c r="L589" s="41">
        <v>44824.492037037038</v>
      </c>
      <c r="M589" s="40" t="s">
        <v>38</v>
      </c>
      <c r="N589" s="40" t="s">
        <v>39</v>
      </c>
      <c r="O589" s="41"/>
      <c r="P589" s="40" t="s">
        <v>40</v>
      </c>
      <c r="Q589" s="40" t="s">
        <v>56</v>
      </c>
      <c r="R589" s="37">
        <v>2</v>
      </c>
      <c r="S589" s="40" t="s">
        <v>39</v>
      </c>
      <c r="T589" s="37">
        <v>0</v>
      </c>
      <c r="U589" s="40" t="s">
        <v>41</v>
      </c>
      <c r="V589" s="37">
        <v>8692</v>
      </c>
      <c r="W589" s="40" t="s">
        <v>64</v>
      </c>
      <c r="X589" s="40" t="s">
        <v>65</v>
      </c>
      <c r="Y589" s="40" t="s">
        <v>39</v>
      </c>
      <c r="Z589" s="40" t="s">
        <v>39</v>
      </c>
      <c r="AA589" s="41"/>
      <c r="AB589" s="40" t="s">
        <v>560</v>
      </c>
      <c r="AC589" s="10" t="str">
        <f>VLOOKUP(Data!$AB589,Name!$B:$F,2,FALSE)</f>
        <v>Application Support</v>
      </c>
      <c r="AD589" s="10" t="str">
        <f>VLOOKUP(Data!$AB589,Name!$B:$F,3,FALSE)</f>
        <v>CRA</v>
      </c>
      <c r="AE589" s="10" t="str">
        <f>VLOOKUP(Data!$AB589,Name!$B:$F,4,FALSE)</f>
        <v>Second tier</v>
      </c>
      <c r="AF589" s="10" t="str">
        <f>VLOOKUP(Data!$AB589,Name!$B:$F,5,FALSE)</f>
        <v>Second tier</v>
      </c>
      <c r="AG589" s="40" t="s">
        <v>47</v>
      </c>
      <c r="AH589" s="40" t="s">
        <v>160</v>
      </c>
      <c r="AI589" s="40" t="s">
        <v>39</v>
      </c>
      <c r="AJ589" s="40" t="s">
        <v>69</v>
      </c>
      <c r="AK589" s="40" t="s">
        <v>1237</v>
      </c>
      <c r="AL589" s="46"/>
      <c r="AM589" s="40" t="s">
        <v>39</v>
      </c>
      <c r="AN589" s="40" t="s">
        <v>53</v>
      </c>
      <c r="AO589" s="47">
        <v>0</v>
      </c>
      <c r="AP589" s="41">
        <v>44820.555231481485</v>
      </c>
      <c r="AQ589" s="48" t="s">
        <v>56</v>
      </c>
      <c r="AR589">
        <f t="shared" si="39"/>
        <v>14</v>
      </c>
      <c r="AS589" s="35">
        <v>0.6166666666666667</v>
      </c>
    </row>
    <row r="590" spans="1:45" ht="24" hidden="1" customHeight="1">
      <c r="A590" s="10" t="s">
        <v>35</v>
      </c>
      <c r="B590" s="10" t="s">
        <v>499</v>
      </c>
      <c r="C590" s="42">
        <v>44823.6</v>
      </c>
      <c r="D590" s="42">
        <v>44819.621527777781</v>
      </c>
      <c r="E590" s="10">
        <v>2022</v>
      </c>
      <c r="F590" s="10">
        <f t="shared" si="36"/>
        <v>9</v>
      </c>
      <c r="G590" s="10">
        <f t="shared" si="37"/>
        <v>15</v>
      </c>
      <c r="H590" s="50">
        <f t="shared" si="38"/>
        <v>0.62152777777777779</v>
      </c>
      <c r="I590" s="38" t="s">
        <v>37</v>
      </c>
      <c r="J590" s="38" t="s">
        <v>2899</v>
      </c>
      <c r="K590" s="36">
        <v>11719</v>
      </c>
      <c r="L590" s="39">
        <v>44839.360324074078</v>
      </c>
      <c r="M590" s="38" t="s">
        <v>38</v>
      </c>
      <c r="N590" s="38" t="s">
        <v>39</v>
      </c>
      <c r="O590" s="39"/>
      <c r="P590" s="38" t="s">
        <v>40</v>
      </c>
      <c r="Q590" s="38" t="s">
        <v>41</v>
      </c>
      <c r="R590" s="36">
        <v>1</v>
      </c>
      <c r="S590" s="38" t="s">
        <v>39</v>
      </c>
      <c r="T590" s="36">
        <v>0</v>
      </c>
      <c r="U590" s="38" t="s">
        <v>41</v>
      </c>
      <c r="V590" s="36">
        <v>642175520</v>
      </c>
      <c r="W590" s="38" t="s">
        <v>194</v>
      </c>
      <c r="X590" s="38" t="s">
        <v>195</v>
      </c>
      <c r="Y590" s="38" t="s">
        <v>45</v>
      </c>
      <c r="Z590" s="38" t="s">
        <v>2900</v>
      </c>
      <c r="AA590" s="39">
        <v>44823.600138888891</v>
      </c>
      <c r="AB590" s="38" t="s">
        <v>196</v>
      </c>
      <c r="AC590" s="10" t="str">
        <f>VLOOKUP(Data!$AB590,Name!$B:$F,2,FALSE)</f>
        <v>Application Support</v>
      </c>
      <c r="AD590" s="10" t="str">
        <f>VLOOKUP(Data!$AB590,Name!$B:$F,3,FALSE)</f>
        <v>CRA</v>
      </c>
      <c r="AE590" s="10" t="str">
        <f>VLOOKUP(Data!$AB590,Name!$B:$F,4,FALSE)</f>
        <v>Second tier</v>
      </c>
      <c r="AF590" s="10" t="str">
        <f>VLOOKUP(Data!$AB590,Name!$B:$F,5,FALSE)</f>
        <v>Second tier</v>
      </c>
      <c r="AG590" s="38" t="s">
        <v>47</v>
      </c>
      <c r="AH590" s="38" t="s">
        <v>48</v>
      </c>
      <c r="AI590" s="38" t="s">
        <v>39</v>
      </c>
      <c r="AJ590" s="38" t="s">
        <v>2864</v>
      </c>
      <c r="AK590" s="38" t="s">
        <v>39</v>
      </c>
      <c r="AL590" s="43"/>
      <c r="AM590" s="38" t="s">
        <v>39</v>
      </c>
      <c r="AN590" s="38" t="s">
        <v>50</v>
      </c>
      <c r="AO590" s="44">
        <v>0</v>
      </c>
      <c r="AP590" s="39">
        <v>44838.463796296295</v>
      </c>
      <c r="AQ590" s="45" t="s">
        <v>41</v>
      </c>
      <c r="AR590">
        <f t="shared" si="39"/>
        <v>14</v>
      </c>
      <c r="AS590" s="35">
        <v>0.62152777777777779</v>
      </c>
    </row>
    <row r="591" spans="1:45" ht="24" hidden="1" customHeight="1">
      <c r="A591" s="10" t="s">
        <v>35</v>
      </c>
      <c r="B591" s="10" t="s">
        <v>36</v>
      </c>
      <c r="C591" s="42">
        <v>44819.668749999997</v>
      </c>
      <c r="D591" s="42">
        <v>44819.621527777781</v>
      </c>
      <c r="E591" s="10">
        <v>2022</v>
      </c>
      <c r="F591" s="10">
        <f t="shared" si="36"/>
        <v>9</v>
      </c>
      <c r="G591" s="10">
        <f t="shared" si="37"/>
        <v>15</v>
      </c>
      <c r="H591" s="50">
        <f t="shared" si="38"/>
        <v>0.62152777777777779</v>
      </c>
      <c r="I591" s="40" t="s">
        <v>37</v>
      </c>
      <c r="J591" s="40" t="s">
        <v>2901</v>
      </c>
      <c r="K591" s="37">
        <v>11720</v>
      </c>
      <c r="L591" s="41">
        <v>44831.632476851853</v>
      </c>
      <c r="M591" s="40" t="s">
        <v>38</v>
      </c>
      <c r="N591" s="40" t="s">
        <v>39</v>
      </c>
      <c r="O591" s="41"/>
      <c r="P591" s="40" t="s">
        <v>40</v>
      </c>
      <c r="Q591" s="40" t="s">
        <v>56</v>
      </c>
      <c r="R591" s="37">
        <v>1</v>
      </c>
      <c r="S591" s="40" t="s">
        <v>42</v>
      </c>
      <c r="T591" s="37">
        <v>0</v>
      </c>
      <c r="U591" s="40" t="s">
        <v>56</v>
      </c>
      <c r="V591" s="37">
        <v>6211</v>
      </c>
      <c r="W591" s="40" t="s">
        <v>952</v>
      </c>
      <c r="X591" s="40" t="s">
        <v>953</v>
      </c>
      <c r="Y591" s="40" t="s">
        <v>45</v>
      </c>
      <c r="Z591" s="40" t="s">
        <v>2902</v>
      </c>
      <c r="AA591" s="41">
        <v>44819.659178240741</v>
      </c>
      <c r="AB591" s="40" t="s">
        <v>81</v>
      </c>
      <c r="AC591" s="10" t="str">
        <f>VLOOKUP(Data!$AB591,Name!$B:$F,2,FALSE)</f>
        <v>IT Support</v>
      </c>
      <c r="AD591" s="10" t="str">
        <f>VLOOKUP(Data!$AB591,Name!$B:$F,3,FALSE)</f>
        <v>Point IT</v>
      </c>
      <c r="AE591" s="10" t="str">
        <f>VLOOKUP(Data!$AB591,Name!$B:$F,4,FALSE)</f>
        <v>Second tier</v>
      </c>
      <c r="AF591" s="10" t="str">
        <f>VLOOKUP(Data!$AB591,Name!$B:$F,5,FALSE)</f>
        <v>Onsite</v>
      </c>
      <c r="AG591" s="40" t="s">
        <v>52</v>
      </c>
      <c r="AH591" s="40" t="s">
        <v>48</v>
      </c>
      <c r="AI591" s="40" t="s">
        <v>2903</v>
      </c>
      <c r="AJ591" s="40" t="s">
        <v>2901</v>
      </c>
      <c r="AK591" s="40" t="s">
        <v>613</v>
      </c>
      <c r="AL591" s="46"/>
      <c r="AM591" s="40" t="s">
        <v>39</v>
      </c>
      <c r="AN591" s="40" t="s">
        <v>50</v>
      </c>
      <c r="AO591" s="47">
        <v>0</v>
      </c>
      <c r="AP591" s="41">
        <v>44819.669282407405</v>
      </c>
      <c r="AQ591" s="48" t="s">
        <v>56</v>
      </c>
      <c r="AR591">
        <f t="shared" si="39"/>
        <v>14</v>
      </c>
      <c r="AS591" s="35">
        <v>0.62152777777777779</v>
      </c>
    </row>
    <row r="592" spans="1:45" ht="24" hidden="1" customHeight="1">
      <c r="A592" s="10" t="s">
        <v>35</v>
      </c>
      <c r="B592" s="10" t="s">
        <v>329</v>
      </c>
      <c r="C592" s="10"/>
      <c r="D592" s="42">
        <v>44819.627083333333</v>
      </c>
      <c r="E592" s="10">
        <v>2022</v>
      </c>
      <c r="F592" s="10">
        <f t="shared" si="36"/>
        <v>9</v>
      </c>
      <c r="G592" s="10">
        <f t="shared" si="37"/>
        <v>15</v>
      </c>
      <c r="H592" s="50">
        <f t="shared" si="38"/>
        <v>0.62708333333333333</v>
      </c>
      <c r="I592" s="38" t="s">
        <v>37</v>
      </c>
      <c r="J592" s="38" t="s">
        <v>39</v>
      </c>
      <c r="K592" s="36">
        <v>11721</v>
      </c>
      <c r="L592" s="39">
        <v>44832.5</v>
      </c>
      <c r="M592" s="38" t="s">
        <v>38</v>
      </c>
      <c r="N592" s="38" t="s">
        <v>39</v>
      </c>
      <c r="O592" s="39"/>
      <c r="P592" s="38" t="s">
        <v>40</v>
      </c>
      <c r="Q592" s="38" t="s">
        <v>56</v>
      </c>
      <c r="R592" s="36">
        <v>1</v>
      </c>
      <c r="S592" s="38" t="s">
        <v>210</v>
      </c>
      <c r="T592" s="36">
        <v>0</v>
      </c>
      <c r="U592" s="38" t="s">
        <v>41</v>
      </c>
      <c r="V592" s="36">
        <v>8888</v>
      </c>
      <c r="W592" s="38" t="s">
        <v>2434</v>
      </c>
      <c r="X592" s="38" t="s">
        <v>215</v>
      </c>
      <c r="Y592" s="38" t="s">
        <v>39</v>
      </c>
      <c r="Z592" s="38" t="s">
        <v>39</v>
      </c>
      <c r="AA592" s="39"/>
      <c r="AB592" s="38" t="s">
        <v>215</v>
      </c>
      <c r="AC592" s="10" t="str">
        <f>VLOOKUP(Data!$AB592,Name!$B:$F,2,FALSE)</f>
        <v>IT Support</v>
      </c>
      <c r="AD592" s="10" t="str">
        <f>VLOOKUP(Data!$AB592,Name!$B:$F,3,FALSE)</f>
        <v>CRA</v>
      </c>
      <c r="AE592" s="10" t="str">
        <f>VLOOKUP(Data!$AB592,Name!$B:$F,4,FALSE)</f>
        <v>Second tier</v>
      </c>
      <c r="AF592" s="10" t="str">
        <f>VLOOKUP(Data!$AB592,Name!$B:$F,5,FALSE)</f>
        <v>Onsite</v>
      </c>
      <c r="AG592" s="38" t="s">
        <v>52</v>
      </c>
      <c r="AH592" s="38" t="s">
        <v>160</v>
      </c>
      <c r="AI592" s="38" t="s">
        <v>330</v>
      </c>
      <c r="AJ592" s="38" t="s">
        <v>2734</v>
      </c>
      <c r="AK592" s="38" t="s">
        <v>538</v>
      </c>
      <c r="AL592" s="43"/>
      <c r="AM592" s="38" t="s">
        <v>39</v>
      </c>
      <c r="AN592" s="38" t="s">
        <v>53</v>
      </c>
      <c r="AO592" s="44">
        <v>0</v>
      </c>
      <c r="AP592" s="39">
        <v>44827.553761574076</v>
      </c>
      <c r="AQ592" s="45" t="s">
        <v>56</v>
      </c>
      <c r="AR592">
        <f t="shared" si="39"/>
        <v>15</v>
      </c>
      <c r="AS592" s="35">
        <v>0.62708333333333333</v>
      </c>
    </row>
    <row r="593" spans="1:45" ht="24" hidden="1" customHeight="1">
      <c r="A593" s="10" t="s">
        <v>35</v>
      </c>
      <c r="B593" s="10" t="s">
        <v>2348</v>
      </c>
      <c r="C593" s="42">
        <v>44819.669444444444</v>
      </c>
      <c r="D593" s="42">
        <v>44819.634722222225</v>
      </c>
      <c r="E593" s="10">
        <v>2022</v>
      </c>
      <c r="F593" s="10">
        <f t="shared" si="36"/>
        <v>9</v>
      </c>
      <c r="G593" s="10">
        <f t="shared" si="37"/>
        <v>15</v>
      </c>
      <c r="H593" s="50">
        <f t="shared" si="38"/>
        <v>0.63472222222222219</v>
      </c>
      <c r="I593" s="40" t="s">
        <v>37</v>
      </c>
      <c r="J593" s="40" t="s">
        <v>2904</v>
      </c>
      <c r="K593" s="37">
        <v>11722</v>
      </c>
      <c r="L593" s="41">
        <v>44831.644467592596</v>
      </c>
      <c r="M593" s="40" t="s">
        <v>38</v>
      </c>
      <c r="N593" s="40" t="s">
        <v>39</v>
      </c>
      <c r="O593" s="41"/>
      <c r="P593" s="40" t="s">
        <v>40</v>
      </c>
      <c r="Q593" s="40" t="s">
        <v>56</v>
      </c>
      <c r="R593" s="37">
        <v>1</v>
      </c>
      <c r="S593" s="40" t="s">
        <v>60</v>
      </c>
      <c r="T593" s="37">
        <v>0</v>
      </c>
      <c r="U593" s="40" t="s">
        <v>56</v>
      </c>
      <c r="V593" s="37">
        <v>6859</v>
      </c>
      <c r="W593" s="40" t="s">
        <v>2644</v>
      </c>
      <c r="X593" s="40" t="s">
        <v>2645</v>
      </c>
      <c r="Y593" s="40" t="s">
        <v>45</v>
      </c>
      <c r="Z593" s="40" t="s">
        <v>2905</v>
      </c>
      <c r="AA593" s="41">
        <v>44819.659907407404</v>
      </c>
      <c r="AB593" s="40" t="s">
        <v>81</v>
      </c>
      <c r="AC593" s="10" t="str">
        <f>VLOOKUP(Data!$AB593,Name!$B:$F,2,FALSE)</f>
        <v>IT Support</v>
      </c>
      <c r="AD593" s="10" t="str">
        <f>VLOOKUP(Data!$AB593,Name!$B:$F,3,FALSE)</f>
        <v>Point IT</v>
      </c>
      <c r="AE593" s="10" t="str">
        <f>VLOOKUP(Data!$AB593,Name!$B:$F,4,FALSE)</f>
        <v>Second tier</v>
      </c>
      <c r="AF593" s="10" t="str">
        <f>VLOOKUP(Data!$AB593,Name!$B:$F,5,FALSE)</f>
        <v>Onsite</v>
      </c>
      <c r="AG593" s="40" t="s">
        <v>47</v>
      </c>
      <c r="AH593" s="40" t="s">
        <v>48</v>
      </c>
      <c r="AI593" s="40" t="s">
        <v>314</v>
      </c>
      <c r="AJ593" s="40" t="s">
        <v>2906</v>
      </c>
      <c r="AK593" s="40" t="s">
        <v>944</v>
      </c>
      <c r="AL593" s="46"/>
      <c r="AM593" s="40" t="s">
        <v>39</v>
      </c>
      <c r="AN593" s="40" t="s">
        <v>50</v>
      </c>
      <c r="AO593" s="47">
        <v>0</v>
      </c>
      <c r="AP593" s="41">
        <v>44819.66946759259</v>
      </c>
      <c r="AQ593" s="48" t="s">
        <v>56</v>
      </c>
      <c r="AR593">
        <f t="shared" si="39"/>
        <v>15</v>
      </c>
      <c r="AS593" s="35">
        <v>0.63472222222222219</v>
      </c>
    </row>
    <row r="594" spans="1:45" ht="24" hidden="1" customHeight="1">
      <c r="A594" s="10" t="s">
        <v>35</v>
      </c>
      <c r="B594" s="10" t="s">
        <v>2348</v>
      </c>
      <c r="C594" s="42">
        <v>44826.317361111112</v>
      </c>
      <c r="D594" s="42">
        <v>44819.638888888891</v>
      </c>
      <c r="E594" s="10">
        <v>2022</v>
      </c>
      <c r="F594" s="10">
        <f t="shared" si="36"/>
        <v>9</v>
      </c>
      <c r="G594" s="10">
        <f t="shared" si="37"/>
        <v>15</v>
      </c>
      <c r="H594" s="50">
        <f t="shared" si="38"/>
        <v>0.63888888888888895</v>
      </c>
      <c r="I594" s="38" t="s">
        <v>37</v>
      </c>
      <c r="J594" s="38" t="s">
        <v>2907</v>
      </c>
      <c r="K594" s="36">
        <v>11723</v>
      </c>
      <c r="L594" s="39">
        <v>44837.63958333333</v>
      </c>
      <c r="M594" s="38" t="s">
        <v>38</v>
      </c>
      <c r="N594" s="38" t="s">
        <v>39</v>
      </c>
      <c r="O594" s="39"/>
      <c r="P594" s="38" t="s">
        <v>40</v>
      </c>
      <c r="Q594" s="38" t="s">
        <v>56</v>
      </c>
      <c r="R594" s="36">
        <v>1</v>
      </c>
      <c r="S594" s="38" t="s">
        <v>60</v>
      </c>
      <c r="T594" s="36">
        <v>0</v>
      </c>
      <c r="U594" s="38" t="s">
        <v>56</v>
      </c>
      <c r="V594" s="36">
        <v>6400</v>
      </c>
      <c r="W594" s="38" t="s">
        <v>917</v>
      </c>
      <c r="X594" s="38" t="s">
        <v>918</v>
      </c>
      <c r="Y594" s="38" t="s">
        <v>45</v>
      </c>
      <c r="Z594" s="38" t="s">
        <v>2908</v>
      </c>
      <c r="AA594" s="39">
        <v>44824.301898148151</v>
      </c>
      <c r="AB594" s="38" t="s">
        <v>46</v>
      </c>
      <c r="AC594" s="10" t="str">
        <f>VLOOKUP(Data!$AB594,Name!$B:$F,2,FALSE)</f>
        <v>IT Support</v>
      </c>
      <c r="AD594" s="10" t="str">
        <f>VLOOKUP(Data!$AB594,Name!$B:$F,3,FALSE)</f>
        <v>Point IT</v>
      </c>
      <c r="AE594" s="10" t="str">
        <f>VLOOKUP(Data!$AB594,Name!$B:$F,4,FALSE)</f>
        <v>Second tier</v>
      </c>
      <c r="AF594" s="10" t="str">
        <f>VLOOKUP(Data!$AB594,Name!$B:$F,5,FALSE)</f>
        <v>Onsite</v>
      </c>
      <c r="AG594" s="38" t="s">
        <v>47</v>
      </c>
      <c r="AH594" s="38" t="s">
        <v>48</v>
      </c>
      <c r="AI594" s="38" t="s">
        <v>314</v>
      </c>
      <c r="AJ594" s="38" t="s">
        <v>2909</v>
      </c>
      <c r="AK594" s="38" t="s">
        <v>1304</v>
      </c>
      <c r="AL594" s="43"/>
      <c r="AM594" s="38" t="s">
        <v>39</v>
      </c>
      <c r="AN594" s="38" t="s">
        <v>50</v>
      </c>
      <c r="AO594" s="44">
        <v>0</v>
      </c>
      <c r="AP594" s="39">
        <v>44826.317453703705</v>
      </c>
      <c r="AQ594" s="45" t="s">
        <v>56</v>
      </c>
      <c r="AR594">
        <f t="shared" si="39"/>
        <v>15</v>
      </c>
      <c r="AS594" s="35">
        <v>0.63888888888888895</v>
      </c>
    </row>
    <row r="595" spans="1:45" ht="24" customHeight="1">
      <c r="A595" s="10" t="s">
        <v>35</v>
      </c>
      <c r="B595" s="10" t="s">
        <v>1527</v>
      </c>
      <c r="C595" s="42">
        <v>44819.677083333336</v>
      </c>
      <c r="D595" s="42">
        <v>44819.643750000003</v>
      </c>
      <c r="E595" s="10">
        <v>2022</v>
      </c>
      <c r="F595" s="10">
        <f t="shared" si="36"/>
        <v>9</v>
      </c>
      <c r="G595" s="10">
        <f t="shared" si="37"/>
        <v>15</v>
      </c>
      <c r="H595" s="50">
        <f t="shared" si="38"/>
        <v>0.64374999999999993</v>
      </c>
      <c r="I595" s="40" t="s">
        <v>37</v>
      </c>
      <c r="J595" s="40" t="s">
        <v>39</v>
      </c>
      <c r="K595" s="37">
        <v>11724</v>
      </c>
      <c r="L595" s="41">
        <v>44824.519097222219</v>
      </c>
      <c r="M595" s="40" t="s">
        <v>38</v>
      </c>
      <c r="N595" s="40" t="s">
        <v>39</v>
      </c>
      <c r="O595" s="41"/>
      <c r="P595" s="40" t="s">
        <v>40</v>
      </c>
      <c r="Q595" s="40" t="s">
        <v>56</v>
      </c>
      <c r="R595" s="37">
        <v>1</v>
      </c>
      <c r="S595" s="40" t="s">
        <v>42</v>
      </c>
      <c r="T595" s="37">
        <v>0</v>
      </c>
      <c r="U595" s="40" t="s">
        <v>41</v>
      </c>
      <c r="V595" s="37">
        <v>8170</v>
      </c>
      <c r="W595" s="40" t="s">
        <v>169</v>
      </c>
      <c r="X595" s="40" t="s">
        <v>170</v>
      </c>
      <c r="Y595" s="40" t="s">
        <v>45</v>
      </c>
      <c r="Z595" s="40" t="s">
        <v>2910</v>
      </c>
      <c r="AA595" s="41">
        <v>44819.677164351851</v>
      </c>
      <c r="AB595" s="40" t="s">
        <v>96</v>
      </c>
      <c r="AC595" s="10" t="str">
        <f>VLOOKUP(Data!$AB595,Name!$B:$F,2,FALSE)</f>
        <v>E-sarabun</v>
      </c>
      <c r="AD595" s="10" t="str">
        <f>VLOOKUP(Data!$AB595,Name!$B:$F,3,FALSE)</f>
        <v>CRA</v>
      </c>
      <c r="AE595" s="10" t="str">
        <f>VLOOKUP(Data!$AB595,Name!$B:$F,4,FALSE)</f>
        <v>Second tier</v>
      </c>
      <c r="AF595" s="10" t="str">
        <f>VLOOKUP(Data!$AB595,Name!$B:$F,5,FALSE)</f>
        <v>Second tier</v>
      </c>
      <c r="AG595" s="40" t="s">
        <v>47</v>
      </c>
      <c r="AH595" s="40" t="s">
        <v>48</v>
      </c>
      <c r="AI595" s="40" t="s">
        <v>97</v>
      </c>
      <c r="AJ595" s="40" t="s">
        <v>1674</v>
      </c>
      <c r="AK595" s="40" t="s">
        <v>621</v>
      </c>
      <c r="AL595" s="46"/>
      <c r="AM595" s="40" t="s">
        <v>39</v>
      </c>
      <c r="AN595" s="40" t="s">
        <v>53</v>
      </c>
      <c r="AO595" s="47">
        <v>0</v>
      </c>
      <c r="AP595" s="41">
        <v>44819.677164351851</v>
      </c>
      <c r="AQ595" s="48" t="s">
        <v>56</v>
      </c>
      <c r="AR595">
        <f t="shared" si="39"/>
        <v>15</v>
      </c>
      <c r="AS595" s="35">
        <v>0.64374999999999993</v>
      </c>
    </row>
    <row r="596" spans="1:45" ht="24" customHeight="1">
      <c r="A596" s="10" t="s">
        <v>35</v>
      </c>
      <c r="B596" s="10" t="s">
        <v>1527</v>
      </c>
      <c r="C596" s="42">
        <v>44824.940972222219</v>
      </c>
      <c r="D596" s="42">
        <v>44819.665972222225</v>
      </c>
      <c r="E596" s="10">
        <v>2022</v>
      </c>
      <c r="F596" s="10">
        <f t="shared" si="36"/>
        <v>9</v>
      </c>
      <c r="G596" s="10">
        <f t="shared" si="37"/>
        <v>15</v>
      </c>
      <c r="H596" s="50">
        <f t="shared" si="38"/>
        <v>0.66597222222222219</v>
      </c>
      <c r="I596" s="38" t="s">
        <v>37</v>
      </c>
      <c r="J596" s="38" t="s">
        <v>39</v>
      </c>
      <c r="K596" s="36">
        <v>11725</v>
      </c>
      <c r="L596" s="39">
        <v>44825.999988425923</v>
      </c>
      <c r="M596" s="38" t="s">
        <v>38</v>
      </c>
      <c r="N596" s="38" t="s">
        <v>39</v>
      </c>
      <c r="O596" s="39"/>
      <c r="P596" s="38" t="s">
        <v>40</v>
      </c>
      <c r="Q596" s="38" t="s">
        <v>56</v>
      </c>
      <c r="R596" s="36">
        <v>1</v>
      </c>
      <c r="S596" s="38" t="s">
        <v>42</v>
      </c>
      <c r="T596" s="36">
        <v>0</v>
      </c>
      <c r="U596" s="38" t="s">
        <v>41</v>
      </c>
      <c r="V596" s="36">
        <v>8719</v>
      </c>
      <c r="W596" s="38" t="s">
        <v>185</v>
      </c>
      <c r="X596" s="38" t="s">
        <v>186</v>
      </c>
      <c r="Y596" s="38" t="s">
        <v>45</v>
      </c>
      <c r="Z596" s="38" t="s">
        <v>2911</v>
      </c>
      <c r="AA596" s="39">
        <v>44824.941319444442</v>
      </c>
      <c r="AB596" s="38" t="s">
        <v>96</v>
      </c>
      <c r="AC596" s="10" t="str">
        <f>VLOOKUP(Data!$AB596,Name!$B:$F,2,FALSE)</f>
        <v>E-sarabun</v>
      </c>
      <c r="AD596" s="10" t="str">
        <f>VLOOKUP(Data!$AB596,Name!$B:$F,3,FALSE)</f>
        <v>CRA</v>
      </c>
      <c r="AE596" s="10" t="str">
        <f>VLOOKUP(Data!$AB596,Name!$B:$F,4,FALSE)</f>
        <v>Second tier</v>
      </c>
      <c r="AF596" s="10" t="str">
        <f>VLOOKUP(Data!$AB596,Name!$B:$F,5,FALSE)</f>
        <v>Second tier</v>
      </c>
      <c r="AG596" s="38" t="s">
        <v>47</v>
      </c>
      <c r="AH596" s="38" t="s">
        <v>48</v>
      </c>
      <c r="AI596" s="38" t="s">
        <v>97</v>
      </c>
      <c r="AJ596" s="38" t="s">
        <v>2912</v>
      </c>
      <c r="AK596" s="38" t="s">
        <v>464</v>
      </c>
      <c r="AL596" s="43"/>
      <c r="AM596" s="38" t="s">
        <v>39</v>
      </c>
      <c r="AN596" s="38" t="s">
        <v>53</v>
      </c>
      <c r="AO596" s="44">
        <v>0</v>
      </c>
      <c r="AP596" s="39">
        <v>44824.941319444442</v>
      </c>
      <c r="AQ596" s="45" t="s">
        <v>56</v>
      </c>
      <c r="AR596">
        <f t="shared" si="39"/>
        <v>15</v>
      </c>
      <c r="AS596" s="35">
        <v>0.66597222222222219</v>
      </c>
    </row>
    <row r="597" spans="1:45" ht="24" hidden="1" customHeight="1">
      <c r="A597" s="10" t="s">
        <v>35</v>
      </c>
      <c r="B597" s="10" t="s">
        <v>178</v>
      </c>
      <c r="C597" s="42">
        <v>44823.525000000001</v>
      </c>
      <c r="D597" s="42">
        <v>44819.669444444444</v>
      </c>
      <c r="E597" s="10">
        <v>2022</v>
      </c>
      <c r="F597" s="10">
        <f t="shared" si="36"/>
        <v>9</v>
      </c>
      <c r="G597" s="10">
        <f t="shared" si="37"/>
        <v>15</v>
      </c>
      <c r="H597" s="50">
        <f t="shared" si="38"/>
        <v>0.6694444444444444</v>
      </c>
      <c r="I597" s="40" t="s">
        <v>37</v>
      </c>
      <c r="J597" s="40" t="s">
        <v>2913</v>
      </c>
      <c r="K597" s="37">
        <v>11726</v>
      </c>
      <c r="L597" s="41">
        <v>44832.486805555556</v>
      </c>
      <c r="M597" s="40" t="s">
        <v>38</v>
      </c>
      <c r="N597" s="40" t="s">
        <v>39</v>
      </c>
      <c r="O597" s="41"/>
      <c r="P597" s="40" t="s">
        <v>40</v>
      </c>
      <c r="Q597" s="40" t="s">
        <v>56</v>
      </c>
      <c r="R597" s="37">
        <v>1</v>
      </c>
      <c r="S597" s="40" t="s">
        <v>179</v>
      </c>
      <c r="T597" s="37">
        <v>0</v>
      </c>
      <c r="U597" s="40" t="s">
        <v>56</v>
      </c>
      <c r="V597" s="37">
        <v>8693</v>
      </c>
      <c r="W597" s="40" t="s">
        <v>133</v>
      </c>
      <c r="X597" s="40" t="s">
        <v>134</v>
      </c>
      <c r="Y597" s="40" t="s">
        <v>45</v>
      </c>
      <c r="Z597" s="40" t="s">
        <v>2914</v>
      </c>
      <c r="AA597" s="41">
        <v>44821.487951388888</v>
      </c>
      <c r="AB597" s="40" t="s">
        <v>46</v>
      </c>
      <c r="AC597" s="10" t="str">
        <f>VLOOKUP(Data!$AB597,Name!$B:$F,2,FALSE)</f>
        <v>IT Support</v>
      </c>
      <c r="AD597" s="10" t="str">
        <f>VLOOKUP(Data!$AB597,Name!$B:$F,3,FALSE)</f>
        <v>Point IT</v>
      </c>
      <c r="AE597" s="10" t="str">
        <f>VLOOKUP(Data!$AB597,Name!$B:$F,4,FALSE)</f>
        <v>Second tier</v>
      </c>
      <c r="AF597" s="10" t="str">
        <f>VLOOKUP(Data!$AB597,Name!$B:$F,5,FALSE)</f>
        <v>Onsite</v>
      </c>
      <c r="AG597" s="40" t="s">
        <v>47</v>
      </c>
      <c r="AH597" s="40" t="s">
        <v>48</v>
      </c>
      <c r="AI597" s="40" t="s">
        <v>230</v>
      </c>
      <c r="AJ597" s="40" t="s">
        <v>2915</v>
      </c>
      <c r="AK597" s="40" t="s">
        <v>1237</v>
      </c>
      <c r="AL597" s="46"/>
      <c r="AM597" s="40" t="s">
        <v>39</v>
      </c>
      <c r="AN597" s="40" t="s">
        <v>53</v>
      </c>
      <c r="AO597" s="47">
        <v>0</v>
      </c>
      <c r="AP597" s="41">
        <v>44823.525000000001</v>
      </c>
      <c r="AQ597" s="48" t="s">
        <v>56</v>
      </c>
      <c r="AR597">
        <f t="shared" si="39"/>
        <v>16</v>
      </c>
      <c r="AS597" s="35">
        <v>0.6694444444444444</v>
      </c>
    </row>
    <row r="598" spans="1:45" ht="24" customHeight="1">
      <c r="A598" s="10" t="s">
        <v>35</v>
      </c>
      <c r="B598" s="10" t="s">
        <v>1527</v>
      </c>
      <c r="C598" s="42">
        <v>44837.357638888891</v>
      </c>
      <c r="D598" s="42">
        <v>44819.73541666667</v>
      </c>
      <c r="E598" s="10">
        <v>2022</v>
      </c>
      <c r="F598" s="10">
        <f t="shared" si="36"/>
        <v>9</v>
      </c>
      <c r="G598" s="10">
        <f t="shared" si="37"/>
        <v>15</v>
      </c>
      <c r="H598" s="50">
        <f t="shared" si="38"/>
        <v>0.73541666666666661</v>
      </c>
      <c r="I598" s="38" t="s">
        <v>37</v>
      </c>
      <c r="J598" s="38" t="s">
        <v>2916</v>
      </c>
      <c r="K598" s="36">
        <v>11727</v>
      </c>
      <c r="L598" s="39">
        <v>44824.583333333336</v>
      </c>
      <c r="M598" s="38" t="s">
        <v>38</v>
      </c>
      <c r="N598" s="38" t="s">
        <v>39</v>
      </c>
      <c r="O598" s="39"/>
      <c r="P598" s="38" t="s">
        <v>40</v>
      </c>
      <c r="Q598" s="38" t="s">
        <v>56</v>
      </c>
      <c r="R598" s="36">
        <v>1</v>
      </c>
      <c r="S598" s="38" t="s">
        <v>42</v>
      </c>
      <c r="T598" s="36">
        <v>0</v>
      </c>
      <c r="U598" s="38" t="s">
        <v>41</v>
      </c>
      <c r="V598" s="36">
        <v>8518</v>
      </c>
      <c r="W598" s="38" t="s">
        <v>781</v>
      </c>
      <c r="X598" s="38" t="s">
        <v>782</v>
      </c>
      <c r="Y598" s="38" t="s">
        <v>66</v>
      </c>
      <c r="Z598" s="38" t="s">
        <v>2917</v>
      </c>
      <c r="AA598" s="39">
        <v>44837.357800925929</v>
      </c>
      <c r="AB598" s="38" t="s">
        <v>219</v>
      </c>
      <c r="AC598" s="10" t="str">
        <f>VLOOKUP(Data!$AB598,Name!$B:$F,2,FALSE)</f>
        <v>IT Support</v>
      </c>
      <c r="AD598" s="10" t="str">
        <f>VLOOKUP(Data!$AB598,Name!$B:$F,3,FALSE)</f>
        <v>Point IT</v>
      </c>
      <c r="AE598" s="10" t="str">
        <f>VLOOKUP(Data!$AB598,Name!$B:$F,4,FALSE)</f>
        <v>Frist tier</v>
      </c>
      <c r="AF598" s="10" t="str">
        <f>VLOOKUP(Data!$AB598,Name!$B:$F,5,FALSE)</f>
        <v>Frist tier</v>
      </c>
      <c r="AG598" s="38" t="s">
        <v>47</v>
      </c>
      <c r="AH598" s="38" t="s">
        <v>48</v>
      </c>
      <c r="AI598" s="38" t="s">
        <v>475</v>
      </c>
      <c r="AJ598" s="38" t="s">
        <v>2918</v>
      </c>
      <c r="AK598" s="38" t="s">
        <v>517</v>
      </c>
      <c r="AL598" s="43"/>
      <c r="AM598" s="38" t="s">
        <v>39</v>
      </c>
      <c r="AN598" s="38" t="s">
        <v>50</v>
      </c>
      <c r="AO598" s="44">
        <v>0</v>
      </c>
      <c r="AP598" s="39">
        <v>44837.357800925929</v>
      </c>
      <c r="AQ598" s="45" t="s">
        <v>56</v>
      </c>
      <c r="AR598">
        <f t="shared" si="39"/>
        <v>17</v>
      </c>
      <c r="AS598" s="35">
        <v>0.73541666666666661</v>
      </c>
    </row>
    <row r="599" spans="1:45" ht="24" customHeight="1">
      <c r="A599" s="10" t="s">
        <v>35</v>
      </c>
      <c r="B599" s="10" t="s">
        <v>1527</v>
      </c>
      <c r="C599" s="42">
        <v>44837.354166666664</v>
      </c>
      <c r="D599" s="42">
        <v>44819.736805555556</v>
      </c>
      <c r="E599" s="10">
        <v>2022</v>
      </c>
      <c r="F599" s="10">
        <f t="shared" si="36"/>
        <v>9</v>
      </c>
      <c r="G599" s="10">
        <f t="shared" si="37"/>
        <v>15</v>
      </c>
      <c r="H599" s="50">
        <f t="shared" si="38"/>
        <v>0.7368055555555556</v>
      </c>
      <c r="I599" s="40" t="s">
        <v>37</v>
      </c>
      <c r="J599" s="40" t="s">
        <v>2919</v>
      </c>
      <c r="K599" s="37">
        <v>11728</v>
      </c>
      <c r="L599" s="41">
        <v>44844.382789351854</v>
      </c>
      <c r="M599" s="40" t="s">
        <v>38</v>
      </c>
      <c r="N599" s="40" t="s">
        <v>39</v>
      </c>
      <c r="O599" s="41"/>
      <c r="P599" s="40" t="s">
        <v>40</v>
      </c>
      <c r="Q599" s="40" t="s">
        <v>56</v>
      </c>
      <c r="R599" s="37">
        <v>1</v>
      </c>
      <c r="S599" s="40" t="s">
        <v>42</v>
      </c>
      <c r="T599" s="37">
        <v>0</v>
      </c>
      <c r="U599" s="40" t="s">
        <v>56</v>
      </c>
      <c r="V599" s="37">
        <v>8518</v>
      </c>
      <c r="W599" s="40" t="s">
        <v>781</v>
      </c>
      <c r="X599" s="40" t="s">
        <v>782</v>
      </c>
      <c r="Y599" s="40" t="s">
        <v>45</v>
      </c>
      <c r="Z599" s="40" t="s">
        <v>2920</v>
      </c>
      <c r="AA599" s="41">
        <v>44837.354317129626</v>
      </c>
      <c r="AB599" s="40" t="s">
        <v>219</v>
      </c>
      <c r="AC599" s="10" t="str">
        <f>VLOOKUP(Data!$AB599,Name!$B:$F,2,FALSE)</f>
        <v>IT Support</v>
      </c>
      <c r="AD599" s="10" t="str">
        <f>VLOOKUP(Data!$AB599,Name!$B:$F,3,FALSE)</f>
        <v>Point IT</v>
      </c>
      <c r="AE599" s="10" t="str">
        <f>VLOOKUP(Data!$AB599,Name!$B:$F,4,FALSE)</f>
        <v>Frist tier</v>
      </c>
      <c r="AF599" s="10" t="str">
        <f>VLOOKUP(Data!$AB599,Name!$B:$F,5,FALSE)</f>
        <v>Frist tier</v>
      </c>
      <c r="AG599" s="40" t="s">
        <v>47</v>
      </c>
      <c r="AH599" s="40" t="s">
        <v>48</v>
      </c>
      <c r="AI599" s="40" t="s">
        <v>475</v>
      </c>
      <c r="AJ599" s="40" t="s">
        <v>2921</v>
      </c>
      <c r="AK599" s="40" t="s">
        <v>517</v>
      </c>
      <c r="AL599" s="46"/>
      <c r="AM599" s="40" t="s">
        <v>39</v>
      </c>
      <c r="AN599" s="40" t="s">
        <v>50</v>
      </c>
      <c r="AO599" s="47">
        <v>0</v>
      </c>
      <c r="AP599" s="41">
        <v>44837.354317129626</v>
      </c>
      <c r="AQ599" s="48" t="s">
        <v>56</v>
      </c>
      <c r="AR599">
        <f t="shared" si="39"/>
        <v>17</v>
      </c>
      <c r="AS599" s="35">
        <v>0.7368055555555556</v>
      </c>
    </row>
    <row r="600" spans="1:45" ht="24" hidden="1" customHeight="1">
      <c r="A600" s="10" t="s">
        <v>35</v>
      </c>
      <c r="B600" s="10" t="s">
        <v>73</v>
      </c>
      <c r="C600" s="42">
        <v>44820.559027777781</v>
      </c>
      <c r="D600" s="42">
        <v>44820.308333333334</v>
      </c>
      <c r="E600" s="10">
        <v>2022</v>
      </c>
      <c r="F600" s="10">
        <f t="shared" si="36"/>
        <v>9</v>
      </c>
      <c r="G600" s="10">
        <f t="shared" si="37"/>
        <v>16</v>
      </c>
      <c r="H600" s="50">
        <f t="shared" si="38"/>
        <v>0.30833333333333335</v>
      </c>
      <c r="I600" s="38" t="s">
        <v>37</v>
      </c>
      <c r="J600" s="38" t="s">
        <v>2922</v>
      </c>
      <c r="K600" s="36">
        <v>11729</v>
      </c>
      <c r="L600" s="39">
        <v>44832.559270833335</v>
      </c>
      <c r="M600" s="38" t="s">
        <v>38</v>
      </c>
      <c r="N600" s="38" t="s">
        <v>39</v>
      </c>
      <c r="O600" s="39"/>
      <c r="P600" s="38" t="s">
        <v>40</v>
      </c>
      <c r="Q600" s="38" t="s">
        <v>56</v>
      </c>
      <c r="R600" s="36">
        <v>1</v>
      </c>
      <c r="S600" s="38" t="s">
        <v>42</v>
      </c>
      <c r="T600" s="36">
        <v>0</v>
      </c>
      <c r="U600" s="38" t="s">
        <v>56</v>
      </c>
      <c r="V600" s="36">
        <v>5722</v>
      </c>
      <c r="W600" s="38" t="s">
        <v>2923</v>
      </c>
      <c r="X600" s="38" t="s">
        <v>2924</v>
      </c>
      <c r="Y600" s="38" t="s">
        <v>45</v>
      </c>
      <c r="Z600" s="38" t="s">
        <v>38</v>
      </c>
      <c r="AA600" s="39">
        <v>44820.320011574076</v>
      </c>
      <c r="AB600" s="38" t="s">
        <v>72</v>
      </c>
      <c r="AC600" s="10" t="str">
        <f>VLOOKUP(Data!$AB600,Name!$B:$F,2,FALSE)</f>
        <v>IT Support</v>
      </c>
      <c r="AD600" s="10" t="str">
        <f>VLOOKUP(Data!$AB600,Name!$B:$F,3,FALSE)</f>
        <v>Point IT</v>
      </c>
      <c r="AE600" s="10" t="str">
        <f>VLOOKUP(Data!$AB600,Name!$B:$F,4,FALSE)</f>
        <v>Second tier</v>
      </c>
      <c r="AF600" s="10" t="str">
        <f>VLOOKUP(Data!$AB600,Name!$B:$F,5,FALSE)</f>
        <v>Onsite</v>
      </c>
      <c r="AG600" s="38" t="s">
        <v>47</v>
      </c>
      <c r="AH600" s="38" t="s">
        <v>48</v>
      </c>
      <c r="AI600" s="38" t="s">
        <v>161</v>
      </c>
      <c r="AJ600" s="38" t="s">
        <v>2925</v>
      </c>
      <c r="AK600" s="38" t="s">
        <v>600</v>
      </c>
      <c r="AL600" s="43"/>
      <c r="AM600" s="38" t="s">
        <v>39</v>
      </c>
      <c r="AN600" s="38" t="s">
        <v>50</v>
      </c>
      <c r="AO600" s="44">
        <v>0</v>
      </c>
      <c r="AP600" s="39">
        <v>44820.559270833335</v>
      </c>
      <c r="AQ600" s="45" t="s">
        <v>56</v>
      </c>
      <c r="AR600">
        <f t="shared" si="39"/>
        <v>7</v>
      </c>
      <c r="AS600" s="35">
        <v>0.30833333333333335</v>
      </c>
    </row>
    <row r="601" spans="1:45" ht="24" customHeight="1">
      <c r="A601" s="10" t="s">
        <v>35</v>
      </c>
      <c r="B601" s="10" t="s">
        <v>1527</v>
      </c>
      <c r="C601" s="42">
        <v>44820.559027777781</v>
      </c>
      <c r="D601" s="42">
        <v>44820.310416666667</v>
      </c>
      <c r="E601" s="10">
        <v>2022</v>
      </c>
      <c r="F601" s="10">
        <f t="shared" si="36"/>
        <v>9</v>
      </c>
      <c r="G601" s="10">
        <f t="shared" si="37"/>
        <v>16</v>
      </c>
      <c r="H601" s="50">
        <f t="shared" si="38"/>
        <v>0.31041666666666667</v>
      </c>
      <c r="I601" s="40" t="s">
        <v>37</v>
      </c>
      <c r="J601" s="40" t="s">
        <v>2926</v>
      </c>
      <c r="K601" s="37">
        <v>11730</v>
      </c>
      <c r="L601" s="41">
        <v>44837.662870370368</v>
      </c>
      <c r="M601" s="40" t="s">
        <v>38</v>
      </c>
      <c r="N601" s="40" t="s">
        <v>39</v>
      </c>
      <c r="O601" s="41"/>
      <c r="P601" s="40" t="s">
        <v>40</v>
      </c>
      <c r="Q601" s="40" t="s">
        <v>56</v>
      </c>
      <c r="R601" s="37">
        <v>1</v>
      </c>
      <c r="S601" s="40" t="s">
        <v>152</v>
      </c>
      <c r="T601" s="37">
        <v>0</v>
      </c>
      <c r="U601" s="40" t="s">
        <v>56</v>
      </c>
      <c r="V601" s="37">
        <v>5722</v>
      </c>
      <c r="W601" s="40" t="s">
        <v>2923</v>
      </c>
      <c r="X601" s="40" t="s">
        <v>2924</v>
      </c>
      <c r="Y601" s="40" t="s">
        <v>45</v>
      </c>
      <c r="Z601" s="40" t="s">
        <v>800</v>
      </c>
      <c r="AA601" s="41">
        <v>44820.33357638889</v>
      </c>
      <c r="AB601" s="40" t="s">
        <v>94</v>
      </c>
      <c r="AC601" s="10" t="str">
        <f>VLOOKUP(Data!$AB601,Name!$B:$F,2,FALSE)</f>
        <v>IT Support</v>
      </c>
      <c r="AD601" s="10" t="str">
        <f>VLOOKUP(Data!$AB601,Name!$B:$F,3,FALSE)</f>
        <v>Point IT</v>
      </c>
      <c r="AE601" s="10" t="str">
        <f>VLOOKUP(Data!$AB601,Name!$B:$F,4,FALSE)</f>
        <v>Second tier</v>
      </c>
      <c r="AF601" s="10" t="str">
        <f>VLOOKUP(Data!$AB601,Name!$B:$F,5,FALSE)</f>
        <v>Onsite</v>
      </c>
      <c r="AG601" s="40" t="s">
        <v>47</v>
      </c>
      <c r="AH601" s="40" t="s">
        <v>48</v>
      </c>
      <c r="AI601" s="40" t="s">
        <v>478</v>
      </c>
      <c r="AJ601" s="40" t="s">
        <v>2927</v>
      </c>
      <c r="AK601" s="40" t="s">
        <v>600</v>
      </c>
      <c r="AL601" s="46"/>
      <c r="AM601" s="40" t="s">
        <v>39</v>
      </c>
      <c r="AN601" s="40" t="s">
        <v>50</v>
      </c>
      <c r="AO601" s="47">
        <v>0</v>
      </c>
      <c r="AP601" s="41">
        <v>44825.662870370368</v>
      </c>
      <c r="AQ601" s="48" t="s">
        <v>41</v>
      </c>
      <c r="AR601">
        <f t="shared" si="39"/>
        <v>7</v>
      </c>
      <c r="AS601" s="35">
        <v>0.31041666666666667</v>
      </c>
    </row>
    <row r="602" spans="1:45" ht="24" customHeight="1">
      <c r="A602" s="10" t="s">
        <v>35</v>
      </c>
      <c r="B602" s="10" t="s">
        <v>1527</v>
      </c>
      <c r="C602" s="42">
        <v>44820.374305555553</v>
      </c>
      <c r="D602" s="42">
        <v>44820.325694444444</v>
      </c>
      <c r="E602" s="10">
        <v>2022</v>
      </c>
      <c r="F602" s="10">
        <f t="shared" si="36"/>
        <v>9</v>
      </c>
      <c r="G602" s="10">
        <f t="shared" si="37"/>
        <v>16</v>
      </c>
      <c r="H602" s="50">
        <f t="shared" si="38"/>
        <v>0.32569444444444445</v>
      </c>
      <c r="I602" s="38" t="s">
        <v>37</v>
      </c>
      <c r="J602" s="38" t="s">
        <v>39</v>
      </c>
      <c r="K602" s="36">
        <v>11731</v>
      </c>
      <c r="L602" s="39">
        <v>44824.583333333336</v>
      </c>
      <c r="M602" s="38" t="s">
        <v>2928</v>
      </c>
      <c r="N602" s="38" t="s">
        <v>45</v>
      </c>
      <c r="O602" s="39">
        <v>44820.344606481478</v>
      </c>
      <c r="P602" s="38" t="s">
        <v>40</v>
      </c>
      <c r="Q602" s="38" t="s">
        <v>56</v>
      </c>
      <c r="R602" s="36">
        <v>1</v>
      </c>
      <c r="S602" s="38" t="s">
        <v>119</v>
      </c>
      <c r="T602" s="36">
        <v>1</v>
      </c>
      <c r="U602" s="38" t="s">
        <v>41</v>
      </c>
      <c r="V602" s="36">
        <v>8210</v>
      </c>
      <c r="W602" s="38" t="s">
        <v>639</v>
      </c>
      <c r="X602" s="38" t="s">
        <v>640</v>
      </c>
      <c r="Y602" s="38" t="s">
        <v>45</v>
      </c>
      <c r="Z602" s="38" t="s">
        <v>2929</v>
      </c>
      <c r="AA602" s="39">
        <v>44820.374525462961</v>
      </c>
      <c r="AB602" s="38" t="s">
        <v>96</v>
      </c>
      <c r="AC602" s="10" t="str">
        <f>VLOOKUP(Data!$AB602,Name!$B:$F,2,FALSE)</f>
        <v>E-sarabun</v>
      </c>
      <c r="AD602" s="10" t="str">
        <f>VLOOKUP(Data!$AB602,Name!$B:$F,3,FALSE)</f>
        <v>CRA</v>
      </c>
      <c r="AE602" s="10" t="str">
        <f>VLOOKUP(Data!$AB602,Name!$B:$F,4,FALSE)</f>
        <v>Second tier</v>
      </c>
      <c r="AF602" s="10" t="str">
        <f>VLOOKUP(Data!$AB602,Name!$B:$F,5,FALSE)</f>
        <v>Second tier</v>
      </c>
      <c r="AG602" s="38" t="s">
        <v>47</v>
      </c>
      <c r="AH602" s="38" t="s">
        <v>48</v>
      </c>
      <c r="AI602" s="38" t="s">
        <v>97</v>
      </c>
      <c r="AJ602" s="38" t="s">
        <v>641</v>
      </c>
      <c r="AK602" s="38" t="s">
        <v>561</v>
      </c>
      <c r="AL602" s="43"/>
      <c r="AM602" s="38" t="s">
        <v>39</v>
      </c>
      <c r="AN602" s="38" t="s">
        <v>53</v>
      </c>
      <c r="AO602" s="44">
        <v>0</v>
      </c>
      <c r="AP602" s="39">
        <v>44820.374525462961</v>
      </c>
      <c r="AQ602" s="45" t="s">
        <v>56</v>
      </c>
      <c r="AR602">
        <f t="shared" si="39"/>
        <v>7</v>
      </c>
      <c r="AS602" s="35">
        <v>0.32569444444444445</v>
      </c>
    </row>
    <row r="603" spans="1:45" ht="24" hidden="1" customHeight="1">
      <c r="A603" s="10" t="s">
        <v>35</v>
      </c>
      <c r="B603" s="10" t="s">
        <v>171</v>
      </c>
      <c r="C603" s="42">
        <v>44820.55972222222</v>
      </c>
      <c r="D603" s="42">
        <v>44820.332638888889</v>
      </c>
      <c r="E603" s="10">
        <v>2022</v>
      </c>
      <c r="F603" s="10">
        <f t="shared" si="36"/>
        <v>9</v>
      </c>
      <c r="G603" s="10">
        <f t="shared" si="37"/>
        <v>16</v>
      </c>
      <c r="H603" s="50">
        <f t="shared" si="38"/>
        <v>0.33263888888888887</v>
      </c>
      <c r="I603" s="40" t="s">
        <v>37</v>
      </c>
      <c r="J603" s="40" t="s">
        <v>2930</v>
      </c>
      <c r="K603" s="37">
        <v>11732</v>
      </c>
      <c r="L603" s="41">
        <v>44832.559259259258</v>
      </c>
      <c r="M603" s="40" t="s">
        <v>38</v>
      </c>
      <c r="N603" s="40" t="s">
        <v>39</v>
      </c>
      <c r="O603" s="41"/>
      <c r="P603" s="40" t="s">
        <v>40</v>
      </c>
      <c r="Q603" s="40" t="s">
        <v>56</v>
      </c>
      <c r="R603" s="37">
        <v>1</v>
      </c>
      <c r="S603" s="40" t="s">
        <v>42</v>
      </c>
      <c r="T603" s="37">
        <v>0</v>
      </c>
      <c r="U603" s="40" t="s">
        <v>56</v>
      </c>
      <c r="V603" s="37">
        <v>6734</v>
      </c>
      <c r="W603" s="40" t="s">
        <v>112</v>
      </c>
      <c r="X603" s="40" t="s">
        <v>113</v>
      </c>
      <c r="Y603" s="40" t="s">
        <v>45</v>
      </c>
      <c r="Z603" s="40" t="s">
        <v>1919</v>
      </c>
      <c r="AA603" s="41">
        <v>44820.334050925929</v>
      </c>
      <c r="AB603" s="40" t="s">
        <v>81</v>
      </c>
      <c r="AC603" s="10" t="str">
        <f>VLOOKUP(Data!$AB603,Name!$B:$F,2,FALSE)</f>
        <v>IT Support</v>
      </c>
      <c r="AD603" s="10" t="str">
        <f>VLOOKUP(Data!$AB603,Name!$B:$F,3,FALSE)</f>
        <v>Point IT</v>
      </c>
      <c r="AE603" s="10" t="str">
        <f>VLOOKUP(Data!$AB603,Name!$B:$F,4,FALSE)</f>
        <v>Second tier</v>
      </c>
      <c r="AF603" s="10" t="str">
        <f>VLOOKUP(Data!$AB603,Name!$B:$F,5,FALSE)</f>
        <v>Onsite</v>
      </c>
      <c r="AG603" s="40" t="s">
        <v>52</v>
      </c>
      <c r="AH603" s="40" t="s">
        <v>48</v>
      </c>
      <c r="AI603" s="40" t="s">
        <v>220</v>
      </c>
      <c r="AJ603" s="40" t="s">
        <v>2931</v>
      </c>
      <c r="AK603" s="40" t="s">
        <v>569</v>
      </c>
      <c r="AL603" s="46"/>
      <c r="AM603" s="40" t="s">
        <v>39</v>
      </c>
      <c r="AN603" s="40" t="s">
        <v>50</v>
      </c>
      <c r="AO603" s="47">
        <v>0</v>
      </c>
      <c r="AP603" s="41">
        <v>44820.559953703705</v>
      </c>
      <c r="AQ603" s="48" t="s">
        <v>56</v>
      </c>
      <c r="AR603">
        <f t="shared" si="39"/>
        <v>7</v>
      </c>
      <c r="AS603" s="35">
        <v>0.33263888888888887</v>
      </c>
    </row>
    <row r="604" spans="1:45" ht="24" hidden="1" customHeight="1">
      <c r="A604" s="10" t="s">
        <v>35</v>
      </c>
      <c r="B604" s="10" t="s">
        <v>329</v>
      </c>
      <c r="C604" s="42">
        <v>44820.34652777778</v>
      </c>
      <c r="D604" s="42">
        <v>44820.34375</v>
      </c>
      <c r="E604" s="10">
        <v>2022</v>
      </c>
      <c r="F604" s="10">
        <f t="shared" si="36"/>
        <v>9</v>
      </c>
      <c r="G604" s="10">
        <f t="shared" si="37"/>
        <v>16</v>
      </c>
      <c r="H604" s="50">
        <f t="shared" si="38"/>
        <v>0.34375</v>
      </c>
      <c r="I604" s="38" t="s">
        <v>37</v>
      </c>
      <c r="J604" s="38" t="s">
        <v>2932</v>
      </c>
      <c r="K604" s="36">
        <v>11733</v>
      </c>
      <c r="L604" s="39">
        <v>44833.385706018518</v>
      </c>
      <c r="M604" s="38" t="s">
        <v>38</v>
      </c>
      <c r="N604" s="38" t="s">
        <v>39</v>
      </c>
      <c r="O604" s="39"/>
      <c r="P604" s="38" t="s">
        <v>40</v>
      </c>
      <c r="Q604" s="38" t="s">
        <v>56</v>
      </c>
      <c r="R604" s="36">
        <v>1</v>
      </c>
      <c r="S604" s="38" t="s">
        <v>518</v>
      </c>
      <c r="T604" s="36">
        <v>0</v>
      </c>
      <c r="U604" s="38" t="s">
        <v>56</v>
      </c>
      <c r="V604" s="36">
        <v>642171908</v>
      </c>
      <c r="W604" s="38" t="s">
        <v>2933</v>
      </c>
      <c r="X604" s="38" t="s">
        <v>2934</v>
      </c>
      <c r="Y604" s="38" t="s">
        <v>45</v>
      </c>
      <c r="Z604" s="38" t="s">
        <v>2935</v>
      </c>
      <c r="AA604" s="39">
        <v>44820.347129629627</v>
      </c>
      <c r="AB604" s="38" t="s">
        <v>94</v>
      </c>
      <c r="AC604" s="10" t="str">
        <f>VLOOKUP(Data!$AB604,Name!$B:$F,2,FALSE)</f>
        <v>IT Support</v>
      </c>
      <c r="AD604" s="10" t="str">
        <f>VLOOKUP(Data!$AB604,Name!$B:$F,3,FALSE)</f>
        <v>Point IT</v>
      </c>
      <c r="AE604" s="10" t="str">
        <f>VLOOKUP(Data!$AB604,Name!$B:$F,4,FALSE)</f>
        <v>Second tier</v>
      </c>
      <c r="AF604" s="10" t="str">
        <f>VLOOKUP(Data!$AB604,Name!$B:$F,5,FALSE)</f>
        <v>Onsite</v>
      </c>
      <c r="AG604" s="38" t="s">
        <v>282</v>
      </c>
      <c r="AH604" s="38" t="s">
        <v>48</v>
      </c>
      <c r="AI604" s="38" t="s">
        <v>425</v>
      </c>
      <c r="AJ604" s="38" t="s">
        <v>2936</v>
      </c>
      <c r="AK604" s="38" t="s">
        <v>174</v>
      </c>
      <c r="AL604" s="43">
        <v>44686</v>
      </c>
      <c r="AM604" s="38" t="s">
        <v>39</v>
      </c>
      <c r="AN604" s="38" t="s">
        <v>53</v>
      </c>
      <c r="AO604" s="44">
        <v>0</v>
      </c>
      <c r="AP604" s="39">
        <v>44823.388483796298</v>
      </c>
      <c r="AQ604" s="45" t="s">
        <v>56</v>
      </c>
      <c r="AR604">
        <f t="shared" si="39"/>
        <v>8</v>
      </c>
      <c r="AS604" s="35">
        <v>0.34375</v>
      </c>
    </row>
    <row r="605" spans="1:45" ht="24" customHeight="1">
      <c r="A605" s="10" t="s">
        <v>35</v>
      </c>
      <c r="B605" s="10" t="s">
        <v>1527</v>
      </c>
      <c r="C605" s="42">
        <v>44820.376388888886</v>
      </c>
      <c r="D605" s="42">
        <v>44820.34652777778</v>
      </c>
      <c r="E605" s="10">
        <v>2022</v>
      </c>
      <c r="F605" s="10">
        <f t="shared" si="36"/>
        <v>9</v>
      </c>
      <c r="G605" s="10">
        <f t="shared" si="37"/>
        <v>16</v>
      </c>
      <c r="H605" s="50">
        <f t="shared" si="38"/>
        <v>0.34652777777777777</v>
      </c>
      <c r="I605" s="40" t="s">
        <v>37</v>
      </c>
      <c r="J605" s="40" t="s">
        <v>39</v>
      </c>
      <c r="K605" s="37">
        <v>11734</v>
      </c>
      <c r="L605" s="41">
        <v>44824.597650462965</v>
      </c>
      <c r="M605" s="40" t="s">
        <v>38</v>
      </c>
      <c r="N605" s="40" t="s">
        <v>39</v>
      </c>
      <c r="O605" s="41"/>
      <c r="P605" s="40" t="s">
        <v>40</v>
      </c>
      <c r="Q605" s="40" t="s">
        <v>56</v>
      </c>
      <c r="R605" s="37">
        <v>1</v>
      </c>
      <c r="S605" s="40" t="s">
        <v>127</v>
      </c>
      <c r="T605" s="37">
        <v>0</v>
      </c>
      <c r="U605" s="40" t="s">
        <v>41</v>
      </c>
      <c r="V605" s="37">
        <v>8210</v>
      </c>
      <c r="W605" s="40" t="s">
        <v>639</v>
      </c>
      <c r="X605" s="40" t="s">
        <v>640</v>
      </c>
      <c r="Y605" s="40" t="s">
        <v>45</v>
      </c>
      <c r="Z605" s="40" t="s">
        <v>2937</v>
      </c>
      <c r="AA605" s="41">
        <v>44820.376423611109</v>
      </c>
      <c r="AB605" s="40" t="s">
        <v>96</v>
      </c>
      <c r="AC605" s="10" t="str">
        <f>VLOOKUP(Data!$AB605,Name!$B:$F,2,FALSE)</f>
        <v>E-sarabun</v>
      </c>
      <c r="AD605" s="10" t="str">
        <f>VLOOKUP(Data!$AB605,Name!$B:$F,3,FALSE)</f>
        <v>CRA</v>
      </c>
      <c r="AE605" s="10" t="str">
        <f>VLOOKUP(Data!$AB605,Name!$B:$F,4,FALSE)</f>
        <v>Second tier</v>
      </c>
      <c r="AF605" s="10" t="str">
        <f>VLOOKUP(Data!$AB605,Name!$B:$F,5,FALSE)</f>
        <v>Second tier</v>
      </c>
      <c r="AG605" s="40" t="s">
        <v>47</v>
      </c>
      <c r="AH605" s="40" t="s">
        <v>48</v>
      </c>
      <c r="AI605" s="40" t="s">
        <v>97</v>
      </c>
      <c r="AJ605" s="40" t="s">
        <v>641</v>
      </c>
      <c r="AK605" s="40" t="s">
        <v>561</v>
      </c>
      <c r="AL605" s="46"/>
      <c r="AM605" s="40" t="s">
        <v>39</v>
      </c>
      <c r="AN605" s="40" t="s">
        <v>53</v>
      </c>
      <c r="AO605" s="47">
        <v>0</v>
      </c>
      <c r="AP605" s="41">
        <v>44820.376423611109</v>
      </c>
      <c r="AQ605" s="48" t="s">
        <v>56</v>
      </c>
      <c r="AR605">
        <f t="shared" si="39"/>
        <v>8</v>
      </c>
      <c r="AS605" s="35">
        <v>0.34652777777777777</v>
      </c>
    </row>
    <row r="606" spans="1:45" ht="24" customHeight="1">
      <c r="A606" s="10" t="s">
        <v>35</v>
      </c>
      <c r="B606" s="10" t="s">
        <v>1527</v>
      </c>
      <c r="C606" s="42">
        <v>44820.365972222222</v>
      </c>
      <c r="D606" s="42">
        <v>44820.34652777778</v>
      </c>
      <c r="E606" s="10">
        <v>2022</v>
      </c>
      <c r="F606" s="10">
        <f t="shared" si="36"/>
        <v>9</v>
      </c>
      <c r="G606" s="10">
        <f t="shared" si="37"/>
        <v>16</v>
      </c>
      <c r="H606" s="50">
        <f t="shared" si="38"/>
        <v>0.34652777777777777</v>
      </c>
      <c r="I606" s="38" t="s">
        <v>37</v>
      </c>
      <c r="J606" s="38" t="s">
        <v>2938</v>
      </c>
      <c r="K606" s="36">
        <v>11735</v>
      </c>
      <c r="L606" s="39">
        <v>44832.347870370373</v>
      </c>
      <c r="M606" s="38" t="s">
        <v>2939</v>
      </c>
      <c r="N606" s="38" t="s">
        <v>45</v>
      </c>
      <c r="O606" s="39">
        <v>44820.355173611111</v>
      </c>
      <c r="P606" s="38" t="s">
        <v>40</v>
      </c>
      <c r="Q606" s="38" t="s">
        <v>56</v>
      </c>
      <c r="R606" s="36">
        <v>1</v>
      </c>
      <c r="S606" s="38" t="s">
        <v>135</v>
      </c>
      <c r="T606" s="36">
        <v>1</v>
      </c>
      <c r="U606" s="38" t="s">
        <v>56</v>
      </c>
      <c r="V606" s="36">
        <v>6737</v>
      </c>
      <c r="W606" s="38" t="s">
        <v>348</v>
      </c>
      <c r="X606" s="38" t="s">
        <v>349</v>
      </c>
      <c r="Y606" s="38" t="s">
        <v>45</v>
      </c>
      <c r="Z606" s="38" t="s">
        <v>903</v>
      </c>
      <c r="AA606" s="39">
        <v>44820.366585648146</v>
      </c>
      <c r="AB606" s="38" t="s">
        <v>96</v>
      </c>
      <c r="AC606" s="10" t="str">
        <f>VLOOKUP(Data!$AB606,Name!$B:$F,2,FALSE)</f>
        <v>E-sarabun</v>
      </c>
      <c r="AD606" s="10" t="str">
        <f>VLOOKUP(Data!$AB606,Name!$B:$F,3,FALSE)</f>
        <v>CRA</v>
      </c>
      <c r="AE606" s="10" t="str">
        <f>VLOOKUP(Data!$AB606,Name!$B:$F,4,FALSE)</f>
        <v>Second tier</v>
      </c>
      <c r="AF606" s="10" t="str">
        <f>VLOOKUP(Data!$AB606,Name!$B:$F,5,FALSE)</f>
        <v>Second tier</v>
      </c>
      <c r="AG606" s="38" t="s">
        <v>47</v>
      </c>
      <c r="AH606" s="38" t="s">
        <v>48</v>
      </c>
      <c r="AI606" s="38" t="s">
        <v>97</v>
      </c>
      <c r="AJ606" s="38" t="s">
        <v>2940</v>
      </c>
      <c r="AK606" s="38" t="s">
        <v>1237</v>
      </c>
      <c r="AL606" s="43"/>
      <c r="AM606" s="38" t="s">
        <v>39</v>
      </c>
      <c r="AN606" s="38" t="s">
        <v>53</v>
      </c>
      <c r="AO606" s="44">
        <v>0</v>
      </c>
      <c r="AP606" s="39">
        <v>44820.366585648146</v>
      </c>
      <c r="AQ606" s="45" t="s">
        <v>56</v>
      </c>
      <c r="AR606">
        <f t="shared" si="39"/>
        <v>8</v>
      </c>
      <c r="AS606" s="35">
        <v>0.34652777777777777</v>
      </c>
    </row>
    <row r="607" spans="1:45" ht="24" customHeight="1">
      <c r="A607" s="10" t="s">
        <v>35</v>
      </c>
      <c r="B607" s="10" t="s">
        <v>1527</v>
      </c>
      <c r="C607" s="42">
        <v>44820.372916666667</v>
      </c>
      <c r="D607" s="42">
        <v>44820.357638888891</v>
      </c>
      <c r="E607" s="10">
        <v>2022</v>
      </c>
      <c r="F607" s="10">
        <f t="shared" si="36"/>
        <v>9</v>
      </c>
      <c r="G607" s="10">
        <f t="shared" si="37"/>
        <v>16</v>
      </c>
      <c r="H607" s="50">
        <f t="shared" si="38"/>
        <v>0.3576388888888889</v>
      </c>
      <c r="I607" s="40" t="s">
        <v>37</v>
      </c>
      <c r="J607" s="40" t="s">
        <v>39</v>
      </c>
      <c r="K607" s="37">
        <v>11736</v>
      </c>
      <c r="L607" s="41">
        <v>44824.608055555553</v>
      </c>
      <c r="M607" s="40" t="s">
        <v>2941</v>
      </c>
      <c r="N607" s="40" t="s">
        <v>45</v>
      </c>
      <c r="O607" s="41">
        <v>44820.373368055552</v>
      </c>
      <c r="P607" s="40" t="s">
        <v>40</v>
      </c>
      <c r="Q607" s="40" t="s">
        <v>56</v>
      </c>
      <c r="R607" s="37">
        <v>1</v>
      </c>
      <c r="S607" s="40" t="s">
        <v>135</v>
      </c>
      <c r="T607" s="37">
        <v>1</v>
      </c>
      <c r="U607" s="40" t="s">
        <v>41</v>
      </c>
      <c r="V607" s="37">
        <v>8215</v>
      </c>
      <c r="W607" s="40" t="s">
        <v>657</v>
      </c>
      <c r="X607" s="40" t="s">
        <v>658</v>
      </c>
      <c r="Y607" s="40" t="s">
        <v>45</v>
      </c>
      <c r="Z607" s="40" t="s">
        <v>2942</v>
      </c>
      <c r="AA607" s="41">
        <v>44820.373564814814</v>
      </c>
      <c r="AB607" s="40" t="s">
        <v>110</v>
      </c>
      <c r="AC607" s="10" t="str">
        <f>VLOOKUP(Data!$AB607,Name!$B:$F,2,FALSE)</f>
        <v>E-sarabun</v>
      </c>
      <c r="AD607" s="10" t="str">
        <f>VLOOKUP(Data!$AB607,Name!$B:$F,3,FALSE)</f>
        <v>CRA</v>
      </c>
      <c r="AE607" s="10" t="str">
        <f>VLOOKUP(Data!$AB607,Name!$B:$F,4,FALSE)</f>
        <v>Second tier</v>
      </c>
      <c r="AF607" s="10" t="str">
        <f>VLOOKUP(Data!$AB607,Name!$B:$F,5,FALSE)</f>
        <v>Second tier</v>
      </c>
      <c r="AG607" s="40" t="s">
        <v>47</v>
      </c>
      <c r="AH607" s="40" t="s">
        <v>48</v>
      </c>
      <c r="AI607" s="40" t="s">
        <v>97</v>
      </c>
      <c r="AJ607" s="40" t="s">
        <v>2943</v>
      </c>
      <c r="AK607" s="40" t="s">
        <v>561</v>
      </c>
      <c r="AL607" s="46"/>
      <c r="AM607" s="40" t="s">
        <v>39</v>
      </c>
      <c r="AN607" s="40" t="s">
        <v>53</v>
      </c>
      <c r="AO607" s="47">
        <v>0</v>
      </c>
      <c r="AP607" s="41">
        <v>44820.373564814814</v>
      </c>
      <c r="AQ607" s="48" t="s">
        <v>56</v>
      </c>
      <c r="AR607">
        <f t="shared" si="39"/>
        <v>8</v>
      </c>
      <c r="AS607" s="35">
        <v>0.3576388888888889</v>
      </c>
    </row>
    <row r="608" spans="1:45" ht="24" customHeight="1">
      <c r="A608" s="10" t="s">
        <v>35</v>
      </c>
      <c r="B608" s="10" t="s">
        <v>1527</v>
      </c>
      <c r="C608" s="42">
        <v>44820.379166666666</v>
      </c>
      <c r="D608" s="42">
        <v>44820.361111111109</v>
      </c>
      <c r="E608" s="10">
        <v>2022</v>
      </c>
      <c r="F608" s="10">
        <f t="shared" si="36"/>
        <v>9</v>
      </c>
      <c r="G608" s="10">
        <f t="shared" si="37"/>
        <v>16</v>
      </c>
      <c r="H608" s="50">
        <f t="shared" si="38"/>
        <v>0.3611111111111111</v>
      </c>
      <c r="I608" s="38" t="s">
        <v>37</v>
      </c>
      <c r="J608" s="38" t="s">
        <v>2944</v>
      </c>
      <c r="K608" s="36">
        <v>11737</v>
      </c>
      <c r="L608" s="39">
        <v>44832.655335648145</v>
      </c>
      <c r="M608" s="38" t="s">
        <v>38</v>
      </c>
      <c r="N608" s="38" t="s">
        <v>39</v>
      </c>
      <c r="O608" s="39"/>
      <c r="P608" s="38" t="s">
        <v>40</v>
      </c>
      <c r="Q608" s="38" t="s">
        <v>56</v>
      </c>
      <c r="R608" s="36">
        <v>1</v>
      </c>
      <c r="S608" s="38" t="s">
        <v>135</v>
      </c>
      <c r="T608" s="36">
        <v>0</v>
      </c>
      <c r="U608" s="38" t="s">
        <v>56</v>
      </c>
      <c r="V608" s="36">
        <v>5816</v>
      </c>
      <c r="W608" s="38" t="s">
        <v>380</v>
      </c>
      <c r="X608" s="38" t="s">
        <v>381</v>
      </c>
      <c r="Y608" s="38" t="s">
        <v>45</v>
      </c>
      <c r="Z608" s="38" t="s">
        <v>638</v>
      </c>
      <c r="AA608" s="39">
        <v>44820.379699074074</v>
      </c>
      <c r="AB608" s="38" t="s">
        <v>96</v>
      </c>
      <c r="AC608" s="10" t="str">
        <f>VLOOKUP(Data!$AB608,Name!$B:$F,2,FALSE)</f>
        <v>E-sarabun</v>
      </c>
      <c r="AD608" s="10" t="str">
        <f>VLOOKUP(Data!$AB608,Name!$B:$F,3,FALSE)</f>
        <v>CRA</v>
      </c>
      <c r="AE608" s="10" t="str">
        <f>VLOOKUP(Data!$AB608,Name!$B:$F,4,FALSE)</f>
        <v>Second tier</v>
      </c>
      <c r="AF608" s="10" t="str">
        <f>VLOOKUP(Data!$AB608,Name!$B:$F,5,FALSE)</f>
        <v>Second tier</v>
      </c>
      <c r="AG608" s="38" t="s">
        <v>47</v>
      </c>
      <c r="AH608" s="38" t="s">
        <v>48</v>
      </c>
      <c r="AI608" s="38" t="s">
        <v>97</v>
      </c>
      <c r="AJ608" s="38" t="s">
        <v>2945</v>
      </c>
      <c r="AK608" s="38" t="s">
        <v>287</v>
      </c>
      <c r="AL608" s="43">
        <v>44686</v>
      </c>
      <c r="AM608" s="38" t="s">
        <v>39</v>
      </c>
      <c r="AN608" s="38" t="s">
        <v>53</v>
      </c>
      <c r="AO608" s="44">
        <v>0</v>
      </c>
      <c r="AP608" s="39">
        <v>44820.672696759262</v>
      </c>
      <c r="AQ608" s="45" t="s">
        <v>56</v>
      </c>
      <c r="AR608">
        <f t="shared" si="39"/>
        <v>8</v>
      </c>
      <c r="AS608" s="35">
        <v>0.3611111111111111</v>
      </c>
    </row>
    <row r="609" spans="1:45" ht="24" hidden="1" customHeight="1">
      <c r="A609" s="10" t="s">
        <v>35</v>
      </c>
      <c r="B609" s="10" t="s">
        <v>2348</v>
      </c>
      <c r="C609" s="42">
        <v>44820.686111111114</v>
      </c>
      <c r="D609" s="42">
        <v>44820.365972222222</v>
      </c>
      <c r="E609" s="10">
        <v>2022</v>
      </c>
      <c r="F609" s="10">
        <f t="shared" si="36"/>
        <v>9</v>
      </c>
      <c r="G609" s="10">
        <f t="shared" si="37"/>
        <v>16</v>
      </c>
      <c r="H609" s="50">
        <f t="shared" si="38"/>
        <v>0.3659722222222222</v>
      </c>
      <c r="I609" s="40" t="s">
        <v>37</v>
      </c>
      <c r="J609" s="40" t="s">
        <v>2946</v>
      </c>
      <c r="K609" s="37">
        <v>11738</v>
      </c>
      <c r="L609" s="41">
        <v>44832.37</v>
      </c>
      <c r="M609" s="40" t="s">
        <v>38</v>
      </c>
      <c r="N609" s="40" t="s">
        <v>39</v>
      </c>
      <c r="O609" s="41"/>
      <c r="P609" s="40" t="s">
        <v>40</v>
      </c>
      <c r="Q609" s="40" t="s">
        <v>56</v>
      </c>
      <c r="R609" s="37">
        <v>1</v>
      </c>
      <c r="S609" s="40" t="s">
        <v>60</v>
      </c>
      <c r="T609" s="37">
        <v>0</v>
      </c>
      <c r="U609" s="40" t="s">
        <v>56</v>
      </c>
      <c r="V609" s="37">
        <v>5751</v>
      </c>
      <c r="W609" s="40" t="s">
        <v>980</v>
      </c>
      <c r="X609" s="40" t="s">
        <v>981</v>
      </c>
      <c r="Y609" s="40" t="s">
        <v>45</v>
      </c>
      <c r="Z609" s="40" t="s">
        <v>2947</v>
      </c>
      <c r="AA609" s="41">
        <v>44820.683541666665</v>
      </c>
      <c r="AB609" s="40" t="s">
        <v>72</v>
      </c>
      <c r="AC609" s="10" t="str">
        <f>VLOOKUP(Data!$AB609,Name!$B:$F,2,FALSE)</f>
        <v>IT Support</v>
      </c>
      <c r="AD609" s="10" t="str">
        <f>VLOOKUP(Data!$AB609,Name!$B:$F,3,FALSE)</f>
        <v>Point IT</v>
      </c>
      <c r="AE609" s="10" t="str">
        <f>VLOOKUP(Data!$AB609,Name!$B:$F,4,FALSE)</f>
        <v>Second tier</v>
      </c>
      <c r="AF609" s="10" t="str">
        <f>VLOOKUP(Data!$AB609,Name!$B:$F,5,FALSE)</f>
        <v>Onsite</v>
      </c>
      <c r="AG609" s="40" t="s">
        <v>47</v>
      </c>
      <c r="AH609" s="40" t="s">
        <v>48</v>
      </c>
      <c r="AI609" s="40" t="s">
        <v>474</v>
      </c>
      <c r="AJ609" s="40" t="s">
        <v>2948</v>
      </c>
      <c r="AK609" s="40" t="s">
        <v>855</v>
      </c>
      <c r="AL609" s="46"/>
      <c r="AM609" s="40" t="s">
        <v>39</v>
      </c>
      <c r="AN609" s="40" t="s">
        <v>50</v>
      </c>
      <c r="AO609" s="47">
        <v>0</v>
      </c>
      <c r="AP609" s="41">
        <v>44820.686655092592</v>
      </c>
      <c r="AQ609" s="48" t="s">
        <v>56</v>
      </c>
      <c r="AR609">
        <f t="shared" si="39"/>
        <v>8</v>
      </c>
      <c r="AS609" s="35">
        <v>0.3659722222222222</v>
      </c>
    </row>
    <row r="610" spans="1:45" ht="24" hidden="1" customHeight="1">
      <c r="A610" s="10" t="s">
        <v>35</v>
      </c>
      <c r="B610" s="10" t="s">
        <v>329</v>
      </c>
      <c r="C610" s="42">
        <v>44820.645138888889</v>
      </c>
      <c r="D610" s="42">
        <v>44820.378472222219</v>
      </c>
      <c r="E610" s="10">
        <v>2022</v>
      </c>
      <c r="F610" s="10">
        <f t="shared" si="36"/>
        <v>9</v>
      </c>
      <c r="G610" s="10">
        <f t="shared" si="37"/>
        <v>16</v>
      </c>
      <c r="H610" s="50">
        <f t="shared" si="38"/>
        <v>0.37847222222222227</v>
      </c>
      <c r="I610" s="38" t="s">
        <v>37</v>
      </c>
      <c r="J610" s="38" t="s">
        <v>2949</v>
      </c>
      <c r="K610" s="36">
        <v>11739</v>
      </c>
      <c r="L610" s="39">
        <v>44832.378738425927</v>
      </c>
      <c r="M610" s="38" t="s">
        <v>38</v>
      </c>
      <c r="N610" s="38" t="s">
        <v>39</v>
      </c>
      <c r="O610" s="39"/>
      <c r="P610" s="38" t="s">
        <v>40</v>
      </c>
      <c r="Q610" s="38" t="s">
        <v>56</v>
      </c>
      <c r="R610" s="36">
        <v>1</v>
      </c>
      <c r="S610" s="38" t="s">
        <v>92</v>
      </c>
      <c r="T610" s="36">
        <v>0</v>
      </c>
      <c r="U610" s="38" t="s">
        <v>56</v>
      </c>
      <c r="V610" s="36">
        <v>824464461</v>
      </c>
      <c r="W610" s="38" t="s">
        <v>2950</v>
      </c>
      <c r="X610" s="38" t="s">
        <v>2951</v>
      </c>
      <c r="Y610" s="38" t="s">
        <v>45</v>
      </c>
      <c r="Z610" s="38" t="s">
        <v>2952</v>
      </c>
      <c r="AA610" s="39">
        <v>44820.645555555559</v>
      </c>
      <c r="AB610" s="38" t="s">
        <v>106</v>
      </c>
      <c r="AC610" s="10" t="str">
        <f>VLOOKUP(Data!$AB610,Name!$B:$F,2,FALSE)</f>
        <v>SAP</v>
      </c>
      <c r="AD610" s="10" t="str">
        <f>VLOOKUP(Data!$AB610,Name!$B:$F,3,FALSE)</f>
        <v>CRA</v>
      </c>
      <c r="AE610" s="10" t="str">
        <f>VLOOKUP(Data!$AB610,Name!$B:$F,4,FALSE)</f>
        <v>Second tier</v>
      </c>
      <c r="AF610" s="10" t="str">
        <f>VLOOKUP(Data!$AB610,Name!$B:$F,5,FALSE)</f>
        <v>Second tier</v>
      </c>
      <c r="AG610" s="38" t="s">
        <v>47</v>
      </c>
      <c r="AH610" s="38" t="s">
        <v>48</v>
      </c>
      <c r="AI610" s="38" t="s">
        <v>330</v>
      </c>
      <c r="AJ610" s="38" t="s">
        <v>2953</v>
      </c>
      <c r="AK610" s="38" t="s">
        <v>2954</v>
      </c>
      <c r="AL610" s="43"/>
      <c r="AM610" s="38" t="s">
        <v>39</v>
      </c>
      <c r="AN610" s="38" t="s">
        <v>53</v>
      </c>
      <c r="AO610" s="44">
        <v>0</v>
      </c>
      <c r="AP610" s="39">
        <v>44820.645555555559</v>
      </c>
      <c r="AQ610" s="45" t="s">
        <v>56</v>
      </c>
      <c r="AR610">
        <f t="shared" si="39"/>
        <v>9</v>
      </c>
      <c r="AS610" s="35">
        <v>0.37847222222222227</v>
      </c>
    </row>
    <row r="611" spans="1:45" ht="24" customHeight="1">
      <c r="A611" s="10" t="s">
        <v>35</v>
      </c>
      <c r="B611" s="10" t="s">
        <v>1527</v>
      </c>
      <c r="C611" s="42">
        <v>44825.663194444445</v>
      </c>
      <c r="D611" s="42">
        <v>44820.386805555558</v>
      </c>
      <c r="E611" s="10">
        <v>2022</v>
      </c>
      <c r="F611" s="10">
        <f t="shared" si="36"/>
        <v>9</v>
      </c>
      <c r="G611" s="10">
        <f t="shared" si="37"/>
        <v>16</v>
      </c>
      <c r="H611" s="50">
        <f t="shared" si="38"/>
        <v>0.38680555555555557</v>
      </c>
      <c r="I611" s="40" t="s">
        <v>37</v>
      </c>
      <c r="J611" s="40" t="s">
        <v>39</v>
      </c>
      <c r="K611" s="37">
        <v>11740</v>
      </c>
      <c r="L611" s="41">
        <v>44833.70412037037</v>
      </c>
      <c r="M611" s="40" t="s">
        <v>38</v>
      </c>
      <c r="N611" s="40" t="s">
        <v>39</v>
      </c>
      <c r="O611" s="41"/>
      <c r="P611" s="40" t="s">
        <v>40</v>
      </c>
      <c r="Q611" s="40" t="s">
        <v>56</v>
      </c>
      <c r="R611" s="37">
        <v>1</v>
      </c>
      <c r="S611" s="40" t="s">
        <v>42</v>
      </c>
      <c r="T611" s="37">
        <v>0</v>
      </c>
      <c r="U611" s="40" t="s">
        <v>56</v>
      </c>
      <c r="V611" s="37">
        <v>5705</v>
      </c>
      <c r="W611" s="40" t="s">
        <v>245</v>
      </c>
      <c r="X611" s="40" t="s">
        <v>246</v>
      </c>
      <c r="Y611" s="40" t="s">
        <v>45</v>
      </c>
      <c r="Z611" s="40" t="s">
        <v>2955</v>
      </c>
      <c r="AA611" s="41">
        <v>44824.347233796296</v>
      </c>
      <c r="AB611" s="40" t="s">
        <v>94</v>
      </c>
      <c r="AC611" s="10" t="str">
        <f>VLOOKUP(Data!$AB611,Name!$B:$F,2,FALSE)</f>
        <v>IT Support</v>
      </c>
      <c r="AD611" s="10" t="str">
        <f>VLOOKUP(Data!$AB611,Name!$B:$F,3,FALSE)</f>
        <v>Point IT</v>
      </c>
      <c r="AE611" s="10" t="str">
        <f>VLOOKUP(Data!$AB611,Name!$B:$F,4,FALSE)</f>
        <v>Second tier</v>
      </c>
      <c r="AF611" s="10" t="str">
        <f>VLOOKUP(Data!$AB611,Name!$B:$F,5,FALSE)</f>
        <v>Onsite</v>
      </c>
      <c r="AG611" s="40" t="s">
        <v>47</v>
      </c>
      <c r="AH611" s="40" t="s">
        <v>48</v>
      </c>
      <c r="AI611" s="40" t="s">
        <v>792</v>
      </c>
      <c r="AJ611" s="40" t="s">
        <v>2956</v>
      </c>
      <c r="AK611" s="40" t="s">
        <v>485</v>
      </c>
      <c r="AL611" s="46"/>
      <c r="AM611" s="40" t="s">
        <v>39</v>
      </c>
      <c r="AN611" s="40" t="s">
        <v>50</v>
      </c>
      <c r="AO611" s="47">
        <v>0</v>
      </c>
      <c r="AP611" s="41">
        <v>44825.663842592592</v>
      </c>
      <c r="AQ611" s="48" t="s">
        <v>56</v>
      </c>
      <c r="AR611">
        <f t="shared" si="39"/>
        <v>9</v>
      </c>
      <c r="AS611" s="35">
        <v>0.38680555555555557</v>
      </c>
    </row>
    <row r="612" spans="1:45" ht="24" hidden="1" customHeight="1">
      <c r="A612" s="10" t="s">
        <v>35</v>
      </c>
      <c r="B612" s="10" t="s">
        <v>36</v>
      </c>
      <c r="C612" s="42">
        <v>44820.560416666667</v>
      </c>
      <c r="D612" s="42">
        <v>44820.390972222223</v>
      </c>
      <c r="E612" s="10">
        <v>2022</v>
      </c>
      <c r="F612" s="10">
        <f t="shared" si="36"/>
        <v>9</v>
      </c>
      <c r="G612" s="10">
        <f t="shared" si="37"/>
        <v>16</v>
      </c>
      <c r="H612" s="50">
        <f t="shared" si="38"/>
        <v>0.39097222222222222</v>
      </c>
      <c r="I612" s="38" t="s">
        <v>37</v>
      </c>
      <c r="J612" s="38" t="s">
        <v>2957</v>
      </c>
      <c r="K612" s="36">
        <v>11741</v>
      </c>
      <c r="L612" s="39">
        <v>44833.34684027778</v>
      </c>
      <c r="M612" s="38" t="s">
        <v>38</v>
      </c>
      <c r="N612" s="38" t="s">
        <v>39</v>
      </c>
      <c r="O612" s="39"/>
      <c r="P612" s="38" t="s">
        <v>40</v>
      </c>
      <c r="Q612" s="38" t="s">
        <v>56</v>
      </c>
      <c r="R612" s="36">
        <v>1</v>
      </c>
      <c r="S612" s="38" t="s">
        <v>42</v>
      </c>
      <c r="T612" s="36">
        <v>0</v>
      </c>
      <c r="U612" s="38" t="s">
        <v>56</v>
      </c>
      <c r="V612" s="36">
        <v>6501</v>
      </c>
      <c r="W612" s="38" t="s">
        <v>2958</v>
      </c>
      <c r="X612" s="38" t="s">
        <v>2959</v>
      </c>
      <c r="Y612" s="38" t="s">
        <v>45</v>
      </c>
      <c r="Z612" s="38" t="s">
        <v>829</v>
      </c>
      <c r="AA612" s="39">
        <v>44820.401284722226</v>
      </c>
      <c r="AB612" s="38" t="s">
        <v>81</v>
      </c>
      <c r="AC612" s="10" t="str">
        <f>VLOOKUP(Data!$AB612,Name!$B:$F,2,FALSE)</f>
        <v>IT Support</v>
      </c>
      <c r="AD612" s="10" t="str">
        <f>VLOOKUP(Data!$AB612,Name!$B:$F,3,FALSE)</f>
        <v>Point IT</v>
      </c>
      <c r="AE612" s="10" t="str">
        <f>VLOOKUP(Data!$AB612,Name!$B:$F,4,FALSE)</f>
        <v>Second tier</v>
      </c>
      <c r="AF612" s="10" t="str">
        <f>VLOOKUP(Data!$AB612,Name!$B:$F,5,FALSE)</f>
        <v>Onsite</v>
      </c>
      <c r="AG612" s="38" t="s">
        <v>47</v>
      </c>
      <c r="AH612" s="38" t="s">
        <v>48</v>
      </c>
      <c r="AI612" s="38" t="s">
        <v>118</v>
      </c>
      <c r="AJ612" s="38" t="s">
        <v>447</v>
      </c>
      <c r="AK612" s="38" t="s">
        <v>481</v>
      </c>
      <c r="AL612" s="43"/>
      <c r="AM612" s="38" t="s">
        <v>39</v>
      </c>
      <c r="AN612" s="38" t="s">
        <v>50</v>
      </c>
      <c r="AO612" s="44">
        <v>0</v>
      </c>
      <c r="AP612" s="39">
        <v>44823.356562499997</v>
      </c>
      <c r="AQ612" s="45" t="s">
        <v>56</v>
      </c>
      <c r="AR612">
        <f t="shared" si="39"/>
        <v>9</v>
      </c>
      <c r="AS612" s="35">
        <v>0.39097222222222222</v>
      </c>
    </row>
    <row r="613" spans="1:45" ht="24" customHeight="1">
      <c r="A613" s="10" t="s">
        <v>35</v>
      </c>
      <c r="B613" s="10" t="s">
        <v>1527</v>
      </c>
      <c r="C613" s="42">
        <v>44820.443055555559</v>
      </c>
      <c r="D613" s="42">
        <v>44820.393055555556</v>
      </c>
      <c r="E613" s="10">
        <v>2022</v>
      </c>
      <c r="F613" s="10">
        <f t="shared" si="36"/>
        <v>9</v>
      </c>
      <c r="G613" s="10">
        <f t="shared" si="37"/>
        <v>16</v>
      </c>
      <c r="H613" s="50">
        <f t="shared" si="38"/>
        <v>0.39305555555555555</v>
      </c>
      <c r="I613" s="40" t="s">
        <v>37</v>
      </c>
      <c r="J613" s="40" t="s">
        <v>39</v>
      </c>
      <c r="K613" s="37">
        <v>11742</v>
      </c>
      <c r="L613" s="41">
        <v>44824.643657407411</v>
      </c>
      <c r="M613" s="40" t="s">
        <v>2960</v>
      </c>
      <c r="N613" s="40" t="s">
        <v>45</v>
      </c>
      <c r="O613" s="41">
        <v>44820.443113425928</v>
      </c>
      <c r="P613" s="40" t="s">
        <v>40</v>
      </c>
      <c r="Q613" s="40" t="s">
        <v>56</v>
      </c>
      <c r="R613" s="37">
        <v>2</v>
      </c>
      <c r="S613" s="40" t="s">
        <v>202</v>
      </c>
      <c r="T613" s="37">
        <v>1</v>
      </c>
      <c r="U613" s="40" t="s">
        <v>41</v>
      </c>
      <c r="V613" s="37">
        <v>8168</v>
      </c>
      <c r="W613" s="40" t="s">
        <v>165</v>
      </c>
      <c r="X613" s="40" t="s">
        <v>166</v>
      </c>
      <c r="Y613" s="40" t="s">
        <v>45</v>
      </c>
      <c r="Z613" s="40" t="s">
        <v>2961</v>
      </c>
      <c r="AA613" s="41">
        <v>44820.443576388891</v>
      </c>
      <c r="AB613" s="40" t="s">
        <v>110</v>
      </c>
      <c r="AC613" s="10" t="str">
        <f>VLOOKUP(Data!$AB613,Name!$B:$F,2,FALSE)</f>
        <v>E-sarabun</v>
      </c>
      <c r="AD613" s="10" t="str">
        <f>VLOOKUP(Data!$AB613,Name!$B:$F,3,FALSE)</f>
        <v>CRA</v>
      </c>
      <c r="AE613" s="10" t="str">
        <f>VLOOKUP(Data!$AB613,Name!$B:$F,4,FALSE)</f>
        <v>Second tier</v>
      </c>
      <c r="AF613" s="10" t="str">
        <f>VLOOKUP(Data!$AB613,Name!$B:$F,5,FALSE)</f>
        <v>Second tier</v>
      </c>
      <c r="AG613" s="40" t="s">
        <v>47</v>
      </c>
      <c r="AH613" s="40" t="s">
        <v>48</v>
      </c>
      <c r="AI613" s="40" t="s">
        <v>97</v>
      </c>
      <c r="AJ613" s="40" t="s">
        <v>167</v>
      </c>
      <c r="AK613" s="40" t="s">
        <v>736</v>
      </c>
      <c r="AL613" s="46"/>
      <c r="AM613" s="40" t="s">
        <v>39</v>
      </c>
      <c r="AN613" s="40" t="s">
        <v>53</v>
      </c>
      <c r="AO613" s="47">
        <v>0</v>
      </c>
      <c r="AP613" s="41">
        <v>44820.443576388891</v>
      </c>
      <c r="AQ613" s="48" t="s">
        <v>56</v>
      </c>
      <c r="AR613">
        <f t="shared" si="39"/>
        <v>9</v>
      </c>
      <c r="AS613" s="35">
        <v>0.39305555555555555</v>
      </c>
    </row>
    <row r="614" spans="1:45" ht="24" customHeight="1">
      <c r="A614" s="10" t="s">
        <v>35</v>
      </c>
      <c r="B614" s="10" t="s">
        <v>1527</v>
      </c>
      <c r="C614" s="42">
        <v>44820.561111111114</v>
      </c>
      <c r="D614" s="42">
        <v>44820.397222222222</v>
      </c>
      <c r="E614" s="10">
        <v>2022</v>
      </c>
      <c r="F614" s="10">
        <f t="shared" si="36"/>
        <v>9</v>
      </c>
      <c r="G614" s="10">
        <f t="shared" si="37"/>
        <v>16</v>
      </c>
      <c r="H614" s="50">
        <f t="shared" si="38"/>
        <v>0.3972222222222222</v>
      </c>
      <c r="I614" s="38" t="s">
        <v>37</v>
      </c>
      <c r="J614" s="38" t="s">
        <v>810</v>
      </c>
      <c r="K614" s="36">
        <v>11743</v>
      </c>
      <c r="L614" s="39">
        <v>44832.551782407405</v>
      </c>
      <c r="M614" s="38" t="s">
        <v>38</v>
      </c>
      <c r="N614" s="38" t="s">
        <v>39</v>
      </c>
      <c r="O614" s="39"/>
      <c r="P614" s="38" t="s">
        <v>40</v>
      </c>
      <c r="Q614" s="38" t="s">
        <v>56</v>
      </c>
      <c r="R614" s="36">
        <v>1</v>
      </c>
      <c r="S614" s="38" t="s">
        <v>104</v>
      </c>
      <c r="T614" s="36">
        <v>0</v>
      </c>
      <c r="U614" s="38" t="s">
        <v>56</v>
      </c>
      <c r="V614" s="36">
        <v>6477</v>
      </c>
      <c r="W614" s="38" t="s">
        <v>811</v>
      </c>
      <c r="X614" s="38" t="s">
        <v>812</v>
      </c>
      <c r="Y614" s="38" t="s">
        <v>45</v>
      </c>
      <c r="Z614" s="38" t="s">
        <v>2962</v>
      </c>
      <c r="AA614" s="39">
        <v>44820.407534722224</v>
      </c>
      <c r="AB614" s="38" t="s">
        <v>85</v>
      </c>
      <c r="AC614" s="10" t="str">
        <f>VLOOKUP(Data!$AB614,Name!$B:$F,2,FALSE)</f>
        <v>IT Support</v>
      </c>
      <c r="AD614" s="10" t="str">
        <f>VLOOKUP(Data!$AB614,Name!$B:$F,3,FALSE)</f>
        <v>Point IT</v>
      </c>
      <c r="AE614" s="10" t="str">
        <f>VLOOKUP(Data!$AB614,Name!$B:$F,4,FALSE)</f>
        <v>Second tier</v>
      </c>
      <c r="AF614" s="10" t="str">
        <f>VLOOKUP(Data!$AB614,Name!$B:$F,5,FALSE)</f>
        <v>Onsite</v>
      </c>
      <c r="AG614" s="38" t="s">
        <v>47</v>
      </c>
      <c r="AH614" s="38" t="s">
        <v>48</v>
      </c>
      <c r="AI614" s="38" t="s">
        <v>455</v>
      </c>
      <c r="AJ614" s="38" t="s">
        <v>2963</v>
      </c>
      <c r="AK614" s="38" t="s">
        <v>813</v>
      </c>
      <c r="AL614" s="43"/>
      <c r="AM614" s="38" t="s">
        <v>39</v>
      </c>
      <c r="AN614" s="38" t="s">
        <v>50</v>
      </c>
      <c r="AO614" s="44">
        <v>0</v>
      </c>
      <c r="AP614" s="39">
        <v>44820.56150462963</v>
      </c>
      <c r="AQ614" s="45" t="s">
        <v>41</v>
      </c>
      <c r="AR614">
        <f t="shared" si="39"/>
        <v>9</v>
      </c>
      <c r="AS614" s="35">
        <v>0.3972222222222222</v>
      </c>
    </row>
    <row r="615" spans="1:45" ht="24" hidden="1" customHeight="1">
      <c r="A615" s="10" t="s">
        <v>35</v>
      </c>
      <c r="B615" s="10" t="s">
        <v>178</v>
      </c>
      <c r="C615" s="42">
        <v>44820.686805555553</v>
      </c>
      <c r="D615" s="42">
        <v>44820.397916666669</v>
      </c>
      <c r="E615" s="10">
        <v>2022</v>
      </c>
      <c r="F615" s="10">
        <f t="shared" si="36"/>
        <v>9</v>
      </c>
      <c r="G615" s="10">
        <f t="shared" si="37"/>
        <v>16</v>
      </c>
      <c r="H615" s="50">
        <f t="shared" si="38"/>
        <v>0.3979166666666667</v>
      </c>
      <c r="I615" s="40" t="s">
        <v>37</v>
      </c>
      <c r="J615" s="40" t="s">
        <v>2964</v>
      </c>
      <c r="K615" s="37">
        <v>11744</v>
      </c>
      <c r="L615" s="41">
        <v>44832.491550925923</v>
      </c>
      <c r="M615" s="40" t="s">
        <v>38</v>
      </c>
      <c r="N615" s="40" t="s">
        <v>39</v>
      </c>
      <c r="O615" s="41"/>
      <c r="P615" s="40" t="s">
        <v>40</v>
      </c>
      <c r="Q615" s="40" t="s">
        <v>56</v>
      </c>
      <c r="R615" s="37">
        <v>1</v>
      </c>
      <c r="S615" s="40" t="s">
        <v>311</v>
      </c>
      <c r="T615" s="37">
        <v>0</v>
      </c>
      <c r="U615" s="40" t="s">
        <v>56</v>
      </c>
      <c r="V615" s="37">
        <v>813111995</v>
      </c>
      <c r="W615" s="40" t="s">
        <v>2965</v>
      </c>
      <c r="X615" s="40" t="s">
        <v>2966</v>
      </c>
      <c r="Y615" s="40" t="s">
        <v>45</v>
      </c>
      <c r="Z615" s="40" t="s">
        <v>2967</v>
      </c>
      <c r="AA615" s="41">
        <v>44820.674016203702</v>
      </c>
      <c r="AB615" s="40" t="s">
        <v>67</v>
      </c>
      <c r="AC615" s="10" t="str">
        <f>VLOOKUP(Data!$AB615,Name!$B:$F,2,FALSE)</f>
        <v>IT Support</v>
      </c>
      <c r="AD615" s="10" t="str">
        <f>VLOOKUP(Data!$AB615,Name!$B:$F,3,FALSE)</f>
        <v>Point IT</v>
      </c>
      <c r="AE615" s="10" t="str">
        <f>VLOOKUP(Data!$AB615,Name!$B:$F,4,FALSE)</f>
        <v>Second tier</v>
      </c>
      <c r="AF615" s="10" t="str">
        <f>VLOOKUP(Data!$AB615,Name!$B:$F,5,FALSE)</f>
        <v>Onsite</v>
      </c>
      <c r="AG615" s="40" t="s">
        <v>47</v>
      </c>
      <c r="AH615" s="40" t="s">
        <v>48</v>
      </c>
      <c r="AI615" s="40" t="s">
        <v>182</v>
      </c>
      <c r="AJ615" s="40" t="s">
        <v>2968</v>
      </c>
      <c r="AK615" s="40" t="s">
        <v>1466</v>
      </c>
      <c r="AL615" s="46">
        <v>44686</v>
      </c>
      <c r="AM615" s="40" t="s">
        <v>39</v>
      </c>
      <c r="AN615" s="40" t="s">
        <v>53</v>
      </c>
      <c r="AO615" s="47">
        <v>0</v>
      </c>
      <c r="AP615" s="41">
        <v>44823.392245370371</v>
      </c>
      <c r="AQ615" s="48" t="s">
        <v>56</v>
      </c>
      <c r="AR615">
        <f t="shared" si="39"/>
        <v>9</v>
      </c>
      <c r="AS615" s="35">
        <v>0.3979166666666667</v>
      </c>
    </row>
    <row r="616" spans="1:45" ht="24" hidden="1" customHeight="1">
      <c r="A616" s="10" t="s">
        <v>35</v>
      </c>
      <c r="B616" s="10" t="s">
        <v>178</v>
      </c>
      <c r="C616" s="42">
        <v>44825.48333333333</v>
      </c>
      <c r="D616" s="42">
        <v>44820.42291666667</v>
      </c>
      <c r="E616" s="10">
        <v>2022</v>
      </c>
      <c r="F616" s="10">
        <f t="shared" si="36"/>
        <v>9</v>
      </c>
      <c r="G616" s="10">
        <f t="shared" si="37"/>
        <v>16</v>
      </c>
      <c r="H616" s="50">
        <f t="shared" si="38"/>
        <v>0.42291666666666666</v>
      </c>
      <c r="I616" s="38" t="s">
        <v>37</v>
      </c>
      <c r="J616" s="38" t="s">
        <v>39</v>
      </c>
      <c r="K616" s="36">
        <v>11745</v>
      </c>
      <c r="L616" s="39">
        <v>44826.699895833335</v>
      </c>
      <c r="M616" s="38" t="s">
        <v>38</v>
      </c>
      <c r="N616" s="38" t="s">
        <v>39</v>
      </c>
      <c r="O616" s="39"/>
      <c r="P616" s="38" t="s">
        <v>40</v>
      </c>
      <c r="Q616" s="38" t="s">
        <v>41</v>
      </c>
      <c r="R616" s="36">
        <v>1</v>
      </c>
      <c r="S616" s="38" t="s">
        <v>179</v>
      </c>
      <c r="T616" s="36">
        <v>0</v>
      </c>
      <c r="U616" s="38" t="s">
        <v>41</v>
      </c>
      <c r="V616" s="36">
        <v>8404</v>
      </c>
      <c r="W616" s="38" t="s">
        <v>276</v>
      </c>
      <c r="X616" s="38" t="s">
        <v>277</v>
      </c>
      <c r="Y616" s="38" t="s">
        <v>45</v>
      </c>
      <c r="Z616" s="38" t="s">
        <v>2969</v>
      </c>
      <c r="AA616" s="39">
        <v>44823.457557870373</v>
      </c>
      <c r="AB616" s="38" t="s">
        <v>215</v>
      </c>
      <c r="AC616" s="10" t="str">
        <f>VLOOKUP(Data!$AB616,Name!$B:$F,2,FALSE)</f>
        <v>IT Support</v>
      </c>
      <c r="AD616" s="10" t="str">
        <f>VLOOKUP(Data!$AB616,Name!$B:$F,3,FALSE)</f>
        <v>CRA</v>
      </c>
      <c r="AE616" s="10" t="str">
        <f>VLOOKUP(Data!$AB616,Name!$B:$F,4,FALSE)</f>
        <v>Second tier</v>
      </c>
      <c r="AF616" s="10" t="str">
        <f>VLOOKUP(Data!$AB616,Name!$B:$F,5,FALSE)</f>
        <v>Onsite</v>
      </c>
      <c r="AG616" s="38" t="s">
        <v>47</v>
      </c>
      <c r="AH616" s="38" t="s">
        <v>48</v>
      </c>
      <c r="AI616" s="38" t="s">
        <v>182</v>
      </c>
      <c r="AJ616" s="38" t="s">
        <v>278</v>
      </c>
      <c r="AK616" s="38" t="s">
        <v>1304</v>
      </c>
      <c r="AL616" s="43"/>
      <c r="AM616" s="38" t="s">
        <v>39</v>
      </c>
      <c r="AN616" s="38" t="s">
        <v>53</v>
      </c>
      <c r="AO616" s="44">
        <v>0</v>
      </c>
      <c r="AP616" s="39">
        <v>44825.483923611115</v>
      </c>
      <c r="AQ616" s="45" t="s">
        <v>41</v>
      </c>
      <c r="AR616">
        <f t="shared" si="39"/>
        <v>10</v>
      </c>
      <c r="AS616" s="35">
        <v>0.42291666666666666</v>
      </c>
    </row>
    <row r="617" spans="1:45" ht="24" customHeight="1">
      <c r="A617" s="10" t="s">
        <v>35</v>
      </c>
      <c r="B617" s="10" t="s">
        <v>1527</v>
      </c>
      <c r="C617" s="42">
        <v>44820.453472222223</v>
      </c>
      <c r="D617" s="42">
        <v>44820.42291666667</v>
      </c>
      <c r="E617" s="10">
        <v>2022</v>
      </c>
      <c r="F617" s="10">
        <f t="shared" si="36"/>
        <v>9</v>
      </c>
      <c r="G617" s="10">
        <f t="shared" si="37"/>
        <v>16</v>
      </c>
      <c r="H617" s="50">
        <f t="shared" si="38"/>
        <v>0.42291666666666666</v>
      </c>
      <c r="I617" s="40" t="s">
        <v>37</v>
      </c>
      <c r="J617" s="40" t="s">
        <v>39</v>
      </c>
      <c r="K617" s="37">
        <v>11746</v>
      </c>
      <c r="L617" s="41">
        <v>44824.673726851855</v>
      </c>
      <c r="M617" s="40" t="s">
        <v>2970</v>
      </c>
      <c r="N617" s="40" t="s">
        <v>45</v>
      </c>
      <c r="O617" s="41">
        <v>44820.453182870369</v>
      </c>
      <c r="P617" s="40" t="s">
        <v>40</v>
      </c>
      <c r="Q617" s="40" t="s">
        <v>56</v>
      </c>
      <c r="R617" s="37">
        <v>1</v>
      </c>
      <c r="S617" s="40" t="s">
        <v>127</v>
      </c>
      <c r="T617" s="37">
        <v>1</v>
      </c>
      <c r="U617" s="40" t="s">
        <v>41</v>
      </c>
      <c r="V617" s="37">
        <v>6524</v>
      </c>
      <c r="W617" s="40" t="s">
        <v>856</v>
      </c>
      <c r="X617" s="40" t="s">
        <v>2971</v>
      </c>
      <c r="Y617" s="40" t="s">
        <v>45</v>
      </c>
      <c r="Z617" s="40" t="s">
        <v>2972</v>
      </c>
      <c r="AA617" s="41">
        <v>44820.453587962962</v>
      </c>
      <c r="AB617" s="40" t="s">
        <v>110</v>
      </c>
      <c r="AC617" s="10" t="str">
        <f>VLOOKUP(Data!$AB617,Name!$B:$F,2,FALSE)</f>
        <v>E-sarabun</v>
      </c>
      <c r="AD617" s="10" t="str">
        <f>VLOOKUP(Data!$AB617,Name!$B:$F,3,FALSE)</f>
        <v>CRA</v>
      </c>
      <c r="AE617" s="10" t="str">
        <f>VLOOKUP(Data!$AB617,Name!$B:$F,4,FALSE)</f>
        <v>Second tier</v>
      </c>
      <c r="AF617" s="10" t="str">
        <f>VLOOKUP(Data!$AB617,Name!$B:$F,5,FALSE)</f>
        <v>Second tier</v>
      </c>
      <c r="AG617" s="40" t="s">
        <v>47</v>
      </c>
      <c r="AH617" s="40" t="s">
        <v>48</v>
      </c>
      <c r="AI617" s="40" t="s">
        <v>97</v>
      </c>
      <c r="AJ617" s="40" t="s">
        <v>930</v>
      </c>
      <c r="AK617" s="40" t="s">
        <v>1393</v>
      </c>
      <c r="AL617" s="46"/>
      <c r="AM617" s="40" t="s">
        <v>39</v>
      </c>
      <c r="AN617" s="40" t="s">
        <v>53</v>
      </c>
      <c r="AO617" s="47">
        <v>0</v>
      </c>
      <c r="AP617" s="41">
        <v>44820.453587962962</v>
      </c>
      <c r="AQ617" s="48" t="s">
        <v>56</v>
      </c>
      <c r="AR617">
        <f t="shared" si="39"/>
        <v>10</v>
      </c>
      <c r="AS617" s="35">
        <v>0.42291666666666666</v>
      </c>
    </row>
    <row r="618" spans="1:45" ht="24" customHeight="1">
      <c r="A618" s="10" t="s">
        <v>35</v>
      </c>
      <c r="B618" s="10" t="s">
        <v>1527</v>
      </c>
      <c r="C618" s="42">
        <v>44820.432638888888</v>
      </c>
      <c r="D618" s="42">
        <v>44820.423611111109</v>
      </c>
      <c r="E618" s="10">
        <v>2022</v>
      </c>
      <c r="F618" s="10">
        <f t="shared" si="36"/>
        <v>9</v>
      </c>
      <c r="G618" s="10">
        <f t="shared" si="37"/>
        <v>16</v>
      </c>
      <c r="H618" s="50">
        <f t="shared" si="38"/>
        <v>0.4236111111111111</v>
      </c>
      <c r="I618" s="38" t="s">
        <v>37</v>
      </c>
      <c r="J618" s="38" t="s">
        <v>2973</v>
      </c>
      <c r="K618" s="36">
        <v>11747</v>
      </c>
      <c r="L618" s="39">
        <v>44837.654120370367</v>
      </c>
      <c r="M618" s="38" t="s">
        <v>38</v>
      </c>
      <c r="N618" s="38" t="s">
        <v>39</v>
      </c>
      <c r="O618" s="39"/>
      <c r="P618" s="38" t="s">
        <v>40</v>
      </c>
      <c r="Q618" s="38" t="s">
        <v>56</v>
      </c>
      <c r="R618" s="36">
        <v>1</v>
      </c>
      <c r="S618" s="38" t="s">
        <v>965</v>
      </c>
      <c r="T618" s="36">
        <v>0</v>
      </c>
      <c r="U618" s="38" t="s">
        <v>56</v>
      </c>
      <c r="V618" s="36">
        <v>890057558</v>
      </c>
      <c r="W618" s="38" t="s">
        <v>2974</v>
      </c>
      <c r="X618" s="38" t="s">
        <v>2975</v>
      </c>
      <c r="Y618" s="38" t="s">
        <v>45</v>
      </c>
      <c r="Z618" s="38" t="s">
        <v>2976</v>
      </c>
      <c r="AA618" s="39">
        <v>44820.433229166665</v>
      </c>
      <c r="AB618" s="38" t="s">
        <v>184</v>
      </c>
      <c r="AC618" s="10" t="str">
        <f>VLOOKUP(Data!$AB618,Name!$B:$F,2,FALSE)</f>
        <v>IT Support</v>
      </c>
      <c r="AD618" s="10" t="str">
        <f>VLOOKUP(Data!$AB618,Name!$B:$F,3,FALSE)</f>
        <v>Point IT</v>
      </c>
      <c r="AE618" s="10" t="str">
        <f>VLOOKUP(Data!$AB618,Name!$B:$F,4,FALSE)</f>
        <v>Frist tier</v>
      </c>
      <c r="AF618" s="10" t="str">
        <f>VLOOKUP(Data!$AB618,Name!$B:$F,5,FALSE)</f>
        <v>Frist tier</v>
      </c>
      <c r="AG618" s="38" t="s">
        <v>47</v>
      </c>
      <c r="AH618" s="38" t="s">
        <v>48</v>
      </c>
      <c r="AI618" s="38" t="s">
        <v>701</v>
      </c>
      <c r="AJ618" s="38" t="s">
        <v>2977</v>
      </c>
      <c r="AK618" s="38" t="s">
        <v>2978</v>
      </c>
      <c r="AL618" s="43">
        <v>44686</v>
      </c>
      <c r="AM618" s="38" t="s">
        <v>39</v>
      </c>
      <c r="AN618" s="38" t="s">
        <v>50</v>
      </c>
      <c r="AO618" s="44">
        <v>0</v>
      </c>
      <c r="AP618" s="39">
        <v>44825.663148148145</v>
      </c>
      <c r="AQ618" s="45" t="s">
        <v>56</v>
      </c>
      <c r="AR618">
        <f t="shared" si="39"/>
        <v>10</v>
      </c>
      <c r="AS618" s="35">
        <v>0.4236111111111111</v>
      </c>
    </row>
    <row r="619" spans="1:45" ht="24" hidden="1" customHeight="1">
      <c r="A619" s="10" t="s">
        <v>35</v>
      </c>
      <c r="B619" s="10" t="s">
        <v>178</v>
      </c>
      <c r="C619" s="42">
        <v>44823.525000000001</v>
      </c>
      <c r="D619" s="42">
        <v>44820.429861111108</v>
      </c>
      <c r="E619" s="10">
        <v>2022</v>
      </c>
      <c r="F619" s="10">
        <f t="shared" si="36"/>
        <v>9</v>
      </c>
      <c r="G619" s="10">
        <f t="shared" si="37"/>
        <v>16</v>
      </c>
      <c r="H619" s="50">
        <f t="shared" si="38"/>
        <v>0.42986111111111108</v>
      </c>
      <c r="I619" s="40" t="s">
        <v>37</v>
      </c>
      <c r="J619" s="40" t="s">
        <v>2979</v>
      </c>
      <c r="K619" s="37">
        <v>11748</v>
      </c>
      <c r="L619" s="41">
        <v>44848.394953703704</v>
      </c>
      <c r="M619" s="40" t="s">
        <v>38</v>
      </c>
      <c r="N619" s="40" t="s">
        <v>39</v>
      </c>
      <c r="O619" s="41"/>
      <c r="P619" s="40" t="s">
        <v>40</v>
      </c>
      <c r="Q619" s="40" t="s">
        <v>56</v>
      </c>
      <c r="R619" s="37">
        <v>1</v>
      </c>
      <c r="S619" s="40" t="s">
        <v>253</v>
      </c>
      <c r="T619" s="37">
        <v>0</v>
      </c>
      <c r="U619" s="40" t="s">
        <v>56</v>
      </c>
      <c r="V619" s="37">
        <v>8592</v>
      </c>
      <c r="W619" s="40" t="s">
        <v>305</v>
      </c>
      <c r="X619" s="40" t="s">
        <v>306</v>
      </c>
      <c r="Y619" s="40" t="s">
        <v>45</v>
      </c>
      <c r="Z619" s="40" t="s">
        <v>2980</v>
      </c>
      <c r="AA619" s="41">
        <v>44821.489895833336</v>
      </c>
      <c r="AB619" s="40" t="s">
        <v>46</v>
      </c>
      <c r="AC619" s="10" t="str">
        <f>VLOOKUP(Data!$AB619,Name!$B:$F,2,FALSE)</f>
        <v>IT Support</v>
      </c>
      <c r="AD619" s="10" t="str">
        <f>VLOOKUP(Data!$AB619,Name!$B:$F,3,FALSE)</f>
        <v>Point IT</v>
      </c>
      <c r="AE619" s="10" t="str">
        <f>VLOOKUP(Data!$AB619,Name!$B:$F,4,FALSE)</f>
        <v>Second tier</v>
      </c>
      <c r="AF619" s="10" t="str">
        <f>VLOOKUP(Data!$AB619,Name!$B:$F,5,FALSE)</f>
        <v>Onsite</v>
      </c>
      <c r="AG619" s="40" t="s">
        <v>52</v>
      </c>
      <c r="AH619" s="40" t="s">
        <v>48</v>
      </c>
      <c r="AI619" s="40" t="s">
        <v>182</v>
      </c>
      <c r="AJ619" s="40" t="s">
        <v>2981</v>
      </c>
      <c r="AK619" s="40" t="s">
        <v>1256</v>
      </c>
      <c r="AL619" s="46"/>
      <c r="AM619" s="40" t="s">
        <v>39</v>
      </c>
      <c r="AN619" s="40" t="s">
        <v>53</v>
      </c>
      <c r="AO619" s="47">
        <v>0</v>
      </c>
      <c r="AP619" s="41">
        <v>44838.672731481478</v>
      </c>
      <c r="AQ619" s="48" t="s">
        <v>56</v>
      </c>
      <c r="AR619">
        <f t="shared" si="39"/>
        <v>10</v>
      </c>
      <c r="AS619" s="35">
        <v>0.42986111111111108</v>
      </c>
    </row>
    <row r="620" spans="1:45" ht="24" hidden="1" customHeight="1">
      <c r="A620" s="10" t="s">
        <v>35</v>
      </c>
      <c r="B620" s="10" t="s">
        <v>982</v>
      </c>
      <c r="C620" s="10"/>
      <c r="D620" s="42">
        <v>44820.445138888892</v>
      </c>
      <c r="E620" s="10">
        <v>2022</v>
      </c>
      <c r="F620" s="10">
        <f t="shared" si="36"/>
        <v>9</v>
      </c>
      <c r="G620" s="10">
        <f t="shared" si="37"/>
        <v>16</v>
      </c>
      <c r="H620" s="50">
        <f t="shared" si="38"/>
        <v>0.44513888888888892</v>
      </c>
      <c r="I620" s="38" t="s">
        <v>37</v>
      </c>
      <c r="J620" s="38" t="s">
        <v>2982</v>
      </c>
      <c r="K620" s="36">
        <v>11749</v>
      </c>
      <c r="L620" s="39">
        <v>44835.666666666664</v>
      </c>
      <c r="M620" s="38" t="s">
        <v>38</v>
      </c>
      <c r="N620" s="38" t="s">
        <v>39</v>
      </c>
      <c r="O620" s="39"/>
      <c r="P620" s="38" t="s">
        <v>40</v>
      </c>
      <c r="Q620" s="38" t="s">
        <v>56</v>
      </c>
      <c r="R620" s="36">
        <v>1</v>
      </c>
      <c r="S620" s="38" t="s">
        <v>39</v>
      </c>
      <c r="T620" s="36">
        <v>0</v>
      </c>
      <c r="U620" s="38" t="s">
        <v>41</v>
      </c>
      <c r="V620" s="36">
        <v>8888</v>
      </c>
      <c r="W620" s="38" t="s">
        <v>2325</v>
      </c>
      <c r="X620" s="38" t="s">
        <v>321</v>
      </c>
      <c r="Y620" s="38" t="s">
        <v>39</v>
      </c>
      <c r="Z620" s="38" t="s">
        <v>39</v>
      </c>
      <c r="AA620" s="39"/>
      <c r="AB620" s="38" t="s">
        <v>321</v>
      </c>
      <c r="AC620" s="10" t="str">
        <f>VLOOKUP(Data!$AB620,Name!$B:$F,2,FALSE)</f>
        <v>Application Support</v>
      </c>
      <c r="AD620" s="10" t="str">
        <f>VLOOKUP(Data!$AB620,Name!$B:$F,3,FALSE)</f>
        <v>CRA</v>
      </c>
      <c r="AE620" s="10" t="str">
        <f>VLOOKUP(Data!$AB620,Name!$B:$F,4,FALSE)</f>
        <v>Second tier</v>
      </c>
      <c r="AF620" s="10" t="str">
        <f>VLOOKUP(Data!$AB620,Name!$B:$F,5,FALSE)</f>
        <v>Second tier</v>
      </c>
      <c r="AG620" s="38" t="s">
        <v>52</v>
      </c>
      <c r="AH620" s="38" t="s">
        <v>160</v>
      </c>
      <c r="AI620" s="38" t="s">
        <v>983</v>
      </c>
      <c r="AJ620" s="38" t="s">
        <v>2983</v>
      </c>
      <c r="AK620" s="38" t="s">
        <v>1349</v>
      </c>
      <c r="AL620" s="43"/>
      <c r="AM620" s="38" t="s">
        <v>39</v>
      </c>
      <c r="AN620" s="38" t="s">
        <v>53</v>
      </c>
      <c r="AO620" s="44">
        <v>0</v>
      </c>
      <c r="AP620" s="39">
        <v>44823.488553240742</v>
      </c>
      <c r="AQ620" s="45" t="s">
        <v>56</v>
      </c>
      <c r="AR620">
        <f t="shared" si="39"/>
        <v>10</v>
      </c>
      <c r="AS620" s="35">
        <v>0.44513888888888892</v>
      </c>
    </row>
    <row r="621" spans="1:45" ht="24" hidden="1" customHeight="1">
      <c r="A621" s="10" t="s">
        <v>35</v>
      </c>
      <c r="B621" s="10" t="s">
        <v>2348</v>
      </c>
      <c r="C621" s="42">
        <v>44825.35833333333</v>
      </c>
      <c r="D621" s="42">
        <v>44820.45416666667</v>
      </c>
      <c r="E621" s="10">
        <v>2022</v>
      </c>
      <c r="F621" s="10">
        <f t="shared" si="36"/>
        <v>9</v>
      </c>
      <c r="G621" s="10">
        <f t="shared" si="37"/>
        <v>16</v>
      </c>
      <c r="H621" s="50">
        <f t="shared" si="38"/>
        <v>0.45416666666666666</v>
      </c>
      <c r="I621" s="40" t="s">
        <v>37</v>
      </c>
      <c r="J621" s="40" t="s">
        <v>2984</v>
      </c>
      <c r="K621" s="37">
        <v>11750</v>
      </c>
      <c r="L621" s="41">
        <v>44834.480069444442</v>
      </c>
      <c r="M621" s="40" t="s">
        <v>38</v>
      </c>
      <c r="N621" s="40" t="s">
        <v>39</v>
      </c>
      <c r="O621" s="41"/>
      <c r="P621" s="40" t="s">
        <v>40</v>
      </c>
      <c r="Q621" s="40" t="s">
        <v>56</v>
      </c>
      <c r="R621" s="37">
        <v>1</v>
      </c>
      <c r="S621" s="40" t="s">
        <v>60</v>
      </c>
      <c r="T621" s="37">
        <v>0</v>
      </c>
      <c r="U621" s="40" t="s">
        <v>56</v>
      </c>
      <c r="V621" s="37">
        <v>6721</v>
      </c>
      <c r="W621" s="40" t="s">
        <v>975</v>
      </c>
      <c r="X621" s="40" t="s">
        <v>976</v>
      </c>
      <c r="Y621" s="40" t="s">
        <v>45</v>
      </c>
      <c r="Z621" s="40" t="s">
        <v>2985</v>
      </c>
      <c r="AA621" s="41">
        <v>44823.320775462962</v>
      </c>
      <c r="AB621" s="40" t="s">
        <v>51</v>
      </c>
      <c r="AC621" s="10" t="str">
        <f>VLOOKUP(Data!$AB621,Name!$B:$F,2,FALSE)</f>
        <v>IT Support</v>
      </c>
      <c r="AD621" s="10" t="str">
        <f>VLOOKUP(Data!$AB621,Name!$B:$F,3,FALSE)</f>
        <v>Point IT</v>
      </c>
      <c r="AE621" s="10" t="str">
        <f>VLOOKUP(Data!$AB621,Name!$B:$F,4,FALSE)</f>
        <v>Second tier</v>
      </c>
      <c r="AF621" s="10" t="str">
        <f>VLOOKUP(Data!$AB621,Name!$B:$F,5,FALSE)</f>
        <v>Onsite</v>
      </c>
      <c r="AG621" s="40" t="s">
        <v>47</v>
      </c>
      <c r="AH621" s="40" t="s">
        <v>48</v>
      </c>
      <c r="AI621" s="40" t="s">
        <v>314</v>
      </c>
      <c r="AJ621" s="40" t="s">
        <v>2986</v>
      </c>
      <c r="AK621" s="40" t="s">
        <v>485</v>
      </c>
      <c r="AL621" s="46">
        <v>44686</v>
      </c>
      <c r="AM621" s="40" t="s">
        <v>39</v>
      </c>
      <c r="AN621" s="40" t="s">
        <v>50</v>
      </c>
      <c r="AO621" s="47">
        <v>0</v>
      </c>
      <c r="AP621" s="41">
        <v>44825.540578703702</v>
      </c>
      <c r="AQ621" s="48" t="s">
        <v>56</v>
      </c>
      <c r="AR621">
        <f t="shared" si="39"/>
        <v>10</v>
      </c>
      <c r="AS621" s="35">
        <v>0.45416666666666666</v>
      </c>
    </row>
    <row r="622" spans="1:45" ht="24" hidden="1" customHeight="1">
      <c r="A622" s="10" t="s">
        <v>35</v>
      </c>
      <c r="B622" s="10" t="s">
        <v>329</v>
      </c>
      <c r="C622" s="42">
        <v>44826.534722222219</v>
      </c>
      <c r="D622" s="42">
        <v>44820.478472222225</v>
      </c>
      <c r="E622" s="10">
        <v>2022</v>
      </c>
      <c r="F622" s="10">
        <f t="shared" si="36"/>
        <v>9</v>
      </c>
      <c r="G622" s="10">
        <f t="shared" si="37"/>
        <v>16</v>
      </c>
      <c r="H622" s="50">
        <f t="shared" si="38"/>
        <v>0.47847222222222219</v>
      </c>
      <c r="I622" s="38" t="s">
        <v>37</v>
      </c>
      <c r="J622" s="38" t="s">
        <v>2987</v>
      </c>
      <c r="K622" s="36">
        <v>11751</v>
      </c>
      <c r="L622" s="39">
        <v>44832.479259259257</v>
      </c>
      <c r="M622" s="38" t="s">
        <v>2988</v>
      </c>
      <c r="N622" s="38" t="s">
        <v>45</v>
      </c>
      <c r="O622" s="39">
        <v>44820.545891203707</v>
      </c>
      <c r="P622" s="38" t="s">
        <v>40</v>
      </c>
      <c r="Q622" s="38" t="s">
        <v>56</v>
      </c>
      <c r="R622" s="36">
        <v>2</v>
      </c>
      <c r="S622" s="38" t="s">
        <v>92</v>
      </c>
      <c r="T622" s="36">
        <v>1</v>
      </c>
      <c r="U622" s="38" t="s">
        <v>56</v>
      </c>
      <c r="V622" s="36">
        <v>6586</v>
      </c>
      <c r="W622" s="38" t="s">
        <v>806</v>
      </c>
      <c r="X622" s="38" t="s">
        <v>807</v>
      </c>
      <c r="Y622" s="38" t="s">
        <v>45</v>
      </c>
      <c r="Z622" s="38" t="s">
        <v>2989</v>
      </c>
      <c r="AA622" s="39">
        <v>44826.535000000003</v>
      </c>
      <c r="AB622" s="38" t="s">
        <v>106</v>
      </c>
      <c r="AC622" s="10" t="str">
        <f>VLOOKUP(Data!$AB622,Name!$B:$F,2,FALSE)</f>
        <v>SAP</v>
      </c>
      <c r="AD622" s="10" t="str">
        <f>VLOOKUP(Data!$AB622,Name!$B:$F,3,FALSE)</f>
        <v>CRA</v>
      </c>
      <c r="AE622" s="10" t="str">
        <f>VLOOKUP(Data!$AB622,Name!$B:$F,4,FALSE)</f>
        <v>Second tier</v>
      </c>
      <c r="AF622" s="10" t="str">
        <f>VLOOKUP(Data!$AB622,Name!$B:$F,5,FALSE)</f>
        <v>Second tier</v>
      </c>
      <c r="AG622" s="38" t="s">
        <v>47</v>
      </c>
      <c r="AH622" s="38" t="s">
        <v>48</v>
      </c>
      <c r="AI622" s="38" t="s">
        <v>330</v>
      </c>
      <c r="AJ622" s="38" t="s">
        <v>2990</v>
      </c>
      <c r="AK622" s="38" t="s">
        <v>1256</v>
      </c>
      <c r="AL622" s="43"/>
      <c r="AM622" s="38" t="s">
        <v>39</v>
      </c>
      <c r="AN622" s="38" t="s">
        <v>53</v>
      </c>
      <c r="AO622" s="44">
        <v>0</v>
      </c>
      <c r="AP622" s="39">
        <v>44826.535000000003</v>
      </c>
      <c r="AQ622" s="45" t="s">
        <v>56</v>
      </c>
      <c r="AR622">
        <f t="shared" si="39"/>
        <v>11</v>
      </c>
      <c r="AS622" s="35">
        <v>0.47847222222222219</v>
      </c>
    </row>
    <row r="623" spans="1:45" ht="24" hidden="1" customHeight="1">
      <c r="A623" s="10" t="s">
        <v>35</v>
      </c>
      <c r="B623" s="10" t="s">
        <v>2348</v>
      </c>
      <c r="C623" s="42">
        <v>44820.688194444447</v>
      </c>
      <c r="D623" s="42">
        <v>44820.480555555558</v>
      </c>
      <c r="E623" s="10">
        <v>2022</v>
      </c>
      <c r="F623" s="10">
        <f t="shared" si="36"/>
        <v>9</v>
      </c>
      <c r="G623" s="10">
        <f t="shared" si="37"/>
        <v>16</v>
      </c>
      <c r="H623" s="50">
        <f t="shared" si="38"/>
        <v>0.48055555555555557</v>
      </c>
      <c r="I623" s="40" t="s">
        <v>37</v>
      </c>
      <c r="J623" s="40" t="s">
        <v>2991</v>
      </c>
      <c r="K623" s="37">
        <v>11752</v>
      </c>
      <c r="L623" s="41">
        <v>44837.475393518522</v>
      </c>
      <c r="M623" s="40" t="s">
        <v>2992</v>
      </c>
      <c r="N623" s="40" t="s">
        <v>45</v>
      </c>
      <c r="O623" s="41">
        <v>44820.484942129631</v>
      </c>
      <c r="P623" s="40" t="s">
        <v>40</v>
      </c>
      <c r="Q623" s="40" t="s">
        <v>56</v>
      </c>
      <c r="R623" s="37">
        <v>1</v>
      </c>
      <c r="S623" s="40" t="s">
        <v>60</v>
      </c>
      <c r="T623" s="37">
        <v>1</v>
      </c>
      <c r="U623" s="40" t="s">
        <v>56</v>
      </c>
      <c r="V623" s="37">
        <v>5766</v>
      </c>
      <c r="W623" s="40" t="s">
        <v>510</v>
      </c>
      <c r="X623" s="40" t="s">
        <v>1591</v>
      </c>
      <c r="Y623" s="40" t="s">
        <v>45</v>
      </c>
      <c r="Z623" s="40" t="s">
        <v>2993</v>
      </c>
      <c r="AA623" s="41">
        <v>44820.682210648149</v>
      </c>
      <c r="AB623" s="40" t="s">
        <v>72</v>
      </c>
      <c r="AC623" s="10" t="str">
        <f>VLOOKUP(Data!$AB623,Name!$B:$F,2,FALSE)</f>
        <v>IT Support</v>
      </c>
      <c r="AD623" s="10" t="str">
        <f>VLOOKUP(Data!$AB623,Name!$B:$F,3,FALSE)</f>
        <v>Point IT</v>
      </c>
      <c r="AE623" s="10" t="str">
        <f>VLOOKUP(Data!$AB623,Name!$B:$F,4,FALSE)</f>
        <v>Second tier</v>
      </c>
      <c r="AF623" s="10" t="str">
        <f>VLOOKUP(Data!$AB623,Name!$B:$F,5,FALSE)</f>
        <v>Onsite</v>
      </c>
      <c r="AG623" s="40" t="s">
        <v>47</v>
      </c>
      <c r="AH623" s="40" t="s">
        <v>48</v>
      </c>
      <c r="AI623" s="40" t="s">
        <v>474</v>
      </c>
      <c r="AJ623" s="40" t="s">
        <v>2991</v>
      </c>
      <c r="AK623" s="40" t="s">
        <v>511</v>
      </c>
      <c r="AL623" s="46"/>
      <c r="AM623" s="40" t="s">
        <v>39</v>
      </c>
      <c r="AN623" s="40" t="s">
        <v>50</v>
      </c>
      <c r="AO623" s="47">
        <v>0</v>
      </c>
      <c r="AP623" s="41">
        <v>44825.676770833335</v>
      </c>
      <c r="AQ623" s="48" t="s">
        <v>56</v>
      </c>
      <c r="AR623">
        <f t="shared" si="39"/>
        <v>11</v>
      </c>
      <c r="AS623" s="35">
        <v>0.48055555555555557</v>
      </c>
    </row>
    <row r="624" spans="1:45" ht="24" hidden="1" customHeight="1">
      <c r="A624" s="10" t="s">
        <v>35</v>
      </c>
      <c r="B624" s="10" t="s">
        <v>329</v>
      </c>
      <c r="C624" s="42">
        <v>44825.609027777777</v>
      </c>
      <c r="D624" s="42">
        <v>44820.493055555555</v>
      </c>
      <c r="E624" s="10">
        <v>2022</v>
      </c>
      <c r="F624" s="10">
        <f t="shared" si="36"/>
        <v>9</v>
      </c>
      <c r="G624" s="10">
        <f t="shared" si="37"/>
        <v>16</v>
      </c>
      <c r="H624" s="50">
        <f t="shared" si="38"/>
        <v>0.49305555555555558</v>
      </c>
      <c r="I624" s="38" t="s">
        <v>2994</v>
      </c>
      <c r="J624" s="38" t="s">
        <v>2995</v>
      </c>
      <c r="K624" s="36">
        <v>11753</v>
      </c>
      <c r="L624" s="39">
        <v>44837.418912037036</v>
      </c>
      <c r="M624" s="38" t="s">
        <v>38</v>
      </c>
      <c r="N624" s="38" t="s">
        <v>39</v>
      </c>
      <c r="O624" s="39"/>
      <c r="P624" s="38" t="s">
        <v>40</v>
      </c>
      <c r="Q624" s="38" t="s">
        <v>56</v>
      </c>
      <c r="R624" s="36">
        <v>1</v>
      </c>
      <c r="S624" s="38" t="s">
        <v>732</v>
      </c>
      <c r="T624" s="36">
        <v>0</v>
      </c>
      <c r="U624" s="38" t="s">
        <v>56</v>
      </c>
      <c r="V624" s="36">
        <v>6586</v>
      </c>
      <c r="W624" s="38" t="s">
        <v>806</v>
      </c>
      <c r="X624" s="38" t="s">
        <v>807</v>
      </c>
      <c r="Y624" s="38" t="s">
        <v>45</v>
      </c>
      <c r="Z624" s="38" t="s">
        <v>2996</v>
      </c>
      <c r="AA624" s="39">
        <v>44823.605497685188</v>
      </c>
      <c r="AB624" s="38" t="s">
        <v>67</v>
      </c>
      <c r="AC624" s="10" t="str">
        <f>VLOOKUP(Data!$AB624,Name!$B:$F,2,FALSE)</f>
        <v>IT Support</v>
      </c>
      <c r="AD624" s="10" t="str">
        <f>VLOOKUP(Data!$AB624,Name!$B:$F,3,FALSE)</f>
        <v>Point IT</v>
      </c>
      <c r="AE624" s="10" t="str">
        <f>VLOOKUP(Data!$AB624,Name!$B:$F,4,FALSE)</f>
        <v>Second tier</v>
      </c>
      <c r="AF624" s="10" t="str">
        <f>VLOOKUP(Data!$AB624,Name!$B:$F,5,FALSE)</f>
        <v>Onsite</v>
      </c>
      <c r="AG624" s="38" t="s">
        <v>52</v>
      </c>
      <c r="AH624" s="38" t="s">
        <v>48</v>
      </c>
      <c r="AI624" s="38" t="s">
        <v>330</v>
      </c>
      <c r="AJ624" s="38" t="s">
        <v>2997</v>
      </c>
      <c r="AK624" s="38" t="s">
        <v>1256</v>
      </c>
      <c r="AL624" s="43"/>
      <c r="AM624" s="38" t="s">
        <v>39</v>
      </c>
      <c r="AN624" s="38" t="s">
        <v>53</v>
      </c>
      <c r="AO624" s="44">
        <v>0</v>
      </c>
      <c r="AP624" s="39">
        <v>44825.609189814815</v>
      </c>
      <c r="AQ624" s="45" t="s">
        <v>56</v>
      </c>
      <c r="AR624">
        <f t="shared" si="39"/>
        <v>11</v>
      </c>
      <c r="AS624" s="35">
        <v>0.49305555555555558</v>
      </c>
    </row>
    <row r="625" spans="1:45" ht="24" hidden="1" customHeight="1">
      <c r="A625" s="10" t="s">
        <v>35</v>
      </c>
      <c r="B625" s="10" t="s">
        <v>178</v>
      </c>
      <c r="C625" s="42">
        <v>44823.525000000001</v>
      </c>
      <c r="D625" s="42">
        <v>44820.536805555559</v>
      </c>
      <c r="E625" s="10">
        <v>2022</v>
      </c>
      <c r="F625" s="10">
        <f t="shared" si="36"/>
        <v>9</v>
      </c>
      <c r="G625" s="10">
        <f t="shared" si="37"/>
        <v>16</v>
      </c>
      <c r="H625" s="50">
        <f t="shared" si="38"/>
        <v>0.53680555555555554</v>
      </c>
      <c r="I625" s="40" t="s">
        <v>37</v>
      </c>
      <c r="J625" s="40" t="s">
        <v>2998</v>
      </c>
      <c r="K625" s="37">
        <v>11754</v>
      </c>
      <c r="L625" s="41">
        <v>44833.354201388887</v>
      </c>
      <c r="M625" s="40" t="s">
        <v>38</v>
      </c>
      <c r="N625" s="40" t="s">
        <v>39</v>
      </c>
      <c r="O625" s="41"/>
      <c r="P625" s="40" t="s">
        <v>40</v>
      </c>
      <c r="Q625" s="40" t="s">
        <v>56</v>
      </c>
      <c r="R625" s="37">
        <v>1</v>
      </c>
      <c r="S625" s="40" t="s">
        <v>311</v>
      </c>
      <c r="T625" s="37">
        <v>0</v>
      </c>
      <c r="U625" s="40" t="s">
        <v>56</v>
      </c>
      <c r="V625" s="37">
        <v>6586</v>
      </c>
      <c r="W625" s="40" t="s">
        <v>806</v>
      </c>
      <c r="X625" s="40" t="s">
        <v>807</v>
      </c>
      <c r="Y625" s="40" t="s">
        <v>45</v>
      </c>
      <c r="Z625" s="40" t="s">
        <v>2999</v>
      </c>
      <c r="AA625" s="41">
        <v>44821.488958333335</v>
      </c>
      <c r="AB625" s="40" t="s">
        <v>46</v>
      </c>
      <c r="AC625" s="10" t="str">
        <f>VLOOKUP(Data!$AB625,Name!$B:$F,2,FALSE)</f>
        <v>IT Support</v>
      </c>
      <c r="AD625" s="10" t="str">
        <f>VLOOKUP(Data!$AB625,Name!$B:$F,3,FALSE)</f>
        <v>Point IT</v>
      </c>
      <c r="AE625" s="10" t="str">
        <f>VLOOKUP(Data!$AB625,Name!$B:$F,4,FALSE)</f>
        <v>Second tier</v>
      </c>
      <c r="AF625" s="10" t="str">
        <f>VLOOKUP(Data!$AB625,Name!$B:$F,5,FALSE)</f>
        <v>Onsite</v>
      </c>
      <c r="AG625" s="40" t="s">
        <v>47</v>
      </c>
      <c r="AH625" s="40" t="s">
        <v>48</v>
      </c>
      <c r="AI625" s="40" t="s">
        <v>182</v>
      </c>
      <c r="AJ625" s="40" t="s">
        <v>2998</v>
      </c>
      <c r="AK625" s="40" t="s">
        <v>1256</v>
      </c>
      <c r="AL625" s="46"/>
      <c r="AM625" s="40" t="s">
        <v>39</v>
      </c>
      <c r="AN625" s="40" t="s">
        <v>53</v>
      </c>
      <c r="AO625" s="47">
        <v>0</v>
      </c>
      <c r="AP625" s="41">
        <v>44823.525034722225</v>
      </c>
      <c r="AQ625" s="48" t="s">
        <v>56</v>
      </c>
      <c r="AR625">
        <f t="shared" si="39"/>
        <v>12</v>
      </c>
      <c r="AS625" s="35">
        <v>0.53680555555555554</v>
      </c>
    </row>
    <row r="626" spans="1:45" ht="24" hidden="1" customHeight="1">
      <c r="A626" s="10" t="s">
        <v>35</v>
      </c>
      <c r="B626" s="10" t="s">
        <v>36</v>
      </c>
      <c r="C626" s="42">
        <v>44820.630555555559</v>
      </c>
      <c r="D626" s="42">
        <v>44820.544444444444</v>
      </c>
      <c r="E626" s="10">
        <v>2022</v>
      </c>
      <c r="F626" s="10">
        <f t="shared" si="36"/>
        <v>9</v>
      </c>
      <c r="G626" s="10">
        <f t="shared" si="37"/>
        <v>16</v>
      </c>
      <c r="H626" s="50">
        <f t="shared" si="38"/>
        <v>0.5444444444444444</v>
      </c>
      <c r="I626" s="38" t="s">
        <v>37</v>
      </c>
      <c r="J626" s="38" t="s">
        <v>3000</v>
      </c>
      <c r="K626" s="36">
        <v>11755</v>
      </c>
      <c r="L626" s="39">
        <v>44832.610381944447</v>
      </c>
      <c r="M626" s="38" t="s">
        <v>38</v>
      </c>
      <c r="N626" s="38" t="s">
        <v>39</v>
      </c>
      <c r="O626" s="39"/>
      <c r="P626" s="38" t="s">
        <v>40</v>
      </c>
      <c r="Q626" s="38" t="s">
        <v>56</v>
      </c>
      <c r="R626" s="36">
        <v>1</v>
      </c>
      <c r="S626" s="38" t="s">
        <v>42</v>
      </c>
      <c r="T626" s="36">
        <v>0</v>
      </c>
      <c r="U626" s="38" t="s">
        <v>56</v>
      </c>
      <c r="V626" s="36">
        <v>6941</v>
      </c>
      <c r="W626" s="38" t="s">
        <v>366</v>
      </c>
      <c r="X626" s="38" t="s">
        <v>367</v>
      </c>
      <c r="Y626" s="38" t="s">
        <v>45</v>
      </c>
      <c r="Z626" s="38" t="s">
        <v>3001</v>
      </c>
      <c r="AA626" s="39">
        <v>44820.56621527778</v>
      </c>
      <c r="AB626" s="38" t="s">
        <v>81</v>
      </c>
      <c r="AC626" s="10" t="str">
        <f>VLOOKUP(Data!$AB626,Name!$B:$F,2,FALSE)</f>
        <v>IT Support</v>
      </c>
      <c r="AD626" s="10" t="str">
        <f>VLOOKUP(Data!$AB626,Name!$B:$F,3,FALSE)</f>
        <v>Point IT</v>
      </c>
      <c r="AE626" s="10" t="str">
        <f>VLOOKUP(Data!$AB626,Name!$B:$F,4,FALSE)</f>
        <v>Second tier</v>
      </c>
      <c r="AF626" s="10" t="str">
        <f>VLOOKUP(Data!$AB626,Name!$B:$F,5,FALSE)</f>
        <v>Onsite</v>
      </c>
      <c r="AG626" s="38" t="s">
        <v>47</v>
      </c>
      <c r="AH626" s="38" t="s">
        <v>48</v>
      </c>
      <c r="AI626" s="38" t="s">
        <v>86</v>
      </c>
      <c r="AJ626" s="38" t="s">
        <v>3000</v>
      </c>
      <c r="AK626" s="38" t="s">
        <v>497</v>
      </c>
      <c r="AL626" s="43">
        <v>44686</v>
      </c>
      <c r="AM626" s="38" t="s">
        <v>39</v>
      </c>
      <c r="AN626" s="38" t="s">
        <v>50</v>
      </c>
      <c r="AO626" s="44">
        <v>0</v>
      </c>
      <c r="AP626" s="39">
        <v>44820.72247685185</v>
      </c>
      <c r="AQ626" s="45" t="s">
        <v>56</v>
      </c>
      <c r="AR626">
        <f t="shared" si="39"/>
        <v>13</v>
      </c>
      <c r="AS626" s="35">
        <v>0.5444444444444444</v>
      </c>
    </row>
    <row r="627" spans="1:45" ht="24" customHeight="1">
      <c r="A627" s="10" t="s">
        <v>35</v>
      </c>
      <c r="B627" s="10" t="s">
        <v>1527</v>
      </c>
      <c r="C627" s="42">
        <v>44820.631249999999</v>
      </c>
      <c r="D627" s="42">
        <v>44820.555555555555</v>
      </c>
      <c r="E627" s="10">
        <v>2022</v>
      </c>
      <c r="F627" s="10">
        <f t="shared" si="36"/>
        <v>9</v>
      </c>
      <c r="G627" s="10">
        <f t="shared" si="37"/>
        <v>16</v>
      </c>
      <c r="H627" s="50">
        <f t="shared" si="38"/>
        <v>0.55555555555555558</v>
      </c>
      <c r="I627" s="40" t="s">
        <v>37</v>
      </c>
      <c r="J627" s="40" t="s">
        <v>3002</v>
      </c>
      <c r="K627" s="37">
        <v>11756</v>
      </c>
      <c r="L627" s="41">
        <v>44832.619120370371</v>
      </c>
      <c r="M627" s="40" t="s">
        <v>38</v>
      </c>
      <c r="N627" s="40" t="s">
        <v>39</v>
      </c>
      <c r="O627" s="41"/>
      <c r="P627" s="40" t="s">
        <v>40</v>
      </c>
      <c r="Q627" s="40" t="s">
        <v>56</v>
      </c>
      <c r="R627" s="37">
        <v>1</v>
      </c>
      <c r="S627" s="40" t="s">
        <v>42</v>
      </c>
      <c r="T627" s="37">
        <v>0</v>
      </c>
      <c r="U627" s="40" t="s">
        <v>56</v>
      </c>
      <c r="V627" s="37">
        <v>6941</v>
      </c>
      <c r="W627" s="40" t="s">
        <v>366</v>
      </c>
      <c r="X627" s="40" t="s">
        <v>367</v>
      </c>
      <c r="Y627" s="40" t="s">
        <v>45</v>
      </c>
      <c r="Z627" s="40" t="s">
        <v>3003</v>
      </c>
      <c r="AA627" s="41">
        <v>44820.568171296298</v>
      </c>
      <c r="AB627" s="40" t="s">
        <v>81</v>
      </c>
      <c r="AC627" s="10" t="str">
        <f>VLOOKUP(Data!$AB627,Name!$B:$F,2,FALSE)</f>
        <v>IT Support</v>
      </c>
      <c r="AD627" s="10" t="str">
        <f>VLOOKUP(Data!$AB627,Name!$B:$F,3,FALSE)</f>
        <v>Point IT</v>
      </c>
      <c r="AE627" s="10" t="str">
        <f>VLOOKUP(Data!$AB627,Name!$B:$F,4,FALSE)</f>
        <v>Second tier</v>
      </c>
      <c r="AF627" s="10" t="str">
        <f>VLOOKUP(Data!$AB627,Name!$B:$F,5,FALSE)</f>
        <v>Onsite</v>
      </c>
      <c r="AG627" s="40" t="s">
        <v>47</v>
      </c>
      <c r="AH627" s="40" t="s">
        <v>48</v>
      </c>
      <c r="AI627" s="40" t="s">
        <v>1538</v>
      </c>
      <c r="AJ627" s="40" t="s">
        <v>3002</v>
      </c>
      <c r="AK627" s="40" t="s">
        <v>497</v>
      </c>
      <c r="AL627" s="46">
        <v>44686</v>
      </c>
      <c r="AM627" s="40" t="s">
        <v>39</v>
      </c>
      <c r="AN627" s="40" t="s">
        <v>50</v>
      </c>
      <c r="AO627" s="47">
        <v>0</v>
      </c>
      <c r="AP627" s="41">
        <v>44820.722650462965</v>
      </c>
      <c r="AQ627" s="48" t="s">
        <v>56</v>
      </c>
      <c r="AR627">
        <f t="shared" si="39"/>
        <v>13</v>
      </c>
      <c r="AS627" s="35">
        <v>0.55555555555555558</v>
      </c>
    </row>
    <row r="628" spans="1:45" ht="24" hidden="1" customHeight="1">
      <c r="A628" s="10" t="s">
        <v>35</v>
      </c>
      <c r="B628" s="10" t="s">
        <v>73</v>
      </c>
      <c r="C628" s="42">
        <v>44826.691666666666</v>
      </c>
      <c r="D628" s="42">
        <v>44820.55972222222</v>
      </c>
      <c r="E628" s="10">
        <v>2022</v>
      </c>
      <c r="F628" s="10">
        <f t="shared" si="36"/>
        <v>9</v>
      </c>
      <c r="G628" s="10">
        <f t="shared" si="37"/>
        <v>16</v>
      </c>
      <c r="H628" s="50">
        <f t="shared" si="38"/>
        <v>0.55972222222222223</v>
      </c>
      <c r="I628" s="38" t="s">
        <v>37</v>
      </c>
      <c r="J628" s="38" t="s">
        <v>3004</v>
      </c>
      <c r="K628" s="36">
        <v>11757</v>
      </c>
      <c r="L628" s="39">
        <v>44827.446689814817</v>
      </c>
      <c r="M628" s="38" t="s">
        <v>38</v>
      </c>
      <c r="N628" s="38" t="s">
        <v>39</v>
      </c>
      <c r="O628" s="39"/>
      <c r="P628" s="38" t="s">
        <v>40</v>
      </c>
      <c r="Q628" s="38" t="s">
        <v>41</v>
      </c>
      <c r="R628" s="36">
        <v>1</v>
      </c>
      <c r="S628" s="38" t="s">
        <v>82</v>
      </c>
      <c r="T628" s="36">
        <v>0</v>
      </c>
      <c r="U628" s="38" t="s">
        <v>41</v>
      </c>
      <c r="V628" s="36">
        <v>610287981</v>
      </c>
      <c r="W628" s="38" t="s">
        <v>326</v>
      </c>
      <c r="X628" s="38" t="s">
        <v>327</v>
      </c>
      <c r="Y628" s="38" t="s">
        <v>45</v>
      </c>
      <c r="Z628" s="38" t="s">
        <v>3005</v>
      </c>
      <c r="AA628" s="39">
        <v>44824.681134259263</v>
      </c>
      <c r="AB628" s="38" t="s">
        <v>59</v>
      </c>
      <c r="AC628" s="10" t="str">
        <f>VLOOKUP(Data!$AB628,Name!$B:$F,2,FALSE)</f>
        <v>PC Team</v>
      </c>
      <c r="AD628" s="10" t="str">
        <f>VLOOKUP(Data!$AB628,Name!$B:$F,3,FALSE)</f>
        <v>7Sense (Lenovo)</v>
      </c>
      <c r="AE628" s="10" t="str">
        <f>VLOOKUP(Data!$AB628,Name!$B:$F,4,FALSE)</f>
        <v>Second tier</v>
      </c>
      <c r="AF628" s="10" t="str">
        <f>VLOOKUP(Data!$AB628,Name!$B:$F,5,FALSE)</f>
        <v>Onsite</v>
      </c>
      <c r="AG628" s="38" t="s">
        <v>47</v>
      </c>
      <c r="AH628" s="38" t="s">
        <v>48</v>
      </c>
      <c r="AI628" s="38" t="s">
        <v>77</v>
      </c>
      <c r="AJ628" s="38" t="s">
        <v>3006</v>
      </c>
      <c r="AK628" s="38" t="s">
        <v>291</v>
      </c>
      <c r="AL628" s="43"/>
      <c r="AM628" s="38" t="s">
        <v>39</v>
      </c>
      <c r="AN628" s="38" t="s">
        <v>50</v>
      </c>
      <c r="AO628" s="44">
        <v>0</v>
      </c>
      <c r="AP628" s="39">
        <v>44826.691828703704</v>
      </c>
      <c r="AQ628" s="45" t="s">
        <v>41</v>
      </c>
      <c r="AR628">
        <f t="shared" si="39"/>
        <v>13</v>
      </c>
      <c r="AS628" s="35">
        <v>0.55972222222222223</v>
      </c>
    </row>
    <row r="629" spans="1:45" ht="24" customHeight="1">
      <c r="A629" s="10" t="s">
        <v>35</v>
      </c>
      <c r="B629" s="10" t="s">
        <v>1527</v>
      </c>
      <c r="C629" s="42">
        <v>44820.626388888886</v>
      </c>
      <c r="D629" s="42">
        <v>44820.561111111114</v>
      </c>
      <c r="E629" s="10">
        <v>2022</v>
      </c>
      <c r="F629" s="10">
        <f t="shared" si="36"/>
        <v>9</v>
      </c>
      <c r="G629" s="10">
        <f t="shared" si="37"/>
        <v>16</v>
      </c>
      <c r="H629" s="50">
        <f t="shared" si="38"/>
        <v>0.56111111111111112</v>
      </c>
      <c r="I629" s="40" t="s">
        <v>37</v>
      </c>
      <c r="J629" s="40" t="s">
        <v>39</v>
      </c>
      <c r="K629" s="37">
        <v>11758</v>
      </c>
      <c r="L629" s="41">
        <v>44825.436851851853</v>
      </c>
      <c r="M629" s="40" t="s">
        <v>3007</v>
      </c>
      <c r="N629" s="40" t="s">
        <v>45</v>
      </c>
      <c r="O629" s="41">
        <v>44820.625150462962</v>
      </c>
      <c r="P629" s="40" t="s">
        <v>40</v>
      </c>
      <c r="Q629" s="40" t="s">
        <v>56</v>
      </c>
      <c r="R629" s="37">
        <v>1</v>
      </c>
      <c r="S629" s="40" t="s">
        <v>135</v>
      </c>
      <c r="T629" s="37">
        <v>1</v>
      </c>
      <c r="U629" s="40" t="s">
        <v>41</v>
      </c>
      <c r="V629" s="37">
        <v>8370</v>
      </c>
      <c r="W629" s="40" t="s">
        <v>3008</v>
      </c>
      <c r="X629" s="40" t="s">
        <v>614</v>
      </c>
      <c r="Y629" s="40" t="s">
        <v>45</v>
      </c>
      <c r="Z629" s="40" t="s">
        <v>3009</v>
      </c>
      <c r="AA629" s="41">
        <v>44820.626956018517</v>
      </c>
      <c r="AB629" s="40" t="s">
        <v>96</v>
      </c>
      <c r="AC629" s="10" t="str">
        <f>VLOOKUP(Data!$AB629,Name!$B:$F,2,FALSE)</f>
        <v>E-sarabun</v>
      </c>
      <c r="AD629" s="10" t="str">
        <f>VLOOKUP(Data!$AB629,Name!$B:$F,3,FALSE)</f>
        <v>CRA</v>
      </c>
      <c r="AE629" s="10" t="str">
        <f>VLOOKUP(Data!$AB629,Name!$B:$F,4,FALSE)</f>
        <v>Second tier</v>
      </c>
      <c r="AF629" s="10" t="str">
        <f>VLOOKUP(Data!$AB629,Name!$B:$F,5,FALSE)</f>
        <v>Second tier</v>
      </c>
      <c r="AG629" s="40" t="s">
        <v>52</v>
      </c>
      <c r="AH629" s="40" t="s">
        <v>48</v>
      </c>
      <c r="AI629" s="40" t="s">
        <v>97</v>
      </c>
      <c r="AJ629" s="40" t="s">
        <v>3010</v>
      </c>
      <c r="AK629" s="40" t="s">
        <v>1535</v>
      </c>
      <c r="AL629" s="46"/>
      <c r="AM629" s="40" t="s">
        <v>39</v>
      </c>
      <c r="AN629" s="40" t="s">
        <v>53</v>
      </c>
      <c r="AO629" s="47">
        <v>0</v>
      </c>
      <c r="AP629" s="41">
        <v>44820.626956018517</v>
      </c>
      <c r="AQ629" s="48" t="s">
        <v>56</v>
      </c>
      <c r="AR629">
        <f t="shared" si="39"/>
        <v>13</v>
      </c>
      <c r="AS629" s="35">
        <v>0.56111111111111112</v>
      </c>
    </row>
    <row r="630" spans="1:45" ht="24" hidden="1" customHeight="1">
      <c r="A630" s="10" t="s">
        <v>35</v>
      </c>
      <c r="B630" s="10" t="s">
        <v>178</v>
      </c>
      <c r="C630" s="10"/>
      <c r="D630" s="42">
        <v>44820.5625</v>
      </c>
      <c r="E630" s="10">
        <v>2022</v>
      </c>
      <c r="F630" s="10">
        <f t="shared" si="36"/>
        <v>9</v>
      </c>
      <c r="G630" s="10">
        <f t="shared" si="37"/>
        <v>16</v>
      </c>
      <c r="H630" s="50">
        <f t="shared" si="38"/>
        <v>0.5625</v>
      </c>
      <c r="I630" s="38" t="s">
        <v>37</v>
      </c>
      <c r="J630" s="38" t="s">
        <v>39</v>
      </c>
      <c r="K630" s="36">
        <v>11759</v>
      </c>
      <c r="L630" s="39">
        <v>44826.676655092589</v>
      </c>
      <c r="M630" s="38" t="s">
        <v>38</v>
      </c>
      <c r="N630" s="38" t="s">
        <v>39</v>
      </c>
      <c r="O630" s="39"/>
      <c r="P630" s="38" t="s">
        <v>40</v>
      </c>
      <c r="Q630" s="38" t="s">
        <v>56</v>
      </c>
      <c r="R630" s="36">
        <v>1</v>
      </c>
      <c r="S630" s="38" t="s">
        <v>179</v>
      </c>
      <c r="T630" s="36">
        <v>0</v>
      </c>
      <c r="U630" s="38" t="s">
        <v>41</v>
      </c>
      <c r="V630" s="36">
        <v>6846</v>
      </c>
      <c r="W630" s="38" t="s">
        <v>998</v>
      </c>
      <c r="X630" s="38" t="s">
        <v>999</v>
      </c>
      <c r="Y630" s="38" t="s">
        <v>39</v>
      </c>
      <c r="Z630" s="38" t="s">
        <v>39</v>
      </c>
      <c r="AA630" s="39"/>
      <c r="AB630" s="38" t="s">
        <v>215</v>
      </c>
      <c r="AC630" s="10" t="str">
        <f>VLOOKUP(Data!$AB630,Name!$B:$F,2,FALSE)</f>
        <v>IT Support</v>
      </c>
      <c r="AD630" s="10" t="str">
        <f>VLOOKUP(Data!$AB630,Name!$B:$F,3,FALSE)</f>
        <v>CRA</v>
      </c>
      <c r="AE630" s="10" t="str">
        <f>VLOOKUP(Data!$AB630,Name!$B:$F,4,FALSE)</f>
        <v>Second tier</v>
      </c>
      <c r="AF630" s="10" t="str">
        <f>VLOOKUP(Data!$AB630,Name!$B:$F,5,FALSE)</f>
        <v>Onsite</v>
      </c>
      <c r="AG630" s="38" t="s">
        <v>47</v>
      </c>
      <c r="AH630" s="38" t="s">
        <v>160</v>
      </c>
      <c r="AI630" s="38" t="s">
        <v>182</v>
      </c>
      <c r="AJ630" s="38" t="s">
        <v>3011</v>
      </c>
      <c r="AK630" s="38" t="s">
        <v>1256</v>
      </c>
      <c r="AL630" s="43"/>
      <c r="AM630" s="38" t="s">
        <v>39</v>
      </c>
      <c r="AN630" s="38" t="s">
        <v>53</v>
      </c>
      <c r="AO630" s="44">
        <v>0</v>
      </c>
      <c r="AP630" s="39">
        <v>44832.45349537037</v>
      </c>
      <c r="AQ630" s="45" t="s">
        <v>56</v>
      </c>
      <c r="AR630">
        <f t="shared" si="39"/>
        <v>13</v>
      </c>
      <c r="AS630" s="35">
        <v>0.5625</v>
      </c>
    </row>
    <row r="631" spans="1:45" ht="24" hidden="1" customHeight="1">
      <c r="A631" s="10" t="s">
        <v>35</v>
      </c>
      <c r="B631" s="10" t="s">
        <v>73</v>
      </c>
      <c r="C631" s="42">
        <v>44823.525000000001</v>
      </c>
      <c r="D631" s="42">
        <v>44820.570138888892</v>
      </c>
      <c r="E631" s="10">
        <v>2022</v>
      </c>
      <c r="F631" s="10">
        <f t="shared" si="36"/>
        <v>9</v>
      </c>
      <c r="G631" s="10">
        <f t="shared" si="37"/>
        <v>16</v>
      </c>
      <c r="H631" s="50">
        <f t="shared" si="38"/>
        <v>0.57013888888888886</v>
      </c>
      <c r="I631" s="40" t="s">
        <v>37</v>
      </c>
      <c r="J631" s="40" t="s">
        <v>3012</v>
      </c>
      <c r="K631" s="37">
        <v>11760</v>
      </c>
      <c r="L631" s="41">
        <v>44833.387546296297</v>
      </c>
      <c r="M631" s="40" t="s">
        <v>38</v>
      </c>
      <c r="N631" s="40" t="s">
        <v>39</v>
      </c>
      <c r="O631" s="41"/>
      <c r="P631" s="40" t="s">
        <v>40</v>
      </c>
      <c r="Q631" s="40" t="s">
        <v>56</v>
      </c>
      <c r="R631" s="37">
        <v>1</v>
      </c>
      <c r="S631" s="40" t="s">
        <v>42</v>
      </c>
      <c r="T631" s="37">
        <v>0</v>
      </c>
      <c r="U631" s="40" t="s">
        <v>56</v>
      </c>
      <c r="V631" s="37">
        <v>8633</v>
      </c>
      <c r="W631" s="40" t="s">
        <v>213</v>
      </c>
      <c r="X631" s="40" t="s">
        <v>214</v>
      </c>
      <c r="Y631" s="40" t="s">
        <v>45</v>
      </c>
      <c r="Z631" s="40" t="s">
        <v>3013</v>
      </c>
      <c r="AA631" s="41">
        <v>44821.483495370368</v>
      </c>
      <c r="AB631" s="40" t="s">
        <v>46</v>
      </c>
      <c r="AC631" s="10" t="str">
        <f>VLOOKUP(Data!$AB631,Name!$B:$F,2,FALSE)</f>
        <v>IT Support</v>
      </c>
      <c r="AD631" s="10" t="str">
        <f>VLOOKUP(Data!$AB631,Name!$B:$F,3,FALSE)</f>
        <v>Point IT</v>
      </c>
      <c r="AE631" s="10" t="str">
        <f>VLOOKUP(Data!$AB631,Name!$B:$F,4,FALSE)</f>
        <v>Second tier</v>
      </c>
      <c r="AF631" s="10" t="str">
        <f>VLOOKUP(Data!$AB631,Name!$B:$F,5,FALSE)</f>
        <v>Onsite</v>
      </c>
      <c r="AG631" s="40" t="s">
        <v>47</v>
      </c>
      <c r="AH631" s="40" t="s">
        <v>48</v>
      </c>
      <c r="AI631" s="40" t="s">
        <v>77</v>
      </c>
      <c r="AJ631" s="40" t="s">
        <v>3014</v>
      </c>
      <c r="AK631" s="40" t="s">
        <v>786</v>
      </c>
      <c r="AL631" s="46">
        <v>44686</v>
      </c>
      <c r="AM631" s="40" t="s">
        <v>39</v>
      </c>
      <c r="AN631" s="40" t="s">
        <v>50</v>
      </c>
      <c r="AO631" s="47">
        <v>0</v>
      </c>
      <c r="AP631" s="41">
        <v>44824.406724537039</v>
      </c>
      <c r="AQ631" s="48" t="s">
        <v>56</v>
      </c>
      <c r="AR631">
        <f t="shared" si="39"/>
        <v>13</v>
      </c>
      <c r="AS631" s="35">
        <v>0.57013888888888886</v>
      </c>
    </row>
    <row r="632" spans="1:45" ht="24" hidden="1" customHeight="1">
      <c r="A632" s="10" t="s">
        <v>35</v>
      </c>
      <c r="B632" s="10" t="s">
        <v>178</v>
      </c>
      <c r="C632" s="42">
        <v>44825.4</v>
      </c>
      <c r="D632" s="42">
        <v>44820.581944444442</v>
      </c>
      <c r="E632" s="10">
        <v>2022</v>
      </c>
      <c r="F632" s="10">
        <f t="shared" si="36"/>
        <v>9</v>
      </c>
      <c r="G632" s="10">
        <f t="shared" si="37"/>
        <v>16</v>
      </c>
      <c r="H632" s="50">
        <f t="shared" si="38"/>
        <v>0.58194444444444449</v>
      </c>
      <c r="I632" s="38" t="s">
        <v>37</v>
      </c>
      <c r="J632" s="38" t="s">
        <v>39</v>
      </c>
      <c r="K632" s="36">
        <v>11761</v>
      </c>
      <c r="L632" s="39">
        <v>44827.47383101852</v>
      </c>
      <c r="M632" s="38" t="s">
        <v>38</v>
      </c>
      <c r="N632" s="38" t="s">
        <v>39</v>
      </c>
      <c r="O632" s="39"/>
      <c r="P632" s="38" t="s">
        <v>40</v>
      </c>
      <c r="Q632" s="38" t="s">
        <v>56</v>
      </c>
      <c r="R632" s="36">
        <v>1</v>
      </c>
      <c r="S632" s="38" t="s">
        <v>311</v>
      </c>
      <c r="T632" s="36">
        <v>0</v>
      </c>
      <c r="U632" s="38" t="s">
        <v>41</v>
      </c>
      <c r="V632" s="36">
        <v>8828</v>
      </c>
      <c r="W632" s="38" t="s">
        <v>857</v>
      </c>
      <c r="X632" s="38" t="s">
        <v>858</v>
      </c>
      <c r="Y632" s="38" t="s">
        <v>45</v>
      </c>
      <c r="Z632" s="38" t="s">
        <v>3015</v>
      </c>
      <c r="AA632" s="39">
        <v>44823.384282407409</v>
      </c>
      <c r="AB632" s="38" t="s">
        <v>59</v>
      </c>
      <c r="AC632" s="10" t="str">
        <f>VLOOKUP(Data!$AB632,Name!$B:$F,2,FALSE)</f>
        <v>PC Team</v>
      </c>
      <c r="AD632" s="10" t="str">
        <f>VLOOKUP(Data!$AB632,Name!$B:$F,3,FALSE)</f>
        <v>7Sense (Lenovo)</v>
      </c>
      <c r="AE632" s="10" t="str">
        <f>VLOOKUP(Data!$AB632,Name!$B:$F,4,FALSE)</f>
        <v>Second tier</v>
      </c>
      <c r="AF632" s="10" t="str">
        <f>VLOOKUP(Data!$AB632,Name!$B:$F,5,FALSE)</f>
        <v>Onsite</v>
      </c>
      <c r="AG632" s="38" t="s">
        <v>47</v>
      </c>
      <c r="AH632" s="38" t="s">
        <v>48</v>
      </c>
      <c r="AI632" s="38" t="s">
        <v>182</v>
      </c>
      <c r="AJ632" s="38" t="s">
        <v>859</v>
      </c>
      <c r="AK632" s="38" t="s">
        <v>3016</v>
      </c>
      <c r="AL632" s="43"/>
      <c r="AM632" s="38" t="s">
        <v>39</v>
      </c>
      <c r="AN632" s="38" t="s">
        <v>53</v>
      </c>
      <c r="AO632" s="44">
        <v>0</v>
      </c>
      <c r="AP632" s="39">
        <v>44825.400219907409</v>
      </c>
      <c r="AQ632" s="45" t="s">
        <v>56</v>
      </c>
      <c r="AR632">
        <f t="shared" si="39"/>
        <v>13</v>
      </c>
      <c r="AS632" s="35">
        <v>0.58194444444444449</v>
      </c>
    </row>
    <row r="633" spans="1:45" ht="24" customHeight="1">
      <c r="A633" s="10" t="s">
        <v>35</v>
      </c>
      <c r="B633" s="10" t="s">
        <v>1527</v>
      </c>
      <c r="C633" s="42">
        <v>44826.623611111114</v>
      </c>
      <c r="D633" s="42">
        <v>44820.59375</v>
      </c>
      <c r="E633" s="10">
        <v>2022</v>
      </c>
      <c r="F633" s="10">
        <f t="shared" si="36"/>
        <v>9</v>
      </c>
      <c r="G633" s="10">
        <f t="shared" si="37"/>
        <v>16</v>
      </c>
      <c r="H633" s="50">
        <f t="shared" si="38"/>
        <v>0.59375</v>
      </c>
      <c r="I633" s="40" t="s">
        <v>37</v>
      </c>
      <c r="J633" s="40" t="s">
        <v>39</v>
      </c>
      <c r="K633" s="37">
        <v>11762</v>
      </c>
      <c r="L633" s="41">
        <v>44825.46943287037</v>
      </c>
      <c r="M633" s="40" t="s">
        <v>3017</v>
      </c>
      <c r="N633" s="40" t="s">
        <v>45</v>
      </c>
      <c r="O633" s="41">
        <v>44820.610706018517</v>
      </c>
      <c r="P633" s="40" t="s">
        <v>40</v>
      </c>
      <c r="Q633" s="40" t="s">
        <v>56</v>
      </c>
      <c r="R633" s="37">
        <v>2</v>
      </c>
      <c r="S633" s="40" t="s">
        <v>135</v>
      </c>
      <c r="T633" s="37">
        <v>1</v>
      </c>
      <c r="U633" s="40" t="s">
        <v>41</v>
      </c>
      <c r="V633" s="37">
        <v>6401</v>
      </c>
      <c r="W633" s="40" t="s">
        <v>458</v>
      </c>
      <c r="X633" s="40" t="s">
        <v>459</v>
      </c>
      <c r="Y633" s="40" t="s">
        <v>66</v>
      </c>
      <c r="Z633" s="40" t="s">
        <v>3018</v>
      </c>
      <c r="AA633" s="41">
        <v>44826.624131944445</v>
      </c>
      <c r="AB633" s="40" t="s">
        <v>110</v>
      </c>
      <c r="AC633" s="10" t="str">
        <f>VLOOKUP(Data!$AB633,Name!$B:$F,2,FALSE)</f>
        <v>E-sarabun</v>
      </c>
      <c r="AD633" s="10" t="str">
        <f>VLOOKUP(Data!$AB633,Name!$B:$F,3,FALSE)</f>
        <v>CRA</v>
      </c>
      <c r="AE633" s="10" t="str">
        <f>VLOOKUP(Data!$AB633,Name!$B:$F,4,FALSE)</f>
        <v>Second tier</v>
      </c>
      <c r="AF633" s="10" t="str">
        <f>VLOOKUP(Data!$AB633,Name!$B:$F,5,FALSE)</f>
        <v>Second tier</v>
      </c>
      <c r="AG633" s="40" t="s">
        <v>47</v>
      </c>
      <c r="AH633" s="40" t="s">
        <v>48</v>
      </c>
      <c r="AI633" s="40" t="s">
        <v>97</v>
      </c>
      <c r="AJ633" s="40" t="s">
        <v>1718</v>
      </c>
      <c r="AK633" s="40" t="s">
        <v>1304</v>
      </c>
      <c r="AL633" s="46"/>
      <c r="AM633" s="40" t="s">
        <v>39</v>
      </c>
      <c r="AN633" s="40" t="s">
        <v>53</v>
      </c>
      <c r="AO633" s="47">
        <v>0</v>
      </c>
      <c r="AP633" s="41">
        <v>44826.624131944445</v>
      </c>
      <c r="AQ633" s="48" t="s">
        <v>56</v>
      </c>
      <c r="AR633">
        <f t="shared" si="39"/>
        <v>14</v>
      </c>
      <c r="AS633" s="35">
        <v>0.59375</v>
      </c>
    </row>
    <row r="634" spans="1:45" ht="24" hidden="1" customHeight="1">
      <c r="A634" s="10" t="s">
        <v>35</v>
      </c>
      <c r="B634" s="10" t="s">
        <v>171</v>
      </c>
      <c r="C634" s="42">
        <v>44820.631944444445</v>
      </c>
      <c r="D634" s="42">
        <v>44820.59375</v>
      </c>
      <c r="E634" s="10">
        <v>2022</v>
      </c>
      <c r="F634" s="10">
        <f t="shared" si="36"/>
        <v>9</v>
      </c>
      <c r="G634" s="10">
        <f t="shared" si="37"/>
        <v>16</v>
      </c>
      <c r="H634" s="50">
        <f t="shared" si="38"/>
        <v>0.59375</v>
      </c>
      <c r="I634" s="38" t="s">
        <v>37</v>
      </c>
      <c r="J634" s="38" t="s">
        <v>3019</v>
      </c>
      <c r="K634" s="36">
        <v>11763</v>
      </c>
      <c r="L634" s="39">
        <v>44832.607847222222</v>
      </c>
      <c r="M634" s="38" t="s">
        <v>38</v>
      </c>
      <c r="N634" s="38" t="s">
        <v>39</v>
      </c>
      <c r="O634" s="39"/>
      <c r="P634" s="38" t="s">
        <v>40</v>
      </c>
      <c r="Q634" s="38" t="s">
        <v>56</v>
      </c>
      <c r="R634" s="36">
        <v>1</v>
      </c>
      <c r="S634" s="38" t="s">
        <v>42</v>
      </c>
      <c r="T634" s="36">
        <v>0</v>
      </c>
      <c r="U634" s="38" t="s">
        <v>56</v>
      </c>
      <c r="V634" s="36">
        <v>8170</v>
      </c>
      <c r="W634" s="38" t="s">
        <v>169</v>
      </c>
      <c r="X634" s="38" t="s">
        <v>170</v>
      </c>
      <c r="Y634" s="38" t="s">
        <v>45</v>
      </c>
      <c r="Z634" s="38" t="s">
        <v>3020</v>
      </c>
      <c r="AA634" s="39">
        <v>44820.618750000001</v>
      </c>
      <c r="AB634" s="38" t="s">
        <v>94</v>
      </c>
      <c r="AC634" s="10" t="str">
        <f>VLOOKUP(Data!$AB634,Name!$B:$F,2,FALSE)</f>
        <v>IT Support</v>
      </c>
      <c r="AD634" s="10" t="str">
        <f>VLOOKUP(Data!$AB634,Name!$B:$F,3,FALSE)</f>
        <v>Point IT</v>
      </c>
      <c r="AE634" s="10" t="str">
        <f>VLOOKUP(Data!$AB634,Name!$B:$F,4,FALSE)</f>
        <v>Second tier</v>
      </c>
      <c r="AF634" s="10" t="str">
        <f>VLOOKUP(Data!$AB634,Name!$B:$F,5,FALSE)</f>
        <v>Onsite</v>
      </c>
      <c r="AG634" s="38" t="s">
        <v>47</v>
      </c>
      <c r="AH634" s="38" t="s">
        <v>48</v>
      </c>
      <c r="AI634" s="38" t="s">
        <v>173</v>
      </c>
      <c r="AJ634" s="38" t="s">
        <v>3021</v>
      </c>
      <c r="AK634" s="38" t="s">
        <v>621</v>
      </c>
      <c r="AL634" s="43"/>
      <c r="AM634" s="38" t="s">
        <v>39</v>
      </c>
      <c r="AN634" s="38" t="s">
        <v>50</v>
      </c>
      <c r="AO634" s="44">
        <v>0</v>
      </c>
      <c r="AP634" s="39">
        <v>44820.632152777776</v>
      </c>
      <c r="AQ634" s="45" t="s">
        <v>56</v>
      </c>
      <c r="AR634">
        <f t="shared" si="39"/>
        <v>14</v>
      </c>
      <c r="AS634" s="35">
        <v>0.59375</v>
      </c>
    </row>
    <row r="635" spans="1:45" ht="24" hidden="1" customHeight="1">
      <c r="A635" s="10" t="s">
        <v>35</v>
      </c>
      <c r="B635" s="10" t="s">
        <v>73</v>
      </c>
      <c r="C635" s="42">
        <v>44820.688888888886</v>
      </c>
      <c r="D635" s="42">
        <v>44820.597916666666</v>
      </c>
      <c r="E635" s="10">
        <v>2022</v>
      </c>
      <c r="F635" s="10">
        <f t="shared" si="36"/>
        <v>9</v>
      </c>
      <c r="G635" s="10">
        <f t="shared" si="37"/>
        <v>16</v>
      </c>
      <c r="H635" s="50">
        <f t="shared" si="38"/>
        <v>0.59791666666666665</v>
      </c>
      <c r="I635" s="40" t="s">
        <v>37</v>
      </c>
      <c r="J635" s="40" t="s">
        <v>3022</v>
      </c>
      <c r="K635" s="37">
        <v>11764</v>
      </c>
      <c r="L635" s="41">
        <v>44832.64644675926</v>
      </c>
      <c r="M635" s="40" t="s">
        <v>38</v>
      </c>
      <c r="N635" s="40" t="s">
        <v>39</v>
      </c>
      <c r="O635" s="41"/>
      <c r="P635" s="40" t="s">
        <v>40</v>
      </c>
      <c r="Q635" s="40" t="s">
        <v>56</v>
      </c>
      <c r="R635" s="37">
        <v>1</v>
      </c>
      <c r="S635" s="40" t="s">
        <v>42</v>
      </c>
      <c r="T635" s="37">
        <v>0</v>
      </c>
      <c r="U635" s="40" t="s">
        <v>56</v>
      </c>
      <c r="V635" s="37">
        <v>972456453</v>
      </c>
      <c r="W635" s="40" t="s">
        <v>3023</v>
      </c>
      <c r="X635" s="40" t="s">
        <v>3024</v>
      </c>
      <c r="Y635" s="40" t="s">
        <v>45</v>
      </c>
      <c r="Z635" s="40" t="s">
        <v>3025</v>
      </c>
      <c r="AA635" s="41">
        <v>44820.641817129632</v>
      </c>
      <c r="AB635" s="40" t="s">
        <v>81</v>
      </c>
      <c r="AC635" s="10" t="str">
        <f>VLOOKUP(Data!$AB635,Name!$B:$F,2,FALSE)</f>
        <v>IT Support</v>
      </c>
      <c r="AD635" s="10" t="str">
        <f>VLOOKUP(Data!$AB635,Name!$B:$F,3,FALSE)</f>
        <v>Point IT</v>
      </c>
      <c r="AE635" s="10" t="str">
        <f>VLOOKUP(Data!$AB635,Name!$B:$F,4,FALSE)</f>
        <v>Second tier</v>
      </c>
      <c r="AF635" s="10" t="str">
        <f>VLOOKUP(Data!$AB635,Name!$B:$F,5,FALSE)</f>
        <v>Onsite</v>
      </c>
      <c r="AG635" s="40" t="s">
        <v>47</v>
      </c>
      <c r="AH635" s="40" t="s">
        <v>48</v>
      </c>
      <c r="AI635" s="40" t="s">
        <v>161</v>
      </c>
      <c r="AJ635" s="40" t="s">
        <v>3026</v>
      </c>
      <c r="AK635" s="40" t="s">
        <v>714</v>
      </c>
      <c r="AL635" s="46"/>
      <c r="AM635" s="40" t="s">
        <v>39</v>
      </c>
      <c r="AN635" s="40" t="s">
        <v>50</v>
      </c>
      <c r="AO635" s="47">
        <v>0</v>
      </c>
      <c r="AP635" s="41">
        <v>44820.689502314817</v>
      </c>
      <c r="AQ635" s="48" t="s">
        <v>56</v>
      </c>
      <c r="AR635">
        <f t="shared" si="39"/>
        <v>14</v>
      </c>
      <c r="AS635" s="35">
        <v>0.59791666666666665</v>
      </c>
    </row>
    <row r="636" spans="1:45" ht="24" hidden="1" customHeight="1">
      <c r="A636" s="10" t="s">
        <v>35</v>
      </c>
      <c r="B636" s="10" t="s">
        <v>73</v>
      </c>
      <c r="C636" s="42">
        <v>44827.4</v>
      </c>
      <c r="D636" s="42">
        <v>44820.606249999997</v>
      </c>
      <c r="E636" s="10">
        <v>2022</v>
      </c>
      <c r="F636" s="10">
        <f t="shared" si="36"/>
        <v>9</v>
      </c>
      <c r="G636" s="10">
        <f t="shared" si="37"/>
        <v>16</v>
      </c>
      <c r="H636" s="50">
        <f t="shared" si="38"/>
        <v>0.60625000000000007</v>
      </c>
      <c r="I636" s="38" t="s">
        <v>37</v>
      </c>
      <c r="J636" s="38" t="s">
        <v>3027</v>
      </c>
      <c r="K636" s="36">
        <v>11765</v>
      </c>
      <c r="L636" s="39">
        <v>44838.673692129632</v>
      </c>
      <c r="M636" s="38" t="s">
        <v>38</v>
      </c>
      <c r="N636" s="38" t="s">
        <v>39</v>
      </c>
      <c r="O636" s="39"/>
      <c r="P636" s="38" t="s">
        <v>40</v>
      </c>
      <c r="Q636" s="38" t="s">
        <v>56</v>
      </c>
      <c r="R636" s="36">
        <v>2</v>
      </c>
      <c r="S636" s="38" t="s">
        <v>127</v>
      </c>
      <c r="T636" s="36">
        <v>0</v>
      </c>
      <c r="U636" s="38" t="s">
        <v>56</v>
      </c>
      <c r="V636" s="36">
        <v>8667</v>
      </c>
      <c r="W636" s="38" t="s">
        <v>551</v>
      </c>
      <c r="X636" s="38" t="s">
        <v>552</v>
      </c>
      <c r="Y636" s="38" t="s">
        <v>45</v>
      </c>
      <c r="Z636" s="38" t="s">
        <v>3028</v>
      </c>
      <c r="AA636" s="39">
        <v>44825.382175925923</v>
      </c>
      <c r="AB636" s="38" t="s">
        <v>51</v>
      </c>
      <c r="AC636" s="10" t="str">
        <f>VLOOKUP(Data!$AB636,Name!$B:$F,2,FALSE)</f>
        <v>IT Support</v>
      </c>
      <c r="AD636" s="10" t="str">
        <f>VLOOKUP(Data!$AB636,Name!$B:$F,3,FALSE)</f>
        <v>Point IT</v>
      </c>
      <c r="AE636" s="10" t="str">
        <f>VLOOKUP(Data!$AB636,Name!$B:$F,4,FALSE)</f>
        <v>Second tier</v>
      </c>
      <c r="AF636" s="10" t="str">
        <f>VLOOKUP(Data!$AB636,Name!$B:$F,5,FALSE)</f>
        <v>Onsite</v>
      </c>
      <c r="AG636" s="38" t="s">
        <v>47</v>
      </c>
      <c r="AH636" s="38" t="s">
        <v>48</v>
      </c>
      <c r="AI636" s="38" t="s">
        <v>206</v>
      </c>
      <c r="AJ636" s="38" t="s">
        <v>3029</v>
      </c>
      <c r="AK636" s="38" t="s">
        <v>565</v>
      </c>
      <c r="AL636" s="43"/>
      <c r="AM636" s="38" t="s">
        <v>39</v>
      </c>
      <c r="AN636" s="38" t="s">
        <v>50</v>
      </c>
      <c r="AO636" s="44">
        <v>0</v>
      </c>
      <c r="AP636" s="39">
        <v>44827.400081018517</v>
      </c>
      <c r="AQ636" s="45" t="s">
        <v>56</v>
      </c>
      <c r="AR636">
        <f t="shared" si="39"/>
        <v>14</v>
      </c>
      <c r="AS636" s="35">
        <v>0.60625000000000007</v>
      </c>
    </row>
    <row r="637" spans="1:45" ht="24" hidden="1" customHeight="1">
      <c r="A637" s="10" t="s">
        <v>35</v>
      </c>
      <c r="B637" s="10" t="s">
        <v>178</v>
      </c>
      <c r="C637" s="42">
        <v>44834.693055555559</v>
      </c>
      <c r="D637" s="42">
        <v>44820.631944444445</v>
      </c>
      <c r="E637" s="10">
        <v>2022</v>
      </c>
      <c r="F637" s="10">
        <f t="shared" si="36"/>
        <v>9</v>
      </c>
      <c r="G637" s="10">
        <f t="shared" si="37"/>
        <v>16</v>
      </c>
      <c r="H637" s="50">
        <f t="shared" si="38"/>
        <v>0.63194444444444442</v>
      </c>
      <c r="I637" s="40" t="s">
        <v>37</v>
      </c>
      <c r="J637" s="40" t="s">
        <v>39</v>
      </c>
      <c r="K637" s="37">
        <v>11766</v>
      </c>
      <c r="L637" s="41">
        <v>44825.507407407407</v>
      </c>
      <c r="M637" s="40" t="s">
        <v>38</v>
      </c>
      <c r="N637" s="40" t="s">
        <v>39</v>
      </c>
      <c r="O637" s="41"/>
      <c r="P637" s="40" t="s">
        <v>40</v>
      </c>
      <c r="Q637" s="40" t="s">
        <v>56</v>
      </c>
      <c r="R637" s="37">
        <v>1</v>
      </c>
      <c r="S637" s="40" t="s">
        <v>311</v>
      </c>
      <c r="T637" s="37">
        <v>0</v>
      </c>
      <c r="U637" s="40" t="s">
        <v>41</v>
      </c>
      <c r="V637" s="37">
        <v>8805</v>
      </c>
      <c r="W637" s="40" t="s">
        <v>388</v>
      </c>
      <c r="X637" s="40" t="s">
        <v>389</v>
      </c>
      <c r="Y637" s="40" t="s">
        <v>66</v>
      </c>
      <c r="Z637" s="40" t="s">
        <v>3030</v>
      </c>
      <c r="AA637" s="41">
        <v>44832.674467592595</v>
      </c>
      <c r="AB637" s="40" t="s">
        <v>149</v>
      </c>
      <c r="AC637" s="10" t="str">
        <f>VLOOKUP(Data!$AB637,Name!$B:$F,2,FALSE)</f>
        <v>Application Support</v>
      </c>
      <c r="AD637" s="10" t="str">
        <f>VLOOKUP(Data!$AB637,Name!$B:$F,3,FALSE)</f>
        <v>CRA</v>
      </c>
      <c r="AE637" s="10" t="str">
        <f>VLOOKUP(Data!$AB637,Name!$B:$F,4,FALSE)</f>
        <v>Second tier</v>
      </c>
      <c r="AF637" s="10" t="str">
        <f>VLOOKUP(Data!$AB637,Name!$B:$F,5,FALSE)</f>
        <v>Second tier</v>
      </c>
      <c r="AG637" s="40" t="s">
        <v>47</v>
      </c>
      <c r="AH637" s="40" t="s">
        <v>48</v>
      </c>
      <c r="AI637" s="40" t="s">
        <v>283</v>
      </c>
      <c r="AJ637" s="40" t="s">
        <v>3031</v>
      </c>
      <c r="AK637" s="40" t="s">
        <v>39</v>
      </c>
      <c r="AL637" s="46"/>
      <c r="AM637" s="40" t="s">
        <v>39</v>
      </c>
      <c r="AN637" s="40" t="s">
        <v>53</v>
      </c>
      <c r="AO637" s="47">
        <v>0</v>
      </c>
      <c r="AP637" s="41">
        <v>44834.693310185183</v>
      </c>
      <c r="AQ637" s="48" t="s">
        <v>56</v>
      </c>
      <c r="AR637">
        <f t="shared" si="39"/>
        <v>15</v>
      </c>
      <c r="AS637" s="35">
        <v>0.63194444444444442</v>
      </c>
    </row>
    <row r="638" spans="1:45" ht="24" customHeight="1">
      <c r="A638" s="10" t="s">
        <v>35</v>
      </c>
      <c r="B638" s="10" t="s">
        <v>1527</v>
      </c>
      <c r="C638" s="42">
        <v>44820.648611111108</v>
      </c>
      <c r="D638" s="42">
        <v>44820.638888888891</v>
      </c>
      <c r="E638" s="10">
        <v>2022</v>
      </c>
      <c r="F638" s="10">
        <f t="shared" si="36"/>
        <v>9</v>
      </c>
      <c r="G638" s="10">
        <f t="shared" si="37"/>
        <v>16</v>
      </c>
      <c r="H638" s="50">
        <f t="shared" si="38"/>
        <v>0.63888888888888895</v>
      </c>
      <c r="I638" s="38" t="s">
        <v>37</v>
      </c>
      <c r="J638" s="38" t="s">
        <v>39</v>
      </c>
      <c r="K638" s="36">
        <v>11767</v>
      </c>
      <c r="L638" s="39">
        <v>44825.514189814814</v>
      </c>
      <c r="M638" s="38" t="s">
        <v>38</v>
      </c>
      <c r="N638" s="38" t="s">
        <v>39</v>
      </c>
      <c r="O638" s="39"/>
      <c r="P638" s="38" t="s">
        <v>40</v>
      </c>
      <c r="Q638" s="38" t="s">
        <v>56</v>
      </c>
      <c r="R638" s="36">
        <v>1</v>
      </c>
      <c r="S638" s="38" t="s">
        <v>135</v>
      </c>
      <c r="T638" s="36">
        <v>0</v>
      </c>
      <c r="U638" s="38" t="s">
        <v>41</v>
      </c>
      <c r="V638" s="36">
        <v>6784</v>
      </c>
      <c r="W638" s="38" t="s">
        <v>763</v>
      </c>
      <c r="X638" s="38" t="s">
        <v>1406</v>
      </c>
      <c r="Y638" s="38" t="s">
        <v>45</v>
      </c>
      <c r="Z638" s="38" t="s">
        <v>3032</v>
      </c>
      <c r="AA638" s="39">
        <v>44820.649293981478</v>
      </c>
      <c r="AB638" s="38" t="s">
        <v>96</v>
      </c>
      <c r="AC638" s="10" t="str">
        <f>VLOOKUP(Data!$AB638,Name!$B:$F,2,FALSE)</f>
        <v>E-sarabun</v>
      </c>
      <c r="AD638" s="10" t="str">
        <f>VLOOKUP(Data!$AB638,Name!$B:$F,3,FALSE)</f>
        <v>CRA</v>
      </c>
      <c r="AE638" s="10" t="str">
        <f>VLOOKUP(Data!$AB638,Name!$B:$F,4,FALSE)</f>
        <v>Second tier</v>
      </c>
      <c r="AF638" s="10" t="str">
        <f>VLOOKUP(Data!$AB638,Name!$B:$F,5,FALSE)</f>
        <v>Second tier</v>
      </c>
      <c r="AG638" s="38" t="s">
        <v>47</v>
      </c>
      <c r="AH638" s="38" t="s">
        <v>48</v>
      </c>
      <c r="AI638" s="38" t="s">
        <v>97</v>
      </c>
      <c r="AJ638" s="38" t="s">
        <v>1013</v>
      </c>
      <c r="AK638" s="38" t="s">
        <v>764</v>
      </c>
      <c r="AL638" s="43"/>
      <c r="AM638" s="38" t="s">
        <v>39</v>
      </c>
      <c r="AN638" s="38" t="s">
        <v>53</v>
      </c>
      <c r="AO638" s="44">
        <v>0</v>
      </c>
      <c r="AP638" s="39">
        <v>44820.649293981478</v>
      </c>
      <c r="AQ638" s="45" t="s">
        <v>56</v>
      </c>
      <c r="AR638">
        <f t="shared" si="39"/>
        <v>15</v>
      </c>
      <c r="AS638" s="35">
        <v>0.63888888888888895</v>
      </c>
    </row>
    <row r="639" spans="1:45" ht="24" hidden="1" customHeight="1">
      <c r="A639" s="10" t="s">
        <v>35</v>
      </c>
      <c r="B639" s="10" t="s">
        <v>329</v>
      </c>
      <c r="C639" s="10"/>
      <c r="D639" s="42">
        <v>44820.638888888891</v>
      </c>
      <c r="E639" s="10">
        <v>2022</v>
      </c>
      <c r="F639" s="10">
        <f t="shared" si="36"/>
        <v>9</v>
      </c>
      <c r="G639" s="10">
        <f t="shared" si="37"/>
        <v>16</v>
      </c>
      <c r="H639" s="50">
        <f t="shared" si="38"/>
        <v>0.63888888888888895</v>
      </c>
      <c r="I639" s="40" t="s">
        <v>37</v>
      </c>
      <c r="J639" s="40" t="s">
        <v>39</v>
      </c>
      <c r="K639" s="37">
        <v>11768</v>
      </c>
      <c r="L639" s="41">
        <v>44841.5</v>
      </c>
      <c r="M639" s="40" t="s">
        <v>38</v>
      </c>
      <c r="N639" s="40" t="s">
        <v>39</v>
      </c>
      <c r="O639" s="41"/>
      <c r="P639" s="40" t="s">
        <v>40</v>
      </c>
      <c r="Q639" s="40" t="s">
        <v>56</v>
      </c>
      <c r="R639" s="37">
        <v>1</v>
      </c>
      <c r="S639" s="40" t="s">
        <v>102</v>
      </c>
      <c r="T639" s="37">
        <v>0</v>
      </c>
      <c r="U639" s="40" t="s">
        <v>41</v>
      </c>
      <c r="V639" s="37">
        <v>8672</v>
      </c>
      <c r="W639" s="40" t="s">
        <v>551</v>
      </c>
      <c r="X639" s="40" t="s">
        <v>552</v>
      </c>
      <c r="Y639" s="40" t="s">
        <v>39</v>
      </c>
      <c r="Z639" s="40" t="s">
        <v>39</v>
      </c>
      <c r="AA639" s="41"/>
      <c r="AB639" s="40" t="s">
        <v>159</v>
      </c>
      <c r="AC639" s="10" t="str">
        <f>VLOOKUP(Data!$AB639,Name!$B:$F,2,FALSE)</f>
        <v>Programer</v>
      </c>
      <c r="AD639" s="10" t="str">
        <f>VLOOKUP(Data!$AB639,Name!$B:$F,3,FALSE)</f>
        <v>CRA</v>
      </c>
      <c r="AE639" s="10" t="str">
        <f>VLOOKUP(Data!$AB639,Name!$B:$F,4,FALSE)</f>
        <v>Second tier</v>
      </c>
      <c r="AF639" s="10" t="str">
        <f>VLOOKUP(Data!$AB639,Name!$B:$F,5,FALSE)</f>
        <v>Second tier</v>
      </c>
      <c r="AG639" s="40" t="s">
        <v>47</v>
      </c>
      <c r="AH639" s="40" t="s">
        <v>160</v>
      </c>
      <c r="AI639" s="40" t="s">
        <v>330</v>
      </c>
      <c r="AJ639" s="40" t="s">
        <v>3033</v>
      </c>
      <c r="AK639" s="40" t="s">
        <v>328</v>
      </c>
      <c r="AL639" s="46"/>
      <c r="AM639" s="40" t="s">
        <v>39</v>
      </c>
      <c r="AN639" s="40" t="s">
        <v>53</v>
      </c>
      <c r="AO639" s="47">
        <v>0</v>
      </c>
      <c r="AP639" s="41">
        <v>44833.710069444445</v>
      </c>
      <c r="AQ639" s="48" t="s">
        <v>56</v>
      </c>
      <c r="AR639">
        <f t="shared" si="39"/>
        <v>15</v>
      </c>
      <c r="AS639" s="35">
        <v>0.63888888888888895</v>
      </c>
    </row>
    <row r="640" spans="1:45" ht="24" hidden="1" customHeight="1">
      <c r="A640" s="10" t="s">
        <v>35</v>
      </c>
      <c r="B640" s="10" t="s">
        <v>178</v>
      </c>
      <c r="C640" s="10"/>
      <c r="D640" s="42">
        <v>44820.63958333333</v>
      </c>
      <c r="E640" s="10">
        <v>2022</v>
      </c>
      <c r="F640" s="10">
        <f t="shared" si="36"/>
        <v>9</v>
      </c>
      <c r="G640" s="10">
        <f t="shared" si="37"/>
        <v>16</v>
      </c>
      <c r="H640" s="50">
        <f t="shared" si="38"/>
        <v>0.63958333333333328</v>
      </c>
      <c r="I640" s="38" t="s">
        <v>37</v>
      </c>
      <c r="J640" s="38" t="s">
        <v>3034</v>
      </c>
      <c r="K640" s="36">
        <v>11769</v>
      </c>
      <c r="L640" s="39">
        <v>44834.640497685185</v>
      </c>
      <c r="M640" s="38" t="s">
        <v>1482</v>
      </c>
      <c r="N640" s="38" t="s">
        <v>45</v>
      </c>
      <c r="O640" s="39">
        <v>44820.642118055555</v>
      </c>
      <c r="P640" s="38" t="s">
        <v>40</v>
      </c>
      <c r="Q640" s="38" t="s">
        <v>56</v>
      </c>
      <c r="R640" s="36">
        <v>3</v>
      </c>
      <c r="S640" s="38" t="s">
        <v>179</v>
      </c>
      <c r="T640" s="36">
        <v>1</v>
      </c>
      <c r="U640" s="38" t="s">
        <v>56</v>
      </c>
      <c r="V640" s="36">
        <v>821694645</v>
      </c>
      <c r="W640" s="38" t="s">
        <v>3035</v>
      </c>
      <c r="X640" s="38" t="s">
        <v>3036</v>
      </c>
      <c r="Y640" s="38" t="s">
        <v>39</v>
      </c>
      <c r="Z640" s="38" t="s">
        <v>39</v>
      </c>
      <c r="AA640" s="39"/>
      <c r="AB640" s="38" t="s">
        <v>85</v>
      </c>
      <c r="AC640" s="10" t="str">
        <f>VLOOKUP(Data!$AB640,Name!$B:$F,2,FALSE)</f>
        <v>IT Support</v>
      </c>
      <c r="AD640" s="10" t="str">
        <f>VLOOKUP(Data!$AB640,Name!$B:$F,3,FALSE)</f>
        <v>Point IT</v>
      </c>
      <c r="AE640" s="10" t="str">
        <f>VLOOKUP(Data!$AB640,Name!$B:$F,4,FALSE)</f>
        <v>Second tier</v>
      </c>
      <c r="AF640" s="10" t="str">
        <f>VLOOKUP(Data!$AB640,Name!$B:$F,5,FALSE)</f>
        <v>Onsite</v>
      </c>
      <c r="AG640" s="38" t="s">
        <v>47</v>
      </c>
      <c r="AH640" s="38" t="s">
        <v>216</v>
      </c>
      <c r="AI640" s="38" t="s">
        <v>182</v>
      </c>
      <c r="AJ640" s="38" t="s">
        <v>3037</v>
      </c>
      <c r="AK640" s="38" t="s">
        <v>537</v>
      </c>
      <c r="AL640" s="43"/>
      <c r="AM640" s="38" t="s">
        <v>39</v>
      </c>
      <c r="AN640" s="38" t="s">
        <v>53</v>
      </c>
      <c r="AO640" s="44">
        <v>0</v>
      </c>
      <c r="AP640" s="39">
        <v>44825.659247685187</v>
      </c>
      <c r="AQ640" s="45" t="s">
        <v>56</v>
      </c>
      <c r="AR640">
        <f t="shared" si="39"/>
        <v>15</v>
      </c>
      <c r="AS640" s="35">
        <v>0.63958333333333328</v>
      </c>
    </row>
    <row r="641" spans="1:45" ht="24" customHeight="1">
      <c r="A641" s="10" t="s">
        <v>35</v>
      </c>
      <c r="B641" s="10" t="s">
        <v>1527</v>
      </c>
      <c r="C641" s="42">
        <v>44820.64166666667</v>
      </c>
      <c r="D641" s="42">
        <v>44820.64166666667</v>
      </c>
      <c r="E641" s="10">
        <v>2022</v>
      </c>
      <c r="F641" s="10">
        <f t="shared" si="36"/>
        <v>9</v>
      </c>
      <c r="G641" s="10">
        <f t="shared" si="37"/>
        <v>16</v>
      </c>
      <c r="H641" s="50">
        <f t="shared" si="38"/>
        <v>0.64166666666666672</v>
      </c>
      <c r="I641" s="40" t="s">
        <v>37</v>
      </c>
      <c r="J641" s="40" t="s">
        <v>3038</v>
      </c>
      <c r="K641" s="37">
        <v>11770</v>
      </c>
      <c r="L641" s="41">
        <v>44825.520960648151</v>
      </c>
      <c r="M641" s="40" t="s">
        <v>38</v>
      </c>
      <c r="N641" s="40" t="s">
        <v>39</v>
      </c>
      <c r="O641" s="41"/>
      <c r="P641" s="40" t="s">
        <v>40</v>
      </c>
      <c r="Q641" s="40" t="s">
        <v>41</v>
      </c>
      <c r="R641" s="37">
        <v>1</v>
      </c>
      <c r="S641" s="40" t="s">
        <v>42</v>
      </c>
      <c r="T641" s="37">
        <v>0</v>
      </c>
      <c r="U641" s="40" t="s">
        <v>41</v>
      </c>
      <c r="V641" s="37">
        <v>642175520</v>
      </c>
      <c r="W641" s="40" t="s">
        <v>194</v>
      </c>
      <c r="X641" s="40" t="s">
        <v>195</v>
      </c>
      <c r="Y641" s="40" t="s">
        <v>45</v>
      </c>
      <c r="Z641" s="40" t="s">
        <v>233</v>
      </c>
      <c r="AA641" s="41">
        <v>44820.642210648148</v>
      </c>
      <c r="AB641" s="40" t="s">
        <v>196</v>
      </c>
      <c r="AC641" s="10" t="str">
        <f>VLOOKUP(Data!$AB641,Name!$B:$F,2,FALSE)</f>
        <v>Application Support</v>
      </c>
      <c r="AD641" s="10" t="str">
        <f>VLOOKUP(Data!$AB641,Name!$B:$F,3,FALSE)</f>
        <v>CRA</v>
      </c>
      <c r="AE641" s="10" t="str">
        <f>VLOOKUP(Data!$AB641,Name!$B:$F,4,FALSE)</f>
        <v>Second tier</v>
      </c>
      <c r="AF641" s="10" t="str">
        <f>VLOOKUP(Data!$AB641,Name!$B:$F,5,FALSE)</f>
        <v>Second tier</v>
      </c>
      <c r="AG641" s="40" t="s">
        <v>52</v>
      </c>
      <c r="AH641" s="40" t="s">
        <v>48</v>
      </c>
      <c r="AI641" s="40" t="s">
        <v>197</v>
      </c>
      <c r="AJ641" s="40" t="s">
        <v>3039</v>
      </c>
      <c r="AK641" s="40" t="s">
        <v>538</v>
      </c>
      <c r="AL641" s="46"/>
      <c r="AM641" s="40" t="s">
        <v>39</v>
      </c>
      <c r="AN641" s="40" t="s">
        <v>50</v>
      </c>
      <c r="AO641" s="47">
        <v>0</v>
      </c>
      <c r="AP641" s="41">
        <v>44820.645960648151</v>
      </c>
      <c r="AQ641" s="48" t="s">
        <v>41</v>
      </c>
      <c r="AR641">
        <f t="shared" si="39"/>
        <v>15</v>
      </c>
      <c r="AS641" s="35">
        <v>0.64166666666666672</v>
      </c>
    </row>
    <row r="642" spans="1:45" ht="24" customHeight="1">
      <c r="A642" s="10" t="s">
        <v>35</v>
      </c>
      <c r="B642" s="10" t="s">
        <v>1527</v>
      </c>
      <c r="C642" s="42">
        <v>44820.643750000003</v>
      </c>
      <c r="D642" s="42">
        <v>44820.643055555556</v>
      </c>
      <c r="E642" s="10">
        <v>2022</v>
      </c>
      <c r="F642" s="10">
        <f t="shared" si="36"/>
        <v>9</v>
      </c>
      <c r="G642" s="10">
        <f t="shared" si="37"/>
        <v>16</v>
      </c>
      <c r="H642" s="50">
        <f t="shared" si="38"/>
        <v>0.6430555555555556</v>
      </c>
      <c r="I642" s="38" t="s">
        <v>37</v>
      </c>
      <c r="J642" s="38" t="s">
        <v>3040</v>
      </c>
      <c r="K642" s="36">
        <v>11771</v>
      </c>
      <c r="L642" s="39">
        <v>44841.338530092595</v>
      </c>
      <c r="M642" s="38" t="s">
        <v>38</v>
      </c>
      <c r="N642" s="38" t="s">
        <v>39</v>
      </c>
      <c r="O642" s="39"/>
      <c r="P642" s="38" t="s">
        <v>40</v>
      </c>
      <c r="Q642" s="38" t="s">
        <v>41</v>
      </c>
      <c r="R642" s="36">
        <v>1</v>
      </c>
      <c r="S642" s="38" t="s">
        <v>42</v>
      </c>
      <c r="T642" s="36">
        <v>0</v>
      </c>
      <c r="U642" s="38" t="s">
        <v>41</v>
      </c>
      <c r="V642" s="36">
        <v>642175520</v>
      </c>
      <c r="W642" s="38" t="s">
        <v>194</v>
      </c>
      <c r="X642" s="38" t="s">
        <v>195</v>
      </c>
      <c r="Y642" s="38" t="s">
        <v>45</v>
      </c>
      <c r="Z642" s="38" t="s">
        <v>750</v>
      </c>
      <c r="AA642" s="39">
        <v>44820.643773148149</v>
      </c>
      <c r="AB642" s="38" t="s">
        <v>196</v>
      </c>
      <c r="AC642" s="10" t="str">
        <f>VLOOKUP(Data!$AB642,Name!$B:$F,2,FALSE)</f>
        <v>Application Support</v>
      </c>
      <c r="AD642" s="10" t="str">
        <f>VLOOKUP(Data!$AB642,Name!$B:$F,3,FALSE)</f>
        <v>CRA</v>
      </c>
      <c r="AE642" s="10" t="str">
        <f>VLOOKUP(Data!$AB642,Name!$B:$F,4,FALSE)</f>
        <v>Second tier</v>
      </c>
      <c r="AF642" s="10" t="str">
        <f>VLOOKUP(Data!$AB642,Name!$B:$F,5,FALSE)</f>
        <v>Second tier</v>
      </c>
      <c r="AG642" s="38" t="s">
        <v>235</v>
      </c>
      <c r="AH642" s="38" t="s">
        <v>48</v>
      </c>
      <c r="AI642" s="38" t="s">
        <v>197</v>
      </c>
      <c r="AJ642" s="38" t="s">
        <v>3041</v>
      </c>
      <c r="AK642" s="38" t="s">
        <v>538</v>
      </c>
      <c r="AL642" s="43"/>
      <c r="AM642" s="38" t="s">
        <v>39</v>
      </c>
      <c r="AN642" s="38" t="s">
        <v>50</v>
      </c>
      <c r="AO642" s="44">
        <v>0</v>
      </c>
      <c r="AP642" s="39">
        <v>44838.463530092595</v>
      </c>
      <c r="AQ642" s="45" t="s">
        <v>41</v>
      </c>
      <c r="AR642">
        <f t="shared" si="39"/>
        <v>15</v>
      </c>
      <c r="AS642" s="35">
        <v>0.6430555555555556</v>
      </c>
    </row>
    <row r="643" spans="1:45" ht="24" customHeight="1">
      <c r="A643" s="10" t="s">
        <v>35</v>
      </c>
      <c r="B643" s="10" t="s">
        <v>1527</v>
      </c>
      <c r="C643" s="42">
        <v>44820.645138888889</v>
      </c>
      <c r="D643" s="42">
        <v>44820.644444444442</v>
      </c>
      <c r="E643" s="10">
        <v>2022</v>
      </c>
      <c r="F643" s="10">
        <f t="shared" ref="F643:F706" si="40">MONTH(D643)</f>
        <v>9</v>
      </c>
      <c r="G643" s="10">
        <f t="shared" ref="G643:G706" si="41">DAY(D643)</f>
        <v>16</v>
      </c>
      <c r="H643" s="50">
        <f t="shared" ref="H643:H706" si="42">TIME(HOUR(D643),MINUTE(D643),SECOND(D643))</f>
        <v>0.64444444444444449</v>
      </c>
      <c r="I643" s="40" t="s">
        <v>37</v>
      </c>
      <c r="J643" s="40" t="s">
        <v>3042</v>
      </c>
      <c r="K643" s="37">
        <v>11772</v>
      </c>
      <c r="L643" s="41">
        <v>44841.338379629633</v>
      </c>
      <c r="M643" s="40" t="s">
        <v>38</v>
      </c>
      <c r="N643" s="40" t="s">
        <v>39</v>
      </c>
      <c r="O643" s="41"/>
      <c r="P643" s="40" t="s">
        <v>40</v>
      </c>
      <c r="Q643" s="40" t="s">
        <v>41</v>
      </c>
      <c r="R643" s="37">
        <v>1</v>
      </c>
      <c r="S643" s="40" t="s">
        <v>42</v>
      </c>
      <c r="T643" s="37">
        <v>0</v>
      </c>
      <c r="U643" s="40" t="s">
        <v>41</v>
      </c>
      <c r="V643" s="37">
        <v>642175520</v>
      </c>
      <c r="W643" s="40" t="s">
        <v>194</v>
      </c>
      <c r="X643" s="40" t="s">
        <v>195</v>
      </c>
      <c r="Y643" s="40" t="s">
        <v>45</v>
      </c>
      <c r="Z643" s="40" t="s">
        <v>747</v>
      </c>
      <c r="AA643" s="41">
        <v>44820.645300925928</v>
      </c>
      <c r="AB643" s="40" t="s">
        <v>196</v>
      </c>
      <c r="AC643" s="10" t="str">
        <f>VLOOKUP(Data!$AB643,Name!$B:$F,2,FALSE)</f>
        <v>Application Support</v>
      </c>
      <c r="AD643" s="10" t="str">
        <f>VLOOKUP(Data!$AB643,Name!$B:$F,3,FALSE)</f>
        <v>CRA</v>
      </c>
      <c r="AE643" s="10" t="str">
        <f>VLOOKUP(Data!$AB643,Name!$B:$F,4,FALSE)</f>
        <v>Second tier</v>
      </c>
      <c r="AF643" s="10" t="str">
        <f>VLOOKUP(Data!$AB643,Name!$B:$F,5,FALSE)</f>
        <v>Second tier</v>
      </c>
      <c r="AG643" s="40" t="s">
        <v>235</v>
      </c>
      <c r="AH643" s="40" t="s">
        <v>48</v>
      </c>
      <c r="AI643" s="40" t="s">
        <v>197</v>
      </c>
      <c r="AJ643" s="40" t="s">
        <v>3043</v>
      </c>
      <c r="AK643" s="40" t="s">
        <v>538</v>
      </c>
      <c r="AL643" s="46"/>
      <c r="AM643" s="40" t="s">
        <v>39</v>
      </c>
      <c r="AN643" s="40" t="s">
        <v>50</v>
      </c>
      <c r="AO643" s="47">
        <v>0</v>
      </c>
      <c r="AP643" s="41">
        <v>44838.463379629633</v>
      </c>
      <c r="AQ643" s="48" t="s">
        <v>41</v>
      </c>
      <c r="AR643">
        <f t="shared" ref="AR643:AR706" si="43">HOUR(AS643)</f>
        <v>15</v>
      </c>
      <c r="AS643" s="35">
        <v>0.64444444444444449</v>
      </c>
    </row>
    <row r="644" spans="1:45" ht="24" customHeight="1">
      <c r="A644" s="10" t="s">
        <v>35</v>
      </c>
      <c r="B644" s="10" t="s">
        <v>1527</v>
      </c>
      <c r="C644" s="42">
        <v>44820.647222222222</v>
      </c>
      <c r="D644" s="42">
        <v>44820.646527777775</v>
      </c>
      <c r="E644" s="10">
        <v>2022</v>
      </c>
      <c r="F644" s="10">
        <f t="shared" si="40"/>
        <v>9</v>
      </c>
      <c r="G644" s="10">
        <f t="shared" si="41"/>
        <v>16</v>
      </c>
      <c r="H644" s="50">
        <f t="shared" si="42"/>
        <v>0.64652777777777781</v>
      </c>
      <c r="I644" s="38" t="s">
        <v>37</v>
      </c>
      <c r="J644" s="38" t="s">
        <v>3042</v>
      </c>
      <c r="K644" s="36">
        <v>11773</v>
      </c>
      <c r="L644" s="39">
        <v>44841.338275462964</v>
      </c>
      <c r="M644" s="38" t="s">
        <v>38</v>
      </c>
      <c r="N644" s="38" t="s">
        <v>39</v>
      </c>
      <c r="O644" s="39"/>
      <c r="P644" s="38" t="s">
        <v>40</v>
      </c>
      <c r="Q644" s="38" t="s">
        <v>41</v>
      </c>
      <c r="R644" s="36">
        <v>1</v>
      </c>
      <c r="S644" s="38" t="s">
        <v>42</v>
      </c>
      <c r="T644" s="36">
        <v>0</v>
      </c>
      <c r="U644" s="38" t="s">
        <v>41</v>
      </c>
      <c r="V644" s="36">
        <v>642175520</v>
      </c>
      <c r="W644" s="38" t="s">
        <v>194</v>
      </c>
      <c r="X644" s="38" t="s">
        <v>195</v>
      </c>
      <c r="Y644" s="38" t="s">
        <v>45</v>
      </c>
      <c r="Z644" s="38" t="s">
        <v>1008</v>
      </c>
      <c r="AA644" s="39">
        <v>44820.647349537037</v>
      </c>
      <c r="AB644" s="38" t="s">
        <v>196</v>
      </c>
      <c r="AC644" s="10" t="str">
        <f>VLOOKUP(Data!$AB644,Name!$B:$F,2,FALSE)</f>
        <v>Application Support</v>
      </c>
      <c r="AD644" s="10" t="str">
        <f>VLOOKUP(Data!$AB644,Name!$B:$F,3,FALSE)</f>
        <v>CRA</v>
      </c>
      <c r="AE644" s="10" t="str">
        <f>VLOOKUP(Data!$AB644,Name!$B:$F,4,FALSE)</f>
        <v>Second tier</v>
      </c>
      <c r="AF644" s="10" t="str">
        <f>VLOOKUP(Data!$AB644,Name!$B:$F,5,FALSE)</f>
        <v>Second tier</v>
      </c>
      <c r="AG644" s="38" t="s">
        <v>235</v>
      </c>
      <c r="AH644" s="38" t="s">
        <v>48</v>
      </c>
      <c r="AI644" s="38" t="s">
        <v>197</v>
      </c>
      <c r="AJ644" s="38" t="s">
        <v>3043</v>
      </c>
      <c r="AK644" s="38" t="s">
        <v>538</v>
      </c>
      <c r="AL644" s="43"/>
      <c r="AM644" s="38" t="s">
        <v>39</v>
      </c>
      <c r="AN644" s="38" t="s">
        <v>50</v>
      </c>
      <c r="AO644" s="44">
        <v>0</v>
      </c>
      <c r="AP644" s="39">
        <v>44838.463275462964</v>
      </c>
      <c r="AQ644" s="45" t="s">
        <v>41</v>
      </c>
      <c r="AR644">
        <f t="shared" si="43"/>
        <v>15</v>
      </c>
      <c r="AS644" s="35">
        <v>0.64652777777777781</v>
      </c>
    </row>
    <row r="645" spans="1:45" ht="24" customHeight="1">
      <c r="A645" s="10" t="s">
        <v>35</v>
      </c>
      <c r="B645" s="10" t="s">
        <v>1527</v>
      </c>
      <c r="C645" s="42">
        <v>44820.648611111108</v>
      </c>
      <c r="D645" s="42">
        <v>44820.647916666669</v>
      </c>
      <c r="E645" s="10">
        <v>2022</v>
      </c>
      <c r="F645" s="10">
        <f t="shared" si="40"/>
        <v>9</v>
      </c>
      <c r="G645" s="10">
        <f t="shared" si="41"/>
        <v>16</v>
      </c>
      <c r="H645" s="50">
        <f t="shared" si="42"/>
        <v>0.6479166666666667</v>
      </c>
      <c r="I645" s="40" t="s">
        <v>37</v>
      </c>
      <c r="J645" s="40" t="s">
        <v>3044</v>
      </c>
      <c r="K645" s="37">
        <v>11774</v>
      </c>
      <c r="L645" s="41">
        <v>44841.338182870371</v>
      </c>
      <c r="M645" s="40" t="s">
        <v>38</v>
      </c>
      <c r="N645" s="40" t="s">
        <v>39</v>
      </c>
      <c r="O645" s="41"/>
      <c r="P645" s="40" t="s">
        <v>40</v>
      </c>
      <c r="Q645" s="40" t="s">
        <v>41</v>
      </c>
      <c r="R645" s="37">
        <v>1</v>
      </c>
      <c r="S645" s="40" t="s">
        <v>42</v>
      </c>
      <c r="T645" s="37">
        <v>0</v>
      </c>
      <c r="U645" s="40" t="s">
        <v>41</v>
      </c>
      <c r="V645" s="37">
        <v>642175520</v>
      </c>
      <c r="W645" s="40" t="s">
        <v>194</v>
      </c>
      <c r="X645" s="40" t="s">
        <v>195</v>
      </c>
      <c r="Y645" s="40" t="s">
        <v>45</v>
      </c>
      <c r="Z645" s="40" t="s">
        <v>2090</v>
      </c>
      <c r="AA645" s="41">
        <v>44820.648715277777</v>
      </c>
      <c r="AB645" s="40" t="s">
        <v>196</v>
      </c>
      <c r="AC645" s="10" t="str">
        <f>VLOOKUP(Data!$AB645,Name!$B:$F,2,FALSE)</f>
        <v>Application Support</v>
      </c>
      <c r="AD645" s="10" t="str">
        <f>VLOOKUP(Data!$AB645,Name!$B:$F,3,FALSE)</f>
        <v>CRA</v>
      </c>
      <c r="AE645" s="10" t="str">
        <f>VLOOKUP(Data!$AB645,Name!$B:$F,4,FALSE)</f>
        <v>Second tier</v>
      </c>
      <c r="AF645" s="10" t="str">
        <f>VLOOKUP(Data!$AB645,Name!$B:$F,5,FALSE)</f>
        <v>Second tier</v>
      </c>
      <c r="AG645" s="40" t="s">
        <v>52</v>
      </c>
      <c r="AH645" s="40" t="s">
        <v>48</v>
      </c>
      <c r="AI645" s="40" t="s">
        <v>197</v>
      </c>
      <c r="AJ645" s="40" t="s">
        <v>3045</v>
      </c>
      <c r="AK645" s="40" t="s">
        <v>538</v>
      </c>
      <c r="AL645" s="46"/>
      <c r="AM645" s="40" t="s">
        <v>39</v>
      </c>
      <c r="AN645" s="40" t="s">
        <v>50</v>
      </c>
      <c r="AO645" s="47">
        <v>0</v>
      </c>
      <c r="AP645" s="41">
        <v>44838.463182870371</v>
      </c>
      <c r="AQ645" s="48" t="s">
        <v>41</v>
      </c>
      <c r="AR645">
        <f t="shared" si="43"/>
        <v>15</v>
      </c>
      <c r="AS645" s="35">
        <v>0.6479166666666667</v>
      </c>
    </row>
    <row r="646" spans="1:45" ht="24" hidden="1" customHeight="1">
      <c r="A646" s="10" t="s">
        <v>35</v>
      </c>
      <c r="B646" s="10"/>
      <c r="C646" s="10"/>
      <c r="D646" s="42">
        <v>44820.649305555555</v>
      </c>
      <c r="E646" s="10">
        <v>2022</v>
      </c>
      <c r="F646" s="10">
        <f t="shared" si="40"/>
        <v>9</v>
      </c>
      <c r="G646" s="10">
        <f t="shared" si="41"/>
        <v>16</v>
      </c>
      <c r="H646" s="50">
        <f t="shared" si="42"/>
        <v>0.64930555555555558</v>
      </c>
      <c r="I646" s="38" t="s">
        <v>2237</v>
      </c>
      <c r="J646" s="38" t="s">
        <v>3046</v>
      </c>
      <c r="K646" s="36">
        <v>11775</v>
      </c>
      <c r="L646" s="39">
        <v>44824.399421296293</v>
      </c>
      <c r="M646" s="38" t="s">
        <v>38</v>
      </c>
      <c r="N646" s="38" t="s">
        <v>39</v>
      </c>
      <c r="O646" s="39"/>
      <c r="P646" s="38" t="s">
        <v>40</v>
      </c>
      <c r="Q646" s="38" t="s">
        <v>41</v>
      </c>
      <c r="R646" s="36">
        <v>1</v>
      </c>
      <c r="S646" s="38" t="s">
        <v>39</v>
      </c>
      <c r="T646" s="36">
        <v>0</v>
      </c>
      <c r="U646" s="38" t="s">
        <v>203</v>
      </c>
      <c r="V646" s="36">
        <v>6893</v>
      </c>
      <c r="W646" s="38" t="s">
        <v>847</v>
      </c>
      <c r="X646" s="38" t="s">
        <v>848</v>
      </c>
      <c r="Y646" s="38" t="s">
        <v>39</v>
      </c>
      <c r="Z646" s="38" t="s">
        <v>39</v>
      </c>
      <c r="AA646" s="39"/>
      <c r="AB646" s="38" t="s">
        <v>196</v>
      </c>
      <c r="AC646" s="10" t="str">
        <f>VLOOKUP(Data!$AB646,Name!$B:$F,2,FALSE)</f>
        <v>Application Support</v>
      </c>
      <c r="AD646" s="10" t="str">
        <f>VLOOKUP(Data!$AB646,Name!$B:$F,3,FALSE)</f>
        <v>CRA</v>
      </c>
      <c r="AE646" s="10" t="str">
        <f>VLOOKUP(Data!$AB646,Name!$B:$F,4,FALSE)</f>
        <v>Second tier</v>
      </c>
      <c r="AF646" s="10" t="str">
        <f>VLOOKUP(Data!$AB646,Name!$B:$F,5,FALSE)</f>
        <v>Second tier</v>
      </c>
      <c r="AG646" s="38" t="s">
        <v>47</v>
      </c>
      <c r="AH646" s="38" t="s">
        <v>160</v>
      </c>
      <c r="AI646" s="38" t="s">
        <v>39</v>
      </c>
      <c r="AJ646" s="38" t="s">
        <v>3047</v>
      </c>
      <c r="AK646" s="38" t="s">
        <v>565</v>
      </c>
      <c r="AL646" s="43"/>
      <c r="AM646" s="38" t="s">
        <v>39</v>
      </c>
      <c r="AN646" s="38" t="s">
        <v>50</v>
      </c>
      <c r="AO646" s="44">
        <v>0</v>
      </c>
      <c r="AP646" s="39">
        <v>44826.678425925929</v>
      </c>
      <c r="AQ646" s="45" t="s">
        <v>203</v>
      </c>
      <c r="AR646">
        <f t="shared" si="43"/>
        <v>15</v>
      </c>
      <c r="AS646" s="35">
        <v>0.64930555555555558</v>
      </c>
    </row>
    <row r="647" spans="1:45" ht="24" hidden="1" customHeight="1">
      <c r="A647" s="10" t="s">
        <v>35</v>
      </c>
      <c r="B647" s="10" t="s">
        <v>73</v>
      </c>
      <c r="C647" s="42">
        <v>44820.689583333333</v>
      </c>
      <c r="D647" s="42">
        <v>44820.65</v>
      </c>
      <c r="E647" s="10">
        <v>2022</v>
      </c>
      <c r="F647" s="10">
        <f t="shared" si="40"/>
        <v>9</v>
      </c>
      <c r="G647" s="10">
        <f t="shared" si="41"/>
        <v>16</v>
      </c>
      <c r="H647" s="50">
        <f t="shared" si="42"/>
        <v>0.65</v>
      </c>
      <c r="I647" s="40" t="s">
        <v>37</v>
      </c>
      <c r="J647" s="40" t="s">
        <v>3048</v>
      </c>
      <c r="K647" s="37">
        <v>11776</v>
      </c>
      <c r="L647" s="41">
        <v>44832.676574074074</v>
      </c>
      <c r="M647" s="40" t="s">
        <v>38</v>
      </c>
      <c r="N647" s="40" t="s">
        <v>39</v>
      </c>
      <c r="O647" s="41"/>
      <c r="P647" s="40" t="s">
        <v>40</v>
      </c>
      <c r="Q647" s="40" t="s">
        <v>56</v>
      </c>
      <c r="R647" s="37">
        <v>1</v>
      </c>
      <c r="S647" s="40" t="s">
        <v>42</v>
      </c>
      <c r="T647" s="37">
        <v>0</v>
      </c>
      <c r="U647" s="40" t="s">
        <v>56</v>
      </c>
      <c r="V647" s="37">
        <v>972456453</v>
      </c>
      <c r="W647" s="40" t="s">
        <v>3023</v>
      </c>
      <c r="X647" s="40" t="s">
        <v>3024</v>
      </c>
      <c r="Y647" s="40" t="s">
        <v>45</v>
      </c>
      <c r="Z647" s="40" t="s">
        <v>716</v>
      </c>
      <c r="AA647" s="41">
        <v>44820.663703703707</v>
      </c>
      <c r="AB647" s="40" t="s">
        <v>81</v>
      </c>
      <c r="AC647" s="10" t="str">
        <f>VLOOKUP(Data!$AB647,Name!$B:$F,2,FALSE)</f>
        <v>IT Support</v>
      </c>
      <c r="AD647" s="10" t="str">
        <f>VLOOKUP(Data!$AB647,Name!$B:$F,3,FALSE)</f>
        <v>Point IT</v>
      </c>
      <c r="AE647" s="10" t="str">
        <f>VLOOKUP(Data!$AB647,Name!$B:$F,4,FALSE)</f>
        <v>Second tier</v>
      </c>
      <c r="AF647" s="10" t="str">
        <f>VLOOKUP(Data!$AB647,Name!$B:$F,5,FALSE)</f>
        <v>Onsite</v>
      </c>
      <c r="AG647" s="40" t="s">
        <v>47</v>
      </c>
      <c r="AH647" s="40" t="s">
        <v>48</v>
      </c>
      <c r="AI647" s="40" t="s">
        <v>161</v>
      </c>
      <c r="AJ647" s="40" t="s">
        <v>3049</v>
      </c>
      <c r="AK647" s="40" t="s">
        <v>714</v>
      </c>
      <c r="AL647" s="46"/>
      <c r="AM647" s="40" t="s">
        <v>39</v>
      </c>
      <c r="AN647" s="40" t="s">
        <v>50</v>
      </c>
      <c r="AO647" s="47">
        <v>0</v>
      </c>
      <c r="AP647" s="41">
        <v>44820.689768518518</v>
      </c>
      <c r="AQ647" s="48" t="s">
        <v>41</v>
      </c>
      <c r="AR647">
        <f t="shared" si="43"/>
        <v>15</v>
      </c>
      <c r="AS647" s="35">
        <v>0.65</v>
      </c>
    </row>
    <row r="648" spans="1:45" ht="24" customHeight="1">
      <c r="A648" s="10" t="s">
        <v>35</v>
      </c>
      <c r="B648" s="10" t="s">
        <v>1527</v>
      </c>
      <c r="C648" s="42">
        <v>44820.65902777778</v>
      </c>
      <c r="D648" s="42">
        <v>44820.65902777778</v>
      </c>
      <c r="E648" s="10">
        <v>2022</v>
      </c>
      <c r="F648" s="10">
        <f t="shared" si="40"/>
        <v>9</v>
      </c>
      <c r="G648" s="10">
        <f t="shared" si="41"/>
        <v>16</v>
      </c>
      <c r="H648" s="50">
        <f t="shared" si="42"/>
        <v>0.65902777777777777</v>
      </c>
      <c r="I648" s="38" t="s">
        <v>37</v>
      </c>
      <c r="J648" s="38" t="s">
        <v>3050</v>
      </c>
      <c r="K648" s="36">
        <v>11777</v>
      </c>
      <c r="L648" s="39">
        <v>44841.338101851848</v>
      </c>
      <c r="M648" s="38" t="s">
        <v>38</v>
      </c>
      <c r="N648" s="38" t="s">
        <v>39</v>
      </c>
      <c r="O648" s="39"/>
      <c r="P648" s="38" t="s">
        <v>40</v>
      </c>
      <c r="Q648" s="38" t="s">
        <v>41</v>
      </c>
      <c r="R648" s="36">
        <v>1</v>
      </c>
      <c r="S648" s="38" t="s">
        <v>119</v>
      </c>
      <c r="T648" s="36">
        <v>0</v>
      </c>
      <c r="U648" s="38" t="s">
        <v>41</v>
      </c>
      <c r="V648" s="36">
        <v>642175520</v>
      </c>
      <c r="W648" s="38" t="s">
        <v>194</v>
      </c>
      <c r="X648" s="38" t="s">
        <v>195</v>
      </c>
      <c r="Y648" s="38" t="s">
        <v>45</v>
      </c>
      <c r="Z648" s="38" t="s">
        <v>1008</v>
      </c>
      <c r="AA648" s="39">
        <v>44820.65965277778</v>
      </c>
      <c r="AB648" s="38" t="s">
        <v>196</v>
      </c>
      <c r="AC648" s="10" t="str">
        <f>VLOOKUP(Data!$AB648,Name!$B:$F,2,FALSE)</f>
        <v>Application Support</v>
      </c>
      <c r="AD648" s="10" t="str">
        <f>VLOOKUP(Data!$AB648,Name!$B:$F,3,FALSE)</f>
        <v>CRA</v>
      </c>
      <c r="AE648" s="10" t="str">
        <f>VLOOKUP(Data!$AB648,Name!$B:$F,4,FALSE)</f>
        <v>Second tier</v>
      </c>
      <c r="AF648" s="10" t="str">
        <f>VLOOKUP(Data!$AB648,Name!$B:$F,5,FALSE)</f>
        <v>Second tier</v>
      </c>
      <c r="AG648" s="38" t="s">
        <v>235</v>
      </c>
      <c r="AH648" s="38" t="s">
        <v>48</v>
      </c>
      <c r="AI648" s="38" t="s">
        <v>197</v>
      </c>
      <c r="AJ648" s="38" t="s">
        <v>3051</v>
      </c>
      <c r="AK648" s="38" t="s">
        <v>1349</v>
      </c>
      <c r="AL648" s="43"/>
      <c r="AM648" s="38" t="s">
        <v>39</v>
      </c>
      <c r="AN648" s="38" t="s">
        <v>50</v>
      </c>
      <c r="AO648" s="44">
        <v>0</v>
      </c>
      <c r="AP648" s="39">
        <v>44838.463101851848</v>
      </c>
      <c r="AQ648" s="45" t="s">
        <v>41</v>
      </c>
      <c r="AR648">
        <f t="shared" si="43"/>
        <v>15</v>
      </c>
      <c r="AS648" s="35">
        <v>0.65902777777777777</v>
      </c>
    </row>
    <row r="649" spans="1:45" ht="24" hidden="1" customHeight="1">
      <c r="A649" s="10" t="s">
        <v>35</v>
      </c>
      <c r="B649" s="10" t="s">
        <v>73</v>
      </c>
      <c r="C649" s="42">
        <v>44825.670138888891</v>
      </c>
      <c r="D649" s="42">
        <v>44820.67291666667</v>
      </c>
      <c r="E649" s="10">
        <v>2022</v>
      </c>
      <c r="F649" s="10">
        <f t="shared" si="40"/>
        <v>9</v>
      </c>
      <c r="G649" s="10">
        <f t="shared" si="41"/>
        <v>16</v>
      </c>
      <c r="H649" s="50">
        <f t="shared" si="42"/>
        <v>0.67291666666666661</v>
      </c>
      <c r="I649" s="40" t="s">
        <v>37</v>
      </c>
      <c r="J649" s="40" t="s">
        <v>3052</v>
      </c>
      <c r="K649" s="37">
        <v>11778</v>
      </c>
      <c r="L649" s="41">
        <v>44837.640393518515</v>
      </c>
      <c r="M649" s="40" t="s">
        <v>38</v>
      </c>
      <c r="N649" s="40" t="s">
        <v>39</v>
      </c>
      <c r="O649" s="41"/>
      <c r="P649" s="40" t="s">
        <v>40</v>
      </c>
      <c r="Q649" s="40" t="s">
        <v>56</v>
      </c>
      <c r="R649" s="37">
        <v>1</v>
      </c>
      <c r="S649" s="40" t="s">
        <v>488</v>
      </c>
      <c r="T649" s="37">
        <v>0</v>
      </c>
      <c r="U649" s="40" t="s">
        <v>56</v>
      </c>
      <c r="V649" s="37">
        <v>6193</v>
      </c>
      <c r="W649" s="40" t="s">
        <v>743</v>
      </c>
      <c r="X649" s="40" t="s">
        <v>744</v>
      </c>
      <c r="Y649" s="40" t="s">
        <v>45</v>
      </c>
      <c r="Z649" s="40" t="s">
        <v>3053</v>
      </c>
      <c r="AA649" s="41">
        <v>44825.670254629629</v>
      </c>
      <c r="AB649" s="40" t="s">
        <v>184</v>
      </c>
      <c r="AC649" s="10" t="str">
        <f>VLOOKUP(Data!$AB649,Name!$B:$F,2,FALSE)</f>
        <v>IT Support</v>
      </c>
      <c r="AD649" s="10" t="str">
        <f>VLOOKUP(Data!$AB649,Name!$B:$F,3,FALSE)</f>
        <v>Point IT</v>
      </c>
      <c r="AE649" s="10" t="str">
        <f>VLOOKUP(Data!$AB649,Name!$B:$F,4,FALSE)</f>
        <v>Frist tier</v>
      </c>
      <c r="AF649" s="10" t="str">
        <f>VLOOKUP(Data!$AB649,Name!$B:$F,5,FALSE)</f>
        <v>Frist tier</v>
      </c>
      <c r="AG649" s="40" t="s">
        <v>47</v>
      </c>
      <c r="AH649" s="40" t="s">
        <v>48</v>
      </c>
      <c r="AI649" s="40" t="s">
        <v>77</v>
      </c>
      <c r="AJ649" s="40" t="s">
        <v>3054</v>
      </c>
      <c r="AK649" s="40" t="s">
        <v>628</v>
      </c>
      <c r="AL649" s="46"/>
      <c r="AM649" s="40" t="s">
        <v>39</v>
      </c>
      <c r="AN649" s="40" t="s">
        <v>50</v>
      </c>
      <c r="AO649" s="47">
        <v>0</v>
      </c>
      <c r="AP649" s="41">
        <v>44825.670254629629</v>
      </c>
      <c r="AQ649" s="48" t="s">
        <v>56</v>
      </c>
      <c r="AR649">
        <f t="shared" si="43"/>
        <v>16</v>
      </c>
      <c r="AS649" s="35">
        <v>0.67291666666666661</v>
      </c>
    </row>
    <row r="650" spans="1:45" ht="24" hidden="1" customHeight="1">
      <c r="A650" s="10" t="s">
        <v>35</v>
      </c>
      <c r="B650" s="10" t="s">
        <v>178</v>
      </c>
      <c r="C650" s="42">
        <v>44827.690972222219</v>
      </c>
      <c r="D650" s="42">
        <v>44820.717361111114</v>
      </c>
      <c r="E650" s="10">
        <v>2022</v>
      </c>
      <c r="F650" s="10">
        <f t="shared" si="40"/>
        <v>9</v>
      </c>
      <c r="G650" s="10">
        <f t="shared" si="41"/>
        <v>16</v>
      </c>
      <c r="H650" s="50">
        <f t="shared" si="42"/>
        <v>0.71736111111111101</v>
      </c>
      <c r="I650" s="38" t="s">
        <v>37</v>
      </c>
      <c r="J650" s="38" t="s">
        <v>39</v>
      </c>
      <c r="K650" s="36">
        <v>11779</v>
      </c>
      <c r="L650" s="39">
        <v>44832.566655092596</v>
      </c>
      <c r="M650" s="38" t="s">
        <v>38</v>
      </c>
      <c r="N650" s="38" t="s">
        <v>39</v>
      </c>
      <c r="O650" s="39"/>
      <c r="P650" s="38" t="s">
        <v>40</v>
      </c>
      <c r="Q650" s="38" t="s">
        <v>56</v>
      </c>
      <c r="R650" s="36">
        <v>1</v>
      </c>
      <c r="S650" s="38" t="s">
        <v>179</v>
      </c>
      <c r="T650" s="36">
        <v>0</v>
      </c>
      <c r="U650" s="38" t="s">
        <v>41</v>
      </c>
      <c r="V650" s="36">
        <v>894087904</v>
      </c>
      <c r="W650" s="38" t="s">
        <v>3055</v>
      </c>
      <c r="X650" s="38" t="s">
        <v>3056</v>
      </c>
      <c r="Y650" s="38" t="s">
        <v>45</v>
      </c>
      <c r="Z650" s="38" t="s">
        <v>38</v>
      </c>
      <c r="AA650" s="39">
        <v>44825.654189814813</v>
      </c>
      <c r="AB650" s="38" t="s">
        <v>59</v>
      </c>
      <c r="AC650" s="10" t="str">
        <f>VLOOKUP(Data!$AB650,Name!$B:$F,2,FALSE)</f>
        <v>PC Team</v>
      </c>
      <c r="AD650" s="10" t="str">
        <f>VLOOKUP(Data!$AB650,Name!$B:$F,3,FALSE)</f>
        <v>7Sense (Lenovo)</v>
      </c>
      <c r="AE650" s="10" t="str">
        <f>VLOOKUP(Data!$AB650,Name!$B:$F,4,FALSE)</f>
        <v>Second tier</v>
      </c>
      <c r="AF650" s="10" t="str">
        <f>VLOOKUP(Data!$AB650,Name!$B:$F,5,FALSE)</f>
        <v>Onsite</v>
      </c>
      <c r="AG650" s="38" t="s">
        <v>47</v>
      </c>
      <c r="AH650" s="38" t="s">
        <v>48</v>
      </c>
      <c r="AI650" s="38" t="s">
        <v>230</v>
      </c>
      <c r="AJ650" s="38" t="s">
        <v>3057</v>
      </c>
      <c r="AK650" s="38" t="s">
        <v>570</v>
      </c>
      <c r="AL650" s="43"/>
      <c r="AM650" s="38" t="s">
        <v>39</v>
      </c>
      <c r="AN650" s="38" t="s">
        <v>53</v>
      </c>
      <c r="AO650" s="44">
        <v>0</v>
      </c>
      <c r="AP650" s="39">
        <v>44827.691655092596</v>
      </c>
      <c r="AQ650" s="45" t="s">
        <v>56</v>
      </c>
      <c r="AR650">
        <f t="shared" si="43"/>
        <v>17</v>
      </c>
      <c r="AS650" s="35">
        <v>0.71736111111111101</v>
      </c>
    </row>
    <row r="651" spans="1:45" ht="24" hidden="1" customHeight="1">
      <c r="A651" s="10" t="s">
        <v>35</v>
      </c>
      <c r="B651" s="10" t="s">
        <v>329</v>
      </c>
      <c r="C651" s="42">
        <v>44823.60833333333</v>
      </c>
      <c r="D651" s="42">
        <v>44821.436111111114</v>
      </c>
      <c r="E651" s="10">
        <v>2022</v>
      </c>
      <c r="F651" s="10">
        <f t="shared" si="40"/>
        <v>9</v>
      </c>
      <c r="G651" s="10">
        <f t="shared" si="41"/>
        <v>17</v>
      </c>
      <c r="H651" s="50">
        <f t="shared" si="42"/>
        <v>0.43611111111111112</v>
      </c>
      <c r="I651" s="40" t="s">
        <v>442</v>
      </c>
      <c r="J651" s="40" t="s">
        <v>3058</v>
      </c>
      <c r="K651" s="37">
        <v>11780</v>
      </c>
      <c r="L651" s="41">
        <v>44839.433333333334</v>
      </c>
      <c r="M651" s="40" t="s">
        <v>38</v>
      </c>
      <c r="N651" s="40" t="s">
        <v>45</v>
      </c>
      <c r="O651" s="41">
        <v>44821.442939814813</v>
      </c>
      <c r="P651" s="40" t="s">
        <v>40</v>
      </c>
      <c r="Q651" s="40" t="s">
        <v>56</v>
      </c>
      <c r="R651" s="37">
        <v>1</v>
      </c>
      <c r="S651" s="40" t="s">
        <v>518</v>
      </c>
      <c r="T651" s="37">
        <v>1</v>
      </c>
      <c r="U651" s="40" t="s">
        <v>56</v>
      </c>
      <c r="V651" s="37">
        <v>934646558</v>
      </c>
      <c r="W651" s="40" t="s">
        <v>1910</v>
      </c>
      <c r="X651" s="40" t="s">
        <v>1911</v>
      </c>
      <c r="Y651" s="40" t="s">
        <v>45</v>
      </c>
      <c r="Z651" s="40" t="s">
        <v>3059</v>
      </c>
      <c r="AA651" s="41">
        <v>44823.608877314815</v>
      </c>
      <c r="AB651" s="40" t="s">
        <v>67</v>
      </c>
      <c r="AC651" s="10" t="str">
        <f>VLOOKUP(Data!$AB651,Name!$B:$F,2,FALSE)</f>
        <v>IT Support</v>
      </c>
      <c r="AD651" s="10" t="str">
        <f>VLOOKUP(Data!$AB651,Name!$B:$F,3,FALSE)</f>
        <v>Point IT</v>
      </c>
      <c r="AE651" s="10" t="str">
        <f>VLOOKUP(Data!$AB651,Name!$B:$F,4,FALSE)</f>
        <v>Second tier</v>
      </c>
      <c r="AF651" s="10" t="str">
        <f>VLOOKUP(Data!$AB651,Name!$B:$F,5,FALSE)</f>
        <v>Onsite</v>
      </c>
      <c r="AG651" s="40" t="s">
        <v>47</v>
      </c>
      <c r="AH651" s="40" t="s">
        <v>48</v>
      </c>
      <c r="AI651" s="40" t="s">
        <v>425</v>
      </c>
      <c r="AJ651" s="40" t="s">
        <v>3060</v>
      </c>
      <c r="AK651" s="40" t="s">
        <v>616</v>
      </c>
      <c r="AL651" s="46"/>
      <c r="AM651" s="40" t="s">
        <v>39</v>
      </c>
      <c r="AN651" s="40" t="s">
        <v>53</v>
      </c>
      <c r="AO651" s="47">
        <v>0</v>
      </c>
      <c r="AP651" s="41">
        <v>44828.409548611111</v>
      </c>
      <c r="AQ651" s="48" t="s">
        <v>56</v>
      </c>
      <c r="AR651">
        <f t="shared" si="43"/>
        <v>10</v>
      </c>
      <c r="AS651" s="35">
        <v>0.43611111111111112</v>
      </c>
    </row>
    <row r="652" spans="1:45" ht="24" hidden="1" customHeight="1">
      <c r="A652" s="10" t="s">
        <v>35</v>
      </c>
      <c r="B652" s="10" t="s">
        <v>329</v>
      </c>
      <c r="C652" s="42">
        <v>44825.441666666666</v>
      </c>
      <c r="D652" s="42">
        <v>44821.48333333333</v>
      </c>
      <c r="E652" s="10">
        <v>2022</v>
      </c>
      <c r="F652" s="10">
        <f t="shared" si="40"/>
        <v>9</v>
      </c>
      <c r="G652" s="10">
        <f t="shared" si="41"/>
        <v>17</v>
      </c>
      <c r="H652" s="50">
        <f t="shared" si="42"/>
        <v>0.48333333333333334</v>
      </c>
      <c r="I652" s="38" t="s">
        <v>37</v>
      </c>
      <c r="J652" s="38" t="s">
        <v>3061</v>
      </c>
      <c r="K652" s="36">
        <v>11781</v>
      </c>
      <c r="L652" s="39">
        <v>44827.610208333332</v>
      </c>
      <c r="M652" s="38" t="s">
        <v>38</v>
      </c>
      <c r="N652" s="38" t="s">
        <v>39</v>
      </c>
      <c r="O652" s="39"/>
      <c r="P652" s="38" t="s">
        <v>40</v>
      </c>
      <c r="Q652" s="38" t="s">
        <v>56</v>
      </c>
      <c r="R652" s="36">
        <v>1</v>
      </c>
      <c r="S652" s="38" t="s">
        <v>518</v>
      </c>
      <c r="T652" s="36">
        <v>0</v>
      </c>
      <c r="U652" s="38" t="s">
        <v>41</v>
      </c>
      <c r="V652" s="36">
        <v>5630</v>
      </c>
      <c r="W652" s="38" t="s">
        <v>1910</v>
      </c>
      <c r="X652" s="38" t="s">
        <v>1911</v>
      </c>
      <c r="Y652" s="38" t="s">
        <v>45</v>
      </c>
      <c r="Z652" s="38" t="s">
        <v>799</v>
      </c>
      <c r="AA652" s="39">
        <v>44823.415937500002</v>
      </c>
      <c r="AB652" s="38" t="s">
        <v>215</v>
      </c>
      <c r="AC652" s="10" t="str">
        <f>VLOOKUP(Data!$AB652,Name!$B:$F,2,FALSE)</f>
        <v>IT Support</v>
      </c>
      <c r="AD652" s="10" t="str">
        <f>VLOOKUP(Data!$AB652,Name!$B:$F,3,FALSE)</f>
        <v>CRA</v>
      </c>
      <c r="AE652" s="10" t="str">
        <f>VLOOKUP(Data!$AB652,Name!$B:$F,4,FALSE)</f>
        <v>Second tier</v>
      </c>
      <c r="AF652" s="10" t="str">
        <f>VLOOKUP(Data!$AB652,Name!$B:$F,5,FALSE)</f>
        <v>Onsite</v>
      </c>
      <c r="AG652" s="38" t="s">
        <v>47</v>
      </c>
      <c r="AH652" s="38" t="s">
        <v>48</v>
      </c>
      <c r="AI652" s="38" t="s">
        <v>425</v>
      </c>
      <c r="AJ652" s="38" t="s">
        <v>3062</v>
      </c>
      <c r="AK652" s="38" t="s">
        <v>616</v>
      </c>
      <c r="AL652" s="43"/>
      <c r="AM652" s="38" t="s">
        <v>39</v>
      </c>
      <c r="AN652" s="38" t="s">
        <v>53</v>
      </c>
      <c r="AO652" s="44">
        <v>0</v>
      </c>
      <c r="AP652" s="39">
        <v>44825.442152777781</v>
      </c>
      <c r="AQ652" s="45" t="s">
        <v>56</v>
      </c>
      <c r="AR652">
        <f t="shared" si="43"/>
        <v>11</v>
      </c>
      <c r="AS652" s="35">
        <v>0.48333333333333334</v>
      </c>
    </row>
    <row r="653" spans="1:45" ht="24" hidden="1" customHeight="1">
      <c r="A653" s="10" t="s">
        <v>35</v>
      </c>
      <c r="B653" s="10" t="s">
        <v>2343</v>
      </c>
      <c r="C653" s="42">
        <v>44825.650694444441</v>
      </c>
      <c r="D653" s="42">
        <v>44821.563194444447</v>
      </c>
      <c r="E653" s="10">
        <v>2022</v>
      </c>
      <c r="F653" s="10">
        <f t="shared" si="40"/>
        <v>9</v>
      </c>
      <c r="G653" s="10">
        <f t="shared" si="41"/>
        <v>17</v>
      </c>
      <c r="H653" s="50">
        <f t="shared" si="42"/>
        <v>0.56319444444444444</v>
      </c>
      <c r="I653" s="40" t="s">
        <v>3063</v>
      </c>
      <c r="J653" s="40" t="s">
        <v>3064</v>
      </c>
      <c r="K653" s="37">
        <v>11782</v>
      </c>
      <c r="L653" s="41">
        <v>44837.36891203704</v>
      </c>
      <c r="M653" s="40" t="s">
        <v>38</v>
      </c>
      <c r="N653" s="40" t="s">
        <v>39</v>
      </c>
      <c r="O653" s="41"/>
      <c r="P653" s="40" t="s">
        <v>40</v>
      </c>
      <c r="Q653" s="40" t="s">
        <v>56</v>
      </c>
      <c r="R653" s="37">
        <v>1</v>
      </c>
      <c r="S653" s="40" t="s">
        <v>39</v>
      </c>
      <c r="T653" s="37">
        <v>0</v>
      </c>
      <c r="U653" s="40" t="s">
        <v>56</v>
      </c>
      <c r="V653" s="37">
        <v>6241</v>
      </c>
      <c r="W653" s="40" t="s">
        <v>3065</v>
      </c>
      <c r="X653" s="40" t="s">
        <v>3066</v>
      </c>
      <c r="Y653" s="40" t="s">
        <v>45</v>
      </c>
      <c r="Z653" s="40" t="s">
        <v>3067</v>
      </c>
      <c r="AA653" s="41">
        <v>44823.615787037037</v>
      </c>
      <c r="AB653" s="40" t="s">
        <v>67</v>
      </c>
      <c r="AC653" s="10" t="str">
        <f>VLOOKUP(Data!$AB653,Name!$B:$F,2,FALSE)</f>
        <v>IT Support</v>
      </c>
      <c r="AD653" s="10" t="str">
        <f>VLOOKUP(Data!$AB653,Name!$B:$F,3,FALSE)</f>
        <v>Point IT</v>
      </c>
      <c r="AE653" s="10" t="str">
        <f>VLOOKUP(Data!$AB653,Name!$B:$F,4,FALSE)</f>
        <v>Second tier</v>
      </c>
      <c r="AF653" s="10" t="str">
        <f>VLOOKUP(Data!$AB653,Name!$B:$F,5,FALSE)</f>
        <v>Onsite</v>
      </c>
      <c r="AG653" s="40" t="s">
        <v>47</v>
      </c>
      <c r="AH653" s="40" t="s">
        <v>48</v>
      </c>
      <c r="AI653" s="40" t="s">
        <v>39</v>
      </c>
      <c r="AJ653" s="40" t="s">
        <v>3068</v>
      </c>
      <c r="AK653" s="40" t="s">
        <v>685</v>
      </c>
      <c r="AL653" s="46"/>
      <c r="AM653" s="40" t="s">
        <v>39</v>
      </c>
      <c r="AN653" s="40" t="s">
        <v>50</v>
      </c>
      <c r="AO653" s="47">
        <v>0</v>
      </c>
      <c r="AP653" s="41">
        <v>44825.650856481479</v>
      </c>
      <c r="AQ653" s="48" t="s">
        <v>56</v>
      </c>
      <c r="AR653">
        <f t="shared" si="43"/>
        <v>13</v>
      </c>
      <c r="AS653" s="35">
        <v>0.56319444444444444</v>
      </c>
    </row>
    <row r="654" spans="1:45" ht="24" hidden="1" customHeight="1">
      <c r="A654" s="10" t="s">
        <v>35</v>
      </c>
      <c r="B654" s="10" t="s">
        <v>36</v>
      </c>
      <c r="C654" s="42">
        <v>44825.4</v>
      </c>
      <c r="D654" s="42">
        <v>44821.6875</v>
      </c>
      <c r="E654" s="10">
        <v>2022</v>
      </c>
      <c r="F654" s="10">
        <f t="shared" si="40"/>
        <v>9</v>
      </c>
      <c r="G654" s="10">
        <f t="shared" si="41"/>
        <v>17</v>
      </c>
      <c r="H654" s="50">
        <f t="shared" si="42"/>
        <v>0.6875</v>
      </c>
      <c r="I654" s="38" t="s">
        <v>37</v>
      </c>
      <c r="J654" s="38" t="s">
        <v>3069</v>
      </c>
      <c r="K654" s="36">
        <v>11783</v>
      </c>
      <c r="L654" s="39">
        <v>44827.616203703707</v>
      </c>
      <c r="M654" s="38" t="s">
        <v>38</v>
      </c>
      <c r="N654" s="38" t="s">
        <v>39</v>
      </c>
      <c r="O654" s="39"/>
      <c r="P654" s="38" t="s">
        <v>40</v>
      </c>
      <c r="Q654" s="38" t="s">
        <v>56</v>
      </c>
      <c r="R654" s="36">
        <v>1</v>
      </c>
      <c r="S654" s="38" t="s">
        <v>82</v>
      </c>
      <c r="T654" s="36">
        <v>0</v>
      </c>
      <c r="U654" s="38" t="s">
        <v>41</v>
      </c>
      <c r="V654" s="36">
        <v>884965146</v>
      </c>
      <c r="W654" s="38" t="s">
        <v>406</v>
      </c>
      <c r="X654" s="38" t="s">
        <v>407</v>
      </c>
      <c r="Y654" s="38" t="s">
        <v>45</v>
      </c>
      <c r="Z654" s="38" t="s">
        <v>3070</v>
      </c>
      <c r="AA654" s="39">
        <v>44823.367997685185</v>
      </c>
      <c r="AB654" s="38" t="s">
        <v>149</v>
      </c>
      <c r="AC654" s="10" t="str">
        <f>VLOOKUP(Data!$AB654,Name!$B:$F,2,FALSE)</f>
        <v>Application Support</v>
      </c>
      <c r="AD654" s="10" t="str">
        <f>VLOOKUP(Data!$AB654,Name!$B:$F,3,FALSE)</f>
        <v>CRA</v>
      </c>
      <c r="AE654" s="10" t="str">
        <f>VLOOKUP(Data!$AB654,Name!$B:$F,4,FALSE)</f>
        <v>Second tier</v>
      </c>
      <c r="AF654" s="10" t="str">
        <f>VLOOKUP(Data!$AB654,Name!$B:$F,5,FALSE)</f>
        <v>Second tier</v>
      </c>
      <c r="AG654" s="38" t="s">
        <v>47</v>
      </c>
      <c r="AH654" s="38" t="s">
        <v>48</v>
      </c>
      <c r="AI654" s="38" t="s">
        <v>128</v>
      </c>
      <c r="AJ654" s="38" t="s">
        <v>3071</v>
      </c>
      <c r="AK654" s="38" t="s">
        <v>538</v>
      </c>
      <c r="AL654" s="43"/>
      <c r="AM654" s="38" t="s">
        <v>39</v>
      </c>
      <c r="AN654" s="38" t="s">
        <v>50</v>
      </c>
      <c r="AO654" s="44">
        <v>0</v>
      </c>
      <c r="AP654" s="39">
        <v>44825.400231481479</v>
      </c>
      <c r="AQ654" s="45" t="s">
        <v>41</v>
      </c>
      <c r="AR654">
        <f t="shared" si="43"/>
        <v>16</v>
      </c>
      <c r="AS654" s="35">
        <v>0.6875</v>
      </c>
    </row>
    <row r="655" spans="1:45" ht="24" hidden="1" customHeight="1">
      <c r="A655" s="10" t="s">
        <v>35</v>
      </c>
      <c r="B655" s="10" t="s">
        <v>171</v>
      </c>
      <c r="C655" s="42">
        <v>44825.4</v>
      </c>
      <c r="D655" s="42">
        <v>44821.75277777778</v>
      </c>
      <c r="E655" s="10">
        <v>2022</v>
      </c>
      <c r="F655" s="10">
        <f t="shared" si="40"/>
        <v>9</v>
      </c>
      <c r="G655" s="10">
        <f t="shared" si="41"/>
        <v>17</v>
      </c>
      <c r="H655" s="50">
        <f t="shared" si="42"/>
        <v>0.75277777777777777</v>
      </c>
      <c r="I655" s="40" t="s">
        <v>39</v>
      </c>
      <c r="J655" s="40" t="s">
        <v>3072</v>
      </c>
      <c r="K655" s="37">
        <v>11784</v>
      </c>
      <c r="L655" s="41">
        <v>44837.348865740743</v>
      </c>
      <c r="M655" s="40" t="s">
        <v>38</v>
      </c>
      <c r="N655" s="40" t="s">
        <v>39</v>
      </c>
      <c r="O655" s="41"/>
      <c r="P655" s="40" t="s">
        <v>40</v>
      </c>
      <c r="Q655" s="40" t="s">
        <v>56</v>
      </c>
      <c r="R655" s="37">
        <v>1</v>
      </c>
      <c r="S655" s="40" t="s">
        <v>369</v>
      </c>
      <c r="T655" s="37">
        <v>0</v>
      </c>
      <c r="U655" s="40" t="s">
        <v>56</v>
      </c>
      <c r="V655" s="37">
        <v>8888</v>
      </c>
      <c r="W655" s="40" t="s">
        <v>247</v>
      </c>
      <c r="X655" s="40" t="s">
        <v>189</v>
      </c>
      <c r="Y655" s="40" t="s">
        <v>45</v>
      </c>
      <c r="Z655" s="40" t="s">
        <v>3073</v>
      </c>
      <c r="AA655" s="41">
        <v>44823.385324074072</v>
      </c>
      <c r="AB655" s="40" t="s">
        <v>149</v>
      </c>
      <c r="AC655" s="10" t="str">
        <f>VLOOKUP(Data!$AB655,Name!$B:$F,2,FALSE)</f>
        <v>Application Support</v>
      </c>
      <c r="AD655" s="10" t="str">
        <f>VLOOKUP(Data!$AB655,Name!$B:$F,3,FALSE)</f>
        <v>CRA</v>
      </c>
      <c r="AE655" s="10" t="str">
        <f>VLOOKUP(Data!$AB655,Name!$B:$F,4,FALSE)</f>
        <v>Second tier</v>
      </c>
      <c r="AF655" s="10" t="str">
        <f>VLOOKUP(Data!$AB655,Name!$B:$F,5,FALSE)</f>
        <v>Second tier</v>
      </c>
      <c r="AG655" s="40" t="s">
        <v>47</v>
      </c>
      <c r="AH655" s="40" t="s">
        <v>48</v>
      </c>
      <c r="AI655" s="40" t="s">
        <v>220</v>
      </c>
      <c r="AJ655" s="40" t="s">
        <v>3074</v>
      </c>
      <c r="AK655" s="40" t="s">
        <v>1598</v>
      </c>
      <c r="AL655" s="46"/>
      <c r="AM655" s="40" t="s">
        <v>39</v>
      </c>
      <c r="AN655" s="40" t="s">
        <v>50</v>
      </c>
      <c r="AO655" s="47">
        <v>0</v>
      </c>
      <c r="AP655" s="41">
        <v>44825.400254629632</v>
      </c>
      <c r="AQ655" s="48" t="s">
        <v>56</v>
      </c>
      <c r="AR655">
        <f t="shared" si="43"/>
        <v>18</v>
      </c>
      <c r="AS655" s="35">
        <v>0.75277777777777777</v>
      </c>
    </row>
    <row r="656" spans="1:45" ht="24" hidden="1" customHeight="1">
      <c r="A656" s="10" t="s">
        <v>35</v>
      </c>
      <c r="B656" s="10" t="s">
        <v>2348</v>
      </c>
      <c r="C656" s="42">
        <v>44825.441666666666</v>
      </c>
      <c r="D656" s="42">
        <v>44822.885416666664</v>
      </c>
      <c r="E656" s="10">
        <v>2022</v>
      </c>
      <c r="F656" s="10">
        <f t="shared" si="40"/>
        <v>9</v>
      </c>
      <c r="G656" s="10">
        <f t="shared" si="41"/>
        <v>18</v>
      </c>
      <c r="H656" s="50">
        <f t="shared" si="42"/>
        <v>0.88541666666666663</v>
      </c>
      <c r="I656" s="38" t="s">
        <v>37</v>
      </c>
      <c r="J656" s="38" t="s">
        <v>3075</v>
      </c>
      <c r="K656" s="36">
        <v>11785</v>
      </c>
      <c r="L656" s="39">
        <v>44827.583831018521</v>
      </c>
      <c r="M656" s="38" t="s">
        <v>38</v>
      </c>
      <c r="N656" s="38" t="s">
        <v>39</v>
      </c>
      <c r="O656" s="39"/>
      <c r="P656" s="38" t="s">
        <v>40</v>
      </c>
      <c r="Q656" s="38" t="s">
        <v>56</v>
      </c>
      <c r="R656" s="36">
        <v>1</v>
      </c>
      <c r="S656" s="38" t="s">
        <v>82</v>
      </c>
      <c r="T656" s="36">
        <v>0</v>
      </c>
      <c r="U656" s="38" t="s">
        <v>41</v>
      </c>
      <c r="V656" s="36">
        <v>5630</v>
      </c>
      <c r="W656" s="38" t="s">
        <v>2834</v>
      </c>
      <c r="X656" s="38" t="s">
        <v>2835</v>
      </c>
      <c r="Y656" s="38" t="s">
        <v>45</v>
      </c>
      <c r="Z656" s="38" t="s">
        <v>3076</v>
      </c>
      <c r="AA656" s="39">
        <v>44823.442048611112</v>
      </c>
      <c r="AB656" s="38" t="s">
        <v>85</v>
      </c>
      <c r="AC656" s="10" t="str">
        <f>VLOOKUP(Data!$AB656,Name!$B:$F,2,FALSE)</f>
        <v>IT Support</v>
      </c>
      <c r="AD656" s="10" t="str">
        <f>VLOOKUP(Data!$AB656,Name!$B:$F,3,FALSE)</f>
        <v>Point IT</v>
      </c>
      <c r="AE656" s="10" t="str">
        <f>VLOOKUP(Data!$AB656,Name!$B:$F,4,FALSE)</f>
        <v>Second tier</v>
      </c>
      <c r="AF656" s="10" t="str">
        <f>VLOOKUP(Data!$AB656,Name!$B:$F,5,FALSE)</f>
        <v>Onsite</v>
      </c>
      <c r="AG656" s="38" t="s">
        <v>47</v>
      </c>
      <c r="AH656" s="38" t="s">
        <v>48</v>
      </c>
      <c r="AI656" s="38" t="s">
        <v>474</v>
      </c>
      <c r="AJ656" s="38" t="s">
        <v>3077</v>
      </c>
      <c r="AK656" s="38" t="s">
        <v>600</v>
      </c>
      <c r="AL656" s="43"/>
      <c r="AM656" s="38" t="s">
        <v>39</v>
      </c>
      <c r="AN656" s="38" t="s">
        <v>50</v>
      </c>
      <c r="AO656" s="44">
        <v>0</v>
      </c>
      <c r="AP656" s="39">
        <v>44825.442164351851</v>
      </c>
      <c r="AQ656" s="45" t="s">
        <v>41</v>
      </c>
      <c r="AR656">
        <f t="shared" si="43"/>
        <v>21</v>
      </c>
      <c r="AS656" s="35">
        <v>0.88541666666666663</v>
      </c>
    </row>
    <row r="657" spans="1:45" ht="24" hidden="1" customHeight="1">
      <c r="A657" s="10" t="s">
        <v>35</v>
      </c>
      <c r="B657" s="10" t="s">
        <v>178</v>
      </c>
      <c r="C657" s="42">
        <v>44829.73333333333</v>
      </c>
      <c r="D657" s="42">
        <v>44823.290972222225</v>
      </c>
      <c r="E657" s="10">
        <v>2022</v>
      </c>
      <c r="F657" s="10">
        <f t="shared" si="40"/>
        <v>9</v>
      </c>
      <c r="G657" s="10">
        <f t="shared" si="41"/>
        <v>19</v>
      </c>
      <c r="H657" s="50">
        <f t="shared" si="42"/>
        <v>0.29097222222222224</v>
      </c>
      <c r="I657" s="40" t="s">
        <v>37</v>
      </c>
      <c r="J657" s="40" t="s">
        <v>3078</v>
      </c>
      <c r="K657" s="37">
        <v>11786</v>
      </c>
      <c r="L657" s="41">
        <v>44838.477997685186</v>
      </c>
      <c r="M657" s="40" t="s">
        <v>38</v>
      </c>
      <c r="N657" s="40" t="s">
        <v>45</v>
      </c>
      <c r="O657" s="41">
        <v>44823.318171296298</v>
      </c>
      <c r="P657" s="40" t="s">
        <v>40</v>
      </c>
      <c r="Q657" s="40" t="s">
        <v>56</v>
      </c>
      <c r="R657" s="37">
        <v>3</v>
      </c>
      <c r="S657" s="40" t="s">
        <v>179</v>
      </c>
      <c r="T657" s="37">
        <v>1</v>
      </c>
      <c r="U657" s="40" t="s">
        <v>56</v>
      </c>
      <c r="V657" s="37">
        <v>6828</v>
      </c>
      <c r="W657" s="40" t="s">
        <v>2381</v>
      </c>
      <c r="X657" s="40" t="s">
        <v>2382</v>
      </c>
      <c r="Y657" s="40" t="s">
        <v>45</v>
      </c>
      <c r="Z657" s="40" t="s">
        <v>3079</v>
      </c>
      <c r="AA657" s="41">
        <v>44827.696203703701</v>
      </c>
      <c r="AB657" s="40" t="s">
        <v>51</v>
      </c>
      <c r="AC657" s="10" t="str">
        <f>VLOOKUP(Data!$AB657,Name!$B:$F,2,FALSE)</f>
        <v>IT Support</v>
      </c>
      <c r="AD657" s="10" t="str">
        <f>VLOOKUP(Data!$AB657,Name!$B:$F,3,FALSE)</f>
        <v>Point IT</v>
      </c>
      <c r="AE657" s="10" t="str">
        <f>VLOOKUP(Data!$AB657,Name!$B:$F,4,FALSE)</f>
        <v>Second tier</v>
      </c>
      <c r="AF657" s="10" t="str">
        <f>VLOOKUP(Data!$AB657,Name!$B:$F,5,FALSE)</f>
        <v>Onsite</v>
      </c>
      <c r="AG657" s="40" t="s">
        <v>47</v>
      </c>
      <c r="AH657" s="40" t="s">
        <v>48</v>
      </c>
      <c r="AI657" s="40" t="s">
        <v>182</v>
      </c>
      <c r="AJ657" s="40" t="s">
        <v>3080</v>
      </c>
      <c r="AK657" s="40" t="s">
        <v>328</v>
      </c>
      <c r="AL657" s="46"/>
      <c r="AM657" s="40" t="s">
        <v>39</v>
      </c>
      <c r="AN657" s="40" t="s">
        <v>53</v>
      </c>
      <c r="AO657" s="47">
        <v>0</v>
      </c>
      <c r="AP657" s="41">
        <v>44830.449525462966</v>
      </c>
      <c r="AQ657" s="48" t="s">
        <v>56</v>
      </c>
      <c r="AR657">
        <f t="shared" si="43"/>
        <v>6</v>
      </c>
      <c r="AS657" s="35">
        <v>0.29097222222222224</v>
      </c>
    </row>
    <row r="658" spans="1:45" ht="24" hidden="1" customHeight="1">
      <c r="A658" s="10" t="s">
        <v>35</v>
      </c>
      <c r="B658" s="10" t="s">
        <v>36</v>
      </c>
      <c r="C658" s="42">
        <v>44823.645138888889</v>
      </c>
      <c r="D658" s="42">
        <v>44823.335416666669</v>
      </c>
      <c r="E658" s="10">
        <v>2022</v>
      </c>
      <c r="F658" s="10">
        <f t="shared" si="40"/>
        <v>9</v>
      </c>
      <c r="G658" s="10">
        <f t="shared" si="41"/>
        <v>19</v>
      </c>
      <c r="H658" s="50">
        <f t="shared" si="42"/>
        <v>0.3354166666666667</v>
      </c>
      <c r="I658" s="38" t="s">
        <v>37</v>
      </c>
      <c r="J658" s="38" t="s">
        <v>3081</v>
      </c>
      <c r="K658" s="36">
        <v>11787</v>
      </c>
      <c r="L658" s="39">
        <v>44825.614004629628</v>
      </c>
      <c r="M658" s="38" t="s">
        <v>38</v>
      </c>
      <c r="N658" s="38" t="s">
        <v>39</v>
      </c>
      <c r="O658" s="39"/>
      <c r="P658" s="38" t="s">
        <v>40</v>
      </c>
      <c r="Q658" s="38" t="s">
        <v>56</v>
      </c>
      <c r="R658" s="36">
        <v>1</v>
      </c>
      <c r="S658" s="38" t="s">
        <v>82</v>
      </c>
      <c r="T658" s="36">
        <v>0</v>
      </c>
      <c r="U658" s="38" t="s">
        <v>41</v>
      </c>
      <c r="V658" s="36">
        <v>6401</v>
      </c>
      <c r="W658" s="38" t="s">
        <v>458</v>
      </c>
      <c r="X658" s="38" t="s">
        <v>459</v>
      </c>
      <c r="Y658" s="38" t="s">
        <v>45</v>
      </c>
      <c r="Z658" s="38" t="s">
        <v>3082</v>
      </c>
      <c r="AA658" s="39">
        <v>44823.617766203701</v>
      </c>
      <c r="AB658" s="38" t="s">
        <v>67</v>
      </c>
      <c r="AC658" s="10" t="str">
        <f>VLOOKUP(Data!$AB658,Name!$B:$F,2,FALSE)</f>
        <v>IT Support</v>
      </c>
      <c r="AD658" s="10" t="str">
        <f>VLOOKUP(Data!$AB658,Name!$B:$F,3,FALSE)</f>
        <v>Point IT</v>
      </c>
      <c r="AE658" s="10" t="str">
        <f>VLOOKUP(Data!$AB658,Name!$B:$F,4,FALSE)</f>
        <v>Second tier</v>
      </c>
      <c r="AF658" s="10" t="str">
        <f>VLOOKUP(Data!$AB658,Name!$B:$F,5,FALSE)</f>
        <v>Onsite</v>
      </c>
      <c r="AG658" s="38" t="s">
        <v>47</v>
      </c>
      <c r="AH658" s="38" t="s">
        <v>48</v>
      </c>
      <c r="AI658" s="38" t="s">
        <v>336</v>
      </c>
      <c r="AJ658" s="38" t="s">
        <v>460</v>
      </c>
      <c r="AK658" s="38" t="s">
        <v>1304</v>
      </c>
      <c r="AL658" s="43"/>
      <c r="AM658" s="38" t="s">
        <v>39</v>
      </c>
      <c r="AN658" s="38" t="s">
        <v>50</v>
      </c>
      <c r="AO658" s="44">
        <v>0</v>
      </c>
      <c r="AP658" s="39">
        <v>44823.645254629628</v>
      </c>
      <c r="AQ658" s="45" t="s">
        <v>56</v>
      </c>
      <c r="AR658">
        <f t="shared" si="43"/>
        <v>8</v>
      </c>
      <c r="AS658" s="35">
        <v>0.3354166666666667</v>
      </c>
    </row>
    <row r="659" spans="1:45" ht="24" hidden="1" customHeight="1">
      <c r="A659" s="10" t="s">
        <v>35</v>
      </c>
      <c r="B659" s="10" t="s">
        <v>36</v>
      </c>
      <c r="C659" s="42">
        <v>44823.645138888889</v>
      </c>
      <c r="D659" s="42">
        <v>44823.337500000001</v>
      </c>
      <c r="E659" s="10">
        <v>2022</v>
      </c>
      <c r="F659" s="10">
        <f t="shared" si="40"/>
        <v>9</v>
      </c>
      <c r="G659" s="10">
        <f t="shared" si="41"/>
        <v>19</v>
      </c>
      <c r="H659" s="50">
        <f t="shared" si="42"/>
        <v>0.33749999999999997</v>
      </c>
      <c r="I659" s="40" t="s">
        <v>37</v>
      </c>
      <c r="J659" s="40" t="s">
        <v>3083</v>
      </c>
      <c r="K659" s="37">
        <v>11788</v>
      </c>
      <c r="L659" s="41">
        <v>44833.634386574071</v>
      </c>
      <c r="M659" s="40" t="s">
        <v>38</v>
      </c>
      <c r="N659" s="40" t="s">
        <v>39</v>
      </c>
      <c r="O659" s="41"/>
      <c r="P659" s="40" t="s">
        <v>40</v>
      </c>
      <c r="Q659" s="40" t="s">
        <v>56</v>
      </c>
      <c r="R659" s="37">
        <v>1</v>
      </c>
      <c r="S659" s="40" t="s">
        <v>127</v>
      </c>
      <c r="T659" s="37">
        <v>0</v>
      </c>
      <c r="U659" s="40" t="s">
        <v>56</v>
      </c>
      <c r="V659" s="37">
        <v>6212</v>
      </c>
      <c r="W659" s="40" t="s">
        <v>952</v>
      </c>
      <c r="X659" s="40" t="s">
        <v>953</v>
      </c>
      <c r="Y659" s="40" t="s">
        <v>45</v>
      </c>
      <c r="Z659" s="40" t="s">
        <v>774</v>
      </c>
      <c r="AA659" s="41">
        <v>44823.348993055559</v>
      </c>
      <c r="AB659" s="40" t="s">
        <v>51</v>
      </c>
      <c r="AC659" s="10" t="str">
        <f>VLOOKUP(Data!$AB659,Name!$B:$F,2,FALSE)</f>
        <v>IT Support</v>
      </c>
      <c r="AD659" s="10" t="str">
        <f>VLOOKUP(Data!$AB659,Name!$B:$F,3,FALSE)</f>
        <v>Point IT</v>
      </c>
      <c r="AE659" s="10" t="str">
        <f>VLOOKUP(Data!$AB659,Name!$B:$F,4,FALSE)</f>
        <v>Second tier</v>
      </c>
      <c r="AF659" s="10" t="str">
        <f>VLOOKUP(Data!$AB659,Name!$B:$F,5,FALSE)</f>
        <v>Onsite</v>
      </c>
      <c r="AG659" s="40" t="s">
        <v>47</v>
      </c>
      <c r="AH659" s="40" t="s">
        <v>48</v>
      </c>
      <c r="AI659" s="40" t="s">
        <v>128</v>
      </c>
      <c r="AJ659" s="40" t="s">
        <v>3084</v>
      </c>
      <c r="AK659" s="40" t="s">
        <v>613</v>
      </c>
      <c r="AL659" s="46"/>
      <c r="AM659" s="40" t="s">
        <v>39</v>
      </c>
      <c r="AN659" s="40" t="s">
        <v>50</v>
      </c>
      <c r="AO659" s="47">
        <v>0</v>
      </c>
      <c r="AP659" s="41">
        <v>44823.645497685182</v>
      </c>
      <c r="AQ659" s="48" t="s">
        <v>56</v>
      </c>
      <c r="AR659">
        <f t="shared" si="43"/>
        <v>8</v>
      </c>
      <c r="AS659" s="35">
        <v>0.33749999999999997</v>
      </c>
    </row>
    <row r="660" spans="1:45" ht="24" hidden="1" customHeight="1">
      <c r="A660" s="10" t="s">
        <v>35</v>
      </c>
      <c r="B660" s="10" t="s">
        <v>171</v>
      </c>
      <c r="C660" s="42">
        <v>44823.645138888889</v>
      </c>
      <c r="D660" s="42">
        <v>44823.340277777781</v>
      </c>
      <c r="E660" s="10">
        <v>2022</v>
      </c>
      <c r="F660" s="10">
        <f t="shared" si="40"/>
        <v>9</v>
      </c>
      <c r="G660" s="10">
        <f t="shared" si="41"/>
        <v>19</v>
      </c>
      <c r="H660" s="50">
        <f t="shared" si="42"/>
        <v>0.34027777777777773</v>
      </c>
      <c r="I660" s="38" t="s">
        <v>37</v>
      </c>
      <c r="J660" s="38" t="s">
        <v>3085</v>
      </c>
      <c r="K660" s="36">
        <v>11789</v>
      </c>
      <c r="L660" s="39">
        <v>44833.62809027778</v>
      </c>
      <c r="M660" s="38" t="s">
        <v>38</v>
      </c>
      <c r="N660" s="38" t="s">
        <v>39</v>
      </c>
      <c r="O660" s="39"/>
      <c r="P660" s="38" t="s">
        <v>40</v>
      </c>
      <c r="Q660" s="38" t="s">
        <v>56</v>
      </c>
      <c r="R660" s="36">
        <v>1</v>
      </c>
      <c r="S660" s="38" t="s">
        <v>42</v>
      </c>
      <c r="T660" s="36">
        <v>0</v>
      </c>
      <c r="U660" s="38" t="s">
        <v>56</v>
      </c>
      <c r="V660" s="36">
        <v>5914</v>
      </c>
      <c r="W660" s="38" t="s">
        <v>147</v>
      </c>
      <c r="X660" s="38" t="s">
        <v>148</v>
      </c>
      <c r="Y660" s="38" t="s">
        <v>45</v>
      </c>
      <c r="Z660" s="38" t="s">
        <v>3086</v>
      </c>
      <c r="AA660" s="39">
        <v>44823.3594212963</v>
      </c>
      <c r="AB660" s="38" t="s">
        <v>72</v>
      </c>
      <c r="AC660" s="10" t="str">
        <f>VLOOKUP(Data!$AB660,Name!$B:$F,2,FALSE)</f>
        <v>IT Support</v>
      </c>
      <c r="AD660" s="10" t="str">
        <f>VLOOKUP(Data!$AB660,Name!$B:$F,3,FALSE)</f>
        <v>Point IT</v>
      </c>
      <c r="AE660" s="10" t="str">
        <f>VLOOKUP(Data!$AB660,Name!$B:$F,4,FALSE)</f>
        <v>Second tier</v>
      </c>
      <c r="AF660" s="10" t="str">
        <f>VLOOKUP(Data!$AB660,Name!$B:$F,5,FALSE)</f>
        <v>Onsite</v>
      </c>
      <c r="AG660" s="38" t="s">
        <v>47</v>
      </c>
      <c r="AH660" s="38" t="s">
        <v>48</v>
      </c>
      <c r="AI660" s="38" t="s">
        <v>173</v>
      </c>
      <c r="AJ660" s="38" t="s">
        <v>3087</v>
      </c>
      <c r="AK660" s="38" t="s">
        <v>1297</v>
      </c>
      <c r="AL660" s="43">
        <v>44686</v>
      </c>
      <c r="AM660" s="38" t="s">
        <v>39</v>
      </c>
      <c r="AN660" s="38" t="s">
        <v>50</v>
      </c>
      <c r="AO660" s="44">
        <v>0</v>
      </c>
      <c r="AP660" s="39">
        <v>44824.365046296298</v>
      </c>
      <c r="AQ660" s="45" t="s">
        <v>56</v>
      </c>
      <c r="AR660">
        <f t="shared" si="43"/>
        <v>8</v>
      </c>
      <c r="AS660" s="35">
        <v>0.34027777777777773</v>
      </c>
    </row>
    <row r="661" spans="1:45" ht="24" hidden="1" customHeight="1">
      <c r="A661" s="10" t="s">
        <v>35</v>
      </c>
      <c r="B661" s="10" t="s">
        <v>178</v>
      </c>
      <c r="C661" s="42">
        <v>44823.645833333336</v>
      </c>
      <c r="D661" s="42">
        <v>44823.342361111114</v>
      </c>
      <c r="E661" s="10">
        <v>2022</v>
      </c>
      <c r="F661" s="10">
        <f t="shared" si="40"/>
        <v>9</v>
      </c>
      <c r="G661" s="10">
        <f t="shared" si="41"/>
        <v>19</v>
      </c>
      <c r="H661" s="50">
        <f t="shared" si="42"/>
        <v>0.34236111111111112</v>
      </c>
      <c r="I661" s="40" t="s">
        <v>37</v>
      </c>
      <c r="J661" s="40" t="s">
        <v>3088</v>
      </c>
      <c r="K661" s="37">
        <v>11790</v>
      </c>
      <c r="L661" s="41">
        <v>44833.56795138889</v>
      </c>
      <c r="M661" s="40" t="s">
        <v>38</v>
      </c>
      <c r="N661" s="40" t="s">
        <v>39</v>
      </c>
      <c r="O661" s="41"/>
      <c r="P661" s="40" t="s">
        <v>40</v>
      </c>
      <c r="Q661" s="40" t="s">
        <v>56</v>
      </c>
      <c r="R661" s="37">
        <v>1</v>
      </c>
      <c r="S661" s="40" t="s">
        <v>73</v>
      </c>
      <c r="T661" s="37">
        <v>0</v>
      </c>
      <c r="U661" s="40" t="s">
        <v>56</v>
      </c>
      <c r="V661" s="37">
        <v>8682</v>
      </c>
      <c r="W661" s="40" t="s">
        <v>370</v>
      </c>
      <c r="X661" s="40" t="s">
        <v>371</v>
      </c>
      <c r="Y661" s="40" t="s">
        <v>45</v>
      </c>
      <c r="Z661" s="40" t="s">
        <v>3089</v>
      </c>
      <c r="AA661" s="41">
        <v>44823.421712962961</v>
      </c>
      <c r="AB661" s="40" t="s">
        <v>58</v>
      </c>
      <c r="AC661" s="10" t="str">
        <f>VLOOKUP(Data!$AB661,Name!$B:$F,2,FALSE)</f>
        <v>IT Support</v>
      </c>
      <c r="AD661" s="10" t="str">
        <f>VLOOKUP(Data!$AB661,Name!$B:$F,3,FALSE)</f>
        <v>Point IT</v>
      </c>
      <c r="AE661" s="10" t="str">
        <f>VLOOKUP(Data!$AB661,Name!$B:$F,4,FALSE)</f>
        <v>Second tier</v>
      </c>
      <c r="AF661" s="10" t="str">
        <f>VLOOKUP(Data!$AB661,Name!$B:$F,5,FALSE)</f>
        <v>Onsite</v>
      </c>
      <c r="AG661" s="40" t="s">
        <v>47</v>
      </c>
      <c r="AH661" s="40" t="s">
        <v>48</v>
      </c>
      <c r="AI661" s="40" t="s">
        <v>182</v>
      </c>
      <c r="AJ661" s="40" t="s">
        <v>3090</v>
      </c>
      <c r="AK661" s="40" t="s">
        <v>328</v>
      </c>
      <c r="AL661" s="46"/>
      <c r="AM661" s="40" t="s">
        <v>39</v>
      </c>
      <c r="AN661" s="40" t="s">
        <v>53</v>
      </c>
      <c r="AO661" s="47">
        <v>0</v>
      </c>
      <c r="AP661" s="41">
        <v>44823.646423611113</v>
      </c>
      <c r="AQ661" s="48" t="s">
        <v>56</v>
      </c>
      <c r="AR661">
        <f t="shared" si="43"/>
        <v>8</v>
      </c>
      <c r="AS661" s="35">
        <v>0.34236111111111112</v>
      </c>
    </row>
    <row r="662" spans="1:45" ht="24" customHeight="1">
      <c r="A662" s="10" t="s">
        <v>35</v>
      </c>
      <c r="B662" s="10" t="s">
        <v>1527</v>
      </c>
      <c r="C662" s="42">
        <v>44823.396527777775</v>
      </c>
      <c r="D662" s="42">
        <v>44823.353472222225</v>
      </c>
      <c r="E662" s="10">
        <v>2022</v>
      </c>
      <c r="F662" s="10">
        <f t="shared" si="40"/>
        <v>9</v>
      </c>
      <c r="G662" s="10">
        <f t="shared" si="41"/>
        <v>19</v>
      </c>
      <c r="H662" s="50">
        <f t="shared" si="42"/>
        <v>0.35347222222222219</v>
      </c>
      <c r="I662" s="38" t="s">
        <v>37</v>
      </c>
      <c r="J662" s="38" t="s">
        <v>39</v>
      </c>
      <c r="K662" s="36">
        <v>11791</v>
      </c>
      <c r="L662" s="39">
        <v>44825.604097222225</v>
      </c>
      <c r="M662" s="38" t="s">
        <v>38</v>
      </c>
      <c r="N662" s="38" t="s">
        <v>39</v>
      </c>
      <c r="O662" s="39"/>
      <c r="P662" s="38" t="s">
        <v>40</v>
      </c>
      <c r="Q662" s="38" t="s">
        <v>56</v>
      </c>
      <c r="R662" s="36">
        <v>1</v>
      </c>
      <c r="S662" s="38" t="s">
        <v>135</v>
      </c>
      <c r="T662" s="36">
        <v>0</v>
      </c>
      <c r="U662" s="38" t="s">
        <v>41</v>
      </c>
      <c r="V662" s="36">
        <v>8812</v>
      </c>
      <c r="W662" s="38" t="s">
        <v>3091</v>
      </c>
      <c r="X662" s="38" t="s">
        <v>3092</v>
      </c>
      <c r="Y662" s="38" t="s">
        <v>45</v>
      </c>
      <c r="Z662" s="38" t="s">
        <v>3093</v>
      </c>
      <c r="AA662" s="39">
        <v>44823.396793981483</v>
      </c>
      <c r="AB662" s="38" t="s">
        <v>96</v>
      </c>
      <c r="AC662" s="10" t="str">
        <f>VLOOKUP(Data!$AB662,Name!$B:$F,2,FALSE)</f>
        <v>E-sarabun</v>
      </c>
      <c r="AD662" s="10" t="str">
        <f>VLOOKUP(Data!$AB662,Name!$B:$F,3,FALSE)</f>
        <v>CRA</v>
      </c>
      <c r="AE662" s="10" t="str">
        <f>VLOOKUP(Data!$AB662,Name!$B:$F,4,FALSE)</f>
        <v>Second tier</v>
      </c>
      <c r="AF662" s="10" t="str">
        <f>VLOOKUP(Data!$AB662,Name!$B:$F,5,FALSE)</f>
        <v>Second tier</v>
      </c>
      <c r="AG662" s="38" t="s">
        <v>47</v>
      </c>
      <c r="AH662" s="38" t="s">
        <v>48</v>
      </c>
      <c r="AI662" s="38" t="s">
        <v>97</v>
      </c>
      <c r="AJ662" s="38" t="s">
        <v>3094</v>
      </c>
      <c r="AK662" s="38" t="s">
        <v>561</v>
      </c>
      <c r="AL662" s="43"/>
      <c r="AM662" s="38" t="s">
        <v>39</v>
      </c>
      <c r="AN662" s="38" t="s">
        <v>53</v>
      </c>
      <c r="AO662" s="44">
        <v>0</v>
      </c>
      <c r="AP662" s="39">
        <v>44823.396793981483</v>
      </c>
      <c r="AQ662" s="45" t="s">
        <v>56</v>
      </c>
      <c r="AR662">
        <f t="shared" si="43"/>
        <v>8</v>
      </c>
      <c r="AS662" s="35">
        <v>0.35347222222222219</v>
      </c>
    </row>
    <row r="663" spans="1:45" ht="24" customHeight="1">
      <c r="A663" s="10" t="s">
        <v>35</v>
      </c>
      <c r="B663" s="10" t="s">
        <v>1527</v>
      </c>
      <c r="C663" s="42">
        <v>44823.613888888889</v>
      </c>
      <c r="D663" s="42">
        <v>44823.354166666664</v>
      </c>
      <c r="E663" s="10">
        <v>2022</v>
      </c>
      <c r="F663" s="10">
        <f t="shared" si="40"/>
        <v>9</v>
      </c>
      <c r="G663" s="10">
        <f t="shared" si="41"/>
        <v>19</v>
      </c>
      <c r="H663" s="50">
        <f t="shared" si="42"/>
        <v>0.35416666666666669</v>
      </c>
      <c r="I663" s="40" t="s">
        <v>37</v>
      </c>
      <c r="J663" s="40" t="s">
        <v>3095</v>
      </c>
      <c r="K663" s="37">
        <v>11792</v>
      </c>
      <c r="L663" s="41">
        <v>44833.354780092595</v>
      </c>
      <c r="M663" s="40" t="s">
        <v>38</v>
      </c>
      <c r="N663" s="40" t="s">
        <v>39</v>
      </c>
      <c r="O663" s="41"/>
      <c r="P663" s="40" t="s">
        <v>40</v>
      </c>
      <c r="Q663" s="40" t="s">
        <v>56</v>
      </c>
      <c r="R663" s="37">
        <v>1</v>
      </c>
      <c r="S663" s="40" t="s">
        <v>42</v>
      </c>
      <c r="T663" s="37">
        <v>0</v>
      </c>
      <c r="U663" s="40" t="s">
        <v>56</v>
      </c>
      <c r="V663" s="37">
        <v>1211</v>
      </c>
      <c r="W663" s="40" t="s">
        <v>1039</v>
      </c>
      <c r="X663" s="40" t="s">
        <v>1040</v>
      </c>
      <c r="Y663" s="40" t="s">
        <v>45</v>
      </c>
      <c r="Z663" s="40" t="s">
        <v>3096</v>
      </c>
      <c r="AA663" s="41">
        <v>44823.614502314813</v>
      </c>
      <c r="AB663" s="40" t="s">
        <v>223</v>
      </c>
      <c r="AC663" s="10" t="str">
        <f>VLOOKUP(Data!$AB663,Name!$B:$F,2,FALSE)</f>
        <v>IT Support</v>
      </c>
      <c r="AD663" s="10" t="str">
        <f>VLOOKUP(Data!$AB663,Name!$B:$F,3,FALSE)</f>
        <v>Point IT</v>
      </c>
      <c r="AE663" s="10" t="str">
        <f>VLOOKUP(Data!$AB663,Name!$B:$F,4,FALSE)</f>
        <v>Second tier</v>
      </c>
      <c r="AF663" s="10" t="str">
        <f>VLOOKUP(Data!$AB663,Name!$B:$F,5,FALSE)</f>
        <v>Onsite</v>
      </c>
      <c r="AG663" s="40" t="s">
        <v>47</v>
      </c>
      <c r="AH663" s="40" t="s">
        <v>48</v>
      </c>
      <c r="AI663" s="40" t="s">
        <v>634</v>
      </c>
      <c r="AJ663" s="40" t="s">
        <v>3097</v>
      </c>
      <c r="AK663" s="40" t="s">
        <v>3098</v>
      </c>
      <c r="AL663" s="46"/>
      <c r="AM663" s="40" t="s">
        <v>39</v>
      </c>
      <c r="AN663" s="40" t="s">
        <v>50</v>
      </c>
      <c r="AO663" s="47">
        <v>0</v>
      </c>
      <c r="AP663" s="41">
        <v>44823.614502314813</v>
      </c>
      <c r="AQ663" s="48" t="s">
        <v>56</v>
      </c>
      <c r="AR663">
        <f t="shared" si="43"/>
        <v>8</v>
      </c>
      <c r="AS663" s="35">
        <v>0.35416666666666669</v>
      </c>
    </row>
    <row r="664" spans="1:45" ht="24" hidden="1" customHeight="1">
      <c r="A664" s="10" t="s">
        <v>35</v>
      </c>
      <c r="B664" s="10" t="s">
        <v>2348</v>
      </c>
      <c r="C664" s="42">
        <v>44823.616666666669</v>
      </c>
      <c r="D664" s="42">
        <v>44823.354166666664</v>
      </c>
      <c r="E664" s="10">
        <v>2022</v>
      </c>
      <c r="F664" s="10">
        <f t="shared" si="40"/>
        <v>9</v>
      </c>
      <c r="G664" s="10">
        <f t="shared" si="41"/>
        <v>19</v>
      </c>
      <c r="H664" s="50">
        <f t="shared" si="42"/>
        <v>0.35416666666666669</v>
      </c>
      <c r="I664" s="38" t="s">
        <v>37</v>
      </c>
      <c r="J664" s="38" t="s">
        <v>3099</v>
      </c>
      <c r="K664" s="36">
        <v>11793</v>
      </c>
      <c r="L664" s="39">
        <v>44833.355046296296</v>
      </c>
      <c r="M664" s="38" t="s">
        <v>38</v>
      </c>
      <c r="N664" s="38" t="s">
        <v>39</v>
      </c>
      <c r="O664" s="39"/>
      <c r="P664" s="38" t="s">
        <v>40</v>
      </c>
      <c r="Q664" s="38" t="s">
        <v>56</v>
      </c>
      <c r="R664" s="36">
        <v>1</v>
      </c>
      <c r="S664" s="38" t="s">
        <v>60</v>
      </c>
      <c r="T664" s="36">
        <v>0</v>
      </c>
      <c r="U664" s="38" t="s">
        <v>56</v>
      </c>
      <c r="V664" s="36">
        <v>850558519</v>
      </c>
      <c r="W664" s="38" t="s">
        <v>702</v>
      </c>
      <c r="X664" s="38" t="s">
        <v>703</v>
      </c>
      <c r="Y664" s="38" t="s">
        <v>45</v>
      </c>
      <c r="Z664" s="38" t="s">
        <v>3100</v>
      </c>
      <c r="AA664" s="39">
        <v>44823.617303240739</v>
      </c>
      <c r="AB664" s="38" t="s">
        <v>223</v>
      </c>
      <c r="AC664" s="10" t="str">
        <f>VLOOKUP(Data!$AB664,Name!$B:$F,2,FALSE)</f>
        <v>IT Support</v>
      </c>
      <c r="AD664" s="10" t="str">
        <f>VLOOKUP(Data!$AB664,Name!$B:$F,3,FALSE)</f>
        <v>Point IT</v>
      </c>
      <c r="AE664" s="10" t="str">
        <f>VLOOKUP(Data!$AB664,Name!$B:$F,4,FALSE)</f>
        <v>Second tier</v>
      </c>
      <c r="AF664" s="10" t="str">
        <f>VLOOKUP(Data!$AB664,Name!$B:$F,5,FALSE)</f>
        <v>Onsite</v>
      </c>
      <c r="AG664" s="38" t="s">
        <v>47</v>
      </c>
      <c r="AH664" s="38" t="s">
        <v>48</v>
      </c>
      <c r="AI664" s="38" t="s">
        <v>474</v>
      </c>
      <c r="AJ664" s="38" t="s">
        <v>3101</v>
      </c>
      <c r="AK664" s="38" t="s">
        <v>604</v>
      </c>
      <c r="AL664" s="43"/>
      <c r="AM664" s="38" t="s">
        <v>39</v>
      </c>
      <c r="AN664" s="38" t="s">
        <v>50</v>
      </c>
      <c r="AO664" s="44">
        <v>0</v>
      </c>
      <c r="AP664" s="39">
        <v>44823.617303240739</v>
      </c>
      <c r="AQ664" s="45" t="s">
        <v>56</v>
      </c>
      <c r="AR664">
        <f t="shared" si="43"/>
        <v>8</v>
      </c>
      <c r="AS664" s="35">
        <v>0.35416666666666669</v>
      </c>
    </row>
    <row r="665" spans="1:45" ht="24" hidden="1" customHeight="1">
      <c r="A665" s="10" t="s">
        <v>35</v>
      </c>
      <c r="B665" s="10" t="s">
        <v>2348</v>
      </c>
      <c r="C665" s="42">
        <v>44823.646527777775</v>
      </c>
      <c r="D665" s="42">
        <v>44823.356249999997</v>
      </c>
      <c r="E665" s="10">
        <v>2022</v>
      </c>
      <c r="F665" s="10">
        <f t="shared" si="40"/>
        <v>9</v>
      </c>
      <c r="G665" s="10">
        <f t="shared" si="41"/>
        <v>19</v>
      </c>
      <c r="H665" s="50">
        <f t="shared" si="42"/>
        <v>0.35625000000000001</v>
      </c>
      <c r="I665" s="40" t="s">
        <v>37</v>
      </c>
      <c r="J665" s="40" t="s">
        <v>3102</v>
      </c>
      <c r="K665" s="37">
        <v>11794</v>
      </c>
      <c r="L665" s="41">
        <v>44833.620127314818</v>
      </c>
      <c r="M665" s="40" t="s">
        <v>38</v>
      </c>
      <c r="N665" s="40" t="s">
        <v>39</v>
      </c>
      <c r="O665" s="41"/>
      <c r="P665" s="40" t="s">
        <v>40</v>
      </c>
      <c r="Q665" s="40" t="s">
        <v>56</v>
      </c>
      <c r="R665" s="37">
        <v>1</v>
      </c>
      <c r="S665" s="40" t="s">
        <v>82</v>
      </c>
      <c r="T665" s="37">
        <v>0</v>
      </c>
      <c r="U665" s="40" t="s">
        <v>56</v>
      </c>
      <c r="V665" s="37">
        <v>6417</v>
      </c>
      <c r="W665" s="40" t="s">
        <v>513</v>
      </c>
      <c r="X665" s="40" t="s">
        <v>514</v>
      </c>
      <c r="Y665" s="40" t="s">
        <v>45</v>
      </c>
      <c r="Z665" s="40" t="s">
        <v>3103</v>
      </c>
      <c r="AA665" s="41">
        <v>44823.383703703701</v>
      </c>
      <c r="AB665" s="40" t="s">
        <v>51</v>
      </c>
      <c r="AC665" s="10" t="str">
        <f>VLOOKUP(Data!$AB665,Name!$B:$F,2,FALSE)</f>
        <v>IT Support</v>
      </c>
      <c r="AD665" s="10" t="str">
        <f>VLOOKUP(Data!$AB665,Name!$B:$F,3,FALSE)</f>
        <v>Point IT</v>
      </c>
      <c r="AE665" s="10" t="str">
        <f>VLOOKUP(Data!$AB665,Name!$B:$F,4,FALSE)</f>
        <v>Second tier</v>
      </c>
      <c r="AF665" s="10" t="str">
        <f>VLOOKUP(Data!$AB665,Name!$B:$F,5,FALSE)</f>
        <v>Onsite</v>
      </c>
      <c r="AG665" s="40" t="s">
        <v>47</v>
      </c>
      <c r="AH665" s="40" t="s">
        <v>48</v>
      </c>
      <c r="AI665" s="40" t="s">
        <v>474</v>
      </c>
      <c r="AJ665" s="40" t="s">
        <v>3104</v>
      </c>
      <c r="AK665" s="40" t="s">
        <v>515</v>
      </c>
      <c r="AL665" s="46"/>
      <c r="AM665" s="40" t="s">
        <v>39</v>
      </c>
      <c r="AN665" s="40" t="s">
        <v>50</v>
      </c>
      <c r="AO665" s="47">
        <v>0</v>
      </c>
      <c r="AP665" s="41">
        <v>44823.647210648145</v>
      </c>
      <c r="AQ665" s="48" t="s">
        <v>56</v>
      </c>
      <c r="AR665">
        <f t="shared" si="43"/>
        <v>8</v>
      </c>
      <c r="AS665" s="35">
        <v>0.35625000000000001</v>
      </c>
    </row>
    <row r="666" spans="1:45" ht="24" customHeight="1">
      <c r="A666" s="10" t="s">
        <v>35</v>
      </c>
      <c r="B666" s="10" t="s">
        <v>1527</v>
      </c>
      <c r="C666" s="42">
        <v>44826.691666666666</v>
      </c>
      <c r="D666" s="42">
        <v>44823.363194444442</v>
      </c>
      <c r="E666" s="10">
        <v>2022</v>
      </c>
      <c r="F666" s="10">
        <f t="shared" si="40"/>
        <v>9</v>
      </c>
      <c r="G666" s="10">
        <f t="shared" si="41"/>
        <v>19</v>
      </c>
      <c r="H666" s="50">
        <f t="shared" si="42"/>
        <v>0.36319444444444443</v>
      </c>
      <c r="I666" s="38" t="s">
        <v>37</v>
      </c>
      <c r="J666" s="38" t="s">
        <v>3105</v>
      </c>
      <c r="K666" s="36">
        <v>11795</v>
      </c>
      <c r="L666" s="39">
        <v>44837.370312500003</v>
      </c>
      <c r="M666" s="38" t="s">
        <v>38</v>
      </c>
      <c r="N666" s="38" t="s">
        <v>39</v>
      </c>
      <c r="O666" s="39"/>
      <c r="P666" s="38" t="s">
        <v>40</v>
      </c>
      <c r="Q666" s="38" t="s">
        <v>56</v>
      </c>
      <c r="R666" s="36">
        <v>1</v>
      </c>
      <c r="S666" s="38" t="s">
        <v>42</v>
      </c>
      <c r="T666" s="36">
        <v>0</v>
      </c>
      <c r="U666" s="38" t="s">
        <v>56</v>
      </c>
      <c r="V666" s="36">
        <v>6176</v>
      </c>
      <c r="W666" s="38" t="s">
        <v>90</v>
      </c>
      <c r="X666" s="38" t="s">
        <v>91</v>
      </c>
      <c r="Y666" s="38" t="s">
        <v>45</v>
      </c>
      <c r="Z666" s="38" t="s">
        <v>3106</v>
      </c>
      <c r="AA666" s="39">
        <v>44824.685659722221</v>
      </c>
      <c r="AB666" s="38" t="s">
        <v>89</v>
      </c>
      <c r="AC666" s="10" t="str">
        <f>VLOOKUP(Data!$AB666,Name!$B:$F,2,FALSE)</f>
        <v>IT Support</v>
      </c>
      <c r="AD666" s="10" t="str">
        <f>VLOOKUP(Data!$AB666,Name!$B:$F,3,FALSE)</f>
        <v>Point IT</v>
      </c>
      <c r="AE666" s="10" t="str">
        <f>VLOOKUP(Data!$AB666,Name!$B:$F,4,FALSE)</f>
        <v>Second tier</v>
      </c>
      <c r="AF666" s="10" t="str">
        <f>VLOOKUP(Data!$AB666,Name!$B:$F,5,FALSE)</f>
        <v>Onsite</v>
      </c>
      <c r="AG666" s="38" t="s">
        <v>47</v>
      </c>
      <c r="AH666" s="38" t="s">
        <v>48</v>
      </c>
      <c r="AI666" s="38" t="s">
        <v>3107</v>
      </c>
      <c r="AJ666" s="38" t="s">
        <v>3108</v>
      </c>
      <c r="AK666" s="38" t="s">
        <v>688</v>
      </c>
      <c r="AL666" s="43"/>
      <c r="AM666" s="38" t="s">
        <v>39</v>
      </c>
      <c r="AN666" s="38" t="s">
        <v>50</v>
      </c>
      <c r="AO666" s="44">
        <v>0</v>
      </c>
      <c r="AP666" s="39">
        <v>44826.691840277781</v>
      </c>
      <c r="AQ666" s="45" t="s">
        <v>56</v>
      </c>
      <c r="AR666">
        <f t="shared" si="43"/>
        <v>8</v>
      </c>
      <c r="AS666" s="35">
        <v>0.36319444444444443</v>
      </c>
    </row>
    <row r="667" spans="1:45" ht="24" hidden="1" customHeight="1">
      <c r="A667" s="10" t="s">
        <v>35</v>
      </c>
      <c r="B667" s="10" t="s">
        <v>171</v>
      </c>
      <c r="C667" s="42">
        <v>44823.647222222222</v>
      </c>
      <c r="D667" s="42">
        <v>44823.365972222222</v>
      </c>
      <c r="E667" s="10">
        <v>2022</v>
      </c>
      <c r="F667" s="10">
        <f t="shared" si="40"/>
        <v>9</v>
      </c>
      <c r="G667" s="10">
        <f t="shared" si="41"/>
        <v>19</v>
      </c>
      <c r="H667" s="50">
        <f t="shared" si="42"/>
        <v>0.3659722222222222</v>
      </c>
      <c r="I667" s="40" t="s">
        <v>37</v>
      </c>
      <c r="J667" s="40" t="s">
        <v>3109</v>
      </c>
      <c r="K667" s="37">
        <v>11796</v>
      </c>
      <c r="L667" s="41">
        <v>44833.595381944448</v>
      </c>
      <c r="M667" s="40" t="s">
        <v>38</v>
      </c>
      <c r="N667" s="40" t="s">
        <v>39</v>
      </c>
      <c r="O667" s="41"/>
      <c r="P667" s="40" t="s">
        <v>40</v>
      </c>
      <c r="Q667" s="40" t="s">
        <v>56</v>
      </c>
      <c r="R667" s="37">
        <v>1</v>
      </c>
      <c r="S667" s="40" t="s">
        <v>42</v>
      </c>
      <c r="T667" s="37">
        <v>0</v>
      </c>
      <c r="U667" s="40" t="s">
        <v>56</v>
      </c>
      <c r="V667" s="37">
        <v>8773</v>
      </c>
      <c r="W667" s="40" t="s">
        <v>3110</v>
      </c>
      <c r="X667" s="40" t="s">
        <v>3111</v>
      </c>
      <c r="Y667" s="40" t="s">
        <v>45</v>
      </c>
      <c r="Z667" s="40" t="s">
        <v>3112</v>
      </c>
      <c r="AA667" s="41">
        <v>44823.41846064815</v>
      </c>
      <c r="AB667" s="40" t="s">
        <v>58</v>
      </c>
      <c r="AC667" s="10" t="str">
        <f>VLOOKUP(Data!$AB667,Name!$B:$F,2,FALSE)</f>
        <v>IT Support</v>
      </c>
      <c r="AD667" s="10" t="str">
        <f>VLOOKUP(Data!$AB667,Name!$B:$F,3,FALSE)</f>
        <v>Point IT</v>
      </c>
      <c r="AE667" s="10" t="str">
        <f>VLOOKUP(Data!$AB667,Name!$B:$F,4,FALSE)</f>
        <v>Second tier</v>
      </c>
      <c r="AF667" s="10" t="str">
        <f>VLOOKUP(Data!$AB667,Name!$B:$F,5,FALSE)</f>
        <v>Onsite</v>
      </c>
      <c r="AG667" s="40" t="s">
        <v>52</v>
      </c>
      <c r="AH667" s="40" t="s">
        <v>48</v>
      </c>
      <c r="AI667" s="40" t="s">
        <v>190</v>
      </c>
      <c r="AJ667" s="40" t="s">
        <v>3113</v>
      </c>
      <c r="AK667" s="40" t="s">
        <v>1256</v>
      </c>
      <c r="AL667" s="46"/>
      <c r="AM667" s="40" t="s">
        <v>39</v>
      </c>
      <c r="AN667" s="40" t="s">
        <v>50</v>
      </c>
      <c r="AO667" s="47">
        <v>0</v>
      </c>
      <c r="AP667" s="41">
        <v>44823.647465277776</v>
      </c>
      <c r="AQ667" s="48" t="s">
        <v>56</v>
      </c>
      <c r="AR667">
        <f t="shared" si="43"/>
        <v>8</v>
      </c>
      <c r="AS667" s="35">
        <v>0.3659722222222222</v>
      </c>
    </row>
    <row r="668" spans="1:45" ht="24" hidden="1" customHeight="1">
      <c r="A668" s="10" t="s">
        <v>35</v>
      </c>
      <c r="B668" s="10" t="s">
        <v>36</v>
      </c>
      <c r="C668" s="42">
        <v>44829.73333333333</v>
      </c>
      <c r="D668" s="42">
        <v>44823.368055555555</v>
      </c>
      <c r="E668" s="10">
        <v>2022</v>
      </c>
      <c r="F668" s="10">
        <f t="shared" si="40"/>
        <v>9</v>
      </c>
      <c r="G668" s="10">
        <f t="shared" si="41"/>
        <v>19</v>
      </c>
      <c r="H668" s="50">
        <f t="shared" si="42"/>
        <v>0.36805555555555558</v>
      </c>
      <c r="I668" s="38" t="s">
        <v>37</v>
      </c>
      <c r="J668" s="38" t="s">
        <v>3114</v>
      </c>
      <c r="K668" s="36">
        <v>11797</v>
      </c>
      <c r="L668" s="39">
        <v>44838.397222222222</v>
      </c>
      <c r="M668" s="38" t="s">
        <v>38</v>
      </c>
      <c r="N668" s="38" t="s">
        <v>39</v>
      </c>
      <c r="O668" s="39"/>
      <c r="P668" s="38" t="s">
        <v>40</v>
      </c>
      <c r="Q668" s="38" t="s">
        <v>56</v>
      </c>
      <c r="R668" s="36">
        <v>1</v>
      </c>
      <c r="S668" s="38" t="s">
        <v>82</v>
      </c>
      <c r="T668" s="36">
        <v>0</v>
      </c>
      <c r="U668" s="38" t="s">
        <v>56</v>
      </c>
      <c r="V668" s="36">
        <v>6081</v>
      </c>
      <c r="W668" s="38" t="s">
        <v>78</v>
      </c>
      <c r="X668" s="38" t="s">
        <v>79</v>
      </c>
      <c r="Y668" s="38" t="s">
        <v>45</v>
      </c>
      <c r="Z668" s="38" t="s">
        <v>3115</v>
      </c>
      <c r="AA668" s="39">
        <v>44827.699305555558</v>
      </c>
      <c r="AB668" s="38" t="s">
        <v>51</v>
      </c>
      <c r="AC668" s="10" t="str">
        <f>VLOOKUP(Data!$AB668,Name!$B:$F,2,FALSE)</f>
        <v>IT Support</v>
      </c>
      <c r="AD668" s="10" t="str">
        <f>VLOOKUP(Data!$AB668,Name!$B:$F,3,FALSE)</f>
        <v>Point IT</v>
      </c>
      <c r="AE668" s="10" t="str">
        <f>VLOOKUP(Data!$AB668,Name!$B:$F,4,FALSE)</f>
        <v>Second tier</v>
      </c>
      <c r="AF668" s="10" t="str">
        <f>VLOOKUP(Data!$AB668,Name!$B:$F,5,FALSE)</f>
        <v>Onsite</v>
      </c>
      <c r="AG668" s="38" t="s">
        <v>47</v>
      </c>
      <c r="AH668" s="38" t="s">
        <v>48</v>
      </c>
      <c r="AI668" s="38" t="s">
        <v>674</v>
      </c>
      <c r="AJ668" s="38" t="s">
        <v>3116</v>
      </c>
      <c r="AK668" s="38" t="s">
        <v>557</v>
      </c>
      <c r="AL668" s="43"/>
      <c r="AM668" s="38" t="s">
        <v>39</v>
      </c>
      <c r="AN668" s="38" t="s">
        <v>50</v>
      </c>
      <c r="AO668" s="44">
        <v>0</v>
      </c>
      <c r="AP668" s="39">
        <v>44829.733437499999</v>
      </c>
      <c r="AQ668" s="45" t="s">
        <v>56</v>
      </c>
      <c r="AR668">
        <f t="shared" si="43"/>
        <v>8</v>
      </c>
      <c r="AS668" s="35">
        <v>0.36805555555555558</v>
      </c>
    </row>
    <row r="669" spans="1:45" ht="24" hidden="1" customHeight="1">
      <c r="A669" s="10" t="s">
        <v>35</v>
      </c>
      <c r="B669" s="10" t="s">
        <v>329</v>
      </c>
      <c r="C669" s="10"/>
      <c r="D669" s="42">
        <v>44823.370138888888</v>
      </c>
      <c r="E669" s="10">
        <v>2022</v>
      </c>
      <c r="F669" s="10">
        <f t="shared" si="40"/>
        <v>9</v>
      </c>
      <c r="G669" s="10">
        <f t="shared" si="41"/>
        <v>19</v>
      </c>
      <c r="H669" s="50">
        <f t="shared" si="42"/>
        <v>0.37013888888888885</v>
      </c>
      <c r="I669" s="40" t="s">
        <v>37</v>
      </c>
      <c r="J669" s="40" t="s">
        <v>3117</v>
      </c>
      <c r="K669" s="37">
        <v>11798</v>
      </c>
      <c r="L669" s="41">
        <v>44833.370208333334</v>
      </c>
      <c r="M669" s="40" t="s">
        <v>38</v>
      </c>
      <c r="N669" s="40" t="s">
        <v>39</v>
      </c>
      <c r="O669" s="41"/>
      <c r="P669" s="40" t="s">
        <v>40</v>
      </c>
      <c r="Q669" s="40" t="s">
        <v>56</v>
      </c>
      <c r="R669" s="37">
        <v>2</v>
      </c>
      <c r="S669" s="40" t="s">
        <v>518</v>
      </c>
      <c r="T669" s="37">
        <v>0</v>
      </c>
      <c r="U669" s="40" t="s">
        <v>56</v>
      </c>
      <c r="V669" s="37">
        <v>633061868</v>
      </c>
      <c r="W669" s="40" t="s">
        <v>1024</v>
      </c>
      <c r="X669" s="40" t="s">
        <v>1025</v>
      </c>
      <c r="Y669" s="40" t="s">
        <v>39</v>
      </c>
      <c r="Z669" s="40" t="s">
        <v>39</v>
      </c>
      <c r="AA669" s="41"/>
      <c r="AB669" s="40" t="s">
        <v>189</v>
      </c>
      <c r="AC669" s="10" t="str">
        <f>VLOOKUP(Data!$AB669,Name!$B:$F,2,FALSE)</f>
        <v>IT Support</v>
      </c>
      <c r="AD669" s="10" t="str">
        <f>VLOOKUP(Data!$AB669,Name!$B:$F,3,FALSE)</f>
        <v>CRA</v>
      </c>
      <c r="AE669" s="10" t="str">
        <f>VLOOKUP(Data!$AB669,Name!$B:$F,4,FALSE)</f>
        <v>Second tier</v>
      </c>
      <c r="AF669" s="10" t="str">
        <f>VLOOKUP(Data!$AB669,Name!$B:$F,5,FALSE)</f>
        <v>Second tier</v>
      </c>
      <c r="AG669" s="40" t="s">
        <v>47</v>
      </c>
      <c r="AH669" s="40" t="s">
        <v>160</v>
      </c>
      <c r="AI669" s="40" t="s">
        <v>425</v>
      </c>
      <c r="AJ669" s="40" t="s">
        <v>3118</v>
      </c>
      <c r="AK669" s="40" t="s">
        <v>907</v>
      </c>
      <c r="AL669" s="46"/>
      <c r="AM669" s="40" t="s">
        <v>39</v>
      </c>
      <c r="AN669" s="40" t="s">
        <v>53</v>
      </c>
      <c r="AO669" s="47">
        <v>0</v>
      </c>
      <c r="AP669" s="41">
        <v>44831.493263888886</v>
      </c>
      <c r="AQ669" s="48" t="s">
        <v>56</v>
      </c>
      <c r="AR669">
        <f t="shared" si="43"/>
        <v>8</v>
      </c>
      <c r="AS669" s="35">
        <v>0.37013888888888885</v>
      </c>
    </row>
    <row r="670" spans="1:45" ht="24" hidden="1" customHeight="1">
      <c r="A670" s="10" t="s">
        <v>35</v>
      </c>
      <c r="B670" s="10" t="s">
        <v>329</v>
      </c>
      <c r="C670" s="42">
        <v>44823.647222222222</v>
      </c>
      <c r="D670" s="42">
        <v>44823.376388888886</v>
      </c>
      <c r="E670" s="10">
        <v>2022</v>
      </c>
      <c r="F670" s="10">
        <f t="shared" si="40"/>
        <v>9</v>
      </c>
      <c r="G670" s="10">
        <f t="shared" si="41"/>
        <v>19</v>
      </c>
      <c r="H670" s="50">
        <f t="shared" si="42"/>
        <v>0.37638888888888888</v>
      </c>
      <c r="I670" s="38" t="s">
        <v>37</v>
      </c>
      <c r="J670" s="38" t="s">
        <v>39</v>
      </c>
      <c r="K670" s="36">
        <v>11799</v>
      </c>
      <c r="L670" s="39">
        <v>44826.493518518517</v>
      </c>
      <c r="M670" s="38" t="s">
        <v>38</v>
      </c>
      <c r="N670" s="38" t="s">
        <v>39</v>
      </c>
      <c r="O670" s="39"/>
      <c r="P670" s="38" t="s">
        <v>40</v>
      </c>
      <c r="Q670" s="38" t="s">
        <v>56</v>
      </c>
      <c r="R670" s="36">
        <v>1</v>
      </c>
      <c r="S670" s="38" t="s">
        <v>518</v>
      </c>
      <c r="T670" s="36">
        <v>0</v>
      </c>
      <c r="U670" s="38" t="s">
        <v>41</v>
      </c>
      <c r="V670" s="36">
        <v>8130</v>
      </c>
      <c r="W670" s="38" t="s">
        <v>879</v>
      </c>
      <c r="X670" s="38" t="s">
        <v>880</v>
      </c>
      <c r="Y670" s="38" t="s">
        <v>45</v>
      </c>
      <c r="Z670" s="38" t="s">
        <v>3119</v>
      </c>
      <c r="AA670" s="39">
        <v>44823.406631944446</v>
      </c>
      <c r="AB670" s="38" t="s">
        <v>215</v>
      </c>
      <c r="AC670" s="10" t="str">
        <f>VLOOKUP(Data!$AB670,Name!$B:$F,2,FALSE)</f>
        <v>IT Support</v>
      </c>
      <c r="AD670" s="10" t="str">
        <f>VLOOKUP(Data!$AB670,Name!$B:$F,3,FALSE)</f>
        <v>CRA</v>
      </c>
      <c r="AE670" s="10" t="str">
        <f>VLOOKUP(Data!$AB670,Name!$B:$F,4,FALSE)</f>
        <v>Second tier</v>
      </c>
      <c r="AF670" s="10" t="str">
        <f>VLOOKUP(Data!$AB670,Name!$B:$F,5,FALSE)</f>
        <v>Onsite</v>
      </c>
      <c r="AG670" s="38" t="s">
        <v>47</v>
      </c>
      <c r="AH670" s="38" t="s">
        <v>48</v>
      </c>
      <c r="AI670" s="38" t="s">
        <v>330</v>
      </c>
      <c r="AJ670" s="38" t="s">
        <v>1898</v>
      </c>
      <c r="AK670" s="38" t="s">
        <v>480</v>
      </c>
      <c r="AL670" s="43"/>
      <c r="AM670" s="38" t="s">
        <v>39</v>
      </c>
      <c r="AN670" s="38" t="s">
        <v>53</v>
      </c>
      <c r="AO670" s="44">
        <v>0</v>
      </c>
      <c r="AP670" s="39">
        <v>44823.647685185184</v>
      </c>
      <c r="AQ670" s="45" t="s">
        <v>56</v>
      </c>
      <c r="AR670">
        <f t="shared" si="43"/>
        <v>9</v>
      </c>
      <c r="AS670" s="35">
        <v>0.37638888888888888</v>
      </c>
    </row>
    <row r="671" spans="1:45" ht="24" hidden="1" customHeight="1">
      <c r="A671" s="10" t="s">
        <v>35</v>
      </c>
      <c r="B671" s="10" t="s">
        <v>36</v>
      </c>
      <c r="C671" s="42">
        <v>44823.647916666669</v>
      </c>
      <c r="D671" s="42">
        <v>44823.386111111111</v>
      </c>
      <c r="E671" s="10">
        <v>2022</v>
      </c>
      <c r="F671" s="10">
        <f t="shared" si="40"/>
        <v>9</v>
      </c>
      <c r="G671" s="10">
        <f t="shared" si="41"/>
        <v>19</v>
      </c>
      <c r="H671" s="50">
        <f t="shared" si="42"/>
        <v>0.38611111111111113</v>
      </c>
      <c r="I671" s="40" t="s">
        <v>37</v>
      </c>
      <c r="J671" s="40" t="s">
        <v>3120</v>
      </c>
      <c r="K671" s="37">
        <v>11800</v>
      </c>
      <c r="L671" s="41">
        <v>44826.478495370371</v>
      </c>
      <c r="M671" s="40" t="s">
        <v>38</v>
      </c>
      <c r="N671" s="40" t="s">
        <v>39</v>
      </c>
      <c r="O671" s="41"/>
      <c r="P671" s="40" t="s">
        <v>40</v>
      </c>
      <c r="Q671" s="40" t="s">
        <v>41</v>
      </c>
      <c r="R671" s="37">
        <v>1</v>
      </c>
      <c r="S671" s="40" t="s">
        <v>82</v>
      </c>
      <c r="T671" s="37">
        <v>0</v>
      </c>
      <c r="U671" s="40" t="s">
        <v>41</v>
      </c>
      <c r="V671" s="37">
        <v>6141</v>
      </c>
      <c r="W671" s="40" t="s">
        <v>710</v>
      </c>
      <c r="X671" s="40" t="s">
        <v>3121</v>
      </c>
      <c r="Y671" s="40" t="s">
        <v>45</v>
      </c>
      <c r="Z671" s="40" t="s">
        <v>3122</v>
      </c>
      <c r="AA671" s="41">
        <v>44823.431296296294</v>
      </c>
      <c r="AB671" s="40" t="s">
        <v>59</v>
      </c>
      <c r="AC671" s="10" t="str">
        <f>VLOOKUP(Data!$AB671,Name!$B:$F,2,FALSE)</f>
        <v>PC Team</v>
      </c>
      <c r="AD671" s="10" t="str">
        <f>VLOOKUP(Data!$AB671,Name!$B:$F,3,FALSE)</f>
        <v>7Sense (Lenovo)</v>
      </c>
      <c r="AE671" s="10" t="str">
        <f>VLOOKUP(Data!$AB671,Name!$B:$F,4,FALSE)</f>
        <v>Second tier</v>
      </c>
      <c r="AF671" s="10" t="str">
        <f>VLOOKUP(Data!$AB671,Name!$B:$F,5,FALSE)</f>
        <v>Onsite</v>
      </c>
      <c r="AG671" s="40" t="s">
        <v>47</v>
      </c>
      <c r="AH671" s="40" t="s">
        <v>48</v>
      </c>
      <c r="AI671" s="40" t="s">
        <v>336</v>
      </c>
      <c r="AJ671" s="40" t="s">
        <v>3123</v>
      </c>
      <c r="AK671" s="40" t="s">
        <v>711</v>
      </c>
      <c r="AL671" s="46"/>
      <c r="AM671" s="40" t="s">
        <v>39</v>
      </c>
      <c r="AN671" s="40" t="s">
        <v>50</v>
      </c>
      <c r="AO671" s="47">
        <v>0</v>
      </c>
      <c r="AP671" s="41">
        <v>44823.647939814815</v>
      </c>
      <c r="AQ671" s="48" t="s">
        <v>41</v>
      </c>
      <c r="AR671">
        <f t="shared" si="43"/>
        <v>9</v>
      </c>
      <c r="AS671" s="35">
        <v>0.38611111111111113</v>
      </c>
    </row>
    <row r="672" spans="1:45" ht="24" hidden="1" customHeight="1">
      <c r="A672" s="10" t="s">
        <v>35</v>
      </c>
      <c r="B672" s="10" t="s">
        <v>178</v>
      </c>
      <c r="C672" s="42">
        <v>44826.684027777781</v>
      </c>
      <c r="D672" s="42">
        <v>44823.387499999997</v>
      </c>
      <c r="E672" s="10">
        <v>2022</v>
      </c>
      <c r="F672" s="10">
        <f t="shared" si="40"/>
        <v>9</v>
      </c>
      <c r="G672" s="10">
        <f t="shared" si="41"/>
        <v>19</v>
      </c>
      <c r="H672" s="50">
        <f t="shared" si="42"/>
        <v>0.38750000000000001</v>
      </c>
      <c r="I672" s="38" t="s">
        <v>37</v>
      </c>
      <c r="J672" s="38" t="s">
        <v>3124</v>
      </c>
      <c r="K672" s="36">
        <v>11801</v>
      </c>
      <c r="L672" s="39">
        <v>44838.387152777781</v>
      </c>
      <c r="M672" s="38" t="s">
        <v>3125</v>
      </c>
      <c r="N672" s="38" t="s">
        <v>45</v>
      </c>
      <c r="O672" s="39">
        <v>44823.390277777777</v>
      </c>
      <c r="P672" s="38" t="s">
        <v>40</v>
      </c>
      <c r="Q672" s="38" t="s">
        <v>56</v>
      </c>
      <c r="R672" s="36">
        <v>2</v>
      </c>
      <c r="S672" s="38" t="s">
        <v>179</v>
      </c>
      <c r="T672" s="36">
        <v>1</v>
      </c>
      <c r="U672" s="38" t="s">
        <v>56</v>
      </c>
      <c r="V672" s="36">
        <v>6526</v>
      </c>
      <c r="W672" s="38" t="s">
        <v>3126</v>
      </c>
      <c r="X672" s="38" t="s">
        <v>3127</v>
      </c>
      <c r="Y672" s="38" t="s">
        <v>45</v>
      </c>
      <c r="Z672" s="38" t="s">
        <v>3128</v>
      </c>
      <c r="AA672" s="39">
        <v>44826.684374999997</v>
      </c>
      <c r="AB672" s="38" t="s">
        <v>81</v>
      </c>
      <c r="AC672" s="10" t="str">
        <f>VLOOKUP(Data!$AB672,Name!$B:$F,2,FALSE)</f>
        <v>IT Support</v>
      </c>
      <c r="AD672" s="10" t="str">
        <f>VLOOKUP(Data!$AB672,Name!$B:$F,3,FALSE)</f>
        <v>Point IT</v>
      </c>
      <c r="AE672" s="10" t="str">
        <f>VLOOKUP(Data!$AB672,Name!$B:$F,4,FALSE)</f>
        <v>Second tier</v>
      </c>
      <c r="AF672" s="10" t="str">
        <f>VLOOKUP(Data!$AB672,Name!$B:$F,5,FALSE)</f>
        <v>Onsite</v>
      </c>
      <c r="AG672" s="38" t="s">
        <v>47</v>
      </c>
      <c r="AH672" s="38" t="s">
        <v>48</v>
      </c>
      <c r="AI672" s="38" t="s">
        <v>254</v>
      </c>
      <c r="AJ672" s="38" t="s">
        <v>3129</v>
      </c>
      <c r="AK672" s="38" t="s">
        <v>1956</v>
      </c>
      <c r="AL672" s="43"/>
      <c r="AM672" s="38" t="s">
        <v>39</v>
      </c>
      <c r="AN672" s="38" t="s">
        <v>53</v>
      </c>
      <c r="AO672" s="44">
        <v>0</v>
      </c>
      <c r="AP672" s="39">
        <v>44826.684374999997</v>
      </c>
      <c r="AQ672" s="45" t="s">
        <v>56</v>
      </c>
      <c r="AR672">
        <f t="shared" si="43"/>
        <v>9</v>
      </c>
      <c r="AS672" s="35">
        <v>0.38750000000000001</v>
      </c>
    </row>
    <row r="673" spans="1:45" ht="24" hidden="1" customHeight="1">
      <c r="A673" s="10" t="s">
        <v>35</v>
      </c>
      <c r="B673" s="10" t="s">
        <v>36</v>
      </c>
      <c r="C673" s="42">
        <v>44823.647916666669</v>
      </c>
      <c r="D673" s="42">
        <v>44823.394444444442</v>
      </c>
      <c r="E673" s="10">
        <v>2022</v>
      </c>
      <c r="F673" s="10">
        <f t="shared" si="40"/>
        <v>9</v>
      </c>
      <c r="G673" s="10">
        <f t="shared" si="41"/>
        <v>19</v>
      </c>
      <c r="H673" s="50">
        <f t="shared" si="42"/>
        <v>0.39444444444444443</v>
      </c>
      <c r="I673" s="40" t="s">
        <v>37</v>
      </c>
      <c r="J673" s="40" t="s">
        <v>3130</v>
      </c>
      <c r="K673" s="37">
        <v>11802</v>
      </c>
      <c r="L673" s="41">
        <v>44825.674074074072</v>
      </c>
      <c r="M673" s="40" t="s">
        <v>38</v>
      </c>
      <c r="N673" s="40" t="s">
        <v>39</v>
      </c>
      <c r="O673" s="41"/>
      <c r="P673" s="40" t="s">
        <v>40</v>
      </c>
      <c r="Q673" s="40" t="s">
        <v>56</v>
      </c>
      <c r="R673" s="37">
        <v>1</v>
      </c>
      <c r="S673" s="40" t="s">
        <v>82</v>
      </c>
      <c r="T673" s="37">
        <v>0</v>
      </c>
      <c r="U673" s="40" t="s">
        <v>41</v>
      </c>
      <c r="V673" s="37">
        <v>8429</v>
      </c>
      <c r="W673" s="40" t="s">
        <v>236</v>
      </c>
      <c r="X673" s="40" t="s">
        <v>237</v>
      </c>
      <c r="Y673" s="40" t="s">
        <v>45</v>
      </c>
      <c r="Z673" s="40" t="s">
        <v>3131</v>
      </c>
      <c r="AA673" s="41">
        <v>44823.619155092594</v>
      </c>
      <c r="AB673" s="40" t="s">
        <v>67</v>
      </c>
      <c r="AC673" s="10" t="str">
        <f>VLOOKUP(Data!$AB673,Name!$B:$F,2,FALSE)</f>
        <v>IT Support</v>
      </c>
      <c r="AD673" s="10" t="str">
        <f>VLOOKUP(Data!$AB673,Name!$B:$F,3,FALSE)</f>
        <v>Point IT</v>
      </c>
      <c r="AE673" s="10" t="str">
        <f>VLOOKUP(Data!$AB673,Name!$B:$F,4,FALSE)</f>
        <v>Second tier</v>
      </c>
      <c r="AF673" s="10" t="str">
        <f>VLOOKUP(Data!$AB673,Name!$B:$F,5,FALSE)</f>
        <v>Onsite</v>
      </c>
      <c r="AG673" s="40" t="s">
        <v>47</v>
      </c>
      <c r="AH673" s="40" t="s">
        <v>48</v>
      </c>
      <c r="AI673" s="40" t="s">
        <v>234</v>
      </c>
      <c r="AJ673" s="40" t="s">
        <v>1036</v>
      </c>
      <c r="AK673" s="40" t="s">
        <v>1304</v>
      </c>
      <c r="AL673" s="46"/>
      <c r="AM673" s="40" t="s">
        <v>39</v>
      </c>
      <c r="AN673" s="40" t="s">
        <v>50</v>
      </c>
      <c r="AO673" s="47">
        <v>0</v>
      </c>
      <c r="AP673" s="41">
        <v>44823.648379629631</v>
      </c>
      <c r="AQ673" s="48" t="s">
        <v>56</v>
      </c>
      <c r="AR673">
        <f t="shared" si="43"/>
        <v>9</v>
      </c>
      <c r="AS673" s="35">
        <v>0.39444444444444443</v>
      </c>
    </row>
    <row r="674" spans="1:45" ht="24" customHeight="1">
      <c r="A674" s="10" t="s">
        <v>35</v>
      </c>
      <c r="B674" s="10" t="s">
        <v>1527</v>
      </c>
      <c r="C674" s="42">
        <v>44823.414583333331</v>
      </c>
      <c r="D674" s="42">
        <v>44823.398611111108</v>
      </c>
      <c r="E674" s="10">
        <v>2022</v>
      </c>
      <c r="F674" s="10">
        <f t="shared" si="40"/>
        <v>9</v>
      </c>
      <c r="G674" s="10">
        <f t="shared" si="41"/>
        <v>19</v>
      </c>
      <c r="H674" s="50">
        <f t="shared" si="42"/>
        <v>0.39861111111111108</v>
      </c>
      <c r="I674" s="38" t="s">
        <v>37</v>
      </c>
      <c r="J674" s="38" t="s">
        <v>39</v>
      </c>
      <c r="K674" s="36">
        <v>11803</v>
      </c>
      <c r="L674" s="39">
        <v>44825.649305555555</v>
      </c>
      <c r="M674" s="38" t="s">
        <v>38</v>
      </c>
      <c r="N674" s="38" t="s">
        <v>39</v>
      </c>
      <c r="O674" s="39"/>
      <c r="P674" s="38" t="s">
        <v>40</v>
      </c>
      <c r="Q674" s="38" t="s">
        <v>56</v>
      </c>
      <c r="R674" s="36">
        <v>1</v>
      </c>
      <c r="S674" s="38" t="s">
        <v>42</v>
      </c>
      <c r="T674" s="36">
        <v>0</v>
      </c>
      <c r="U674" s="38" t="s">
        <v>41</v>
      </c>
      <c r="V674" s="36">
        <v>6569</v>
      </c>
      <c r="W674" s="38" t="s">
        <v>842</v>
      </c>
      <c r="X674" s="38" t="s">
        <v>843</v>
      </c>
      <c r="Y674" s="38" t="s">
        <v>45</v>
      </c>
      <c r="Z674" s="38" t="s">
        <v>3132</v>
      </c>
      <c r="AA674" s="39">
        <v>44823.414756944447</v>
      </c>
      <c r="AB674" s="38" t="s">
        <v>96</v>
      </c>
      <c r="AC674" s="10" t="str">
        <f>VLOOKUP(Data!$AB674,Name!$B:$F,2,FALSE)</f>
        <v>E-sarabun</v>
      </c>
      <c r="AD674" s="10" t="str">
        <f>VLOOKUP(Data!$AB674,Name!$B:$F,3,FALSE)</f>
        <v>CRA</v>
      </c>
      <c r="AE674" s="10" t="str">
        <f>VLOOKUP(Data!$AB674,Name!$B:$F,4,FALSE)</f>
        <v>Second tier</v>
      </c>
      <c r="AF674" s="10" t="str">
        <f>VLOOKUP(Data!$AB674,Name!$B:$F,5,FALSE)</f>
        <v>Second tier</v>
      </c>
      <c r="AG674" s="38" t="s">
        <v>47</v>
      </c>
      <c r="AH674" s="38" t="s">
        <v>48</v>
      </c>
      <c r="AI674" s="38" t="s">
        <v>97</v>
      </c>
      <c r="AJ674" s="38" t="s">
        <v>3133</v>
      </c>
      <c r="AK674" s="38" t="s">
        <v>630</v>
      </c>
      <c r="AL674" s="43"/>
      <c r="AM674" s="38" t="s">
        <v>39</v>
      </c>
      <c r="AN674" s="38" t="s">
        <v>53</v>
      </c>
      <c r="AO674" s="44">
        <v>0</v>
      </c>
      <c r="AP674" s="39">
        <v>44823.414756944447</v>
      </c>
      <c r="AQ674" s="45" t="s">
        <v>41</v>
      </c>
      <c r="AR674">
        <f t="shared" si="43"/>
        <v>9</v>
      </c>
      <c r="AS674" s="35">
        <v>0.39861111111111108</v>
      </c>
    </row>
    <row r="675" spans="1:45" ht="24" hidden="1" customHeight="1">
      <c r="A675" s="10" t="s">
        <v>35</v>
      </c>
      <c r="B675" s="10" t="s">
        <v>2348</v>
      </c>
      <c r="C675" s="42">
        <v>44823.648611111108</v>
      </c>
      <c r="D675" s="42">
        <v>44823.398611111108</v>
      </c>
      <c r="E675" s="10">
        <v>2022</v>
      </c>
      <c r="F675" s="10">
        <f t="shared" si="40"/>
        <v>9</v>
      </c>
      <c r="G675" s="10">
        <f t="shared" si="41"/>
        <v>19</v>
      </c>
      <c r="H675" s="50">
        <f t="shared" si="42"/>
        <v>0.39861111111111108</v>
      </c>
      <c r="I675" s="40" t="s">
        <v>37</v>
      </c>
      <c r="J675" s="40" t="s">
        <v>3134</v>
      </c>
      <c r="K675" s="37">
        <v>11804</v>
      </c>
      <c r="L675" s="41">
        <v>44833.586226851854</v>
      </c>
      <c r="M675" s="40" t="s">
        <v>38</v>
      </c>
      <c r="N675" s="40" t="s">
        <v>39</v>
      </c>
      <c r="O675" s="41"/>
      <c r="P675" s="40" t="s">
        <v>40</v>
      </c>
      <c r="Q675" s="40" t="s">
        <v>56</v>
      </c>
      <c r="R675" s="37">
        <v>1</v>
      </c>
      <c r="S675" s="40" t="s">
        <v>82</v>
      </c>
      <c r="T675" s="37">
        <v>0</v>
      </c>
      <c r="U675" s="40" t="s">
        <v>56</v>
      </c>
      <c r="V675" s="37">
        <v>6418</v>
      </c>
      <c r="W675" s="40" t="s">
        <v>3135</v>
      </c>
      <c r="X675" s="40" t="s">
        <v>3136</v>
      </c>
      <c r="Y675" s="40" t="s">
        <v>45</v>
      </c>
      <c r="Z675" s="40" t="s">
        <v>3137</v>
      </c>
      <c r="AA675" s="41">
        <v>44823.487592592595</v>
      </c>
      <c r="AB675" s="40" t="s">
        <v>51</v>
      </c>
      <c r="AC675" s="10" t="str">
        <f>VLOOKUP(Data!$AB675,Name!$B:$F,2,FALSE)</f>
        <v>IT Support</v>
      </c>
      <c r="AD675" s="10" t="str">
        <f>VLOOKUP(Data!$AB675,Name!$B:$F,3,FALSE)</f>
        <v>Point IT</v>
      </c>
      <c r="AE675" s="10" t="str">
        <f>VLOOKUP(Data!$AB675,Name!$B:$F,4,FALSE)</f>
        <v>Second tier</v>
      </c>
      <c r="AF675" s="10" t="str">
        <f>VLOOKUP(Data!$AB675,Name!$B:$F,5,FALSE)</f>
        <v>Onsite</v>
      </c>
      <c r="AG675" s="40" t="s">
        <v>52</v>
      </c>
      <c r="AH675" s="40" t="s">
        <v>48</v>
      </c>
      <c r="AI675" s="40" t="s">
        <v>474</v>
      </c>
      <c r="AJ675" s="40" t="s">
        <v>3134</v>
      </c>
      <c r="AK675" s="40" t="s">
        <v>515</v>
      </c>
      <c r="AL675" s="46"/>
      <c r="AM675" s="40" t="s">
        <v>39</v>
      </c>
      <c r="AN675" s="40" t="s">
        <v>50</v>
      </c>
      <c r="AO675" s="47">
        <v>0</v>
      </c>
      <c r="AP675" s="41">
        <v>44823.648726851854</v>
      </c>
      <c r="AQ675" s="48" t="s">
        <v>56</v>
      </c>
      <c r="AR675">
        <f t="shared" si="43"/>
        <v>9</v>
      </c>
      <c r="AS675" s="35">
        <v>0.39861111111111108</v>
      </c>
    </row>
    <row r="676" spans="1:45" ht="24" hidden="1" customHeight="1">
      <c r="A676" s="10" t="s">
        <v>35</v>
      </c>
      <c r="B676" s="10" t="s">
        <v>178</v>
      </c>
      <c r="C676" s="42">
        <v>44826.317361111112</v>
      </c>
      <c r="D676" s="42">
        <v>44823.402083333334</v>
      </c>
      <c r="E676" s="10">
        <v>2022</v>
      </c>
      <c r="F676" s="10">
        <f t="shared" si="40"/>
        <v>9</v>
      </c>
      <c r="G676" s="10">
        <f t="shared" si="41"/>
        <v>19</v>
      </c>
      <c r="H676" s="50">
        <f t="shared" si="42"/>
        <v>0.40208333333333335</v>
      </c>
      <c r="I676" s="38" t="s">
        <v>37</v>
      </c>
      <c r="J676" s="38" t="s">
        <v>3138</v>
      </c>
      <c r="K676" s="36">
        <v>11805</v>
      </c>
      <c r="L676" s="39">
        <v>44837.503263888888</v>
      </c>
      <c r="M676" s="38" t="s">
        <v>38</v>
      </c>
      <c r="N676" s="38" t="s">
        <v>39</v>
      </c>
      <c r="O676" s="39"/>
      <c r="P676" s="38" t="s">
        <v>40</v>
      </c>
      <c r="Q676" s="38" t="s">
        <v>56</v>
      </c>
      <c r="R676" s="36">
        <v>1</v>
      </c>
      <c r="S676" s="38" t="s">
        <v>311</v>
      </c>
      <c r="T676" s="36">
        <v>0</v>
      </c>
      <c r="U676" s="38" t="s">
        <v>56</v>
      </c>
      <c r="V676" s="36">
        <v>6424</v>
      </c>
      <c r="W676" s="38" t="s">
        <v>635</v>
      </c>
      <c r="X676" s="38" t="s">
        <v>636</v>
      </c>
      <c r="Y676" s="38" t="s">
        <v>45</v>
      </c>
      <c r="Z676" s="38" t="s">
        <v>3139</v>
      </c>
      <c r="AA676" s="39">
        <v>44824.300162037034</v>
      </c>
      <c r="AB676" s="38" t="s">
        <v>46</v>
      </c>
      <c r="AC676" s="10" t="str">
        <f>VLOOKUP(Data!$AB676,Name!$B:$F,2,FALSE)</f>
        <v>IT Support</v>
      </c>
      <c r="AD676" s="10" t="str">
        <f>VLOOKUP(Data!$AB676,Name!$B:$F,3,FALSE)</f>
        <v>Point IT</v>
      </c>
      <c r="AE676" s="10" t="str">
        <f>VLOOKUP(Data!$AB676,Name!$B:$F,4,FALSE)</f>
        <v>Second tier</v>
      </c>
      <c r="AF676" s="10" t="str">
        <f>VLOOKUP(Data!$AB676,Name!$B:$F,5,FALSE)</f>
        <v>Onsite</v>
      </c>
      <c r="AG676" s="38" t="s">
        <v>52</v>
      </c>
      <c r="AH676" s="38" t="s">
        <v>48</v>
      </c>
      <c r="AI676" s="38" t="s">
        <v>182</v>
      </c>
      <c r="AJ676" s="38" t="s">
        <v>3140</v>
      </c>
      <c r="AK676" s="38" t="s">
        <v>637</v>
      </c>
      <c r="AL676" s="43"/>
      <c r="AM676" s="38" t="s">
        <v>39</v>
      </c>
      <c r="AN676" s="38" t="s">
        <v>53</v>
      </c>
      <c r="AO676" s="44">
        <v>0</v>
      </c>
      <c r="AP676" s="39">
        <v>44826.433819444443</v>
      </c>
      <c r="AQ676" s="45" t="s">
        <v>56</v>
      </c>
      <c r="AR676">
        <f t="shared" si="43"/>
        <v>9</v>
      </c>
      <c r="AS676" s="35">
        <v>0.40208333333333335</v>
      </c>
    </row>
    <row r="677" spans="1:45" ht="24" hidden="1" customHeight="1">
      <c r="A677" s="10" t="s">
        <v>35</v>
      </c>
      <c r="B677" s="10" t="s">
        <v>36</v>
      </c>
      <c r="C677" s="42">
        <v>44823.648611111108</v>
      </c>
      <c r="D677" s="42">
        <v>44823.408333333333</v>
      </c>
      <c r="E677" s="10">
        <v>2022</v>
      </c>
      <c r="F677" s="10">
        <f t="shared" si="40"/>
        <v>9</v>
      </c>
      <c r="G677" s="10">
        <f t="shared" si="41"/>
        <v>19</v>
      </c>
      <c r="H677" s="50">
        <f t="shared" si="42"/>
        <v>0.40833333333333338</v>
      </c>
      <c r="I677" s="40" t="s">
        <v>37</v>
      </c>
      <c r="J677" s="40" t="s">
        <v>3141</v>
      </c>
      <c r="K677" s="37">
        <v>11806</v>
      </c>
      <c r="L677" s="41">
        <v>44833.437118055554</v>
      </c>
      <c r="M677" s="40" t="s">
        <v>38</v>
      </c>
      <c r="N677" s="40" t="s">
        <v>39</v>
      </c>
      <c r="O677" s="41"/>
      <c r="P677" s="40" t="s">
        <v>40</v>
      </c>
      <c r="Q677" s="40" t="s">
        <v>56</v>
      </c>
      <c r="R677" s="37">
        <v>1</v>
      </c>
      <c r="S677" s="40" t="s">
        <v>127</v>
      </c>
      <c r="T677" s="37">
        <v>0</v>
      </c>
      <c r="U677" s="40" t="s">
        <v>56</v>
      </c>
      <c r="V677" s="37">
        <v>6400</v>
      </c>
      <c r="W677" s="40" t="s">
        <v>2229</v>
      </c>
      <c r="X677" s="40" t="s">
        <v>2230</v>
      </c>
      <c r="Y677" s="40" t="s">
        <v>45</v>
      </c>
      <c r="Z677" s="40" t="s">
        <v>3142</v>
      </c>
      <c r="AA677" s="41">
        <v>44823.620810185188</v>
      </c>
      <c r="AB677" s="40" t="s">
        <v>67</v>
      </c>
      <c r="AC677" s="10" t="str">
        <f>VLOOKUP(Data!$AB677,Name!$B:$F,2,FALSE)</f>
        <v>IT Support</v>
      </c>
      <c r="AD677" s="10" t="str">
        <f>VLOOKUP(Data!$AB677,Name!$B:$F,3,FALSE)</f>
        <v>Point IT</v>
      </c>
      <c r="AE677" s="10" t="str">
        <f>VLOOKUP(Data!$AB677,Name!$B:$F,4,FALSE)</f>
        <v>Second tier</v>
      </c>
      <c r="AF677" s="10" t="str">
        <f>VLOOKUP(Data!$AB677,Name!$B:$F,5,FALSE)</f>
        <v>Onsite</v>
      </c>
      <c r="AG677" s="40" t="s">
        <v>47</v>
      </c>
      <c r="AH677" s="40" t="s">
        <v>48</v>
      </c>
      <c r="AI677" s="40" t="s">
        <v>179</v>
      </c>
      <c r="AJ677" s="40" t="s">
        <v>3141</v>
      </c>
      <c r="AK677" s="40" t="s">
        <v>1304</v>
      </c>
      <c r="AL677" s="46"/>
      <c r="AM677" s="40" t="s">
        <v>39</v>
      </c>
      <c r="AN677" s="40" t="s">
        <v>50</v>
      </c>
      <c r="AO677" s="47">
        <v>0</v>
      </c>
      <c r="AP677" s="41">
        <v>44823.648923611108</v>
      </c>
      <c r="AQ677" s="48" t="s">
        <v>56</v>
      </c>
      <c r="AR677">
        <f t="shared" si="43"/>
        <v>9</v>
      </c>
      <c r="AS677" s="35">
        <v>0.40833333333333338</v>
      </c>
    </row>
    <row r="678" spans="1:45" ht="24" customHeight="1">
      <c r="A678" s="10" t="s">
        <v>35</v>
      </c>
      <c r="B678" s="10" t="s">
        <v>1527</v>
      </c>
      <c r="C678" s="42">
        <v>44823.427777777775</v>
      </c>
      <c r="D678" s="42">
        <v>44823.416666666664</v>
      </c>
      <c r="E678" s="10">
        <v>2022</v>
      </c>
      <c r="F678" s="10">
        <f t="shared" si="40"/>
        <v>9</v>
      </c>
      <c r="G678" s="10">
        <f t="shared" si="41"/>
        <v>19</v>
      </c>
      <c r="H678" s="50">
        <f t="shared" si="42"/>
        <v>0.41666666666666669</v>
      </c>
      <c r="I678" s="38" t="s">
        <v>37</v>
      </c>
      <c r="J678" s="38" t="s">
        <v>39</v>
      </c>
      <c r="K678" s="36">
        <v>11807</v>
      </c>
      <c r="L678" s="39">
        <v>44825.667546296296</v>
      </c>
      <c r="M678" s="38" t="s">
        <v>38</v>
      </c>
      <c r="N678" s="38" t="s">
        <v>39</v>
      </c>
      <c r="O678" s="39"/>
      <c r="P678" s="38" t="s">
        <v>40</v>
      </c>
      <c r="Q678" s="38" t="s">
        <v>56</v>
      </c>
      <c r="R678" s="36">
        <v>1</v>
      </c>
      <c r="S678" s="38" t="s">
        <v>135</v>
      </c>
      <c r="T678" s="36">
        <v>0</v>
      </c>
      <c r="U678" s="38" t="s">
        <v>41</v>
      </c>
      <c r="V678" s="36">
        <v>8210</v>
      </c>
      <c r="W678" s="38" t="s">
        <v>639</v>
      </c>
      <c r="X678" s="38" t="s">
        <v>640</v>
      </c>
      <c r="Y678" s="38" t="s">
        <v>45</v>
      </c>
      <c r="Z678" s="38" t="s">
        <v>1775</v>
      </c>
      <c r="AA678" s="39">
        <v>44823.428356481483</v>
      </c>
      <c r="AB678" s="38" t="s">
        <v>96</v>
      </c>
      <c r="AC678" s="10" t="str">
        <f>VLOOKUP(Data!$AB678,Name!$B:$F,2,FALSE)</f>
        <v>E-sarabun</v>
      </c>
      <c r="AD678" s="10" t="str">
        <f>VLOOKUP(Data!$AB678,Name!$B:$F,3,FALSE)</f>
        <v>CRA</v>
      </c>
      <c r="AE678" s="10" t="str">
        <f>VLOOKUP(Data!$AB678,Name!$B:$F,4,FALSE)</f>
        <v>Second tier</v>
      </c>
      <c r="AF678" s="10" t="str">
        <f>VLOOKUP(Data!$AB678,Name!$B:$F,5,FALSE)</f>
        <v>Second tier</v>
      </c>
      <c r="AG678" s="38" t="s">
        <v>47</v>
      </c>
      <c r="AH678" s="38" t="s">
        <v>48</v>
      </c>
      <c r="AI678" s="38" t="s">
        <v>97</v>
      </c>
      <c r="AJ678" s="38" t="s">
        <v>641</v>
      </c>
      <c r="AK678" s="38" t="s">
        <v>561</v>
      </c>
      <c r="AL678" s="43"/>
      <c r="AM678" s="38" t="s">
        <v>39</v>
      </c>
      <c r="AN678" s="38" t="s">
        <v>53</v>
      </c>
      <c r="AO678" s="44">
        <v>0</v>
      </c>
      <c r="AP678" s="39">
        <v>44823.428356481483</v>
      </c>
      <c r="AQ678" s="45" t="s">
        <v>56</v>
      </c>
      <c r="AR678">
        <f t="shared" si="43"/>
        <v>10</v>
      </c>
      <c r="AS678" s="35">
        <v>0.41666666666666669</v>
      </c>
    </row>
    <row r="679" spans="1:45" ht="24" hidden="1" customHeight="1">
      <c r="A679" s="10" t="s">
        <v>35</v>
      </c>
      <c r="B679" s="10" t="s">
        <v>178</v>
      </c>
      <c r="C679" s="10"/>
      <c r="D679" s="42">
        <v>44823.416666666664</v>
      </c>
      <c r="E679" s="10">
        <v>2022</v>
      </c>
      <c r="F679" s="10">
        <f t="shared" si="40"/>
        <v>9</v>
      </c>
      <c r="G679" s="10">
        <f t="shared" si="41"/>
        <v>19</v>
      </c>
      <c r="H679" s="50">
        <f t="shared" si="42"/>
        <v>0.41666666666666669</v>
      </c>
      <c r="I679" s="40" t="s">
        <v>37</v>
      </c>
      <c r="J679" s="40" t="s">
        <v>39</v>
      </c>
      <c r="K679" s="37">
        <v>11808</v>
      </c>
      <c r="L679" s="41">
        <v>44825.667500000003</v>
      </c>
      <c r="M679" s="40" t="s">
        <v>38</v>
      </c>
      <c r="N679" s="40" t="s">
        <v>39</v>
      </c>
      <c r="O679" s="41"/>
      <c r="P679" s="40" t="s">
        <v>40</v>
      </c>
      <c r="Q679" s="40" t="s">
        <v>56</v>
      </c>
      <c r="R679" s="37">
        <v>1</v>
      </c>
      <c r="S679" s="40" t="s">
        <v>629</v>
      </c>
      <c r="T679" s="37">
        <v>0</v>
      </c>
      <c r="U679" s="40" t="s">
        <v>41</v>
      </c>
      <c r="V679" s="37">
        <v>6378</v>
      </c>
      <c r="W679" s="40" t="s">
        <v>430</v>
      </c>
      <c r="X679" s="40" t="s">
        <v>431</v>
      </c>
      <c r="Y679" s="40" t="s">
        <v>39</v>
      </c>
      <c r="Z679" s="40" t="s">
        <v>39</v>
      </c>
      <c r="AA679" s="41"/>
      <c r="AB679" s="40" t="s">
        <v>215</v>
      </c>
      <c r="AC679" s="10" t="str">
        <f>VLOOKUP(Data!$AB679,Name!$B:$F,2,FALSE)</f>
        <v>IT Support</v>
      </c>
      <c r="AD679" s="10" t="str">
        <f>VLOOKUP(Data!$AB679,Name!$B:$F,3,FALSE)</f>
        <v>CRA</v>
      </c>
      <c r="AE679" s="10" t="str">
        <f>VLOOKUP(Data!$AB679,Name!$B:$F,4,FALSE)</f>
        <v>Second tier</v>
      </c>
      <c r="AF679" s="10" t="str">
        <f>VLOOKUP(Data!$AB679,Name!$B:$F,5,FALSE)</f>
        <v>Onsite</v>
      </c>
      <c r="AG679" s="40" t="s">
        <v>47</v>
      </c>
      <c r="AH679" s="40" t="s">
        <v>216</v>
      </c>
      <c r="AI679" s="40" t="s">
        <v>283</v>
      </c>
      <c r="AJ679" s="40" t="s">
        <v>432</v>
      </c>
      <c r="AK679" s="40" t="s">
        <v>714</v>
      </c>
      <c r="AL679" s="46"/>
      <c r="AM679" s="40" t="s">
        <v>39</v>
      </c>
      <c r="AN679" s="40" t="s">
        <v>53</v>
      </c>
      <c r="AO679" s="47">
        <v>0</v>
      </c>
      <c r="AP679" s="41">
        <v>44823.437893518516</v>
      </c>
      <c r="AQ679" s="48" t="s">
        <v>56</v>
      </c>
      <c r="AR679">
        <f t="shared" si="43"/>
        <v>10</v>
      </c>
      <c r="AS679" s="35">
        <v>0.41666666666666669</v>
      </c>
    </row>
    <row r="680" spans="1:45" ht="24" hidden="1" customHeight="1">
      <c r="A680" s="10" t="s">
        <v>35</v>
      </c>
      <c r="B680" s="10" t="s">
        <v>178</v>
      </c>
      <c r="C680" s="42">
        <v>44823.648611111108</v>
      </c>
      <c r="D680" s="42">
        <v>44823.418055555558</v>
      </c>
      <c r="E680" s="10">
        <v>2022</v>
      </c>
      <c r="F680" s="10">
        <f t="shared" si="40"/>
        <v>9</v>
      </c>
      <c r="G680" s="10">
        <f t="shared" si="41"/>
        <v>19</v>
      </c>
      <c r="H680" s="50">
        <f t="shared" si="42"/>
        <v>0.41805555555555557</v>
      </c>
      <c r="I680" s="38" t="s">
        <v>37</v>
      </c>
      <c r="J680" s="38" t="s">
        <v>3143</v>
      </c>
      <c r="K680" s="36">
        <v>11809</v>
      </c>
      <c r="L680" s="39">
        <v>44838.365358796298</v>
      </c>
      <c r="M680" s="38" t="s">
        <v>38</v>
      </c>
      <c r="N680" s="38" t="s">
        <v>39</v>
      </c>
      <c r="O680" s="39"/>
      <c r="P680" s="38" t="s">
        <v>40</v>
      </c>
      <c r="Q680" s="38" t="s">
        <v>56</v>
      </c>
      <c r="R680" s="36">
        <v>1</v>
      </c>
      <c r="S680" s="38" t="s">
        <v>73</v>
      </c>
      <c r="T680" s="36">
        <v>0</v>
      </c>
      <c r="U680" s="38" t="s">
        <v>56</v>
      </c>
      <c r="V680" s="36">
        <v>5705</v>
      </c>
      <c r="W680" s="38" t="s">
        <v>245</v>
      </c>
      <c r="X680" s="38" t="s">
        <v>246</v>
      </c>
      <c r="Y680" s="38" t="s">
        <v>45</v>
      </c>
      <c r="Z680" s="38" t="s">
        <v>3144</v>
      </c>
      <c r="AA680" s="39">
        <v>44823.488310185188</v>
      </c>
      <c r="AB680" s="38" t="s">
        <v>51</v>
      </c>
      <c r="AC680" s="10" t="str">
        <f>VLOOKUP(Data!$AB680,Name!$B:$F,2,FALSE)</f>
        <v>IT Support</v>
      </c>
      <c r="AD680" s="10" t="str">
        <f>VLOOKUP(Data!$AB680,Name!$B:$F,3,FALSE)</f>
        <v>Point IT</v>
      </c>
      <c r="AE680" s="10" t="str">
        <f>VLOOKUP(Data!$AB680,Name!$B:$F,4,FALSE)</f>
        <v>Second tier</v>
      </c>
      <c r="AF680" s="10" t="str">
        <f>VLOOKUP(Data!$AB680,Name!$B:$F,5,FALSE)</f>
        <v>Onsite</v>
      </c>
      <c r="AG680" s="38" t="s">
        <v>47</v>
      </c>
      <c r="AH680" s="38" t="s">
        <v>48</v>
      </c>
      <c r="AI680" s="38" t="s">
        <v>182</v>
      </c>
      <c r="AJ680" s="38" t="s">
        <v>3143</v>
      </c>
      <c r="AK680" s="38" t="s">
        <v>604</v>
      </c>
      <c r="AL680" s="43"/>
      <c r="AM680" s="38" t="s">
        <v>39</v>
      </c>
      <c r="AN680" s="38" t="s">
        <v>53</v>
      </c>
      <c r="AO680" s="44">
        <v>0</v>
      </c>
      <c r="AP680" s="39">
        <v>44826.434803240743</v>
      </c>
      <c r="AQ680" s="45" t="s">
        <v>56</v>
      </c>
      <c r="AR680">
        <f t="shared" si="43"/>
        <v>10</v>
      </c>
      <c r="AS680" s="35">
        <v>0.41805555555555557</v>
      </c>
    </row>
    <row r="681" spans="1:45" ht="24" customHeight="1">
      <c r="A681" s="10" t="s">
        <v>35</v>
      </c>
      <c r="B681" s="10" t="s">
        <v>1527</v>
      </c>
      <c r="C681" s="42">
        <v>44823.679861111108</v>
      </c>
      <c r="D681" s="42">
        <v>44823.425694444442</v>
      </c>
      <c r="E681" s="10">
        <v>2022</v>
      </c>
      <c r="F681" s="10">
        <f t="shared" si="40"/>
        <v>9</v>
      </c>
      <c r="G681" s="10">
        <f t="shared" si="41"/>
        <v>19</v>
      </c>
      <c r="H681" s="50">
        <f t="shared" si="42"/>
        <v>0.42569444444444443</v>
      </c>
      <c r="I681" s="40" t="s">
        <v>37</v>
      </c>
      <c r="J681" s="40" t="s">
        <v>3145</v>
      </c>
      <c r="K681" s="37">
        <v>11810</v>
      </c>
      <c r="L681" s="41">
        <v>44833.439409722225</v>
      </c>
      <c r="M681" s="40" t="s">
        <v>38</v>
      </c>
      <c r="N681" s="40" t="s">
        <v>39</v>
      </c>
      <c r="O681" s="41"/>
      <c r="P681" s="40" t="s">
        <v>40</v>
      </c>
      <c r="Q681" s="40" t="s">
        <v>56</v>
      </c>
      <c r="R681" s="37">
        <v>1</v>
      </c>
      <c r="S681" s="40" t="s">
        <v>453</v>
      </c>
      <c r="T681" s="37">
        <v>0</v>
      </c>
      <c r="U681" s="40" t="s">
        <v>56</v>
      </c>
      <c r="V681" s="37">
        <v>6417</v>
      </c>
      <c r="W681" s="40" t="s">
        <v>513</v>
      </c>
      <c r="X681" s="40" t="s">
        <v>514</v>
      </c>
      <c r="Y681" s="40" t="s">
        <v>45</v>
      </c>
      <c r="Z681" s="40" t="s">
        <v>3146</v>
      </c>
      <c r="AA681" s="41">
        <v>44823.667141203703</v>
      </c>
      <c r="AB681" s="40" t="s">
        <v>59</v>
      </c>
      <c r="AC681" s="10" t="str">
        <f>VLOOKUP(Data!$AB681,Name!$B:$F,2,FALSE)</f>
        <v>PC Team</v>
      </c>
      <c r="AD681" s="10" t="str">
        <f>VLOOKUP(Data!$AB681,Name!$B:$F,3,FALSE)</f>
        <v>7Sense (Lenovo)</v>
      </c>
      <c r="AE681" s="10" t="str">
        <f>VLOOKUP(Data!$AB681,Name!$B:$F,4,FALSE)</f>
        <v>Second tier</v>
      </c>
      <c r="AF681" s="10" t="str">
        <f>VLOOKUP(Data!$AB681,Name!$B:$F,5,FALSE)</f>
        <v>Onsite</v>
      </c>
      <c r="AG681" s="40" t="s">
        <v>47</v>
      </c>
      <c r="AH681" s="40" t="s">
        <v>48</v>
      </c>
      <c r="AI681" s="40" t="s">
        <v>455</v>
      </c>
      <c r="AJ681" s="40" t="s">
        <v>3147</v>
      </c>
      <c r="AK681" s="40" t="s">
        <v>515</v>
      </c>
      <c r="AL681" s="46"/>
      <c r="AM681" s="40" t="s">
        <v>39</v>
      </c>
      <c r="AN681" s="40" t="s">
        <v>50</v>
      </c>
      <c r="AO681" s="47">
        <v>0</v>
      </c>
      <c r="AP681" s="41">
        <v>44823.680381944447</v>
      </c>
      <c r="AQ681" s="48" t="s">
        <v>56</v>
      </c>
      <c r="AR681">
        <f t="shared" si="43"/>
        <v>10</v>
      </c>
      <c r="AS681" s="35">
        <v>0.42569444444444443</v>
      </c>
    </row>
    <row r="682" spans="1:45" ht="24" hidden="1" customHeight="1">
      <c r="A682" s="10" t="s">
        <v>35</v>
      </c>
      <c r="B682" s="10" t="s">
        <v>178</v>
      </c>
      <c r="C682" s="42">
        <v>44823.649305555555</v>
      </c>
      <c r="D682" s="42">
        <v>44823.425694444442</v>
      </c>
      <c r="E682" s="10">
        <v>2022</v>
      </c>
      <c r="F682" s="10">
        <f t="shared" si="40"/>
        <v>9</v>
      </c>
      <c r="G682" s="10">
        <f t="shared" si="41"/>
        <v>19</v>
      </c>
      <c r="H682" s="50">
        <f t="shared" si="42"/>
        <v>0.42569444444444443</v>
      </c>
      <c r="I682" s="38" t="s">
        <v>37</v>
      </c>
      <c r="J682" s="38" t="s">
        <v>3148</v>
      </c>
      <c r="K682" s="36">
        <v>11811</v>
      </c>
      <c r="L682" s="39">
        <v>44833.474398148152</v>
      </c>
      <c r="M682" s="38" t="s">
        <v>38</v>
      </c>
      <c r="N682" s="38" t="s">
        <v>39</v>
      </c>
      <c r="O682" s="39"/>
      <c r="P682" s="38" t="s">
        <v>40</v>
      </c>
      <c r="Q682" s="38" t="s">
        <v>56</v>
      </c>
      <c r="R682" s="36">
        <v>1</v>
      </c>
      <c r="S682" s="38" t="s">
        <v>253</v>
      </c>
      <c r="T682" s="36">
        <v>0</v>
      </c>
      <c r="U682" s="38" t="s">
        <v>56</v>
      </c>
      <c r="V682" s="36">
        <v>8670</v>
      </c>
      <c r="W682" s="38" t="s">
        <v>3149</v>
      </c>
      <c r="X682" s="38" t="s">
        <v>3150</v>
      </c>
      <c r="Y682" s="38" t="s">
        <v>45</v>
      </c>
      <c r="Z682" s="38" t="s">
        <v>3151</v>
      </c>
      <c r="AA682" s="39">
        <v>44823.601712962962</v>
      </c>
      <c r="AB682" s="38" t="s">
        <v>58</v>
      </c>
      <c r="AC682" s="10" t="str">
        <f>VLOOKUP(Data!$AB682,Name!$B:$F,2,FALSE)</f>
        <v>IT Support</v>
      </c>
      <c r="AD682" s="10" t="str">
        <f>VLOOKUP(Data!$AB682,Name!$B:$F,3,FALSE)</f>
        <v>Point IT</v>
      </c>
      <c r="AE682" s="10" t="str">
        <f>VLOOKUP(Data!$AB682,Name!$B:$F,4,FALSE)</f>
        <v>Second tier</v>
      </c>
      <c r="AF682" s="10" t="str">
        <f>VLOOKUP(Data!$AB682,Name!$B:$F,5,FALSE)</f>
        <v>Onsite</v>
      </c>
      <c r="AG682" s="38" t="s">
        <v>52</v>
      </c>
      <c r="AH682" s="38" t="s">
        <v>48</v>
      </c>
      <c r="AI682" s="38" t="s">
        <v>182</v>
      </c>
      <c r="AJ682" s="38" t="s">
        <v>3152</v>
      </c>
      <c r="AK682" s="38" t="s">
        <v>328</v>
      </c>
      <c r="AL682" s="43"/>
      <c r="AM682" s="38" t="s">
        <v>39</v>
      </c>
      <c r="AN682" s="38" t="s">
        <v>53</v>
      </c>
      <c r="AO682" s="44">
        <v>0</v>
      </c>
      <c r="AP682" s="39">
        <v>44823.649398148147</v>
      </c>
      <c r="AQ682" s="45" t="s">
        <v>56</v>
      </c>
      <c r="AR682">
        <f t="shared" si="43"/>
        <v>10</v>
      </c>
      <c r="AS682" s="35">
        <v>0.42569444444444443</v>
      </c>
    </row>
    <row r="683" spans="1:45" ht="24" hidden="1" customHeight="1">
      <c r="A683" s="10" t="s">
        <v>35</v>
      </c>
      <c r="B683" s="10" t="s">
        <v>36</v>
      </c>
      <c r="C683" s="42">
        <v>44827.73333333333</v>
      </c>
      <c r="D683" s="42">
        <v>44823.429166666669</v>
      </c>
      <c r="E683" s="10">
        <v>2022</v>
      </c>
      <c r="F683" s="10">
        <f t="shared" si="40"/>
        <v>9</v>
      </c>
      <c r="G683" s="10">
        <f t="shared" si="41"/>
        <v>19</v>
      </c>
      <c r="H683" s="50">
        <f t="shared" si="42"/>
        <v>0.4291666666666667</v>
      </c>
      <c r="I683" s="40" t="s">
        <v>37</v>
      </c>
      <c r="J683" s="40" t="s">
        <v>3153</v>
      </c>
      <c r="K683" s="37">
        <v>11812</v>
      </c>
      <c r="L683" s="41">
        <v>44839.515277777777</v>
      </c>
      <c r="M683" s="40" t="s">
        <v>38</v>
      </c>
      <c r="N683" s="40" t="s">
        <v>39</v>
      </c>
      <c r="O683" s="41"/>
      <c r="P683" s="40" t="s">
        <v>40</v>
      </c>
      <c r="Q683" s="40" t="s">
        <v>56</v>
      </c>
      <c r="R683" s="37">
        <v>2</v>
      </c>
      <c r="S683" s="40" t="s">
        <v>82</v>
      </c>
      <c r="T683" s="37">
        <v>0</v>
      </c>
      <c r="U683" s="40" t="s">
        <v>56</v>
      </c>
      <c r="V683" s="37">
        <v>8708</v>
      </c>
      <c r="W683" s="40" t="s">
        <v>2692</v>
      </c>
      <c r="X683" s="40" t="s">
        <v>2693</v>
      </c>
      <c r="Y683" s="40" t="s">
        <v>45</v>
      </c>
      <c r="Z683" s="40" t="s">
        <v>3154</v>
      </c>
      <c r="AA683" s="41">
        <v>44825.703043981484</v>
      </c>
      <c r="AB683" s="40" t="s">
        <v>67</v>
      </c>
      <c r="AC683" s="10" t="str">
        <f>VLOOKUP(Data!$AB683,Name!$B:$F,2,FALSE)</f>
        <v>IT Support</v>
      </c>
      <c r="AD683" s="10" t="str">
        <f>VLOOKUP(Data!$AB683,Name!$B:$F,3,FALSE)</f>
        <v>Point IT</v>
      </c>
      <c r="AE683" s="10" t="str">
        <f>VLOOKUP(Data!$AB683,Name!$B:$F,4,FALSE)</f>
        <v>Second tier</v>
      </c>
      <c r="AF683" s="10" t="str">
        <f>VLOOKUP(Data!$AB683,Name!$B:$F,5,FALSE)</f>
        <v>Onsite</v>
      </c>
      <c r="AG683" s="40" t="s">
        <v>47</v>
      </c>
      <c r="AH683" s="40" t="s">
        <v>48</v>
      </c>
      <c r="AI683" s="40" t="s">
        <v>372</v>
      </c>
      <c r="AJ683" s="40" t="s">
        <v>3155</v>
      </c>
      <c r="AK683" s="40" t="s">
        <v>907</v>
      </c>
      <c r="AL683" s="46">
        <v>44686</v>
      </c>
      <c r="AM683" s="40" t="s">
        <v>39</v>
      </c>
      <c r="AN683" s="40" t="s">
        <v>50</v>
      </c>
      <c r="AO683" s="47">
        <v>0</v>
      </c>
      <c r="AP683" s="41">
        <v>44828.496921296297</v>
      </c>
      <c r="AQ683" s="48" t="s">
        <v>56</v>
      </c>
      <c r="AR683">
        <f t="shared" si="43"/>
        <v>10</v>
      </c>
      <c r="AS683" s="35">
        <v>0.4291666666666667</v>
      </c>
    </row>
    <row r="684" spans="1:45" ht="24" hidden="1" customHeight="1">
      <c r="A684" s="10" t="s">
        <v>35</v>
      </c>
      <c r="B684" s="10" t="s">
        <v>178</v>
      </c>
      <c r="C684" s="42">
        <v>44823.649305555555</v>
      </c>
      <c r="D684" s="42">
        <v>44823.430555555555</v>
      </c>
      <c r="E684" s="10">
        <v>2022</v>
      </c>
      <c r="F684" s="10">
        <f t="shared" si="40"/>
        <v>9</v>
      </c>
      <c r="G684" s="10">
        <f t="shared" si="41"/>
        <v>19</v>
      </c>
      <c r="H684" s="50">
        <f t="shared" si="42"/>
        <v>0.43055555555555558</v>
      </c>
      <c r="I684" s="38" t="s">
        <v>37</v>
      </c>
      <c r="J684" s="38" t="s">
        <v>3156</v>
      </c>
      <c r="K684" s="36">
        <v>11813</v>
      </c>
      <c r="L684" s="39">
        <v>44838.376886574071</v>
      </c>
      <c r="M684" s="38" t="s">
        <v>38</v>
      </c>
      <c r="N684" s="38" t="s">
        <v>39</v>
      </c>
      <c r="O684" s="39"/>
      <c r="P684" s="38" t="s">
        <v>40</v>
      </c>
      <c r="Q684" s="38" t="s">
        <v>56</v>
      </c>
      <c r="R684" s="36">
        <v>1</v>
      </c>
      <c r="S684" s="38" t="s">
        <v>73</v>
      </c>
      <c r="T684" s="36">
        <v>0</v>
      </c>
      <c r="U684" s="38" t="s">
        <v>56</v>
      </c>
      <c r="V684" s="36">
        <v>6530</v>
      </c>
      <c r="W684" s="38" t="s">
        <v>3157</v>
      </c>
      <c r="X684" s="38" t="s">
        <v>3158</v>
      </c>
      <c r="Y684" s="38" t="s">
        <v>45</v>
      </c>
      <c r="Z684" s="38" t="s">
        <v>3159</v>
      </c>
      <c r="AA684" s="39">
        <v>44823.488888888889</v>
      </c>
      <c r="AB684" s="38" t="s">
        <v>51</v>
      </c>
      <c r="AC684" s="10" t="str">
        <f>VLOOKUP(Data!$AB684,Name!$B:$F,2,FALSE)</f>
        <v>IT Support</v>
      </c>
      <c r="AD684" s="10" t="str">
        <f>VLOOKUP(Data!$AB684,Name!$B:$F,3,FALSE)</f>
        <v>Point IT</v>
      </c>
      <c r="AE684" s="10" t="str">
        <f>VLOOKUP(Data!$AB684,Name!$B:$F,4,FALSE)</f>
        <v>Second tier</v>
      </c>
      <c r="AF684" s="10" t="str">
        <f>VLOOKUP(Data!$AB684,Name!$B:$F,5,FALSE)</f>
        <v>Onsite</v>
      </c>
      <c r="AG684" s="38" t="s">
        <v>47</v>
      </c>
      <c r="AH684" s="38" t="s">
        <v>48</v>
      </c>
      <c r="AI684" s="38" t="s">
        <v>182</v>
      </c>
      <c r="AJ684" s="38" t="s">
        <v>3160</v>
      </c>
      <c r="AK684" s="38" t="s">
        <v>604</v>
      </c>
      <c r="AL684" s="43"/>
      <c r="AM684" s="38" t="s">
        <v>39</v>
      </c>
      <c r="AN684" s="38" t="s">
        <v>53</v>
      </c>
      <c r="AO684" s="44">
        <v>0</v>
      </c>
      <c r="AP684" s="39">
        <v>44826.434525462966</v>
      </c>
      <c r="AQ684" s="45" t="s">
        <v>41</v>
      </c>
      <c r="AR684">
        <f t="shared" si="43"/>
        <v>10</v>
      </c>
      <c r="AS684" s="35">
        <v>0.43055555555555558</v>
      </c>
    </row>
    <row r="685" spans="1:45" ht="24" customHeight="1">
      <c r="A685" s="10" t="s">
        <v>35</v>
      </c>
      <c r="B685" s="10" t="s">
        <v>1527</v>
      </c>
      <c r="C685" s="42">
        <v>44829.399305555555</v>
      </c>
      <c r="D685" s="42">
        <v>44823.434027777781</v>
      </c>
      <c r="E685" s="10">
        <v>2022</v>
      </c>
      <c r="F685" s="10">
        <f t="shared" si="40"/>
        <v>9</v>
      </c>
      <c r="G685" s="10">
        <f t="shared" si="41"/>
        <v>19</v>
      </c>
      <c r="H685" s="50">
        <f t="shared" si="42"/>
        <v>0.43402777777777773</v>
      </c>
      <c r="I685" s="40" t="s">
        <v>37</v>
      </c>
      <c r="J685" s="40" t="s">
        <v>3161</v>
      </c>
      <c r="K685" s="37">
        <v>11814</v>
      </c>
      <c r="L685" s="41">
        <v>44834.377083333333</v>
      </c>
      <c r="M685" s="40" t="s">
        <v>38</v>
      </c>
      <c r="N685" s="40" t="s">
        <v>39</v>
      </c>
      <c r="O685" s="41"/>
      <c r="P685" s="40" t="s">
        <v>40</v>
      </c>
      <c r="Q685" s="40" t="s">
        <v>56</v>
      </c>
      <c r="R685" s="37">
        <v>1</v>
      </c>
      <c r="S685" s="40" t="s">
        <v>42</v>
      </c>
      <c r="T685" s="37">
        <v>0</v>
      </c>
      <c r="U685" s="40" t="s">
        <v>56</v>
      </c>
      <c r="V685" s="37">
        <v>816443945</v>
      </c>
      <c r="W685" s="40" t="s">
        <v>218</v>
      </c>
      <c r="X685" s="40" t="s">
        <v>219</v>
      </c>
      <c r="Y685" s="40" t="s">
        <v>45</v>
      </c>
      <c r="Z685" s="40" t="s">
        <v>3162</v>
      </c>
      <c r="AA685" s="41">
        <v>44827.3909375</v>
      </c>
      <c r="AB685" s="40" t="s">
        <v>215</v>
      </c>
      <c r="AC685" s="10" t="str">
        <f>VLOOKUP(Data!$AB685,Name!$B:$F,2,FALSE)</f>
        <v>IT Support</v>
      </c>
      <c r="AD685" s="10" t="str">
        <f>VLOOKUP(Data!$AB685,Name!$B:$F,3,FALSE)</f>
        <v>CRA</v>
      </c>
      <c r="AE685" s="10" t="str">
        <f>VLOOKUP(Data!$AB685,Name!$B:$F,4,FALSE)</f>
        <v>Second tier</v>
      </c>
      <c r="AF685" s="10" t="str">
        <f>VLOOKUP(Data!$AB685,Name!$B:$F,5,FALSE)</f>
        <v>Onsite</v>
      </c>
      <c r="AG685" s="40" t="s">
        <v>52</v>
      </c>
      <c r="AH685" s="40" t="s">
        <v>48</v>
      </c>
      <c r="AI685" s="40" t="s">
        <v>478</v>
      </c>
      <c r="AJ685" s="40" t="s">
        <v>1294</v>
      </c>
      <c r="AK685" s="40" t="s">
        <v>387</v>
      </c>
      <c r="AL685" s="46"/>
      <c r="AM685" s="40" t="s">
        <v>39</v>
      </c>
      <c r="AN685" s="40" t="s">
        <v>50</v>
      </c>
      <c r="AO685" s="47">
        <v>0</v>
      </c>
      <c r="AP685" s="41">
        <v>44829.399918981479</v>
      </c>
      <c r="AQ685" s="48" t="s">
        <v>56</v>
      </c>
      <c r="AR685">
        <f t="shared" si="43"/>
        <v>10</v>
      </c>
      <c r="AS685" s="35">
        <v>0.43402777777777773</v>
      </c>
    </row>
    <row r="686" spans="1:45" ht="24" hidden="1" customHeight="1">
      <c r="A686" s="10" t="s">
        <v>35</v>
      </c>
      <c r="B686" s="10" t="s">
        <v>329</v>
      </c>
      <c r="C686" s="42">
        <v>44826.53402777778</v>
      </c>
      <c r="D686" s="42">
        <v>44823.443749999999</v>
      </c>
      <c r="E686" s="10">
        <v>2022</v>
      </c>
      <c r="F686" s="10">
        <f t="shared" si="40"/>
        <v>9</v>
      </c>
      <c r="G686" s="10">
        <f t="shared" si="41"/>
        <v>19</v>
      </c>
      <c r="H686" s="50">
        <f t="shared" si="42"/>
        <v>0.44375000000000003</v>
      </c>
      <c r="I686" s="38" t="s">
        <v>37</v>
      </c>
      <c r="J686" s="38" t="s">
        <v>39</v>
      </c>
      <c r="K686" s="36">
        <v>11815</v>
      </c>
      <c r="L686" s="39">
        <v>44825.694027777776</v>
      </c>
      <c r="M686" s="38" t="s">
        <v>38</v>
      </c>
      <c r="N686" s="38" t="s">
        <v>39</v>
      </c>
      <c r="O686" s="39"/>
      <c r="P686" s="38" t="s">
        <v>40</v>
      </c>
      <c r="Q686" s="38" t="s">
        <v>56</v>
      </c>
      <c r="R686" s="36">
        <v>1</v>
      </c>
      <c r="S686" s="38" t="s">
        <v>92</v>
      </c>
      <c r="T686" s="36">
        <v>0</v>
      </c>
      <c r="U686" s="38" t="s">
        <v>41</v>
      </c>
      <c r="V686" s="36">
        <v>6525</v>
      </c>
      <c r="W686" s="38" t="s">
        <v>394</v>
      </c>
      <c r="X686" s="38" t="s">
        <v>3163</v>
      </c>
      <c r="Y686" s="38" t="s">
        <v>66</v>
      </c>
      <c r="Z686" s="38" t="s">
        <v>3164</v>
      </c>
      <c r="AA686" s="39">
        <v>44826.534456018519</v>
      </c>
      <c r="AB686" s="38" t="s">
        <v>106</v>
      </c>
      <c r="AC686" s="10" t="str">
        <f>VLOOKUP(Data!$AB686,Name!$B:$F,2,FALSE)</f>
        <v>SAP</v>
      </c>
      <c r="AD686" s="10" t="str">
        <f>VLOOKUP(Data!$AB686,Name!$B:$F,3,FALSE)</f>
        <v>CRA</v>
      </c>
      <c r="AE686" s="10" t="str">
        <f>VLOOKUP(Data!$AB686,Name!$B:$F,4,FALSE)</f>
        <v>Second tier</v>
      </c>
      <c r="AF686" s="10" t="str">
        <f>VLOOKUP(Data!$AB686,Name!$B:$F,5,FALSE)</f>
        <v>Second tier</v>
      </c>
      <c r="AG686" s="38" t="s">
        <v>47</v>
      </c>
      <c r="AH686" s="38" t="s">
        <v>48</v>
      </c>
      <c r="AI686" s="38" t="s">
        <v>330</v>
      </c>
      <c r="AJ686" s="38" t="s">
        <v>943</v>
      </c>
      <c r="AK686" s="38" t="s">
        <v>1393</v>
      </c>
      <c r="AL686" s="43"/>
      <c r="AM686" s="38" t="s">
        <v>39</v>
      </c>
      <c r="AN686" s="38" t="s">
        <v>53</v>
      </c>
      <c r="AO686" s="44">
        <v>0</v>
      </c>
      <c r="AP686" s="39">
        <v>44826.534456018519</v>
      </c>
      <c r="AQ686" s="45" t="s">
        <v>56</v>
      </c>
      <c r="AR686">
        <f t="shared" si="43"/>
        <v>10</v>
      </c>
      <c r="AS686" s="35">
        <v>0.44375000000000003</v>
      </c>
    </row>
    <row r="687" spans="1:45" ht="24" hidden="1" customHeight="1">
      <c r="A687" s="10" t="s">
        <v>35</v>
      </c>
      <c r="B687" s="10" t="s">
        <v>36</v>
      </c>
      <c r="C687" s="10"/>
      <c r="D687" s="42">
        <v>44823.459027777775</v>
      </c>
      <c r="E687" s="10">
        <v>2022</v>
      </c>
      <c r="F687" s="10">
        <f t="shared" si="40"/>
        <v>9</v>
      </c>
      <c r="G687" s="10">
        <f t="shared" si="41"/>
        <v>19</v>
      </c>
      <c r="H687" s="50">
        <f t="shared" si="42"/>
        <v>0.45902777777777781</v>
      </c>
      <c r="I687" s="40" t="s">
        <v>37</v>
      </c>
      <c r="J687" s="40" t="s">
        <v>3165</v>
      </c>
      <c r="K687" s="37">
        <v>11816</v>
      </c>
      <c r="L687" s="41">
        <v>44833.459872685184</v>
      </c>
      <c r="M687" s="40" t="s">
        <v>38</v>
      </c>
      <c r="N687" s="40" t="s">
        <v>39</v>
      </c>
      <c r="O687" s="41"/>
      <c r="P687" s="40" t="s">
        <v>40</v>
      </c>
      <c r="Q687" s="40" t="s">
        <v>56</v>
      </c>
      <c r="R687" s="37">
        <v>1</v>
      </c>
      <c r="S687" s="40" t="s">
        <v>42</v>
      </c>
      <c r="T687" s="37">
        <v>0</v>
      </c>
      <c r="U687" s="40" t="s">
        <v>56</v>
      </c>
      <c r="V687" s="37">
        <v>8188</v>
      </c>
      <c r="W687" s="40" t="s">
        <v>331</v>
      </c>
      <c r="X687" s="40" t="s">
        <v>332</v>
      </c>
      <c r="Y687" s="40" t="s">
        <v>39</v>
      </c>
      <c r="Z687" s="40" t="s">
        <v>39</v>
      </c>
      <c r="AA687" s="41"/>
      <c r="AB687" s="40" t="s">
        <v>151</v>
      </c>
      <c r="AC687" s="10" t="str">
        <f>VLOOKUP(Data!$AB687,Name!$B:$F,2,FALSE)</f>
        <v>IT Support</v>
      </c>
      <c r="AD687" s="10" t="str">
        <f>VLOOKUP(Data!$AB687,Name!$B:$F,3,FALSE)</f>
        <v>Point IT</v>
      </c>
      <c r="AE687" s="10" t="str">
        <f>VLOOKUP(Data!$AB687,Name!$B:$F,4,FALSE)</f>
        <v>Second tier</v>
      </c>
      <c r="AF687" s="10" t="str">
        <f>VLOOKUP(Data!$AB687,Name!$B:$F,5,FALSE)</f>
        <v>Onsite</v>
      </c>
      <c r="AG687" s="40" t="s">
        <v>47</v>
      </c>
      <c r="AH687" s="40" t="s">
        <v>160</v>
      </c>
      <c r="AI687" s="40" t="s">
        <v>49</v>
      </c>
      <c r="AJ687" s="40" t="s">
        <v>3166</v>
      </c>
      <c r="AK687" s="40" t="s">
        <v>1437</v>
      </c>
      <c r="AL687" s="46"/>
      <c r="AM687" s="40" t="s">
        <v>39</v>
      </c>
      <c r="AN687" s="40" t="s">
        <v>50</v>
      </c>
      <c r="AO687" s="47">
        <v>0</v>
      </c>
      <c r="AP687" s="41">
        <v>44823.461261574077</v>
      </c>
      <c r="AQ687" s="48" t="s">
        <v>56</v>
      </c>
      <c r="AR687">
        <f t="shared" si="43"/>
        <v>11</v>
      </c>
      <c r="AS687" s="35">
        <v>0.45902777777777781</v>
      </c>
    </row>
    <row r="688" spans="1:45" ht="24" hidden="1" customHeight="1">
      <c r="A688" s="10" t="s">
        <v>35</v>
      </c>
      <c r="B688" s="10" t="s">
        <v>178</v>
      </c>
      <c r="C688" s="42">
        <v>44823.65</v>
      </c>
      <c r="D688" s="42">
        <v>44823.463194444441</v>
      </c>
      <c r="E688" s="10">
        <v>2022</v>
      </c>
      <c r="F688" s="10">
        <f t="shared" si="40"/>
        <v>9</v>
      </c>
      <c r="G688" s="10">
        <f t="shared" si="41"/>
        <v>19</v>
      </c>
      <c r="H688" s="50">
        <f t="shared" si="42"/>
        <v>0.46319444444444446</v>
      </c>
      <c r="I688" s="38" t="s">
        <v>37</v>
      </c>
      <c r="J688" s="38" t="s">
        <v>3167</v>
      </c>
      <c r="K688" s="36">
        <v>11817</v>
      </c>
      <c r="L688" s="39">
        <v>44833.510057870371</v>
      </c>
      <c r="M688" s="38" t="s">
        <v>38</v>
      </c>
      <c r="N688" s="38" t="s">
        <v>39</v>
      </c>
      <c r="O688" s="39"/>
      <c r="P688" s="38" t="s">
        <v>40</v>
      </c>
      <c r="Q688" s="38" t="s">
        <v>56</v>
      </c>
      <c r="R688" s="36">
        <v>1</v>
      </c>
      <c r="S688" s="38" t="s">
        <v>179</v>
      </c>
      <c r="T688" s="36">
        <v>0</v>
      </c>
      <c r="U688" s="38" t="s">
        <v>56</v>
      </c>
      <c r="V688" s="36">
        <v>8420</v>
      </c>
      <c r="W688" s="38" t="s">
        <v>299</v>
      </c>
      <c r="X688" s="38" t="s">
        <v>300</v>
      </c>
      <c r="Y688" s="38" t="s">
        <v>45</v>
      </c>
      <c r="Z688" s="38" t="s">
        <v>3168</v>
      </c>
      <c r="AA688" s="39">
        <v>44823.604444444441</v>
      </c>
      <c r="AB688" s="38" t="s">
        <v>58</v>
      </c>
      <c r="AC688" s="10" t="str">
        <f>VLOOKUP(Data!$AB688,Name!$B:$F,2,FALSE)</f>
        <v>IT Support</v>
      </c>
      <c r="AD688" s="10" t="str">
        <f>VLOOKUP(Data!$AB688,Name!$B:$F,3,FALSE)</f>
        <v>Point IT</v>
      </c>
      <c r="AE688" s="10" t="str">
        <f>VLOOKUP(Data!$AB688,Name!$B:$F,4,FALSE)</f>
        <v>Second tier</v>
      </c>
      <c r="AF688" s="10" t="str">
        <f>VLOOKUP(Data!$AB688,Name!$B:$F,5,FALSE)</f>
        <v>Onsite</v>
      </c>
      <c r="AG688" s="38" t="s">
        <v>52</v>
      </c>
      <c r="AH688" s="38" t="s">
        <v>48</v>
      </c>
      <c r="AI688" s="38" t="s">
        <v>254</v>
      </c>
      <c r="AJ688" s="38" t="s">
        <v>3169</v>
      </c>
      <c r="AK688" s="38" t="s">
        <v>1304</v>
      </c>
      <c r="AL688" s="43"/>
      <c r="AM688" s="38" t="s">
        <v>39</v>
      </c>
      <c r="AN688" s="38" t="s">
        <v>53</v>
      </c>
      <c r="AO688" s="44">
        <v>0</v>
      </c>
      <c r="AP688" s="39">
        <v>44823.650335648148</v>
      </c>
      <c r="AQ688" s="45" t="s">
        <v>56</v>
      </c>
      <c r="AR688">
        <f t="shared" si="43"/>
        <v>11</v>
      </c>
      <c r="AS688" s="35">
        <v>0.46319444444444446</v>
      </c>
    </row>
    <row r="689" spans="1:45" ht="24" hidden="1" customHeight="1">
      <c r="A689" s="10" t="s">
        <v>35</v>
      </c>
      <c r="B689" s="10" t="s">
        <v>737</v>
      </c>
      <c r="C689" s="10"/>
      <c r="D689" s="42">
        <v>44823.465277777781</v>
      </c>
      <c r="E689" s="10">
        <v>2022</v>
      </c>
      <c r="F689" s="10">
        <f t="shared" si="40"/>
        <v>9</v>
      </c>
      <c r="G689" s="10">
        <f t="shared" si="41"/>
        <v>19</v>
      </c>
      <c r="H689" s="50">
        <f t="shared" si="42"/>
        <v>0.46527777777777773</v>
      </c>
      <c r="I689" s="40" t="s">
        <v>37</v>
      </c>
      <c r="J689" s="40" t="s">
        <v>3170</v>
      </c>
      <c r="K689" s="37">
        <v>11818</v>
      </c>
      <c r="L689" s="41">
        <v>44833.465532407405</v>
      </c>
      <c r="M689" s="40" t="s">
        <v>684</v>
      </c>
      <c r="N689" s="40" t="s">
        <v>45</v>
      </c>
      <c r="O689" s="41">
        <v>44823.478796296295</v>
      </c>
      <c r="P689" s="40" t="s">
        <v>40</v>
      </c>
      <c r="Q689" s="40" t="s">
        <v>56</v>
      </c>
      <c r="R689" s="37">
        <v>2</v>
      </c>
      <c r="S689" s="40" t="s">
        <v>39</v>
      </c>
      <c r="T689" s="37">
        <v>1</v>
      </c>
      <c r="U689" s="40" t="s">
        <v>56</v>
      </c>
      <c r="V689" s="37">
        <v>8644</v>
      </c>
      <c r="W689" s="40" t="s">
        <v>3171</v>
      </c>
      <c r="X689" s="40" t="s">
        <v>3172</v>
      </c>
      <c r="Y689" s="40" t="s">
        <v>39</v>
      </c>
      <c r="Z689" s="40" t="s">
        <v>39</v>
      </c>
      <c r="AA689" s="41"/>
      <c r="AB689" s="40" t="s">
        <v>177</v>
      </c>
      <c r="AC689" s="10" t="str">
        <f>VLOOKUP(Data!$AB689,Name!$B:$F,2,FALSE)</f>
        <v>IT Manager</v>
      </c>
      <c r="AD689" s="10" t="str">
        <f>VLOOKUP(Data!$AB689,Name!$B:$F,3,FALSE)</f>
        <v>CRA</v>
      </c>
      <c r="AE689" s="10" t="str">
        <f>VLOOKUP(Data!$AB689,Name!$B:$F,4,FALSE)</f>
        <v>Second tier</v>
      </c>
      <c r="AF689" s="10" t="str">
        <f>VLOOKUP(Data!$AB689,Name!$B:$F,5,FALSE)</f>
        <v>Second tier</v>
      </c>
      <c r="AG689" s="40" t="s">
        <v>47</v>
      </c>
      <c r="AH689" s="40" t="s">
        <v>160</v>
      </c>
      <c r="AI689" s="40" t="s">
        <v>920</v>
      </c>
      <c r="AJ689" s="40" t="s">
        <v>3173</v>
      </c>
      <c r="AK689" s="40" t="s">
        <v>2830</v>
      </c>
      <c r="AL689" s="46"/>
      <c r="AM689" s="40" t="s">
        <v>39</v>
      </c>
      <c r="AN689" s="40" t="s">
        <v>53</v>
      </c>
      <c r="AO689" s="47">
        <v>0</v>
      </c>
      <c r="AP689" s="41">
        <v>44827.555115740739</v>
      </c>
      <c r="AQ689" s="48" t="s">
        <v>56</v>
      </c>
      <c r="AR689">
        <f t="shared" si="43"/>
        <v>11</v>
      </c>
      <c r="AS689" s="35">
        <v>0.46527777777777773</v>
      </c>
    </row>
    <row r="690" spans="1:45" ht="24" hidden="1" customHeight="1">
      <c r="A690" s="10" t="s">
        <v>35</v>
      </c>
      <c r="B690" s="10" t="s">
        <v>73</v>
      </c>
      <c r="C690" s="42">
        <v>44823.618055555555</v>
      </c>
      <c r="D690" s="42">
        <v>44823.480555555558</v>
      </c>
      <c r="E690" s="10">
        <v>2022</v>
      </c>
      <c r="F690" s="10">
        <f t="shared" si="40"/>
        <v>9</v>
      </c>
      <c r="G690" s="10">
        <f t="shared" si="41"/>
        <v>19</v>
      </c>
      <c r="H690" s="50">
        <f t="shared" si="42"/>
        <v>0.48055555555555557</v>
      </c>
      <c r="I690" s="38" t="s">
        <v>37</v>
      </c>
      <c r="J690" s="38" t="s">
        <v>818</v>
      </c>
      <c r="K690" s="36">
        <v>11819</v>
      </c>
      <c r="L690" s="39">
        <v>44833.48128472222</v>
      </c>
      <c r="M690" s="38" t="s">
        <v>38</v>
      </c>
      <c r="N690" s="38" t="s">
        <v>39</v>
      </c>
      <c r="O690" s="39"/>
      <c r="P690" s="38" t="s">
        <v>40</v>
      </c>
      <c r="Q690" s="38" t="s">
        <v>56</v>
      </c>
      <c r="R690" s="36">
        <v>1</v>
      </c>
      <c r="S690" s="38" t="s">
        <v>42</v>
      </c>
      <c r="T690" s="36">
        <v>0</v>
      </c>
      <c r="U690" s="38" t="s">
        <v>56</v>
      </c>
      <c r="V690" s="36">
        <v>5725</v>
      </c>
      <c r="W690" s="38" t="s">
        <v>503</v>
      </c>
      <c r="X690" s="38" t="s">
        <v>504</v>
      </c>
      <c r="Y690" s="38" t="s">
        <v>45</v>
      </c>
      <c r="Z690" s="38" t="s">
        <v>3174</v>
      </c>
      <c r="AA690" s="39">
        <v>44823.618518518517</v>
      </c>
      <c r="AB690" s="38" t="s">
        <v>223</v>
      </c>
      <c r="AC690" s="10" t="str">
        <f>VLOOKUP(Data!$AB690,Name!$B:$F,2,FALSE)</f>
        <v>IT Support</v>
      </c>
      <c r="AD690" s="10" t="str">
        <f>VLOOKUP(Data!$AB690,Name!$B:$F,3,FALSE)</f>
        <v>Point IT</v>
      </c>
      <c r="AE690" s="10" t="str">
        <f>VLOOKUP(Data!$AB690,Name!$B:$F,4,FALSE)</f>
        <v>Second tier</v>
      </c>
      <c r="AF690" s="10" t="str">
        <f>VLOOKUP(Data!$AB690,Name!$B:$F,5,FALSE)</f>
        <v>Onsite</v>
      </c>
      <c r="AG690" s="38" t="s">
        <v>47</v>
      </c>
      <c r="AH690" s="38" t="s">
        <v>48</v>
      </c>
      <c r="AI690" s="38" t="s">
        <v>77</v>
      </c>
      <c r="AJ690" s="38" t="s">
        <v>818</v>
      </c>
      <c r="AK690" s="38" t="s">
        <v>287</v>
      </c>
      <c r="AL690" s="43"/>
      <c r="AM690" s="38" t="s">
        <v>39</v>
      </c>
      <c r="AN690" s="38" t="s">
        <v>50</v>
      </c>
      <c r="AO690" s="44">
        <v>0</v>
      </c>
      <c r="AP690" s="39">
        <v>44823.618518518517</v>
      </c>
      <c r="AQ690" s="45" t="s">
        <v>56</v>
      </c>
      <c r="AR690">
        <f t="shared" si="43"/>
        <v>11</v>
      </c>
      <c r="AS690" s="35">
        <v>0.48055555555555557</v>
      </c>
    </row>
    <row r="691" spans="1:45" ht="24" hidden="1" customHeight="1">
      <c r="A691" s="10" t="s">
        <v>35</v>
      </c>
      <c r="B691" s="10" t="s">
        <v>329</v>
      </c>
      <c r="C691" s="42">
        <v>44824.497916666667</v>
      </c>
      <c r="D691" s="42">
        <v>44823.490277777775</v>
      </c>
      <c r="E691" s="10">
        <v>2022</v>
      </c>
      <c r="F691" s="10">
        <f t="shared" si="40"/>
        <v>9</v>
      </c>
      <c r="G691" s="10">
        <f t="shared" si="41"/>
        <v>19</v>
      </c>
      <c r="H691" s="50">
        <f t="shared" si="42"/>
        <v>0.49027777777777781</v>
      </c>
      <c r="I691" s="40" t="s">
        <v>37</v>
      </c>
      <c r="J691" s="40" t="s">
        <v>3175</v>
      </c>
      <c r="K691" s="37">
        <v>11820</v>
      </c>
      <c r="L691" s="41">
        <v>44837.424837962964</v>
      </c>
      <c r="M691" s="40" t="s">
        <v>38</v>
      </c>
      <c r="N691" s="40" t="s">
        <v>39</v>
      </c>
      <c r="O691" s="41"/>
      <c r="P691" s="40" t="s">
        <v>40</v>
      </c>
      <c r="Q691" s="40" t="s">
        <v>56</v>
      </c>
      <c r="R691" s="37">
        <v>1</v>
      </c>
      <c r="S691" s="40" t="s">
        <v>92</v>
      </c>
      <c r="T691" s="37">
        <v>0</v>
      </c>
      <c r="U691" s="40" t="s">
        <v>56</v>
      </c>
      <c r="V691" s="37">
        <v>8176</v>
      </c>
      <c r="W691" s="40" t="s">
        <v>2652</v>
      </c>
      <c r="X691" s="40" t="s">
        <v>2653</v>
      </c>
      <c r="Y691" s="40" t="s">
        <v>45</v>
      </c>
      <c r="Z691" s="40" t="s">
        <v>3176</v>
      </c>
      <c r="AA691" s="41">
        <v>44824.498449074075</v>
      </c>
      <c r="AB691" s="40" t="s">
        <v>106</v>
      </c>
      <c r="AC691" s="10" t="str">
        <f>VLOOKUP(Data!$AB691,Name!$B:$F,2,FALSE)</f>
        <v>SAP</v>
      </c>
      <c r="AD691" s="10" t="str">
        <f>VLOOKUP(Data!$AB691,Name!$B:$F,3,FALSE)</f>
        <v>CRA</v>
      </c>
      <c r="AE691" s="10" t="str">
        <f>VLOOKUP(Data!$AB691,Name!$B:$F,4,FALSE)</f>
        <v>Second tier</v>
      </c>
      <c r="AF691" s="10" t="str">
        <f>VLOOKUP(Data!$AB691,Name!$B:$F,5,FALSE)</f>
        <v>Second tier</v>
      </c>
      <c r="AG691" s="40" t="s">
        <v>47</v>
      </c>
      <c r="AH691" s="40" t="s">
        <v>48</v>
      </c>
      <c r="AI691" s="40" t="s">
        <v>330</v>
      </c>
      <c r="AJ691" s="40" t="s">
        <v>3177</v>
      </c>
      <c r="AK691" s="40" t="s">
        <v>621</v>
      </c>
      <c r="AL691" s="46"/>
      <c r="AM691" s="40" t="s">
        <v>39</v>
      </c>
      <c r="AN691" s="40" t="s">
        <v>53</v>
      </c>
      <c r="AO691" s="47">
        <v>0</v>
      </c>
      <c r="AP691" s="41">
        <v>44826.432476851849</v>
      </c>
      <c r="AQ691" s="48" t="s">
        <v>56</v>
      </c>
      <c r="AR691">
        <f t="shared" si="43"/>
        <v>11</v>
      </c>
      <c r="AS691" s="35">
        <v>0.49027777777777781</v>
      </c>
    </row>
    <row r="692" spans="1:45" ht="24" hidden="1" customHeight="1">
      <c r="A692" s="10" t="s">
        <v>35</v>
      </c>
      <c r="B692" s="10" t="s">
        <v>178</v>
      </c>
      <c r="C692" s="42">
        <v>44823.684027777781</v>
      </c>
      <c r="D692" s="42">
        <v>44823.491666666669</v>
      </c>
      <c r="E692" s="10">
        <v>2022</v>
      </c>
      <c r="F692" s="10">
        <f t="shared" si="40"/>
        <v>9</v>
      </c>
      <c r="G692" s="10">
        <f t="shared" si="41"/>
        <v>19</v>
      </c>
      <c r="H692" s="50">
        <f t="shared" si="42"/>
        <v>0.4916666666666667</v>
      </c>
      <c r="I692" s="38" t="s">
        <v>37</v>
      </c>
      <c r="J692" s="38" t="s">
        <v>3178</v>
      </c>
      <c r="K692" s="36">
        <v>11821</v>
      </c>
      <c r="L692" s="39">
        <v>44833.49459490741</v>
      </c>
      <c r="M692" s="38" t="s">
        <v>38</v>
      </c>
      <c r="N692" s="38" t="s">
        <v>39</v>
      </c>
      <c r="O692" s="39"/>
      <c r="P692" s="38" t="s">
        <v>40</v>
      </c>
      <c r="Q692" s="38" t="s">
        <v>56</v>
      </c>
      <c r="R692" s="36">
        <v>1</v>
      </c>
      <c r="S692" s="38" t="s">
        <v>54</v>
      </c>
      <c r="T692" s="36">
        <v>0</v>
      </c>
      <c r="U692" s="38" t="s">
        <v>56</v>
      </c>
      <c r="V692" s="36">
        <v>6044</v>
      </c>
      <c r="W692" s="38" t="s">
        <v>440</v>
      </c>
      <c r="X692" s="38" t="s">
        <v>441</v>
      </c>
      <c r="Y692" s="38" t="s">
        <v>45</v>
      </c>
      <c r="Z692" s="38" t="s">
        <v>3179</v>
      </c>
      <c r="AA692" s="39">
        <v>44823.681516203702</v>
      </c>
      <c r="AB692" s="38" t="s">
        <v>51</v>
      </c>
      <c r="AC692" s="10" t="str">
        <f>VLOOKUP(Data!$AB692,Name!$B:$F,2,FALSE)</f>
        <v>IT Support</v>
      </c>
      <c r="AD692" s="10" t="str">
        <f>VLOOKUP(Data!$AB692,Name!$B:$F,3,FALSE)</f>
        <v>Point IT</v>
      </c>
      <c r="AE692" s="10" t="str">
        <f>VLOOKUP(Data!$AB692,Name!$B:$F,4,FALSE)</f>
        <v>Second tier</v>
      </c>
      <c r="AF692" s="10" t="str">
        <f>VLOOKUP(Data!$AB692,Name!$B:$F,5,FALSE)</f>
        <v>Onsite</v>
      </c>
      <c r="AG692" s="38" t="s">
        <v>47</v>
      </c>
      <c r="AH692" s="38" t="s">
        <v>48</v>
      </c>
      <c r="AI692" s="38" t="s">
        <v>182</v>
      </c>
      <c r="AJ692" s="38" t="s">
        <v>3178</v>
      </c>
      <c r="AK692" s="38" t="s">
        <v>794</v>
      </c>
      <c r="AL692" s="43"/>
      <c r="AM692" s="38" t="s">
        <v>39</v>
      </c>
      <c r="AN692" s="38" t="s">
        <v>53</v>
      </c>
      <c r="AO692" s="44">
        <v>0</v>
      </c>
      <c r="AP692" s="39">
        <v>44823.684178240743</v>
      </c>
      <c r="AQ692" s="45" t="s">
        <v>56</v>
      </c>
      <c r="AR692">
        <f t="shared" si="43"/>
        <v>11</v>
      </c>
      <c r="AS692" s="35">
        <v>0.4916666666666667</v>
      </c>
    </row>
    <row r="693" spans="1:45" ht="24" hidden="1" customHeight="1">
      <c r="A693" s="10" t="s">
        <v>35</v>
      </c>
      <c r="B693" s="10" t="s">
        <v>73</v>
      </c>
      <c r="C693" s="42">
        <v>44823.684027777781</v>
      </c>
      <c r="D693" s="42">
        <v>44823.51458333333</v>
      </c>
      <c r="E693" s="10">
        <v>2022</v>
      </c>
      <c r="F693" s="10">
        <f t="shared" si="40"/>
        <v>9</v>
      </c>
      <c r="G693" s="10">
        <f t="shared" si="41"/>
        <v>19</v>
      </c>
      <c r="H693" s="50">
        <f t="shared" si="42"/>
        <v>0.51458333333333328</v>
      </c>
      <c r="I693" s="40" t="s">
        <v>37</v>
      </c>
      <c r="J693" s="40" t="s">
        <v>3180</v>
      </c>
      <c r="K693" s="37">
        <v>11822</v>
      </c>
      <c r="L693" s="41">
        <v>44833.516458333332</v>
      </c>
      <c r="M693" s="40" t="s">
        <v>38</v>
      </c>
      <c r="N693" s="40" t="s">
        <v>39</v>
      </c>
      <c r="O693" s="41"/>
      <c r="P693" s="40" t="s">
        <v>40</v>
      </c>
      <c r="Q693" s="40" t="s">
        <v>56</v>
      </c>
      <c r="R693" s="37">
        <v>1</v>
      </c>
      <c r="S693" s="40" t="s">
        <v>42</v>
      </c>
      <c r="T693" s="37">
        <v>0</v>
      </c>
      <c r="U693" s="40" t="s">
        <v>56</v>
      </c>
      <c r="V693" s="37">
        <v>6941</v>
      </c>
      <c r="W693" s="40" t="s">
        <v>366</v>
      </c>
      <c r="X693" s="40" t="s">
        <v>367</v>
      </c>
      <c r="Y693" s="40" t="s">
        <v>45</v>
      </c>
      <c r="Z693" s="40" t="s">
        <v>3181</v>
      </c>
      <c r="AA693" s="41">
        <v>44823.682858796295</v>
      </c>
      <c r="AB693" s="40" t="s">
        <v>51</v>
      </c>
      <c r="AC693" s="10" t="str">
        <f>VLOOKUP(Data!$AB693,Name!$B:$F,2,FALSE)</f>
        <v>IT Support</v>
      </c>
      <c r="AD693" s="10" t="str">
        <f>VLOOKUP(Data!$AB693,Name!$B:$F,3,FALSE)</f>
        <v>Point IT</v>
      </c>
      <c r="AE693" s="10" t="str">
        <f>VLOOKUP(Data!$AB693,Name!$B:$F,4,FALSE)</f>
        <v>Second tier</v>
      </c>
      <c r="AF693" s="10" t="str">
        <f>VLOOKUP(Data!$AB693,Name!$B:$F,5,FALSE)</f>
        <v>Onsite</v>
      </c>
      <c r="AG693" s="40" t="s">
        <v>47</v>
      </c>
      <c r="AH693" s="40" t="s">
        <v>48</v>
      </c>
      <c r="AI693" s="40" t="s">
        <v>77</v>
      </c>
      <c r="AJ693" s="40" t="s">
        <v>3182</v>
      </c>
      <c r="AK693" s="40" t="s">
        <v>941</v>
      </c>
      <c r="AL693" s="46">
        <v>44686</v>
      </c>
      <c r="AM693" s="40" t="s">
        <v>39</v>
      </c>
      <c r="AN693" s="40" t="s">
        <v>50</v>
      </c>
      <c r="AO693" s="47">
        <v>0</v>
      </c>
      <c r="AP693" s="41">
        <v>44823.707025462965</v>
      </c>
      <c r="AQ693" s="48" t="s">
        <v>56</v>
      </c>
      <c r="AR693">
        <f t="shared" si="43"/>
        <v>12</v>
      </c>
      <c r="AS693" s="35">
        <v>0.51458333333333328</v>
      </c>
    </row>
    <row r="694" spans="1:45" ht="24" hidden="1" customHeight="1">
      <c r="A694" s="10" t="s">
        <v>35</v>
      </c>
      <c r="B694" s="10" t="s">
        <v>329</v>
      </c>
      <c r="C694" s="42">
        <v>44827.500694444447</v>
      </c>
      <c r="D694" s="42">
        <v>44823.564583333333</v>
      </c>
      <c r="E694" s="10">
        <v>2022</v>
      </c>
      <c r="F694" s="10">
        <f t="shared" si="40"/>
        <v>9</v>
      </c>
      <c r="G694" s="10">
        <f t="shared" si="41"/>
        <v>19</v>
      </c>
      <c r="H694" s="50">
        <f t="shared" si="42"/>
        <v>0.56458333333333333</v>
      </c>
      <c r="I694" s="38" t="s">
        <v>37</v>
      </c>
      <c r="J694" s="38" t="s">
        <v>39</v>
      </c>
      <c r="K694" s="36">
        <v>11823</v>
      </c>
      <c r="L694" s="39">
        <v>44826.440601851849</v>
      </c>
      <c r="M694" s="38" t="s">
        <v>38</v>
      </c>
      <c r="N694" s="38" t="s">
        <v>39</v>
      </c>
      <c r="O694" s="39"/>
      <c r="P694" s="38" t="s">
        <v>40</v>
      </c>
      <c r="Q694" s="38" t="s">
        <v>56</v>
      </c>
      <c r="R694" s="36">
        <v>1</v>
      </c>
      <c r="S694" s="38" t="s">
        <v>732</v>
      </c>
      <c r="T694" s="36">
        <v>0</v>
      </c>
      <c r="U694" s="38" t="s">
        <v>41</v>
      </c>
      <c r="V694" s="36">
        <v>6706</v>
      </c>
      <c r="W694" s="38" t="s">
        <v>400</v>
      </c>
      <c r="X694" s="38" t="s">
        <v>401</v>
      </c>
      <c r="Y694" s="38" t="s">
        <v>66</v>
      </c>
      <c r="Z694" s="38" t="s">
        <v>3183</v>
      </c>
      <c r="AA694" s="39">
        <v>44827.501261574071</v>
      </c>
      <c r="AB694" s="38" t="s">
        <v>259</v>
      </c>
      <c r="AC694" s="10" t="str">
        <f>VLOOKUP(Data!$AB694,Name!$B:$F,2,FALSE)</f>
        <v>PMO</v>
      </c>
      <c r="AD694" s="10" t="str">
        <f>VLOOKUP(Data!$AB694,Name!$B:$F,3,FALSE)</f>
        <v>CRA</v>
      </c>
      <c r="AE694" s="10" t="str">
        <f>VLOOKUP(Data!$AB694,Name!$B:$F,4,FALSE)</f>
        <v>Second tier</v>
      </c>
      <c r="AF694" s="10" t="str">
        <f>VLOOKUP(Data!$AB694,Name!$B:$F,5,FALSE)</f>
        <v>Second tier</v>
      </c>
      <c r="AG694" s="38" t="s">
        <v>47</v>
      </c>
      <c r="AH694" s="38" t="s">
        <v>48</v>
      </c>
      <c r="AI694" s="38" t="s">
        <v>330</v>
      </c>
      <c r="AJ694" s="38" t="s">
        <v>533</v>
      </c>
      <c r="AK694" s="38" t="s">
        <v>534</v>
      </c>
      <c r="AL694" s="43"/>
      <c r="AM694" s="38" t="s">
        <v>39</v>
      </c>
      <c r="AN694" s="38" t="s">
        <v>53</v>
      </c>
      <c r="AO694" s="44">
        <v>0</v>
      </c>
      <c r="AP694" s="39">
        <v>44827.501261574071</v>
      </c>
      <c r="AQ694" s="45" t="s">
        <v>56</v>
      </c>
      <c r="AR694">
        <f t="shared" si="43"/>
        <v>13</v>
      </c>
      <c r="AS694" s="35">
        <v>0.56458333333333333</v>
      </c>
    </row>
    <row r="695" spans="1:45" ht="24" hidden="1" customHeight="1">
      <c r="A695" s="10" t="s">
        <v>35</v>
      </c>
      <c r="B695" s="10" t="s">
        <v>2348</v>
      </c>
      <c r="C695" s="42">
        <v>44827.691666666666</v>
      </c>
      <c r="D695" s="42">
        <v>44823.579861111109</v>
      </c>
      <c r="E695" s="10">
        <v>2022</v>
      </c>
      <c r="F695" s="10">
        <f t="shared" si="40"/>
        <v>9</v>
      </c>
      <c r="G695" s="10">
        <f t="shared" si="41"/>
        <v>19</v>
      </c>
      <c r="H695" s="50">
        <f t="shared" si="42"/>
        <v>0.57986111111111105</v>
      </c>
      <c r="I695" s="40" t="s">
        <v>37</v>
      </c>
      <c r="J695" s="40" t="s">
        <v>3184</v>
      </c>
      <c r="K695" s="37">
        <v>11824</v>
      </c>
      <c r="L695" s="41">
        <v>44837.706944444442</v>
      </c>
      <c r="M695" s="40" t="s">
        <v>38</v>
      </c>
      <c r="N695" s="40" t="s">
        <v>39</v>
      </c>
      <c r="O695" s="41"/>
      <c r="P695" s="40" t="s">
        <v>40</v>
      </c>
      <c r="Q695" s="40" t="s">
        <v>56</v>
      </c>
      <c r="R695" s="37">
        <v>1</v>
      </c>
      <c r="S695" s="40" t="s">
        <v>82</v>
      </c>
      <c r="T695" s="37">
        <v>0</v>
      </c>
      <c r="U695" s="40" t="s">
        <v>56</v>
      </c>
      <c r="V695" s="37">
        <v>813980442</v>
      </c>
      <c r="W695" s="40" t="s">
        <v>120</v>
      </c>
      <c r="X695" s="40" t="s">
        <v>121</v>
      </c>
      <c r="Y695" s="40" t="s">
        <v>45</v>
      </c>
      <c r="Z695" s="40" t="s">
        <v>3185</v>
      </c>
      <c r="AA695" s="41">
        <v>44825.667349537034</v>
      </c>
      <c r="AB695" s="40" t="s">
        <v>59</v>
      </c>
      <c r="AC695" s="10" t="str">
        <f>VLOOKUP(Data!$AB695,Name!$B:$F,2,FALSE)</f>
        <v>PC Team</v>
      </c>
      <c r="AD695" s="10" t="str">
        <f>VLOOKUP(Data!$AB695,Name!$B:$F,3,FALSE)</f>
        <v>7Sense (Lenovo)</v>
      </c>
      <c r="AE695" s="10" t="str">
        <f>VLOOKUP(Data!$AB695,Name!$B:$F,4,FALSE)</f>
        <v>Second tier</v>
      </c>
      <c r="AF695" s="10" t="str">
        <f>VLOOKUP(Data!$AB695,Name!$B:$F,5,FALSE)</f>
        <v>Onsite</v>
      </c>
      <c r="AG695" s="40" t="s">
        <v>47</v>
      </c>
      <c r="AH695" s="40" t="s">
        <v>48</v>
      </c>
      <c r="AI695" s="40" t="s">
        <v>314</v>
      </c>
      <c r="AJ695" s="40" t="s">
        <v>3186</v>
      </c>
      <c r="AK695" s="40" t="s">
        <v>569</v>
      </c>
      <c r="AL695" s="46"/>
      <c r="AM695" s="40" t="s">
        <v>39</v>
      </c>
      <c r="AN695" s="40" t="s">
        <v>50</v>
      </c>
      <c r="AO695" s="47">
        <v>0</v>
      </c>
      <c r="AP695" s="41">
        <v>44827.691666666666</v>
      </c>
      <c r="AQ695" s="48" t="s">
        <v>56</v>
      </c>
      <c r="AR695">
        <f t="shared" si="43"/>
        <v>13</v>
      </c>
      <c r="AS695" s="35">
        <v>0.57986111111111105</v>
      </c>
    </row>
    <row r="696" spans="1:45" ht="24" hidden="1" customHeight="1">
      <c r="A696" s="10" t="s">
        <v>35</v>
      </c>
      <c r="B696" s="10" t="s">
        <v>178</v>
      </c>
      <c r="C696" s="10"/>
      <c r="D696" s="42">
        <v>44823.582638888889</v>
      </c>
      <c r="E696" s="10">
        <v>2022</v>
      </c>
      <c r="F696" s="10">
        <f t="shared" si="40"/>
        <v>9</v>
      </c>
      <c r="G696" s="10">
        <f t="shared" si="41"/>
        <v>19</v>
      </c>
      <c r="H696" s="50">
        <f t="shared" si="42"/>
        <v>0.58263888888888882</v>
      </c>
      <c r="I696" s="38" t="s">
        <v>37</v>
      </c>
      <c r="J696" s="38" t="s">
        <v>39</v>
      </c>
      <c r="K696" s="36">
        <v>11825</v>
      </c>
      <c r="L696" s="39">
        <v>44826.458194444444</v>
      </c>
      <c r="M696" s="38" t="s">
        <v>38</v>
      </c>
      <c r="N696" s="38" t="s">
        <v>39</v>
      </c>
      <c r="O696" s="39"/>
      <c r="P696" s="38" t="s">
        <v>40</v>
      </c>
      <c r="Q696" s="38" t="s">
        <v>56</v>
      </c>
      <c r="R696" s="36">
        <v>1</v>
      </c>
      <c r="S696" s="38" t="s">
        <v>179</v>
      </c>
      <c r="T696" s="36">
        <v>0</v>
      </c>
      <c r="U696" s="38" t="s">
        <v>41</v>
      </c>
      <c r="V696" s="36">
        <v>8232</v>
      </c>
      <c r="W696" s="38" t="s">
        <v>375</v>
      </c>
      <c r="X696" s="38" t="s">
        <v>376</v>
      </c>
      <c r="Y696" s="38" t="s">
        <v>39</v>
      </c>
      <c r="Z696" s="38" t="s">
        <v>39</v>
      </c>
      <c r="AA696" s="39"/>
      <c r="AB696" s="38" t="s">
        <v>215</v>
      </c>
      <c r="AC696" s="10" t="str">
        <f>VLOOKUP(Data!$AB696,Name!$B:$F,2,FALSE)</f>
        <v>IT Support</v>
      </c>
      <c r="AD696" s="10" t="str">
        <f>VLOOKUP(Data!$AB696,Name!$B:$F,3,FALSE)</f>
        <v>CRA</v>
      </c>
      <c r="AE696" s="10" t="str">
        <f>VLOOKUP(Data!$AB696,Name!$B:$F,4,FALSE)</f>
        <v>Second tier</v>
      </c>
      <c r="AF696" s="10" t="str">
        <f>VLOOKUP(Data!$AB696,Name!$B:$F,5,FALSE)</f>
        <v>Onsite</v>
      </c>
      <c r="AG696" s="38" t="s">
        <v>47</v>
      </c>
      <c r="AH696" s="38" t="s">
        <v>216</v>
      </c>
      <c r="AI696" s="38" t="s">
        <v>182</v>
      </c>
      <c r="AJ696" s="38" t="s">
        <v>664</v>
      </c>
      <c r="AK696" s="38" t="s">
        <v>736</v>
      </c>
      <c r="AL696" s="43"/>
      <c r="AM696" s="38" t="s">
        <v>39</v>
      </c>
      <c r="AN696" s="38" t="s">
        <v>53</v>
      </c>
      <c r="AO696" s="44">
        <v>0</v>
      </c>
      <c r="AP696" s="39">
        <v>44823.606909722221</v>
      </c>
      <c r="AQ696" s="45" t="s">
        <v>56</v>
      </c>
      <c r="AR696">
        <f t="shared" si="43"/>
        <v>13</v>
      </c>
      <c r="AS696" s="35">
        <v>0.58263888888888882</v>
      </c>
    </row>
    <row r="697" spans="1:45" ht="24" customHeight="1">
      <c r="A697" s="10" t="s">
        <v>35</v>
      </c>
      <c r="B697" s="10" t="s">
        <v>1527</v>
      </c>
      <c r="C697" s="42">
        <v>44828.441666666666</v>
      </c>
      <c r="D697" s="42">
        <v>44823.591666666667</v>
      </c>
      <c r="E697" s="10">
        <v>2022</v>
      </c>
      <c r="F697" s="10">
        <f t="shared" si="40"/>
        <v>9</v>
      </c>
      <c r="G697" s="10">
        <f t="shared" si="41"/>
        <v>19</v>
      </c>
      <c r="H697" s="50">
        <f t="shared" si="42"/>
        <v>0.59166666666666667</v>
      </c>
      <c r="I697" s="40" t="s">
        <v>37</v>
      </c>
      <c r="J697" s="40" t="s">
        <v>3187</v>
      </c>
      <c r="K697" s="37">
        <v>11826</v>
      </c>
      <c r="L697" s="41">
        <v>44837.491666666669</v>
      </c>
      <c r="M697" s="40" t="s">
        <v>3188</v>
      </c>
      <c r="N697" s="40" t="s">
        <v>45</v>
      </c>
      <c r="O697" s="41">
        <v>44823.639189814814</v>
      </c>
      <c r="P697" s="40" t="s">
        <v>40</v>
      </c>
      <c r="Q697" s="40" t="s">
        <v>56</v>
      </c>
      <c r="R697" s="37">
        <v>2</v>
      </c>
      <c r="S697" s="40" t="s">
        <v>135</v>
      </c>
      <c r="T697" s="37">
        <v>1</v>
      </c>
      <c r="U697" s="40" t="s">
        <v>56</v>
      </c>
      <c r="V697" s="37">
        <v>6102</v>
      </c>
      <c r="W697" s="40" t="s">
        <v>3189</v>
      </c>
      <c r="X697" s="40" t="s">
        <v>3190</v>
      </c>
      <c r="Y697" s="40" t="s">
        <v>45</v>
      </c>
      <c r="Z697" s="40" t="s">
        <v>3191</v>
      </c>
      <c r="AA697" s="41">
        <v>44826.434293981481</v>
      </c>
      <c r="AB697" s="40" t="s">
        <v>103</v>
      </c>
      <c r="AC697" s="10" t="str">
        <f>VLOOKUP(Data!$AB697,Name!$B:$F,2,FALSE)</f>
        <v>IT Support</v>
      </c>
      <c r="AD697" s="10" t="str">
        <f>VLOOKUP(Data!$AB697,Name!$B:$F,3,FALSE)</f>
        <v>Point IT</v>
      </c>
      <c r="AE697" s="10" t="str">
        <f>VLOOKUP(Data!$AB697,Name!$B:$F,4,FALSE)</f>
        <v>Frist tier</v>
      </c>
      <c r="AF697" s="10" t="str">
        <f>VLOOKUP(Data!$AB697,Name!$B:$F,5,FALSE)</f>
        <v>Frist tier</v>
      </c>
      <c r="AG697" s="40" t="s">
        <v>47</v>
      </c>
      <c r="AH697" s="40" t="s">
        <v>48</v>
      </c>
      <c r="AI697" s="40" t="s">
        <v>2356</v>
      </c>
      <c r="AJ697" s="40" t="s">
        <v>3192</v>
      </c>
      <c r="AK697" s="40" t="s">
        <v>612</v>
      </c>
      <c r="AL697" s="46"/>
      <c r="AM697" s="40" t="s">
        <v>39</v>
      </c>
      <c r="AN697" s="40" t="s">
        <v>50</v>
      </c>
      <c r="AO697" s="47">
        <v>0</v>
      </c>
      <c r="AP697" s="41">
        <v>44828.441701388889</v>
      </c>
      <c r="AQ697" s="48" t="s">
        <v>56</v>
      </c>
      <c r="AR697">
        <f t="shared" si="43"/>
        <v>14</v>
      </c>
      <c r="AS697" s="35">
        <v>0.59166666666666667</v>
      </c>
    </row>
    <row r="698" spans="1:45" ht="24" customHeight="1">
      <c r="A698" s="10" t="s">
        <v>35</v>
      </c>
      <c r="B698" s="10" t="s">
        <v>1527</v>
      </c>
      <c r="C698" s="42">
        <v>44823.604861111111</v>
      </c>
      <c r="D698" s="42">
        <v>44823.604166666664</v>
      </c>
      <c r="E698" s="10">
        <v>2022</v>
      </c>
      <c r="F698" s="10">
        <f t="shared" si="40"/>
        <v>9</v>
      </c>
      <c r="G698" s="10">
        <f t="shared" si="41"/>
        <v>19</v>
      </c>
      <c r="H698" s="50">
        <f t="shared" si="42"/>
        <v>0.60416666666666663</v>
      </c>
      <c r="I698" s="38" t="s">
        <v>37</v>
      </c>
      <c r="J698" s="38" t="s">
        <v>3193</v>
      </c>
      <c r="K698" s="36">
        <v>11827</v>
      </c>
      <c r="L698" s="39">
        <v>44841.337997685187</v>
      </c>
      <c r="M698" s="38" t="s">
        <v>38</v>
      </c>
      <c r="N698" s="38" t="s">
        <v>39</v>
      </c>
      <c r="O698" s="39"/>
      <c r="P698" s="38" t="s">
        <v>40</v>
      </c>
      <c r="Q698" s="38" t="s">
        <v>41</v>
      </c>
      <c r="R698" s="36">
        <v>1</v>
      </c>
      <c r="S698" s="38" t="s">
        <v>42</v>
      </c>
      <c r="T698" s="36">
        <v>0</v>
      </c>
      <c r="U698" s="38" t="s">
        <v>41</v>
      </c>
      <c r="V698" s="36">
        <v>642175520</v>
      </c>
      <c r="W698" s="38" t="s">
        <v>194</v>
      </c>
      <c r="X698" s="38" t="s">
        <v>195</v>
      </c>
      <c r="Y698" s="38" t="s">
        <v>45</v>
      </c>
      <c r="Z698" s="38" t="s">
        <v>751</v>
      </c>
      <c r="AA698" s="39">
        <v>44823.605000000003</v>
      </c>
      <c r="AB698" s="38" t="s">
        <v>196</v>
      </c>
      <c r="AC698" s="10" t="str">
        <f>VLOOKUP(Data!$AB698,Name!$B:$F,2,FALSE)</f>
        <v>Application Support</v>
      </c>
      <c r="AD698" s="10" t="str">
        <f>VLOOKUP(Data!$AB698,Name!$B:$F,3,FALSE)</f>
        <v>CRA</v>
      </c>
      <c r="AE698" s="10" t="str">
        <f>VLOOKUP(Data!$AB698,Name!$B:$F,4,FALSE)</f>
        <v>Second tier</v>
      </c>
      <c r="AF698" s="10" t="str">
        <f>VLOOKUP(Data!$AB698,Name!$B:$F,5,FALSE)</f>
        <v>Second tier</v>
      </c>
      <c r="AG698" s="38" t="s">
        <v>282</v>
      </c>
      <c r="AH698" s="38" t="s">
        <v>48</v>
      </c>
      <c r="AI698" s="38" t="s">
        <v>197</v>
      </c>
      <c r="AJ698" s="38" t="s">
        <v>3194</v>
      </c>
      <c r="AK698" s="38" t="s">
        <v>538</v>
      </c>
      <c r="AL698" s="43"/>
      <c r="AM698" s="38" t="s">
        <v>39</v>
      </c>
      <c r="AN698" s="38" t="s">
        <v>50</v>
      </c>
      <c r="AO698" s="44">
        <v>0</v>
      </c>
      <c r="AP698" s="39">
        <v>44838.462997685187</v>
      </c>
      <c r="AQ698" s="45" t="s">
        <v>41</v>
      </c>
      <c r="AR698">
        <f t="shared" si="43"/>
        <v>14</v>
      </c>
      <c r="AS698" s="35">
        <v>0.60416666666666663</v>
      </c>
    </row>
    <row r="699" spans="1:45" ht="24" customHeight="1">
      <c r="A699" s="10" t="s">
        <v>35</v>
      </c>
      <c r="B699" s="10" t="s">
        <v>1527</v>
      </c>
      <c r="C699" s="42">
        <v>44823.606249999997</v>
      </c>
      <c r="D699" s="42">
        <v>44823.605555555558</v>
      </c>
      <c r="E699" s="10">
        <v>2022</v>
      </c>
      <c r="F699" s="10">
        <f t="shared" si="40"/>
        <v>9</v>
      </c>
      <c r="G699" s="10">
        <f t="shared" si="41"/>
        <v>19</v>
      </c>
      <c r="H699" s="50">
        <f t="shared" si="42"/>
        <v>0.60555555555555551</v>
      </c>
      <c r="I699" s="40" t="s">
        <v>37</v>
      </c>
      <c r="J699" s="40" t="s">
        <v>3195</v>
      </c>
      <c r="K699" s="37">
        <v>11828</v>
      </c>
      <c r="L699" s="41">
        <v>44841.335787037038</v>
      </c>
      <c r="M699" s="40" t="s">
        <v>38</v>
      </c>
      <c r="N699" s="40" t="s">
        <v>39</v>
      </c>
      <c r="O699" s="41"/>
      <c r="P699" s="40" t="s">
        <v>40</v>
      </c>
      <c r="Q699" s="40" t="s">
        <v>41</v>
      </c>
      <c r="R699" s="37">
        <v>1</v>
      </c>
      <c r="S699" s="40" t="s">
        <v>42</v>
      </c>
      <c r="T699" s="37">
        <v>0</v>
      </c>
      <c r="U699" s="40" t="s">
        <v>41</v>
      </c>
      <c r="V699" s="37">
        <v>642175520</v>
      </c>
      <c r="W699" s="40" t="s">
        <v>194</v>
      </c>
      <c r="X699" s="40" t="s">
        <v>195</v>
      </c>
      <c r="Y699" s="40" t="s">
        <v>45</v>
      </c>
      <c r="Z699" s="40" t="s">
        <v>1919</v>
      </c>
      <c r="AA699" s="41">
        <v>44823.606550925928</v>
      </c>
      <c r="AB699" s="40" t="s">
        <v>196</v>
      </c>
      <c r="AC699" s="10" t="str">
        <f>VLOOKUP(Data!$AB699,Name!$B:$F,2,FALSE)</f>
        <v>Application Support</v>
      </c>
      <c r="AD699" s="10" t="str">
        <f>VLOOKUP(Data!$AB699,Name!$B:$F,3,FALSE)</f>
        <v>CRA</v>
      </c>
      <c r="AE699" s="10" t="str">
        <f>VLOOKUP(Data!$AB699,Name!$B:$F,4,FALSE)</f>
        <v>Second tier</v>
      </c>
      <c r="AF699" s="10" t="str">
        <f>VLOOKUP(Data!$AB699,Name!$B:$F,5,FALSE)</f>
        <v>Second tier</v>
      </c>
      <c r="AG699" s="40" t="s">
        <v>52</v>
      </c>
      <c r="AH699" s="40" t="s">
        <v>48</v>
      </c>
      <c r="AI699" s="40" t="s">
        <v>197</v>
      </c>
      <c r="AJ699" s="40" t="s">
        <v>1475</v>
      </c>
      <c r="AK699" s="40" t="s">
        <v>538</v>
      </c>
      <c r="AL699" s="46"/>
      <c r="AM699" s="40" t="s">
        <v>39</v>
      </c>
      <c r="AN699" s="40" t="s">
        <v>50</v>
      </c>
      <c r="AO699" s="47">
        <v>0</v>
      </c>
      <c r="AP699" s="41">
        <v>44838.461481481485</v>
      </c>
      <c r="AQ699" s="48" t="s">
        <v>41</v>
      </c>
      <c r="AR699">
        <f t="shared" si="43"/>
        <v>14</v>
      </c>
      <c r="AS699" s="35">
        <v>0.60555555555555551</v>
      </c>
    </row>
    <row r="700" spans="1:45" ht="24" customHeight="1">
      <c r="A700" s="10" t="s">
        <v>35</v>
      </c>
      <c r="B700" s="10" t="s">
        <v>1527</v>
      </c>
      <c r="C700" s="42">
        <v>44823.607638888891</v>
      </c>
      <c r="D700" s="42">
        <v>44823.606944444444</v>
      </c>
      <c r="E700" s="10">
        <v>2022</v>
      </c>
      <c r="F700" s="10">
        <f t="shared" si="40"/>
        <v>9</v>
      </c>
      <c r="G700" s="10">
        <f t="shared" si="41"/>
        <v>19</v>
      </c>
      <c r="H700" s="50">
        <f t="shared" si="42"/>
        <v>0.6069444444444444</v>
      </c>
      <c r="I700" s="38" t="s">
        <v>37</v>
      </c>
      <c r="J700" s="38" t="s">
        <v>3196</v>
      </c>
      <c r="K700" s="36">
        <v>11829</v>
      </c>
      <c r="L700" s="39">
        <v>44841.336435185185</v>
      </c>
      <c r="M700" s="38" t="s">
        <v>38</v>
      </c>
      <c r="N700" s="38" t="s">
        <v>39</v>
      </c>
      <c r="O700" s="39"/>
      <c r="P700" s="38" t="s">
        <v>40</v>
      </c>
      <c r="Q700" s="38" t="s">
        <v>41</v>
      </c>
      <c r="R700" s="36">
        <v>1</v>
      </c>
      <c r="S700" s="38" t="s">
        <v>42</v>
      </c>
      <c r="T700" s="36">
        <v>0</v>
      </c>
      <c r="U700" s="38" t="s">
        <v>41</v>
      </c>
      <c r="V700" s="36">
        <v>642175520</v>
      </c>
      <c r="W700" s="38" t="s">
        <v>194</v>
      </c>
      <c r="X700" s="38" t="s">
        <v>195</v>
      </c>
      <c r="Y700" s="38" t="s">
        <v>45</v>
      </c>
      <c r="Z700" s="38" t="s">
        <v>838</v>
      </c>
      <c r="AA700" s="39">
        <v>44823.607685185183</v>
      </c>
      <c r="AB700" s="38" t="s">
        <v>196</v>
      </c>
      <c r="AC700" s="10" t="str">
        <f>VLOOKUP(Data!$AB700,Name!$B:$F,2,FALSE)</f>
        <v>Application Support</v>
      </c>
      <c r="AD700" s="10" t="str">
        <f>VLOOKUP(Data!$AB700,Name!$B:$F,3,FALSE)</f>
        <v>CRA</v>
      </c>
      <c r="AE700" s="10" t="str">
        <f>VLOOKUP(Data!$AB700,Name!$B:$F,4,FALSE)</f>
        <v>Second tier</v>
      </c>
      <c r="AF700" s="10" t="str">
        <f>VLOOKUP(Data!$AB700,Name!$B:$F,5,FALSE)</f>
        <v>Second tier</v>
      </c>
      <c r="AG700" s="38" t="s">
        <v>235</v>
      </c>
      <c r="AH700" s="38" t="s">
        <v>48</v>
      </c>
      <c r="AI700" s="38" t="s">
        <v>197</v>
      </c>
      <c r="AJ700" s="38" t="s">
        <v>1475</v>
      </c>
      <c r="AK700" s="38" t="s">
        <v>538</v>
      </c>
      <c r="AL700" s="43"/>
      <c r="AM700" s="38" t="s">
        <v>39</v>
      </c>
      <c r="AN700" s="38" t="s">
        <v>50</v>
      </c>
      <c r="AO700" s="44">
        <v>0</v>
      </c>
      <c r="AP700" s="39">
        <v>44838.461435185185</v>
      </c>
      <c r="AQ700" s="45" t="s">
        <v>41</v>
      </c>
      <c r="AR700">
        <f t="shared" si="43"/>
        <v>14</v>
      </c>
      <c r="AS700" s="35">
        <v>0.6069444444444444</v>
      </c>
    </row>
    <row r="701" spans="1:45" ht="24" customHeight="1">
      <c r="A701" s="10" t="s">
        <v>35</v>
      </c>
      <c r="B701" s="10" t="s">
        <v>1527</v>
      </c>
      <c r="C701" s="42">
        <v>44823.609027777777</v>
      </c>
      <c r="D701" s="42">
        <v>44823.609027777777</v>
      </c>
      <c r="E701" s="10">
        <v>2022</v>
      </c>
      <c r="F701" s="10">
        <f t="shared" si="40"/>
        <v>9</v>
      </c>
      <c r="G701" s="10">
        <f t="shared" si="41"/>
        <v>19</v>
      </c>
      <c r="H701" s="50">
        <f t="shared" si="42"/>
        <v>0.60902777777777783</v>
      </c>
      <c r="I701" s="40" t="s">
        <v>37</v>
      </c>
      <c r="J701" s="40" t="s">
        <v>3197</v>
      </c>
      <c r="K701" s="37">
        <v>11830</v>
      </c>
      <c r="L701" s="41">
        <v>44841.336400462962</v>
      </c>
      <c r="M701" s="40" t="s">
        <v>38</v>
      </c>
      <c r="N701" s="40" t="s">
        <v>39</v>
      </c>
      <c r="O701" s="41"/>
      <c r="P701" s="40" t="s">
        <v>40</v>
      </c>
      <c r="Q701" s="40" t="s">
        <v>41</v>
      </c>
      <c r="R701" s="37">
        <v>1</v>
      </c>
      <c r="S701" s="40" t="s">
        <v>42</v>
      </c>
      <c r="T701" s="37">
        <v>0</v>
      </c>
      <c r="U701" s="40" t="s">
        <v>41</v>
      </c>
      <c r="V701" s="37">
        <v>642175520</v>
      </c>
      <c r="W701" s="40" t="s">
        <v>194</v>
      </c>
      <c r="X701" s="40" t="s">
        <v>195</v>
      </c>
      <c r="Y701" s="40" t="s">
        <v>45</v>
      </c>
      <c r="Z701" s="40" t="s">
        <v>751</v>
      </c>
      <c r="AA701" s="41">
        <v>44823.609606481485</v>
      </c>
      <c r="AB701" s="40" t="s">
        <v>196</v>
      </c>
      <c r="AC701" s="10" t="str">
        <f>VLOOKUP(Data!$AB701,Name!$B:$F,2,FALSE)</f>
        <v>Application Support</v>
      </c>
      <c r="AD701" s="10" t="str">
        <f>VLOOKUP(Data!$AB701,Name!$B:$F,3,FALSE)</f>
        <v>CRA</v>
      </c>
      <c r="AE701" s="10" t="str">
        <f>VLOOKUP(Data!$AB701,Name!$B:$F,4,FALSE)</f>
        <v>Second tier</v>
      </c>
      <c r="AF701" s="10" t="str">
        <f>VLOOKUP(Data!$AB701,Name!$B:$F,5,FALSE)</f>
        <v>Second tier</v>
      </c>
      <c r="AG701" s="40" t="s">
        <v>282</v>
      </c>
      <c r="AH701" s="40" t="s">
        <v>48</v>
      </c>
      <c r="AI701" s="40" t="s">
        <v>197</v>
      </c>
      <c r="AJ701" s="40" t="s">
        <v>3198</v>
      </c>
      <c r="AK701" s="40" t="s">
        <v>538</v>
      </c>
      <c r="AL701" s="46"/>
      <c r="AM701" s="40" t="s">
        <v>39</v>
      </c>
      <c r="AN701" s="40" t="s">
        <v>50</v>
      </c>
      <c r="AO701" s="47">
        <v>0</v>
      </c>
      <c r="AP701" s="41">
        <v>44838.461400462962</v>
      </c>
      <c r="AQ701" s="48" t="s">
        <v>41</v>
      </c>
      <c r="AR701">
        <f t="shared" si="43"/>
        <v>14</v>
      </c>
      <c r="AS701" s="35">
        <v>0.60902777777777783</v>
      </c>
    </row>
    <row r="702" spans="1:45" ht="24" customHeight="1">
      <c r="A702" s="10" t="s">
        <v>35</v>
      </c>
      <c r="B702" s="10" t="s">
        <v>1527</v>
      </c>
      <c r="C702" s="42">
        <v>44823.611111111109</v>
      </c>
      <c r="D702" s="42">
        <v>44823.609722222223</v>
      </c>
      <c r="E702" s="10">
        <v>2022</v>
      </c>
      <c r="F702" s="10">
        <f t="shared" si="40"/>
        <v>9</v>
      </c>
      <c r="G702" s="10">
        <f t="shared" si="41"/>
        <v>19</v>
      </c>
      <c r="H702" s="50">
        <f t="shared" si="42"/>
        <v>0.60972222222222217</v>
      </c>
      <c r="I702" s="38" t="s">
        <v>37</v>
      </c>
      <c r="J702" s="38" t="s">
        <v>3199</v>
      </c>
      <c r="K702" s="36">
        <v>11831</v>
      </c>
      <c r="L702" s="39">
        <v>44841.3356712963</v>
      </c>
      <c r="M702" s="38" t="s">
        <v>38</v>
      </c>
      <c r="N702" s="38" t="s">
        <v>39</v>
      </c>
      <c r="O702" s="39"/>
      <c r="P702" s="38" t="s">
        <v>40</v>
      </c>
      <c r="Q702" s="38" t="s">
        <v>41</v>
      </c>
      <c r="R702" s="36">
        <v>1</v>
      </c>
      <c r="S702" s="38" t="s">
        <v>42</v>
      </c>
      <c r="T702" s="36">
        <v>0</v>
      </c>
      <c r="U702" s="38" t="s">
        <v>41</v>
      </c>
      <c r="V702" s="36">
        <v>642175520</v>
      </c>
      <c r="W702" s="38" t="s">
        <v>194</v>
      </c>
      <c r="X702" s="38" t="s">
        <v>195</v>
      </c>
      <c r="Y702" s="38" t="s">
        <v>45</v>
      </c>
      <c r="Z702" s="38" t="s">
        <v>955</v>
      </c>
      <c r="AA702" s="39">
        <v>44823.61136574074</v>
      </c>
      <c r="AB702" s="38" t="s">
        <v>196</v>
      </c>
      <c r="AC702" s="10" t="str">
        <f>VLOOKUP(Data!$AB702,Name!$B:$F,2,FALSE)</f>
        <v>Application Support</v>
      </c>
      <c r="AD702" s="10" t="str">
        <f>VLOOKUP(Data!$AB702,Name!$B:$F,3,FALSE)</f>
        <v>CRA</v>
      </c>
      <c r="AE702" s="10" t="str">
        <f>VLOOKUP(Data!$AB702,Name!$B:$F,4,FALSE)</f>
        <v>Second tier</v>
      </c>
      <c r="AF702" s="10" t="str">
        <f>VLOOKUP(Data!$AB702,Name!$B:$F,5,FALSE)</f>
        <v>Second tier</v>
      </c>
      <c r="AG702" s="38" t="s">
        <v>282</v>
      </c>
      <c r="AH702" s="38" t="s">
        <v>48</v>
      </c>
      <c r="AI702" s="38" t="s">
        <v>197</v>
      </c>
      <c r="AJ702" s="38" t="s">
        <v>3200</v>
      </c>
      <c r="AK702" s="38" t="s">
        <v>538</v>
      </c>
      <c r="AL702" s="43"/>
      <c r="AM702" s="38" t="s">
        <v>39</v>
      </c>
      <c r="AN702" s="38" t="s">
        <v>50</v>
      </c>
      <c r="AO702" s="44">
        <v>0</v>
      </c>
      <c r="AP702" s="39">
        <v>44838.461365740739</v>
      </c>
      <c r="AQ702" s="45" t="s">
        <v>41</v>
      </c>
      <c r="AR702">
        <f t="shared" si="43"/>
        <v>14</v>
      </c>
      <c r="AS702" s="35">
        <v>0.60972222222222217</v>
      </c>
    </row>
    <row r="703" spans="1:45" ht="24" customHeight="1">
      <c r="A703" s="10" t="s">
        <v>35</v>
      </c>
      <c r="B703" s="10" t="s">
        <v>1527</v>
      </c>
      <c r="C703" s="42">
        <v>44823.612500000003</v>
      </c>
      <c r="D703" s="42">
        <v>44823.611805555556</v>
      </c>
      <c r="E703" s="10">
        <v>2022</v>
      </c>
      <c r="F703" s="10">
        <f t="shared" si="40"/>
        <v>9</v>
      </c>
      <c r="G703" s="10">
        <f t="shared" si="41"/>
        <v>19</v>
      </c>
      <c r="H703" s="50">
        <f t="shared" si="42"/>
        <v>0.6118055555555556</v>
      </c>
      <c r="I703" s="40" t="s">
        <v>37</v>
      </c>
      <c r="J703" s="40" t="s">
        <v>3201</v>
      </c>
      <c r="K703" s="37">
        <v>11832</v>
      </c>
      <c r="L703" s="41">
        <v>44841.336319444446</v>
      </c>
      <c r="M703" s="40" t="s">
        <v>38</v>
      </c>
      <c r="N703" s="40" t="s">
        <v>39</v>
      </c>
      <c r="O703" s="41"/>
      <c r="P703" s="40" t="s">
        <v>40</v>
      </c>
      <c r="Q703" s="40" t="s">
        <v>41</v>
      </c>
      <c r="R703" s="37">
        <v>1</v>
      </c>
      <c r="S703" s="40" t="s">
        <v>42</v>
      </c>
      <c r="T703" s="37">
        <v>0</v>
      </c>
      <c r="U703" s="40" t="s">
        <v>41</v>
      </c>
      <c r="V703" s="37">
        <v>642175520</v>
      </c>
      <c r="W703" s="40" t="s">
        <v>194</v>
      </c>
      <c r="X703" s="40" t="s">
        <v>195</v>
      </c>
      <c r="Y703" s="40" t="s">
        <v>45</v>
      </c>
      <c r="Z703" s="40" t="s">
        <v>1923</v>
      </c>
      <c r="AA703" s="41">
        <v>44823.612847222219</v>
      </c>
      <c r="AB703" s="40" t="s">
        <v>196</v>
      </c>
      <c r="AC703" s="10" t="str">
        <f>VLOOKUP(Data!$AB703,Name!$B:$F,2,FALSE)</f>
        <v>Application Support</v>
      </c>
      <c r="AD703" s="10" t="str">
        <f>VLOOKUP(Data!$AB703,Name!$B:$F,3,FALSE)</f>
        <v>CRA</v>
      </c>
      <c r="AE703" s="10" t="str">
        <f>VLOOKUP(Data!$AB703,Name!$B:$F,4,FALSE)</f>
        <v>Second tier</v>
      </c>
      <c r="AF703" s="10" t="str">
        <f>VLOOKUP(Data!$AB703,Name!$B:$F,5,FALSE)</f>
        <v>Second tier</v>
      </c>
      <c r="AG703" s="40" t="s">
        <v>52</v>
      </c>
      <c r="AH703" s="40" t="s">
        <v>48</v>
      </c>
      <c r="AI703" s="40" t="s">
        <v>197</v>
      </c>
      <c r="AJ703" s="40" t="s">
        <v>469</v>
      </c>
      <c r="AK703" s="40" t="s">
        <v>538</v>
      </c>
      <c r="AL703" s="46"/>
      <c r="AM703" s="40" t="s">
        <v>39</v>
      </c>
      <c r="AN703" s="40" t="s">
        <v>50</v>
      </c>
      <c r="AO703" s="47">
        <v>0</v>
      </c>
      <c r="AP703" s="41">
        <v>44838.461319444446</v>
      </c>
      <c r="AQ703" s="48" t="s">
        <v>41</v>
      </c>
      <c r="AR703">
        <f t="shared" si="43"/>
        <v>14</v>
      </c>
      <c r="AS703" s="35">
        <v>0.6118055555555556</v>
      </c>
    </row>
    <row r="704" spans="1:45" ht="24" customHeight="1">
      <c r="A704" s="10" t="s">
        <v>35</v>
      </c>
      <c r="B704" s="10" t="s">
        <v>1527</v>
      </c>
      <c r="C704" s="42">
        <v>44823.613888888889</v>
      </c>
      <c r="D704" s="42">
        <v>44823.613194444442</v>
      </c>
      <c r="E704" s="10">
        <v>2022</v>
      </c>
      <c r="F704" s="10">
        <f t="shared" si="40"/>
        <v>9</v>
      </c>
      <c r="G704" s="10">
        <f t="shared" si="41"/>
        <v>19</v>
      </c>
      <c r="H704" s="50">
        <f t="shared" si="42"/>
        <v>0.61319444444444449</v>
      </c>
      <c r="I704" s="38" t="s">
        <v>37</v>
      </c>
      <c r="J704" s="38" t="s">
        <v>3202</v>
      </c>
      <c r="K704" s="36">
        <v>11833</v>
      </c>
      <c r="L704" s="39">
        <v>44841.336273148147</v>
      </c>
      <c r="M704" s="38" t="s">
        <v>38</v>
      </c>
      <c r="N704" s="38" t="s">
        <v>39</v>
      </c>
      <c r="O704" s="39"/>
      <c r="P704" s="38" t="s">
        <v>40</v>
      </c>
      <c r="Q704" s="38" t="s">
        <v>41</v>
      </c>
      <c r="R704" s="36">
        <v>1</v>
      </c>
      <c r="S704" s="38" t="s">
        <v>42</v>
      </c>
      <c r="T704" s="36">
        <v>0</v>
      </c>
      <c r="U704" s="38" t="s">
        <v>41</v>
      </c>
      <c r="V704" s="36">
        <v>642175520</v>
      </c>
      <c r="W704" s="38" t="s">
        <v>194</v>
      </c>
      <c r="X704" s="38" t="s">
        <v>195</v>
      </c>
      <c r="Y704" s="38" t="s">
        <v>45</v>
      </c>
      <c r="Z704" s="38" t="s">
        <v>835</v>
      </c>
      <c r="AA704" s="39">
        <v>44823.614155092589</v>
      </c>
      <c r="AB704" s="38" t="s">
        <v>196</v>
      </c>
      <c r="AC704" s="10" t="str">
        <f>VLOOKUP(Data!$AB704,Name!$B:$F,2,FALSE)</f>
        <v>Application Support</v>
      </c>
      <c r="AD704" s="10" t="str">
        <f>VLOOKUP(Data!$AB704,Name!$B:$F,3,FALSE)</f>
        <v>CRA</v>
      </c>
      <c r="AE704" s="10" t="str">
        <f>VLOOKUP(Data!$AB704,Name!$B:$F,4,FALSE)</f>
        <v>Second tier</v>
      </c>
      <c r="AF704" s="10" t="str">
        <f>VLOOKUP(Data!$AB704,Name!$B:$F,5,FALSE)</f>
        <v>Second tier</v>
      </c>
      <c r="AG704" s="38" t="s">
        <v>235</v>
      </c>
      <c r="AH704" s="38" t="s">
        <v>48</v>
      </c>
      <c r="AI704" s="38" t="s">
        <v>197</v>
      </c>
      <c r="AJ704" s="38" t="s">
        <v>193</v>
      </c>
      <c r="AK704" s="38" t="s">
        <v>538</v>
      </c>
      <c r="AL704" s="43"/>
      <c r="AM704" s="38" t="s">
        <v>39</v>
      </c>
      <c r="AN704" s="38" t="s">
        <v>50</v>
      </c>
      <c r="AO704" s="44">
        <v>0</v>
      </c>
      <c r="AP704" s="39">
        <v>44838.461273148147</v>
      </c>
      <c r="AQ704" s="45" t="s">
        <v>41</v>
      </c>
      <c r="AR704">
        <f t="shared" si="43"/>
        <v>14</v>
      </c>
      <c r="AS704" s="35">
        <v>0.61319444444444449</v>
      </c>
    </row>
    <row r="705" spans="1:45" ht="24" customHeight="1">
      <c r="A705" s="10" t="s">
        <v>35</v>
      </c>
      <c r="B705" s="10" t="s">
        <v>1527</v>
      </c>
      <c r="C705" s="42">
        <v>44823.657638888886</v>
      </c>
      <c r="D705" s="42">
        <v>44823.626388888886</v>
      </c>
      <c r="E705" s="10">
        <v>2022</v>
      </c>
      <c r="F705" s="10">
        <f t="shared" si="40"/>
        <v>9</v>
      </c>
      <c r="G705" s="10">
        <f t="shared" si="41"/>
        <v>19</v>
      </c>
      <c r="H705" s="50">
        <f t="shared" si="42"/>
        <v>0.62638888888888888</v>
      </c>
      <c r="I705" s="40" t="s">
        <v>37</v>
      </c>
      <c r="J705" s="40" t="s">
        <v>3203</v>
      </c>
      <c r="K705" s="37">
        <v>11834</v>
      </c>
      <c r="L705" s="41">
        <v>44833.640497685185</v>
      </c>
      <c r="M705" s="40" t="s">
        <v>38</v>
      </c>
      <c r="N705" s="40" t="s">
        <v>39</v>
      </c>
      <c r="O705" s="41"/>
      <c r="P705" s="40" t="s">
        <v>40</v>
      </c>
      <c r="Q705" s="40" t="s">
        <v>56</v>
      </c>
      <c r="R705" s="37">
        <v>1</v>
      </c>
      <c r="S705" s="40" t="s">
        <v>42</v>
      </c>
      <c r="T705" s="37">
        <v>0</v>
      </c>
      <c r="U705" s="40" t="s">
        <v>56</v>
      </c>
      <c r="V705" s="37">
        <v>8607</v>
      </c>
      <c r="W705" s="40" t="s">
        <v>3204</v>
      </c>
      <c r="X705" s="40" t="s">
        <v>3205</v>
      </c>
      <c r="Y705" s="40" t="s">
        <v>45</v>
      </c>
      <c r="Z705" s="40" t="s">
        <v>1100</v>
      </c>
      <c r="AA705" s="41">
        <v>44823.64466435185</v>
      </c>
      <c r="AB705" s="40" t="s">
        <v>67</v>
      </c>
      <c r="AC705" s="10" t="str">
        <f>VLOOKUP(Data!$AB705,Name!$B:$F,2,FALSE)</f>
        <v>IT Support</v>
      </c>
      <c r="AD705" s="10" t="str">
        <f>VLOOKUP(Data!$AB705,Name!$B:$F,3,FALSE)</f>
        <v>Point IT</v>
      </c>
      <c r="AE705" s="10" t="str">
        <f>VLOOKUP(Data!$AB705,Name!$B:$F,4,FALSE)</f>
        <v>Second tier</v>
      </c>
      <c r="AF705" s="10" t="str">
        <f>VLOOKUP(Data!$AB705,Name!$B:$F,5,FALSE)</f>
        <v>Onsite</v>
      </c>
      <c r="AG705" s="40" t="s">
        <v>52</v>
      </c>
      <c r="AH705" s="40" t="s">
        <v>48</v>
      </c>
      <c r="AI705" s="40" t="s">
        <v>475</v>
      </c>
      <c r="AJ705" s="40" t="s">
        <v>3206</v>
      </c>
      <c r="AK705" s="40" t="s">
        <v>1256</v>
      </c>
      <c r="AL705" s="46"/>
      <c r="AM705" s="40" t="s">
        <v>39</v>
      </c>
      <c r="AN705" s="40" t="s">
        <v>50</v>
      </c>
      <c r="AO705" s="47">
        <v>0</v>
      </c>
      <c r="AP705" s="41">
        <v>44823.657858796294</v>
      </c>
      <c r="AQ705" s="48" t="s">
        <v>56</v>
      </c>
      <c r="AR705">
        <f t="shared" si="43"/>
        <v>15</v>
      </c>
      <c r="AS705" s="35">
        <v>0.62638888888888888</v>
      </c>
    </row>
    <row r="706" spans="1:45" ht="24" customHeight="1">
      <c r="A706" s="10" t="s">
        <v>35</v>
      </c>
      <c r="B706" s="10" t="s">
        <v>1527</v>
      </c>
      <c r="C706" s="42">
        <v>44824.686111111114</v>
      </c>
      <c r="D706" s="42">
        <v>44823.650694444441</v>
      </c>
      <c r="E706" s="10">
        <v>2022</v>
      </c>
      <c r="F706" s="10">
        <f t="shared" si="40"/>
        <v>9</v>
      </c>
      <c r="G706" s="10">
        <f t="shared" si="41"/>
        <v>19</v>
      </c>
      <c r="H706" s="50">
        <f t="shared" si="42"/>
        <v>0.65069444444444446</v>
      </c>
      <c r="I706" s="38" t="s">
        <v>37</v>
      </c>
      <c r="J706" s="38" t="s">
        <v>3207</v>
      </c>
      <c r="K706" s="36">
        <v>11835</v>
      </c>
      <c r="L706" s="39">
        <v>44833.651516203703</v>
      </c>
      <c r="M706" s="38" t="s">
        <v>38</v>
      </c>
      <c r="N706" s="38" t="s">
        <v>39</v>
      </c>
      <c r="O706" s="39"/>
      <c r="P706" s="38" t="s">
        <v>40</v>
      </c>
      <c r="Q706" s="38" t="s">
        <v>56</v>
      </c>
      <c r="R706" s="36">
        <v>1</v>
      </c>
      <c r="S706" s="38" t="s">
        <v>42</v>
      </c>
      <c r="T706" s="36">
        <v>0</v>
      </c>
      <c r="U706" s="38" t="s">
        <v>56</v>
      </c>
      <c r="V706" s="36">
        <v>5722</v>
      </c>
      <c r="W706" s="38" t="s">
        <v>435</v>
      </c>
      <c r="X706" s="38" t="s">
        <v>428</v>
      </c>
      <c r="Y706" s="38" t="s">
        <v>45</v>
      </c>
      <c r="Z706" s="38" t="s">
        <v>3208</v>
      </c>
      <c r="AA706" s="39">
        <v>44824.686585648145</v>
      </c>
      <c r="AB706" s="38" t="s">
        <v>106</v>
      </c>
      <c r="AC706" s="10" t="str">
        <f>VLOOKUP(Data!$AB706,Name!$B:$F,2,FALSE)</f>
        <v>SAP</v>
      </c>
      <c r="AD706" s="10" t="str">
        <f>VLOOKUP(Data!$AB706,Name!$B:$F,3,FALSE)</f>
        <v>CRA</v>
      </c>
      <c r="AE706" s="10" t="str">
        <f>VLOOKUP(Data!$AB706,Name!$B:$F,4,FALSE)</f>
        <v>Second tier</v>
      </c>
      <c r="AF706" s="10" t="str">
        <f>VLOOKUP(Data!$AB706,Name!$B:$F,5,FALSE)</f>
        <v>Second tier</v>
      </c>
      <c r="AG706" s="38" t="s">
        <v>47</v>
      </c>
      <c r="AH706" s="38" t="s">
        <v>48</v>
      </c>
      <c r="AI706" s="38" t="s">
        <v>107</v>
      </c>
      <c r="AJ706" s="38" t="s">
        <v>3209</v>
      </c>
      <c r="AK706" s="38" t="s">
        <v>600</v>
      </c>
      <c r="AL706" s="43"/>
      <c r="AM706" s="38" t="s">
        <v>39</v>
      </c>
      <c r="AN706" s="38" t="s">
        <v>50</v>
      </c>
      <c r="AO706" s="44">
        <v>0</v>
      </c>
      <c r="AP706" s="39">
        <v>44824.686585648145</v>
      </c>
      <c r="AQ706" s="45" t="s">
        <v>41</v>
      </c>
      <c r="AR706">
        <f t="shared" si="43"/>
        <v>15</v>
      </c>
      <c r="AS706" s="35">
        <v>0.65069444444444446</v>
      </c>
    </row>
    <row r="707" spans="1:45" ht="24" customHeight="1">
      <c r="A707" s="10" t="s">
        <v>35</v>
      </c>
      <c r="B707" s="10" t="s">
        <v>1527</v>
      </c>
      <c r="C707" s="42">
        <v>44824.46597222222</v>
      </c>
      <c r="D707" s="42">
        <v>44823.658333333333</v>
      </c>
      <c r="E707" s="10">
        <v>2022</v>
      </c>
      <c r="F707" s="10">
        <f t="shared" ref="F707:F770" si="44">MONTH(D707)</f>
        <v>9</v>
      </c>
      <c r="G707" s="10">
        <f t="shared" ref="G707:G770" si="45">DAY(D707)</f>
        <v>19</v>
      </c>
      <c r="H707" s="50">
        <f t="shared" ref="H707:H770" si="46">TIME(HOUR(D707),MINUTE(D707),SECOND(D707))</f>
        <v>0.65833333333333333</v>
      </c>
      <c r="I707" s="40" t="s">
        <v>37</v>
      </c>
      <c r="J707" s="40" t="s">
        <v>39</v>
      </c>
      <c r="K707" s="37">
        <v>11836</v>
      </c>
      <c r="L707" s="41">
        <v>44826.534270833334</v>
      </c>
      <c r="M707" s="40" t="s">
        <v>3210</v>
      </c>
      <c r="N707" s="40" t="s">
        <v>45</v>
      </c>
      <c r="O707" s="41">
        <v>44823.667037037034</v>
      </c>
      <c r="P707" s="40" t="s">
        <v>40</v>
      </c>
      <c r="Q707" s="40" t="s">
        <v>56</v>
      </c>
      <c r="R707" s="37">
        <v>3</v>
      </c>
      <c r="S707" s="40" t="s">
        <v>135</v>
      </c>
      <c r="T707" s="37">
        <v>1</v>
      </c>
      <c r="U707" s="40" t="s">
        <v>41</v>
      </c>
      <c r="V707" s="37">
        <v>1326</v>
      </c>
      <c r="W707" s="40" t="s">
        <v>632</v>
      </c>
      <c r="X707" s="40" t="s">
        <v>633</v>
      </c>
      <c r="Y707" s="40" t="s">
        <v>45</v>
      </c>
      <c r="Z707" s="40" t="s">
        <v>3211</v>
      </c>
      <c r="AA707" s="41">
        <v>44824.466064814813</v>
      </c>
      <c r="AB707" s="40" t="s">
        <v>96</v>
      </c>
      <c r="AC707" s="10" t="str">
        <f>VLOOKUP(Data!$AB707,Name!$B:$F,2,FALSE)</f>
        <v>E-sarabun</v>
      </c>
      <c r="AD707" s="10" t="str">
        <f>VLOOKUP(Data!$AB707,Name!$B:$F,3,FALSE)</f>
        <v>CRA</v>
      </c>
      <c r="AE707" s="10" t="str">
        <f>VLOOKUP(Data!$AB707,Name!$B:$F,4,FALSE)</f>
        <v>Second tier</v>
      </c>
      <c r="AF707" s="10" t="str">
        <f>VLOOKUP(Data!$AB707,Name!$B:$F,5,FALSE)</f>
        <v>Second tier</v>
      </c>
      <c r="AG707" s="40" t="s">
        <v>47</v>
      </c>
      <c r="AH707" s="40" t="s">
        <v>48</v>
      </c>
      <c r="AI707" s="40" t="s">
        <v>97</v>
      </c>
      <c r="AJ707" s="40" t="s">
        <v>3212</v>
      </c>
      <c r="AK707" s="40" t="s">
        <v>570</v>
      </c>
      <c r="AL707" s="46"/>
      <c r="AM707" s="40" t="s">
        <v>39</v>
      </c>
      <c r="AN707" s="40" t="s">
        <v>53</v>
      </c>
      <c r="AO707" s="47">
        <v>0</v>
      </c>
      <c r="AP707" s="41">
        <v>44824.466064814813</v>
      </c>
      <c r="AQ707" s="48" t="s">
        <v>56</v>
      </c>
      <c r="AR707">
        <f t="shared" ref="AR707:AR770" si="47">HOUR(AS707)</f>
        <v>15</v>
      </c>
      <c r="AS707" s="35">
        <v>0.65833333333333333</v>
      </c>
    </row>
    <row r="708" spans="1:45" ht="24" hidden="1" customHeight="1">
      <c r="A708" s="10" t="s">
        <v>35</v>
      </c>
      <c r="B708" s="10" t="s">
        <v>2343</v>
      </c>
      <c r="C708" s="10"/>
      <c r="D708" s="42">
        <v>44823.660416666666</v>
      </c>
      <c r="E708" s="10">
        <v>2022</v>
      </c>
      <c r="F708" s="10">
        <f t="shared" si="44"/>
        <v>9</v>
      </c>
      <c r="G708" s="10">
        <f t="shared" si="45"/>
        <v>19</v>
      </c>
      <c r="H708" s="50">
        <f t="shared" si="46"/>
        <v>0.66041666666666665</v>
      </c>
      <c r="I708" s="38" t="s">
        <v>37</v>
      </c>
      <c r="J708" s="38" t="s">
        <v>3213</v>
      </c>
      <c r="K708" s="36">
        <v>11837</v>
      </c>
      <c r="L708" s="39">
        <v>44825.411249999997</v>
      </c>
      <c r="M708" s="38" t="s">
        <v>38</v>
      </c>
      <c r="N708" s="38" t="s">
        <v>39</v>
      </c>
      <c r="O708" s="39"/>
      <c r="P708" s="38" t="s">
        <v>40</v>
      </c>
      <c r="Q708" s="38" t="s">
        <v>41</v>
      </c>
      <c r="R708" s="36">
        <v>1</v>
      </c>
      <c r="S708" s="38" t="s">
        <v>39</v>
      </c>
      <c r="T708" s="36">
        <v>0</v>
      </c>
      <c r="U708" s="38" t="s">
        <v>203</v>
      </c>
      <c r="V708" s="36">
        <v>7020</v>
      </c>
      <c r="W708" s="38" t="s">
        <v>3214</v>
      </c>
      <c r="X708" s="38" t="s">
        <v>3215</v>
      </c>
      <c r="Y708" s="38" t="s">
        <v>39</v>
      </c>
      <c r="Z708" s="38" t="s">
        <v>39</v>
      </c>
      <c r="AA708" s="39"/>
      <c r="AB708" s="38" t="s">
        <v>215</v>
      </c>
      <c r="AC708" s="10" t="str">
        <f>VLOOKUP(Data!$AB708,Name!$B:$F,2,FALSE)</f>
        <v>IT Support</v>
      </c>
      <c r="AD708" s="10" t="str">
        <f>VLOOKUP(Data!$AB708,Name!$B:$F,3,FALSE)</f>
        <v>CRA</v>
      </c>
      <c r="AE708" s="10" t="str">
        <f>VLOOKUP(Data!$AB708,Name!$B:$F,4,FALSE)</f>
        <v>Second tier</v>
      </c>
      <c r="AF708" s="10" t="str">
        <f>VLOOKUP(Data!$AB708,Name!$B:$F,5,FALSE)</f>
        <v>Onsite</v>
      </c>
      <c r="AG708" s="38" t="s">
        <v>52</v>
      </c>
      <c r="AH708" s="38" t="s">
        <v>160</v>
      </c>
      <c r="AI708" s="38" t="s">
        <v>39</v>
      </c>
      <c r="AJ708" s="38" t="s">
        <v>3216</v>
      </c>
      <c r="AK708" s="38" t="s">
        <v>538</v>
      </c>
      <c r="AL708" s="43"/>
      <c r="AM708" s="38" t="s">
        <v>39</v>
      </c>
      <c r="AN708" s="38" t="s">
        <v>50</v>
      </c>
      <c r="AO708" s="44">
        <v>0</v>
      </c>
      <c r="AP708" s="39">
        <v>44824.393888888888</v>
      </c>
      <c r="AQ708" s="45" t="s">
        <v>203</v>
      </c>
      <c r="AR708">
        <f t="shared" si="47"/>
        <v>15</v>
      </c>
      <c r="AS708" s="35">
        <v>0.66041666666666665</v>
      </c>
    </row>
    <row r="709" spans="1:45" ht="24" hidden="1" customHeight="1">
      <c r="A709" s="10" t="s">
        <v>35</v>
      </c>
      <c r="B709" s="10" t="s">
        <v>329</v>
      </c>
      <c r="C709" s="10"/>
      <c r="D709" s="42">
        <v>44823.661805555559</v>
      </c>
      <c r="E709" s="10">
        <v>2022</v>
      </c>
      <c r="F709" s="10">
        <f t="shared" si="44"/>
        <v>9</v>
      </c>
      <c r="G709" s="10">
        <f t="shared" si="45"/>
        <v>19</v>
      </c>
      <c r="H709" s="50">
        <f t="shared" si="46"/>
        <v>0.66180555555555554</v>
      </c>
      <c r="I709" s="40" t="s">
        <v>37</v>
      </c>
      <c r="J709" s="40" t="s">
        <v>39</v>
      </c>
      <c r="K709" s="37">
        <v>11838</v>
      </c>
      <c r="L709" s="41">
        <v>44834.5</v>
      </c>
      <c r="M709" s="40" t="s">
        <v>38</v>
      </c>
      <c r="N709" s="40" t="s">
        <v>39</v>
      </c>
      <c r="O709" s="41"/>
      <c r="P709" s="40" t="s">
        <v>40</v>
      </c>
      <c r="Q709" s="40" t="s">
        <v>56</v>
      </c>
      <c r="R709" s="37">
        <v>1</v>
      </c>
      <c r="S709" s="40" t="s">
        <v>518</v>
      </c>
      <c r="T709" s="37">
        <v>0</v>
      </c>
      <c r="U709" s="40" t="s">
        <v>41</v>
      </c>
      <c r="V709" s="37">
        <v>8527</v>
      </c>
      <c r="W709" s="40" t="s">
        <v>136</v>
      </c>
      <c r="X709" s="40" t="s">
        <v>137</v>
      </c>
      <c r="Y709" s="40" t="s">
        <v>39</v>
      </c>
      <c r="Z709" s="40" t="s">
        <v>39</v>
      </c>
      <c r="AA709" s="41"/>
      <c r="AB709" s="40" t="s">
        <v>189</v>
      </c>
      <c r="AC709" s="10" t="str">
        <f>VLOOKUP(Data!$AB709,Name!$B:$F,2,FALSE)</f>
        <v>IT Support</v>
      </c>
      <c r="AD709" s="10" t="str">
        <f>VLOOKUP(Data!$AB709,Name!$B:$F,3,FALSE)</f>
        <v>CRA</v>
      </c>
      <c r="AE709" s="10" t="str">
        <f>VLOOKUP(Data!$AB709,Name!$B:$F,4,FALSE)</f>
        <v>Second tier</v>
      </c>
      <c r="AF709" s="10" t="str">
        <f>VLOOKUP(Data!$AB709,Name!$B:$F,5,FALSE)</f>
        <v>Second tier</v>
      </c>
      <c r="AG709" s="40" t="s">
        <v>47</v>
      </c>
      <c r="AH709" s="40" t="s">
        <v>160</v>
      </c>
      <c r="AI709" s="40" t="s">
        <v>425</v>
      </c>
      <c r="AJ709" s="40" t="s">
        <v>419</v>
      </c>
      <c r="AK709" s="40" t="s">
        <v>1389</v>
      </c>
      <c r="AL709" s="46"/>
      <c r="AM709" s="40" t="s">
        <v>39</v>
      </c>
      <c r="AN709" s="40" t="s">
        <v>53</v>
      </c>
      <c r="AO709" s="47">
        <v>0</v>
      </c>
      <c r="AP709" s="41">
        <v>44834.457511574074</v>
      </c>
      <c r="AQ709" s="48" t="s">
        <v>56</v>
      </c>
      <c r="AR709">
        <f t="shared" si="47"/>
        <v>15</v>
      </c>
      <c r="AS709" s="35">
        <v>0.66180555555555554</v>
      </c>
    </row>
    <row r="710" spans="1:45" ht="24" hidden="1" customHeight="1">
      <c r="A710" s="10" t="s">
        <v>35</v>
      </c>
      <c r="B710" s="10" t="s">
        <v>178</v>
      </c>
      <c r="C710" s="10"/>
      <c r="D710" s="42">
        <v>44823.68472222222</v>
      </c>
      <c r="E710" s="10">
        <v>2022</v>
      </c>
      <c r="F710" s="10">
        <f t="shared" si="44"/>
        <v>9</v>
      </c>
      <c r="G710" s="10">
        <f t="shared" si="45"/>
        <v>19</v>
      </c>
      <c r="H710" s="50">
        <f t="shared" si="46"/>
        <v>0.68472222222222223</v>
      </c>
      <c r="I710" s="38" t="s">
        <v>37</v>
      </c>
      <c r="J710" s="38" t="s">
        <v>39</v>
      </c>
      <c r="K710" s="36">
        <v>11839</v>
      </c>
      <c r="L710" s="39">
        <v>44826.560937499999</v>
      </c>
      <c r="M710" s="38" t="s">
        <v>3217</v>
      </c>
      <c r="N710" s="38" t="s">
        <v>66</v>
      </c>
      <c r="O710" s="39">
        <v>44826.695960648147</v>
      </c>
      <c r="P710" s="38" t="s">
        <v>40</v>
      </c>
      <c r="Q710" s="38" t="s">
        <v>56</v>
      </c>
      <c r="R710" s="36">
        <v>1</v>
      </c>
      <c r="S710" s="38" t="s">
        <v>179</v>
      </c>
      <c r="T710" s="36">
        <v>1</v>
      </c>
      <c r="U710" s="38" t="s">
        <v>41</v>
      </c>
      <c r="V710" s="36">
        <v>8677</v>
      </c>
      <c r="W710" s="38" t="s">
        <v>1570</v>
      </c>
      <c r="X710" s="38" t="s">
        <v>1571</v>
      </c>
      <c r="Y710" s="38" t="s">
        <v>39</v>
      </c>
      <c r="Z710" s="38" t="s">
        <v>39</v>
      </c>
      <c r="AA710" s="39"/>
      <c r="AB710" s="38" t="s">
        <v>67</v>
      </c>
      <c r="AC710" s="10" t="str">
        <f>VLOOKUP(Data!$AB710,Name!$B:$F,2,FALSE)</f>
        <v>IT Support</v>
      </c>
      <c r="AD710" s="10" t="str">
        <f>VLOOKUP(Data!$AB710,Name!$B:$F,3,FALSE)</f>
        <v>Point IT</v>
      </c>
      <c r="AE710" s="10" t="str">
        <f>VLOOKUP(Data!$AB710,Name!$B:$F,4,FALSE)</f>
        <v>Second tier</v>
      </c>
      <c r="AF710" s="10" t="str">
        <f>VLOOKUP(Data!$AB710,Name!$B:$F,5,FALSE)</f>
        <v>Onsite</v>
      </c>
      <c r="AG710" s="38" t="s">
        <v>47</v>
      </c>
      <c r="AH710" s="38" t="s">
        <v>216</v>
      </c>
      <c r="AI710" s="38" t="s">
        <v>182</v>
      </c>
      <c r="AJ710" s="38" t="s">
        <v>3218</v>
      </c>
      <c r="AK710" s="38" t="s">
        <v>328</v>
      </c>
      <c r="AL710" s="43"/>
      <c r="AM710" s="38" t="s">
        <v>39</v>
      </c>
      <c r="AN710" s="38" t="s">
        <v>53</v>
      </c>
      <c r="AO710" s="44">
        <v>0</v>
      </c>
      <c r="AP710" s="39">
        <v>44826.696064814816</v>
      </c>
      <c r="AQ710" s="45" t="s">
        <v>41</v>
      </c>
      <c r="AR710">
        <f t="shared" si="47"/>
        <v>16</v>
      </c>
      <c r="AS710" s="35">
        <v>0.68472222222222223</v>
      </c>
    </row>
    <row r="711" spans="1:45" ht="24" hidden="1" customHeight="1">
      <c r="A711" s="10" t="s">
        <v>35</v>
      </c>
      <c r="B711" s="10" t="s">
        <v>73</v>
      </c>
      <c r="C711" s="42">
        <v>44824.686111111114</v>
      </c>
      <c r="D711" s="42">
        <v>44824.332638888889</v>
      </c>
      <c r="E711" s="10">
        <v>2022</v>
      </c>
      <c r="F711" s="10">
        <f t="shared" si="44"/>
        <v>9</v>
      </c>
      <c r="G711" s="10">
        <f t="shared" si="45"/>
        <v>20</v>
      </c>
      <c r="H711" s="50">
        <f t="shared" si="46"/>
        <v>0.33263888888888887</v>
      </c>
      <c r="I711" s="40" t="s">
        <v>37</v>
      </c>
      <c r="J711" s="40" t="s">
        <v>3219</v>
      </c>
      <c r="K711" s="37">
        <v>11840</v>
      </c>
      <c r="L711" s="41">
        <v>44834.340289351851</v>
      </c>
      <c r="M711" s="40" t="s">
        <v>38</v>
      </c>
      <c r="N711" s="40" t="s">
        <v>39</v>
      </c>
      <c r="O711" s="41"/>
      <c r="P711" s="40" t="s">
        <v>40</v>
      </c>
      <c r="Q711" s="40" t="s">
        <v>56</v>
      </c>
      <c r="R711" s="37">
        <v>1</v>
      </c>
      <c r="S711" s="40" t="s">
        <v>42</v>
      </c>
      <c r="T711" s="37">
        <v>0</v>
      </c>
      <c r="U711" s="40" t="s">
        <v>56</v>
      </c>
      <c r="V711" s="37">
        <v>6143</v>
      </c>
      <c r="W711" s="40" t="s">
        <v>1713</v>
      </c>
      <c r="X711" s="40" t="s">
        <v>1714</v>
      </c>
      <c r="Y711" s="40" t="s">
        <v>45</v>
      </c>
      <c r="Z711" s="40" t="s">
        <v>3220</v>
      </c>
      <c r="AA711" s="41">
        <v>44824.679745370369</v>
      </c>
      <c r="AB711" s="40" t="s">
        <v>51</v>
      </c>
      <c r="AC711" s="10" t="str">
        <f>VLOOKUP(Data!$AB711,Name!$B:$F,2,FALSE)</f>
        <v>IT Support</v>
      </c>
      <c r="AD711" s="10" t="str">
        <f>VLOOKUP(Data!$AB711,Name!$B:$F,3,FALSE)</f>
        <v>Point IT</v>
      </c>
      <c r="AE711" s="10" t="str">
        <f>VLOOKUP(Data!$AB711,Name!$B:$F,4,FALSE)</f>
        <v>Second tier</v>
      </c>
      <c r="AF711" s="10" t="str">
        <f>VLOOKUP(Data!$AB711,Name!$B:$F,5,FALSE)</f>
        <v>Onsite</v>
      </c>
      <c r="AG711" s="40" t="s">
        <v>52</v>
      </c>
      <c r="AH711" s="40" t="s">
        <v>48</v>
      </c>
      <c r="AI711" s="40" t="s">
        <v>77</v>
      </c>
      <c r="AJ711" s="40" t="s">
        <v>3221</v>
      </c>
      <c r="AK711" s="40" t="s">
        <v>1073</v>
      </c>
      <c r="AL711" s="46"/>
      <c r="AM711" s="40" t="s">
        <v>39</v>
      </c>
      <c r="AN711" s="40" t="s">
        <v>50</v>
      </c>
      <c r="AO711" s="47">
        <v>0</v>
      </c>
      <c r="AP711" s="41">
        <v>44824.686122685183</v>
      </c>
      <c r="AQ711" s="48" t="s">
        <v>56</v>
      </c>
      <c r="AR711">
        <f t="shared" si="47"/>
        <v>7</v>
      </c>
      <c r="AS711" s="35">
        <v>0.33263888888888887</v>
      </c>
    </row>
    <row r="712" spans="1:45" ht="24" customHeight="1">
      <c r="A712" s="10" t="s">
        <v>35</v>
      </c>
      <c r="B712" s="10" t="s">
        <v>1527</v>
      </c>
      <c r="C712" s="42">
        <v>44824.597222222219</v>
      </c>
      <c r="D712" s="42">
        <v>44824.336805555555</v>
      </c>
      <c r="E712" s="10">
        <v>2022</v>
      </c>
      <c r="F712" s="10">
        <f t="shared" si="44"/>
        <v>9</v>
      </c>
      <c r="G712" s="10">
        <f t="shared" si="45"/>
        <v>20</v>
      </c>
      <c r="H712" s="50">
        <f t="shared" si="46"/>
        <v>0.33680555555555558</v>
      </c>
      <c r="I712" s="38" t="s">
        <v>37</v>
      </c>
      <c r="J712" s="38" t="s">
        <v>3222</v>
      </c>
      <c r="K712" s="36">
        <v>11841</v>
      </c>
      <c r="L712" s="39">
        <v>44834.361203703702</v>
      </c>
      <c r="M712" s="38" t="s">
        <v>38</v>
      </c>
      <c r="N712" s="38" t="s">
        <v>39</v>
      </c>
      <c r="O712" s="39"/>
      <c r="P712" s="38" t="s">
        <v>40</v>
      </c>
      <c r="Q712" s="38" t="s">
        <v>56</v>
      </c>
      <c r="R712" s="36">
        <v>1</v>
      </c>
      <c r="S712" s="38" t="s">
        <v>135</v>
      </c>
      <c r="T712" s="36">
        <v>0</v>
      </c>
      <c r="U712" s="38" t="s">
        <v>56</v>
      </c>
      <c r="V712" s="36">
        <v>645513391</v>
      </c>
      <c r="W712" s="38" t="s">
        <v>3223</v>
      </c>
      <c r="X712" s="38" t="s">
        <v>3224</v>
      </c>
      <c r="Y712" s="38" t="s">
        <v>45</v>
      </c>
      <c r="Z712" s="38" t="s">
        <v>3225</v>
      </c>
      <c r="AA712" s="39">
        <v>44824.573750000003</v>
      </c>
      <c r="AB712" s="38" t="s">
        <v>85</v>
      </c>
      <c r="AC712" s="10" t="str">
        <f>VLOOKUP(Data!$AB712,Name!$B:$F,2,FALSE)</f>
        <v>IT Support</v>
      </c>
      <c r="AD712" s="10" t="str">
        <f>VLOOKUP(Data!$AB712,Name!$B:$F,3,FALSE)</f>
        <v>Point IT</v>
      </c>
      <c r="AE712" s="10" t="str">
        <f>VLOOKUP(Data!$AB712,Name!$B:$F,4,FALSE)</f>
        <v>Second tier</v>
      </c>
      <c r="AF712" s="10" t="str">
        <f>VLOOKUP(Data!$AB712,Name!$B:$F,5,FALSE)</f>
        <v>Onsite</v>
      </c>
      <c r="AG712" s="38" t="s">
        <v>47</v>
      </c>
      <c r="AH712" s="38" t="s">
        <v>48</v>
      </c>
      <c r="AI712" s="38" t="s">
        <v>478</v>
      </c>
      <c r="AJ712" s="38" t="s">
        <v>3226</v>
      </c>
      <c r="AK712" s="38" t="s">
        <v>174</v>
      </c>
      <c r="AL712" s="43">
        <v>44686</v>
      </c>
      <c r="AM712" s="38" t="s">
        <v>39</v>
      </c>
      <c r="AN712" s="38" t="s">
        <v>50</v>
      </c>
      <c r="AO712" s="44">
        <v>0</v>
      </c>
      <c r="AP712" s="39">
        <v>44825.340046296296</v>
      </c>
      <c r="AQ712" s="45" t="s">
        <v>56</v>
      </c>
      <c r="AR712">
        <f t="shared" si="47"/>
        <v>8</v>
      </c>
      <c r="AS712" s="35">
        <v>0.33680555555555558</v>
      </c>
    </row>
    <row r="713" spans="1:45" ht="24" hidden="1" customHeight="1">
      <c r="A713" s="10" t="s">
        <v>35</v>
      </c>
      <c r="B713" s="10" t="s">
        <v>2348</v>
      </c>
      <c r="C713" s="42">
        <v>44824.597222222219</v>
      </c>
      <c r="D713" s="42">
        <v>44824.345138888886</v>
      </c>
      <c r="E713" s="10">
        <v>2022</v>
      </c>
      <c r="F713" s="10">
        <f t="shared" si="44"/>
        <v>9</v>
      </c>
      <c r="G713" s="10">
        <f t="shared" si="45"/>
        <v>20</v>
      </c>
      <c r="H713" s="50">
        <f t="shared" si="46"/>
        <v>0.34513888888888888</v>
      </c>
      <c r="I713" s="40" t="s">
        <v>37</v>
      </c>
      <c r="J713" s="40" t="s">
        <v>3227</v>
      </c>
      <c r="K713" s="37">
        <v>11842</v>
      </c>
      <c r="L713" s="41">
        <v>44834.497199074074</v>
      </c>
      <c r="M713" s="40" t="s">
        <v>38</v>
      </c>
      <c r="N713" s="40" t="s">
        <v>39</v>
      </c>
      <c r="O713" s="41"/>
      <c r="P713" s="40" t="s">
        <v>40</v>
      </c>
      <c r="Q713" s="40" t="s">
        <v>56</v>
      </c>
      <c r="R713" s="37">
        <v>1</v>
      </c>
      <c r="S713" s="40" t="s">
        <v>60</v>
      </c>
      <c r="T713" s="37">
        <v>0</v>
      </c>
      <c r="U713" s="40" t="s">
        <v>56</v>
      </c>
      <c r="V713" s="37">
        <v>5791</v>
      </c>
      <c r="W713" s="40" t="s">
        <v>797</v>
      </c>
      <c r="X713" s="40" t="s">
        <v>798</v>
      </c>
      <c r="Y713" s="40" t="s">
        <v>45</v>
      </c>
      <c r="Z713" s="40" t="s">
        <v>3228</v>
      </c>
      <c r="AA713" s="41">
        <v>44824.446620370371</v>
      </c>
      <c r="AB713" s="40" t="s">
        <v>72</v>
      </c>
      <c r="AC713" s="10" t="str">
        <f>VLOOKUP(Data!$AB713,Name!$B:$F,2,FALSE)</f>
        <v>IT Support</v>
      </c>
      <c r="AD713" s="10" t="str">
        <f>VLOOKUP(Data!$AB713,Name!$B:$F,3,FALSE)</f>
        <v>Point IT</v>
      </c>
      <c r="AE713" s="10" t="str">
        <f>VLOOKUP(Data!$AB713,Name!$B:$F,4,FALSE)</f>
        <v>Second tier</v>
      </c>
      <c r="AF713" s="10" t="str">
        <f>VLOOKUP(Data!$AB713,Name!$B:$F,5,FALSE)</f>
        <v>Onsite</v>
      </c>
      <c r="AG713" s="40" t="s">
        <v>52</v>
      </c>
      <c r="AH713" s="40" t="s">
        <v>48</v>
      </c>
      <c r="AI713" s="40" t="s">
        <v>474</v>
      </c>
      <c r="AJ713" s="40" t="s">
        <v>3229</v>
      </c>
      <c r="AK713" s="40" t="s">
        <v>691</v>
      </c>
      <c r="AL713" s="46"/>
      <c r="AM713" s="40" t="s">
        <v>39</v>
      </c>
      <c r="AN713" s="40" t="s">
        <v>50</v>
      </c>
      <c r="AO713" s="47">
        <v>0</v>
      </c>
      <c r="AP713" s="41">
        <v>44824.597881944443</v>
      </c>
      <c r="AQ713" s="48" t="s">
        <v>56</v>
      </c>
      <c r="AR713">
        <f t="shared" si="47"/>
        <v>8</v>
      </c>
      <c r="AS713" s="35">
        <v>0.34513888888888888</v>
      </c>
    </row>
    <row r="714" spans="1:45" ht="24" hidden="1" customHeight="1">
      <c r="A714" s="10" t="s">
        <v>35</v>
      </c>
      <c r="B714" s="10" t="s">
        <v>178</v>
      </c>
      <c r="C714" s="42">
        <v>44827.67083333333</v>
      </c>
      <c r="D714" s="42">
        <v>44824.352083333331</v>
      </c>
      <c r="E714" s="10">
        <v>2022</v>
      </c>
      <c r="F714" s="10">
        <f t="shared" si="44"/>
        <v>9</v>
      </c>
      <c r="G714" s="10">
        <f t="shared" si="45"/>
        <v>20</v>
      </c>
      <c r="H714" s="50">
        <f t="shared" si="46"/>
        <v>0.3520833333333333</v>
      </c>
      <c r="I714" s="38" t="s">
        <v>37</v>
      </c>
      <c r="J714" s="38" t="s">
        <v>3230</v>
      </c>
      <c r="K714" s="36">
        <v>11843</v>
      </c>
      <c r="L714" s="39">
        <v>44838.707326388889</v>
      </c>
      <c r="M714" s="38" t="s">
        <v>38</v>
      </c>
      <c r="N714" s="38" t="s">
        <v>39</v>
      </c>
      <c r="O714" s="39"/>
      <c r="P714" s="38" t="s">
        <v>40</v>
      </c>
      <c r="Q714" s="38" t="s">
        <v>56</v>
      </c>
      <c r="R714" s="36">
        <v>1</v>
      </c>
      <c r="S714" s="38" t="s">
        <v>311</v>
      </c>
      <c r="T714" s="36">
        <v>0</v>
      </c>
      <c r="U714" s="38" t="s">
        <v>56</v>
      </c>
      <c r="V714" s="36">
        <v>816443945</v>
      </c>
      <c r="W714" s="38" t="s">
        <v>462</v>
      </c>
      <c r="X714" s="38" t="s">
        <v>463</v>
      </c>
      <c r="Y714" s="38" t="s">
        <v>45</v>
      </c>
      <c r="Z714" s="38" t="s">
        <v>3231</v>
      </c>
      <c r="AA714" s="39">
        <v>44827.671215277776</v>
      </c>
      <c r="AB714" s="38" t="s">
        <v>223</v>
      </c>
      <c r="AC714" s="10" t="str">
        <f>VLOOKUP(Data!$AB714,Name!$B:$F,2,FALSE)</f>
        <v>IT Support</v>
      </c>
      <c r="AD714" s="10" t="str">
        <f>VLOOKUP(Data!$AB714,Name!$B:$F,3,FALSE)</f>
        <v>Point IT</v>
      </c>
      <c r="AE714" s="10" t="str">
        <f>VLOOKUP(Data!$AB714,Name!$B:$F,4,FALSE)</f>
        <v>Second tier</v>
      </c>
      <c r="AF714" s="10" t="str">
        <f>VLOOKUP(Data!$AB714,Name!$B:$F,5,FALSE)</f>
        <v>Onsite</v>
      </c>
      <c r="AG714" s="38" t="s">
        <v>47</v>
      </c>
      <c r="AH714" s="38" t="s">
        <v>48</v>
      </c>
      <c r="AI714" s="38" t="s">
        <v>182</v>
      </c>
      <c r="AJ714" s="38" t="s">
        <v>3232</v>
      </c>
      <c r="AK714" s="38" t="s">
        <v>464</v>
      </c>
      <c r="AL714" s="43"/>
      <c r="AM714" s="38" t="s">
        <v>39</v>
      </c>
      <c r="AN714" s="38" t="s">
        <v>53</v>
      </c>
      <c r="AO714" s="44">
        <v>0</v>
      </c>
      <c r="AP714" s="39">
        <v>44827.671215277776</v>
      </c>
      <c r="AQ714" s="45" t="s">
        <v>56</v>
      </c>
      <c r="AR714">
        <f t="shared" si="47"/>
        <v>8</v>
      </c>
      <c r="AS714" s="35">
        <v>0.3520833333333333</v>
      </c>
    </row>
    <row r="715" spans="1:45" ht="24" hidden="1" customHeight="1">
      <c r="A715" s="10" t="s">
        <v>35</v>
      </c>
      <c r="B715" s="10" t="s">
        <v>178</v>
      </c>
      <c r="C715" s="42">
        <v>44824.597916666666</v>
      </c>
      <c r="D715" s="42">
        <v>44824.353472222225</v>
      </c>
      <c r="E715" s="10">
        <v>2022</v>
      </c>
      <c r="F715" s="10">
        <f t="shared" si="44"/>
        <v>9</v>
      </c>
      <c r="G715" s="10">
        <f t="shared" si="45"/>
        <v>20</v>
      </c>
      <c r="H715" s="50">
        <f t="shared" si="46"/>
        <v>0.35347222222222219</v>
      </c>
      <c r="I715" s="40" t="s">
        <v>37</v>
      </c>
      <c r="J715" s="40" t="s">
        <v>3233</v>
      </c>
      <c r="K715" s="37">
        <v>11844</v>
      </c>
      <c r="L715" s="41">
        <v>44834.480983796297</v>
      </c>
      <c r="M715" s="40" t="s">
        <v>38</v>
      </c>
      <c r="N715" s="40" t="s">
        <v>39</v>
      </c>
      <c r="O715" s="41"/>
      <c r="P715" s="40" t="s">
        <v>40</v>
      </c>
      <c r="Q715" s="40" t="s">
        <v>56</v>
      </c>
      <c r="R715" s="37">
        <v>1</v>
      </c>
      <c r="S715" s="40" t="s">
        <v>73</v>
      </c>
      <c r="T715" s="37">
        <v>0</v>
      </c>
      <c r="U715" s="40" t="s">
        <v>56</v>
      </c>
      <c r="V715" s="37">
        <v>1312</v>
      </c>
      <c r="W715" s="40" t="s">
        <v>3234</v>
      </c>
      <c r="X715" s="40" t="s">
        <v>3235</v>
      </c>
      <c r="Y715" s="40" t="s">
        <v>45</v>
      </c>
      <c r="Z715" s="40" t="s">
        <v>3236</v>
      </c>
      <c r="AA715" s="41">
        <v>44824.471539351849</v>
      </c>
      <c r="AB715" s="40" t="s">
        <v>46</v>
      </c>
      <c r="AC715" s="10" t="str">
        <f>VLOOKUP(Data!$AB715,Name!$B:$F,2,FALSE)</f>
        <v>IT Support</v>
      </c>
      <c r="AD715" s="10" t="str">
        <f>VLOOKUP(Data!$AB715,Name!$B:$F,3,FALSE)</f>
        <v>Point IT</v>
      </c>
      <c r="AE715" s="10" t="str">
        <f>VLOOKUP(Data!$AB715,Name!$B:$F,4,FALSE)</f>
        <v>Second tier</v>
      </c>
      <c r="AF715" s="10" t="str">
        <f>VLOOKUP(Data!$AB715,Name!$B:$F,5,FALSE)</f>
        <v>Onsite</v>
      </c>
      <c r="AG715" s="40" t="s">
        <v>47</v>
      </c>
      <c r="AH715" s="40" t="s">
        <v>48</v>
      </c>
      <c r="AI715" s="40" t="s">
        <v>182</v>
      </c>
      <c r="AJ715" s="40" t="s">
        <v>3237</v>
      </c>
      <c r="AK715" s="40" t="s">
        <v>2269</v>
      </c>
      <c r="AL715" s="46"/>
      <c r="AM715" s="40" t="s">
        <v>39</v>
      </c>
      <c r="AN715" s="40" t="s">
        <v>53</v>
      </c>
      <c r="AO715" s="47">
        <v>0</v>
      </c>
      <c r="AP715" s="41">
        <v>44824.598344907405</v>
      </c>
      <c r="AQ715" s="48" t="s">
        <v>56</v>
      </c>
      <c r="AR715">
        <f t="shared" si="47"/>
        <v>8</v>
      </c>
      <c r="AS715" s="35">
        <v>0.35347222222222219</v>
      </c>
    </row>
    <row r="716" spans="1:45" ht="24" hidden="1" customHeight="1">
      <c r="A716" s="10" t="s">
        <v>35</v>
      </c>
      <c r="B716" s="10" t="s">
        <v>178</v>
      </c>
      <c r="C716" s="42">
        <v>44824.6</v>
      </c>
      <c r="D716" s="42">
        <v>44824.35833333333</v>
      </c>
      <c r="E716" s="10">
        <v>2022</v>
      </c>
      <c r="F716" s="10">
        <f t="shared" si="44"/>
        <v>9</v>
      </c>
      <c r="G716" s="10">
        <f t="shared" si="45"/>
        <v>20</v>
      </c>
      <c r="H716" s="50">
        <f t="shared" si="46"/>
        <v>0.35833333333333334</v>
      </c>
      <c r="I716" s="38" t="s">
        <v>37</v>
      </c>
      <c r="J716" s="38" t="s">
        <v>3238</v>
      </c>
      <c r="K716" s="36">
        <v>11845</v>
      </c>
      <c r="L716" s="39">
        <v>44834.594039351854</v>
      </c>
      <c r="M716" s="38" t="s">
        <v>38</v>
      </c>
      <c r="N716" s="38" t="s">
        <v>39</v>
      </c>
      <c r="O716" s="39"/>
      <c r="P716" s="38" t="s">
        <v>40</v>
      </c>
      <c r="Q716" s="38" t="s">
        <v>56</v>
      </c>
      <c r="R716" s="36">
        <v>1</v>
      </c>
      <c r="S716" s="38" t="s">
        <v>73</v>
      </c>
      <c r="T716" s="36">
        <v>0</v>
      </c>
      <c r="U716" s="38" t="s">
        <v>56</v>
      </c>
      <c r="V716" s="36">
        <v>6102</v>
      </c>
      <c r="W716" s="38" t="s">
        <v>3189</v>
      </c>
      <c r="X716" s="38" t="s">
        <v>3190</v>
      </c>
      <c r="Y716" s="38" t="s">
        <v>45</v>
      </c>
      <c r="Z716" s="38" t="s">
        <v>3239</v>
      </c>
      <c r="AA716" s="39">
        <v>44824.365347222221</v>
      </c>
      <c r="AB716" s="38" t="s">
        <v>94</v>
      </c>
      <c r="AC716" s="10" t="str">
        <f>VLOOKUP(Data!$AB716,Name!$B:$F,2,FALSE)</f>
        <v>IT Support</v>
      </c>
      <c r="AD716" s="10" t="str">
        <f>VLOOKUP(Data!$AB716,Name!$B:$F,3,FALSE)</f>
        <v>Point IT</v>
      </c>
      <c r="AE716" s="10" t="str">
        <f>VLOOKUP(Data!$AB716,Name!$B:$F,4,FALSE)</f>
        <v>Second tier</v>
      </c>
      <c r="AF716" s="10" t="str">
        <f>VLOOKUP(Data!$AB716,Name!$B:$F,5,FALSE)</f>
        <v>Onsite</v>
      </c>
      <c r="AG716" s="38" t="s">
        <v>47</v>
      </c>
      <c r="AH716" s="38" t="s">
        <v>48</v>
      </c>
      <c r="AI716" s="38" t="s">
        <v>182</v>
      </c>
      <c r="AJ716" s="38" t="s">
        <v>3240</v>
      </c>
      <c r="AK716" s="38" t="s">
        <v>612</v>
      </c>
      <c r="AL716" s="43"/>
      <c r="AM716" s="38" t="s">
        <v>39</v>
      </c>
      <c r="AN716" s="38" t="s">
        <v>53</v>
      </c>
      <c r="AO716" s="44">
        <v>0</v>
      </c>
      <c r="AP716" s="39">
        <v>44824.600289351853</v>
      </c>
      <c r="AQ716" s="45" t="s">
        <v>56</v>
      </c>
      <c r="AR716">
        <f t="shared" si="47"/>
        <v>8</v>
      </c>
      <c r="AS716" s="35">
        <v>0.35833333333333334</v>
      </c>
    </row>
    <row r="717" spans="1:45" ht="24" hidden="1" customHeight="1">
      <c r="A717" s="10" t="s">
        <v>35</v>
      </c>
      <c r="B717" s="10" t="s">
        <v>2348</v>
      </c>
      <c r="C717" s="42">
        <v>44824.597222222219</v>
      </c>
      <c r="D717" s="42">
        <v>44824.359027777777</v>
      </c>
      <c r="E717" s="10">
        <v>2022</v>
      </c>
      <c r="F717" s="10">
        <f t="shared" si="44"/>
        <v>9</v>
      </c>
      <c r="G717" s="10">
        <f t="shared" si="45"/>
        <v>20</v>
      </c>
      <c r="H717" s="50">
        <f t="shared" si="46"/>
        <v>0.35902777777777778</v>
      </c>
      <c r="I717" s="40" t="s">
        <v>37</v>
      </c>
      <c r="J717" s="40" t="s">
        <v>3241</v>
      </c>
      <c r="K717" s="37">
        <v>11846</v>
      </c>
      <c r="L717" s="41">
        <v>44834.359907407408</v>
      </c>
      <c r="M717" s="40" t="s">
        <v>38</v>
      </c>
      <c r="N717" s="40" t="s">
        <v>39</v>
      </c>
      <c r="O717" s="41"/>
      <c r="P717" s="40" t="s">
        <v>40</v>
      </c>
      <c r="Q717" s="40" t="s">
        <v>56</v>
      </c>
      <c r="R717" s="37">
        <v>1</v>
      </c>
      <c r="S717" s="40" t="s">
        <v>60</v>
      </c>
      <c r="T717" s="37">
        <v>0</v>
      </c>
      <c r="U717" s="40" t="s">
        <v>56</v>
      </c>
      <c r="V717" s="37">
        <v>8609</v>
      </c>
      <c r="W717" s="40" t="s">
        <v>936</v>
      </c>
      <c r="X717" s="40" t="s">
        <v>2145</v>
      </c>
      <c r="Y717" s="40" t="s">
        <v>45</v>
      </c>
      <c r="Z717" s="40" t="s">
        <v>3242</v>
      </c>
      <c r="AA717" s="41">
        <v>44824.597511574073</v>
      </c>
      <c r="AB717" s="40" t="s">
        <v>223</v>
      </c>
      <c r="AC717" s="10" t="str">
        <f>VLOOKUP(Data!$AB717,Name!$B:$F,2,FALSE)</f>
        <v>IT Support</v>
      </c>
      <c r="AD717" s="10" t="str">
        <f>VLOOKUP(Data!$AB717,Name!$B:$F,3,FALSE)</f>
        <v>Point IT</v>
      </c>
      <c r="AE717" s="10" t="str">
        <f>VLOOKUP(Data!$AB717,Name!$B:$F,4,FALSE)</f>
        <v>Second tier</v>
      </c>
      <c r="AF717" s="10" t="str">
        <f>VLOOKUP(Data!$AB717,Name!$B:$F,5,FALSE)</f>
        <v>Onsite</v>
      </c>
      <c r="AG717" s="40" t="s">
        <v>47</v>
      </c>
      <c r="AH717" s="40" t="s">
        <v>48</v>
      </c>
      <c r="AI717" s="40" t="s">
        <v>314</v>
      </c>
      <c r="AJ717" s="40" t="s">
        <v>3243</v>
      </c>
      <c r="AK717" s="40" t="s">
        <v>1256</v>
      </c>
      <c r="AL717" s="46"/>
      <c r="AM717" s="40" t="s">
        <v>39</v>
      </c>
      <c r="AN717" s="40" t="s">
        <v>50</v>
      </c>
      <c r="AO717" s="47">
        <v>0</v>
      </c>
      <c r="AP717" s="41">
        <v>44824.597511574073</v>
      </c>
      <c r="AQ717" s="48" t="s">
        <v>56</v>
      </c>
      <c r="AR717">
        <f t="shared" si="47"/>
        <v>8</v>
      </c>
      <c r="AS717" s="35">
        <v>0.35902777777777778</v>
      </c>
    </row>
    <row r="718" spans="1:45" ht="24" customHeight="1">
      <c r="A718" s="10" t="s">
        <v>35</v>
      </c>
      <c r="B718" s="10" t="s">
        <v>1527</v>
      </c>
      <c r="C718" s="42">
        <v>44824.6</v>
      </c>
      <c r="D718" s="42">
        <v>44824.359027777777</v>
      </c>
      <c r="E718" s="10">
        <v>2022</v>
      </c>
      <c r="F718" s="10">
        <f t="shared" si="44"/>
        <v>9</v>
      </c>
      <c r="G718" s="10">
        <f t="shared" si="45"/>
        <v>20</v>
      </c>
      <c r="H718" s="50">
        <f t="shared" si="46"/>
        <v>0.35902777777777778</v>
      </c>
      <c r="I718" s="38" t="s">
        <v>37</v>
      </c>
      <c r="J718" s="38" t="s">
        <v>3244</v>
      </c>
      <c r="K718" s="36">
        <v>11847</v>
      </c>
      <c r="L718" s="39">
        <v>44834.561678240738</v>
      </c>
      <c r="M718" s="38" t="s">
        <v>38</v>
      </c>
      <c r="N718" s="38" t="s">
        <v>39</v>
      </c>
      <c r="O718" s="39"/>
      <c r="P718" s="38" t="s">
        <v>40</v>
      </c>
      <c r="Q718" s="38" t="s">
        <v>56</v>
      </c>
      <c r="R718" s="36">
        <v>1</v>
      </c>
      <c r="S718" s="38" t="s">
        <v>42</v>
      </c>
      <c r="T718" s="36">
        <v>0</v>
      </c>
      <c r="U718" s="38" t="s">
        <v>56</v>
      </c>
      <c r="V718" s="36">
        <v>8665</v>
      </c>
      <c r="W718" s="38" t="s">
        <v>3245</v>
      </c>
      <c r="X718" s="38" t="s">
        <v>3246</v>
      </c>
      <c r="Y718" s="38" t="s">
        <v>45</v>
      </c>
      <c r="Z718" s="38" t="s">
        <v>3247</v>
      </c>
      <c r="AA718" s="39">
        <v>44824.398958333331</v>
      </c>
      <c r="AB718" s="38" t="s">
        <v>94</v>
      </c>
      <c r="AC718" s="10" t="str">
        <f>VLOOKUP(Data!$AB718,Name!$B:$F,2,FALSE)</f>
        <v>IT Support</v>
      </c>
      <c r="AD718" s="10" t="str">
        <f>VLOOKUP(Data!$AB718,Name!$B:$F,3,FALSE)</f>
        <v>Point IT</v>
      </c>
      <c r="AE718" s="10" t="str">
        <f>VLOOKUP(Data!$AB718,Name!$B:$F,4,FALSE)</f>
        <v>Second tier</v>
      </c>
      <c r="AF718" s="10" t="str">
        <f>VLOOKUP(Data!$AB718,Name!$B:$F,5,FALSE)</f>
        <v>Onsite</v>
      </c>
      <c r="AG718" s="38" t="s">
        <v>47</v>
      </c>
      <c r="AH718" s="38" t="s">
        <v>48</v>
      </c>
      <c r="AI718" s="38" t="s">
        <v>475</v>
      </c>
      <c r="AJ718" s="38" t="s">
        <v>3248</v>
      </c>
      <c r="AK718" s="38" t="s">
        <v>328</v>
      </c>
      <c r="AL718" s="43"/>
      <c r="AM718" s="38" t="s">
        <v>39</v>
      </c>
      <c r="AN718" s="38" t="s">
        <v>50</v>
      </c>
      <c r="AO718" s="44">
        <v>0</v>
      </c>
      <c r="AP718" s="39">
        <v>44824.60056712963</v>
      </c>
      <c r="AQ718" s="45" t="s">
        <v>56</v>
      </c>
      <c r="AR718">
        <f t="shared" si="47"/>
        <v>8</v>
      </c>
      <c r="AS718" s="35">
        <v>0.35902777777777778</v>
      </c>
    </row>
    <row r="719" spans="1:45" ht="24" hidden="1" customHeight="1">
      <c r="A719" s="10" t="s">
        <v>35</v>
      </c>
      <c r="B719" s="10" t="s">
        <v>36</v>
      </c>
      <c r="C719" s="42">
        <v>44824.600694444445</v>
      </c>
      <c r="D719" s="42">
        <v>44824.363194444442</v>
      </c>
      <c r="E719" s="10">
        <v>2022</v>
      </c>
      <c r="F719" s="10">
        <f t="shared" si="44"/>
        <v>9</v>
      </c>
      <c r="G719" s="10">
        <f t="shared" si="45"/>
        <v>20</v>
      </c>
      <c r="H719" s="50">
        <f t="shared" si="46"/>
        <v>0.36319444444444443</v>
      </c>
      <c r="I719" s="40" t="s">
        <v>37</v>
      </c>
      <c r="J719" s="40" t="s">
        <v>3249</v>
      </c>
      <c r="K719" s="37">
        <v>11848</v>
      </c>
      <c r="L719" s="41">
        <v>44834.497291666667</v>
      </c>
      <c r="M719" s="40" t="s">
        <v>38</v>
      </c>
      <c r="N719" s="40" t="s">
        <v>39</v>
      </c>
      <c r="O719" s="41"/>
      <c r="P719" s="40" t="s">
        <v>40</v>
      </c>
      <c r="Q719" s="40" t="s">
        <v>56</v>
      </c>
      <c r="R719" s="37">
        <v>1</v>
      </c>
      <c r="S719" s="40" t="s">
        <v>42</v>
      </c>
      <c r="T719" s="37">
        <v>0</v>
      </c>
      <c r="U719" s="40" t="s">
        <v>56</v>
      </c>
      <c r="V719" s="37">
        <v>6246</v>
      </c>
      <c r="W719" s="40" t="s">
        <v>3250</v>
      </c>
      <c r="X719" s="40" t="s">
        <v>3251</v>
      </c>
      <c r="Y719" s="40" t="s">
        <v>45</v>
      </c>
      <c r="Z719" s="40" t="s">
        <v>3252</v>
      </c>
      <c r="AA719" s="41">
        <v>44824.467152777775</v>
      </c>
      <c r="AB719" s="40" t="s">
        <v>46</v>
      </c>
      <c r="AC719" s="10" t="str">
        <f>VLOOKUP(Data!$AB719,Name!$B:$F,2,FALSE)</f>
        <v>IT Support</v>
      </c>
      <c r="AD719" s="10" t="str">
        <f>VLOOKUP(Data!$AB719,Name!$B:$F,3,FALSE)</f>
        <v>Point IT</v>
      </c>
      <c r="AE719" s="10" t="str">
        <f>VLOOKUP(Data!$AB719,Name!$B:$F,4,FALSE)</f>
        <v>Second tier</v>
      </c>
      <c r="AF719" s="10" t="str">
        <f>VLOOKUP(Data!$AB719,Name!$B:$F,5,FALSE)</f>
        <v>Onsite</v>
      </c>
      <c r="AG719" s="40" t="s">
        <v>47</v>
      </c>
      <c r="AH719" s="40" t="s">
        <v>48</v>
      </c>
      <c r="AI719" s="40" t="s">
        <v>128</v>
      </c>
      <c r="AJ719" s="40" t="s">
        <v>3253</v>
      </c>
      <c r="AK719" s="40" t="s">
        <v>619</v>
      </c>
      <c r="AL719" s="46"/>
      <c r="AM719" s="40" t="s">
        <v>39</v>
      </c>
      <c r="AN719" s="40" t="s">
        <v>50</v>
      </c>
      <c r="AO719" s="47">
        <v>0</v>
      </c>
      <c r="AP719" s="41">
        <v>44824.600763888891</v>
      </c>
      <c r="AQ719" s="48" t="s">
        <v>56</v>
      </c>
      <c r="AR719">
        <f t="shared" si="47"/>
        <v>8</v>
      </c>
      <c r="AS719" s="35">
        <v>0.36319444444444443</v>
      </c>
    </row>
    <row r="720" spans="1:45" ht="24" hidden="1" customHeight="1">
      <c r="A720" s="10" t="s">
        <v>35</v>
      </c>
      <c r="B720" s="10" t="s">
        <v>36</v>
      </c>
      <c r="C720" s="42">
        <v>44824.602083333331</v>
      </c>
      <c r="D720" s="42">
        <v>44824.363888888889</v>
      </c>
      <c r="E720" s="10">
        <v>2022</v>
      </c>
      <c r="F720" s="10">
        <f t="shared" si="44"/>
        <v>9</v>
      </c>
      <c r="G720" s="10">
        <f t="shared" si="45"/>
        <v>20</v>
      </c>
      <c r="H720" s="50">
        <f t="shared" si="46"/>
        <v>0.36388888888888887</v>
      </c>
      <c r="I720" s="38" t="s">
        <v>37</v>
      </c>
      <c r="J720" s="38" t="s">
        <v>3254</v>
      </c>
      <c r="K720" s="36">
        <v>11849</v>
      </c>
      <c r="L720" s="39">
        <v>44827.379270833335</v>
      </c>
      <c r="M720" s="38" t="s">
        <v>38</v>
      </c>
      <c r="N720" s="38" t="s">
        <v>39</v>
      </c>
      <c r="O720" s="39"/>
      <c r="P720" s="38" t="s">
        <v>40</v>
      </c>
      <c r="Q720" s="38" t="s">
        <v>56</v>
      </c>
      <c r="R720" s="36">
        <v>1</v>
      </c>
      <c r="S720" s="38" t="s">
        <v>42</v>
      </c>
      <c r="T720" s="36">
        <v>0</v>
      </c>
      <c r="U720" s="38" t="s">
        <v>41</v>
      </c>
      <c r="V720" s="36">
        <v>851810515</v>
      </c>
      <c r="W720" s="38" t="s">
        <v>1270</v>
      </c>
      <c r="X720" s="38" t="s">
        <v>1271</v>
      </c>
      <c r="Y720" s="38" t="s">
        <v>45</v>
      </c>
      <c r="Z720" s="38" t="s">
        <v>3255</v>
      </c>
      <c r="AA720" s="39">
        <v>44824.462523148148</v>
      </c>
      <c r="AB720" s="38" t="s">
        <v>46</v>
      </c>
      <c r="AC720" s="10" t="str">
        <f>VLOOKUP(Data!$AB720,Name!$B:$F,2,FALSE)</f>
        <v>IT Support</v>
      </c>
      <c r="AD720" s="10" t="str">
        <f>VLOOKUP(Data!$AB720,Name!$B:$F,3,FALSE)</f>
        <v>Point IT</v>
      </c>
      <c r="AE720" s="10" t="str">
        <f>VLOOKUP(Data!$AB720,Name!$B:$F,4,FALSE)</f>
        <v>Second tier</v>
      </c>
      <c r="AF720" s="10" t="str">
        <f>VLOOKUP(Data!$AB720,Name!$B:$F,5,FALSE)</f>
        <v>Onsite</v>
      </c>
      <c r="AG720" s="38" t="s">
        <v>47</v>
      </c>
      <c r="AH720" s="38" t="s">
        <v>48</v>
      </c>
      <c r="AI720" s="38" t="s">
        <v>128</v>
      </c>
      <c r="AJ720" s="38" t="s">
        <v>3256</v>
      </c>
      <c r="AK720" s="38" t="s">
        <v>712</v>
      </c>
      <c r="AL720" s="43"/>
      <c r="AM720" s="38" t="s">
        <v>39</v>
      </c>
      <c r="AN720" s="38" t="s">
        <v>50</v>
      </c>
      <c r="AO720" s="44">
        <v>0</v>
      </c>
      <c r="AP720" s="39">
        <v>44824.602187500001</v>
      </c>
      <c r="AQ720" s="45" t="s">
        <v>56</v>
      </c>
      <c r="AR720">
        <f t="shared" si="47"/>
        <v>8</v>
      </c>
      <c r="AS720" s="35">
        <v>0.36388888888888887</v>
      </c>
    </row>
    <row r="721" spans="1:45" ht="24" hidden="1" customHeight="1">
      <c r="A721" s="10" t="s">
        <v>35</v>
      </c>
      <c r="B721" s="10" t="s">
        <v>171</v>
      </c>
      <c r="C721" s="42">
        <v>44827.441666666666</v>
      </c>
      <c r="D721" s="42">
        <v>44824.373611111114</v>
      </c>
      <c r="E721" s="10">
        <v>2022</v>
      </c>
      <c r="F721" s="10">
        <f t="shared" si="44"/>
        <v>9</v>
      </c>
      <c r="G721" s="10">
        <f t="shared" si="45"/>
        <v>20</v>
      </c>
      <c r="H721" s="50">
        <f t="shared" si="46"/>
        <v>0.37361111111111112</v>
      </c>
      <c r="I721" s="40" t="s">
        <v>37</v>
      </c>
      <c r="J721" s="40" t="s">
        <v>3257</v>
      </c>
      <c r="K721" s="37">
        <v>11850</v>
      </c>
      <c r="L721" s="41">
        <v>44838.413564814815</v>
      </c>
      <c r="M721" s="40" t="s">
        <v>38</v>
      </c>
      <c r="N721" s="40" t="s">
        <v>39</v>
      </c>
      <c r="O721" s="41"/>
      <c r="P721" s="40" t="s">
        <v>40</v>
      </c>
      <c r="Q721" s="40" t="s">
        <v>56</v>
      </c>
      <c r="R721" s="37">
        <v>1</v>
      </c>
      <c r="S721" s="40" t="s">
        <v>42</v>
      </c>
      <c r="T721" s="37">
        <v>0</v>
      </c>
      <c r="U721" s="40" t="s">
        <v>56</v>
      </c>
      <c r="V721" s="37">
        <v>942264463</v>
      </c>
      <c r="W721" s="40" t="s">
        <v>942</v>
      </c>
      <c r="X721" s="40" t="s">
        <v>3258</v>
      </c>
      <c r="Y721" s="40" t="s">
        <v>45</v>
      </c>
      <c r="Z721" s="40" t="s">
        <v>3259</v>
      </c>
      <c r="AA721" s="41">
        <v>44825.402858796297</v>
      </c>
      <c r="AB721" s="40" t="s">
        <v>58</v>
      </c>
      <c r="AC721" s="10" t="str">
        <f>VLOOKUP(Data!$AB721,Name!$B:$F,2,FALSE)</f>
        <v>IT Support</v>
      </c>
      <c r="AD721" s="10" t="str">
        <f>VLOOKUP(Data!$AB721,Name!$B:$F,3,FALSE)</f>
        <v>Point IT</v>
      </c>
      <c r="AE721" s="10" t="str">
        <f>VLOOKUP(Data!$AB721,Name!$B:$F,4,FALSE)</f>
        <v>Second tier</v>
      </c>
      <c r="AF721" s="10" t="str">
        <f>VLOOKUP(Data!$AB721,Name!$B:$F,5,FALSE)</f>
        <v>Onsite</v>
      </c>
      <c r="AG721" s="40" t="s">
        <v>47</v>
      </c>
      <c r="AH721" s="40" t="s">
        <v>48</v>
      </c>
      <c r="AI721" s="40" t="s">
        <v>190</v>
      </c>
      <c r="AJ721" s="40" t="s">
        <v>3257</v>
      </c>
      <c r="AK721" s="40" t="s">
        <v>464</v>
      </c>
      <c r="AL721" s="46"/>
      <c r="AM721" s="40" t="s">
        <v>39</v>
      </c>
      <c r="AN721" s="40" t="s">
        <v>50</v>
      </c>
      <c r="AO721" s="47">
        <v>0</v>
      </c>
      <c r="AP721" s="41">
        <v>44827.442037037035</v>
      </c>
      <c r="AQ721" s="48" t="s">
        <v>56</v>
      </c>
      <c r="AR721">
        <f t="shared" si="47"/>
        <v>8</v>
      </c>
      <c r="AS721" s="35">
        <v>0.37361111111111112</v>
      </c>
    </row>
    <row r="722" spans="1:45" ht="24" customHeight="1">
      <c r="A722" s="10" t="s">
        <v>35</v>
      </c>
      <c r="B722" s="10" t="s">
        <v>1527</v>
      </c>
      <c r="C722" s="42">
        <v>44826.625694444447</v>
      </c>
      <c r="D722" s="42">
        <v>44824.380555555559</v>
      </c>
      <c r="E722" s="10">
        <v>2022</v>
      </c>
      <c r="F722" s="10">
        <f t="shared" si="44"/>
        <v>9</v>
      </c>
      <c r="G722" s="10">
        <f t="shared" si="45"/>
        <v>20</v>
      </c>
      <c r="H722" s="50">
        <f t="shared" si="46"/>
        <v>0.38055555555555554</v>
      </c>
      <c r="I722" s="38" t="s">
        <v>37</v>
      </c>
      <c r="J722" s="38" t="s">
        <v>39</v>
      </c>
      <c r="K722" s="36">
        <v>11851</v>
      </c>
      <c r="L722" s="39">
        <v>44826.631273148145</v>
      </c>
      <c r="M722" s="38" t="s">
        <v>3260</v>
      </c>
      <c r="N722" s="38" t="s">
        <v>45</v>
      </c>
      <c r="O722" s="39">
        <v>44824.392418981479</v>
      </c>
      <c r="P722" s="38" t="s">
        <v>40</v>
      </c>
      <c r="Q722" s="38" t="s">
        <v>56</v>
      </c>
      <c r="R722" s="36">
        <v>4</v>
      </c>
      <c r="S722" s="38" t="s">
        <v>135</v>
      </c>
      <c r="T722" s="36">
        <v>4</v>
      </c>
      <c r="U722" s="38" t="s">
        <v>41</v>
      </c>
      <c r="V722" s="36">
        <v>8631</v>
      </c>
      <c r="W722" s="38" t="s">
        <v>576</v>
      </c>
      <c r="X722" s="38" t="s">
        <v>577</v>
      </c>
      <c r="Y722" s="38" t="s">
        <v>45</v>
      </c>
      <c r="Z722" s="38" t="s">
        <v>3261</v>
      </c>
      <c r="AA722" s="39">
        <v>44826.62605324074</v>
      </c>
      <c r="AB722" s="38" t="s">
        <v>96</v>
      </c>
      <c r="AC722" s="10" t="str">
        <f>VLOOKUP(Data!$AB722,Name!$B:$F,2,FALSE)</f>
        <v>E-sarabun</v>
      </c>
      <c r="AD722" s="10" t="str">
        <f>VLOOKUP(Data!$AB722,Name!$B:$F,3,FALSE)</f>
        <v>CRA</v>
      </c>
      <c r="AE722" s="10" t="str">
        <f>VLOOKUP(Data!$AB722,Name!$B:$F,4,FALSE)</f>
        <v>Second tier</v>
      </c>
      <c r="AF722" s="10" t="str">
        <f>VLOOKUP(Data!$AB722,Name!$B:$F,5,FALSE)</f>
        <v>Second tier</v>
      </c>
      <c r="AG722" s="38" t="s">
        <v>47</v>
      </c>
      <c r="AH722" s="38" t="s">
        <v>48</v>
      </c>
      <c r="AI722" s="38" t="s">
        <v>97</v>
      </c>
      <c r="AJ722" s="38" t="s">
        <v>3262</v>
      </c>
      <c r="AK722" s="38" t="s">
        <v>1893</v>
      </c>
      <c r="AL722" s="43"/>
      <c r="AM722" s="38" t="s">
        <v>39</v>
      </c>
      <c r="AN722" s="38" t="s">
        <v>53</v>
      </c>
      <c r="AO722" s="44">
        <v>0</v>
      </c>
      <c r="AP722" s="39">
        <v>44826.62605324074</v>
      </c>
      <c r="AQ722" s="45" t="s">
        <v>56</v>
      </c>
      <c r="AR722">
        <f t="shared" si="47"/>
        <v>9</v>
      </c>
      <c r="AS722" s="35">
        <v>0.38055555555555554</v>
      </c>
    </row>
    <row r="723" spans="1:45" ht="24" customHeight="1">
      <c r="A723" s="10" t="s">
        <v>35</v>
      </c>
      <c r="B723" s="10" t="s">
        <v>1527</v>
      </c>
      <c r="C723" s="42">
        <v>44824.395833333336</v>
      </c>
      <c r="D723" s="42">
        <v>44824.381249999999</v>
      </c>
      <c r="E723" s="10">
        <v>2022</v>
      </c>
      <c r="F723" s="10">
        <f t="shared" si="44"/>
        <v>9</v>
      </c>
      <c r="G723" s="10">
        <f t="shared" si="45"/>
        <v>20</v>
      </c>
      <c r="H723" s="50">
        <f t="shared" si="46"/>
        <v>0.38125000000000003</v>
      </c>
      <c r="I723" s="40" t="s">
        <v>37</v>
      </c>
      <c r="J723" s="40" t="s">
        <v>39</v>
      </c>
      <c r="K723" s="37">
        <v>11852</v>
      </c>
      <c r="L723" s="41">
        <v>44826.631469907406</v>
      </c>
      <c r="M723" s="40" t="s">
        <v>3263</v>
      </c>
      <c r="N723" s="40" t="s">
        <v>45</v>
      </c>
      <c r="O723" s="41">
        <v>44824.396458333336</v>
      </c>
      <c r="P723" s="40" t="s">
        <v>40</v>
      </c>
      <c r="Q723" s="40" t="s">
        <v>56</v>
      </c>
      <c r="R723" s="37">
        <v>1</v>
      </c>
      <c r="S723" s="40" t="s">
        <v>135</v>
      </c>
      <c r="T723" s="37">
        <v>1</v>
      </c>
      <c r="U723" s="40" t="s">
        <v>41</v>
      </c>
      <c r="V723" s="37">
        <v>8812</v>
      </c>
      <c r="W723" s="40" t="s">
        <v>3091</v>
      </c>
      <c r="X723" s="40" t="s">
        <v>3092</v>
      </c>
      <c r="Y723" s="40" t="s">
        <v>45</v>
      </c>
      <c r="Z723" s="40" t="s">
        <v>3264</v>
      </c>
      <c r="AA723" s="41">
        <v>44824.396504629629</v>
      </c>
      <c r="AB723" s="40" t="s">
        <v>110</v>
      </c>
      <c r="AC723" s="10" t="str">
        <f>VLOOKUP(Data!$AB723,Name!$B:$F,2,FALSE)</f>
        <v>E-sarabun</v>
      </c>
      <c r="AD723" s="10" t="str">
        <f>VLOOKUP(Data!$AB723,Name!$B:$F,3,FALSE)</f>
        <v>CRA</v>
      </c>
      <c r="AE723" s="10" t="str">
        <f>VLOOKUP(Data!$AB723,Name!$B:$F,4,FALSE)</f>
        <v>Second tier</v>
      </c>
      <c r="AF723" s="10" t="str">
        <f>VLOOKUP(Data!$AB723,Name!$B:$F,5,FALSE)</f>
        <v>Second tier</v>
      </c>
      <c r="AG723" s="40" t="s">
        <v>47</v>
      </c>
      <c r="AH723" s="40" t="s">
        <v>48</v>
      </c>
      <c r="AI723" s="40" t="s">
        <v>97</v>
      </c>
      <c r="AJ723" s="40" t="s">
        <v>3094</v>
      </c>
      <c r="AK723" s="40" t="s">
        <v>561</v>
      </c>
      <c r="AL723" s="46"/>
      <c r="AM723" s="40" t="s">
        <v>39</v>
      </c>
      <c r="AN723" s="40" t="s">
        <v>53</v>
      </c>
      <c r="AO723" s="47">
        <v>0</v>
      </c>
      <c r="AP723" s="41">
        <v>44824.396504629629</v>
      </c>
      <c r="AQ723" s="48" t="s">
        <v>56</v>
      </c>
      <c r="AR723">
        <f t="shared" si="47"/>
        <v>9</v>
      </c>
      <c r="AS723" s="35">
        <v>0.38125000000000003</v>
      </c>
    </row>
    <row r="724" spans="1:45" ht="24" hidden="1" customHeight="1">
      <c r="A724" s="10" t="s">
        <v>35</v>
      </c>
      <c r="B724" s="10" t="s">
        <v>2348</v>
      </c>
      <c r="C724" s="42">
        <v>44824.605555555558</v>
      </c>
      <c r="D724" s="42">
        <v>44824.381944444445</v>
      </c>
      <c r="E724" s="10">
        <v>2022</v>
      </c>
      <c r="F724" s="10">
        <f t="shared" si="44"/>
        <v>9</v>
      </c>
      <c r="G724" s="10">
        <f t="shared" si="45"/>
        <v>20</v>
      </c>
      <c r="H724" s="50">
        <f t="shared" si="46"/>
        <v>0.38194444444444442</v>
      </c>
      <c r="I724" s="38" t="s">
        <v>37</v>
      </c>
      <c r="J724" s="38" t="s">
        <v>3265</v>
      </c>
      <c r="K724" s="36">
        <v>11853</v>
      </c>
      <c r="L724" s="39">
        <v>44834.542164351849</v>
      </c>
      <c r="M724" s="38" t="s">
        <v>38</v>
      </c>
      <c r="N724" s="38" t="s">
        <v>39</v>
      </c>
      <c r="O724" s="39"/>
      <c r="P724" s="38" t="s">
        <v>40</v>
      </c>
      <c r="Q724" s="38" t="s">
        <v>56</v>
      </c>
      <c r="R724" s="36">
        <v>1</v>
      </c>
      <c r="S724" s="38" t="s">
        <v>60</v>
      </c>
      <c r="T724" s="36">
        <v>0</v>
      </c>
      <c r="U724" s="38" t="s">
        <v>56</v>
      </c>
      <c r="V724" s="36">
        <v>5735</v>
      </c>
      <c r="W724" s="38" t="s">
        <v>3266</v>
      </c>
      <c r="X724" s="38" t="s">
        <v>3267</v>
      </c>
      <c r="Y724" s="38" t="s">
        <v>45</v>
      </c>
      <c r="Z724" s="38" t="s">
        <v>3268</v>
      </c>
      <c r="AA724" s="39">
        <v>44824.446412037039</v>
      </c>
      <c r="AB724" s="38" t="s">
        <v>72</v>
      </c>
      <c r="AC724" s="10" t="str">
        <f>VLOOKUP(Data!$AB724,Name!$B:$F,2,FALSE)</f>
        <v>IT Support</v>
      </c>
      <c r="AD724" s="10" t="str">
        <f>VLOOKUP(Data!$AB724,Name!$B:$F,3,FALSE)</f>
        <v>Point IT</v>
      </c>
      <c r="AE724" s="10" t="str">
        <f>VLOOKUP(Data!$AB724,Name!$B:$F,4,FALSE)</f>
        <v>Second tier</v>
      </c>
      <c r="AF724" s="10" t="str">
        <f>VLOOKUP(Data!$AB724,Name!$B:$F,5,FALSE)</f>
        <v>Onsite</v>
      </c>
      <c r="AG724" s="38" t="s">
        <v>52</v>
      </c>
      <c r="AH724" s="38" t="s">
        <v>48</v>
      </c>
      <c r="AI724" s="38" t="s">
        <v>474</v>
      </c>
      <c r="AJ724" s="38" t="s">
        <v>2691</v>
      </c>
      <c r="AK724" s="38" t="s">
        <v>691</v>
      </c>
      <c r="AL724" s="43"/>
      <c r="AM724" s="38" t="s">
        <v>39</v>
      </c>
      <c r="AN724" s="38" t="s">
        <v>50</v>
      </c>
      <c r="AO724" s="44">
        <v>0</v>
      </c>
      <c r="AP724" s="39">
        <v>44824.606053240743</v>
      </c>
      <c r="AQ724" s="45" t="s">
        <v>56</v>
      </c>
      <c r="AR724">
        <f t="shared" si="47"/>
        <v>9</v>
      </c>
      <c r="AS724" s="35">
        <v>0.38194444444444442</v>
      </c>
    </row>
    <row r="725" spans="1:45" ht="24" customHeight="1">
      <c r="A725" s="10" t="s">
        <v>35</v>
      </c>
      <c r="B725" s="10" t="s">
        <v>1527</v>
      </c>
      <c r="C725" s="42">
        <v>44824.685416666667</v>
      </c>
      <c r="D725" s="42">
        <v>44824.383333333331</v>
      </c>
      <c r="E725" s="10">
        <v>2022</v>
      </c>
      <c r="F725" s="10">
        <f t="shared" si="44"/>
        <v>9</v>
      </c>
      <c r="G725" s="10">
        <f t="shared" si="45"/>
        <v>20</v>
      </c>
      <c r="H725" s="50">
        <f t="shared" si="46"/>
        <v>0.3833333333333333</v>
      </c>
      <c r="I725" s="40" t="s">
        <v>384</v>
      </c>
      <c r="J725" s="40" t="s">
        <v>3269</v>
      </c>
      <c r="K725" s="37">
        <v>11854</v>
      </c>
      <c r="L725" s="41">
        <v>44834.383680555555</v>
      </c>
      <c r="M725" s="40" t="s">
        <v>38</v>
      </c>
      <c r="N725" s="40" t="s">
        <v>39</v>
      </c>
      <c r="O725" s="41"/>
      <c r="P725" s="40" t="s">
        <v>40</v>
      </c>
      <c r="Q725" s="40" t="s">
        <v>56</v>
      </c>
      <c r="R725" s="37">
        <v>1</v>
      </c>
      <c r="S725" s="40" t="s">
        <v>42</v>
      </c>
      <c r="T725" s="37">
        <v>0</v>
      </c>
      <c r="U725" s="40" t="s">
        <v>56</v>
      </c>
      <c r="V725" s="37">
        <v>5708</v>
      </c>
      <c r="W725" s="40" t="s">
        <v>435</v>
      </c>
      <c r="X725" s="40" t="s">
        <v>428</v>
      </c>
      <c r="Y725" s="40" t="s">
        <v>45</v>
      </c>
      <c r="Z725" s="40" t="s">
        <v>3270</v>
      </c>
      <c r="AA725" s="41">
        <v>44824.686030092591</v>
      </c>
      <c r="AB725" s="40" t="s">
        <v>106</v>
      </c>
      <c r="AC725" s="10" t="str">
        <f>VLOOKUP(Data!$AB725,Name!$B:$F,2,FALSE)</f>
        <v>SAP</v>
      </c>
      <c r="AD725" s="10" t="str">
        <f>VLOOKUP(Data!$AB725,Name!$B:$F,3,FALSE)</f>
        <v>CRA</v>
      </c>
      <c r="AE725" s="10" t="str">
        <f>VLOOKUP(Data!$AB725,Name!$B:$F,4,FALSE)</f>
        <v>Second tier</v>
      </c>
      <c r="AF725" s="10" t="str">
        <f>VLOOKUP(Data!$AB725,Name!$B:$F,5,FALSE)</f>
        <v>Second tier</v>
      </c>
      <c r="AG725" s="40" t="s">
        <v>47</v>
      </c>
      <c r="AH725" s="40" t="s">
        <v>48</v>
      </c>
      <c r="AI725" s="40" t="s">
        <v>107</v>
      </c>
      <c r="AJ725" s="40" t="s">
        <v>3271</v>
      </c>
      <c r="AK725" s="40" t="s">
        <v>600</v>
      </c>
      <c r="AL725" s="46"/>
      <c r="AM725" s="40" t="s">
        <v>39</v>
      </c>
      <c r="AN725" s="40" t="s">
        <v>50</v>
      </c>
      <c r="AO725" s="47">
        <v>0</v>
      </c>
      <c r="AP725" s="41">
        <v>44824.686030092591</v>
      </c>
      <c r="AQ725" s="48" t="s">
        <v>56</v>
      </c>
      <c r="AR725">
        <f t="shared" si="47"/>
        <v>9</v>
      </c>
      <c r="AS725" s="35">
        <v>0.3833333333333333</v>
      </c>
    </row>
    <row r="726" spans="1:45" ht="24" hidden="1" customHeight="1">
      <c r="A726" s="10" t="s">
        <v>35</v>
      </c>
      <c r="B726" s="10" t="s">
        <v>329</v>
      </c>
      <c r="C726" s="42">
        <v>44826.470833333333</v>
      </c>
      <c r="D726" s="42">
        <v>44824.383333333331</v>
      </c>
      <c r="E726" s="10">
        <v>2022</v>
      </c>
      <c r="F726" s="10">
        <f t="shared" si="44"/>
        <v>9</v>
      </c>
      <c r="G726" s="10">
        <f t="shared" si="45"/>
        <v>20</v>
      </c>
      <c r="H726" s="50">
        <f t="shared" si="46"/>
        <v>0.3833333333333333</v>
      </c>
      <c r="I726" s="38" t="s">
        <v>2615</v>
      </c>
      <c r="J726" s="38" t="s">
        <v>39</v>
      </c>
      <c r="K726" s="36">
        <v>11855</v>
      </c>
      <c r="L726" s="39">
        <v>44826.634097222224</v>
      </c>
      <c r="M726" s="38" t="s">
        <v>38</v>
      </c>
      <c r="N726" s="38" t="s">
        <v>39</v>
      </c>
      <c r="O726" s="39"/>
      <c r="P726" s="38" t="s">
        <v>40</v>
      </c>
      <c r="Q726" s="38" t="s">
        <v>56</v>
      </c>
      <c r="R726" s="36">
        <v>1</v>
      </c>
      <c r="S726" s="38" t="s">
        <v>92</v>
      </c>
      <c r="T726" s="36">
        <v>0</v>
      </c>
      <c r="U726" s="38" t="s">
        <v>41</v>
      </c>
      <c r="V726" s="36">
        <v>8652</v>
      </c>
      <c r="W726" s="38" t="s">
        <v>211</v>
      </c>
      <c r="X726" s="38" t="s">
        <v>2041</v>
      </c>
      <c r="Y726" s="38" t="s">
        <v>45</v>
      </c>
      <c r="Z726" s="38" t="s">
        <v>3272</v>
      </c>
      <c r="AA726" s="39">
        <v>44826.470995370371</v>
      </c>
      <c r="AB726" s="38" t="s">
        <v>106</v>
      </c>
      <c r="AC726" s="10" t="str">
        <f>VLOOKUP(Data!$AB726,Name!$B:$F,2,FALSE)</f>
        <v>SAP</v>
      </c>
      <c r="AD726" s="10" t="str">
        <f>VLOOKUP(Data!$AB726,Name!$B:$F,3,FALSE)</f>
        <v>CRA</v>
      </c>
      <c r="AE726" s="10" t="str">
        <f>VLOOKUP(Data!$AB726,Name!$B:$F,4,FALSE)</f>
        <v>Second tier</v>
      </c>
      <c r="AF726" s="10" t="str">
        <f>VLOOKUP(Data!$AB726,Name!$B:$F,5,FALSE)</f>
        <v>Second tier</v>
      </c>
      <c r="AG726" s="38" t="s">
        <v>47</v>
      </c>
      <c r="AH726" s="38" t="s">
        <v>48</v>
      </c>
      <c r="AI726" s="38" t="s">
        <v>330</v>
      </c>
      <c r="AJ726" s="38" t="s">
        <v>2304</v>
      </c>
      <c r="AK726" s="38" t="s">
        <v>1256</v>
      </c>
      <c r="AL726" s="43"/>
      <c r="AM726" s="38" t="s">
        <v>39</v>
      </c>
      <c r="AN726" s="38" t="s">
        <v>53</v>
      </c>
      <c r="AO726" s="44">
        <v>0</v>
      </c>
      <c r="AP726" s="39">
        <v>44826.470995370371</v>
      </c>
      <c r="AQ726" s="45" t="s">
        <v>56</v>
      </c>
      <c r="AR726">
        <f t="shared" si="47"/>
        <v>9</v>
      </c>
      <c r="AS726" s="35">
        <v>0.3833333333333333</v>
      </c>
    </row>
    <row r="727" spans="1:45" ht="24" hidden="1" customHeight="1">
      <c r="A727" s="10" t="s">
        <v>35</v>
      </c>
      <c r="B727" s="10" t="s">
        <v>329</v>
      </c>
      <c r="C727" s="10"/>
      <c r="D727" s="42">
        <v>44824.386805555558</v>
      </c>
      <c r="E727" s="10">
        <v>2022</v>
      </c>
      <c r="F727" s="10">
        <f t="shared" si="44"/>
        <v>9</v>
      </c>
      <c r="G727" s="10">
        <f t="shared" si="45"/>
        <v>20</v>
      </c>
      <c r="H727" s="50">
        <f t="shared" si="46"/>
        <v>0.38680555555555557</v>
      </c>
      <c r="I727" s="40" t="s">
        <v>37</v>
      </c>
      <c r="J727" s="40" t="s">
        <v>39</v>
      </c>
      <c r="K727" s="37">
        <v>11856</v>
      </c>
      <c r="L727" s="41">
        <v>44831.625</v>
      </c>
      <c r="M727" s="40" t="s">
        <v>38</v>
      </c>
      <c r="N727" s="40" t="s">
        <v>39</v>
      </c>
      <c r="O727" s="41"/>
      <c r="P727" s="40" t="s">
        <v>40</v>
      </c>
      <c r="Q727" s="40" t="s">
        <v>56</v>
      </c>
      <c r="R727" s="37">
        <v>2</v>
      </c>
      <c r="S727" s="40" t="s">
        <v>210</v>
      </c>
      <c r="T727" s="37">
        <v>0</v>
      </c>
      <c r="U727" s="40" t="s">
        <v>41</v>
      </c>
      <c r="V727" s="37">
        <v>8605</v>
      </c>
      <c r="W727" s="40" t="s">
        <v>741</v>
      </c>
      <c r="X727" s="40" t="s">
        <v>742</v>
      </c>
      <c r="Y727" s="40" t="s">
        <v>39</v>
      </c>
      <c r="Z727" s="40" t="s">
        <v>39</v>
      </c>
      <c r="AA727" s="41"/>
      <c r="AB727" s="40" t="s">
        <v>149</v>
      </c>
      <c r="AC727" s="10" t="str">
        <f>VLOOKUP(Data!$AB727,Name!$B:$F,2,FALSE)</f>
        <v>Application Support</v>
      </c>
      <c r="AD727" s="10" t="str">
        <f>VLOOKUP(Data!$AB727,Name!$B:$F,3,FALSE)</f>
        <v>CRA</v>
      </c>
      <c r="AE727" s="10" t="str">
        <f>VLOOKUP(Data!$AB727,Name!$B:$F,4,FALSE)</f>
        <v>Second tier</v>
      </c>
      <c r="AF727" s="10" t="str">
        <f>VLOOKUP(Data!$AB727,Name!$B:$F,5,FALSE)</f>
        <v>Second tier</v>
      </c>
      <c r="AG727" s="40" t="s">
        <v>47</v>
      </c>
      <c r="AH727" s="40" t="s">
        <v>160</v>
      </c>
      <c r="AI727" s="40" t="s">
        <v>330</v>
      </c>
      <c r="AJ727" s="40" t="s">
        <v>2546</v>
      </c>
      <c r="AK727" s="40" t="s">
        <v>1598</v>
      </c>
      <c r="AL727" s="46"/>
      <c r="AM727" s="40" t="s">
        <v>39</v>
      </c>
      <c r="AN727" s="40" t="s">
        <v>53</v>
      </c>
      <c r="AO727" s="47">
        <v>0</v>
      </c>
      <c r="AP727" s="41">
        <v>44833.506331018521</v>
      </c>
      <c r="AQ727" s="48" t="s">
        <v>56</v>
      </c>
      <c r="AR727">
        <f t="shared" si="47"/>
        <v>9</v>
      </c>
      <c r="AS727" s="35">
        <v>0.38680555555555557</v>
      </c>
    </row>
    <row r="728" spans="1:45" ht="24" customHeight="1">
      <c r="A728" s="10" t="s">
        <v>35</v>
      </c>
      <c r="B728" s="10" t="s">
        <v>1527</v>
      </c>
      <c r="C728" s="42">
        <v>44824.606249999997</v>
      </c>
      <c r="D728" s="42">
        <v>44824.388194444444</v>
      </c>
      <c r="E728" s="10">
        <v>2022</v>
      </c>
      <c r="F728" s="10">
        <f t="shared" si="44"/>
        <v>9</v>
      </c>
      <c r="G728" s="10">
        <f t="shared" si="45"/>
        <v>20</v>
      </c>
      <c r="H728" s="50">
        <f t="shared" si="46"/>
        <v>0.38819444444444445</v>
      </c>
      <c r="I728" s="38" t="s">
        <v>37</v>
      </c>
      <c r="J728" s="38" t="s">
        <v>3273</v>
      </c>
      <c r="K728" s="36">
        <v>11857</v>
      </c>
      <c r="L728" s="39">
        <v>44834.591817129629</v>
      </c>
      <c r="M728" s="38" t="s">
        <v>38</v>
      </c>
      <c r="N728" s="38" t="s">
        <v>39</v>
      </c>
      <c r="O728" s="39"/>
      <c r="P728" s="38" t="s">
        <v>40</v>
      </c>
      <c r="Q728" s="38" t="s">
        <v>56</v>
      </c>
      <c r="R728" s="36">
        <v>1</v>
      </c>
      <c r="S728" s="38" t="s">
        <v>119</v>
      </c>
      <c r="T728" s="36">
        <v>0</v>
      </c>
      <c r="U728" s="38" t="s">
        <v>56</v>
      </c>
      <c r="V728" s="36">
        <v>642171908</v>
      </c>
      <c r="W728" s="38" t="s">
        <v>172</v>
      </c>
      <c r="X728" s="38" t="s">
        <v>2065</v>
      </c>
      <c r="Y728" s="38" t="s">
        <v>45</v>
      </c>
      <c r="Z728" s="38" t="s">
        <v>3274</v>
      </c>
      <c r="AA728" s="39">
        <v>44824.403090277781</v>
      </c>
      <c r="AB728" s="38" t="s">
        <v>85</v>
      </c>
      <c r="AC728" s="10" t="str">
        <f>VLOOKUP(Data!$AB728,Name!$B:$F,2,FALSE)</f>
        <v>IT Support</v>
      </c>
      <c r="AD728" s="10" t="str">
        <f>VLOOKUP(Data!$AB728,Name!$B:$F,3,FALSE)</f>
        <v>Point IT</v>
      </c>
      <c r="AE728" s="10" t="str">
        <f>VLOOKUP(Data!$AB728,Name!$B:$F,4,FALSE)</f>
        <v>Second tier</v>
      </c>
      <c r="AF728" s="10" t="str">
        <f>VLOOKUP(Data!$AB728,Name!$B:$F,5,FALSE)</f>
        <v>Onsite</v>
      </c>
      <c r="AG728" s="38" t="s">
        <v>47</v>
      </c>
      <c r="AH728" s="38" t="s">
        <v>48</v>
      </c>
      <c r="AI728" s="38" t="s">
        <v>1002</v>
      </c>
      <c r="AJ728" s="38" t="s">
        <v>3275</v>
      </c>
      <c r="AK728" s="38" t="s">
        <v>174</v>
      </c>
      <c r="AL728" s="43"/>
      <c r="AM728" s="38" t="s">
        <v>39</v>
      </c>
      <c r="AN728" s="38" t="s">
        <v>50</v>
      </c>
      <c r="AO728" s="44">
        <v>0</v>
      </c>
      <c r="AP728" s="39">
        <v>44824.606400462966</v>
      </c>
      <c r="AQ728" s="45" t="s">
        <v>56</v>
      </c>
      <c r="AR728">
        <f t="shared" si="47"/>
        <v>9</v>
      </c>
      <c r="AS728" s="35">
        <v>0.38819444444444445</v>
      </c>
    </row>
    <row r="729" spans="1:45" ht="24" hidden="1" customHeight="1">
      <c r="A729" s="10" t="s">
        <v>35</v>
      </c>
      <c r="B729" s="10" t="s">
        <v>499</v>
      </c>
      <c r="C729" s="10"/>
      <c r="D729" s="42">
        <v>44824.39166666667</v>
      </c>
      <c r="E729" s="10">
        <v>2022</v>
      </c>
      <c r="F729" s="10">
        <f t="shared" si="44"/>
        <v>9</v>
      </c>
      <c r="G729" s="10">
        <f t="shared" si="45"/>
        <v>20</v>
      </c>
      <c r="H729" s="50">
        <f t="shared" si="46"/>
        <v>0.39166666666666666</v>
      </c>
      <c r="I729" s="40" t="s">
        <v>37</v>
      </c>
      <c r="J729" s="40" t="s">
        <v>3276</v>
      </c>
      <c r="K729" s="37">
        <v>11858</v>
      </c>
      <c r="L729" s="41">
        <v>44838.660578703704</v>
      </c>
      <c r="M729" s="40" t="s">
        <v>3277</v>
      </c>
      <c r="N729" s="40" t="s">
        <v>45</v>
      </c>
      <c r="O729" s="41">
        <v>44824.664675925924</v>
      </c>
      <c r="P729" s="40" t="s">
        <v>40</v>
      </c>
      <c r="Q729" s="40" t="s">
        <v>56</v>
      </c>
      <c r="R729" s="37">
        <v>4</v>
      </c>
      <c r="S729" s="40" t="s">
        <v>452</v>
      </c>
      <c r="T729" s="37">
        <v>3</v>
      </c>
      <c r="U729" s="40" t="s">
        <v>56</v>
      </c>
      <c r="V729" s="37">
        <v>814484533</v>
      </c>
      <c r="W729" s="40" t="s">
        <v>3278</v>
      </c>
      <c r="X729" s="40" t="s">
        <v>3279</v>
      </c>
      <c r="Y729" s="40" t="s">
        <v>39</v>
      </c>
      <c r="Z729" s="40" t="s">
        <v>39</v>
      </c>
      <c r="AA729" s="41"/>
      <c r="AB729" s="40" t="s">
        <v>159</v>
      </c>
      <c r="AC729" s="10" t="str">
        <f>VLOOKUP(Data!$AB729,Name!$B:$F,2,FALSE)</f>
        <v>Programer</v>
      </c>
      <c r="AD729" s="10" t="str">
        <f>VLOOKUP(Data!$AB729,Name!$B:$F,3,FALSE)</f>
        <v>CRA</v>
      </c>
      <c r="AE729" s="10" t="str">
        <f>VLOOKUP(Data!$AB729,Name!$B:$F,4,FALSE)</f>
        <v>Second tier</v>
      </c>
      <c r="AF729" s="10" t="str">
        <f>VLOOKUP(Data!$AB729,Name!$B:$F,5,FALSE)</f>
        <v>Second tier</v>
      </c>
      <c r="AG729" s="40" t="s">
        <v>47</v>
      </c>
      <c r="AH729" s="40" t="s">
        <v>160</v>
      </c>
      <c r="AI729" s="40" t="s">
        <v>502</v>
      </c>
      <c r="AJ729" s="40" t="s">
        <v>3280</v>
      </c>
      <c r="AK729" s="40" t="s">
        <v>1014</v>
      </c>
      <c r="AL729" s="46"/>
      <c r="AM729" s="40" t="s">
        <v>39</v>
      </c>
      <c r="AN729" s="40" t="s">
        <v>53</v>
      </c>
      <c r="AO729" s="47">
        <v>0</v>
      </c>
      <c r="AP729" s="41">
        <v>44838.476550925923</v>
      </c>
      <c r="AQ729" s="48" t="s">
        <v>56</v>
      </c>
      <c r="AR729">
        <f t="shared" si="47"/>
        <v>9</v>
      </c>
      <c r="AS729" s="35">
        <v>0.39166666666666666</v>
      </c>
    </row>
    <row r="730" spans="1:45" ht="24" hidden="1" customHeight="1">
      <c r="A730" s="10" t="s">
        <v>35</v>
      </c>
      <c r="B730" s="10" t="s">
        <v>329</v>
      </c>
      <c r="C730" s="42">
        <v>44828.399305555555</v>
      </c>
      <c r="D730" s="42">
        <v>44824.393055555556</v>
      </c>
      <c r="E730" s="10">
        <v>2022</v>
      </c>
      <c r="F730" s="10">
        <f t="shared" si="44"/>
        <v>9</v>
      </c>
      <c r="G730" s="10">
        <f t="shared" si="45"/>
        <v>20</v>
      </c>
      <c r="H730" s="50">
        <f t="shared" si="46"/>
        <v>0.39305555555555555</v>
      </c>
      <c r="I730" s="38" t="s">
        <v>37</v>
      </c>
      <c r="J730" s="38" t="s">
        <v>39</v>
      </c>
      <c r="K730" s="36">
        <v>11859</v>
      </c>
      <c r="L730" s="39">
        <v>44830.604166666664</v>
      </c>
      <c r="M730" s="38" t="s">
        <v>38</v>
      </c>
      <c r="N730" s="38" t="s">
        <v>39</v>
      </c>
      <c r="O730" s="39"/>
      <c r="P730" s="38" t="s">
        <v>40</v>
      </c>
      <c r="Q730" s="38" t="s">
        <v>56</v>
      </c>
      <c r="R730" s="36">
        <v>2</v>
      </c>
      <c r="S730" s="38" t="s">
        <v>518</v>
      </c>
      <c r="T730" s="36">
        <v>0</v>
      </c>
      <c r="U730" s="38" t="s">
        <v>41</v>
      </c>
      <c r="V730" s="36">
        <v>622936244</v>
      </c>
      <c r="W730" s="38" t="s">
        <v>3281</v>
      </c>
      <c r="X730" s="38" t="s">
        <v>3282</v>
      </c>
      <c r="Y730" s="38" t="s">
        <v>45</v>
      </c>
      <c r="Z730" s="38" t="s">
        <v>3283</v>
      </c>
      <c r="AA730" s="39">
        <v>44826.372800925928</v>
      </c>
      <c r="AB730" s="38" t="s">
        <v>215</v>
      </c>
      <c r="AC730" s="10" t="str">
        <f>VLOOKUP(Data!$AB730,Name!$B:$F,2,FALSE)</f>
        <v>IT Support</v>
      </c>
      <c r="AD730" s="10" t="str">
        <f>VLOOKUP(Data!$AB730,Name!$B:$F,3,FALSE)</f>
        <v>CRA</v>
      </c>
      <c r="AE730" s="10" t="str">
        <f>VLOOKUP(Data!$AB730,Name!$B:$F,4,FALSE)</f>
        <v>Second tier</v>
      </c>
      <c r="AF730" s="10" t="str">
        <f>VLOOKUP(Data!$AB730,Name!$B:$F,5,FALSE)</f>
        <v>Onsite</v>
      </c>
      <c r="AG730" s="38" t="s">
        <v>47</v>
      </c>
      <c r="AH730" s="38" t="s">
        <v>48</v>
      </c>
      <c r="AI730" s="38" t="s">
        <v>425</v>
      </c>
      <c r="AJ730" s="38" t="s">
        <v>3284</v>
      </c>
      <c r="AK730" s="38" t="s">
        <v>174</v>
      </c>
      <c r="AL730" s="43"/>
      <c r="AM730" s="38" t="s">
        <v>39</v>
      </c>
      <c r="AN730" s="38" t="s">
        <v>53</v>
      </c>
      <c r="AO730" s="44">
        <v>0</v>
      </c>
      <c r="AP730" s="39">
        <v>44828.41028935185</v>
      </c>
      <c r="AQ730" s="45" t="s">
        <v>56</v>
      </c>
      <c r="AR730">
        <f t="shared" si="47"/>
        <v>9</v>
      </c>
      <c r="AS730" s="35">
        <v>0.39305555555555555</v>
      </c>
    </row>
    <row r="731" spans="1:45" ht="24" hidden="1" customHeight="1">
      <c r="A731" s="10" t="s">
        <v>35</v>
      </c>
      <c r="B731" s="10" t="s">
        <v>171</v>
      </c>
      <c r="C731" s="42">
        <v>44824.607638888891</v>
      </c>
      <c r="D731" s="42">
        <v>44824.393055555556</v>
      </c>
      <c r="E731" s="10">
        <v>2022</v>
      </c>
      <c r="F731" s="10">
        <f t="shared" si="44"/>
        <v>9</v>
      </c>
      <c r="G731" s="10">
        <f t="shared" si="45"/>
        <v>20</v>
      </c>
      <c r="H731" s="50">
        <f t="shared" si="46"/>
        <v>0.39305555555555555</v>
      </c>
      <c r="I731" s="40" t="s">
        <v>37</v>
      </c>
      <c r="J731" s="40" t="s">
        <v>3285</v>
      </c>
      <c r="K731" s="37">
        <v>11860</v>
      </c>
      <c r="L731" s="41">
        <v>44827.468877314815</v>
      </c>
      <c r="M731" s="40" t="s">
        <v>38</v>
      </c>
      <c r="N731" s="40" t="s">
        <v>39</v>
      </c>
      <c r="O731" s="41"/>
      <c r="P731" s="40" t="s">
        <v>40</v>
      </c>
      <c r="Q731" s="40" t="s">
        <v>56</v>
      </c>
      <c r="R731" s="37">
        <v>1</v>
      </c>
      <c r="S731" s="40" t="s">
        <v>42</v>
      </c>
      <c r="T731" s="37">
        <v>0</v>
      </c>
      <c r="U731" s="40" t="s">
        <v>41</v>
      </c>
      <c r="V731" s="37">
        <v>8414</v>
      </c>
      <c r="W731" s="40" t="s">
        <v>675</v>
      </c>
      <c r="X731" s="40" t="s">
        <v>676</v>
      </c>
      <c r="Y731" s="40" t="s">
        <v>45</v>
      </c>
      <c r="Z731" s="40" t="s">
        <v>3286</v>
      </c>
      <c r="AA731" s="41">
        <v>44824.415821759256</v>
      </c>
      <c r="AB731" s="40" t="s">
        <v>149</v>
      </c>
      <c r="AC731" s="10" t="str">
        <f>VLOOKUP(Data!$AB731,Name!$B:$F,2,FALSE)</f>
        <v>Application Support</v>
      </c>
      <c r="AD731" s="10" t="str">
        <f>VLOOKUP(Data!$AB731,Name!$B:$F,3,FALSE)</f>
        <v>CRA</v>
      </c>
      <c r="AE731" s="10" t="str">
        <f>VLOOKUP(Data!$AB731,Name!$B:$F,4,FALSE)</f>
        <v>Second tier</v>
      </c>
      <c r="AF731" s="10" t="str">
        <f>VLOOKUP(Data!$AB731,Name!$B:$F,5,FALSE)</f>
        <v>Second tier</v>
      </c>
      <c r="AG731" s="40" t="s">
        <v>47</v>
      </c>
      <c r="AH731" s="40" t="s">
        <v>48</v>
      </c>
      <c r="AI731" s="40" t="s">
        <v>190</v>
      </c>
      <c r="AJ731" s="40" t="s">
        <v>677</v>
      </c>
      <c r="AK731" s="40" t="s">
        <v>1304</v>
      </c>
      <c r="AL731" s="46">
        <v>44686</v>
      </c>
      <c r="AM731" s="40" t="s">
        <v>39</v>
      </c>
      <c r="AN731" s="40" t="s">
        <v>50</v>
      </c>
      <c r="AO731" s="47">
        <v>0</v>
      </c>
      <c r="AP731" s="41">
        <v>44824.856562499997</v>
      </c>
      <c r="AQ731" s="48" t="s">
        <v>56</v>
      </c>
      <c r="AR731">
        <f t="shared" si="47"/>
        <v>9</v>
      </c>
      <c r="AS731" s="35">
        <v>0.39305555555555555</v>
      </c>
    </row>
    <row r="732" spans="1:45" ht="24" customHeight="1">
      <c r="A732" s="10" t="s">
        <v>35</v>
      </c>
      <c r="B732" s="10" t="s">
        <v>1527</v>
      </c>
      <c r="C732" s="42">
        <v>44824.60833333333</v>
      </c>
      <c r="D732" s="42">
        <v>44824.395138888889</v>
      </c>
      <c r="E732" s="10">
        <v>2022</v>
      </c>
      <c r="F732" s="10">
        <f t="shared" si="44"/>
        <v>9</v>
      </c>
      <c r="G732" s="10">
        <f t="shared" si="45"/>
        <v>20</v>
      </c>
      <c r="H732" s="50">
        <f t="shared" si="46"/>
        <v>0.39513888888888887</v>
      </c>
      <c r="I732" s="38" t="s">
        <v>37</v>
      </c>
      <c r="J732" s="38" t="s">
        <v>3287</v>
      </c>
      <c r="K732" s="36">
        <v>11861</v>
      </c>
      <c r="L732" s="39">
        <v>44834.5778587963</v>
      </c>
      <c r="M732" s="38" t="s">
        <v>38</v>
      </c>
      <c r="N732" s="38" t="s">
        <v>39</v>
      </c>
      <c r="O732" s="39"/>
      <c r="P732" s="38" t="s">
        <v>40</v>
      </c>
      <c r="Q732" s="38" t="s">
        <v>56</v>
      </c>
      <c r="R732" s="36">
        <v>1</v>
      </c>
      <c r="S732" s="38" t="s">
        <v>453</v>
      </c>
      <c r="T732" s="36">
        <v>0</v>
      </c>
      <c r="U732" s="38" t="s">
        <v>56</v>
      </c>
      <c r="V732" s="36">
        <v>6807</v>
      </c>
      <c r="W732" s="38" t="s">
        <v>952</v>
      </c>
      <c r="X732" s="38" t="s">
        <v>953</v>
      </c>
      <c r="Y732" s="38" t="s">
        <v>45</v>
      </c>
      <c r="Z732" s="38" t="s">
        <v>3288</v>
      </c>
      <c r="AA732" s="39">
        <v>44824.426550925928</v>
      </c>
      <c r="AB732" s="38" t="s">
        <v>94</v>
      </c>
      <c r="AC732" s="10" t="str">
        <f>VLOOKUP(Data!$AB732,Name!$B:$F,2,FALSE)</f>
        <v>IT Support</v>
      </c>
      <c r="AD732" s="10" t="str">
        <f>VLOOKUP(Data!$AB732,Name!$B:$F,3,FALSE)</f>
        <v>Point IT</v>
      </c>
      <c r="AE732" s="10" t="str">
        <f>VLOOKUP(Data!$AB732,Name!$B:$F,4,FALSE)</f>
        <v>Second tier</v>
      </c>
      <c r="AF732" s="10" t="str">
        <f>VLOOKUP(Data!$AB732,Name!$B:$F,5,FALSE)</f>
        <v>Onsite</v>
      </c>
      <c r="AG732" s="38" t="s">
        <v>47</v>
      </c>
      <c r="AH732" s="38" t="s">
        <v>48</v>
      </c>
      <c r="AI732" s="38" t="s">
        <v>455</v>
      </c>
      <c r="AJ732" s="38" t="s">
        <v>3289</v>
      </c>
      <c r="AK732" s="38" t="s">
        <v>613</v>
      </c>
      <c r="AL732" s="43"/>
      <c r="AM732" s="38" t="s">
        <v>39</v>
      </c>
      <c r="AN732" s="38" t="s">
        <v>50</v>
      </c>
      <c r="AO732" s="44">
        <v>0</v>
      </c>
      <c r="AP732" s="39">
        <v>44824.608414351853</v>
      </c>
      <c r="AQ732" s="45" t="s">
        <v>56</v>
      </c>
      <c r="AR732">
        <f t="shared" si="47"/>
        <v>9</v>
      </c>
      <c r="AS732" s="35">
        <v>0.39513888888888887</v>
      </c>
    </row>
    <row r="733" spans="1:45" ht="24" hidden="1" customHeight="1">
      <c r="A733" s="10" t="s">
        <v>35</v>
      </c>
      <c r="B733" s="10" t="s">
        <v>178</v>
      </c>
      <c r="C733" s="42">
        <v>44824.609027777777</v>
      </c>
      <c r="D733" s="42">
        <v>44824.395833333336</v>
      </c>
      <c r="E733" s="10">
        <v>2022</v>
      </c>
      <c r="F733" s="10">
        <f t="shared" si="44"/>
        <v>9</v>
      </c>
      <c r="G733" s="10">
        <f t="shared" si="45"/>
        <v>20</v>
      </c>
      <c r="H733" s="50">
        <f t="shared" si="46"/>
        <v>0.39583333333333331</v>
      </c>
      <c r="I733" s="40" t="s">
        <v>37</v>
      </c>
      <c r="J733" s="40" t="s">
        <v>39</v>
      </c>
      <c r="K733" s="37">
        <v>11862</v>
      </c>
      <c r="L733" s="41">
        <v>44826.707696759258</v>
      </c>
      <c r="M733" s="40" t="s">
        <v>38</v>
      </c>
      <c r="N733" s="40" t="s">
        <v>39</v>
      </c>
      <c r="O733" s="41"/>
      <c r="P733" s="40" t="s">
        <v>40</v>
      </c>
      <c r="Q733" s="40" t="s">
        <v>56</v>
      </c>
      <c r="R733" s="37">
        <v>1</v>
      </c>
      <c r="S733" s="40" t="s">
        <v>73</v>
      </c>
      <c r="T733" s="37">
        <v>0</v>
      </c>
      <c r="U733" s="40" t="s">
        <v>41</v>
      </c>
      <c r="V733" s="37">
        <v>8153</v>
      </c>
      <c r="W733" s="40" t="s">
        <v>260</v>
      </c>
      <c r="X733" s="40" t="s">
        <v>261</v>
      </c>
      <c r="Y733" s="40" t="s">
        <v>45</v>
      </c>
      <c r="Z733" s="40" t="s">
        <v>3290</v>
      </c>
      <c r="AA733" s="41">
        <v>44824.547418981485</v>
      </c>
      <c r="AB733" s="40" t="s">
        <v>67</v>
      </c>
      <c r="AC733" s="10" t="str">
        <f>VLOOKUP(Data!$AB733,Name!$B:$F,2,FALSE)</f>
        <v>IT Support</v>
      </c>
      <c r="AD733" s="10" t="str">
        <f>VLOOKUP(Data!$AB733,Name!$B:$F,3,FALSE)</f>
        <v>Point IT</v>
      </c>
      <c r="AE733" s="10" t="str">
        <f>VLOOKUP(Data!$AB733,Name!$B:$F,4,FALSE)</f>
        <v>Second tier</v>
      </c>
      <c r="AF733" s="10" t="str">
        <f>VLOOKUP(Data!$AB733,Name!$B:$F,5,FALSE)</f>
        <v>Onsite</v>
      </c>
      <c r="AG733" s="40" t="s">
        <v>47</v>
      </c>
      <c r="AH733" s="40" t="s">
        <v>48</v>
      </c>
      <c r="AI733" s="40" t="s">
        <v>182</v>
      </c>
      <c r="AJ733" s="40" t="s">
        <v>262</v>
      </c>
      <c r="AK733" s="40" t="s">
        <v>670</v>
      </c>
      <c r="AL733" s="46"/>
      <c r="AM733" s="40" t="s">
        <v>39</v>
      </c>
      <c r="AN733" s="40" t="s">
        <v>53</v>
      </c>
      <c r="AO733" s="47">
        <v>0</v>
      </c>
      <c r="AP733" s="41">
        <v>44824.609085648146</v>
      </c>
      <c r="AQ733" s="48" t="s">
        <v>56</v>
      </c>
      <c r="AR733">
        <f t="shared" si="47"/>
        <v>9</v>
      </c>
      <c r="AS733" s="35">
        <v>0.39583333333333331</v>
      </c>
    </row>
    <row r="734" spans="1:45" ht="24" hidden="1" customHeight="1">
      <c r="A734" s="10" t="s">
        <v>35</v>
      </c>
      <c r="B734" s="10" t="s">
        <v>178</v>
      </c>
      <c r="C734" s="42">
        <v>44824.609027777777</v>
      </c>
      <c r="D734" s="42">
        <v>44824.40902777778</v>
      </c>
      <c r="E734" s="10">
        <v>2022</v>
      </c>
      <c r="F734" s="10">
        <f t="shared" si="44"/>
        <v>9</v>
      </c>
      <c r="G734" s="10">
        <f t="shared" si="45"/>
        <v>20</v>
      </c>
      <c r="H734" s="50">
        <f t="shared" si="46"/>
        <v>0.40902777777777777</v>
      </c>
      <c r="I734" s="38" t="s">
        <v>37</v>
      </c>
      <c r="J734" s="38" t="s">
        <v>3291</v>
      </c>
      <c r="K734" s="36">
        <v>11863</v>
      </c>
      <c r="L734" s="39">
        <v>44834.477488425924</v>
      </c>
      <c r="M734" s="38" t="s">
        <v>38</v>
      </c>
      <c r="N734" s="38" t="s">
        <v>39</v>
      </c>
      <c r="O734" s="39"/>
      <c r="P734" s="38" t="s">
        <v>40</v>
      </c>
      <c r="Q734" s="38" t="s">
        <v>56</v>
      </c>
      <c r="R734" s="36">
        <v>1</v>
      </c>
      <c r="S734" s="38" t="s">
        <v>73</v>
      </c>
      <c r="T734" s="36">
        <v>0</v>
      </c>
      <c r="U734" s="38" t="s">
        <v>56</v>
      </c>
      <c r="V734" s="36">
        <v>8633</v>
      </c>
      <c r="W734" s="38" t="s">
        <v>213</v>
      </c>
      <c r="X734" s="38" t="s">
        <v>214</v>
      </c>
      <c r="Y734" s="38" t="s">
        <v>45</v>
      </c>
      <c r="Z734" s="38" t="s">
        <v>3292</v>
      </c>
      <c r="AA734" s="39">
        <v>44824.541435185187</v>
      </c>
      <c r="AB734" s="38" t="s">
        <v>58</v>
      </c>
      <c r="AC734" s="10" t="str">
        <f>VLOOKUP(Data!$AB734,Name!$B:$F,2,FALSE)</f>
        <v>IT Support</v>
      </c>
      <c r="AD734" s="10" t="str">
        <f>VLOOKUP(Data!$AB734,Name!$B:$F,3,FALSE)</f>
        <v>Point IT</v>
      </c>
      <c r="AE734" s="10" t="str">
        <f>VLOOKUP(Data!$AB734,Name!$B:$F,4,FALSE)</f>
        <v>Second tier</v>
      </c>
      <c r="AF734" s="10" t="str">
        <f>VLOOKUP(Data!$AB734,Name!$B:$F,5,FALSE)</f>
        <v>Onsite</v>
      </c>
      <c r="AG734" s="38" t="s">
        <v>47</v>
      </c>
      <c r="AH734" s="38" t="s">
        <v>48</v>
      </c>
      <c r="AI734" s="38" t="s">
        <v>182</v>
      </c>
      <c r="AJ734" s="38" t="s">
        <v>3293</v>
      </c>
      <c r="AK734" s="38" t="s">
        <v>786</v>
      </c>
      <c r="AL734" s="43">
        <v>44686</v>
      </c>
      <c r="AM734" s="38" t="s">
        <v>39</v>
      </c>
      <c r="AN734" s="38" t="s">
        <v>53</v>
      </c>
      <c r="AO734" s="44">
        <v>0</v>
      </c>
      <c r="AP734" s="39">
        <v>44824.611724537041</v>
      </c>
      <c r="AQ734" s="45" t="s">
        <v>56</v>
      </c>
      <c r="AR734">
        <f t="shared" si="47"/>
        <v>9</v>
      </c>
      <c r="AS734" s="35">
        <v>0.40902777777777777</v>
      </c>
    </row>
    <row r="735" spans="1:45" ht="24" hidden="1" customHeight="1">
      <c r="A735" s="10" t="s">
        <v>35</v>
      </c>
      <c r="B735" s="10" t="s">
        <v>2348</v>
      </c>
      <c r="C735" s="42">
        <v>44824.686111111114</v>
      </c>
      <c r="D735" s="42">
        <v>44824.40902777778</v>
      </c>
      <c r="E735" s="10">
        <v>2022</v>
      </c>
      <c r="F735" s="10">
        <f t="shared" si="44"/>
        <v>9</v>
      </c>
      <c r="G735" s="10">
        <f t="shared" si="45"/>
        <v>20</v>
      </c>
      <c r="H735" s="50">
        <f t="shared" si="46"/>
        <v>0.40902777777777777</v>
      </c>
      <c r="I735" s="40" t="s">
        <v>37</v>
      </c>
      <c r="J735" s="40" t="s">
        <v>3294</v>
      </c>
      <c r="K735" s="37">
        <v>11864</v>
      </c>
      <c r="L735" s="41">
        <v>44834.41201388889</v>
      </c>
      <c r="M735" s="40" t="s">
        <v>38</v>
      </c>
      <c r="N735" s="40" t="s">
        <v>39</v>
      </c>
      <c r="O735" s="41"/>
      <c r="P735" s="40" t="s">
        <v>40</v>
      </c>
      <c r="Q735" s="40" t="s">
        <v>56</v>
      </c>
      <c r="R735" s="37">
        <v>1</v>
      </c>
      <c r="S735" s="40" t="s">
        <v>82</v>
      </c>
      <c r="T735" s="37">
        <v>0</v>
      </c>
      <c r="U735" s="40" t="s">
        <v>56</v>
      </c>
      <c r="V735" s="37">
        <v>894087904</v>
      </c>
      <c r="W735" s="40" t="s">
        <v>3055</v>
      </c>
      <c r="X735" s="40" t="s">
        <v>3056</v>
      </c>
      <c r="Y735" s="40" t="s">
        <v>45</v>
      </c>
      <c r="Z735" s="40" t="s">
        <v>3295</v>
      </c>
      <c r="AA735" s="41">
        <v>44824.684050925927</v>
      </c>
      <c r="AB735" s="40" t="s">
        <v>59</v>
      </c>
      <c r="AC735" s="10" t="str">
        <f>VLOOKUP(Data!$AB735,Name!$B:$F,2,FALSE)</f>
        <v>PC Team</v>
      </c>
      <c r="AD735" s="10" t="str">
        <f>VLOOKUP(Data!$AB735,Name!$B:$F,3,FALSE)</f>
        <v>7Sense (Lenovo)</v>
      </c>
      <c r="AE735" s="10" t="str">
        <f>VLOOKUP(Data!$AB735,Name!$B:$F,4,FALSE)</f>
        <v>Second tier</v>
      </c>
      <c r="AF735" s="10" t="str">
        <f>VLOOKUP(Data!$AB735,Name!$B:$F,5,FALSE)</f>
        <v>Onsite</v>
      </c>
      <c r="AG735" s="40" t="s">
        <v>47</v>
      </c>
      <c r="AH735" s="40" t="s">
        <v>48</v>
      </c>
      <c r="AI735" s="40" t="s">
        <v>474</v>
      </c>
      <c r="AJ735" s="40" t="s">
        <v>102</v>
      </c>
      <c r="AK735" s="40" t="s">
        <v>570</v>
      </c>
      <c r="AL735" s="46"/>
      <c r="AM735" s="40" t="s">
        <v>39</v>
      </c>
      <c r="AN735" s="40" t="s">
        <v>50</v>
      </c>
      <c r="AO735" s="47">
        <v>0</v>
      </c>
      <c r="AP735" s="41">
        <v>44824.686319444445</v>
      </c>
      <c r="AQ735" s="48" t="s">
        <v>56</v>
      </c>
      <c r="AR735">
        <f t="shared" si="47"/>
        <v>9</v>
      </c>
      <c r="AS735" s="35">
        <v>0.40902777777777777</v>
      </c>
    </row>
    <row r="736" spans="1:45" ht="24" customHeight="1">
      <c r="A736" s="10" t="s">
        <v>35</v>
      </c>
      <c r="B736" s="10" t="s">
        <v>1527</v>
      </c>
      <c r="C736" s="42">
        <v>44831.398611111108</v>
      </c>
      <c r="D736" s="42">
        <v>44824.410416666666</v>
      </c>
      <c r="E736" s="10">
        <v>2022</v>
      </c>
      <c r="F736" s="10">
        <f t="shared" si="44"/>
        <v>9</v>
      </c>
      <c r="G736" s="10">
        <f t="shared" si="45"/>
        <v>20</v>
      </c>
      <c r="H736" s="50">
        <f t="shared" si="46"/>
        <v>0.41041666666666665</v>
      </c>
      <c r="I736" s="38" t="s">
        <v>37</v>
      </c>
      <c r="J736" s="38" t="s">
        <v>3296</v>
      </c>
      <c r="K736" s="36">
        <v>11865</v>
      </c>
      <c r="L736" s="39">
        <v>44834.41064814815</v>
      </c>
      <c r="M736" s="38" t="s">
        <v>38</v>
      </c>
      <c r="N736" s="38" t="s">
        <v>39</v>
      </c>
      <c r="O736" s="39"/>
      <c r="P736" s="38" t="s">
        <v>40</v>
      </c>
      <c r="Q736" s="38" t="s">
        <v>56</v>
      </c>
      <c r="R736" s="36">
        <v>1</v>
      </c>
      <c r="S736" s="38" t="s">
        <v>202</v>
      </c>
      <c r="T736" s="36">
        <v>0</v>
      </c>
      <c r="U736" s="38" t="s">
        <v>56</v>
      </c>
      <c r="V736" s="36">
        <v>896657334</v>
      </c>
      <c r="W736" s="38" t="s">
        <v>2974</v>
      </c>
      <c r="X736" s="38" t="s">
        <v>2975</v>
      </c>
      <c r="Y736" s="38" t="s">
        <v>45</v>
      </c>
      <c r="Z736" s="38" t="s">
        <v>3297</v>
      </c>
      <c r="AA736" s="39">
        <v>44831.398680555554</v>
      </c>
      <c r="AB736" s="38" t="s">
        <v>189</v>
      </c>
      <c r="AC736" s="10" t="str">
        <f>VLOOKUP(Data!$AB736,Name!$B:$F,2,FALSE)</f>
        <v>IT Support</v>
      </c>
      <c r="AD736" s="10" t="str">
        <f>VLOOKUP(Data!$AB736,Name!$B:$F,3,FALSE)</f>
        <v>CRA</v>
      </c>
      <c r="AE736" s="10" t="str">
        <f>VLOOKUP(Data!$AB736,Name!$B:$F,4,FALSE)</f>
        <v>Second tier</v>
      </c>
      <c r="AF736" s="10" t="str">
        <f>VLOOKUP(Data!$AB736,Name!$B:$F,5,FALSE)</f>
        <v>Second tier</v>
      </c>
      <c r="AG736" s="38" t="s">
        <v>47</v>
      </c>
      <c r="AH736" s="38" t="s">
        <v>48</v>
      </c>
      <c r="AI736" s="38" t="s">
        <v>478</v>
      </c>
      <c r="AJ736" s="38" t="s">
        <v>3298</v>
      </c>
      <c r="AK736" s="38" t="s">
        <v>2978</v>
      </c>
      <c r="AL736" s="43"/>
      <c r="AM736" s="38" t="s">
        <v>39</v>
      </c>
      <c r="AN736" s="38" t="s">
        <v>50</v>
      </c>
      <c r="AO736" s="44">
        <v>0</v>
      </c>
      <c r="AP736" s="39">
        <v>44831.398680555554</v>
      </c>
      <c r="AQ736" s="45" t="s">
        <v>56</v>
      </c>
      <c r="AR736">
        <f t="shared" si="47"/>
        <v>9</v>
      </c>
      <c r="AS736" s="35">
        <v>0.41041666666666665</v>
      </c>
    </row>
    <row r="737" spans="1:45" ht="24" hidden="1" customHeight="1">
      <c r="A737" s="10" t="s">
        <v>35</v>
      </c>
      <c r="B737" s="10" t="s">
        <v>36</v>
      </c>
      <c r="C737" s="42">
        <v>44824.609027777777</v>
      </c>
      <c r="D737" s="42">
        <v>44824.413194444445</v>
      </c>
      <c r="E737" s="10">
        <v>2022</v>
      </c>
      <c r="F737" s="10">
        <f t="shared" si="44"/>
        <v>9</v>
      </c>
      <c r="G737" s="10">
        <f t="shared" si="45"/>
        <v>20</v>
      </c>
      <c r="H737" s="50">
        <f t="shared" si="46"/>
        <v>0.41319444444444442</v>
      </c>
      <c r="I737" s="40" t="s">
        <v>37</v>
      </c>
      <c r="J737" s="40" t="s">
        <v>3299</v>
      </c>
      <c r="K737" s="37">
        <v>11866</v>
      </c>
      <c r="L737" s="41">
        <v>44834.474918981483</v>
      </c>
      <c r="M737" s="40" t="s">
        <v>38</v>
      </c>
      <c r="N737" s="40" t="s">
        <v>39</v>
      </c>
      <c r="O737" s="41"/>
      <c r="P737" s="40" t="s">
        <v>40</v>
      </c>
      <c r="Q737" s="40" t="s">
        <v>56</v>
      </c>
      <c r="R737" s="37">
        <v>1</v>
      </c>
      <c r="S737" s="40" t="s">
        <v>82</v>
      </c>
      <c r="T737" s="37">
        <v>0</v>
      </c>
      <c r="U737" s="40" t="s">
        <v>56</v>
      </c>
      <c r="V737" s="37">
        <v>8592</v>
      </c>
      <c r="W737" s="40" t="s">
        <v>936</v>
      </c>
      <c r="X737" s="40" t="s">
        <v>2145</v>
      </c>
      <c r="Y737" s="40" t="s">
        <v>45</v>
      </c>
      <c r="Z737" s="40" t="s">
        <v>698</v>
      </c>
      <c r="AA737" s="41">
        <v>44824.548657407409</v>
      </c>
      <c r="AB737" s="40" t="s">
        <v>67</v>
      </c>
      <c r="AC737" s="10" t="str">
        <f>VLOOKUP(Data!$AB737,Name!$B:$F,2,FALSE)</f>
        <v>IT Support</v>
      </c>
      <c r="AD737" s="10" t="str">
        <f>VLOOKUP(Data!$AB737,Name!$B:$F,3,FALSE)</f>
        <v>Point IT</v>
      </c>
      <c r="AE737" s="10" t="str">
        <f>VLOOKUP(Data!$AB737,Name!$B:$F,4,FALSE)</f>
        <v>Second tier</v>
      </c>
      <c r="AF737" s="10" t="str">
        <f>VLOOKUP(Data!$AB737,Name!$B:$F,5,FALSE)</f>
        <v>Onsite</v>
      </c>
      <c r="AG737" s="40" t="s">
        <v>47</v>
      </c>
      <c r="AH737" s="40" t="s">
        <v>48</v>
      </c>
      <c r="AI737" s="40" t="s">
        <v>336</v>
      </c>
      <c r="AJ737" s="40" t="s">
        <v>3300</v>
      </c>
      <c r="AK737" s="40" t="s">
        <v>1256</v>
      </c>
      <c r="AL737" s="46"/>
      <c r="AM737" s="40" t="s">
        <v>39</v>
      </c>
      <c r="AN737" s="40" t="s">
        <v>50</v>
      </c>
      <c r="AO737" s="47">
        <v>0</v>
      </c>
      <c r="AP737" s="41">
        <v>44824.6096412037</v>
      </c>
      <c r="AQ737" s="48" t="s">
        <v>56</v>
      </c>
      <c r="AR737">
        <f t="shared" si="47"/>
        <v>9</v>
      </c>
      <c r="AS737" s="35">
        <v>0.41319444444444442</v>
      </c>
    </row>
    <row r="738" spans="1:45" ht="24" hidden="1" customHeight="1">
      <c r="A738" s="10" t="s">
        <v>35</v>
      </c>
      <c r="B738" s="10" t="s">
        <v>36</v>
      </c>
      <c r="C738" s="42">
        <v>44824.609722222223</v>
      </c>
      <c r="D738" s="42">
        <v>44824.418055555558</v>
      </c>
      <c r="E738" s="10">
        <v>2022</v>
      </c>
      <c r="F738" s="10">
        <f t="shared" si="44"/>
        <v>9</v>
      </c>
      <c r="G738" s="10">
        <f t="shared" si="45"/>
        <v>20</v>
      </c>
      <c r="H738" s="50">
        <f t="shared" si="46"/>
        <v>0.41805555555555557</v>
      </c>
      <c r="I738" s="38" t="s">
        <v>37</v>
      </c>
      <c r="J738" s="38" t="s">
        <v>3301</v>
      </c>
      <c r="K738" s="36">
        <v>11867</v>
      </c>
      <c r="L738" s="39">
        <v>44827.350844907407</v>
      </c>
      <c r="M738" s="38" t="s">
        <v>38</v>
      </c>
      <c r="N738" s="38" t="s">
        <v>39</v>
      </c>
      <c r="O738" s="39"/>
      <c r="P738" s="38" t="s">
        <v>40</v>
      </c>
      <c r="Q738" s="38" t="s">
        <v>56</v>
      </c>
      <c r="R738" s="36">
        <v>1</v>
      </c>
      <c r="S738" s="38" t="s">
        <v>42</v>
      </c>
      <c r="T738" s="36">
        <v>0</v>
      </c>
      <c r="U738" s="38" t="s">
        <v>41</v>
      </c>
      <c r="V738" s="36">
        <v>8503</v>
      </c>
      <c r="W738" s="38" t="s">
        <v>385</v>
      </c>
      <c r="X738" s="38" t="s">
        <v>386</v>
      </c>
      <c r="Y738" s="38" t="s">
        <v>45</v>
      </c>
      <c r="Z738" s="38" t="s">
        <v>3302</v>
      </c>
      <c r="AA738" s="39">
        <v>44824.552499999998</v>
      </c>
      <c r="AB738" s="38" t="s">
        <v>67</v>
      </c>
      <c r="AC738" s="10" t="str">
        <f>VLOOKUP(Data!$AB738,Name!$B:$F,2,FALSE)</f>
        <v>IT Support</v>
      </c>
      <c r="AD738" s="10" t="str">
        <f>VLOOKUP(Data!$AB738,Name!$B:$F,3,FALSE)</f>
        <v>Point IT</v>
      </c>
      <c r="AE738" s="10" t="str">
        <f>VLOOKUP(Data!$AB738,Name!$B:$F,4,FALSE)</f>
        <v>Second tier</v>
      </c>
      <c r="AF738" s="10" t="str">
        <f>VLOOKUP(Data!$AB738,Name!$B:$F,5,FALSE)</f>
        <v>Onsite</v>
      </c>
      <c r="AG738" s="38" t="s">
        <v>47</v>
      </c>
      <c r="AH738" s="38" t="s">
        <v>48</v>
      </c>
      <c r="AI738" s="38" t="s">
        <v>131</v>
      </c>
      <c r="AJ738" s="38" t="s">
        <v>1038</v>
      </c>
      <c r="AK738" s="38" t="s">
        <v>387</v>
      </c>
      <c r="AL738" s="43"/>
      <c r="AM738" s="38" t="s">
        <v>39</v>
      </c>
      <c r="AN738" s="38" t="s">
        <v>50</v>
      </c>
      <c r="AO738" s="44">
        <v>0</v>
      </c>
      <c r="AP738" s="39">
        <v>44824.609872685185</v>
      </c>
      <c r="AQ738" s="45" t="s">
        <v>56</v>
      </c>
      <c r="AR738">
        <f t="shared" si="47"/>
        <v>10</v>
      </c>
      <c r="AS738" s="35">
        <v>0.41805555555555557</v>
      </c>
    </row>
    <row r="739" spans="1:45" ht="24" hidden="1" customHeight="1">
      <c r="A739" s="10" t="s">
        <v>35</v>
      </c>
      <c r="B739" s="10" t="s">
        <v>171</v>
      </c>
      <c r="C739" s="42">
        <v>44824.61041666667</v>
      </c>
      <c r="D739" s="42">
        <v>44824.419444444444</v>
      </c>
      <c r="E739" s="10">
        <v>2022</v>
      </c>
      <c r="F739" s="10">
        <f t="shared" si="44"/>
        <v>9</v>
      </c>
      <c r="G739" s="10">
        <f t="shared" si="45"/>
        <v>20</v>
      </c>
      <c r="H739" s="50">
        <f t="shared" si="46"/>
        <v>0.41944444444444445</v>
      </c>
      <c r="I739" s="40" t="s">
        <v>37</v>
      </c>
      <c r="J739" s="40" t="s">
        <v>3303</v>
      </c>
      <c r="K739" s="37">
        <v>11868</v>
      </c>
      <c r="L739" s="41">
        <v>44834.605914351851</v>
      </c>
      <c r="M739" s="40" t="s">
        <v>38</v>
      </c>
      <c r="N739" s="40" t="s">
        <v>39</v>
      </c>
      <c r="O739" s="41"/>
      <c r="P739" s="40" t="s">
        <v>40</v>
      </c>
      <c r="Q739" s="40" t="s">
        <v>56</v>
      </c>
      <c r="R739" s="37">
        <v>1</v>
      </c>
      <c r="S739" s="40" t="s">
        <v>42</v>
      </c>
      <c r="T739" s="37">
        <v>0</v>
      </c>
      <c r="U739" s="40" t="s">
        <v>56</v>
      </c>
      <c r="V739" s="37">
        <v>8428</v>
      </c>
      <c r="W739" s="40" t="s">
        <v>1057</v>
      </c>
      <c r="X739" s="40" t="s">
        <v>1058</v>
      </c>
      <c r="Y739" s="40" t="s">
        <v>45</v>
      </c>
      <c r="Z739" s="40" t="s">
        <v>3304</v>
      </c>
      <c r="AA739" s="41">
        <v>44824.425925925927</v>
      </c>
      <c r="AB739" s="40" t="s">
        <v>149</v>
      </c>
      <c r="AC739" s="10" t="str">
        <f>VLOOKUP(Data!$AB739,Name!$B:$F,2,FALSE)</f>
        <v>Application Support</v>
      </c>
      <c r="AD739" s="10" t="str">
        <f>VLOOKUP(Data!$AB739,Name!$B:$F,3,FALSE)</f>
        <v>CRA</v>
      </c>
      <c r="AE739" s="10" t="str">
        <f>VLOOKUP(Data!$AB739,Name!$B:$F,4,FALSE)</f>
        <v>Second tier</v>
      </c>
      <c r="AF739" s="10" t="str">
        <f>VLOOKUP(Data!$AB739,Name!$B:$F,5,FALSE)</f>
        <v>Second tier</v>
      </c>
      <c r="AG739" s="40" t="s">
        <v>47</v>
      </c>
      <c r="AH739" s="40" t="s">
        <v>48</v>
      </c>
      <c r="AI739" s="40" t="s">
        <v>190</v>
      </c>
      <c r="AJ739" s="40" t="s">
        <v>3305</v>
      </c>
      <c r="AK739" s="40" t="s">
        <v>1304</v>
      </c>
      <c r="AL739" s="46"/>
      <c r="AM739" s="40" t="s">
        <v>39</v>
      </c>
      <c r="AN739" s="40" t="s">
        <v>50</v>
      </c>
      <c r="AO739" s="47">
        <v>0</v>
      </c>
      <c r="AP739" s="41">
        <v>44824.610775462963</v>
      </c>
      <c r="AQ739" s="48" t="s">
        <v>56</v>
      </c>
      <c r="AR739">
        <f t="shared" si="47"/>
        <v>10</v>
      </c>
      <c r="AS739" s="35">
        <v>0.41944444444444445</v>
      </c>
    </row>
    <row r="740" spans="1:45" ht="24" customHeight="1">
      <c r="A740" s="10" t="s">
        <v>35</v>
      </c>
      <c r="B740" s="10" t="s">
        <v>1527</v>
      </c>
      <c r="C740" s="42">
        <v>44824.460416666669</v>
      </c>
      <c r="D740" s="42">
        <v>44824.425694444442</v>
      </c>
      <c r="E740" s="10">
        <v>2022</v>
      </c>
      <c r="F740" s="10">
        <f t="shared" si="44"/>
        <v>9</v>
      </c>
      <c r="G740" s="10">
        <f t="shared" si="45"/>
        <v>20</v>
      </c>
      <c r="H740" s="50">
        <f t="shared" si="46"/>
        <v>0.42569444444444443</v>
      </c>
      <c r="I740" s="38" t="s">
        <v>37</v>
      </c>
      <c r="J740" s="38" t="s">
        <v>3306</v>
      </c>
      <c r="K740" s="36">
        <v>11869</v>
      </c>
      <c r="L740" s="39">
        <v>44834.426608796297</v>
      </c>
      <c r="M740" s="38" t="s">
        <v>38</v>
      </c>
      <c r="N740" s="38" t="s">
        <v>39</v>
      </c>
      <c r="O740" s="39"/>
      <c r="P740" s="38" t="s">
        <v>40</v>
      </c>
      <c r="Q740" s="38" t="s">
        <v>56</v>
      </c>
      <c r="R740" s="36">
        <v>1</v>
      </c>
      <c r="S740" s="38" t="s">
        <v>135</v>
      </c>
      <c r="T740" s="36">
        <v>0</v>
      </c>
      <c r="U740" s="38" t="s">
        <v>56</v>
      </c>
      <c r="V740" s="36">
        <v>894153398</v>
      </c>
      <c r="W740" s="38" t="s">
        <v>3307</v>
      </c>
      <c r="X740" s="38" t="s">
        <v>3308</v>
      </c>
      <c r="Y740" s="38" t="s">
        <v>45</v>
      </c>
      <c r="Z740" s="38" t="s">
        <v>3309</v>
      </c>
      <c r="AA740" s="39">
        <v>44824.460486111115</v>
      </c>
      <c r="AB740" s="38" t="s">
        <v>96</v>
      </c>
      <c r="AC740" s="10" t="str">
        <f>VLOOKUP(Data!$AB740,Name!$B:$F,2,FALSE)</f>
        <v>E-sarabun</v>
      </c>
      <c r="AD740" s="10" t="str">
        <f>VLOOKUP(Data!$AB740,Name!$B:$F,3,FALSE)</f>
        <v>CRA</v>
      </c>
      <c r="AE740" s="10" t="str">
        <f>VLOOKUP(Data!$AB740,Name!$B:$F,4,FALSE)</f>
        <v>Second tier</v>
      </c>
      <c r="AF740" s="10" t="str">
        <f>VLOOKUP(Data!$AB740,Name!$B:$F,5,FALSE)</f>
        <v>Second tier</v>
      </c>
      <c r="AG740" s="38" t="s">
        <v>47</v>
      </c>
      <c r="AH740" s="38" t="s">
        <v>48</v>
      </c>
      <c r="AI740" s="38" t="s">
        <v>97</v>
      </c>
      <c r="AJ740" s="38" t="s">
        <v>3310</v>
      </c>
      <c r="AK740" s="38" t="s">
        <v>3311</v>
      </c>
      <c r="AL740" s="43"/>
      <c r="AM740" s="38" t="s">
        <v>39</v>
      </c>
      <c r="AN740" s="38" t="s">
        <v>53</v>
      </c>
      <c r="AO740" s="44">
        <v>0</v>
      </c>
      <c r="AP740" s="39">
        <v>44824.460486111115</v>
      </c>
      <c r="AQ740" s="45" t="s">
        <v>56</v>
      </c>
      <c r="AR740">
        <f t="shared" si="47"/>
        <v>10</v>
      </c>
      <c r="AS740" s="35">
        <v>0.42569444444444443</v>
      </c>
    </row>
    <row r="741" spans="1:45" ht="24" hidden="1" customHeight="1">
      <c r="A741" s="10" t="s">
        <v>35</v>
      </c>
      <c r="B741" s="10" t="s">
        <v>36</v>
      </c>
      <c r="C741" s="42">
        <v>44824.613194444442</v>
      </c>
      <c r="D741" s="42">
        <v>44824.427083333336</v>
      </c>
      <c r="E741" s="10">
        <v>2022</v>
      </c>
      <c r="F741" s="10">
        <f t="shared" si="44"/>
        <v>9</v>
      </c>
      <c r="G741" s="10">
        <f t="shared" si="45"/>
        <v>20</v>
      </c>
      <c r="H741" s="50">
        <f t="shared" si="46"/>
        <v>0.42708333333333331</v>
      </c>
      <c r="I741" s="40" t="s">
        <v>37</v>
      </c>
      <c r="J741" s="40" t="s">
        <v>3312</v>
      </c>
      <c r="K741" s="37">
        <v>11870</v>
      </c>
      <c r="L741" s="41">
        <v>44834.450300925928</v>
      </c>
      <c r="M741" s="40" t="s">
        <v>38</v>
      </c>
      <c r="N741" s="40" t="s">
        <v>39</v>
      </c>
      <c r="O741" s="41"/>
      <c r="P741" s="40" t="s">
        <v>40</v>
      </c>
      <c r="Q741" s="40" t="s">
        <v>56</v>
      </c>
      <c r="R741" s="37">
        <v>1</v>
      </c>
      <c r="S741" s="40" t="s">
        <v>42</v>
      </c>
      <c r="T741" s="37">
        <v>0</v>
      </c>
      <c r="U741" s="40" t="s">
        <v>56</v>
      </c>
      <c r="V741" s="37">
        <v>6085</v>
      </c>
      <c r="W741" s="40" t="s">
        <v>650</v>
      </c>
      <c r="X741" s="40" t="s">
        <v>1733</v>
      </c>
      <c r="Y741" s="40" t="s">
        <v>45</v>
      </c>
      <c r="Z741" s="40" t="s">
        <v>3313</v>
      </c>
      <c r="AA741" s="41">
        <v>44824.590474537035</v>
      </c>
      <c r="AB741" s="40" t="s">
        <v>81</v>
      </c>
      <c r="AC741" s="10" t="str">
        <f>VLOOKUP(Data!$AB741,Name!$B:$F,2,FALSE)</f>
        <v>IT Support</v>
      </c>
      <c r="AD741" s="10" t="str">
        <f>VLOOKUP(Data!$AB741,Name!$B:$F,3,FALSE)</f>
        <v>Point IT</v>
      </c>
      <c r="AE741" s="10" t="str">
        <f>VLOOKUP(Data!$AB741,Name!$B:$F,4,FALSE)</f>
        <v>Second tier</v>
      </c>
      <c r="AF741" s="10" t="str">
        <f>VLOOKUP(Data!$AB741,Name!$B:$F,5,FALSE)</f>
        <v>Onsite</v>
      </c>
      <c r="AG741" s="40" t="s">
        <v>47</v>
      </c>
      <c r="AH741" s="40" t="s">
        <v>48</v>
      </c>
      <c r="AI741" s="40" t="s">
        <v>128</v>
      </c>
      <c r="AJ741" s="40" t="s">
        <v>374</v>
      </c>
      <c r="AK741" s="40" t="s">
        <v>652</v>
      </c>
      <c r="AL741" s="46"/>
      <c r="AM741" s="40" t="s">
        <v>39</v>
      </c>
      <c r="AN741" s="40" t="s">
        <v>50</v>
      </c>
      <c r="AO741" s="47">
        <v>0</v>
      </c>
      <c r="AP741" s="41">
        <v>44824.613495370373</v>
      </c>
      <c r="AQ741" s="48" t="s">
        <v>56</v>
      </c>
      <c r="AR741">
        <f t="shared" si="47"/>
        <v>10</v>
      </c>
      <c r="AS741" s="35">
        <v>0.42708333333333331</v>
      </c>
    </row>
    <row r="742" spans="1:45" ht="24" customHeight="1">
      <c r="A742" s="10" t="s">
        <v>35</v>
      </c>
      <c r="B742" s="10" t="s">
        <v>1527</v>
      </c>
      <c r="C742" s="42">
        <v>44824.466666666667</v>
      </c>
      <c r="D742" s="42">
        <v>44824.432638888888</v>
      </c>
      <c r="E742" s="10">
        <v>2022</v>
      </c>
      <c r="F742" s="10">
        <f t="shared" si="44"/>
        <v>9</v>
      </c>
      <c r="G742" s="10">
        <f t="shared" si="45"/>
        <v>20</v>
      </c>
      <c r="H742" s="50">
        <f t="shared" si="46"/>
        <v>0.43263888888888885</v>
      </c>
      <c r="I742" s="38" t="s">
        <v>37</v>
      </c>
      <c r="J742" s="38" t="s">
        <v>3314</v>
      </c>
      <c r="K742" s="36">
        <v>11871</v>
      </c>
      <c r="L742" s="39">
        <v>44834.433298611111</v>
      </c>
      <c r="M742" s="38" t="s">
        <v>3315</v>
      </c>
      <c r="N742" s="38" t="s">
        <v>45</v>
      </c>
      <c r="O742" s="39">
        <v>44824.467152777775</v>
      </c>
      <c r="P742" s="38" t="s">
        <v>40</v>
      </c>
      <c r="Q742" s="38" t="s">
        <v>56</v>
      </c>
      <c r="R742" s="36">
        <v>1</v>
      </c>
      <c r="S742" s="38" t="s">
        <v>135</v>
      </c>
      <c r="T742" s="36">
        <v>1</v>
      </c>
      <c r="U742" s="38" t="s">
        <v>56</v>
      </c>
      <c r="V742" s="36">
        <v>6795</v>
      </c>
      <c r="W742" s="38" t="s">
        <v>2068</v>
      </c>
      <c r="X742" s="38" t="s">
        <v>2069</v>
      </c>
      <c r="Y742" s="38" t="s">
        <v>45</v>
      </c>
      <c r="Z742" s="38" t="s">
        <v>3316</v>
      </c>
      <c r="AA742" s="39">
        <v>44824.467256944445</v>
      </c>
      <c r="AB742" s="38" t="s">
        <v>110</v>
      </c>
      <c r="AC742" s="10" t="str">
        <f>VLOOKUP(Data!$AB742,Name!$B:$F,2,FALSE)</f>
        <v>E-sarabun</v>
      </c>
      <c r="AD742" s="10" t="str">
        <f>VLOOKUP(Data!$AB742,Name!$B:$F,3,FALSE)</f>
        <v>CRA</v>
      </c>
      <c r="AE742" s="10" t="str">
        <f>VLOOKUP(Data!$AB742,Name!$B:$F,4,FALSE)</f>
        <v>Second tier</v>
      </c>
      <c r="AF742" s="10" t="str">
        <f>VLOOKUP(Data!$AB742,Name!$B:$F,5,FALSE)</f>
        <v>Second tier</v>
      </c>
      <c r="AG742" s="38" t="s">
        <v>47</v>
      </c>
      <c r="AH742" s="38" t="s">
        <v>48</v>
      </c>
      <c r="AI742" s="38" t="s">
        <v>97</v>
      </c>
      <c r="AJ742" s="38" t="s">
        <v>3317</v>
      </c>
      <c r="AK742" s="38" t="s">
        <v>764</v>
      </c>
      <c r="AL742" s="43">
        <v>44686</v>
      </c>
      <c r="AM742" s="38" t="s">
        <v>39</v>
      </c>
      <c r="AN742" s="38" t="s">
        <v>53</v>
      </c>
      <c r="AO742" s="44">
        <v>0</v>
      </c>
      <c r="AP742" s="39">
        <v>44824.584675925929</v>
      </c>
      <c r="AQ742" s="45" t="s">
        <v>56</v>
      </c>
      <c r="AR742">
        <f t="shared" si="47"/>
        <v>10</v>
      </c>
      <c r="AS742" s="35">
        <v>0.43263888888888885</v>
      </c>
    </row>
    <row r="743" spans="1:45" ht="24" customHeight="1">
      <c r="A743" s="10" t="s">
        <v>35</v>
      </c>
      <c r="B743" s="10" t="s">
        <v>1527</v>
      </c>
      <c r="C743" s="42">
        <v>44824.731944444444</v>
      </c>
      <c r="D743" s="42">
        <v>44824.436111111114</v>
      </c>
      <c r="E743" s="10">
        <v>2022</v>
      </c>
      <c r="F743" s="10">
        <f t="shared" si="44"/>
        <v>9</v>
      </c>
      <c r="G743" s="10">
        <f t="shared" si="45"/>
        <v>20</v>
      </c>
      <c r="H743" s="50">
        <f t="shared" si="46"/>
        <v>0.43611111111111112</v>
      </c>
      <c r="I743" s="40" t="s">
        <v>37</v>
      </c>
      <c r="J743" s="40" t="s">
        <v>3318</v>
      </c>
      <c r="K743" s="37">
        <v>11872</v>
      </c>
      <c r="L743" s="41">
        <v>44824.60365740741</v>
      </c>
      <c r="M743" s="40" t="s">
        <v>38</v>
      </c>
      <c r="N743" s="40" t="s">
        <v>39</v>
      </c>
      <c r="O743" s="41"/>
      <c r="P743" s="40" t="s">
        <v>40</v>
      </c>
      <c r="Q743" s="40" t="s">
        <v>203</v>
      </c>
      <c r="R743" s="37">
        <v>1</v>
      </c>
      <c r="S743" s="40" t="s">
        <v>369</v>
      </c>
      <c r="T743" s="37">
        <v>0</v>
      </c>
      <c r="U743" s="40" t="s">
        <v>205</v>
      </c>
      <c r="V743" s="37">
        <v>8888</v>
      </c>
      <c r="W743" s="40" t="s">
        <v>218</v>
      </c>
      <c r="X743" s="40" t="s">
        <v>219</v>
      </c>
      <c r="Y743" s="40" t="s">
        <v>66</v>
      </c>
      <c r="Z743" s="40" t="s">
        <v>3319</v>
      </c>
      <c r="AA743" s="41">
        <v>44824.732094907406</v>
      </c>
      <c r="AB743" s="40" t="s">
        <v>196</v>
      </c>
      <c r="AC743" s="10" t="str">
        <f>VLOOKUP(Data!$AB743,Name!$B:$F,2,FALSE)</f>
        <v>Application Support</v>
      </c>
      <c r="AD743" s="10" t="str">
        <f>VLOOKUP(Data!$AB743,Name!$B:$F,3,FALSE)</f>
        <v>CRA</v>
      </c>
      <c r="AE743" s="10" t="str">
        <f>VLOOKUP(Data!$AB743,Name!$B:$F,4,FALSE)</f>
        <v>Second tier</v>
      </c>
      <c r="AF743" s="10" t="str">
        <f>VLOOKUP(Data!$AB743,Name!$B:$F,5,FALSE)</f>
        <v>Second tier</v>
      </c>
      <c r="AG743" s="40" t="s">
        <v>52</v>
      </c>
      <c r="AH743" s="40" t="s">
        <v>48</v>
      </c>
      <c r="AI743" s="40" t="s">
        <v>107</v>
      </c>
      <c r="AJ743" s="40" t="s">
        <v>3320</v>
      </c>
      <c r="AK743" s="40" t="s">
        <v>538</v>
      </c>
      <c r="AL743" s="46"/>
      <c r="AM743" s="40" t="s">
        <v>39</v>
      </c>
      <c r="AN743" s="40" t="s">
        <v>50</v>
      </c>
      <c r="AO743" s="47">
        <v>0</v>
      </c>
      <c r="AP743" s="41">
        <v>44824.732094907406</v>
      </c>
      <c r="AQ743" s="48" t="s">
        <v>203</v>
      </c>
      <c r="AR743">
        <f t="shared" si="47"/>
        <v>10</v>
      </c>
      <c r="AS743" s="35">
        <v>0.43611111111111112</v>
      </c>
    </row>
    <row r="744" spans="1:45" ht="24" hidden="1" customHeight="1">
      <c r="A744" s="10" t="s">
        <v>35</v>
      </c>
      <c r="B744" s="10" t="s">
        <v>73</v>
      </c>
      <c r="C744" s="42">
        <v>44824.613888888889</v>
      </c>
      <c r="D744" s="42">
        <v>44824.438194444447</v>
      </c>
      <c r="E744" s="10">
        <v>2022</v>
      </c>
      <c r="F744" s="10">
        <f t="shared" si="44"/>
        <v>9</v>
      </c>
      <c r="G744" s="10">
        <f t="shared" si="45"/>
        <v>20</v>
      </c>
      <c r="H744" s="50">
        <f t="shared" si="46"/>
        <v>0.4381944444444445</v>
      </c>
      <c r="I744" s="38" t="s">
        <v>37</v>
      </c>
      <c r="J744" s="38" t="s">
        <v>3321</v>
      </c>
      <c r="K744" s="36">
        <v>11873</v>
      </c>
      <c r="L744" s="39">
        <v>44834.587905092594</v>
      </c>
      <c r="M744" s="38" t="s">
        <v>38</v>
      </c>
      <c r="N744" s="38" t="s">
        <v>39</v>
      </c>
      <c r="O744" s="39"/>
      <c r="P744" s="38" t="s">
        <v>40</v>
      </c>
      <c r="Q744" s="38" t="s">
        <v>56</v>
      </c>
      <c r="R744" s="36">
        <v>1</v>
      </c>
      <c r="S744" s="38" t="s">
        <v>42</v>
      </c>
      <c r="T744" s="36">
        <v>0</v>
      </c>
      <c r="U744" s="38" t="s">
        <v>56</v>
      </c>
      <c r="V744" s="36">
        <v>6133</v>
      </c>
      <c r="W744" s="38" t="s">
        <v>426</v>
      </c>
      <c r="X744" s="38" t="s">
        <v>3322</v>
      </c>
      <c r="Y744" s="38" t="s">
        <v>45</v>
      </c>
      <c r="Z744" s="38" t="s">
        <v>3323</v>
      </c>
      <c r="AA744" s="39">
        <v>44824.46539351852</v>
      </c>
      <c r="AB744" s="38" t="s">
        <v>46</v>
      </c>
      <c r="AC744" s="10" t="str">
        <f>VLOOKUP(Data!$AB744,Name!$B:$F,2,FALSE)</f>
        <v>IT Support</v>
      </c>
      <c r="AD744" s="10" t="str">
        <f>VLOOKUP(Data!$AB744,Name!$B:$F,3,FALSE)</f>
        <v>Point IT</v>
      </c>
      <c r="AE744" s="10" t="str">
        <f>VLOOKUP(Data!$AB744,Name!$B:$F,4,FALSE)</f>
        <v>Second tier</v>
      </c>
      <c r="AF744" s="10" t="str">
        <f>VLOOKUP(Data!$AB744,Name!$B:$F,5,FALSE)</f>
        <v>Onsite</v>
      </c>
      <c r="AG744" s="38" t="s">
        <v>47</v>
      </c>
      <c r="AH744" s="38" t="s">
        <v>48</v>
      </c>
      <c r="AI744" s="38" t="s">
        <v>77</v>
      </c>
      <c r="AJ744" s="38" t="s">
        <v>3324</v>
      </c>
      <c r="AK744" s="38" t="s">
        <v>509</v>
      </c>
      <c r="AL744" s="43"/>
      <c r="AM744" s="38" t="s">
        <v>39</v>
      </c>
      <c r="AN744" s="38" t="s">
        <v>50</v>
      </c>
      <c r="AO744" s="44">
        <v>0</v>
      </c>
      <c r="AP744" s="39">
        <v>44824.614293981482</v>
      </c>
      <c r="AQ744" s="45" t="s">
        <v>56</v>
      </c>
      <c r="AR744">
        <f t="shared" si="47"/>
        <v>10</v>
      </c>
      <c r="AS744" s="35">
        <v>0.4381944444444445</v>
      </c>
    </row>
    <row r="745" spans="1:45" ht="24" customHeight="1">
      <c r="A745" s="10" t="s">
        <v>35</v>
      </c>
      <c r="B745" s="10" t="s">
        <v>1527</v>
      </c>
      <c r="C745" s="42">
        <v>44824.458333333336</v>
      </c>
      <c r="D745" s="42">
        <v>44824.440972222219</v>
      </c>
      <c r="E745" s="10">
        <v>2022</v>
      </c>
      <c r="F745" s="10">
        <f t="shared" si="44"/>
        <v>9</v>
      </c>
      <c r="G745" s="10">
        <f t="shared" si="45"/>
        <v>20</v>
      </c>
      <c r="H745" s="50">
        <f t="shared" si="46"/>
        <v>0.44097222222222227</v>
      </c>
      <c r="I745" s="40" t="s">
        <v>37</v>
      </c>
      <c r="J745" s="40" t="s">
        <v>39</v>
      </c>
      <c r="K745" s="37">
        <v>11874</v>
      </c>
      <c r="L745" s="41">
        <v>44824.622361111113</v>
      </c>
      <c r="M745" s="40" t="s">
        <v>38</v>
      </c>
      <c r="N745" s="40" t="s">
        <v>39</v>
      </c>
      <c r="O745" s="41"/>
      <c r="P745" s="40" t="s">
        <v>40</v>
      </c>
      <c r="Q745" s="40" t="s">
        <v>203</v>
      </c>
      <c r="R745" s="37">
        <v>1</v>
      </c>
      <c r="S745" s="40" t="s">
        <v>42</v>
      </c>
      <c r="T745" s="37">
        <v>0</v>
      </c>
      <c r="U745" s="40" t="s">
        <v>205</v>
      </c>
      <c r="V745" s="37">
        <v>8744</v>
      </c>
      <c r="W745" s="40" t="s">
        <v>553</v>
      </c>
      <c r="X745" s="40" t="s">
        <v>554</v>
      </c>
      <c r="Y745" s="40" t="s">
        <v>45</v>
      </c>
      <c r="Z745" s="40" t="s">
        <v>3325</v>
      </c>
      <c r="AA745" s="41">
        <v>44824.444456018522</v>
      </c>
      <c r="AB745" s="40" t="s">
        <v>184</v>
      </c>
      <c r="AC745" s="10" t="str">
        <f>VLOOKUP(Data!$AB745,Name!$B:$F,2,FALSE)</f>
        <v>IT Support</v>
      </c>
      <c r="AD745" s="10" t="str">
        <f>VLOOKUP(Data!$AB745,Name!$B:$F,3,FALSE)</f>
        <v>Point IT</v>
      </c>
      <c r="AE745" s="10" t="str">
        <f>VLOOKUP(Data!$AB745,Name!$B:$F,4,FALSE)</f>
        <v>Frist tier</v>
      </c>
      <c r="AF745" s="10" t="str">
        <f>VLOOKUP(Data!$AB745,Name!$B:$F,5,FALSE)</f>
        <v>Frist tier</v>
      </c>
      <c r="AG745" s="40" t="s">
        <v>47</v>
      </c>
      <c r="AH745" s="40" t="s">
        <v>48</v>
      </c>
      <c r="AI745" s="40" t="s">
        <v>107</v>
      </c>
      <c r="AJ745" s="40" t="s">
        <v>3326</v>
      </c>
      <c r="AK745" s="40" t="s">
        <v>496</v>
      </c>
      <c r="AL745" s="46"/>
      <c r="AM745" s="40" t="s">
        <v>39</v>
      </c>
      <c r="AN745" s="40" t="s">
        <v>50</v>
      </c>
      <c r="AO745" s="47">
        <v>0</v>
      </c>
      <c r="AP745" s="41">
        <v>44824.458472222221</v>
      </c>
      <c r="AQ745" s="48" t="s">
        <v>203</v>
      </c>
      <c r="AR745">
        <f t="shared" si="47"/>
        <v>10</v>
      </c>
      <c r="AS745" s="35">
        <v>0.44097222222222227</v>
      </c>
    </row>
    <row r="746" spans="1:45" ht="24" customHeight="1">
      <c r="A746" s="10" t="s">
        <v>35</v>
      </c>
      <c r="B746" s="10" t="s">
        <v>1527</v>
      </c>
      <c r="C746" s="42">
        <v>44824.458333333336</v>
      </c>
      <c r="D746" s="42">
        <v>44824.441666666666</v>
      </c>
      <c r="E746" s="10">
        <v>2022</v>
      </c>
      <c r="F746" s="10">
        <f t="shared" si="44"/>
        <v>9</v>
      </c>
      <c r="G746" s="10">
        <f t="shared" si="45"/>
        <v>20</v>
      </c>
      <c r="H746" s="50">
        <f t="shared" si="46"/>
        <v>0.44166666666666665</v>
      </c>
      <c r="I746" s="38" t="s">
        <v>37</v>
      </c>
      <c r="J746" s="38" t="s">
        <v>3327</v>
      </c>
      <c r="K746" s="36">
        <v>11875</v>
      </c>
      <c r="L746" s="39">
        <v>44824.62164351852</v>
      </c>
      <c r="M746" s="38" t="s">
        <v>38</v>
      </c>
      <c r="N746" s="38" t="s">
        <v>39</v>
      </c>
      <c r="O746" s="39"/>
      <c r="P746" s="38" t="s">
        <v>40</v>
      </c>
      <c r="Q746" s="38" t="s">
        <v>203</v>
      </c>
      <c r="R746" s="36">
        <v>1</v>
      </c>
      <c r="S746" s="38" t="s">
        <v>42</v>
      </c>
      <c r="T746" s="36">
        <v>0</v>
      </c>
      <c r="U746" s="38" t="s">
        <v>205</v>
      </c>
      <c r="V746" s="36">
        <v>973439489</v>
      </c>
      <c r="W746" s="38" t="s">
        <v>1061</v>
      </c>
      <c r="X746" s="38" t="s">
        <v>1062</v>
      </c>
      <c r="Y746" s="38" t="s">
        <v>45</v>
      </c>
      <c r="Z746" s="38" t="s">
        <v>3328</v>
      </c>
      <c r="AA746" s="39">
        <v>44824.445752314816</v>
      </c>
      <c r="AB746" s="38" t="s">
        <v>184</v>
      </c>
      <c r="AC746" s="10" t="str">
        <f>VLOOKUP(Data!$AB746,Name!$B:$F,2,FALSE)</f>
        <v>IT Support</v>
      </c>
      <c r="AD746" s="10" t="str">
        <f>VLOOKUP(Data!$AB746,Name!$B:$F,3,FALSE)</f>
        <v>Point IT</v>
      </c>
      <c r="AE746" s="10" t="str">
        <f>VLOOKUP(Data!$AB746,Name!$B:$F,4,FALSE)</f>
        <v>Frist tier</v>
      </c>
      <c r="AF746" s="10" t="str">
        <f>VLOOKUP(Data!$AB746,Name!$B:$F,5,FALSE)</f>
        <v>Frist tier</v>
      </c>
      <c r="AG746" s="38" t="s">
        <v>47</v>
      </c>
      <c r="AH746" s="38" t="s">
        <v>48</v>
      </c>
      <c r="AI746" s="38" t="s">
        <v>107</v>
      </c>
      <c r="AJ746" s="38" t="s">
        <v>3329</v>
      </c>
      <c r="AK746" s="38" t="s">
        <v>291</v>
      </c>
      <c r="AL746" s="43"/>
      <c r="AM746" s="38" t="s">
        <v>39</v>
      </c>
      <c r="AN746" s="38" t="s">
        <v>50</v>
      </c>
      <c r="AO746" s="44">
        <v>0</v>
      </c>
      <c r="AP746" s="39">
        <v>44824.458449074074</v>
      </c>
      <c r="AQ746" s="45" t="s">
        <v>203</v>
      </c>
      <c r="AR746">
        <f t="shared" si="47"/>
        <v>10</v>
      </c>
      <c r="AS746" s="35">
        <v>0.44166666666666665</v>
      </c>
    </row>
    <row r="747" spans="1:45" ht="24" customHeight="1">
      <c r="A747" s="10" t="s">
        <v>35</v>
      </c>
      <c r="B747" s="10" t="s">
        <v>1527</v>
      </c>
      <c r="C747" s="42">
        <v>44824.458333333336</v>
      </c>
      <c r="D747" s="42">
        <v>44824.441666666666</v>
      </c>
      <c r="E747" s="10">
        <v>2022</v>
      </c>
      <c r="F747" s="10">
        <f t="shared" si="44"/>
        <v>9</v>
      </c>
      <c r="G747" s="10">
        <f t="shared" si="45"/>
        <v>20</v>
      </c>
      <c r="H747" s="50">
        <f t="shared" si="46"/>
        <v>0.44166666666666665</v>
      </c>
      <c r="I747" s="40" t="s">
        <v>37</v>
      </c>
      <c r="J747" s="40" t="s">
        <v>3330</v>
      </c>
      <c r="K747" s="37">
        <v>11876</v>
      </c>
      <c r="L747" s="41">
        <v>44824.621620370373</v>
      </c>
      <c r="M747" s="40" t="s">
        <v>38</v>
      </c>
      <c r="N747" s="40" t="s">
        <v>39</v>
      </c>
      <c r="O747" s="41"/>
      <c r="P747" s="40" t="s">
        <v>40</v>
      </c>
      <c r="Q747" s="40" t="s">
        <v>203</v>
      </c>
      <c r="R747" s="37">
        <v>1</v>
      </c>
      <c r="S747" s="40" t="s">
        <v>42</v>
      </c>
      <c r="T747" s="37">
        <v>0</v>
      </c>
      <c r="U747" s="40" t="s">
        <v>205</v>
      </c>
      <c r="V747" s="37">
        <v>6471</v>
      </c>
      <c r="W747" s="40" t="s">
        <v>412</v>
      </c>
      <c r="X747" s="40" t="s">
        <v>413</v>
      </c>
      <c r="Y747" s="40" t="s">
        <v>45</v>
      </c>
      <c r="Z747" s="40" t="s">
        <v>3331</v>
      </c>
      <c r="AA747" s="41">
        <v>44824.446238425924</v>
      </c>
      <c r="AB747" s="40" t="s">
        <v>184</v>
      </c>
      <c r="AC747" s="10" t="str">
        <f>VLOOKUP(Data!$AB747,Name!$B:$F,2,FALSE)</f>
        <v>IT Support</v>
      </c>
      <c r="AD747" s="10" t="str">
        <f>VLOOKUP(Data!$AB747,Name!$B:$F,3,FALSE)</f>
        <v>Point IT</v>
      </c>
      <c r="AE747" s="10" t="str">
        <f>VLOOKUP(Data!$AB747,Name!$B:$F,4,FALSE)</f>
        <v>Frist tier</v>
      </c>
      <c r="AF747" s="10" t="str">
        <f>VLOOKUP(Data!$AB747,Name!$B:$F,5,FALSE)</f>
        <v>Frist tier</v>
      </c>
      <c r="AG747" s="40" t="s">
        <v>47</v>
      </c>
      <c r="AH747" s="40" t="s">
        <v>48</v>
      </c>
      <c r="AI747" s="40" t="s">
        <v>107</v>
      </c>
      <c r="AJ747" s="40" t="s">
        <v>3332</v>
      </c>
      <c r="AK747" s="40" t="s">
        <v>579</v>
      </c>
      <c r="AL747" s="46"/>
      <c r="AM747" s="40" t="s">
        <v>39</v>
      </c>
      <c r="AN747" s="40" t="s">
        <v>50</v>
      </c>
      <c r="AO747" s="47">
        <v>0</v>
      </c>
      <c r="AP747" s="41">
        <v>44824.458425925928</v>
      </c>
      <c r="AQ747" s="48" t="s">
        <v>203</v>
      </c>
      <c r="AR747">
        <f t="shared" si="47"/>
        <v>10</v>
      </c>
      <c r="AS747" s="35">
        <v>0.44166666666666665</v>
      </c>
    </row>
    <row r="748" spans="1:45" ht="24" hidden="1" customHeight="1">
      <c r="A748" s="10" t="s">
        <v>35</v>
      </c>
      <c r="B748" s="10" t="s">
        <v>737</v>
      </c>
      <c r="C748" s="10"/>
      <c r="D748" s="42">
        <v>44824.445138888892</v>
      </c>
      <c r="E748" s="10">
        <v>2022</v>
      </c>
      <c r="F748" s="10">
        <f t="shared" si="44"/>
        <v>9</v>
      </c>
      <c r="G748" s="10">
        <f t="shared" si="45"/>
        <v>20</v>
      </c>
      <c r="H748" s="50">
        <f t="shared" si="46"/>
        <v>0.44513888888888892</v>
      </c>
      <c r="I748" s="38" t="s">
        <v>37</v>
      </c>
      <c r="J748" s="38" t="s">
        <v>39</v>
      </c>
      <c r="K748" s="36">
        <v>11877</v>
      </c>
      <c r="L748" s="39">
        <v>44841.666666666664</v>
      </c>
      <c r="M748" s="38" t="s">
        <v>38</v>
      </c>
      <c r="N748" s="38" t="s">
        <v>39</v>
      </c>
      <c r="O748" s="39"/>
      <c r="P748" s="38" t="s">
        <v>40</v>
      </c>
      <c r="Q748" s="38" t="s">
        <v>56</v>
      </c>
      <c r="R748" s="36">
        <v>1</v>
      </c>
      <c r="S748" s="38" t="s">
        <v>948</v>
      </c>
      <c r="T748" s="36">
        <v>0</v>
      </c>
      <c r="U748" s="38" t="s">
        <v>41</v>
      </c>
      <c r="V748" s="36">
        <v>8744</v>
      </c>
      <c r="W748" s="38" t="s">
        <v>553</v>
      </c>
      <c r="X748" s="38" t="s">
        <v>554</v>
      </c>
      <c r="Y748" s="38" t="s">
        <v>39</v>
      </c>
      <c r="Z748" s="38" t="s">
        <v>39</v>
      </c>
      <c r="AA748" s="39"/>
      <c r="AB748" s="38" t="s">
        <v>594</v>
      </c>
      <c r="AC748" s="10" t="str">
        <f>VLOOKUP(Data!$AB748,Name!$B:$F,2,FALSE)</f>
        <v>Application Support</v>
      </c>
      <c r="AD748" s="10" t="str">
        <f>VLOOKUP(Data!$AB748,Name!$B:$F,3,FALSE)</f>
        <v>CRA</v>
      </c>
      <c r="AE748" s="10" t="str">
        <f>VLOOKUP(Data!$AB748,Name!$B:$F,4,FALSE)</f>
        <v>Second tier</v>
      </c>
      <c r="AF748" s="10" t="str">
        <f>VLOOKUP(Data!$AB748,Name!$B:$F,5,FALSE)</f>
        <v>Second tier</v>
      </c>
      <c r="AG748" s="38" t="s">
        <v>47</v>
      </c>
      <c r="AH748" s="38" t="s">
        <v>160</v>
      </c>
      <c r="AI748" s="38" t="s">
        <v>920</v>
      </c>
      <c r="AJ748" s="38" t="s">
        <v>671</v>
      </c>
      <c r="AK748" s="38" t="s">
        <v>496</v>
      </c>
      <c r="AL748" s="43"/>
      <c r="AM748" s="38" t="s">
        <v>39</v>
      </c>
      <c r="AN748" s="38" t="s">
        <v>53</v>
      </c>
      <c r="AO748" s="44">
        <v>0</v>
      </c>
      <c r="AP748" s="39">
        <v>44833.63689814815</v>
      </c>
      <c r="AQ748" s="45" t="s">
        <v>56</v>
      </c>
      <c r="AR748">
        <f t="shared" si="47"/>
        <v>10</v>
      </c>
      <c r="AS748" s="35">
        <v>0.44513888888888892</v>
      </c>
    </row>
    <row r="749" spans="1:45" ht="24" hidden="1" customHeight="1">
      <c r="A749" s="10" t="s">
        <v>35</v>
      </c>
      <c r="B749" s="10" t="s">
        <v>2348</v>
      </c>
      <c r="C749" s="42">
        <v>44827.480555555558</v>
      </c>
      <c r="D749" s="42">
        <v>44824.456250000003</v>
      </c>
      <c r="E749" s="10">
        <v>2022</v>
      </c>
      <c r="F749" s="10">
        <f t="shared" si="44"/>
        <v>9</v>
      </c>
      <c r="G749" s="10">
        <f t="shared" si="45"/>
        <v>20</v>
      </c>
      <c r="H749" s="50">
        <f t="shared" si="46"/>
        <v>0.45624999999999999</v>
      </c>
      <c r="I749" s="40" t="s">
        <v>37</v>
      </c>
      <c r="J749" s="40" t="s">
        <v>3333</v>
      </c>
      <c r="K749" s="37">
        <v>11878</v>
      </c>
      <c r="L749" s="41">
        <v>44838.656030092592</v>
      </c>
      <c r="M749" s="40" t="s">
        <v>38</v>
      </c>
      <c r="N749" s="40" t="s">
        <v>39</v>
      </c>
      <c r="O749" s="41"/>
      <c r="P749" s="40" t="s">
        <v>40</v>
      </c>
      <c r="Q749" s="40" t="s">
        <v>56</v>
      </c>
      <c r="R749" s="37">
        <v>2</v>
      </c>
      <c r="S749" s="40" t="s">
        <v>60</v>
      </c>
      <c r="T749" s="37">
        <v>0</v>
      </c>
      <c r="U749" s="40" t="s">
        <v>56</v>
      </c>
      <c r="V749" s="37">
        <v>970478190</v>
      </c>
      <c r="W749" s="40" t="s">
        <v>3334</v>
      </c>
      <c r="X749" s="40" t="s">
        <v>3335</v>
      </c>
      <c r="Y749" s="40" t="s">
        <v>45</v>
      </c>
      <c r="Z749" s="40" t="s">
        <v>3336</v>
      </c>
      <c r="AA749" s="41">
        <v>44826.584618055553</v>
      </c>
      <c r="AB749" s="40" t="s">
        <v>72</v>
      </c>
      <c r="AC749" s="10" t="str">
        <f>VLOOKUP(Data!$AB749,Name!$B:$F,2,FALSE)</f>
        <v>IT Support</v>
      </c>
      <c r="AD749" s="10" t="str">
        <f>VLOOKUP(Data!$AB749,Name!$B:$F,3,FALSE)</f>
        <v>Point IT</v>
      </c>
      <c r="AE749" s="10" t="str">
        <f>VLOOKUP(Data!$AB749,Name!$B:$F,4,FALSE)</f>
        <v>Second tier</v>
      </c>
      <c r="AF749" s="10" t="str">
        <f>VLOOKUP(Data!$AB749,Name!$B:$F,5,FALSE)</f>
        <v>Onsite</v>
      </c>
      <c r="AG749" s="40" t="s">
        <v>47</v>
      </c>
      <c r="AH749" s="40" t="s">
        <v>48</v>
      </c>
      <c r="AI749" s="40" t="s">
        <v>314</v>
      </c>
      <c r="AJ749" s="40" t="s">
        <v>3337</v>
      </c>
      <c r="AK749" s="40" t="s">
        <v>1297</v>
      </c>
      <c r="AL749" s="46">
        <v>44686</v>
      </c>
      <c r="AM749" s="40" t="s">
        <v>39</v>
      </c>
      <c r="AN749" s="40" t="s">
        <v>50</v>
      </c>
      <c r="AO749" s="47">
        <v>0</v>
      </c>
      <c r="AP749" s="41">
        <v>44831.552245370367</v>
      </c>
      <c r="AQ749" s="48" t="s">
        <v>56</v>
      </c>
      <c r="AR749">
        <f t="shared" si="47"/>
        <v>10</v>
      </c>
      <c r="AS749" s="35">
        <v>0.45624999999999999</v>
      </c>
    </row>
    <row r="750" spans="1:45" ht="24" customHeight="1">
      <c r="A750" s="10" t="s">
        <v>35</v>
      </c>
      <c r="B750" s="10" t="s">
        <v>1527</v>
      </c>
      <c r="C750" s="42">
        <v>44827.667361111111</v>
      </c>
      <c r="D750" s="42">
        <v>44824.468055555553</v>
      </c>
      <c r="E750" s="10">
        <v>2022</v>
      </c>
      <c r="F750" s="10">
        <f t="shared" si="44"/>
        <v>9</v>
      </c>
      <c r="G750" s="10">
        <f t="shared" si="45"/>
        <v>20</v>
      </c>
      <c r="H750" s="50">
        <f t="shared" si="46"/>
        <v>0.4680555555555555</v>
      </c>
      <c r="I750" s="38" t="s">
        <v>37</v>
      </c>
      <c r="J750" s="38" t="s">
        <v>3338</v>
      </c>
      <c r="K750" s="36">
        <v>11879</v>
      </c>
      <c r="L750" s="39">
        <v>44839.456041666665</v>
      </c>
      <c r="M750" s="38" t="s">
        <v>38</v>
      </c>
      <c r="N750" s="38" t="s">
        <v>39</v>
      </c>
      <c r="O750" s="39"/>
      <c r="P750" s="38" t="s">
        <v>40</v>
      </c>
      <c r="Q750" s="38" t="s">
        <v>56</v>
      </c>
      <c r="R750" s="36">
        <v>1</v>
      </c>
      <c r="S750" s="38" t="s">
        <v>224</v>
      </c>
      <c r="T750" s="36">
        <v>0</v>
      </c>
      <c r="U750" s="38" t="s">
        <v>56</v>
      </c>
      <c r="V750" s="36">
        <v>6416</v>
      </c>
      <c r="W750" s="38" t="s">
        <v>513</v>
      </c>
      <c r="X750" s="38" t="s">
        <v>514</v>
      </c>
      <c r="Y750" s="38" t="s">
        <v>45</v>
      </c>
      <c r="Z750" s="38" t="s">
        <v>3339</v>
      </c>
      <c r="AA750" s="39">
        <v>44827.667847222219</v>
      </c>
      <c r="AB750" s="38" t="s">
        <v>219</v>
      </c>
      <c r="AC750" s="10" t="str">
        <f>VLOOKUP(Data!$AB750,Name!$B:$F,2,FALSE)</f>
        <v>IT Support</v>
      </c>
      <c r="AD750" s="10" t="str">
        <f>VLOOKUP(Data!$AB750,Name!$B:$F,3,FALSE)</f>
        <v>Point IT</v>
      </c>
      <c r="AE750" s="10" t="str">
        <f>VLOOKUP(Data!$AB750,Name!$B:$F,4,FALSE)</f>
        <v>Frist tier</v>
      </c>
      <c r="AF750" s="10" t="str">
        <f>VLOOKUP(Data!$AB750,Name!$B:$F,5,FALSE)</f>
        <v>Frist tier</v>
      </c>
      <c r="AG750" s="38" t="s">
        <v>47</v>
      </c>
      <c r="AH750" s="38" t="s">
        <v>48</v>
      </c>
      <c r="AI750" s="38" t="s">
        <v>455</v>
      </c>
      <c r="AJ750" s="38" t="s">
        <v>3340</v>
      </c>
      <c r="AK750" s="38" t="s">
        <v>515</v>
      </c>
      <c r="AL750" s="43"/>
      <c r="AM750" s="38" t="s">
        <v>39</v>
      </c>
      <c r="AN750" s="38" t="s">
        <v>50</v>
      </c>
      <c r="AO750" s="44">
        <v>0</v>
      </c>
      <c r="AP750" s="39">
        <v>44827.667847222219</v>
      </c>
      <c r="AQ750" s="45" t="s">
        <v>56</v>
      </c>
      <c r="AR750">
        <f t="shared" si="47"/>
        <v>11</v>
      </c>
      <c r="AS750" s="35">
        <v>0.4680555555555555</v>
      </c>
    </row>
    <row r="751" spans="1:45" ht="24" customHeight="1">
      <c r="A751" s="10" t="s">
        <v>35</v>
      </c>
      <c r="B751" s="10" t="s">
        <v>1527</v>
      </c>
      <c r="C751" s="42">
        <v>44824.495833333334</v>
      </c>
      <c r="D751" s="42">
        <v>44824.470833333333</v>
      </c>
      <c r="E751" s="10">
        <v>2022</v>
      </c>
      <c r="F751" s="10">
        <f t="shared" si="44"/>
        <v>9</v>
      </c>
      <c r="G751" s="10">
        <f t="shared" si="45"/>
        <v>20</v>
      </c>
      <c r="H751" s="50">
        <f t="shared" si="46"/>
        <v>0.47083333333333338</v>
      </c>
      <c r="I751" s="40" t="s">
        <v>37</v>
      </c>
      <c r="J751" s="40" t="s">
        <v>39</v>
      </c>
      <c r="K751" s="37">
        <v>11880</v>
      </c>
      <c r="L751" s="41">
        <v>44827.346238425926</v>
      </c>
      <c r="M751" s="40" t="s">
        <v>38</v>
      </c>
      <c r="N751" s="40" t="s">
        <v>39</v>
      </c>
      <c r="O751" s="41"/>
      <c r="P751" s="40" t="s">
        <v>40</v>
      </c>
      <c r="Q751" s="40" t="s">
        <v>56</v>
      </c>
      <c r="R751" s="37">
        <v>1</v>
      </c>
      <c r="S751" s="40" t="s">
        <v>42</v>
      </c>
      <c r="T751" s="37">
        <v>0</v>
      </c>
      <c r="U751" s="40" t="s">
        <v>41</v>
      </c>
      <c r="V751" s="37">
        <v>8812</v>
      </c>
      <c r="W751" s="40" t="s">
        <v>3091</v>
      </c>
      <c r="X751" s="40" t="s">
        <v>3092</v>
      </c>
      <c r="Y751" s="40" t="s">
        <v>45</v>
      </c>
      <c r="Z751" s="40" t="s">
        <v>3341</v>
      </c>
      <c r="AA751" s="41">
        <v>44824.496203703704</v>
      </c>
      <c r="AB751" s="40" t="s">
        <v>96</v>
      </c>
      <c r="AC751" s="10" t="str">
        <f>VLOOKUP(Data!$AB751,Name!$B:$F,2,FALSE)</f>
        <v>E-sarabun</v>
      </c>
      <c r="AD751" s="10" t="str">
        <f>VLOOKUP(Data!$AB751,Name!$B:$F,3,FALSE)</f>
        <v>CRA</v>
      </c>
      <c r="AE751" s="10" t="str">
        <f>VLOOKUP(Data!$AB751,Name!$B:$F,4,FALSE)</f>
        <v>Second tier</v>
      </c>
      <c r="AF751" s="10" t="str">
        <f>VLOOKUP(Data!$AB751,Name!$B:$F,5,FALSE)</f>
        <v>Second tier</v>
      </c>
      <c r="AG751" s="40" t="s">
        <v>47</v>
      </c>
      <c r="AH751" s="40" t="s">
        <v>48</v>
      </c>
      <c r="AI751" s="40" t="s">
        <v>97</v>
      </c>
      <c r="AJ751" s="40" t="s">
        <v>3094</v>
      </c>
      <c r="AK751" s="40" t="s">
        <v>561</v>
      </c>
      <c r="AL751" s="46"/>
      <c r="AM751" s="40" t="s">
        <v>39</v>
      </c>
      <c r="AN751" s="40" t="s">
        <v>53</v>
      </c>
      <c r="AO751" s="47">
        <v>0</v>
      </c>
      <c r="AP751" s="41">
        <v>44824.496203703704</v>
      </c>
      <c r="AQ751" s="48" t="s">
        <v>41</v>
      </c>
      <c r="AR751">
        <f t="shared" si="47"/>
        <v>11</v>
      </c>
      <c r="AS751" s="35">
        <v>0.47083333333333338</v>
      </c>
    </row>
    <row r="752" spans="1:45" ht="24" customHeight="1">
      <c r="A752" s="10" t="s">
        <v>35</v>
      </c>
      <c r="B752" s="10" t="s">
        <v>1527</v>
      </c>
      <c r="C752" s="42">
        <v>44824.547222222223</v>
      </c>
      <c r="D752" s="42">
        <v>44824.470833333333</v>
      </c>
      <c r="E752" s="10">
        <v>2022</v>
      </c>
      <c r="F752" s="10">
        <f t="shared" si="44"/>
        <v>9</v>
      </c>
      <c r="G752" s="10">
        <f t="shared" si="45"/>
        <v>20</v>
      </c>
      <c r="H752" s="50">
        <f t="shared" si="46"/>
        <v>0.47083333333333338</v>
      </c>
      <c r="I752" s="38" t="s">
        <v>37</v>
      </c>
      <c r="J752" s="38" t="s">
        <v>39</v>
      </c>
      <c r="K752" s="36">
        <v>11881</v>
      </c>
      <c r="L752" s="39">
        <v>44827.346516203703</v>
      </c>
      <c r="M752" s="38" t="s">
        <v>3342</v>
      </c>
      <c r="N752" s="38" t="s">
        <v>45</v>
      </c>
      <c r="O752" s="39">
        <v>44824.48940972222</v>
      </c>
      <c r="P752" s="38" t="s">
        <v>40</v>
      </c>
      <c r="Q752" s="38" t="s">
        <v>56</v>
      </c>
      <c r="R752" s="36">
        <v>1</v>
      </c>
      <c r="S752" s="38" t="s">
        <v>42</v>
      </c>
      <c r="T752" s="36">
        <v>1</v>
      </c>
      <c r="U752" s="38" t="s">
        <v>41</v>
      </c>
      <c r="V752" s="36">
        <v>645855254</v>
      </c>
      <c r="W752" s="38" t="s">
        <v>247</v>
      </c>
      <c r="X752" s="38" t="s">
        <v>189</v>
      </c>
      <c r="Y752" s="38" t="s">
        <v>45</v>
      </c>
      <c r="Z752" s="38" t="s">
        <v>3343</v>
      </c>
      <c r="AA752" s="39">
        <v>44824.547743055555</v>
      </c>
      <c r="AB752" s="38" t="s">
        <v>110</v>
      </c>
      <c r="AC752" s="10" t="str">
        <f>VLOOKUP(Data!$AB752,Name!$B:$F,2,FALSE)</f>
        <v>E-sarabun</v>
      </c>
      <c r="AD752" s="10" t="str">
        <f>VLOOKUP(Data!$AB752,Name!$B:$F,3,FALSE)</f>
        <v>CRA</v>
      </c>
      <c r="AE752" s="10" t="str">
        <f>VLOOKUP(Data!$AB752,Name!$B:$F,4,FALSE)</f>
        <v>Second tier</v>
      </c>
      <c r="AF752" s="10" t="str">
        <f>VLOOKUP(Data!$AB752,Name!$B:$F,5,FALSE)</f>
        <v>Second tier</v>
      </c>
      <c r="AG752" s="38" t="s">
        <v>47</v>
      </c>
      <c r="AH752" s="38" t="s">
        <v>48</v>
      </c>
      <c r="AI752" s="38" t="s">
        <v>97</v>
      </c>
      <c r="AJ752" s="38" t="s">
        <v>544</v>
      </c>
      <c r="AK752" s="38" t="s">
        <v>538</v>
      </c>
      <c r="AL752" s="43"/>
      <c r="AM752" s="38" t="s">
        <v>39</v>
      </c>
      <c r="AN752" s="38" t="s">
        <v>53</v>
      </c>
      <c r="AO752" s="44">
        <v>0</v>
      </c>
      <c r="AP752" s="39">
        <v>44824.547743055555</v>
      </c>
      <c r="AQ752" s="45" t="s">
        <v>41</v>
      </c>
      <c r="AR752">
        <f t="shared" si="47"/>
        <v>11</v>
      </c>
      <c r="AS752" s="35">
        <v>0.47083333333333338</v>
      </c>
    </row>
    <row r="753" spans="1:45" ht="24" hidden="1" customHeight="1">
      <c r="A753" s="10" t="s">
        <v>35</v>
      </c>
      <c r="B753" s="10" t="s">
        <v>73</v>
      </c>
      <c r="C753" s="42">
        <v>44827.655555555553</v>
      </c>
      <c r="D753" s="42">
        <v>44824.47152777778</v>
      </c>
      <c r="E753" s="10">
        <v>2022</v>
      </c>
      <c r="F753" s="10">
        <f t="shared" si="44"/>
        <v>9</v>
      </c>
      <c r="G753" s="10">
        <f t="shared" si="45"/>
        <v>20</v>
      </c>
      <c r="H753" s="50">
        <f t="shared" si="46"/>
        <v>0.47152777777777777</v>
      </c>
      <c r="I753" s="40" t="s">
        <v>37</v>
      </c>
      <c r="J753" s="40" t="s">
        <v>3344</v>
      </c>
      <c r="K753" s="37">
        <v>11882</v>
      </c>
      <c r="L753" s="41">
        <v>44839.447291666664</v>
      </c>
      <c r="M753" s="40" t="s">
        <v>38</v>
      </c>
      <c r="N753" s="40" t="s">
        <v>39</v>
      </c>
      <c r="O753" s="41"/>
      <c r="P753" s="40" t="s">
        <v>40</v>
      </c>
      <c r="Q753" s="40" t="s">
        <v>56</v>
      </c>
      <c r="R753" s="37">
        <v>1</v>
      </c>
      <c r="S753" s="40" t="s">
        <v>42</v>
      </c>
      <c r="T753" s="37">
        <v>0</v>
      </c>
      <c r="U753" s="40" t="s">
        <v>56</v>
      </c>
      <c r="V753" s="37">
        <v>5757</v>
      </c>
      <c r="W753" s="40" t="s">
        <v>1034</v>
      </c>
      <c r="X753" s="40" t="s">
        <v>1035</v>
      </c>
      <c r="Y753" s="40" t="s">
        <v>45</v>
      </c>
      <c r="Z753" s="40" t="s">
        <v>3345</v>
      </c>
      <c r="AA753" s="41">
        <v>44827.655624999999</v>
      </c>
      <c r="AB753" s="40" t="s">
        <v>219</v>
      </c>
      <c r="AC753" s="10" t="str">
        <f>VLOOKUP(Data!$AB753,Name!$B:$F,2,FALSE)</f>
        <v>IT Support</v>
      </c>
      <c r="AD753" s="10" t="str">
        <f>VLOOKUP(Data!$AB753,Name!$B:$F,3,FALSE)</f>
        <v>Point IT</v>
      </c>
      <c r="AE753" s="10" t="str">
        <f>VLOOKUP(Data!$AB753,Name!$B:$F,4,FALSE)</f>
        <v>Frist tier</v>
      </c>
      <c r="AF753" s="10" t="str">
        <f>VLOOKUP(Data!$AB753,Name!$B:$F,5,FALSE)</f>
        <v>Frist tier</v>
      </c>
      <c r="AG753" s="40" t="s">
        <v>47</v>
      </c>
      <c r="AH753" s="40" t="s">
        <v>48</v>
      </c>
      <c r="AI753" s="40" t="s">
        <v>77</v>
      </c>
      <c r="AJ753" s="40" t="s">
        <v>3346</v>
      </c>
      <c r="AK753" s="40" t="s">
        <v>997</v>
      </c>
      <c r="AL753" s="46"/>
      <c r="AM753" s="40" t="s">
        <v>39</v>
      </c>
      <c r="AN753" s="40" t="s">
        <v>50</v>
      </c>
      <c r="AO753" s="47">
        <v>0</v>
      </c>
      <c r="AP753" s="41">
        <v>44827.655624999999</v>
      </c>
      <c r="AQ753" s="48" t="s">
        <v>56</v>
      </c>
      <c r="AR753">
        <f t="shared" si="47"/>
        <v>11</v>
      </c>
      <c r="AS753" s="35">
        <v>0.47152777777777777</v>
      </c>
    </row>
    <row r="754" spans="1:45" ht="24" hidden="1" customHeight="1">
      <c r="A754" s="10" t="s">
        <v>35</v>
      </c>
      <c r="B754" s="10" t="s">
        <v>36</v>
      </c>
      <c r="C754" s="42">
        <v>44824.614583333336</v>
      </c>
      <c r="D754" s="42">
        <v>44824.473611111112</v>
      </c>
      <c r="E754" s="10">
        <v>2022</v>
      </c>
      <c r="F754" s="10">
        <f t="shared" si="44"/>
        <v>9</v>
      </c>
      <c r="G754" s="10">
        <f t="shared" si="45"/>
        <v>20</v>
      </c>
      <c r="H754" s="50">
        <f t="shared" si="46"/>
        <v>0.47361111111111115</v>
      </c>
      <c r="I754" s="38" t="s">
        <v>37</v>
      </c>
      <c r="J754" s="38" t="s">
        <v>3347</v>
      </c>
      <c r="K754" s="36">
        <v>11883</v>
      </c>
      <c r="L754" s="39">
        <v>44834.548136574071</v>
      </c>
      <c r="M754" s="38" t="s">
        <v>38</v>
      </c>
      <c r="N754" s="38" t="s">
        <v>39</v>
      </c>
      <c r="O754" s="39"/>
      <c r="P754" s="38" t="s">
        <v>40</v>
      </c>
      <c r="Q754" s="38" t="s">
        <v>56</v>
      </c>
      <c r="R754" s="36">
        <v>1</v>
      </c>
      <c r="S754" s="38" t="s">
        <v>42</v>
      </c>
      <c r="T754" s="36">
        <v>0</v>
      </c>
      <c r="U754" s="38" t="s">
        <v>56</v>
      </c>
      <c r="V754" s="36">
        <v>8177</v>
      </c>
      <c r="W754" s="38" t="s">
        <v>745</v>
      </c>
      <c r="X754" s="38" t="s">
        <v>746</v>
      </c>
      <c r="Y754" s="38" t="s">
        <v>45</v>
      </c>
      <c r="Z754" s="38" t="s">
        <v>3348</v>
      </c>
      <c r="AA754" s="39">
        <v>44824.540868055556</v>
      </c>
      <c r="AB754" s="38" t="s">
        <v>58</v>
      </c>
      <c r="AC754" s="10" t="str">
        <f>VLOOKUP(Data!$AB754,Name!$B:$F,2,FALSE)</f>
        <v>IT Support</v>
      </c>
      <c r="AD754" s="10" t="str">
        <f>VLOOKUP(Data!$AB754,Name!$B:$F,3,FALSE)</f>
        <v>Point IT</v>
      </c>
      <c r="AE754" s="10" t="str">
        <f>VLOOKUP(Data!$AB754,Name!$B:$F,4,FALSE)</f>
        <v>Second tier</v>
      </c>
      <c r="AF754" s="10" t="str">
        <f>VLOOKUP(Data!$AB754,Name!$B:$F,5,FALSE)</f>
        <v>Onsite</v>
      </c>
      <c r="AG754" s="38" t="s">
        <v>47</v>
      </c>
      <c r="AH754" s="38" t="s">
        <v>48</v>
      </c>
      <c r="AI754" s="38" t="s">
        <v>128</v>
      </c>
      <c r="AJ754" s="38" t="s">
        <v>374</v>
      </c>
      <c r="AK754" s="38" t="s">
        <v>2253</v>
      </c>
      <c r="AL754" s="43"/>
      <c r="AM754" s="38" t="s">
        <v>39</v>
      </c>
      <c r="AN754" s="38" t="s">
        <v>50</v>
      </c>
      <c r="AO754" s="44">
        <v>0</v>
      </c>
      <c r="AP754" s="39">
        <v>44824.614803240744</v>
      </c>
      <c r="AQ754" s="45" t="s">
        <v>56</v>
      </c>
      <c r="AR754">
        <f t="shared" si="47"/>
        <v>11</v>
      </c>
      <c r="AS754" s="35">
        <v>0.47361111111111115</v>
      </c>
    </row>
    <row r="755" spans="1:45" ht="24" hidden="1" customHeight="1">
      <c r="A755" s="10" t="s">
        <v>35</v>
      </c>
      <c r="B755" s="10" t="s">
        <v>737</v>
      </c>
      <c r="C755" s="42">
        <v>44831.572916666664</v>
      </c>
      <c r="D755" s="42">
        <v>44824.487500000003</v>
      </c>
      <c r="E755" s="10">
        <v>2022</v>
      </c>
      <c r="F755" s="10">
        <f t="shared" si="44"/>
        <v>9</v>
      </c>
      <c r="G755" s="10">
        <f t="shared" si="45"/>
        <v>20</v>
      </c>
      <c r="H755" s="50">
        <f t="shared" si="46"/>
        <v>0.48749999999999999</v>
      </c>
      <c r="I755" s="40" t="s">
        <v>37</v>
      </c>
      <c r="J755" s="40" t="s">
        <v>39</v>
      </c>
      <c r="K755" s="37">
        <v>11884</v>
      </c>
      <c r="L755" s="41">
        <v>44834</v>
      </c>
      <c r="M755" s="40" t="s">
        <v>3349</v>
      </c>
      <c r="N755" s="40" t="s">
        <v>45</v>
      </c>
      <c r="O755" s="41">
        <v>44824.629247685189</v>
      </c>
      <c r="P755" s="40" t="s">
        <v>40</v>
      </c>
      <c r="Q755" s="40" t="s">
        <v>56</v>
      </c>
      <c r="R755" s="37">
        <v>4</v>
      </c>
      <c r="S755" s="40" t="s">
        <v>738</v>
      </c>
      <c r="T755" s="37">
        <v>2</v>
      </c>
      <c r="U755" s="40" t="s">
        <v>41</v>
      </c>
      <c r="V755" s="37">
        <v>830754325</v>
      </c>
      <c r="W755" s="40" t="s">
        <v>3350</v>
      </c>
      <c r="X755" s="40" t="s">
        <v>3351</v>
      </c>
      <c r="Y755" s="40" t="s">
        <v>45</v>
      </c>
      <c r="Z755" s="40" t="s">
        <v>3352</v>
      </c>
      <c r="AA755" s="41">
        <v>44831.573495370372</v>
      </c>
      <c r="AB755" s="40" t="s">
        <v>227</v>
      </c>
      <c r="AC755" s="10" t="str">
        <f>VLOOKUP(Data!$AB755,Name!$B:$F,2,FALSE)</f>
        <v>Programer</v>
      </c>
      <c r="AD755" s="10" t="str">
        <f>VLOOKUP(Data!$AB755,Name!$B:$F,3,FALSE)</f>
        <v>CRA</v>
      </c>
      <c r="AE755" s="10" t="str">
        <f>VLOOKUP(Data!$AB755,Name!$B:$F,4,FALSE)</f>
        <v>Second tier</v>
      </c>
      <c r="AF755" s="10" t="str">
        <f>VLOOKUP(Data!$AB755,Name!$B:$F,5,FALSE)</f>
        <v>Second tier</v>
      </c>
      <c r="AG755" s="40" t="s">
        <v>47</v>
      </c>
      <c r="AH755" s="40" t="s">
        <v>48</v>
      </c>
      <c r="AI755" s="40" t="s">
        <v>739</v>
      </c>
      <c r="AJ755" s="40" t="s">
        <v>3353</v>
      </c>
      <c r="AK755" s="40" t="s">
        <v>1883</v>
      </c>
      <c r="AL755" s="46"/>
      <c r="AM755" s="40" t="s">
        <v>39</v>
      </c>
      <c r="AN755" s="40" t="s">
        <v>53</v>
      </c>
      <c r="AO755" s="47">
        <v>0</v>
      </c>
      <c r="AP755" s="41">
        <v>44831.573495370372</v>
      </c>
      <c r="AQ755" s="48" t="s">
        <v>41</v>
      </c>
      <c r="AR755">
        <f t="shared" si="47"/>
        <v>11</v>
      </c>
      <c r="AS755" s="35">
        <v>0.48749999999999999</v>
      </c>
    </row>
    <row r="756" spans="1:45" ht="24" customHeight="1">
      <c r="A756" s="10" t="s">
        <v>35</v>
      </c>
      <c r="B756" s="10" t="s">
        <v>1527</v>
      </c>
      <c r="C756" s="42">
        <v>44824.614583333336</v>
      </c>
      <c r="D756" s="42">
        <v>44824.508333333331</v>
      </c>
      <c r="E756" s="10">
        <v>2022</v>
      </c>
      <c r="F756" s="10">
        <f t="shared" si="44"/>
        <v>9</v>
      </c>
      <c r="G756" s="10">
        <f t="shared" si="45"/>
        <v>20</v>
      </c>
      <c r="H756" s="50">
        <f t="shared" si="46"/>
        <v>0.5083333333333333</v>
      </c>
      <c r="I756" s="38" t="s">
        <v>37</v>
      </c>
      <c r="J756" s="38" t="s">
        <v>3354</v>
      </c>
      <c r="K756" s="36">
        <v>11885</v>
      </c>
      <c r="L756" s="39">
        <v>44834.555358796293</v>
      </c>
      <c r="M756" s="38" t="s">
        <v>38</v>
      </c>
      <c r="N756" s="38" t="s">
        <v>39</v>
      </c>
      <c r="O756" s="39"/>
      <c r="P756" s="38" t="s">
        <v>40</v>
      </c>
      <c r="Q756" s="38" t="s">
        <v>56</v>
      </c>
      <c r="R756" s="36">
        <v>1</v>
      </c>
      <c r="S756" s="38" t="s">
        <v>42</v>
      </c>
      <c r="T756" s="36">
        <v>0</v>
      </c>
      <c r="U756" s="38" t="s">
        <v>56</v>
      </c>
      <c r="V756" s="36">
        <v>814484533</v>
      </c>
      <c r="W756" s="38" t="s">
        <v>3278</v>
      </c>
      <c r="X756" s="38" t="s">
        <v>3279</v>
      </c>
      <c r="Y756" s="38" t="s">
        <v>45</v>
      </c>
      <c r="Z756" s="38" t="s">
        <v>572</v>
      </c>
      <c r="AA756" s="39">
        <v>44824.568379629629</v>
      </c>
      <c r="AB756" s="38" t="s">
        <v>85</v>
      </c>
      <c r="AC756" s="10" t="str">
        <f>VLOOKUP(Data!$AB756,Name!$B:$F,2,FALSE)</f>
        <v>IT Support</v>
      </c>
      <c r="AD756" s="10" t="str">
        <f>VLOOKUP(Data!$AB756,Name!$B:$F,3,FALSE)</f>
        <v>Point IT</v>
      </c>
      <c r="AE756" s="10" t="str">
        <f>VLOOKUP(Data!$AB756,Name!$B:$F,4,FALSE)</f>
        <v>Second tier</v>
      </c>
      <c r="AF756" s="10" t="str">
        <f>VLOOKUP(Data!$AB756,Name!$B:$F,5,FALSE)</f>
        <v>Onsite</v>
      </c>
      <c r="AG756" s="38" t="s">
        <v>47</v>
      </c>
      <c r="AH756" s="38" t="s">
        <v>48</v>
      </c>
      <c r="AI756" s="38" t="s">
        <v>644</v>
      </c>
      <c r="AJ756" s="38" t="s">
        <v>3355</v>
      </c>
      <c r="AK756" s="38" t="s">
        <v>613</v>
      </c>
      <c r="AL756" s="43"/>
      <c r="AM756" s="38" t="s">
        <v>39</v>
      </c>
      <c r="AN756" s="38" t="s">
        <v>50</v>
      </c>
      <c r="AO756" s="44">
        <v>0</v>
      </c>
      <c r="AP756" s="39">
        <v>44824.615081018521</v>
      </c>
      <c r="AQ756" s="45" t="s">
        <v>41</v>
      </c>
      <c r="AR756">
        <f t="shared" si="47"/>
        <v>12</v>
      </c>
      <c r="AS756" s="35">
        <v>0.5083333333333333</v>
      </c>
    </row>
    <row r="757" spans="1:45" ht="24" hidden="1" customHeight="1">
      <c r="A757" s="10" t="s">
        <v>35</v>
      </c>
      <c r="B757" s="10" t="s">
        <v>36</v>
      </c>
      <c r="C757" s="10"/>
      <c r="D757" s="42">
        <v>44824.513888888891</v>
      </c>
      <c r="E757" s="10">
        <v>2022</v>
      </c>
      <c r="F757" s="10">
        <f t="shared" si="44"/>
        <v>9</v>
      </c>
      <c r="G757" s="10">
        <f t="shared" si="45"/>
        <v>20</v>
      </c>
      <c r="H757" s="50">
        <f t="shared" si="46"/>
        <v>0.51388888888888895</v>
      </c>
      <c r="I757" s="40" t="s">
        <v>37</v>
      </c>
      <c r="J757" s="40" t="s">
        <v>3356</v>
      </c>
      <c r="K757" s="37">
        <v>11886</v>
      </c>
      <c r="L757" s="41">
        <v>44834.514861111114</v>
      </c>
      <c r="M757" s="40" t="s">
        <v>38</v>
      </c>
      <c r="N757" s="40" t="s">
        <v>39</v>
      </c>
      <c r="O757" s="41"/>
      <c r="P757" s="40" t="s">
        <v>40</v>
      </c>
      <c r="Q757" s="40" t="s">
        <v>56</v>
      </c>
      <c r="R757" s="37">
        <v>1</v>
      </c>
      <c r="S757" s="40" t="s">
        <v>42</v>
      </c>
      <c r="T757" s="37">
        <v>0</v>
      </c>
      <c r="U757" s="40" t="s">
        <v>56</v>
      </c>
      <c r="V757" s="37">
        <v>25766846</v>
      </c>
      <c r="W757" s="40" t="s">
        <v>1004</v>
      </c>
      <c r="X757" s="40" t="s">
        <v>1005</v>
      </c>
      <c r="Y757" s="40" t="s">
        <v>39</v>
      </c>
      <c r="Z757" s="40" t="s">
        <v>39</v>
      </c>
      <c r="AA757" s="41"/>
      <c r="AB757" s="40" t="s">
        <v>815</v>
      </c>
      <c r="AC757" s="10" t="str">
        <f>VLOOKUP(Data!$AB757,Name!$B:$F,2,FALSE)</f>
        <v>IT Support</v>
      </c>
      <c r="AD757" s="10" t="str">
        <f>VLOOKUP(Data!$AB757,Name!$B:$F,3,FALSE)</f>
        <v>Point IT</v>
      </c>
      <c r="AE757" s="10" t="str">
        <f>VLOOKUP(Data!$AB757,Name!$B:$F,4,FALSE)</f>
        <v>Second tier</v>
      </c>
      <c r="AF757" s="10" t="str">
        <f>VLOOKUP(Data!$AB757,Name!$B:$F,5,FALSE)</f>
        <v>Onsite</v>
      </c>
      <c r="AG757" s="40" t="s">
        <v>47</v>
      </c>
      <c r="AH757" s="40" t="s">
        <v>160</v>
      </c>
      <c r="AI757" s="40" t="s">
        <v>179</v>
      </c>
      <c r="AJ757" s="40" t="s">
        <v>3357</v>
      </c>
      <c r="AK757" s="40" t="s">
        <v>1256</v>
      </c>
      <c r="AL757" s="46"/>
      <c r="AM757" s="40" t="s">
        <v>39</v>
      </c>
      <c r="AN757" s="40" t="s">
        <v>50</v>
      </c>
      <c r="AO757" s="47">
        <v>0</v>
      </c>
      <c r="AP757" s="41">
        <v>44837.358275462961</v>
      </c>
      <c r="AQ757" s="48" t="s">
        <v>56</v>
      </c>
      <c r="AR757">
        <f t="shared" si="47"/>
        <v>12</v>
      </c>
      <c r="AS757" s="35">
        <v>0.51388888888888895</v>
      </c>
    </row>
    <row r="758" spans="1:45" ht="24" customHeight="1">
      <c r="A758" s="10" t="s">
        <v>35</v>
      </c>
      <c r="B758" s="10" t="s">
        <v>1527</v>
      </c>
      <c r="C758" s="42">
        <v>44824.602777777778</v>
      </c>
      <c r="D758" s="42">
        <v>44824.542361111111</v>
      </c>
      <c r="E758" s="10">
        <v>2022</v>
      </c>
      <c r="F758" s="10">
        <f t="shared" si="44"/>
        <v>9</v>
      </c>
      <c r="G758" s="10">
        <f t="shared" si="45"/>
        <v>20</v>
      </c>
      <c r="H758" s="50">
        <f t="shared" si="46"/>
        <v>0.54236111111111118</v>
      </c>
      <c r="I758" s="38" t="s">
        <v>37</v>
      </c>
      <c r="J758" s="38" t="s">
        <v>39</v>
      </c>
      <c r="K758" s="36">
        <v>11887</v>
      </c>
      <c r="L758" s="39">
        <v>44827.418576388889</v>
      </c>
      <c r="M758" s="38" t="s">
        <v>3358</v>
      </c>
      <c r="N758" s="38" t="s">
        <v>45</v>
      </c>
      <c r="O758" s="39">
        <v>44824.602523148147</v>
      </c>
      <c r="P758" s="38" t="s">
        <v>40</v>
      </c>
      <c r="Q758" s="38" t="s">
        <v>56</v>
      </c>
      <c r="R758" s="36">
        <v>1</v>
      </c>
      <c r="S758" s="38" t="s">
        <v>202</v>
      </c>
      <c r="T758" s="36">
        <v>1</v>
      </c>
      <c r="U758" s="38" t="s">
        <v>41</v>
      </c>
      <c r="V758" s="36">
        <v>8753</v>
      </c>
      <c r="W758" s="38" t="s">
        <v>3359</v>
      </c>
      <c r="X758" s="38" t="s">
        <v>3360</v>
      </c>
      <c r="Y758" s="38" t="s">
        <v>45</v>
      </c>
      <c r="Z758" s="38" t="s">
        <v>3361</v>
      </c>
      <c r="AA758" s="39">
        <v>44824.602870370371</v>
      </c>
      <c r="AB758" s="38" t="s">
        <v>110</v>
      </c>
      <c r="AC758" s="10" t="str">
        <f>VLOOKUP(Data!$AB758,Name!$B:$F,2,FALSE)</f>
        <v>E-sarabun</v>
      </c>
      <c r="AD758" s="10" t="str">
        <f>VLOOKUP(Data!$AB758,Name!$B:$F,3,FALSE)</f>
        <v>CRA</v>
      </c>
      <c r="AE758" s="10" t="str">
        <f>VLOOKUP(Data!$AB758,Name!$B:$F,4,FALSE)</f>
        <v>Second tier</v>
      </c>
      <c r="AF758" s="10" t="str">
        <f>VLOOKUP(Data!$AB758,Name!$B:$F,5,FALSE)</f>
        <v>Second tier</v>
      </c>
      <c r="AG758" s="38" t="s">
        <v>47</v>
      </c>
      <c r="AH758" s="38" t="s">
        <v>48</v>
      </c>
      <c r="AI758" s="38" t="s">
        <v>97</v>
      </c>
      <c r="AJ758" s="38" t="s">
        <v>3362</v>
      </c>
      <c r="AK758" s="38" t="s">
        <v>1535</v>
      </c>
      <c r="AL758" s="43"/>
      <c r="AM758" s="38" t="s">
        <v>39</v>
      </c>
      <c r="AN758" s="38" t="s">
        <v>53</v>
      </c>
      <c r="AO758" s="44">
        <v>0</v>
      </c>
      <c r="AP758" s="39">
        <v>44824.602870370371</v>
      </c>
      <c r="AQ758" s="45" t="s">
        <v>56</v>
      </c>
      <c r="AR758">
        <f t="shared" si="47"/>
        <v>13</v>
      </c>
      <c r="AS758" s="35">
        <v>0.54236111111111118</v>
      </c>
    </row>
    <row r="759" spans="1:45" ht="24" customHeight="1">
      <c r="A759" s="10" t="s">
        <v>35</v>
      </c>
      <c r="B759" s="10" t="s">
        <v>1527</v>
      </c>
      <c r="C759" s="42">
        <v>44824.615277777775</v>
      </c>
      <c r="D759" s="42">
        <v>44824.543749999997</v>
      </c>
      <c r="E759" s="10">
        <v>2022</v>
      </c>
      <c r="F759" s="10">
        <f t="shared" si="44"/>
        <v>9</v>
      </c>
      <c r="G759" s="10">
        <f t="shared" si="45"/>
        <v>20</v>
      </c>
      <c r="H759" s="50">
        <f t="shared" si="46"/>
        <v>0.54375000000000007</v>
      </c>
      <c r="I759" s="40" t="s">
        <v>37</v>
      </c>
      <c r="J759" s="40" t="s">
        <v>3363</v>
      </c>
      <c r="K759" s="37">
        <v>11888</v>
      </c>
      <c r="L759" s="41">
        <v>44827.468136574076</v>
      </c>
      <c r="M759" s="40" t="s">
        <v>38</v>
      </c>
      <c r="N759" s="40" t="s">
        <v>39</v>
      </c>
      <c r="O759" s="41"/>
      <c r="P759" s="40" t="s">
        <v>40</v>
      </c>
      <c r="Q759" s="40" t="s">
        <v>56</v>
      </c>
      <c r="R759" s="37">
        <v>1</v>
      </c>
      <c r="S759" s="40" t="s">
        <v>119</v>
      </c>
      <c r="T759" s="37">
        <v>0</v>
      </c>
      <c r="U759" s="40" t="s">
        <v>41</v>
      </c>
      <c r="V759" s="37">
        <v>6110</v>
      </c>
      <c r="W759" s="40" t="s">
        <v>1065</v>
      </c>
      <c r="X759" s="40" t="s">
        <v>1066</v>
      </c>
      <c r="Y759" s="40" t="s">
        <v>45</v>
      </c>
      <c r="Z759" s="40" t="s">
        <v>3364</v>
      </c>
      <c r="AA759" s="41">
        <v>44824.566296296296</v>
      </c>
      <c r="AB759" s="40" t="s">
        <v>85</v>
      </c>
      <c r="AC759" s="10" t="str">
        <f>VLOOKUP(Data!$AB759,Name!$B:$F,2,FALSE)</f>
        <v>IT Support</v>
      </c>
      <c r="AD759" s="10" t="str">
        <f>VLOOKUP(Data!$AB759,Name!$B:$F,3,FALSE)</f>
        <v>Point IT</v>
      </c>
      <c r="AE759" s="10" t="str">
        <f>VLOOKUP(Data!$AB759,Name!$B:$F,4,FALSE)</f>
        <v>Second tier</v>
      </c>
      <c r="AF759" s="10" t="str">
        <f>VLOOKUP(Data!$AB759,Name!$B:$F,5,FALSE)</f>
        <v>Onsite</v>
      </c>
      <c r="AG759" s="40" t="s">
        <v>47</v>
      </c>
      <c r="AH759" s="40" t="s">
        <v>48</v>
      </c>
      <c r="AI759" s="40" t="s">
        <v>531</v>
      </c>
      <c r="AJ759" s="40" t="s">
        <v>3365</v>
      </c>
      <c r="AK759" s="40" t="s">
        <v>1014</v>
      </c>
      <c r="AL759" s="46"/>
      <c r="AM759" s="40" t="s">
        <v>39</v>
      </c>
      <c r="AN759" s="40" t="s">
        <v>50</v>
      </c>
      <c r="AO759" s="47">
        <v>0</v>
      </c>
      <c r="AP759" s="41">
        <v>44824.615358796298</v>
      </c>
      <c r="AQ759" s="48" t="s">
        <v>41</v>
      </c>
      <c r="AR759">
        <f t="shared" si="47"/>
        <v>13</v>
      </c>
      <c r="AS759" s="35">
        <v>0.54375000000000007</v>
      </c>
    </row>
    <row r="760" spans="1:45" ht="24" hidden="1" customHeight="1">
      <c r="A760" s="10" t="s">
        <v>35</v>
      </c>
      <c r="B760" s="10" t="s">
        <v>2348</v>
      </c>
      <c r="C760" s="42">
        <v>44824.700694444444</v>
      </c>
      <c r="D760" s="42">
        <v>44824.552083333336</v>
      </c>
      <c r="E760" s="10">
        <v>2022</v>
      </c>
      <c r="F760" s="10">
        <f t="shared" si="44"/>
        <v>9</v>
      </c>
      <c r="G760" s="10">
        <f t="shared" si="45"/>
        <v>20</v>
      </c>
      <c r="H760" s="50">
        <f t="shared" si="46"/>
        <v>0.55208333333333337</v>
      </c>
      <c r="I760" s="38" t="s">
        <v>37</v>
      </c>
      <c r="J760" s="38" t="s">
        <v>3366</v>
      </c>
      <c r="K760" s="36">
        <v>11889</v>
      </c>
      <c r="L760" s="39">
        <v>44837.673449074071</v>
      </c>
      <c r="M760" s="38" t="s">
        <v>38</v>
      </c>
      <c r="N760" s="38" t="s">
        <v>39</v>
      </c>
      <c r="O760" s="39"/>
      <c r="P760" s="38" t="s">
        <v>40</v>
      </c>
      <c r="Q760" s="38" t="s">
        <v>56</v>
      </c>
      <c r="R760" s="36">
        <v>1</v>
      </c>
      <c r="S760" s="38" t="s">
        <v>60</v>
      </c>
      <c r="T760" s="36">
        <v>0</v>
      </c>
      <c r="U760" s="38" t="s">
        <v>56</v>
      </c>
      <c r="V760" s="36">
        <v>856825525</v>
      </c>
      <c r="W760" s="38" t="s">
        <v>525</v>
      </c>
      <c r="X760" s="38" t="s">
        <v>526</v>
      </c>
      <c r="Y760" s="38" t="s">
        <v>45</v>
      </c>
      <c r="Z760" s="38" t="s">
        <v>341</v>
      </c>
      <c r="AA760" s="39">
        <v>44824.689664351848</v>
      </c>
      <c r="AB760" s="38" t="s">
        <v>46</v>
      </c>
      <c r="AC760" s="10" t="str">
        <f>VLOOKUP(Data!$AB760,Name!$B:$F,2,FALSE)</f>
        <v>IT Support</v>
      </c>
      <c r="AD760" s="10" t="str">
        <f>VLOOKUP(Data!$AB760,Name!$B:$F,3,FALSE)</f>
        <v>Point IT</v>
      </c>
      <c r="AE760" s="10" t="str">
        <f>VLOOKUP(Data!$AB760,Name!$B:$F,4,FALSE)</f>
        <v>Second tier</v>
      </c>
      <c r="AF760" s="10" t="str">
        <f>VLOOKUP(Data!$AB760,Name!$B:$F,5,FALSE)</f>
        <v>Onsite</v>
      </c>
      <c r="AG760" s="38" t="s">
        <v>47</v>
      </c>
      <c r="AH760" s="38" t="s">
        <v>48</v>
      </c>
      <c r="AI760" s="38" t="s">
        <v>314</v>
      </c>
      <c r="AJ760" s="38" t="s">
        <v>3367</v>
      </c>
      <c r="AK760" s="38" t="s">
        <v>527</v>
      </c>
      <c r="AL760" s="43"/>
      <c r="AM760" s="38" t="s">
        <v>39</v>
      </c>
      <c r="AN760" s="38" t="s">
        <v>50</v>
      </c>
      <c r="AO760" s="44">
        <v>0</v>
      </c>
      <c r="AP760" s="39">
        <v>44826.435254629629</v>
      </c>
      <c r="AQ760" s="45" t="s">
        <v>56</v>
      </c>
      <c r="AR760">
        <f t="shared" si="47"/>
        <v>13</v>
      </c>
      <c r="AS760" s="35">
        <v>0.55208333333333337</v>
      </c>
    </row>
    <row r="761" spans="1:45" ht="24" customHeight="1">
      <c r="A761" s="10" t="s">
        <v>35</v>
      </c>
      <c r="B761" s="10" t="s">
        <v>1527</v>
      </c>
      <c r="C761" s="42">
        <v>44824.554861111108</v>
      </c>
      <c r="D761" s="42">
        <v>44824.554861111108</v>
      </c>
      <c r="E761" s="10">
        <v>2022</v>
      </c>
      <c r="F761" s="10">
        <f t="shared" si="44"/>
        <v>9</v>
      </c>
      <c r="G761" s="10">
        <f t="shared" si="45"/>
        <v>20</v>
      </c>
      <c r="H761" s="50">
        <f t="shared" si="46"/>
        <v>0.55486111111111114</v>
      </c>
      <c r="I761" s="40" t="s">
        <v>37</v>
      </c>
      <c r="J761" s="40" t="s">
        <v>3368</v>
      </c>
      <c r="K761" s="37">
        <v>11890</v>
      </c>
      <c r="L761" s="41">
        <v>44841.336238425924</v>
      </c>
      <c r="M761" s="40" t="s">
        <v>38</v>
      </c>
      <c r="N761" s="40" t="s">
        <v>39</v>
      </c>
      <c r="O761" s="41"/>
      <c r="P761" s="40" t="s">
        <v>40</v>
      </c>
      <c r="Q761" s="40" t="s">
        <v>41</v>
      </c>
      <c r="R761" s="37">
        <v>1</v>
      </c>
      <c r="S761" s="40" t="s">
        <v>42</v>
      </c>
      <c r="T761" s="37">
        <v>0</v>
      </c>
      <c r="U761" s="40" t="s">
        <v>41</v>
      </c>
      <c r="V761" s="37">
        <v>642175520</v>
      </c>
      <c r="W761" s="40" t="s">
        <v>194</v>
      </c>
      <c r="X761" s="40" t="s">
        <v>195</v>
      </c>
      <c r="Y761" s="40" t="s">
        <v>45</v>
      </c>
      <c r="Z761" s="40" t="s">
        <v>835</v>
      </c>
      <c r="AA761" s="41">
        <v>44824.555324074077</v>
      </c>
      <c r="AB761" s="40" t="s">
        <v>196</v>
      </c>
      <c r="AC761" s="10" t="str">
        <f>VLOOKUP(Data!$AB761,Name!$B:$F,2,FALSE)</f>
        <v>Application Support</v>
      </c>
      <c r="AD761" s="10" t="str">
        <f>VLOOKUP(Data!$AB761,Name!$B:$F,3,FALSE)</f>
        <v>CRA</v>
      </c>
      <c r="AE761" s="10" t="str">
        <f>VLOOKUP(Data!$AB761,Name!$B:$F,4,FALSE)</f>
        <v>Second tier</v>
      </c>
      <c r="AF761" s="10" t="str">
        <f>VLOOKUP(Data!$AB761,Name!$B:$F,5,FALSE)</f>
        <v>Second tier</v>
      </c>
      <c r="AG761" s="40" t="s">
        <v>282</v>
      </c>
      <c r="AH761" s="40" t="s">
        <v>48</v>
      </c>
      <c r="AI761" s="40" t="s">
        <v>197</v>
      </c>
      <c r="AJ761" s="40" t="s">
        <v>3369</v>
      </c>
      <c r="AK761" s="40" t="s">
        <v>538</v>
      </c>
      <c r="AL761" s="46"/>
      <c r="AM761" s="40" t="s">
        <v>39</v>
      </c>
      <c r="AN761" s="40" t="s">
        <v>50</v>
      </c>
      <c r="AO761" s="47">
        <v>0</v>
      </c>
      <c r="AP761" s="41">
        <v>44838.461238425924</v>
      </c>
      <c r="AQ761" s="48" t="s">
        <v>41</v>
      </c>
      <c r="AR761">
        <f t="shared" si="47"/>
        <v>13</v>
      </c>
      <c r="AS761" s="35">
        <v>0.55486111111111114</v>
      </c>
    </row>
    <row r="762" spans="1:45" ht="24" hidden="1" customHeight="1">
      <c r="A762" s="10" t="s">
        <v>35</v>
      </c>
      <c r="B762" s="10" t="s">
        <v>171</v>
      </c>
      <c r="C762" s="42">
        <v>44824.615277777775</v>
      </c>
      <c r="D762" s="42">
        <v>44824.554861111108</v>
      </c>
      <c r="E762" s="10">
        <v>2022</v>
      </c>
      <c r="F762" s="10">
        <f t="shared" si="44"/>
        <v>9</v>
      </c>
      <c r="G762" s="10">
        <f t="shared" si="45"/>
        <v>20</v>
      </c>
      <c r="H762" s="50">
        <f t="shared" si="46"/>
        <v>0.55486111111111114</v>
      </c>
      <c r="I762" s="38" t="s">
        <v>37</v>
      </c>
      <c r="J762" s="38" t="s">
        <v>3370</v>
      </c>
      <c r="K762" s="36">
        <v>11891</v>
      </c>
      <c r="L762" s="39">
        <v>44834.609432870369</v>
      </c>
      <c r="M762" s="38" t="s">
        <v>38</v>
      </c>
      <c r="N762" s="38" t="s">
        <v>39</v>
      </c>
      <c r="O762" s="39"/>
      <c r="P762" s="38" t="s">
        <v>40</v>
      </c>
      <c r="Q762" s="38" t="s">
        <v>56</v>
      </c>
      <c r="R762" s="36">
        <v>1</v>
      </c>
      <c r="S762" s="38" t="s">
        <v>42</v>
      </c>
      <c r="T762" s="36">
        <v>0</v>
      </c>
      <c r="U762" s="38" t="s">
        <v>56</v>
      </c>
      <c r="V762" s="36">
        <v>866063408</v>
      </c>
      <c r="W762" s="38" t="s">
        <v>768</v>
      </c>
      <c r="X762" s="38" t="s">
        <v>769</v>
      </c>
      <c r="Y762" s="38" t="s">
        <v>45</v>
      </c>
      <c r="Z762" s="38" t="s">
        <v>3371</v>
      </c>
      <c r="AA762" s="39">
        <v>44824.561539351853</v>
      </c>
      <c r="AB762" s="38" t="s">
        <v>149</v>
      </c>
      <c r="AC762" s="10" t="str">
        <f>VLOOKUP(Data!$AB762,Name!$B:$F,2,FALSE)</f>
        <v>Application Support</v>
      </c>
      <c r="AD762" s="10" t="str">
        <f>VLOOKUP(Data!$AB762,Name!$B:$F,3,FALSE)</f>
        <v>CRA</v>
      </c>
      <c r="AE762" s="10" t="str">
        <f>VLOOKUP(Data!$AB762,Name!$B:$F,4,FALSE)</f>
        <v>Second tier</v>
      </c>
      <c r="AF762" s="10" t="str">
        <f>VLOOKUP(Data!$AB762,Name!$B:$F,5,FALSE)</f>
        <v>Second tier</v>
      </c>
      <c r="AG762" s="38" t="s">
        <v>47</v>
      </c>
      <c r="AH762" s="38" t="s">
        <v>48</v>
      </c>
      <c r="AI762" s="38" t="s">
        <v>173</v>
      </c>
      <c r="AJ762" s="38" t="s">
        <v>3372</v>
      </c>
      <c r="AK762" s="38" t="s">
        <v>570</v>
      </c>
      <c r="AL762" s="43"/>
      <c r="AM762" s="38" t="s">
        <v>39</v>
      </c>
      <c r="AN762" s="38" t="s">
        <v>50</v>
      </c>
      <c r="AO762" s="44">
        <v>0</v>
      </c>
      <c r="AP762" s="39">
        <v>44824.615682870368</v>
      </c>
      <c r="AQ762" s="45" t="s">
        <v>56</v>
      </c>
      <c r="AR762">
        <f t="shared" si="47"/>
        <v>13</v>
      </c>
      <c r="AS762" s="35">
        <v>0.55486111111111114</v>
      </c>
    </row>
    <row r="763" spans="1:45" ht="24" hidden="1" customHeight="1">
      <c r="A763" s="10" t="s">
        <v>35</v>
      </c>
      <c r="B763" s="10" t="s">
        <v>178</v>
      </c>
      <c r="C763" s="42">
        <v>44824.604861111111</v>
      </c>
      <c r="D763" s="42">
        <v>44824.555555555555</v>
      </c>
      <c r="E763" s="10">
        <v>2022</v>
      </c>
      <c r="F763" s="10">
        <f t="shared" si="44"/>
        <v>9</v>
      </c>
      <c r="G763" s="10">
        <f t="shared" si="45"/>
        <v>20</v>
      </c>
      <c r="H763" s="50">
        <f t="shared" si="46"/>
        <v>0.55555555555555558</v>
      </c>
      <c r="I763" s="40" t="s">
        <v>37</v>
      </c>
      <c r="J763" s="40" t="s">
        <v>3373</v>
      </c>
      <c r="K763" s="37">
        <v>11892</v>
      </c>
      <c r="L763" s="41">
        <v>44834.556145833332</v>
      </c>
      <c r="M763" s="40" t="s">
        <v>38</v>
      </c>
      <c r="N763" s="40" t="s">
        <v>39</v>
      </c>
      <c r="O763" s="41"/>
      <c r="P763" s="40" t="s">
        <v>40</v>
      </c>
      <c r="Q763" s="40" t="s">
        <v>56</v>
      </c>
      <c r="R763" s="37">
        <v>1</v>
      </c>
      <c r="S763" s="40" t="s">
        <v>54</v>
      </c>
      <c r="T763" s="37">
        <v>0</v>
      </c>
      <c r="U763" s="40" t="s">
        <v>56</v>
      </c>
      <c r="V763" s="37">
        <v>6569</v>
      </c>
      <c r="W763" s="40" t="s">
        <v>201</v>
      </c>
      <c r="X763" s="40" t="s">
        <v>1250</v>
      </c>
      <c r="Y763" s="40" t="s">
        <v>45</v>
      </c>
      <c r="Z763" s="40" t="s">
        <v>3374</v>
      </c>
      <c r="AA763" s="41">
        <v>44824.605451388888</v>
      </c>
      <c r="AB763" s="40" t="s">
        <v>223</v>
      </c>
      <c r="AC763" s="10" t="str">
        <f>VLOOKUP(Data!$AB763,Name!$B:$F,2,FALSE)</f>
        <v>IT Support</v>
      </c>
      <c r="AD763" s="10" t="str">
        <f>VLOOKUP(Data!$AB763,Name!$B:$F,3,FALSE)</f>
        <v>Point IT</v>
      </c>
      <c r="AE763" s="10" t="str">
        <f>VLOOKUP(Data!$AB763,Name!$B:$F,4,FALSE)</f>
        <v>Second tier</v>
      </c>
      <c r="AF763" s="10" t="str">
        <f>VLOOKUP(Data!$AB763,Name!$B:$F,5,FALSE)</f>
        <v>Onsite</v>
      </c>
      <c r="AG763" s="40" t="s">
        <v>47</v>
      </c>
      <c r="AH763" s="40" t="s">
        <v>48</v>
      </c>
      <c r="AI763" s="40" t="s">
        <v>182</v>
      </c>
      <c r="AJ763" s="40" t="s">
        <v>3375</v>
      </c>
      <c r="AK763" s="40" t="s">
        <v>630</v>
      </c>
      <c r="AL763" s="46"/>
      <c r="AM763" s="40" t="s">
        <v>39</v>
      </c>
      <c r="AN763" s="40" t="s">
        <v>53</v>
      </c>
      <c r="AO763" s="47">
        <v>0</v>
      </c>
      <c r="AP763" s="41">
        <v>44824.605451388888</v>
      </c>
      <c r="AQ763" s="48" t="s">
        <v>56</v>
      </c>
      <c r="AR763">
        <f t="shared" si="47"/>
        <v>13</v>
      </c>
      <c r="AS763" s="35">
        <v>0.55555555555555558</v>
      </c>
    </row>
    <row r="764" spans="1:45" ht="24" customHeight="1">
      <c r="A764" s="10" t="s">
        <v>35</v>
      </c>
      <c r="B764" s="10" t="s">
        <v>1527</v>
      </c>
      <c r="C764" s="42">
        <v>44824.686111111114</v>
      </c>
      <c r="D764" s="42">
        <v>44824.556250000001</v>
      </c>
      <c r="E764" s="10">
        <v>2022</v>
      </c>
      <c r="F764" s="10">
        <f t="shared" si="44"/>
        <v>9</v>
      </c>
      <c r="G764" s="10">
        <f t="shared" si="45"/>
        <v>20</v>
      </c>
      <c r="H764" s="50">
        <f t="shared" si="46"/>
        <v>0.55625000000000002</v>
      </c>
      <c r="I764" s="38" t="s">
        <v>37</v>
      </c>
      <c r="J764" s="38" t="s">
        <v>3376</v>
      </c>
      <c r="K764" s="36">
        <v>11893</v>
      </c>
      <c r="L764" s="39">
        <v>44834.56931712963</v>
      </c>
      <c r="M764" s="38" t="s">
        <v>38</v>
      </c>
      <c r="N764" s="38" t="s">
        <v>39</v>
      </c>
      <c r="O764" s="39"/>
      <c r="P764" s="38" t="s">
        <v>40</v>
      </c>
      <c r="Q764" s="38" t="s">
        <v>56</v>
      </c>
      <c r="R764" s="36">
        <v>1</v>
      </c>
      <c r="S764" s="38" t="s">
        <v>453</v>
      </c>
      <c r="T764" s="36">
        <v>0</v>
      </c>
      <c r="U764" s="38" t="s">
        <v>56</v>
      </c>
      <c r="V764" s="36">
        <v>5773</v>
      </c>
      <c r="W764" s="38" t="s">
        <v>1344</v>
      </c>
      <c r="X764" s="38" t="s">
        <v>1345</v>
      </c>
      <c r="Y764" s="38" t="s">
        <v>45</v>
      </c>
      <c r="Z764" s="38" t="s">
        <v>3377</v>
      </c>
      <c r="AA764" s="39">
        <v>44824.674351851849</v>
      </c>
      <c r="AB764" s="38" t="s">
        <v>94</v>
      </c>
      <c r="AC764" s="10" t="str">
        <f>VLOOKUP(Data!$AB764,Name!$B:$F,2,FALSE)</f>
        <v>IT Support</v>
      </c>
      <c r="AD764" s="10" t="str">
        <f>VLOOKUP(Data!$AB764,Name!$B:$F,3,FALSE)</f>
        <v>Point IT</v>
      </c>
      <c r="AE764" s="10" t="str">
        <f>VLOOKUP(Data!$AB764,Name!$B:$F,4,FALSE)</f>
        <v>Second tier</v>
      </c>
      <c r="AF764" s="10" t="str">
        <f>VLOOKUP(Data!$AB764,Name!$B:$F,5,FALSE)</f>
        <v>Onsite</v>
      </c>
      <c r="AG764" s="38" t="s">
        <v>47</v>
      </c>
      <c r="AH764" s="38" t="s">
        <v>48</v>
      </c>
      <c r="AI764" s="38" t="s">
        <v>455</v>
      </c>
      <c r="AJ764" s="38" t="s">
        <v>3378</v>
      </c>
      <c r="AK764" s="38" t="s">
        <v>686</v>
      </c>
      <c r="AL764" s="43"/>
      <c r="AM764" s="38" t="s">
        <v>39</v>
      </c>
      <c r="AN764" s="38" t="s">
        <v>50</v>
      </c>
      <c r="AO764" s="44">
        <v>0</v>
      </c>
      <c r="AP764" s="39">
        <v>44824.686678240738</v>
      </c>
      <c r="AQ764" s="45" t="s">
        <v>56</v>
      </c>
      <c r="AR764">
        <f t="shared" si="47"/>
        <v>13</v>
      </c>
      <c r="AS764" s="35">
        <v>0.55625000000000002</v>
      </c>
    </row>
    <row r="765" spans="1:45" ht="24" customHeight="1">
      <c r="A765" s="10" t="s">
        <v>35</v>
      </c>
      <c r="B765" s="10" t="s">
        <v>1527</v>
      </c>
      <c r="C765" s="42">
        <v>44824.558333333334</v>
      </c>
      <c r="D765" s="42">
        <v>44824.557638888888</v>
      </c>
      <c r="E765" s="10">
        <v>2022</v>
      </c>
      <c r="F765" s="10">
        <f t="shared" si="44"/>
        <v>9</v>
      </c>
      <c r="G765" s="10">
        <f t="shared" si="45"/>
        <v>20</v>
      </c>
      <c r="H765" s="50">
        <f t="shared" si="46"/>
        <v>0.55763888888888891</v>
      </c>
      <c r="I765" s="40" t="s">
        <v>37</v>
      </c>
      <c r="J765" s="40" t="s">
        <v>3379</v>
      </c>
      <c r="K765" s="37">
        <v>11894</v>
      </c>
      <c r="L765" s="41">
        <v>44841.334004629629</v>
      </c>
      <c r="M765" s="40" t="s">
        <v>38</v>
      </c>
      <c r="N765" s="40" t="s">
        <v>39</v>
      </c>
      <c r="O765" s="41"/>
      <c r="P765" s="40" t="s">
        <v>40</v>
      </c>
      <c r="Q765" s="40" t="s">
        <v>41</v>
      </c>
      <c r="R765" s="37">
        <v>1</v>
      </c>
      <c r="S765" s="40" t="s">
        <v>42</v>
      </c>
      <c r="T765" s="37">
        <v>0</v>
      </c>
      <c r="U765" s="40" t="s">
        <v>41</v>
      </c>
      <c r="V765" s="37">
        <v>642175520</v>
      </c>
      <c r="W765" s="40" t="s">
        <v>194</v>
      </c>
      <c r="X765" s="40" t="s">
        <v>195</v>
      </c>
      <c r="Y765" s="40" t="s">
        <v>45</v>
      </c>
      <c r="Z765" s="40" t="s">
        <v>3380</v>
      </c>
      <c r="AA765" s="41">
        <v>44824.558807870373</v>
      </c>
      <c r="AB765" s="40" t="s">
        <v>196</v>
      </c>
      <c r="AC765" s="10" t="str">
        <f>VLOOKUP(Data!$AB765,Name!$B:$F,2,FALSE)</f>
        <v>Application Support</v>
      </c>
      <c r="AD765" s="10" t="str">
        <f>VLOOKUP(Data!$AB765,Name!$B:$F,3,FALSE)</f>
        <v>CRA</v>
      </c>
      <c r="AE765" s="10" t="str">
        <f>VLOOKUP(Data!$AB765,Name!$B:$F,4,FALSE)</f>
        <v>Second tier</v>
      </c>
      <c r="AF765" s="10" t="str">
        <f>VLOOKUP(Data!$AB765,Name!$B:$F,5,FALSE)</f>
        <v>Second tier</v>
      </c>
      <c r="AG765" s="40" t="s">
        <v>52</v>
      </c>
      <c r="AH765" s="40" t="s">
        <v>48</v>
      </c>
      <c r="AI765" s="40" t="s">
        <v>197</v>
      </c>
      <c r="AJ765" s="40" t="s">
        <v>2196</v>
      </c>
      <c r="AK765" s="40" t="s">
        <v>538</v>
      </c>
      <c r="AL765" s="46"/>
      <c r="AM765" s="40" t="s">
        <v>39</v>
      </c>
      <c r="AN765" s="40" t="s">
        <v>50</v>
      </c>
      <c r="AO765" s="47">
        <v>0</v>
      </c>
      <c r="AP765" s="41">
        <v>44838.459004629629</v>
      </c>
      <c r="AQ765" s="48" t="s">
        <v>41</v>
      </c>
      <c r="AR765">
        <f t="shared" si="47"/>
        <v>13</v>
      </c>
      <c r="AS765" s="35">
        <v>0.55763888888888891</v>
      </c>
    </row>
    <row r="766" spans="1:45" ht="24" hidden="1" customHeight="1">
      <c r="A766" s="10" t="s">
        <v>35</v>
      </c>
      <c r="B766" s="10" t="s">
        <v>329</v>
      </c>
      <c r="C766" s="42">
        <v>44824.56527777778</v>
      </c>
      <c r="D766" s="42">
        <v>44824.560416666667</v>
      </c>
      <c r="E766" s="10">
        <v>2022</v>
      </c>
      <c r="F766" s="10">
        <f t="shared" si="44"/>
        <v>9</v>
      </c>
      <c r="G766" s="10">
        <f t="shared" si="45"/>
        <v>20</v>
      </c>
      <c r="H766" s="50">
        <f t="shared" si="46"/>
        <v>0.56041666666666667</v>
      </c>
      <c r="I766" s="38" t="s">
        <v>37</v>
      </c>
      <c r="J766" s="38" t="s">
        <v>3381</v>
      </c>
      <c r="K766" s="36">
        <v>11895</v>
      </c>
      <c r="L766" s="39">
        <v>44840.704768518517</v>
      </c>
      <c r="M766" s="38" t="s">
        <v>38</v>
      </c>
      <c r="N766" s="38" t="s">
        <v>39</v>
      </c>
      <c r="O766" s="39"/>
      <c r="P766" s="38" t="s">
        <v>40</v>
      </c>
      <c r="Q766" s="38" t="s">
        <v>41</v>
      </c>
      <c r="R766" s="36">
        <v>1</v>
      </c>
      <c r="S766" s="38" t="s">
        <v>39</v>
      </c>
      <c r="T766" s="36">
        <v>0</v>
      </c>
      <c r="U766" s="38" t="s">
        <v>41</v>
      </c>
      <c r="V766" s="36">
        <v>642175520</v>
      </c>
      <c r="W766" s="38" t="s">
        <v>194</v>
      </c>
      <c r="X766" s="38" t="s">
        <v>195</v>
      </c>
      <c r="Y766" s="38" t="s">
        <v>45</v>
      </c>
      <c r="Z766" s="38" t="s">
        <v>3382</v>
      </c>
      <c r="AA766" s="39">
        <v>44824.565937500003</v>
      </c>
      <c r="AB766" s="38" t="s">
        <v>196</v>
      </c>
      <c r="AC766" s="10" t="str">
        <f>VLOOKUP(Data!$AB766,Name!$B:$F,2,FALSE)</f>
        <v>Application Support</v>
      </c>
      <c r="AD766" s="10" t="str">
        <f>VLOOKUP(Data!$AB766,Name!$B:$F,3,FALSE)</f>
        <v>CRA</v>
      </c>
      <c r="AE766" s="10" t="str">
        <f>VLOOKUP(Data!$AB766,Name!$B:$F,4,FALSE)</f>
        <v>Second tier</v>
      </c>
      <c r="AF766" s="10" t="str">
        <f>VLOOKUP(Data!$AB766,Name!$B:$F,5,FALSE)</f>
        <v>Second tier</v>
      </c>
      <c r="AG766" s="38" t="s">
        <v>52</v>
      </c>
      <c r="AH766" s="38" t="s">
        <v>48</v>
      </c>
      <c r="AI766" s="38" t="s">
        <v>39</v>
      </c>
      <c r="AJ766" s="38" t="s">
        <v>2196</v>
      </c>
      <c r="AK766" s="38" t="s">
        <v>538</v>
      </c>
      <c r="AL766" s="43"/>
      <c r="AM766" s="38" t="s">
        <v>39</v>
      </c>
      <c r="AN766" s="38" t="s">
        <v>50</v>
      </c>
      <c r="AO766" s="44">
        <v>0</v>
      </c>
      <c r="AP766" s="39">
        <v>44838.458935185183</v>
      </c>
      <c r="AQ766" s="45" t="s">
        <v>41</v>
      </c>
      <c r="AR766">
        <f t="shared" si="47"/>
        <v>13</v>
      </c>
      <c r="AS766" s="35">
        <v>0.56041666666666667</v>
      </c>
    </row>
    <row r="767" spans="1:45" ht="24" customHeight="1">
      <c r="A767" s="10" t="s">
        <v>35</v>
      </c>
      <c r="B767" s="10" t="s">
        <v>1527</v>
      </c>
      <c r="C767" s="42">
        <v>44824.563194444447</v>
      </c>
      <c r="D767" s="42">
        <v>44824.563194444447</v>
      </c>
      <c r="E767" s="10">
        <v>2022</v>
      </c>
      <c r="F767" s="10">
        <f t="shared" si="44"/>
        <v>9</v>
      </c>
      <c r="G767" s="10">
        <f t="shared" si="45"/>
        <v>20</v>
      </c>
      <c r="H767" s="50">
        <f t="shared" si="46"/>
        <v>0.56319444444444444</v>
      </c>
      <c r="I767" s="40" t="s">
        <v>37</v>
      </c>
      <c r="J767" s="40" t="s">
        <v>3383</v>
      </c>
      <c r="K767" s="37">
        <v>11896</v>
      </c>
      <c r="L767" s="41">
        <v>44841.33390046296</v>
      </c>
      <c r="M767" s="40" t="s">
        <v>38</v>
      </c>
      <c r="N767" s="40" t="s">
        <v>39</v>
      </c>
      <c r="O767" s="41"/>
      <c r="P767" s="40" t="s">
        <v>40</v>
      </c>
      <c r="Q767" s="40" t="s">
        <v>41</v>
      </c>
      <c r="R767" s="37">
        <v>1</v>
      </c>
      <c r="S767" s="40" t="s">
        <v>42</v>
      </c>
      <c r="T767" s="37">
        <v>0</v>
      </c>
      <c r="U767" s="40" t="s">
        <v>41</v>
      </c>
      <c r="V767" s="37">
        <v>642175520</v>
      </c>
      <c r="W767" s="40" t="s">
        <v>194</v>
      </c>
      <c r="X767" s="40" t="s">
        <v>195</v>
      </c>
      <c r="Y767" s="40" t="s">
        <v>45</v>
      </c>
      <c r="Z767" s="40" t="s">
        <v>1091</v>
      </c>
      <c r="AA767" s="41">
        <v>44824.563773148147</v>
      </c>
      <c r="AB767" s="40" t="s">
        <v>196</v>
      </c>
      <c r="AC767" s="10" t="str">
        <f>VLOOKUP(Data!$AB767,Name!$B:$F,2,FALSE)</f>
        <v>Application Support</v>
      </c>
      <c r="AD767" s="10" t="str">
        <f>VLOOKUP(Data!$AB767,Name!$B:$F,3,FALSE)</f>
        <v>CRA</v>
      </c>
      <c r="AE767" s="10" t="str">
        <f>VLOOKUP(Data!$AB767,Name!$B:$F,4,FALSE)</f>
        <v>Second tier</v>
      </c>
      <c r="AF767" s="10" t="str">
        <f>VLOOKUP(Data!$AB767,Name!$B:$F,5,FALSE)</f>
        <v>Second tier</v>
      </c>
      <c r="AG767" s="40" t="s">
        <v>52</v>
      </c>
      <c r="AH767" s="40" t="s">
        <v>48</v>
      </c>
      <c r="AI767" s="40" t="s">
        <v>197</v>
      </c>
      <c r="AJ767" s="40" t="s">
        <v>837</v>
      </c>
      <c r="AK767" s="40" t="s">
        <v>538</v>
      </c>
      <c r="AL767" s="46"/>
      <c r="AM767" s="40" t="s">
        <v>39</v>
      </c>
      <c r="AN767" s="40" t="s">
        <v>50</v>
      </c>
      <c r="AO767" s="47">
        <v>0</v>
      </c>
      <c r="AP767" s="41">
        <v>44838.45890046296</v>
      </c>
      <c r="AQ767" s="48" t="s">
        <v>41</v>
      </c>
      <c r="AR767">
        <f t="shared" si="47"/>
        <v>13</v>
      </c>
      <c r="AS767" s="35">
        <v>0.56319444444444444</v>
      </c>
    </row>
    <row r="768" spans="1:45" ht="24" customHeight="1">
      <c r="A768" s="10" t="s">
        <v>35</v>
      </c>
      <c r="B768" s="10" t="s">
        <v>1527</v>
      </c>
      <c r="C768" s="42">
        <v>44824.566666666666</v>
      </c>
      <c r="D768" s="42">
        <v>44824.564583333333</v>
      </c>
      <c r="E768" s="10">
        <v>2022</v>
      </c>
      <c r="F768" s="10">
        <f t="shared" si="44"/>
        <v>9</v>
      </c>
      <c r="G768" s="10">
        <f t="shared" si="45"/>
        <v>20</v>
      </c>
      <c r="H768" s="50">
        <f t="shared" si="46"/>
        <v>0.56458333333333333</v>
      </c>
      <c r="I768" s="38" t="s">
        <v>37</v>
      </c>
      <c r="J768" s="38" t="s">
        <v>3384</v>
      </c>
      <c r="K768" s="36">
        <v>11897</v>
      </c>
      <c r="L768" s="39">
        <v>44840.708171296297</v>
      </c>
      <c r="M768" s="38" t="s">
        <v>38</v>
      </c>
      <c r="N768" s="38" t="s">
        <v>39</v>
      </c>
      <c r="O768" s="39"/>
      <c r="P768" s="38" t="s">
        <v>40</v>
      </c>
      <c r="Q768" s="38" t="s">
        <v>41</v>
      </c>
      <c r="R768" s="36">
        <v>1</v>
      </c>
      <c r="S768" s="38" t="s">
        <v>42</v>
      </c>
      <c r="T768" s="36">
        <v>0</v>
      </c>
      <c r="U768" s="38" t="s">
        <v>41</v>
      </c>
      <c r="V768" s="36">
        <v>642175520</v>
      </c>
      <c r="W768" s="38" t="s">
        <v>194</v>
      </c>
      <c r="X768" s="38" t="s">
        <v>195</v>
      </c>
      <c r="Y768" s="38" t="s">
        <v>45</v>
      </c>
      <c r="Z768" s="38" t="s">
        <v>3385</v>
      </c>
      <c r="AA768" s="39">
        <v>44824.566712962966</v>
      </c>
      <c r="AB768" s="38" t="s">
        <v>196</v>
      </c>
      <c r="AC768" s="10" t="str">
        <f>VLOOKUP(Data!$AB768,Name!$B:$F,2,FALSE)</f>
        <v>Application Support</v>
      </c>
      <c r="AD768" s="10" t="str">
        <f>VLOOKUP(Data!$AB768,Name!$B:$F,3,FALSE)</f>
        <v>CRA</v>
      </c>
      <c r="AE768" s="10" t="str">
        <f>VLOOKUP(Data!$AB768,Name!$B:$F,4,FALSE)</f>
        <v>Second tier</v>
      </c>
      <c r="AF768" s="10" t="str">
        <f>VLOOKUP(Data!$AB768,Name!$B:$F,5,FALSE)</f>
        <v>Second tier</v>
      </c>
      <c r="AG768" s="38" t="s">
        <v>52</v>
      </c>
      <c r="AH768" s="38" t="s">
        <v>48</v>
      </c>
      <c r="AI768" s="38" t="s">
        <v>197</v>
      </c>
      <c r="AJ768" s="38" t="s">
        <v>991</v>
      </c>
      <c r="AK768" s="38" t="s">
        <v>538</v>
      </c>
      <c r="AL768" s="43"/>
      <c r="AM768" s="38" t="s">
        <v>39</v>
      </c>
      <c r="AN768" s="38" t="s">
        <v>50</v>
      </c>
      <c r="AO768" s="44">
        <v>0</v>
      </c>
      <c r="AP768" s="39">
        <v>44838.458865740744</v>
      </c>
      <c r="AQ768" s="45" t="s">
        <v>41</v>
      </c>
      <c r="AR768">
        <f t="shared" si="47"/>
        <v>13</v>
      </c>
      <c r="AS768" s="35">
        <v>0.56458333333333333</v>
      </c>
    </row>
    <row r="769" spans="1:45" ht="24" hidden="1" customHeight="1">
      <c r="A769" s="10" t="s">
        <v>35</v>
      </c>
      <c r="B769" s="10" t="s">
        <v>178</v>
      </c>
      <c r="C769" s="10"/>
      <c r="D769" s="42">
        <v>44824.577777777777</v>
      </c>
      <c r="E769" s="10">
        <v>2022</v>
      </c>
      <c r="F769" s="10">
        <f t="shared" si="44"/>
        <v>9</v>
      </c>
      <c r="G769" s="10">
        <f t="shared" si="45"/>
        <v>20</v>
      </c>
      <c r="H769" s="50">
        <f t="shared" si="46"/>
        <v>0.57777777777777783</v>
      </c>
      <c r="I769" s="40" t="s">
        <v>37</v>
      </c>
      <c r="J769" s="40" t="s">
        <v>3386</v>
      </c>
      <c r="K769" s="37">
        <v>11898</v>
      </c>
      <c r="L769" s="41">
        <v>44839.682789351849</v>
      </c>
      <c r="M769" s="40" t="s">
        <v>38</v>
      </c>
      <c r="N769" s="40" t="s">
        <v>39</v>
      </c>
      <c r="O769" s="41"/>
      <c r="P769" s="40" t="s">
        <v>40</v>
      </c>
      <c r="Q769" s="40" t="s">
        <v>56</v>
      </c>
      <c r="R769" s="37">
        <v>1</v>
      </c>
      <c r="S769" s="40" t="s">
        <v>311</v>
      </c>
      <c r="T769" s="37">
        <v>0</v>
      </c>
      <c r="U769" s="40" t="s">
        <v>41</v>
      </c>
      <c r="V769" s="37">
        <v>5725</v>
      </c>
      <c r="W769" s="40" t="s">
        <v>766</v>
      </c>
      <c r="X769" s="40" t="s">
        <v>767</v>
      </c>
      <c r="Y769" s="40" t="s">
        <v>45</v>
      </c>
      <c r="Z769" s="40" t="s">
        <v>3387</v>
      </c>
      <c r="AA769" s="41">
        <v>44837.441122685188</v>
      </c>
      <c r="AB769" s="40" t="s">
        <v>149</v>
      </c>
      <c r="AC769" s="10" t="str">
        <f>VLOOKUP(Data!$AB769,Name!$B:$F,2,FALSE)</f>
        <v>Application Support</v>
      </c>
      <c r="AD769" s="10" t="str">
        <f>VLOOKUP(Data!$AB769,Name!$B:$F,3,FALSE)</f>
        <v>CRA</v>
      </c>
      <c r="AE769" s="10" t="str">
        <f>VLOOKUP(Data!$AB769,Name!$B:$F,4,FALSE)</f>
        <v>Second tier</v>
      </c>
      <c r="AF769" s="10" t="str">
        <f>VLOOKUP(Data!$AB769,Name!$B:$F,5,FALSE)</f>
        <v>Second tier</v>
      </c>
      <c r="AG769" s="40" t="s">
        <v>47</v>
      </c>
      <c r="AH769" s="40" t="s">
        <v>777</v>
      </c>
      <c r="AI769" s="40" t="s">
        <v>182</v>
      </c>
      <c r="AJ769" s="40" t="s">
        <v>3386</v>
      </c>
      <c r="AK769" s="40" t="s">
        <v>265</v>
      </c>
      <c r="AL769" s="46"/>
      <c r="AM769" s="40" t="s">
        <v>39</v>
      </c>
      <c r="AN769" s="40" t="s">
        <v>53</v>
      </c>
      <c r="AO769" s="47">
        <v>0</v>
      </c>
      <c r="AP769" s="41">
        <v>44837.441122685188</v>
      </c>
      <c r="AQ769" s="48" t="s">
        <v>56</v>
      </c>
      <c r="AR769">
        <f t="shared" si="47"/>
        <v>13</v>
      </c>
      <c r="AS769" s="35">
        <v>0.57777777777777783</v>
      </c>
    </row>
    <row r="770" spans="1:45" ht="24" hidden="1" customHeight="1">
      <c r="A770" s="10" t="s">
        <v>35</v>
      </c>
      <c r="B770" s="10" t="s">
        <v>329</v>
      </c>
      <c r="C770" s="42">
        <v>44826.426388888889</v>
      </c>
      <c r="D770" s="42">
        <v>44824.59097222222</v>
      </c>
      <c r="E770" s="10">
        <v>2022</v>
      </c>
      <c r="F770" s="10">
        <f t="shared" si="44"/>
        <v>9</v>
      </c>
      <c r="G770" s="10">
        <f t="shared" si="45"/>
        <v>20</v>
      </c>
      <c r="H770" s="50">
        <f t="shared" si="46"/>
        <v>0.59097222222222223</v>
      </c>
      <c r="I770" s="38" t="s">
        <v>37</v>
      </c>
      <c r="J770" s="38" t="s">
        <v>39</v>
      </c>
      <c r="K770" s="36">
        <v>11899</v>
      </c>
      <c r="L770" s="39">
        <v>44827.533067129632</v>
      </c>
      <c r="M770" s="38" t="s">
        <v>38</v>
      </c>
      <c r="N770" s="38" t="s">
        <v>39</v>
      </c>
      <c r="O770" s="39"/>
      <c r="P770" s="38" t="s">
        <v>40</v>
      </c>
      <c r="Q770" s="38" t="s">
        <v>56</v>
      </c>
      <c r="R770" s="36">
        <v>1</v>
      </c>
      <c r="S770" s="38" t="s">
        <v>518</v>
      </c>
      <c r="T770" s="36">
        <v>0</v>
      </c>
      <c r="U770" s="38" t="s">
        <v>41</v>
      </c>
      <c r="V770" s="36">
        <v>8187</v>
      </c>
      <c r="W770" s="38" t="s">
        <v>784</v>
      </c>
      <c r="X770" s="38" t="s">
        <v>1616</v>
      </c>
      <c r="Y770" s="38" t="s">
        <v>45</v>
      </c>
      <c r="Z770" s="38" t="s">
        <v>3388</v>
      </c>
      <c r="AA770" s="39">
        <v>44826.360138888886</v>
      </c>
      <c r="AB770" s="38" t="s">
        <v>215</v>
      </c>
      <c r="AC770" s="10" t="str">
        <f>VLOOKUP(Data!$AB770,Name!$B:$F,2,FALSE)</f>
        <v>IT Support</v>
      </c>
      <c r="AD770" s="10" t="str">
        <f>VLOOKUP(Data!$AB770,Name!$B:$F,3,FALSE)</f>
        <v>CRA</v>
      </c>
      <c r="AE770" s="10" t="str">
        <f>VLOOKUP(Data!$AB770,Name!$B:$F,4,FALSE)</f>
        <v>Second tier</v>
      </c>
      <c r="AF770" s="10" t="str">
        <f>VLOOKUP(Data!$AB770,Name!$B:$F,5,FALSE)</f>
        <v>Onsite</v>
      </c>
      <c r="AG770" s="38" t="s">
        <v>47</v>
      </c>
      <c r="AH770" s="38" t="s">
        <v>48</v>
      </c>
      <c r="AI770" s="38" t="s">
        <v>330</v>
      </c>
      <c r="AJ770" s="38" t="s">
        <v>785</v>
      </c>
      <c r="AK770" s="38" t="s">
        <v>670</v>
      </c>
      <c r="AL770" s="43">
        <v>44686</v>
      </c>
      <c r="AM770" s="38" t="s">
        <v>39</v>
      </c>
      <c r="AN770" s="38" t="s">
        <v>53</v>
      </c>
      <c r="AO770" s="44">
        <v>0</v>
      </c>
      <c r="AP770" s="39">
        <v>44830.359803240739</v>
      </c>
      <c r="AQ770" s="45" t="s">
        <v>56</v>
      </c>
      <c r="AR770">
        <f t="shared" si="47"/>
        <v>14</v>
      </c>
      <c r="AS770" s="35">
        <v>0.59097222222222223</v>
      </c>
    </row>
    <row r="771" spans="1:45" ht="24" hidden="1" customHeight="1">
      <c r="A771" s="10" t="s">
        <v>35</v>
      </c>
      <c r="B771" s="10" t="s">
        <v>73</v>
      </c>
      <c r="C771" s="42">
        <v>44828.649305555555</v>
      </c>
      <c r="D771" s="42">
        <v>44824.598611111112</v>
      </c>
      <c r="E771" s="10">
        <v>2022</v>
      </c>
      <c r="F771" s="10">
        <f t="shared" ref="F771:F834" si="48">MONTH(D771)</f>
        <v>9</v>
      </c>
      <c r="G771" s="10">
        <f t="shared" ref="G771:G834" si="49">DAY(D771)</f>
        <v>20</v>
      </c>
      <c r="H771" s="50">
        <f t="shared" ref="H771:H834" si="50">TIME(HOUR(D771),MINUTE(D771),SECOND(D771))</f>
        <v>0.59861111111111109</v>
      </c>
      <c r="I771" s="40" t="s">
        <v>37</v>
      </c>
      <c r="J771" s="40" t="s">
        <v>3389</v>
      </c>
      <c r="K771" s="37">
        <v>11900</v>
      </c>
      <c r="L771" s="41">
        <v>44839.607638888891</v>
      </c>
      <c r="M771" s="40" t="s">
        <v>454</v>
      </c>
      <c r="N771" s="40" t="s">
        <v>45</v>
      </c>
      <c r="O771" s="41">
        <v>44824.606157407405</v>
      </c>
      <c r="P771" s="40" t="s">
        <v>40</v>
      </c>
      <c r="Q771" s="40" t="s">
        <v>56</v>
      </c>
      <c r="R771" s="37">
        <v>1</v>
      </c>
      <c r="S771" s="40" t="s">
        <v>42</v>
      </c>
      <c r="T771" s="37">
        <v>1</v>
      </c>
      <c r="U771" s="40" t="s">
        <v>56</v>
      </c>
      <c r="V771" s="37">
        <v>6569</v>
      </c>
      <c r="W771" s="40" t="s">
        <v>201</v>
      </c>
      <c r="X771" s="40" t="s">
        <v>1250</v>
      </c>
      <c r="Y771" s="40" t="s">
        <v>45</v>
      </c>
      <c r="Z771" s="40" t="s">
        <v>919</v>
      </c>
      <c r="AA771" s="41">
        <v>44826.625474537039</v>
      </c>
      <c r="AB771" s="40" t="s">
        <v>81</v>
      </c>
      <c r="AC771" s="10" t="str">
        <f>VLOOKUP(Data!$AB771,Name!$B:$F,2,FALSE)</f>
        <v>IT Support</v>
      </c>
      <c r="AD771" s="10" t="str">
        <f>VLOOKUP(Data!$AB771,Name!$B:$F,3,FALSE)</f>
        <v>Point IT</v>
      </c>
      <c r="AE771" s="10" t="str">
        <f>VLOOKUP(Data!$AB771,Name!$B:$F,4,FALSE)</f>
        <v>Second tier</v>
      </c>
      <c r="AF771" s="10" t="str">
        <f>VLOOKUP(Data!$AB771,Name!$B:$F,5,FALSE)</f>
        <v>Onsite</v>
      </c>
      <c r="AG771" s="40" t="s">
        <v>47</v>
      </c>
      <c r="AH771" s="40" t="s">
        <v>48</v>
      </c>
      <c r="AI771" s="40" t="s">
        <v>77</v>
      </c>
      <c r="AJ771" s="40" t="s">
        <v>3390</v>
      </c>
      <c r="AK771" s="40" t="s">
        <v>630</v>
      </c>
      <c r="AL771" s="46"/>
      <c r="AM771" s="40" t="s">
        <v>39</v>
      </c>
      <c r="AN771" s="40" t="s">
        <v>50</v>
      </c>
      <c r="AO771" s="47">
        <v>0</v>
      </c>
      <c r="AP771" s="41">
        <v>44828.649710648147</v>
      </c>
      <c r="AQ771" s="48" t="s">
        <v>56</v>
      </c>
      <c r="AR771">
        <f t="shared" ref="AR771:AR834" si="51">HOUR(AS771)</f>
        <v>14</v>
      </c>
      <c r="AS771" s="35">
        <v>0.59861111111111109</v>
      </c>
    </row>
    <row r="772" spans="1:45" ht="24" customHeight="1">
      <c r="A772" s="10" t="s">
        <v>35</v>
      </c>
      <c r="B772" s="10" t="s">
        <v>1527</v>
      </c>
      <c r="C772" s="42">
        <v>44825.663194444445</v>
      </c>
      <c r="D772" s="42">
        <v>44824.605555555558</v>
      </c>
      <c r="E772" s="10">
        <v>2022</v>
      </c>
      <c r="F772" s="10">
        <f t="shared" si="48"/>
        <v>9</v>
      </c>
      <c r="G772" s="10">
        <f t="shared" si="49"/>
        <v>20</v>
      </c>
      <c r="H772" s="50">
        <f t="shared" si="50"/>
        <v>0.60555555555555551</v>
      </c>
      <c r="I772" s="38" t="s">
        <v>37</v>
      </c>
      <c r="J772" s="38" t="s">
        <v>3391</v>
      </c>
      <c r="K772" s="36">
        <v>11901</v>
      </c>
      <c r="L772" s="39">
        <v>44837.569618055553</v>
      </c>
      <c r="M772" s="38" t="s">
        <v>38</v>
      </c>
      <c r="N772" s="38" t="s">
        <v>39</v>
      </c>
      <c r="O772" s="39"/>
      <c r="P772" s="38" t="s">
        <v>40</v>
      </c>
      <c r="Q772" s="38" t="s">
        <v>56</v>
      </c>
      <c r="R772" s="36">
        <v>1</v>
      </c>
      <c r="S772" s="38" t="s">
        <v>42</v>
      </c>
      <c r="T772" s="36">
        <v>0</v>
      </c>
      <c r="U772" s="38" t="s">
        <v>56</v>
      </c>
      <c r="V772" s="36">
        <v>8609</v>
      </c>
      <c r="W772" s="38" t="s">
        <v>936</v>
      </c>
      <c r="X772" s="38" t="s">
        <v>2145</v>
      </c>
      <c r="Y772" s="38" t="s">
        <v>45</v>
      </c>
      <c r="Z772" s="38" t="s">
        <v>3392</v>
      </c>
      <c r="AA772" s="39">
        <v>44825.663368055553</v>
      </c>
      <c r="AB772" s="38" t="s">
        <v>223</v>
      </c>
      <c r="AC772" s="10" t="str">
        <f>VLOOKUP(Data!$AB772,Name!$B:$F,2,FALSE)</f>
        <v>IT Support</v>
      </c>
      <c r="AD772" s="10" t="str">
        <f>VLOOKUP(Data!$AB772,Name!$B:$F,3,FALSE)</f>
        <v>Point IT</v>
      </c>
      <c r="AE772" s="10" t="str">
        <f>VLOOKUP(Data!$AB772,Name!$B:$F,4,FALSE)</f>
        <v>Second tier</v>
      </c>
      <c r="AF772" s="10" t="str">
        <f>VLOOKUP(Data!$AB772,Name!$B:$F,5,FALSE)</f>
        <v>Onsite</v>
      </c>
      <c r="AG772" s="38" t="s">
        <v>47</v>
      </c>
      <c r="AH772" s="38" t="s">
        <v>48</v>
      </c>
      <c r="AI772" s="38" t="s">
        <v>475</v>
      </c>
      <c r="AJ772" s="38" t="s">
        <v>3393</v>
      </c>
      <c r="AK772" s="38" t="s">
        <v>1256</v>
      </c>
      <c r="AL772" s="43"/>
      <c r="AM772" s="38" t="s">
        <v>39</v>
      </c>
      <c r="AN772" s="38" t="s">
        <v>50</v>
      </c>
      <c r="AO772" s="44">
        <v>0</v>
      </c>
      <c r="AP772" s="39">
        <v>44825.663368055553</v>
      </c>
      <c r="AQ772" s="45" t="s">
        <v>56</v>
      </c>
      <c r="AR772">
        <f t="shared" si="51"/>
        <v>14</v>
      </c>
      <c r="AS772" s="35">
        <v>0.60555555555555551</v>
      </c>
    </row>
    <row r="773" spans="1:45" ht="24" hidden="1" customHeight="1">
      <c r="A773" s="10" t="s">
        <v>35</v>
      </c>
      <c r="B773" s="10" t="s">
        <v>2348</v>
      </c>
      <c r="C773" s="10"/>
      <c r="D773" s="42">
        <v>44824.606249999997</v>
      </c>
      <c r="E773" s="10">
        <v>2022</v>
      </c>
      <c r="F773" s="10">
        <f t="shared" si="48"/>
        <v>9</v>
      </c>
      <c r="G773" s="10">
        <f t="shared" si="49"/>
        <v>20</v>
      </c>
      <c r="H773" s="50">
        <f t="shared" si="50"/>
        <v>0.60625000000000007</v>
      </c>
      <c r="I773" s="40" t="s">
        <v>37</v>
      </c>
      <c r="J773" s="40" t="s">
        <v>3394</v>
      </c>
      <c r="K773" s="37">
        <v>11902</v>
      </c>
      <c r="L773" s="41">
        <v>44847.652083333334</v>
      </c>
      <c r="M773" s="40" t="s">
        <v>38</v>
      </c>
      <c r="N773" s="40" t="s">
        <v>39</v>
      </c>
      <c r="O773" s="41"/>
      <c r="P773" s="40" t="s">
        <v>40</v>
      </c>
      <c r="Q773" s="40" t="s">
        <v>56</v>
      </c>
      <c r="R773" s="37">
        <v>1</v>
      </c>
      <c r="S773" s="40" t="s">
        <v>60</v>
      </c>
      <c r="T773" s="37">
        <v>0</v>
      </c>
      <c r="U773" s="40" t="s">
        <v>56</v>
      </c>
      <c r="V773" s="37">
        <v>6794</v>
      </c>
      <c r="W773" s="40" t="s">
        <v>1952</v>
      </c>
      <c r="X773" s="40" t="s">
        <v>1953</v>
      </c>
      <c r="Y773" s="40" t="s">
        <v>45</v>
      </c>
      <c r="Z773" s="40" t="s">
        <v>3395</v>
      </c>
      <c r="AA773" s="41">
        <v>44838.356944444444</v>
      </c>
      <c r="AB773" s="40" t="s">
        <v>51</v>
      </c>
      <c r="AC773" s="10" t="str">
        <f>VLOOKUP(Data!$AB773,Name!$B:$F,2,FALSE)</f>
        <v>IT Support</v>
      </c>
      <c r="AD773" s="10" t="str">
        <f>VLOOKUP(Data!$AB773,Name!$B:$F,3,FALSE)</f>
        <v>Point IT</v>
      </c>
      <c r="AE773" s="10" t="str">
        <f>VLOOKUP(Data!$AB773,Name!$B:$F,4,FALSE)</f>
        <v>Second tier</v>
      </c>
      <c r="AF773" s="10" t="str">
        <f>VLOOKUP(Data!$AB773,Name!$B:$F,5,FALSE)</f>
        <v>Onsite</v>
      </c>
      <c r="AG773" s="40" t="s">
        <v>47</v>
      </c>
      <c r="AH773" s="40" t="s">
        <v>777</v>
      </c>
      <c r="AI773" s="40" t="s">
        <v>314</v>
      </c>
      <c r="AJ773" s="40" t="s">
        <v>3396</v>
      </c>
      <c r="AK773" s="40" t="s">
        <v>1956</v>
      </c>
      <c r="AL773" s="46"/>
      <c r="AM773" s="40" t="s">
        <v>39</v>
      </c>
      <c r="AN773" s="40" t="s">
        <v>50</v>
      </c>
      <c r="AO773" s="47">
        <v>0</v>
      </c>
      <c r="AP773" s="41">
        <v>44838.356944444444</v>
      </c>
      <c r="AQ773" s="48" t="s">
        <v>56</v>
      </c>
      <c r="AR773">
        <f t="shared" si="51"/>
        <v>14</v>
      </c>
      <c r="AS773" s="35">
        <v>0.60625000000000007</v>
      </c>
    </row>
    <row r="774" spans="1:45" ht="24" hidden="1" customHeight="1">
      <c r="A774" s="10" t="s">
        <v>35</v>
      </c>
      <c r="B774" s="10" t="s">
        <v>73</v>
      </c>
      <c r="C774" s="42">
        <v>44834.400000000001</v>
      </c>
      <c r="D774" s="42">
        <v>44824.609722222223</v>
      </c>
      <c r="E774" s="10">
        <v>2022</v>
      </c>
      <c r="F774" s="10">
        <f t="shared" si="48"/>
        <v>9</v>
      </c>
      <c r="G774" s="10">
        <f t="shared" si="49"/>
        <v>20</v>
      </c>
      <c r="H774" s="50">
        <f t="shared" si="50"/>
        <v>0.60972222222222217</v>
      </c>
      <c r="I774" s="38" t="s">
        <v>37</v>
      </c>
      <c r="J774" s="38" t="s">
        <v>3397</v>
      </c>
      <c r="K774" s="36">
        <v>11903</v>
      </c>
      <c r="L774" s="39">
        <v>44839.659305555557</v>
      </c>
      <c r="M774" s="38" t="s">
        <v>38</v>
      </c>
      <c r="N774" s="38" t="s">
        <v>39</v>
      </c>
      <c r="O774" s="39"/>
      <c r="P774" s="38" t="s">
        <v>40</v>
      </c>
      <c r="Q774" s="38" t="s">
        <v>56</v>
      </c>
      <c r="R774" s="36">
        <v>1</v>
      </c>
      <c r="S774" s="38" t="s">
        <v>42</v>
      </c>
      <c r="T774" s="36">
        <v>0</v>
      </c>
      <c r="U774" s="38" t="s">
        <v>56</v>
      </c>
      <c r="V774" s="36">
        <v>8773</v>
      </c>
      <c r="W774" s="38" t="s">
        <v>590</v>
      </c>
      <c r="X774" s="38" t="s">
        <v>591</v>
      </c>
      <c r="Y774" s="38" t="s">
        <v>45</v>
      </c>
      <c r="Z774" s="38" t="s">
        <v>3398</v>
      </c>
      <c r="AA774" s="39">
        <v>44832.373553240737</v>
      </c>
      <c r="AB774" s="38" t="s">
        <v>67</v>
      </c>
      <c r="AC774" s="10" t="str">
        <f>VLOOKUP(Data!$AB774,Name!$B:$F,2,FALSE)</f>
        <v>IT Support</v>
      </c>
      <c r="AD774" s="10" t="str">
        <f>VLOOKUP(Data!$AB774,Name!$B:$F,3,FALSE)</f>
        <v>Point IT</v>
      </c>
      <c r="AE774" s="10" t="str">
        <f>VLOOKUP(Data!$AB774,Name!$B:$F,4,FALSE)</f>
        <v>Second tier</v>
      </c>
      <c r="AF774" s="10" t="str">
        <f>VLOOKUP(Data!$AB774,Name!$B:$F,5,FALSE)</f>
        <v>Onsite</v>
      </c>
      <c r="AG774" s="38" t="s">
        <v>47</v>
      </c>
      <c r="AH774" s="38" t="s">
        <v>48</v>
      </c>
      <c r="AI774" s="38" t="s">
        <v>105</v>
      </c>
      <c r="AJ774" s="38" t="s">
        <v>3399</v>
      </c>
      <c r="AK774" s="38" t="s">
        <v>1256</v>
      </c>
      <c r="AL774" s="43"/>
      <c r="AM774" s="38" t="s">
        <v>39</v>
      </c>
      <c r="AN774" s="38" t="s">
        <v>50</v>
      </c>
      <c r="AO774" s="44">
        <v>0</v>
      </c>
      <c r="AP774" s="39">
        <v>44834.400277777779</v>
      </c>
      <c r="AQ774" s="45" t="s">
        <v>56</v>
      </c>
      <c r="AR774">
        <f t="shared" si="51"/>
        <v>14</v>
      </c>
      <c r="AS774" s="35">
        <v>0.60972222222222217</v>
      </c>
    </row>
    <row r="775" spans="1:45" ht="24" customHeight="1">
      <c r="A775" s="10" t="s">
        <v>35</v>
      </c>
      <c r="B775" s="10" t="s">
        <v>1527</v>
      </c>
      <c r="C775" s="42">
        <v>44824.686805555553</v>
      </c>
      <c r="D775" s="42">
        <v>44824.61041666667</v>
      </c>
      <c r="E775" s="10">
        <v>2022</v>
      </c>
      <c r="F775" s="10">
        <f t="shared" si="48"/>
        <v>9</v>
      </c>
      <c r="G775" s="10">
        <f t="shared" si="49"/>
        <v>20</v>
      </c>
      <c r="H775" s="50">
        <f t="shared" si="50"/>
        <v>0.61041666666666672</v>
      </c>
      <c r="I775" s="40" t="s">
        <v>37</v>
      </c>
      <c r="J775" s="40" t="s">
        <v>3400</v>
      </c>
      <c r="K775" s="37">
        <v>11904</v>
      </c>
      <c r="L775" s="41">
        <v>44834.641863425924</v>
      </c>
      <c r="M775" s="40" t="s">
        <v>38</v>
      </c>
      <c r="N775" s="40" t="s">
        <v>39</v>
      </c>
      <c r="O775" s="41"/>
      <c r="P775" s="40" t="s">
        <v>40</v>
      </c>
      <c r="Q775" s="40" t="s">
        <v>56</v>
      </c>
      <c r="R775" s="37">
        <v>1</v>
      </c>
      <c r="S775" s="40" t="s">
        <v>42</v>
      </c>
      <c r="T775" s="37">
        <v>0</v>
      </c>
      <c r="U775" s="40" t="s">
        <v>56</v>
      </c>
      <c r="V775" s="37">
        <v>8697</v>
      </c>
      <c r="W775" s="40" t="s">
        <v>3401</v>
      </c>
      <c r="X775" s="40" t="s">
        <v>3402</v>
      </c>
      <c r="Y775" s="40" t="s">
        <v>45</v>
      </c>
      <c r="Z775" s="40" t="s">
        <v>3403</v>
      </c>
      <c r="AA775" s="41">
        <v>44824.657268518517</v>
      </c>
      <c r="AB775" s="40" t="s">
        <v>94</v>
      </c>
      <c r="AC775" s="10" t="str">
        <f>VLOOKUP(Data!$AB775,Name!$B:$F,2,FALSE)</f>
        <v>IT Support</v>
      </c>
      <c r="AD775" s="10" t="str">
        <f>VLOOKUP(Data!$AB775,Name!$B:$F,3,FALSE)</f>
        <v>Point IT</v>
      </c>
      <c r="AE775" s="10" t="str">
        <f>VLOOKUP(Data!$AB775,Name!$B:$F,4,FALSE)</f>
        <v>Second tier</v>
      </c>
      <c r="AF775" s="10" t="str">
        <f>VLOOKUP(Data!$AB775,Name!$B:$F,5,FALSE)</f>
        <v>Onsite</v>
      </c>
      <c r="AG775" s="40" t="s">
        <v>47</v>
      </c>
      <c r="AH775" s="40" t="s">
        <v>48</v>
      </c>
      <c r="AI775" s="40" t="s">
        <v>475</v>
      </c>
      <c r="AJ775" s="40" t="s">
        <v>3404</v>
      </c>
      <c r="AK775" s="40" t="s">
        <v>1893</v>
      </c>
      <c r="AL775" s="46"/>
      <c r="AM775" s="40" t="s">
        <v>39</v>
      </c>
      <c r="AN775" s="40" t="s">
        <v>50</v>
      </c>
      <c r="AO775" s="47">
        <v>0</v>
      </c>
      <c r="AP775" s="41">
        <v>44824.687002314815</v>
      </c>
      <c r="AQ775" s="48" t="s">
        <v>56</v>
      </c>
      <c r="AR775">
        <f t="shared" si="51"/>
        <v>14</v>
      </c>
      <c r="AS775" s="35">
        <v>0.61041666666666672</v>
      </c>
    </row>
    <row r="776" spans="1:45" ht="24" customHeight="1">
      <c r="A776" s="10" t="s">
        <v>35</v>
      </c>
      <c r="B776" s="10" t="s">
        <v>1527</v>
      </c>
      <c r="C776" s="42">
        <v>44824.615277777775</v>
      </c>
      <c r="D776" s="42">
        <v>44824.614583333336</v>
      </c>
      <c r="E776" s="10">
        <v>2022</v>
      </c>
      <c r="F776" s="10">
        <f t="shared" si="48"/>
        <v>9</v>
      </c>
      <c r="G776" s="10">
        <f t="shared" si="49"/>
        <v>20</v>
      </c>
      <c r="H776" s="50">
        <f t="shared" si="50"/>
        <v>0.61458333333333337</v>
      </c>
      <c r="I776" s="38" t="s">
        <v>37</v>
      </c>
      <c r="J776" s="38" t="s">
        <v>3405</v>
      </c>
      <c r="K776" s="36">
        <v>11905</v>
      </c>
      <c r="L776" s="39">
        <v>44841.333819444444</v>
      </c>
      <c r="M776" s="38" t="s">
        <v>38</v>
      </c>
      <c r="N776" s="38" t="s">
        <v>39</v>
      </c>
      <c r="O776" s="39"/>
      <c r="P776" s="38" t="s">
        <v>40</v>
      </c>
      <c r="Q776" s="38" t="s">
        <v>41</v>
      </c>
      <c r="R776" s="36">
        <v>1</v>
      </c>
      <c r="S776" s="38" t="s">
        <v>42</v>
      </c>
      <c r="T776" s="36">
        <v>0</v>
      </c>
      <c r="U776" s="38" t="s">
        <v>41</v>
      </c>
      <c r="V776" s="36">
        <v>642175520</v>
      </c>
      <c r="W776" s="38" t="s">
        <v>194</v>
      </c>
      <c r="X776" s="38" t="s">
        <v>195</v>
      </c>
      <c r="Y776" s="38" t="s">
        <v>45</v>
      </c>
      <c r="Z776" s="38" t="s">
        <v>750</v>
      </c>
      <c r="AA776" s="39">
        <v>44824.615405092591</v>
      </c>
      <c r="AB776" s="38" t="s">
        <v>196</v>
      </c>
      <c r="AC776" s="10" t="str">
        <f>VLOOKUP(Data!$AB776,Name!$B:$F,2,FALSE)</f>
        <v>Application Support</v>
      </c>
      <c r="AD776" s="10" t="str">
        <f>VLOOKUP(Data!$AB776,Name!$B:$F,3,FALSE)</f>
        <v>CRA</v>
      </c>
      <c r="AE776" s="10" t="str">
        <f>VLOOKUP(Data!$AB776,Name!$B:$F,4,FALSE)</f>
        <v>Second tier</v>
      </c>
      <c r="AF776" s="10" t="str">
        <f>VLOOKUP(Data!$AB776,Name!$B:$F,5,FALSE)</f>
        <v>Second tier</v>
      </c>
      <c r="AG776" s="38" t="s">
        <v>282</v>
      </c>
      <c r="AH776" s="38" t="s">
        <v>48</v>
      </c>
      <c r="AI776" s="38" t="s">
        <v>197</v>
      </c>
      <c r="AJ776" s="38" t="s">
        <v>3406</v>
      </c>
      <c r="AK776" s="38" t="s">
        <v>538</v>
      </c>
      <c r="AL776" s="43"/>
      <c r="AM776" s="38" t="s">
        <v>39</v>
      </c>
      <c r="AN776" s="38" t="s">
        <v>50</v>
      </c>
      <c r="AO776" s="44">
        <v>0</v>
      </c>
      <c r="AP776" s="39">
        <v>44838.458819444444</v>
      </c>
      <c r="AQ776" s="45" t="s">
        <v>41</v>
      </c>
      <c r="AR776">
        <f t="shared" si="51"/>
        <v>14</v>
      </c>
      <c r="AS776" s="35">
        <v>0.61458333333333337</v>
      </c>
    </row>
    <row r="777" spans="1:45" ht="24" customHeight="1">
      <c r="A777" s="10" t="s">
        <v>35</v>
      </c>
      <c r="B777" s="10" t="s">
        <v>1527</v>
      </c>
      <c r="C777" s="42">
        <v>44824.615972222222</v>
      </c>
      <c r="D777" s="42">
        <v>44824.615972222222</v>
      </c>
      <c r="E777" s="10">
        <v>2022</v>
      </c>
      <c r="F777" s="10">
        <f t="shared" si="48"/>
        <v>9</v>
      </c>
      <c r="G777" s="10">
        <f t="shared" si="49"/>
        <v>20</v>
      </c>
      <c r="H777" s="50">
        <f t="shared" si="50"/>
        <v>0.61597222222222225</v>
      </c>
      <c r="I777" s="40" t="s">
        <v>37</v>
      </c>
      <c r="J777" s="40" t="s">
        <v>3407</v>
      </c>
      <c r="K777" s="37">
        <v>11906</v>
      </c>
      <c r="L777" s="41">
        <v>44840.706689814811</v>
      </c>
      <c r="M777" s="40" t="s">
        <v>38</v>
      </c>
      <c r="N777" s="40" t="s">
        <v>39</v>
      </c>
      <c r="O777" s="41"/>
      <c r="P777" s="40" t="s">
        <v>40</v>
      </c>
      <c r="Q777" s="40" t="s">
        <v>41</v>
      </c>
      <c r="R777" s="37">
        <v>1</v>
      </c>
      <c r="S777" s="40" t="s">
        <v>42</v>
      </c>
      <c r="T777" s="37">
        <v>0</v>
      </c>
      <c r="U777" s="40" t="s">
        <v>41</v>
      </c>
      <c r="V777" s="37">
        <v>642175520</v>
      </c>
      <c r="W777" s="40" t="s">
        <v>194</v>
      </c>
      <c r="X777" s="40" t="s">
        <v>195</v>
      </c>
      <c r="Y777" s="40" t="s">
        <v>45</v>
      </c>
      <c r="Z777" s="40" t="s">
        <v>835</v>
      </c>
      <c r="AA777" s="41">
        <v>44824.616562499999</v>
      </c>
      <c r="AB777" s="40" t="s">
        <v>196</v>
      </c>
      <c r="AC777" s="10" t="str">
        <f>VLOOKUP(Data!$AB777,Name!$B:$F,2,FALSE)</f>
        <v>Application Support</v>
      </c>
      <c r="AD777" s="10" t="str">
        <f>VLOOKUP(Data!$AB777,Name!$B:$F,3,FALSE)</f>
        <v>CRA</v>
      </c>
      <c r="AE777" s="10" t="str">
        <f>VLOOKUP(Data!$AB777,Name!$B:$F,4,FALSE)</f>
        <v>Second tier</v>
      </c>
      <c r="AF777" s="10" t="str">
        <f>VLOOKUP(Data!$AB777,Name!$B:$F,5,FALSE)</f>
        <v>Second tier</v>
      </c>
      <c r="AG777" s="40" t="s">
        <v>235</v>
      </c>
      <c r="AH777" s="40" t="s">
        <v>48</v>
      </c>
      <c r="AI777" s="40" t="s">
        <v>197</v>
      </c>
      <c r="AJ777" s="40" t="s">
        <v>3408</v>
      </c>
      <c r="AK777" s="40" t="s">
        <v>538</v>
      </c>
      <c r="AL777" s="46"/>
      <c r="AM777" s="40" t="s">
        <v>39</v>
      </c>
      <c r="AN777" s="40" t="s">
        <v>50</v>
      </c>
      <c r="AO777" s="47">
        <v>0</v>
      </c>
      <c r="AP777" s="41">
        <v>44838.456689814811</v>
      </c>
      <c r="AQ777" s="48" t="s">
        <v>41</v>
      </c>
      <c r="AR777">
        <f t="shared" si="51"/>
        <v>14</v>
      </c>
      <c r="AS777" s="35">
        <v>0.61597222222222225</v>
      </c>
    </row>
    <row r="778" spans="1:45" ht="24" customHeight="1">
      <c r="A778" s="10" t="s">
        <v>35</v>
      </c>
      <c r="B778" s="10" t="s">
        <v>1527</v>
      </c>
      <c r="C778" s="42">
        <v>44824.629861111112</v>
      </c>
      <c r="D778" s="42">
        <v>44824.625694444447</v>
      </c>
      <c r="E778" s="10">
        <v>2022</v>
      </c>
      <c r="F778" s="10">
        <f t="shared" si="48"/>
        <v>9</v>
      </c>
      <c r="G778" s="10">
        <f t="shared" si="49"/>
        <v>20</v>
      </c>
      <c r="H778" s="50">
        <f t="shared" si="50"/>
        <v>0.62569444444444444</v>
      </c>
      <c r="I778" s="38" t="s">
        <v>37</v>
      </c>
      <c r="J778" s="38" t="s">
        <v>3409</v>
      </c>
      <c r="K778" s="36">
        <v>11907</v>
      </c>
      <c r="L778" s="39">
        <v>44834.626840277779</v>
      </c>
      <c r="M778" s="38" t="s">
        <v>38</v>
      </c>
      <c r="N778" s="38" t="s">
        <v>39</v>
      </c>
      <c r="O778" s="39"/>
      <c r="P778" s="38" t="s">
        <v>40</v>
      </c>
      <c r="Q778" s="38" t="s">
        <v>56</v>
      </c>
      <c r="R778" s="36">
        <v>1</v>
      </c>
      <c r="S778" s="38" t="s">
        <v>152</v>
      </c>
      <c r="T778" s="36">
        <v>0</v>
      </c>
      <c r="U778" s="38" t="s">
        <v>56</v>
      </c>
      <c r="V778" s="36">
        <v>5734</v>
      </c>
      <c r="W778" s="38" t="s">
        <v>3410</v>
      </c>
      <c r="X778" s="38" t="s">
        <v>3411</v>
      </c>
      <c r="Y778" s="38" t="s">
        <v>45</v>
      </c>
      <c r="Z778" s="38" t="s">
        <v>1332</v>
      </c>
      <c r="AA778" s="39">
        <v>44824.630543981482</v>
      </c>
      <c r="AB778" s="38" t="s">
        <v>184</v>
      </c>
      <c r="AC778" s="10" t="str">
        <f>VLOOKUP(Data!$AB778,Name!$B:$F,2,FALSE)</f>
        <v>IT Support</v>
      </c>
      <c r="AD778" s="10" t="str">
        <f>VLOOKUP(Data!$AB778,Name!$B:$F,3,FALSE)</f>
        <v>Point IT</v>
      </c>
      <c r="AE778" s="10" t="str">
        <f>VLOOKUP(Data!$AB778,Name!$B:$F,4,FALSE)</f>
        <v>Frist tier</v>
      </c>
      <c r="AF778" s="10" t="str">
        <f>VLOOKUP(Data!$AB778,Name!$B:$F,5,FALSE)</f>
        <v>Frist tier</v>
      </c>
      <c r="AG778" s="38" t="s">
        <v>47</v>
      </c>
      <c r="AH778" s="38" t="s">
        <v>48</v>
      </c>
      <c r="AI778" s="38" t="s">
        <v>505</v>
      </c>
      <c r="AJ778" s="38" t="s">
        <v>3412</v>
      </c>
      <c r="AK778" s="38" t="s">
        <v>527</v>
      </c>
      <c r="AL778" s="43"/>
      <c r="AM778" s="38" t="s">
        <v>39</v>
      </c>
      <c r="AN778" s="38" t="s">
        <v>50</v>
      </c>
      <c r="AO778" s="44">
        <v>0</v>
      </c>
      <c r="AP778" s="39">
        <v>44824.630543981482</v>
      </c>
      <c r="AQ778" s="45" t="s">
        <v>56</v>
      </c>
      <c r="AR778">
        <f t="shared" si="51"/>
        <v>15</v>
      </c>
      <c r="AS778" s="35">
        <v>0.62569444444444444</v>
      </c>
    </row>
    <row r="779" spans="1:45" ht="24" hidden="1" customHeight="1">
      <c r="A779" s="10" t="s">
        <v>35</v>
      </c>
      <c r="B779" s="10" t="s">
        <v>178</v>
      </c>
      <c r="C779" s="42">
        <v>44824.686805555553</v>
      </c>
      <c r="D779" s="42">
        <v>44824.627083333333</v>
      </c>
      <c r="E779" s="10">
        <v>2022</v>
      </c>
      <c r="F779" s="10">
        <f t="shared" si="48"/>
        <v>9</v>
      </c>
      <c r="G779" s="10">
        <f t="shared" si="49"/>
        <v>20</v>
      </c>
      <c r="H779" s="50">
        <f t="shared" si="50"/>
        <v>0.62708333333333333</v>
      </c>
      <c r="I779" s="40" t="s">
        <v>37</v>
      </c>
      <c r="J779" s="40" t="s">
        <v>3413</v>
      </c>
      <c r="K779" s="37">
        <v>11908</v>
      </c>
      <c r="L779" s="41">
        <v>44838.425949074073</v>
      </c>
      <c r="M779" s="40" t="s">
        <v>38</v>
      </c>
      <c r="N779" s="40" t="s">
        <v>39</v>
      </c>
      <c r="O779" s="41"/>
      <c r="P779" s="40" t="s">
        <v>40</v>
      </c>
      <c r="Q779" s="40" t="s">
        <v>56</v>
      </c>
      <c r="R779" s="37">
        <v>1</v>
      </c>
      <c r="S779" s="40" t="s">
        <v>73</v>
      </c>
      <c r="T779" s="37">
        <v>0</v>
      </c>
      <c r="U779" s="40" t="s">
        <v>56</v>
      </c>
      <c r="V779" s="37">
        <v>859102515</v>
      </c>
      <c r="W779" s="40" t="s">
        <v>1944</v>
      </c>
      <c r="X779" s="40" t="s">
        <v>1945</v>
      </c>
      <c r="Y779" s="40" t="s">
        <v>45</v>
      </c>
      <c r="Z779" s="40" t="s">
        <v>3414</v>
      </c>
      <c r="AA779" s="41">
        <v>44824.636412037034</v>
      </c>
      <c r="AB779" s="40" t="s">
        <v>58</v>
      </c>
      <c r="AC779" s="10" t="str">
        <f>VLOOKUP(Data!$AB779,Name!$B:$F,2,FALSE)</f>
        <v>IT Support</v>
      </c>
      <c r="AD779" s="10" t="str">
        <f>VLOOKUP(Data!$AB779,Name!$B:$F,3,FALSE)</f>
        <v>Point IT</v>
      </c>
      <c r="AE779" s="10" t="str">
        <f>VLOOKUP(Data!$AB779,Name!$B:$F,4,FALSE)</f>
        <v>Second tier</v>
      </c>
      <c r="AF779" s="10" t="str">
        <f>VLOOKUP(Data!$AB779,Name!$B:$F,5,FALSE)</f>
        <v>Onsite</v>
      </c>
      <c r="AG779" s="40" t="s">
        <v>47</v>
      </c>
      <c r="AH779" s="40" t="s">
        <v>48</v>
      </c>
      <c r="AI779" s="40" t="s">
        <v>182</v>
      </c>
      <c r="AJ779" s="40" t="s">
        <v>3415</v>
      </c>
      <c r="AK779" s="40" t="s">
        <v>561</v>
      </c>
      <c r="AL779" s="46"/>
      <c r="AM779" s="40" t="s">
        <v>39</v>
      </c>
      <c r="AN779" s="40" t="s">
        <v>53</v>
      </c>
      <c r="AO779" s="47">
        <v>0</v>
      </c>
      <c r="AP779" s="41">
        <v>44826.434282407405</v>
      </c>
      <c r="AQ779" s="48" t="s">
        <v>56</v>
      </c>
      <c r="AR779">
        <f t="shared" si="51"/>
        <v>15</v>
      </c>
      <c r="AS779" s="35">
        <v>0.62708333333333333</v>
      </c>
    </row>
    <row r="780" spans="1:45" ht="24" customHeight="1">
      <c r="A780" s="10" t="s">
        <v>35</v>
      </c>
      <c r="B780" s="10" t="s">
        <v>1527</v>
      </c>
      <c r="C780" s="42">
        <v>44824.6875</v>
      </c>
      <c r="D780" s="42">
        <v>44824.634722222225</v>
      </c>
      <c r="E780" s="10">
        <v>2022</v>
      </c>
      <c r="F780" s="10">
        <f t="shared" si="48"/>
        <v>9</v>
      </c>
      <c r="G780" s="10">
        <f t="shared" si="49"/>
        <v>20</v>
      </c>
      <c r="H780" s="50">
        <f t="shared" si="50"/>
        <v>0.63472222222222219</v>
      </c>
      <c r="I780" s="38" t="s">
        <v>37</v>
      </c>
      <c r="J780" s="38" t="s">
        <v>3416</v>
      </c>
      <c r="K780" s="36">
        <v>11909</v>
      </c>
      <c r="L780" s="39">
        <v>44827.548194444447</v>
      </c>
      <c r="M780" s="38" t="s">
        <v>38</v>
      </c>
      <c r="N780" s="38" t="s">
        <v>39</v>
      </c>
      <c r="O780" s="39"/>
      <c r="P780" s="38" t="s">
        <v>40</v>
      </c>
      <c r="Q780" s="38" t="s">
        <v>56</v>
      </c>
      <c r="R780" s="36">
        <v>1</v>
      </c>
      <c r="S780" s="38" t="s">
        <v>152</v>
      </c>
      <c r="T780" s="36">
        <v>0</v>
      </c>
      <c r="U780" s="38" t="s">
        <v>41</v>
      </c>
      <c r="V780" s="36">
        <v>6219</v>
      </c>
      <c r="W780" s="38" t="s">
        <v>3417</v>
      </c>
      <c r="X780" s="38" t="s">
        <v>3418</v>
      </c>
      <c r="Y780" s="38" t="s">
        <v>45</v>
      </c>
      <c r="Z780" s="38" t="s">
        <v>3419</v>
      </c>
      <c r="AA780" s="39">
        <v>44824.650381944448</v>
      </c>
      <c r="AB780" s="38" t="s">
        <v>85</v>
      </c>
      <c r="AC780" s="10" t="str">
        <f>VLOOKUP(Data!$AB780,Name!$B:$F,2,FALSE)</f>
        <v>IT Support</v>
      </c>
      <c r="AD780" s="10" t="str">
        <f>VLOOKUP(Data!$AB780,Name!$B:$F,3,FALSE)</f>
        <v>Point IT</v>
      </c>
      <c r="AE780" s="10" t="str">
        <f>VLOOKUP(Data!$AB780,Name!$B:$F,4,FALSE)</f>
        <v>Second tier</v>
      </c>
      <c r="AF780" s="10" t="str">
        <f>VLOOKUP(Data!$AB780,Name!$B:$F,5,FALSE)</f>
        <v>Onsite</v>
      </c>
      <c r="AG780" s="38" t="s">
        <v>47</v>
      </c>
      <c r="AH780" s="38" t="s">
        <v>48</v>
      </c>
      <c r="AI780" s="38" t="s">
        <v>478</v>
      </c>
      <c r="AJ780" s="38" t="s">
        <v>3420</v>
      </c>
      <c r="AK780" s="38" t="s">
        <v>2168</v>
      </c>
      <c r="AL780" s="43"/>
      <c r="AM780" s="38" t="s">
        <v>39</v>
      </c>
      <c r="AN780" s="38" t="s">
        <v>50</v>
      </c>
      <c r="AO780" s="44">
        <v>0</v>
      </c>
      <c r="AP780" s="39">
        <v>44824.687777777777</v>
      </c>
      <c r="AQ780" s="45" t="s">
        <v>41</v>
      </c>
      <c r="AR780">
        <f t="shared" si="51"/>
        <v>15</v>
      </c>
      <c r="AS780" s="35">
        <v>0.63472222222222219</v>
      </c>
    </row>
    <row r="781" spans="1:45" ht="24" hidden="1" customHeight="1">
      <c r="A781" s="10" t="s">
        <v>35</v>
      </c>
      <c r="B781" s="10" t="s">
        <v>329</v>
      </c>
      <c r="C781" s="42">
        <v>44837.352083333331</v>
      </c>
      <c r="D781" s="42">
        <v>44824.640277777777</v>
      </c>
      <c r="E781" s="10">
        <v>2022</v>
      </c>
      <c r="F781" s="10">
        <f t="shared" si="48"/>
        <v>9</v>
      </c>
      <c r="G781" s="10">
        <f t="shared" si="49"/>
        <v>20</v>
      </c>
      <c r="H781" s="50">
        <f t="shared" si="50"/>
        <v>0.64027777777777783</v>
      </c>
      <c r="I781" s="40" t="s">
        <v>37</v>
      </c>
      <c r="J781" s="40" t="s">
        <v>3421</v>
      </c>
      <c r="K781" s="37">
        <v>11910</v>
      </c>
      <c r="L781" s="41">
        <v>44846.676585648151</v>
      </c>
      <c r="M781" s="40" t="s">
        <v>3422</v>
      </c>
      <c r="N781" s="40" t="s">
        <v>45</v>
      </c>
      <c r="O781" s="41">
        <v>44824.64570601852</v>
      </c>
      <c r="P781" s="40" t="s">
        <v>40</v>
      </c>
      <c r="Q781" s="40" t="s">
        <v>56</v>
      </c>
      <c r="R781" s="37">
        <v>1</v>
      </c>
      <c r="S781" s="40" t="s">
        <v>102</v>
      </c>
      <c r="T781" s="37">
        <v>2</v>
      </c>
      <c r="U781" s="40" t="s">
        <v>56</v>
      </c>
      <c r="V781" s="37">
        <v>5601</v>
      </c>
      <c r="W781" s="40" t="s">
        <v>1048</v>
      </c>
      <c r="X781" s="40" t="s">
        <v>1049</v>
      </c>
      <c r="Y781" s="40" t="s">
        <v>45</v>
      </c>
      <c r="Z781" s="40" t="s">
        <v>3423</v>
      </c>
      <c r="AA781" s="41">
        <v>44837.352280092593</v>
      </c>
      <c r="AB781" s="40" t="s">
        <v>219</v>
      </c>
      <c r="AC781" s="10" t="str">
        <f>VLOOKUP(Data!$AB781,Name!$B:$F,2,FALSE)</f>
        <v>IT Support</v>
      </c>
      <c r="AD781" s="10" t="str">
        <f>VLOOKUP(Data!$AB781,Name!$B:$F,3,FALSE)</f>
        <v>Point IT</v>
      </c>
      <c r="AE781" s="10" t="str">
        <f>VLOOKUP(Data!$AB781,Name!$B:$F,4,FALSE)</f>
        <v>Frist tier</v>
      </c>
      <c r="AF781" s="10" t="str">
        <f>VLOOKUP(Data!$AB781,Name!$B:$F,5,FALSE)</f>
        <v>Frist tier</v>
      </c>
      <c r="AG781" s="40" t="s">
        <v>47</v>
      </c>
      <c r="AH781" s="40" t="s">
        <v>48</v>
      </c>
      <c r="AI781" s="40" t="s">
        <v>330</v>
      </c>
      <c r="AJ781" s="40" t="s">
        <v>3424</v>
      </c>
      <c r="AK781" s="40" t="s">
        <v>287</v>
      </c>
      <c r="AL781" s="46"/>
      <c r="AM781" s="40" t="s">
        <v>39</v>
      </c>
      <c r="AN781" s="40" t="s">
        <v>53</v>
      </c>
      <c r="AO781" s="47">
        <v>0</v>
      </c>
      <c r="AP781" s="41">
        <v>44837.352280092593</v>
      </c>
      <c r="AQ781" s="48" t="s">
        <v>56</v>
      </c>
      <c r="AR781">
        <f t="shared" si="51"/>
        <v>15</v>
      </c>
      <c r="AS781" s="35">
        <v>0.64027777777777783</v>
      </c>
    </row>
    <row r="782" spans="1:45" ht="24" hidden="1" customHeight="1">
      <c r="A782" s="10" t="s">
        <v>35</v>
      </c>
      <c r="B782" s="10" t="s">
        <v>178</v>
      </c>
      <c r="C782" s="10"/>
      <c r="D782" s="42">
        <v>44824.642361111109</v>
      </c>
      <c r="E782" s="10">
        <v>2022</v>
      </c>
      <c r="F782" s="10">
        <f t="shared" si="48"/>
        <v>9</v>
      </c>
      <c r="G782" s="10">
        <f t="shared" si="49"/>
        <v>20</v>
      </c>
      <c r="H782" s="50">
        <f t="shared" si="50"/>
        <v>0.64236111111111105</v>
      </c>
      <c r="I782" s="38" t="s">
        <v>37</v>
      </c>
      <c r="J782" s="38" t="s">
        <v>3425</v>
      </c>
      <c r="K782" s="36">
        <v>11911</v>
      </c>
      <c r="L782" s="39">
        <v>44834.642800925925</v>
      </c>
      <c r="M782" s="38" t="s">
        <v>38</v>
      </c>
      <c r="N782" s="38" t="s">
        <v>39</v>
      </c>
      <c r="O782" s="39"/>
      <c r="P782" s="38" t="s">
        <v>40</v>
      </c>
      <c r="Q782" s="38" t="s">
        <v>56</v>
      </c>
      <c r="R782" s="36">
        <v>1</v>
      </c>
      <c r="S782" s="38" t="s">
        <v>54</v>
      </c>
      <c r="T782" s="36">
        <v>0</v>
      </c>
      <c r="U782" s="38" t="s">
        <v>56</v>
      </c>
      <c r="V782" s="36">
        <v>866063408</v>
      </c>
      <c r="W782" s="38" t="s">
        <v>768</v>
      </c>
      <c r="X782" s="38" t="s">
        <v>769</v>
      </c>
      <c r="Y782" s="38" t="s">
        <v>39</v>
      </c>
      <c r="Z782" s="38" t="s">
        <v>39</v>
      </c>
      <c r="AA782" s="39"/>
      <c r="AB782" s="38" t="s">
        <v>89</v>
      </c>
      <c r="AC782" s="10" t="str">
        <f>VLOOKUP(Data!$AB782,Name!$B:$F,2,FALSE)</f>
        <v>IT Support</v>
      </c>
      <c r="AD782" s="10" t="str">
        <f>VLOOKUP(Data!$AB782,Name!$B:$F,3,FALSE)</f>
        <v>Point IT</v>
      </c>
      <c r="AE782" s="10" t="str">
        <f>VLOOKUP(Data!$AB782,Name!$B:$F,4,FALSE)</f>
        <v>Second tier</v>
      </c>
      <c r="AF782" s="10" t="str">
        <f>VLOOKUP(Data!$AB782,Name!$B:$F,5,FALSE)</f>
        <v>Onsite</v>
      </c>
      <c r="AG782" s="38" t="s">
        <v>47</v>
      </c>
      <c r="AH782" s="38" t="s">
        <v>216</v>
      </c>
      <c r="AI782" s="38" t="s">
        <v>182</v>
      </c>
      <c r="AJ782" s="38" t="s">
        <v>3426</v>
      </c>
      <c r="AK782" s="38" t="s">
        <v>570</v>
      </c>
      <c r="AL782" s="43"/>
      <c r="AM782" s="38" t="s">
        <v>39</v>
      </c>
      <c r="AN782" s="38" t="s">
        <v>53</v>
      </c>
      <c r="AO782" s="44">
        <v>0</v>
      </c>
      <c r="AP782" s="39">
        <v>44824.687152777777</v>
      </c>
      <c r="AQ782" s="45" t="s">
        <v>56</v>
      </c>
      <c r="AR782">
        <f t="shared" si="51"/>
        <v>15</v>
      </c>
      <c r="AS782" s="35">
        <v>0.64236111111111105</v>
      </c>
    </row>
    <row r="783" spans="1:45" ht="24" customHeight="1">
      <c r="A783" s="10" t="s">
        <v>35</v>
      </c>
      <c r="B783" s="10" t="s">
        <v>1527</v>
      </c>
      <c r="C783" s="42">
        <v>44824.661111111112</v>
      </c>
      <c r="D783" s="42">
        <v>44824.643055555556</v>
      </c>
      <c r="E783" s="10">
        <v>2022</v>
      </c>
      <c r="F783" s="10">
        <f t="shared" si="48"/>
        <v>9</v>
      </c>
      <c r="G783" s="10">
        <f t="shared" si="49"/>
        <v>20</v>
      </c>
      <c r="H783" s="50">
        <f t="shared" si="50"/>
        <v>0.6430555555555556</v>
      </c>
      <c r="I783" s="40" t="s">
        <v>37</v>
      </c>
      <c r="J783" s="40" t="s">
        <v>3427</v>
      </c>
      <c r="K783" s="37">
        <v>11912</v>
      </c>
      <c r="L783" s="41">
        <v>44834.643634259257</v>
      </c>
      <c r="M783" s="40" t="s">
        <v>839</v>
      </c>
      <c r="N783" s="40" t="s">
        <v>45</v>
      </c>
      <c r="O783" s="41">
        <v>44824.661319444444</v>
      </c>
      <c r="P783" s="40" t="s">
        <v>40</v>
      </c>
      <c r="Q783" s="40" t="s">
        <v>56</v>
      </c>
      <c r="R783" s="37">
        <v>1</v>
      </c>
      <c r="S783" s="40" t="s">
        <v>135</v>
      </c>
      <c r="T783" s="37">
        <v>1</v>
      </c>
      <c r="U783" s="40" t="s">
        <v>56</v>
      </c>
      <c r="V783" s="37">
        <v>6363</v>
      </c>
      <c r="W783" s="40" t="s">
        <v>689</v>
      </c>
      <c r="X783" s="40" t="s">
        <v>3428</v>
      </c>
      <c r="Y783" s="40" t="s">
        <v>45</v>
      </c>
      <c r="Z783" s="40" t="s">
        <v>3429</v>
      </c>
      <c r="AA783" s="41">
        <v>44824.661527777775</v>
      </c>
      <c r="AB783" s="40" t="s">
        <v>110</v>
      </c>
      <c r="AC783" s="10" t="str">
        <f>VLOOKUP(Data!$AB783,Name!$B:$F,2,FALSE)</f>
        <v>E-sarabun</v>
      </c>
      <c r="AD783" s="10" t="str">
        <f>VLOOKUP(Data!$AB783,Name!$B:$F,3,FALSE)</f>
        <v>CRA</v>
      </c>
      <c r="AE783" s="10" t="str">
        <f>VLOOKUP(Data!$AB783,Name!$B:$F,4,FALSE)</f>
        <v>Second tier</v>
      </c>
      <c r="AF783" s="10" t="str">
        <f>VLOOKUP(Data!$AB783,Name!$B:$F,5,FALSE)</f>
        <v>Second tier</v>
      </c>
      <c r="AG783" s="40" t="s">
        <v>47</v>
      </c>
      <c r="AH783" s="40" t="s">
        <v>48</v>
      </c>
      <c r="AI783" s="40" t="s">
        <v>97</v>
      </c>
      <c r="AJ783" s="40" t="s">
        <v>3430</v>
      </c>
      <c r="AK783" s="40" t="s">
        <v>521</v>
      </c>
      <c r="AL783" s="46"/>
      <c r="AM783" s="40" t="s">
        <v>39</v>
      </c>
      <c r="AN783" s="40" t="s">
        <v>53</v>
      </c>
      <c r="AO783" s="47">
        <v>0</v>
      </c>
      <c r="AP783" s="41">
        <v>44824.661527777775</v>
      </c>
      <c r="AQ783" s="48" t="s">
        <v>56</v>
      </c>
      <c r="AR783">
        <f t="shared" si="51"/>
        <v>15</v>
      </c>
      <c r="AS783" s="35">
        <v>0.6430555555555556</v>
      </c>
    </row>
    <row r="784" spans="1:45" ht="24" hidden="1" customHeight="1">
      <c r="A784" s="10" t="s">
        <v>35</v>
      </c>
      <c r="B784" s="10" t="s">
        <v>329</v>
      </c>
      <c r="C784" s="42">
        <v>44837.350694444445</v>
      </c>
      <c r="D784" s="42">
        <v>44824.647916666669</v>
      </c>
      <c r="E784" s="10">
        <v>2022</v>
      </c>
      <c r="F784" s="10">
        <f t="shared" si="48"/>
        <v>9</v>
      </c>
      <c r="G784" s="10">
        <f t="shared" si="49"/>
        <v>20</v>
      </c>
      <c r="H784" s="50">
        <f t="shared" si="50"/>
        <v>0.6479166666666667</v>
      </c>
      <c r="I784" s="38" t="s">
        <v>37</v>
      </c>
      <c r="J784" s="38" t="s">
        <v>3431</v>
      </c>
      <c r="K784" s="36">
        <v>11913</v>
      </c>
      <c r="L784" s="39">
        <v>44846.69427083333</v>
      </c>
      <c r="M784" s="38" t="s">
        <v>3432</v>
      </c>
      <c r="N784" s="38" t="s">
        <v>45</v>
      </c>
      <c r="O784" s="39">
        <v>44824.649756944447</v>
      </c>
      <c r="P784" s="38" t="s">
        <v>40</v>
      </c>
      <c r="Q784" s="38" t="s">
        <v>56</v>
      </c>
      <c r="R784" s="36">
        <v>1</v>
      </c>
      <c r="S784" s="38" t="s">
        <v>732</v>
      </c>
      <c r="T784" s="36">
        <v>2</v>
      </c>
      <c r="U784" s="38" t="s">
        <v>56</v>
      </c>
      <c r="V784" s="36">
        <v>6219</v>
      </c>
      <c r="W784" s="38" t="s">
        <v>3417</v>
      </c>
      <c r="X784" s="38" t="s">
        <v>3418</v>
      </c>
      <c r="Y784" s="38" t="s">
        <v>45</v>
      </c>
      <c r="Z784" s="38" t="s">
        <v>3433</v>
      </c>
      <c r="AA784" s="39">
        <v>44837.351215277777</v>
      </c>
      <c r="AB784" s="38" t="s">
        <v>219</v>
      </c>
      <c r="AC784" s="10" t="str">
        <f>VLOOKUP(Data!$AB784,Name!$B:$F,2,FALSE)</f>
        <v>IT Support</v>
      </c>
      <c r="AD784" s="10" t="str">
        <f>VLOOKUP(Data!$AB784,Name!$B:$F,3,FALSE)</f>
        <v>Point IT</v>
      </c>
      <c r="AE784" s="10" t="str">
        <f>VLOOKUP(Data!$AB784,Name!$B:$F,4,FALSE)</f>
        <v>Frist tier</v>
      </c>
      <c r="AF784" s="10" t="str">
        <f>VLOOKUP(Data!$AB784,Name!$B:$F,5,FALSE)</f>
        <v>Frist tier</v>
      </c>
      <c r="AG784" s="38" t="s">
        <v>47</v>
      </c>
      <c r="AH784" s="38" t="s">
        <v>48</v>
      </c>
      <c r="AI784" s="38" t="s">
        <v>330</v>
      </c>
      <c r="AJ784" s="38" t="s">
        <v>3434</v>
      </c>
      <c r="AK784" s="38" t="s">
        <v>2168</v>
      </c>
      <c r="AL784" s="43"/>
      <c r="AM784" s="38" t="s">
        <v>39</v>
      </c>
      <c r="AN784" s="38" t="s">
        <v>53</v>
      </c>
      <c r="AO784" s="44">
        <v>0</v>
      </c>
      <c r="AP784" s="39">
        <v>44837.351215277777</v>
      </c>
      <c r="AQ784" s="45" t="s">
        <v>56</v>
      </c>
      <c r="AR784">
        <f t="shared" si="51"/>
        <v>15</v>
      </c>
      <c r="AS784" s="35">
        <v>0.6479166666666667</v>
      </c>
    </row>
    <row r="785" spans="1:45" ht="24" customHeight="1">
      <c r="A785" s="10" t="s">
        <v>35</v>
      </c>
      <c r="B785" s="10" t="s">
        <v>1527</v>
      </c>
      <c r="C785" s="42">
        <v>44824.6875</v>
      </c>
      <c r="D785" s="42">
        <v>44824.649305555555</v>
      </c>
      <c r="E785" s="10">
        <v>2022</v>
      </c>
      <c r="F785" s="10">
        <f t="shared" si="48"/>
        <v>9</v>
      </c>
      <c r="G785" s="10">
        <f t="shared" si="49"/>
        <v>20</v>
      </c>
      <c r="H785" s="50">
        <f t="shared" si="50"/>
        <v>0.64930555555555558</v>
      </c>
      <c r="I785" s="40" t="s">
        <v>37</v>
      </c>
      <c r="J785" s="40" t="s">
        <v>3435</v>
      </c>
      <c r="K785" s="37">
        <v>11914</v>
      </c>
      <c r="L785" s="41">
        <v>44834.649976851855</v>
      </c>
      <c r="M785" s="40" t="s">
        <v>38</v>
      </c>
      <c r="N785" s="40" t="s">
        <v>39</v>
      </c>
      <c r="O785" s="41"/>
      <c r="P785" s="40" t="s">
        <v>40</v>
      </c>
      <c r="Q785" s="40" t="s">
        <v>56</v>
      </c>
      <c r="R785" s="37">
        <v>1</v>
      </c>
      <c r="S785" s="40" t="s">
        <v>135</v>
      </c>
      <c r="T785" s="37">
        <v>0</v>
      </c>
      <c r="U785" s="40" t="s">
        <v>56</v>
      </c>
      <c r="V785" s="37">
        <v>905145453</v>
      </c>
      <c r="W785" s="40" t="s">
        <v>3436</v>
      </c>
      <c r="X785" s="40" t="s">
        <v>3437</v>
      </c>
      <c r="Y785" s="40" t="s">
        <v>45</v>
      </c>
      <c r="Z785" s="40" t="s">
        <v>491</v>
      </c>
      <c r="AA785" s="41">
        <v>44824.687893518516</v>
      </c>
      <c r="AB785" s="40" t="s">
        <v>96</v>
      </c>
      <c r="AC785" s="10" t="str">
        <f>VLOOKUP(Data!$AB785,Name!$B:$F,2,FALSE)</f>
        <v>E-sarabun</v>
      </c>
      <c r="AD785" s="10" t="str">
        <f>VLOOKUP(Data!$AB785,Name!$B:$F,3,FALSE)</f>
        <v>CRA</v>
      </c>
      <c r="AE785" s="10" t="str">
        <f>VLOOKUP(Data!$AB785,Name!$B:$F,4,FALSE)</f>
        <v>Second tier</v>
      </c>
      <c r="AF785" s="10" t="str">
        <f>VLOOKUP(Data!$AB785,Name!$B:$F,5,FALSE)</f>
        <v>Second tier</v>
      </c>
      <c r="AG785" s="40" t="s">
        <v>47</v>
      </c>
      <c r="AH785" s="40" t="s">
        <v>48</v>
      </c>
      <c r="AI785" s="40" t="s">
        <v>97</v>
      </c>
      <c r="AJ785" s="40" t="s">
        <v>3438</v>
      </c>
      <c r="AK785" s="40" t="s">
        <v>1535</v>
      </c>
      <c r="AL785" s="46"/>
      <c r="AM785" s="40" t="s">
        <v>39</v>
      </c>
      <c r="AN785" s="40" t="s">
        <v>53</v>
      </c>
      <c r="AO785" s="47">
        <v>0</v>
      </c>
      <c r="AP785" s="41">
        <v>44824.687893518516</v>
      </c>
      <c r="AQ785" s="48" t="s">
        <v>56</v>
      </c>
      <c r="AR785">
        <f t="shared" si="51"/>
        <v>15</v>
      </c>
      <c r="AS785" s="35">
        <v>0.64930555555555558</v>
      </c>
    </row>
    <row r="786" spans="1:45" ht="24" customHeight="1">
      <c r="A786" s="10" t="s">
        <v>35</v>
      </c>
      <c r="B786" s="10" t="s">
        <v>1527</v>
      </c>
      <c r="C786" s="42">
        <v>44824.693749999999</v>
      </c>
      <c r="D786" s="42">
        <v>44824.655555555553</v>
      </c>
      <c r="E786" s="10">
        <v>2022</v>
      </c>
      <c r="F786" s="10">
        <f t="shared" si="48"/>
        <v>9</v>
      </c>
      <c r="G786" s="10">
        <f t="shared" si="49"/>
        <v>20</v>
      </c>
      <c r="H786" s="50">
        <f t="shared" si="50"/>
        <v>0.65555555555555556</v>
      </c>
      <c r="I786" s="38" t="s">
        <v>37</v>
      </c>
      <c r="J786" s="38" t="s">
        <v>39</v>
      </c>
      <c r="K786" s="36">
        <v>11915</v>
      </c>
      <c r="L786" s="39">
        <v>44827.531377314815</v>
      </c>
      <c r="M786" s="38" t="s">
        <v>38</v>
      </c>
      <c r="N786" s="38" t="s">
        <v>39</v>
      </c>
      <c r="O786" s="39"/>
      <c r="P786" s="38" t="s">
        <v>40</v>
      </c>
      <c r="Q786" s="38" t="s">
        <v>56</v>
      </c>
      <c r="R786" s="36">
        <v>1</v>
      </c>
      <c r="S786" s="38" t="s">
        <v>135</v>
      </c>
      <c r="T786" s="36">
        <v>0</v>
      </c>
      <c r="U786" s="38" t="s">
        <v>41</v>
      </c>
      <c r="V786" s="36">
        <v>6213</v>
      </c>
      <c r="W786" s="38" t="s">
        <v>734</v>
      </c>
      <c r="X786" s="38" t="s">
        <v>735</v>
      </c>
      <c r="Y786" s="38" t="s">
        <v>45</v>
      </c>
      <c r="Z786" s="38" t="s">
        <v>3439</v>
      </c>
      <c r="AA786" s="39">
        <v>44824.694328703707</v>
      </c>
      <c r="AB786" s="38" t="s">
        <v>96</v>
      </c>
      <c r="AC786" s="10" t="str">
        <f>VLOOKUP(Data!$AB786,Name!$B:$F,2,FALSE)</f>
        <v>E-sarabun</v>
      </c>
      <c r="AD786" s="10" t="str">
        <f>VLOOKUP(Data!$AB786,Name!$B:$F,3,FALSE)</f>
        <v>CRA</v>
      </c>
      <c r="AE786" s="10" t="str">
        <f>VLOOKUP(Data!$AB786,Name!$B:$F,4,FALSE)</f>
        <v>Second tier</v>
      </c>
      <c r="AF786" s="10" t="str">
        <f>VLOOKUP(Data!$AB786,Name!$B:$F,5,FALSE)</f>
        <v>Second tier</v>
      </c>
      <c r="AG786" s="38" t="s">
        <v>47</v>
      </c>
      <c r="AH786" s="38" t="s">
        <v>48</v>
      </c>
      <c r="AI786" s="38" t="s">
        <v>97</v>
      </c>
      <c r="AJ786" s="38" t="s">
        <v>3440</v>
      </c>
      <c r="AK786" s="38" t="s">
        <v>613</v>
      </c>
      <c r="AL786" s="43"/>
      <c r="AM786" s="38" t="s">
        <v>39</v>
      </c>
      <c r="AN786" s="38" t="s">
        <v>53</v>
      </c>
      <c r="AO786" s="44">
        <v>0</v>
      </c>
      <c r="AP786" s="39">
        <v>44824.694328703707</v>
      </c>
      <c r="AQ786" s="45" t="s">
        <v>56</v>
      </c>
      <c r="AR786">
        <f t="shared" si="51"/>
        <v>15</v>
      </c>
      <c r="AS786" s="35">
        <v>0.65555555555555556</v>
      </c>
    </row>
    <row r="787" spans="1:45" ht="24" customHeight="1">
      <c r="A787" s="10" t="s">
        <v>35</v>
      </c>
      <c r="B787" s="10" t="s">
        <v>1527</v>
      </c>
      <c r="C787" s="42">
        <v>44824.700694444444</v>
      </c>
      <c r="D787" s="42">
        <v>44824.65902777778</v>
      </c>
      <c r="E787" s="10">
        <v>2022</v>
      </c>
      <c r="F787" s="10">
        <f t="shared" si="48"/>
        <v>9</v>
      </c>
      <c r="G787" s="10">
        <f t="shared" si="49"/>
        <v>20</v>
      </c>
      <c r="H787" s="50">
        <f t="shared" si="50"/>
        <v>0.65902777777777777</v>
      </c>
      <c r="I787" s="40" t="s">
        <v>37</v>
      </c>
      <c r="J787" s="40" t="s">
        <v>3441</v>
      </c>
      <c r="K787" s="37">
        <v>11916</v>
      </c>
      <c r="L787" s="41">
        <v>44834.659687500003</v>
      </c>
      <c r="M787" s="40" t="s">
        <v>38</v>
      </c>
      <c r="N787" s="40" t="s">
        <v>39</v>
      </c>
      <c r="O787" s="41"/>
      <c r="P787" s="40" t="s">
        <v>40</v>
      </c>
      <c r="Q787" s="40" t="s">
        <v>56</v>
      </c>
      <c r="R787" s="37">
        <v>1</v>
      </c>
      <c r="S787" s="40" t="s">
        <v>135</v>
      </c>
      <c r="T787" s="37">
        <v>0</v>
      </c>
      <c r="U787" s="40" t="s">
        <v>56</v>
      </c>
      <c r="V787" s="37">
        <v>8247</v>
      </c>
      <c r="W787" s="40" t="s">
        <v>309</v>
      </c>
      <c r="X787" s="40" t="s">
        <v>310</v>
      </c>
      <c r="Y787" s="40" t="s">
        <v>45</v>
      </c>
      <c r="Z787" s="40" t="s">
        <v>3442</v>
      </c>
      <c r="AA787" s="41">
        <v>44824.701307870368</v>
      </c>
      <c r="AB787" s="40" t="s">
        <v>96</v>
      </c>
      <c r="AC787" s="10" t="str">
        <f>VLOOKUP(Data!$AB787,Name!$B:$F,2,FALSE)</f>
        <v>E-sarabun</v>
      </c>
      <c r="AD787" s="10" t="str">
        <f>VLOOKUP(Data!$AB787,Name!$B:$F,3,FALSE)</f>
        <v>CRA</v>
      </c>
      <c r="AE787" s="10" t="str">
        <f>VLOOKUP(Data!$AB787,Name!$B:$F,4,FALSE)</f>
        <v>Second tier</v>
      </c>
      <c r="AF787" s="10" t="str">
        <f>VLOOKUP(Data!$AB787,Name!$B:$F,5,FALSE)</f>
        <v>Second tier</v>
      </c>
      <c r="AG787" s="40" t="s">
        <v>47</v>
      </c>
      <c r="AH787" s="40" t="s">
        <v>48</v>
      </c>
      <c r="AI787" s="40" t="s">
        <v>97</v>
      </c>
      <c r="AJ787" s="40" t="s">
        <v>3443</v>
      </c>
      <c r="AK787" s="40" t="s">
        <v>1227</v>
      </c>
      <c r="AL787" s="46"/>
      <c r="AM787" s="40" t="s">
        <v>39</v>
      </c>
      <c r="AN787" s="40" t="s">
        <v>53</v>
      </c>
      <c r="AO787" s="47">
        <v>0</v>
      </c>
      <c r="AP787" s="41">
        <v>44824.701307870368</v>
      </c>
      <c r="AQ787" s="48" t="s">
        <v>56</v>
      </c>
      <c r="AR787">
        <f t="shared" si="51"/>
        <v>15</v>
      </c>
      <c r="AS787" s="35">
        <v>0.65902777777777777</v>
      </c>
    </row>
    <row r="788" spans="1:45" ht="24" hidden="1" customHeight="1">
      <c r="A788" s="10" t="s">
        <v>35</v>
      </c>
      <c r="B788" s="10" t="s">
        <v>329</v>
      </c>
      <c r="C788" s="42">
        <v>44837.35</v>
      </c>
      <c r="D788" s="42">
        <v>44824.659722222219</v>
      </c>
      <c r="E788" s="10">
        <v>2022</v>
      </c>
      <c r="F788" s="10">
        <f t="shared" si="48"/>
        <v>9</v>
      </c>
      <c r="G788" s="10">
        <f t="shared" si="49"/>
        <v>20</v>
      </c>
      <c r="H788" s="50">
        <f t="shared" si="50"/>
        <v>0.65972222222222221</v>
      </c>
      <c r="I788" s="38" t="s">
        <v>37</v>
      </c>
      <c r="J788" s="38" t="s">
        <v>3444</v>
      </c>
      <c r="K788" s="36">
        <v>11917</v>
      </c>
      <c r="L788" s="39">
        <v>44846.705509259256</v>
      </c>
      <c r="M788" s="38" t="s">
        <v>1016</v>
      </c>
      <c r="N788" s="38" t="s">
        <v>45</v>
      </c>
      <c r="O788" s="39">
        <v>44824.676122685189</v>
      </c>
      <c r="P788" s="38" t="s">
        <v>40</v>
      </c>
      <c r="Q788" s="38" t="s">
        <v>56</v>
      </c>
      <c r="R788" s="36">
        <v>1</v>
      </c>
      <c r="S788" s="38" t="s">
        <v>732</v>
      </c>
      <c r="T788" s="36">
        <v>2</v>
      </c>
      <c r="U788" s="38" t="s">
        <v>56</v>
      </c>
      <c r="V788" s="36">
        <v>6219</v>
      </c>
      <c r="W788" s="38" t="s">
        <v>3417</v>
      </c>
      <c r="X788" s="38" t="s">
        <v>3418</v>
      </c>
      <c r="Y788" s="38" t="s">
        <v>45</v>
      </c>
      <c r="Z788" s="38" t="s">
        <v>1003</v>
      </c>
      <c r="AA788" s="39">
        <v>44837.350659722222</v>
      </c>
      <c r="AB788" s="38" t="s">
        <v>219</v>
      </c>
      <c r="AC788" s="10" t="str">
        <f>VLOOKUP(Data!$AB788,Name!$B:$F,2,FALSE)</f>
        <v>IT Support</v>
      </c>
      <c r="AD788" s="10" t="str">
        <f>VLOOKUP(Data!$AB788,Name!$B:$F,3,FALSE)</f>
        <v>Point IT</v>
      </c>
      <c r="AE788" s="10" t="str">
        <f>VLOOKUP(Data!$AB788,Name!$B:$F,4,FALSE)</f>
        <v>Frist tier</v>
      </c>
      <c r="AF788" s="10" t="str">
        <f>VLOOKUP(Data!$AB788,Name!$B:$F,5,FALSE)</f>
        <v>Frist tier</v>
      </c>
      <c r="AG788" s="38" t="s">
        <v>47</v>
      </c>
      <c r="AH788" s="38" t="s">
        <v>48</v>
      </c>
      <c r="AI788" s="38" t="s">
        <v>330</v>
      </c>
      <c r="AJ788" s="38" t="s">
        <v>3445</v>
      </c>
      <c r="AK788" s="38" t="s">
        <v>2168</v>
      </c>
      <c r="AL788" s="43"/>
      <c r="AM788" s="38" t="s">
        <v>39</v>
      </c>
      <c r="AN788" s="38" t="s">
        <v>53</v>
      </c>
      <c r="AO788" s="44">
        <v>0</v>
      </c>
      <c r="AP788" s="39">
        <v>44837.350648148145</v>
      </c>
      <c r="AQ788" s="45" t="s">
        <v>56</v>
      </c>
      <c r="AR788">
        <f t="shared" si="51"/>
        <v>15</v>
      </c>
      <c r="AS788" s="35">
        <v>0.65972222222222221</v>
      </c>
    </row>
    <row r="789" spans="1:45" ht="24" hidden="1" customHeight="1">
      <c r="A789" s="10" t="s">
        <v>35</v>
      </c>
      <c r="B789" s="10" t="s">
        <v>329</v>
      </c>
      <c r="C789" s="42">
        <v>44837.675000000003</v>
      </c>
      <c r="D789" s="42">
        <v>44824.666666666664</v>
      </c>
      <c r="E789" s="10">
        <v>2022</v>
      </c>
      <c r="F789" s="10">
        <f t="shared" si="48"/>
        <v>9</v>
      </c>
      <c r="G789" s="10">
        <f t="shared" si="49"/>
        <v>20</v>
      </c>
      <c r="H789" s="50">
        <f t="shared" si="50"/>
        <v>0.66666666666666663</v>
      </c>
      <c r="I789" s="40" t="s">
        <v>37</v>
      </c>
      <c r="J789" s="40" t="s">
        <v>3446</v>
      </c>
      <c r="K789" s="37">
        <v>11918</v>
      </c>
      <c r="L789" s="41">
        <v>44834.66741898148</v>
      </c>
      <c r="M789" s="40" t="s">
        <v>3447</v>
      </c>
      <c r="N789" s="40" t="s">
        <v>45</v>
      </c>
      <c r="O789" s="41">
        <v>44826.615428240744</v>
      </c>
      <c r="P789" s="40" t="s">
        <v>40</v>
      </c>
      <c r="Q789" s="40" t="s">
        <v>56</v>
      </c>
      <c r="R789" s="37">
        <v>1</v>
      </c>
      <c r="S789" s="40" t="s">
        <v>92</v>
      </c>
      <c r="T789" s="37">
        <v>2</v>
      </c>
      <c r="U789" s="40" t="s">
        <v>56</v>
      </c>
      <c r="V789" s="37">
        <v>906251641</v>
      </c>
      <c r="W789" s="40" t="s">
        <v>3448</v>
      </c>
      <c r="X789" s="40" t="s">
        <v>3449</v>
      </c>
      <c r="Y789" s="40" t="s">
        <v>66</v>
      </c>
      <c r="Z789" s="40" t="s">
        <v>3450</v>
      </c>
      <c r="AA789" s="41">
        <v>44837.675266203703</v>
      </c>
      <c r="AB789" s="40" t="s">
        <v>184</v>
      </c>
      <c r="AC789" s="10" t="str">
        <f>VLOOKUP(Data!$AB789,Name!$B:$F,2,FALSE)</f>
        <v>IT Support</v>
      </c>
      <c r="AD789" s="10" t="str">
        <f>VLOOKUP(Data!$AB789,Name!$B:$F,3,FALSE)</f>
        <v>Point IT</v>
      </c>
      <c r="AE789" s="10" t="str">
        <f>VLOOKUP(Data!$AB789,Name!$B:$F,4,FALSE)</f>
        <v>Frist tier</v>
      </c>
      <c r="AF789" s="10" t="str">
        <f>VLOOKUP(Data!$AB789,Name!$B:$F,5,FALSE)</f>
        <v>Frist tier</v>
      </c>
      <c r="AG789" s="40" t="s">
        <v>47</v>
      </c>
      <c r="AH789" s="40" t="s">
        <v>48</v>
      </c>
      <c r="AI789" s="40" t="s">
        <v>425</v>
      </c>
      <c r="AJ789" s="40" t="s">
        <v>3451</v>
      </c>
      <c r="AK789" s="40" t="s">
        <v>613</v>
      </c>
      <c r="AL789" s="46"/>
      <c r="AM789" s="40" t="s">
        <v>39</v>
      </c>
      <c r="AN789" s="40" t="s">
        <v>53</v>
      </c>
      <c r="AO789" s="47">
        <v>0</v>
      </c>
      <c r="AP789" s="41">
        <v>44837.675266203703</v>
      </c>
      <c r="AQ789" s="48" t="s">
        <v>56</v>
      </c>
      <c r="AR789">
        <f t="shared" si="51"/>
        <v>16</v>
      </c>
      <c r="AS789" s="35">
        <v>0.66666666666666663</v>
      </c>
    </row>
    <row r="790" spans="1:45" ht="24" customHeight="1">
      <c r="A790" s="10" t="s">
        <v>35</v>
      </c>
      <c r="B790" s="10" t="s">
        <v>1527</v>
      </c>
      <c r="C790" s="42">
        <v>44824.761805555558</v>
      </c>
      <c r="D790" s="42">
        <v>44824.745833333334</v>
      </c>
      <c r="E790" s="10">
        <v>2022</v>
      </c>
      <c r="F790" s="10">
        <f t="shared" si="48"/>
        <v>9</v>
      </c>
      <c r="G790" s="10">
        <f t="shared" si="49"/>
        <v>20</v>
      </c>
      <c r="H790" s="50">
        <f t="shared" si="50"/>
        <v>0.74583333333333324</v>
      </c>
      <c r="I790" s="38" t="s">
        <v>37</v>
      </c>
      <c r="J790" s="38" t="s">
        <v>3452</v>
      </c>
      <c r="K790" s="36">
        <v>11919</v>
      </c>
      <c r="L790" s="39">
        <v>44839.708333333336</v>
      </c>
      <c r="M790" s="38" t="s">
        <v>38</v>
      </c>
      <c r="N790" s="38" t="s">
        <v>39</v>
      </c>
      <c r="O790" s="39"/>
      <c r="P790" s="38" t="s">
        <v>40</v>
      </c>
      <c r="Q790" s="38" t="s">
        <v>56</v>
      </c>
      <c r="R790" s="36">
        <v>1</v>
      </c>
      <c r="S790" s="38" t="s">
        <v>453</v>
      </c>
      <c r="T790" s="36">
        <v>0</v>
      </c>
      <c r="U790" s="38" t="s">
        <v>56</v>
      </c>
      <c r="V790" s="36">
        <v>6477</v>
      </c>
      <c r="W790" s="38" t="s">
        <v>562</v>
      </c>
      <c r="X790" s="38" t="s">
        <v>563</v>
      </c>
      <c r="Y790" s="38" t="s">
        <v>45</v>
      </c>
      <c r="Z790" s="38" t="s">
        <v>38</v>
      </c>
      <c r="AA790" s="39">
        <v>44824.762199074074</v>
      </c>
      <c r="AB790" s="38" t="s">
        <v>159</v>
      </c>
      <c r="AC790" s="10" t="str">
        <f>VLOOKUP(Data!$AB790,Name!$B:$F,2,FALSE)</f>
        <v>Programer</v>
      </c>
      <c r="AD790" s="10" t="str">
        <f>VLOOKUP(Data!$AB790,Name!$B:$F,3,FALSE)</f>
        <v>CRA</v>
      </c>
      <c r="AE790" s="10" t="str">
        <f>VLOOKUP(Data!$AB790,Name!$B:$F,4,FALSE)</f>
        <v>Second tier</v>
      </c>
      <c r="AF790" s="10" t="str">
        <f>VLOOKUP(Data!$AB790,Name!$B:$F,5,FALSE)</f>
        <v>Second tier</v>
      </c>
      <c r="AG790" s="38" t="s">
        <v>47</v>
      </c>
      <c r="AH790" s="38" t="s">
        <v>48</v>
      </c>
      <c r="AI790" s="38" t="s">
        <v>455</v>
      </c>
      <c r="AJ790" s="38" t="s">
        <v>3453</v>
      </c>
      <c r="AK790" s="38" t="s">
        <v>564</v>
      </c>
      <c r="AL790" s="43">
        <v>44686</v>
      </c>
      <c r="AM790" s="38" t="s">
        <v>39</v>
      </c>
      <c r="AN790" s="38" t="s">
        <v>50</v>
      </c>
      <c r="AO790" s="44">
        <v>0</v>
      </c>
      <c r="AP790" s="39">
        <v>44828.411087962966</v>
      </c>
      <c r="AQ790" s="45" t="s">
        <v>41</v>
      </c>
      <c r="AR790">
        <f t="shared" si="51"/>
        <v>17</v>
      </c>
      <c r="AS790" s="35">
        <v>0.74583333333333324</v>
      </c>
    </row>
    <row r="791" spans="1:45" ht="24" customHeight="1">
      <c r="A791" s="10" t="s">
        <v>35</v>
      </c>
      <c r="B791" s="10" t="s">
        <v>1527</v>
      </c>
      <c r="C791" s="42">
        <v>44826.633333333331</v>
      </c>
      <c r="D791" s="42">
        <v>44824.802083333336</v>
      </c>
      <c r="E791" s="10">
        <v>2022</v>
      </c>
      <c r="F791" s="10">
        <f t="shared" si="48"/>
        <v>9</v>
      </c>
      <c r="G791" s="10">
        <f t="shared" si="49"/>
        <v>20</v>
      </c>
      <c r="H791" s="50">
        <f t="shared" si="50"/>
        <v>0.80208333333333337</v>
      </c>
      <c r="I791" s="40" t="s">
        <v>37</v>
      </c>
      <c r="J791" s="40" t="s">
        <v>3454</v>
      </c>
      <c r="K791" s="37">
        <v>11920</v>
      </c>
      <c r="L791" s="41">
        <v>44837.333935185183</v>
      </c>
      <c r="M791" s="40" t="s">
        <v>3455</v>
      </c>
      <c r="N791" s="40" t="s">
        <v>45</v>
      </c>
      <c r="O791" s="41">
        <v>44825.355312500003</v>
      </c>
      <c r="P791" s="40" t="s">
        <v>40</v>
      </c>
      <c r="Q791" s="40" t="s">
        <v>56</v>
      </c>
      <c r="R791" s="37">
        <v>1</v>
      </c>
      <c r="S791" s="40" t="s">
        <v>135</v>
      </c>
      <c r="T791" s="37">
        <v>1</v>
      </c>
      <c r="U791" s="40" t="s">
        <v>56</v>
      </c>
      <c r="V791" s="37">
        <v>642171908</v>
      </c>
      <c r="W791" s="40" t="s">
        <v>172</v>
      </c>
      <c r="X791" s="40" t="s">
        <v>2065</v>
      </c>
      <c r="Y791" s="40" t="s">
        <v>45</v>
      </c>
      <c r="Z791" s="40" t="s">
        <v>3456</v>
      </c>
      <c r="AA791" s="41">
        <v>44826.633900462963</v>
      </c>
      <c r="AB791" s="40" t="s">
        <v>110</v>
      </c>
      <c r="AC791" s="10" t="str">
        <f>VLOOKUP(Data!$AB791,Name!$B:$F,2,FALSE)</f>
        <v>E-sarabun</v>
      </c>
      <c r="AD791" s="10" t="str">
        <f>VLOOKUP(Data!$AB791,Name!$B:$F,3,FALSE)</f>
        <v>CRA</v>
      </c>
      <c r="AE791" s="10" t="str">
        <f>VLOOKUP(Data!$AB791,Name!$B:$F,4,FALSE)</f>
        <v>Second tier</v>
      </c>
      <c r="AF791" s="10" t="str">
        <f>VLOOKUP(Data!$AB791,Name!$B:$F,5,FALSE)</f>
        <v>Second tier</v>
      </c>
      <c r="AG791" s="40" t="s">
        <v>47</v>
      </c>
      <c r="AH791" s="40" t="s">
        <v>48</v>
      </c>
      <c r="AI791" s="40" t="s">
        <v>97</v>
      </c>
      <c r="AJ791" s="40" t="s">
        <v>3457</v>
      </c>
      <c r="AK791" s="40" t="s">
        <v>174</v>
      </c>
      <c r="AL791" s="46"/>
      <c r="AM791" s="40" t="s">
        <v>39</v>
      </c>
      <c r="AN791" s="40" t="s">
        <v>50</v>
      </c>
      <c r="AO791" s="47">
        <v>0</v>
      </c>
      <c r="AP791" s="41">
        <v>44826.633900462963</v>
      </c>
      <c r="AQ791" s="48" t="s">
        <v>41</v>
      </c>
      <c r="AR791">
        <f t="shared" si="51"/>
        <v>19</v>
      </c>
      <c r="AS791" s="35">
        <v>0.80208333333333337</v>
      </c>
    </row>
    <row r="792" spans="1:45" ht="24" customHeight="1">
      <c r="A792" s="10" t="s">
        <v>35</v>
      </c>
      <c r="B792" s="10" t="s">
        <v>1527</v>
      </c>
      <c r="C792" s="42">
        <v>44828.690972222219</v>
      </c>
      <c r="D792" s="42">
        <v>44824.811111111114</v>
      </c>
      <c r="E792" s="10">
        <v>2022</v>
      </c>
      <c r="F792" s="10">
        <f t="shared" si="48"/>
        <v>9</v>
      </c>
      <c r="G792" s="10">
        <f t="shared" si="49"/>
        <v>20</v>
      </c>
      <c r="H792" s="50">
        <f t="shared" si="50"/>
        <v>0.81111111111111101</v>
      </c>
      <c r="I792" s="38" t="s">
        <v>37</v>
      </c>
      <c r="J792" s="38" t="s">
        <v>3458</v>
      </c>
      <c r="K792" s="36">
        <v>11921</v>
      </c>
      <c r="L792" s="39">
        <v>44830.622916666667</v>
      </c>
      <c r="M792" s="38" t="s">
        <v>1715</v>
      </c>
      <c r="N792" s="38" t="s">
        <v>45</v>
      </c>
      <c r="O792" s="39">
        <v>44825.336134259262</v>
      </c>
      <c r="P792" s="38" t="s">
        <v>40</v>
      </c>
      <c r="Q792" s="38" t="s">
        <v>56</v>
      </c>
      <c r="R792" s="36">
        <v>1</v>
      </c>
      <c r="S792" s="38" t="s">
        <v>119</v>
      </c>
      <c r="T792" s="36">
        <v>1</v>
      </c>
      <c r="U792" s="38" t="s">
        <v>41</v>
      </c>
      <c r="V792" s="36">
        <v>5722</v>
      </c>
      <c r="W792" s="38" t="s">
        <v>1076</v>
      </c>
      <c r="X792" s="38" t="s">
        <v>1077</v>
      </c>
      <c r="Y792" s="38" t="s">
        <v>45</v>
      </c>
      <c r="Z792" s="38" t="s">
        <v>3459</v>
      </c>
      <c r="AA792" s="39">
        <v>44826.669189814813</v>
      </c>
      <c r="AB792" s="38" t="s">
        <v>85</v>
      </c>
      <c r="AC792" s="10" t="str">
        <f>VLOOKUP(Data!$AB792,Name!$B:$F,2,FALSE)</f>
        <v>IT Support</v>
      </c>
      <c r="AD792" s="10" t="str">
        <f>VLOOKUP(Data!$AB792,Name!$B:$F,3,FALSE)</f>
        <v>Point IT</v>
      </c>
      <c r="AE792" s="10" t="str">
        <f>VLOOKUP(Data!$AB792,Name!$B:$F,4,FALSE)</f>
        <v>Second tier</v>
      </c>
      <c r="AF792" s="10" t="str">
        <f>VLOOKUP(Data!$AB792,Name!$B:$F,5,FALSE)</f>
        <v>Onsite</v>
      </c>
      <c r="AG792" s="38" t="s">
        <v>47</v>
      </c>
      <c r="AH792" s="38" t="s">
        <v>48</v>
      </c>
      <c r="AI792" s="38" t="s">
        <v>505</v>
      </c>
      <c r="AJ792" s="38" t="s">
        <v>3460</v>
      </c>
      <c r="AK792" s="38" t="s">
        <v>600</v>
      </c>
      <c r="AL792" s="43"/>
      <c r="AM792" s="38" t="s">
        <v>39</v>
      </c>
      <c r="AN792" s="38" t="s">
        <v>50</v>
      </c>
      <c r="AO792" s="44">
        <v>0</v>
      </c>
      <c r="AP792" s="39">
        <v>44828.691388888888</v>
      </c>
      <c r="AQ792" s="45" t="s">
        <v>41</v>
      </c>
      <c r="AR792">
        <f t="shared" si="51"/>
        <v>19</v>
      </c>
      <c r="AS792" s="35">
        <v>0.81111111111111101</v>
      </c>
    </row>
    <row r="793" spans="1:45" ht="24" hidden="1" customHeight="1">
      <c r="A793" s="10" t="s">
        <v>35</v>
      </c>
      <c r="B793" s="10" t="s">
        <v>36</v>
      </c>
      <c r="C793" s="42">
        <v>44825.5625</v>
      </c>
      <c r="D793" s="42">
        <v>44825.327777777777</v>
      </c>
      <c r="E793" s="10">
        <v>2022</v>
      </c>
      <c r="F793" s="10">
        <f t="shared" si="48"/>
        <v>9</v>
      </c>
      <c r="G793" s="10">
        <f t="shared" si="49"/>
        <v>21</v>
      </c>
      <c r="H793" s="50">
        <f t="shared" si="50"/>
        <v>0.32777777777777778</v>
      </c>
      <c r="I793" s="40" t="s">
        <v>37</v>
      </c>
      <c r="J793" s="40" t="s">
        <v>3461</v>
      </c>
      <c r="K793" s="37">
        <v>11922</v>
      </c>
      <c r="L793" s="41">
        <v>44837.495879629627</v>
      </c>
      <c r="M793" s="40" t="s">
        <v>3462</v>
      </c>
      <c r="N793" s="40" t="s">
        <v>45</v>
      </c>
      <c r="O793" s="41">
        <v>44825.333981481483</v>
      </c>
      <c r="P793" s="40" t="s">
        <v>40</v>
      </c>
      <c r="Q793" s="40" t="s">
        <v>56</v>
      </c>
      <c r="R793" s="37">
        <v>1</v>
      </c>
      <c r="S793" s="40" t="s">
        <v>42</v>
      </c>
      <c r="T793" s="37">
        <v>1</v>
      </c>
      <c r="U793" s="40" t="s">
        <v>56</v>
      </c>
      <c r="V793" s="37">
        <v>808584525</v>
      </c>
      <c r="W793" s="40" t="s">
        <v>946</v>
      </c>
      <c r="X793" s="40" t="s">
        <v>947</v>
      </c>
      <c r="Y793" s="40" t="s">
        <v>45</v>
      </c>
      <c r="Z793" s="40" t="s">
        <v>687</v>
      </c>
      <c r="AA793" s="41">
        <v>44825.400451388887</v>
      </c>
      <c r="AB793" s="40" t="s">
        <v>58</v>
      </c>
      <c r="AC793" s="10" t="str">
        <f>VLOOKUP(Data!$AB793,Name!$B:$F,2,FALSE)</f>
        <v>IT Support</v>
      </c>
      <c r="AD793" s="10" t="str">
        <f>VLOOKUP(Data!$AB793,Name!$B:$F,3,FALSE)</f>
        <v>Point IT</v>
      </c>
      <c r="AE793" s="10" t="str">
        <f>VLOOKUP(Data!$AB793,Name!$B:$F,4,FALSE)</f>
        <v>Second tier</v>
      </c>
      <c r="AF793" s="10" t="str">
        <f>VLOOKUP(Data!$AB793,Name!$B:$F,5,FALSE)</f>
        <v>Onsite</v>
      </c>
      <c r="AG793" s="40" t="s">
        <v>47</v>
      </c>
      <c r="AH793" s="40" t="s">
        <v>48</v>
      </c>
      <c r="AI793" s="40" t="s">
        <v>128</v>
      </c>
      <c r="AJ793" s="40" t="s">
        <v>3463</v>
      </c>
      <c r="AK793" s="40" t="s">
        <v>1893</v>
      </c>
      <c r="AL793" s="46"/>
      <c r="AM793" s="40" t="s">
        <v>39</v>
      </c>
      <c r="AN793" s="40" t="s">
        <v>50</v>
      </c>
      <c r="AO793" s="47">
        <v>0</v>
      </c>
      <c r="AP793" s="41">
        <v>44825.5625462963</v>
      </c>
      <c r="AQ793" s="48" t="s">
        <v>56</v>
      </c>
      <c r="AR793">
        <f t="shared" si="51"/>
        <v>7</v>
      </c>
      <c r="AS793" s="35">
        <v>0.32777777777777778</v>
      </c>
    </row>
    <row r="794" spans="1:45" ht="24" hidden="1" customHeight="1">
      <c r="A794" s="10" t="s">
        <v>35</v>
      </c>
      <c r="B794" s="10" t="s">
        <v>178</v>
      </c>
      <c r="C794" s="42">
        <v>44825.563194444447</v>
      </c>
      <c r="D794" s="42">
        <v>44825.338888888888</v>
      </c>
      <c r="E794" s="10">
        <v>2022</v>
      </c>
      <c r="F794" s="10">
        <f t="shared" si="48"/>
        <v>9</v>
      </c>
      <c r="G794" s="10">
        <f t="shared" si="49"/>
        <v>21</v>
      </c>
      <c r="H794" s="50">
        <f t="shared" si="50"/>
        <v>0.33888888888888885</v>
      </c>
      <c r="I794" s="38" t="s">
        <v>37</v>
      </c>
      <c r="J794" s="38" t="s">
        <v>3464</v>
      </c>
      <c r="K794" s="36">
        <v>11923</v>
      </c>
      <c r="L794" s="39">
        <v>44830.651747685188</v>
      </c>
      <c r="M794" s="38" t="s">
        <v>3465</v>
      </c>
      <c r="N794" s="38" t="s">
        <v>45</v>
      </c>
      <c r="O794" s="39">
        <v>44825.353935185187</v>
      </c>
      <c r="P794" s="38" t="s">
        <v>40</v>
      </c>
      <c r="Q794" s="38" t="s">
        <v>56</v>
      </c>
      <c r="R794" s="36">
        <v>1</v>
      </c>
      <c r="S794" s="38" t="s">
        <v>54</v>
      </c>
      <c r="T794" s="36">
        <v>1</v>
      </c>
      <c r="U794" s="38" t="s">
        <v>41</v>
      </c>
      <c r="V794" s="36">
        <v>6256</v>
      </c>
      <c r="W794" s="38" t="s">
        <v>908</v>
      </c>
      <c r="X794" s="38" t="s">
        <v>909</v>
      </c>
      <c r="Y794" s="38" t="s">
        <v>45</v>
      </c>
      <c r="Z794" s="38" t="s">
        <v>3466</v>
      </c>
      <c r="AA794" s="39">
        <v>44825.369212962964</v>
      </c>
      <c r="AB794" s="38" t="s">
        <v>85</v>
      </c>
      <c r="AC794" s="10" t="str">
        <f>VLOOKUP(Data!$AB794,Name!$B:$F,2,FALSE)</f>
        <v>IT Support</v>
      </c>
      <c r="AD794" s="10" t="str">
        <f>VLOOKUP(Data!$AB794,Name!$B:$F,3,FALSE)</f>
        <v>Point IT</v>
      </c>
      <c r="AE794" s="10" t="str">
        <f>VLOOKUP(Data!$AB794,Name!$B:$F,4,FALSE)</f>
        <v>Second tier</v>
      </c>
      <c r="AF794" s="10" t="str">
        <f>VLOOKUP(Data!$AB794,Name!$B:$F,5,FALSE)</f>
        <v>Onsite</v>
      </c>
      <c r="AG794" s="38" t="s">
        <v>47</v>
      </c>
      <c r="AH794" s="38" t="s">
        <v>48</v>
      </c>
      <c r="AI794" s="38" t="s">
        <v>182</v>
      </c>
      <c r="AJ794" s="38" t="s">
        <v>3467</v>
      </c>
      <c r="AK794" s="38" t="s">
        <v>620</v>
      </c>
      <c r="AL794" s="43"/>
      <c r="AM794" s="38" t="s">
        <v>39</v>
      </c>
      <c r="AN794" s="38" t="s">
        <v>53</v>
      </c>
      <c r="AO794" s="44">
        <v>0</v>
      </c>
      <c r="AP794" s="39">
        <v>44826.430914351855</v>
      </c>
      <c r="AQ794" s="45" t="s">
        <v>41</v>
      </c>
      <c r="AR794">
        <f t="shared" si="51"/>
        <v>8</v>
      </c>
      <c r="AS794" s="35">
        <v>0.33888888888888885</v>
      </c>
    </row>
    <row r="795" spans="1:45" ht="24" hidden="1" customHeight="1">
      <c r="A795" s="10" t="s">
        <v>35</v>
      </c>
      <c r="B795" s="10" t="s">
        <v>36</v>
      </c>
      <c r="C795" s="42">
        <v>44830.65</v>
      </c>
      <c r="D795" s="42">
        <v>44825.347916666666</v>
      </c>
      <c r="E795" s="10">
        <v>2022</v>
      </c>
      <c r="F795" s="10">
        <f t="shared" si="48"/>
        <v>9</v>
      </c>
      <c r="G795" s="10">
        <f t="shared" si="49"/>
        <v>21</v>
      </c>
      <c r="H795" s="50">
        <f t="shared" si="50"/>
        <v>0.34791666666666665</v>
      </c>
      <c r="I795" s="40" t="s">
        <v>37</v>
      </c>
      <c r="J795" s="40" t="s">
        <v>3468</v>
      </c>
      <c r="K795" s="37">
        <v>11924</v>
      </c>
      <c r="L795" s="41">
        <v>44833.501736111109</v>
      </c>
      <c r="M795" s="40" t="s">
        <v>2860</v>
      </c>
      <c r="N795" s="40" t="s">
        <v>45</v>
      </c>
      <c r="O795" s="41">
        <v>44825.358773148146</v>
      </c>
      <c r="P795" s="40" t="s">
        <v>40</v>
      </c>
      <c r="Q795" s="40" t="s">
        <v>56</v>
      </c>
      <c r="R795" s="37">
        <v>2</v>
      </c>
      <c r="S795" s="40" t="s">
        <v>82</v>
      </c>
      <c r="T795" s="37">
        <v>2</v>
      </c>
      <c r="U795" s="40" t="s">
        <v>41</v>
      </c>
      <c r="V795" s="37">
        <v>6081</v>
      </c>
      <c r="W795" s="40" t="s">
        <v>78</v>
      </c>
      <c r="X795" s="40" t="s">
        <v>79</v>
      </c>
      <c r="Y795" s="40" t="s">
        <v>45</v>
      </c>
      <c r="Z795" s="40" t="s">
        <v>2159</v>
      </c>
      <c r="AA795" s="41">
        <v>44828.61377314815</v>
      </c>
      <c r="AB795" s="40" t="s">
        <v>85</v>
      </c>
      <c r="AC795" s="10" t="str">
        <f>VLOOKUP(Data!$AB795,Name!$B:$F,2,FALSE)</f>
        <v>IT Support</v>
      </c>
      <c r="AD795" s="10" t="str">
        <f>VLOOKUP(Data!$AB795,Name!$B:$F,3,FALSE)</f>
        <v>Point IT</v>
      </c>
      <c r="AE795" s="10" t="str">
        <f>VLOOKUP(Data!$AB795,Name!$B:$F,4,FALSE)</f>
        <v>Second tier</v>
      </c>
      <c r="AF795" s="10" t="str">
        <f>VLOOKUP(Data!$AB795,Name!$B:$F,5,FALSE)</f>
        <v>Onsite</v>
      </c>
      <c r="AG795" s="40" t="s">
        <v>47</v>
      </c>
      <c r="AH795" s="40" t="s">
        <v>48</v>
      </c>
      <c r="AI795" s="40" t="s">
        <v>592</v>
      </c>
      <c r="AJ795" s="40" t="s">
        <v>3469</v>
      </c>
      <c r="AK795" s="40" t="s">
        <v>557</v>
      </c>
      <c r="AL795" s="46"/>
      <c r="AM795" s="40" t="s">
        <v>39</v>
      </c>
      <c r="AN795" s="40" t="s">
        <v>50</v>
      </c>
      <c r="AO795" s="47">
        <v>0</v>
      </c>
      <c r="AP795" s="41">
        <v>44830.650335648148</v>
      </c>
      <c r="AQ795" s="48" t="s">
        <v>41</v>
      </c>
      <c r="AR795">
        <f t="shared" si="51"/>
        <v>8</v>
      </c>
      <c r="AS795" s="35">
        <v>0.34791666666666665</v>
      </c>
    </row>
    <row r="796" spans="1:45" ht="24" hidden="1" customHeight="1">
      <c r="A796" s="10" t="s">
        <v>35</v>
      </c>
      <c r="B796" s="10" t="s">
        <v>329</v>
      </c>
      <c r="C796" s="42">
        <v>44827.497916666667</v>
      </c>
      <c r="D796" s="42">
        <v>44825.353472222225</v>
      </c>
      <c r="E796" s="10">
        <v>2022</v>
      </c>
      <c r="F796" s="10">
        <f t="shared" si="48"/>
        <v>9</v>
      </c>
      <c r="G796" s="10">
        <f t="shared" si="49"/>
        <v>21</v>
      </c>
      <c r="H796" s="50">
        <f t="shared" si="50"/>
        <v>0.35347222222222219</v>
      </c>
      <c r="I796" s="38" t="s">
        <v>37</v>
      </c>
      <c r="J796" s="38" t="s">
        <v>3470</v>
      </c>
      <c r="K796" s="36">
        <v>11925</v>
      </c>
      <c r="L796" s="39">
        <v>44837.354085648149</v>
      </c>
      <c r="M796" s="38" t="s">
        <v>3471</v>
      </c>
      <c r="N796" s="38" t="s">
        <v>45</v>
      </c>
      <c r="O796" s="39">
        <v>44825.375648148147</v>
      </c>
      <c r="P796" s="38" t="s">
        <v>40</v>
      </c>
      <c r="Q796" s="38" t="s">
        <v>56</v>
      </c>
      <c r="R796" s="36">
        <v>3</v>
      </c>
      <c r="S796" s="38" t="s">
        <v>54</v>
      </c>
      <c r="T796" s="36">
        <v>2</v>
      </c>
      <c r="U796" s="38" t="s">
        <v>56</v>
      </c>
      <c r="V796" s="36">
        <v>894567935</v>
      </c>
      <c r="W796" s="38" t="s">
        <v>3472</v>
      </c>
      <c r="X796" s="38" t="s">
        <v>3473</v>
      </c>
      <c r="Y796" s="38" t="s">
        <v>45</v>
      </c>
      <c r="Z796" s="38" t="s">
        <v>3474</v>
      </c>
      <c r="AA796" s="39">
        <v>44827.498090277775</v>
      </c>
      <c r="AB796" s="38" t="s">
        <v>259</v>
      </c>
      <c r="AC796" s="10" t="str">
        <f>VLOOKUP(Data!$AB796,Name!$B:$F,2,FALSE)</f>
        <v>PMO</v>
      </c>
      <c r="AD796" s="10" t="str">
        <f>VLOOKUP(Data!$AB796,Name!$B:$F,3,FALSE)</f>
        <v>CRA</v>
      </c>
      <c r="AE796" s="10" t="str">
        <f>VLOOKUP(Data!$AB796,Name!$B:$F,4,FALSE)</f>
        <v>Second tier</v>
      </c>
      <c r="AF796" s="10" t="str">
        <f>VLOOKUP(Data!$AB796,Name!$B:$F,5,FALSE)</f>
        <v>Second tier</v>
      </c>
      <c r="AG796" s="38" t="s">
        <v>47</v>
      </c>
      <c r="AH796" s="38" t="s">
        <v>48</v>
      </c>
      <c r="AI796" s="38" t="s">
        <v>330</v>
      </c>
      <c r="AJ796" s="38" t="s">
        <v>3475</v>
      </c>
      <c r="AK796" s="38" t="s">
        <v>521</v>
      </c>
      <c r="AL796" s="43"/>
      <c r="AM796" s="38" t="s">
        <v>39</v>
      </c>
      <c r="AN796" s="38" t="s">
        <v>53</v>
      </c>
      <c r="AO796" s="44">
        <v>0</v>
      </c>
      <c r="AP796" s="39">
        <v>44827.498090277775</v>
      </c>
      <c r="AQ796" s="45" t="s">
        <v>56</v>
      </c>
      <c r="AR796">
        <f t="shared" si="51"/>
        <v>8</v>
      </c>
      <c r="AS796" s="35">
        <v>0.35347222222222219</v>
      </c>
    </row>
    <row r="797" spans="1:45" ht="24" customHeight="1">
      <c r="A797" s="10" t="s">
        <v>35</v>
      </c>
      <c r="B797" s="10" t="s">
        <v>1527</v>
      </c>
      <c r="C797" s="42">
        <v>44825.563888888886</v>
      </c>
      <c r="D797" s="42">
        <v>44825.356944444444</v>
      </c>
      <c r="E797" s="10">
        <v>2022</v>
      </c>
      <c r="F797" s="10">
        <f t="shared" si="48"/>
        <v>9</v>
      </c>
      <c r="G797" s="10">
        <f t="shared" si="49"/>
        <v>21</v>
      </c>
      <c r="H797" s="50">
        <f t="shared" si="50"/>
        <v>0.35694444444444445</v>
      </c>
      <c r="I797" s="40" t="s">
        <v>37</v>
      </c>
      <c r="J797" s="40" t="s">
        <v>3476</v>
      </c>
      <c r="K797" s="37">
        <v>11926</v>
      </c>
      <c r="L797" s="41">
        <v>44837.551030092596</v>
      </c>
      <c r="M797" s="40" t="s">
        <v>38</v>
      </c>
      <c r="N797" s="40" t="s">
        <v>39</v>
      </c>
      <c r="O797" s="41"/>
      <c r="P797" s="40" t="s">
        <v>40</v>
      </c>
      <c r="Q797" s="40" t="s">
        <v>56</v>
      </c>
      <c r="R797" s="37">
        <v>1</v>
      </c>
      <c r="S797" s="40" t="s">
        <v>202</v>
      </c>
      <c r="T797" s="37">
        <v>0</v>
      </c>
      <c r="U797" s="40" t="s">
        <v>56</v>
      </c>
      <c r="V797" s="37">
        <v>984632324</v>
      </c>
      <c r="W797" s="40" t="s">
        <v>3477</v>
      </c>
      <c r="X797" s="40" t="s">
        <v>3478</v>
      </c>
      <c r="Y797" s="40" t="s">
        <v>45</v>
      </c>
      <c r="Z797" s="40" t="s">
        <v>346</v>
      </c>
      <c r="AA797" s="41">
        <v>44825.370833333334</v>
      </c>
      <c r="AB797" s="40" t="s">
        <v>94</v>
      </c>
      <c r="AC797" s="10" t="str">
        <f>VLOOKUP(Data!$AB797,Name!$B:$F,2,FALSE)</f>
        <v>IT Support</v>
      </c>
      <c r="AD797" s="10" t="str">
        <f>VLOOKUP(Data!$AB797,Name!$B:$F,3,FALSE)</f>
        <v>Point IT</v>
      </c>
      <c r="AE797" s="10" t="str">
        <f>VLOOKUP(Data!$AB797,Name!$B:$F,4,FALSE)</f>
        <v>Second tier</v>
      </c>
      <c r="AF797" s="10" t="str">
        <f>VLOOKUP(Data!$AB797,Name!$B:$F,5,FALSE)</f>
        <v>Onsite</v>
      </c>
      <c r="AG797" s="40" t="s">
        <v>47</v>
      </c>
      <c r="AH797" s="40" t="s">
        <v>48</v>
      </c>
      <c r="AI797" s="40" t="s">
        <v>475</v>
      </c>
      <c r="AJ797" s="40" t="s">
        <v>3479</v>
      </c>
      <c r="AK797" s="40" t="s">
        <v>1547</v>
      </c>
      <c r="AL797" s="46"/>
      <c r="AM797" s="40" t="s">
        <v>39</v>
      </c>
      <c r="AN797" s="40" t="s">
        <v>50</v>
      </c>
      <c r="AO797" s="47">
        <v>0</v>
      </c>
      <c r="AP797" s="41">
        <v>44825.56422453704</v>
      </c>
      <c r="AQ797" s="48" t="s">
        <v>56</v>
      </c>
      <c r="AR797">
        <f t="shared" si="51"/>
        <v>8</v>
      </c>
      <c r="AS797" s="35">
        <v>0.35694444444444445</v>
      </c>
    </row>
    <row r="798" spans="1:45" ht="24" customHeight="1">
      <c r="A798" s="10" t="s">
        <v>35</v>
      </c>
      <c r="B798" s="10" t="s">
        <v>1527</v>
      </c>
      <c r="C798" s="42">
        <v>44825.368055555555</v>
      </c>
      <c r="D798" s="42">
        <v>44825.357638888891</v>
      </c>
      <c r="E798" s="10">
        <v>2022</v>
      </c>
      <c r="F798" s="10">
        <f t="shared" si="48"/>
        <v>9</v>
      </c>
      <c r="G798" s="10">
        <f t="shared" si="49"/>
        <v>21</v>
      </c>
      <c r="H798" s="50">
        <f t="shared" si="50"/>
        <v>0.3576388888888889</v>
      </c>
      <c r="I798" s="38" t="s">
        <v>37</v>
      </c>
      <c r="J798" s="38" t="s">
        <v>39</v>
      </c>
      <c r="K798" s="36">
        <v>11927</v>
      </c>
      <c r="L798" s="39">
        <v>44827.608680555553</v>
      </c>
      <c r="M798" s="38" t="s">
        <v>663</v>
      </c>
      <c r="N798" s="38" t="s">
        <v>45</v>
      </c>
      <c r="O798" s="39">
        <v>44825.368067129632</v>
      </c>
      <c r="P798" s="38" t="s">
        <v>40</v>
      </c>
      <c r="Q798" s="38" t="s">
        <v>56</v>
      </c>
      <c r="R798" s="36">
        <v>1</v>
      </c>
      <c r="S798" s="38" t="s">
        <v>135</v>
      </c>
      <c r="T798" s="36">
        <v>1</v>
      </c>
      <c r="U798" s="38" t="s">
        <v>41</v>
      </c>
      <c r="V798" s="36">
        <v>8181</v>
      </c>
      <c r="W798" s="38" t="s">
        <v>1108</v>
      </c>
      <c r="X798" s="38" t="s">
        <v>1109</v>
      </c>
      <c r="Y798" s="38" t="s">
        <v>45</v>
      </c>
      <c r="Z798" s="38" t="s">
        <v>1400</v>
      </c>
      <c r="AA798" s="39">
        <v>44825.368125000001</v>
      </c>
      <c r="AB798" s="38" t="s">
        <v>110</v>
      </c>
      <c r="AC798" s="10" t="str">
        <f>VLOOKUP(Data!$AB798,Name!$B:$F,2,FALSE)</f>
        <v>E-sarabun</v>
      </c>
      <c r="AD798" s="10" t="str">
        <f>VLOOKUP(Data!$AB798,Name!$B:$F,3,FALSE)</f>
        <v>CRA</v>
      </c>
      <c r="AE798" s="10" t="str">
        <f>VLOOKUP(Data!$AB798,Name!$B:$F,4,FALSE)</f>
        <v>Second tier</v>
      </c>
      <c r="AF798" s="10" t="str">
        <f>VLOOKUP(Data!$AB798,Name!$B:$F,5,FALSE)</f>
        <v>Second tier</v>
      </c>
      <c r="AG798" s="38" t="s">
        <v>47</v>
      </c>
      <c r="AH798" s="38" t="s">
        <v>48</v>
      </c>
      <c r="AI798" s="38" t="s">
        <v>97</v>
      </c>
      <c r="AJ798" s="38" t="s">
        <v>3480</v>
      </c>
      <c r="AK798" s="38" t="s">
        <v>1466</v>
      </c>
      <c r="AL798" s="43"/>
      <c r="AM798" s="38" t="s">
        <v>39</v>
      </c>
      <c r="AN798" s="38" t="s">
        <v>53</v>
      </c>
      <c r="AO798" s="44">
        <v>0</v>
      </c>
      <c r="AP798" s="39">
        <v>44825.368125000001</v>
      </c>
      <c r="AQ798" s="45" t="s">
        <v>56</v>
      </c>
      <c r="AR798">
        <f t="shared" si="51"/>
        <v>8</v>
      </c>
      <c r="AS798" s="35">
        <v>0.3576388888888889</v>
      </c>
    </row>
    <row r="799" spans="1:45" ht="24" hidden="1" customHeight="1">
      <c r="A799" s="10" t="s">
        <v>35</v>
      </c>
      <c r="B799" s="10" t="s">
        <v>178</v>
      </c>
      <c r="C799" s="42">
        <v>44829.73333333333</v>
      </c>
      <c r="D799" s="42">
        <v>44825.369444444441</v>
      </c>
      <c r="E799" s="10">
        <v>2022</v>
      </c>
      <c r="F799" s="10">
        <f t="shared" si="48"/>
        <v>9</v>
      </c>
      <c r="G799" s="10">
        <f t="shared" si="49"/>
        <v>21</v>
      </c>
      <c r="H799" s="50">
        <f t="shared" si="50"/>
        <v>0.36944444444444446</v>
      </c>
      <c r="I799" s="40" t="s">
        <v>37</v>
      </c>
      <c r="J799" s="40" t="s">
        <v>39</v>
      </c>
      <c r="K799" s="37">
        <v>11928</v>
      </c>
      <c r="L799" s="41">
        <v>44831.630555555559</v>
      </c>
      <c r="M799" s="40" t="s">
        <v>3331</v>
      </c>
      <c r="N799" s="40" t="s">
        <v>45</v>
      </c>
      <c r="O799" s="41">
        <v>44825.373414351852</v>
      </c>
      <c r="P799" s="40" t="s">
        <v>40</v>
      </c>
      <c r="Q799" s="40" t="s">
        <v>56</v>
      </c>
      <c r="R799" s="37">
        <v>1</v>
      </c>
      <c r="S799" s="40" t="s">
        <v>311</v>
      </c>
      <c r="T799" s="37">
        <v>1</v>
      </c>
      <c r="U799" s="40" t="s">
        <v>41</v>
      </c>
      <c r="V799" s="37">
        <v>8719</v>
      </c>
      <c r="W799" s="40" t="s">
        <v>185</v>
      </c>
      <c r="X799" s="40" t="s">
        <v>186</v>
      </c>
      <c r="Y799" s="40" t="s">
        <v>45</v>
      </c>
      <c r="Z799" s="40" t="s">
        <v>3481</v>
      </c>
      <c r="AA799" s="41">
        <v>44827.692546296297</v>
      </c>
      <c r="AB799" s="40" t="s">
        <v>58</v>
      </c>
      <c r="AC799" s="10" t="str">
        <f>VLOOKUP(Data!$AB799,Name!$B:$F,2,FALSE)</f>
        <v>IT Support</v>
      </c>
      <c r="AD799" s="10" t="str">
        <f>VLOOKUP(Data!$AB799,Name!$B:$F,3,FALSE)</f>
        <v>Point IT</v>
      </c>
      <c r="AE799" s="10" t="str">
        <f>VLOOKUP(Data!$AB799,Name!$B:$F,4,FALSE)</f>
        <v>Second tier</v>
      </c>
      <c r="AF799" s="10" t="str">
        <f>VLOOKUP(Data!$AB799,Name!$B:$F,5,FALSE)</f>
        <v>Onsite</v>
      </c>
      <c r="AG799" s="40" t="s">
        <v>47</v>
      </c>
      <c r="AH799" s="40" t="s">
        <v>48</v>
      </c>
      <c r="AI799" s="40" t="s">
        <v>182</v>
      </c>
      <c r="AJ799" s="40" t="s">
        <v>1619</v>
      </c>
      <c r="AK799" s="40" t="s">
        <v>464</v>
      </c>
      <c r="AL799" s="46"/>
      <c r="AM799" s="40" t="s">
        <v>39</v>
      </c>
      <c r="AN799" s="40" t="s">
        <v>53</v>
      </c>
      <c r="AO799" s="47">
        <v>0</v>
      </c>
      <c r="AP799" s="41">
        <v>44829.733449074076</v>
      </c>
      <c r="AQ799" s="48" t="s">
        <v>41</v>
      </c>
      <c r="AR799">
        <f t="shared" si="51"/>
        <v>8</v>
      </c>
      <c r="AS799" s="35">
        <v>0.36944444444444446</v>
      </c>
    </row>
    <row r="800" spans="1:45" ht="24" hidden="1" customHeight="1">
      <c r="A800" s="10" t="s">
        <v>35</v>
      </c>
      <c r="B800" s="10" t="s">
        <v>178</v>
      </c>
      <c r="C800" s="42">
        <v>44825.682638888888</v>
      </c>
      <c r="D800" s="42">
        <v>44825.381944444445</v>
      </c>
      <c r="E800" s="10">
        <v>2022</v>
      </c>
      <c r="F800" s="10">
        <f t="shared" si="48"/>
        <v>9</v>
      </c>
      <c r="G800" s="10">
        <f t="shared" si="49"/>
        <v>21</v>
      </c>
      <c r="H800" s="50">
        <f t="shared" si="50"/>
        <v>0.38194444444444442</v>
      </c>
      <c r="I800" s="38" t="s">
        <v>37</v>
      </c>
      <c r="J800" s="38" t="s">
        <v>3482</v>
      </c>
      <c r="K800" s="36">
        <v>11929</v>
      </c>
      <c r="L800" s="39">
        <v>44837.502141203702</v>
      </c>
      <c r="M800" s="38" t="s">
        <v>3483</v>
      </c>
      <c r="N800" s="38" t="s">
        <v>45</v>
      </c>
      <c r="O800" s="39">
        <v>44825.384097222224</v>
      </c>
      <c r="P800" s="38" t="s">
        <v>40</v>
      </c>
      <c r="Q800" s="38" t="s">
        <v>56</v>
      </c>
      <c r="R800" s="36">
        <v>1</v>
      </c>
      <c r="S800" s="38" t="s">
        <v>73</v>
      </c>
      <c r="T800" s="36">
        <v>1</v>
      </c>
      <c r="U800" s="38" t="s">
        <v>56</v>
      </c>
      <c r="V800" s="36">
        <v>6167</v>
      </c>
      <c r="W800" s="38" t="s">
        <v>100</v>
      </c>
      <c r="X800" s="38" t="s">
        <v>101</v>
      </c>
      <c r="Y800" s="38" t="s">
        <v>45</v>
      </c>
      <c r="Z800" s="38" t="s">
        <v>3484</v>
      </c>
      <c r="AA800" s="39">
        <v>44825.563564814816</v>
      </c>
      <c r="AB800" s="38" t="s">
        <v>59</v>
      </c>
      <c r="AC800" s="10" t="str">
        <f>VLOOKUP(Data!$AB800,Name!$B:$F,2,FALSE)</f>
        <v>PC Team</v>
      </c>
      <c r="AD800" s="10" t="str">
        <f>VLOOKUP(Data!$AB800,Name!$B:$F,3,FALSE)</f>
        <v>7Sense (Lenovo)</v>
      </c>
      <c r="AE800" s="10" t="str">
        <f>VLOOKUP(Data!$AB800,Name!$B:$F,4,FALSE)</f>
        <v>Second tier</v>
      </c>
      <c r="AF800" s="10" t="str">
        <f>VLOOKUP(Data!$AB800,Name!$B:$F,5,FALSE)</f>
        <v>Onsite</v>
      </c>
      <c r="AG800" s="38" t="s">
        <v>47</v>
      </c>
      <c r="AH800" s="38" t="s">
        <v>48</v>
      </c>
      <c r="AI800" s="38" t="s">
        <v>182</v>
      </c>
      <c r="AJ800" s="38" t="s">
        <v>3485</v>
      </c>
      <c r="AK800" s="38" t="s">
        <v>896</v>
      </c>
      <c r="AL800" s="43"/>
      <c r="AM800" s="38" t="s">
        <v>39</v>
      </c>
      <c r="AN800" s="38" t="s">
        <v>53</v>
      </c>
      <c r="AO800" s="44">
        <v>0</v>
      </c>
      <c r="AP800" s="39">
        <v>44825.682696759257</v>
      </c>
      <c r="AQ800" s="45" t="s">
        <v>56</v>
      </c>
      <c r="AR800">
        <f t="shared" si="51"/>
        <v>9</v>
      </c>
      <c r="AS800" s="35">
        <v>0.38194444444444442</v>
      </c>
    </row>
    <row r="801" spans="1:45" ht="24" hidden="1" customHeight="1">
      <c r="A801" s="10" t="s">
        <v>35</v>
      </c>
      <c r="B801" s="10" t="s">
        <v>73</v>
      </c>
      <c r="C801" s="42">
        <v>44825.564583333333</v>
      </c>
      <c r="D801" s="42">
        <v>44825.383333333331</v>
      </c>
      <c r="E801" s="10">
        <v>2022</v>
      </c>
      <c r="F801" s="10">
        <f t="shared" si="48"/>
        <v>9</v>
      </c>
      <c r="G801" s="10">
        <f t="shared" si="49"/>
        <v>21</v>
      </c>
      <c r="H801" s="50">
        <f t="shared" si="50"/>
        <v>0.3833333333333333</v>
      </c>
      <c r="I801" s="40" t="s">
        <v>37</v>
      </c>
      <c r="J801" s="40" t="s">
        <v>3486</v>
      </c>
      <c r="K801" s="37">
        <v>11930</v>
      </c>
      <c r="L801" s="41">
        <v>44837.551631944443</v>
      </c>
      <c r="M801" s="40" t="s">
        <v>955</v>
      </c>
      <c r="N801" s="40" t="s">
        <v>45</v>
      </c>
      <c r="O801" s="41">
        <v>44825.385208333333</v>
      </c>
      <c r="P801" s="40" t="s">
        <v>40</v>
      </c>
      <c r="Q801" s="40" t="s">
        <v>56</v>
      </c>
      <c r="R801" s="37">
        <v>1</v>
      </c>
      <c r="S801" s="40" t="s">
        <v>42</v>
      </c>
      <c r="T801" s="37">
        <v>1</v>
      </c>
      <c r="U801" s="40" t="s">
        <v>56</v>
      </c>
      <c r="V801" s="37">
        <v>6706</v>
      </c>
      <c r="W801" s="40" t="s">
        <v>400</v>
      </c>
      <c r="X801" s="40" t="s">
        <v>401</v>
      </c>
      <c r="Y801" s="40" t="s">
        <v>45</v>
      </c>
      <c r="Z801" s="40" t="s">
        <v>3487</v>
      </c>
      <c r="AA801" s="41">
        <v>44825.397662037038</v>
      </c>
      <c r="AB801" s="40" t="s">
        <v>81</v>
      </c>
      <c r="AC801" s="10" t="str">
        <f>VLOOKUP(Data!$AB801,Name!$B:$F,2,FALSE)</f>
        <v>IT Support</v>
      </c>
      <c r="AD801" s="10" t="str">
        <f>VLOOKUP(Data!$AB801,Name!$B:$F,3,FALSE)</f>
        <v>Point IT</v>
      </c>
      <c r="AE801" s="10" t="str">
        <f>VLOOKUP(Data!$AB801,Name!$B:$F,4,FALSE)</f>
        <v>Second tier</v>
      </c>
      <c r="AF801" s="10" t="str">
        <f>VLOOKUP(Data!$AB801,Name!$B:$F,5,FALSE)</f>
        <v>Onsite</v>
      </c>
      <c r="AG801" s="40" t="s">
        <v>47</v>
      </c>
      <c r="AH801" s="40" t="s">
        <v>48</v>
      </c>
      <c r="AI801" s="40" t="s">
        <v>77</v>
      </c>
      <c r="AJ801" s="40" t="s">
        <v>3488</v>
      </c>
      <c r="AK801" s="40" t="s">
        <v>534</v>
      </c>
      <c r="AL801" s="46"/>
      <c r="AM801" s="40" t="s">
        <v>39</v>
      </c>
      <c r="AN801" s="40" t="s">
        <v>50</v>
      </c>
      <c r="AO801" s="47">
        <v>0</v>
      </c>
      <c r="AP801" s="41">
        <v>44825.564826388887</v>
      </c>
      <c r="AQ801" s="48" t="s">
        <v>56</v>
      </c>
      <c r="AR801">
        <f t="shared" si="51"/>
        <v>9</v>
      </c>
      <c r="AS801" s="35">
        <v>0.3833333333333333</v>
      </c>
    </row>
    <row r="802" spans="1:45" ht="24" hidden="1" customHeight="1">
      <c r="A802" s="10" t="s">
        <v>35</v>
      </c>
      <c r="B802" s="10" t="s">
        <v>178</v>
      </c>
      <c r="C802" s="42">
        <v>44825.564583333333</v>
      </c>
      <c r="D802" s="42">
        <v>44825.383333333331</v>
      </c>
      <c r="E802" s="10">
        <v>2022</v>
      </c>
      <c r="F802" s="10">
        <f t="shared" si="48"/>
        <v>9</v>
      </c>
      <c r="G802" s="10">
        <f t="shared" si="49"/>
        <v>21</v>
      </c>
      <c r="H802" s="50">
        <f t="shared" si="50"/>
        <v>0.3833333333333333</v>
      </c>
      <c r="I802" s="38" t="s">
        <v>37</v>
      </c>
      <c r="J802" s="38" t="s">
        <v>3489</v>
      </c>
      <c r="K802" s="36">
        <v>11931</v>
      </c>
      <c r="L802" s="39">
        <v>44837.55672453704</v>
      </c>
      <c r="M802" s="38" t="s">
        <v>38</v>
      </c>
      <c r="N802" s="38" t="s">
        <v>39</v>
      </c>
      <c r="O802" s="39"/>
      <c r="P802" s="38" t="s">
        <v>40</v>
      </c>
      <c r="Q802" s="38" t="s">
        <v>56</v>
      </c>
      <c r="R802" s="36">
        <v>1</v>
      </c>
      <c r="S802" s="38" t="s">
        <v>73</v>
      </c>
      <c r="T802" s="36">
        <v>0</v>
      </c>
      <c r="U802" s="38" t="s">
        <v>56</v>
      </c>
      <c r="V802" s="36">
        <v>6732</v>
      </c>
      <c r="W802" s="38" t="s">
        <v>322</v>
      </c>
      <c r="X802" s="38" t="s">
        <v>323</v>
      </c>
      <c r="Y802" s="38" t="s">
        <v>45</v>
      </c>
      <c r="Z802" s="38" t="s">
        <v>3490</v>
      </c>
      <c r="AA802" s="39">
        <v>44825.392650462964</v>
      </c>
      <c r="AB802" s="38" t="s">
        <v>94</v>
      </c>
      <c r="AC802" s="10" t="str">
        <f>VLOOKUP(Data!$AB802,Name!$B:$F,2,FALSE)</f>
        <v>IT Support</v>
      </c>
      <c r="AD802" s="10" t="str">
        <f>VLOOKUP(Data!$AB802,Name!$B:$F,3,FALSE)</f>
        <v>Point IT</v>
      </c>
      <c r="AE802" s="10" t="str">
        <f>VLOOKUP(Data!$AB802,Name!$B:$F,4,FALSE)</f>
        <v>Second tier</v>
      </c>
      <c r="AF802" s="10" t="str">
        <f>VLOOKUP(Data!$AB802,Name!$B:$F,5,FALSE)</f>
        <v>Onsite</v>
      </c>
      <c r="AG802" s="38" t="s">
        <v>47</v>
      </c>
      <c r="AH802" s="38" t="s">
        <v>48</v>
      </c>
      <c r="AI802" s="38" t="s">
        <v>182</v>
      </c>
      <c r="AJ802" s="38" t="s">
        <v>3489</v>
      </c>
      <c r="AK802" s="38" t="s">
        <v>485</v>
      </c>
      <c r="AL802" s="43"/>
      <c r="AM802" s="38" t="s">
        <v>39</v>
      </c>
      <c r="AN802" s="38" t="s">
        <v>53</v>
      </c>
      <c r="AO802" s="44">
        <v>0</v>
      </c>
      <c r="AP802" s="39">
        <v>44825.565057870372</v>
      </c>
      <c r="AQ802" s="45" t="s">
        <v>56</v>
      </c>
      <c r="AR802">
        <f t="shared" si="51"/>
        <v>9</v>
      </c>
      <c r="AS802" s="35">
        <v>0.3833333333333333</v>
      </c>
    </row>
    <row r="803" spans="1:45" ht="24" customHeight="1">
      <c r="A803" s="10" t="s">
        <v>35</v>
      </c>
      <c r="B803" s="10" t="s">
        <v>1527</v>
      </c>
      <c r="C803" s="42">
        <v>44825.565972222219</v>
      </c>
      <c r="D803" s="42">
        <v>44825.385416666664</v>
      </c>
      <c r="E803" s="10">
        <v>2022</v>
      </c>
      <c r="F803" s="10">
        <f t="shared" si="48"/>
        <v>9</v>
      </c>
      <c r="G803" s="10">
        <f t="shared" si="49"/>
        <v>21</v>
      </c>
      <c r="H803" s="50">
        <f t="shared" si="50"/>
        <v>0.38541666666666669</v>
      </c>
      <c r="I803" s="40" t="s">
        <v>37</v>
      </c>
      <c r="J803" s="40" t="s">
        <v>3491</v>
      </c>
      <c r="K803" s="37">
        <v>11932</v>
      </c>
      <c r="L803" s="41">
        <v>44837.558113425926</v>
      </c>
      <c r="M803" s="40" t="s">
        <v>38</v>
      </c>
      <c r="N803" s="40" t="s">
        <v>39</v>
      </c>
      <c r="O803" s="41"/>
      <c r="P803" s="40" t="s">
        <v>40</v>
      </c>
      <c r="Q803" s="40" t="s">
        <v>56</v>
      </c>
      <c r="R803" s="37">
        <v>1</v>
      </c>
      <c r="S803" s="40" t="s">
        <v>104</v>
      </c>
      <c r="T803" s="37">
        <v>0</v>
      </c>
      <c r="U803" s="40" t="s">
        <v>56</v>
      </c>
      <c r="V803" s="37">
        <v>5744</v>
      </c>
      <c r="W803" s="40" t="s">
        <v>3492</v>
      </c>
      <c r="X803" s="40" t="s">
        <v>3493</v>
      </c>
      <c r="Y803" s="40" t="s">
        <v>45</v>
      </c>
      <c r="Z803" s="40" t="s">
        <v>3494</v>
      </c>
      <c r="AA803" s="41">
        <v>44825.394363425927</v>
      </c>
      <c r="AB803" s="40" t="s">
        <v>103</v>
      </c>
      <c r="AC803" s="10" t="str">
        <f>VLOOKUP(Data!$AB803,Name!$B:$F,2,FALSE)</f>
        <v>IT Support</v>
      </c>
      <c r="AD803" s="10" t="str">
        <f>VLOOKUP(Data!$AB803,Name!$B:$F,3,FALSE)</f>
        <v>Point IT</v>
      </c>
      <c r="AE803" s="10" t="str">
        <f>VLOOKUP(Data!$AB803,Name!$B:$F,4,FALSE)</f>
        <v>Frist tier</v>
      </c>
      <c r="AF803" s="10" t="str">
        <f>VLOOKUP(Data!$AB803,Name!$B:$F,5,FALSE)</f>
        <v>Frist tier</v>
      </c>
      <c r="AG803" s="40" t="s">
        <v>47</v>
      </c>
      <c r="AH803" s="40" t="s">
        <v>48</v>
      </c>
      <c r="AI803" s="40" t="s">
        <v>455</v>
      </c>
      <c r="AJ803" s="40" t="s">
        <v>3495</v>
      </c>
      <c r="AK803" s="40" t="s">
        <v>467</v>
      </c>
      <c r="AL803" s="46"/>
      <c r="AM803" s="40" t="s">
        <v>39</v>
      </c>
      <c r="AN803" s="40" t="s">
        <v>50</v>
      </c>
      <c r="AO803" s="47">
        <v>0</v>
      </c>
      <c r="AP803" s="41">
        <v>44825.566435185188</v>
      </c>
      <c r="AQ803" s="48" t="s">
        <v>56</v>
      </c>
      <c r="AR803">
        <f t="shared" si="51"/>
        <v>9</v>
      </c>
      <c r="AS803" s="35">
        <v>0.38541666666666669</v>
      </c>
    </row>
    <row r="804" spans="1:45" ht="24" hidden="1" customHeight="1">
      <c r="A804" s="10" t="s">
        <v>35</v>
      </c>
      <c r="B804" s="10" t="s">
        <v>329</v>
      </c>
      <c r="C804" s="10"/>
      <c r="D804" s="42">
        <v>44825.386111111111</v>
      </c>
      <c r="E804" s="10">
        <v>2022</v>
      </c>
      <c r="F804" s="10">
        <f t="shared" si="48"/>
        <v>9</v>
      </c>
      <c r="G804" s="10">
        <f t="shared" si="49"/>
        <v>21</v>
      </c>
      <c r="H804" s="50">
        <f t="shared" si="50"/>
        <v>0.38611111111111113</v>
      </c>
      <c r="I804" s="38" t="s">
        <v>37</v>
      </c>
      <c r="J804" s="38" t="s">
        <v>39</v>
      </c>
      <c r="K804" s="36">
        <v>11933</v>
      </c>
      <c r="L804" s="39">
        <v>44827.636157407411</v>
      </c>
      <c r="M804" s="38" t="s">
        <v>38</v>
      </c>
      <c r="N804" s="38" t="s">
        <v>39</v>
      </c>
      <c r="O804" s="39"/>
      <c r="P804" s="38" t="s">
        <v>40</v>
      </c>
      <c r="Q804" s="38" t="s">
        <v>56</v>
      </c>
      <c r="R804" s="36">
        <v>1</v>
      </c>
      <c r="S804" s="38" t="s">
        <v>39</v>
      </c>
      <c r="T804" s="36">
        <v>0</v>
      </c>
      <c r="U804" s="38" t="s">
        <v>41</v>
      </c>
      <c r="V804" s="36">
        <v>8188</v>
      </c>
      <c r="W804" s="38" t="s">
        <v>331</v>
      </c>
      <c r="X804" s="38" t="s">
        <v>332</v>
      </c>
      <c r="Y804" s="38" t="s">
        <v>39</v>
      </c>
      <c r="Z804" s="38" t="s">
        <v>39</v>
      </c>
      <c r="AA804" s="39"/>
      <c r="AB804" s="38" t="s">
        <v>560</v>
      </c>
      <c r="AC804" s="10" t="str">
        <f>VLOOKUP(Data!$AB804,Name!$B:$F,2,FALSE)</f>
        <v>Application Support</v>
      </c>
      <c r="AD804" s="10" t="str">
        <f>VLOOKUP(Data!$AB804,Name!$B:$F,3,FALSE)</f>
        <v>CRA</v>
      </c>
      <c r="AE804" s="10" t="str">
        <f>VLOOKUP(Data!$AB804,Name!$B:$F,4,FALSE)</f>
        <v>Second tier</v>
      </c>
      <c r="AF804" s="10" t="str">
        <f>VLOOKUP(Data!$AB804,Name!$B:$F,5,FALSE)</f>
        <v>Second tier</v>
      </c>
      <c r="AG804" s="38" t="s">
        <v>47</v>
      </c>
      <c r="AH804" s="38" t="s">
        <v>160</v>
      </c>
      <c r="AI804" s="38" t="s">
        <v>425</v>
      </c>
      <c r="AJ804" s="38" t="s">
        <v>333</v>
      </c>
      <c r="AK804" s="38" t="s">
        <v>1437</v>
      </c>
      <c r="AL804" s="43"/>
      <c r="AM804" s="38" t="s">
        <v>39</v>
      </c>
      <c r="AN804" s="38" t="s">
        <v>53</v>
      </c>
      <c r="AO804" s="44">
        <v>0</v>
      </c>
      <c r="AP804" s="39">
        <v>44838.475081018521</v>
      </c>
      <c r="AQ804" s="45" t="s">
        <v>56</v>
      </c>
      <c r="AR804">
        <f t="shared" si="51"/>
        <v>9</v>
      </c>
      <c r="AS804" s="35">
        <v>0.38611111111111113</v>
      </c>
    </row>
    <row r="805" spans="1:45" ht="24" hidden="1" customHeight="1">
      <c r="A805" s="10" t="s">
        <v>35</v>
      </c>
      <c r="B805" s="10" t="s">
        <v>2348</v>
      </c>
      <c r="C805" s="42">
        <v>44825.566666666666</v>
      </c>
      <c r="D805" s="42">
        <v>44825.390972222223</v>
      </c>
      <c r="E805" s="10">
        <v>2022</v>
      </c>
      <c r="F805" s="10">
        <f t="shared" si="48"/>
        <v>9</v>
      </c>
      <c r="G805" s="10">
        <f t="shared" si="49"/>
        <v>21</v>
      </c>
      <c r="H805" s="50">
        <f t="shared" si="50"/>
        <v>0.39097222222222222</v>
      </c>
      <c r="I805" s="40" t="s">
        <v>37</v>
      </c>
      <c r="J805" s="40" t="s">
        <v>3496</v>
      </c>
      <c r="K805" s="37">
        <v>11934</v>
      </c>
      <c r="L805" s="41">
        <v>44837.513425925928</v>
      </c>
      <c r="M805" s="40" t="s">
        <v>3497</v>
      </c>
      <c r="N805" s="40" t="s">
        <v>45</v>
      </c>
      <c r="O805" s="41">
        <v>44825.399537037039</v>
      </c>
      <c r="P805" s="40" t="s">
        <v>40</v>
      </c>
      <c r="Q805" s="40" t="s">
        <v>56</v>
      </c>
      <c r="R805" s="37">
        <v>1</v>
      </c>
      <c r="S805" s="40" t="s">
        <v>60</v>
      </c>
      <c r="T805" s="37">
        <v>1</v>
      </c>
      <c r="U805" s="40" t="s">
        <v>56</v>
      </c>
      <c r="V805" s="37">
        <v>25766359</v>
      </c>
      <c r="W805" s="40" t="s">
        <v>519</v>
      </c>
      <c r="X805" s="40" t="s">
        <v>520</v>
      </c>
      <c r="Y805" s="40" t="s">
        <v>45</v>
      </c>
      <c r="Z805" s="40" t="s">
        <v>3498</v>
      </c>
      <c r="AA805" s="41">
        <v>44825.444537037038</v>
      </c>
      <c r="AB805" s="40" t="s">
        <v>94</v>
      </c>
      <c r="AC805" s="10" t="str">
        <f>VLOOKUP(Data!$AB805,Name!$B:$F,2,FALSE)</f>
        <v>IT Support</v>
      </c>
      <c r="AD805" s="10" t="str">
        <f>VLOOKUP(Data!$AB805,Name!$B:$F,3,FALSE)</f>
        <v>Point IT</v>
      </c>
      <c r="AE805" s="10" t="str">
        <f>VLOOKUP(Data!$AB805,Name!$B:$F,4,FALSE)</f>
        <v>Second tier</v>
      </c>
      <c r="AF805" s="10" t="str">
        <f>VLOOKUP(Data!$AB805,Name!$B:$F,5,FALSE)</f>
        <v>Onsite</v>
      </c>
      <c r="AG805" s="40" t="s">
        <v>47</v>
      </c>
      <c r="AH805" s="40" t="s">
        <v>48</v>
      </c>
      <c r="AI805" s="40" t="s">
        <v>474</v>
      </c>
      <c r="AJ805" s="40" t="s">
        <v>3499</v>
      </c>
      <c r="AK805" s="40" t="s">
        <v>521</v>
      </c>
      <c r="AL805" s="46"/>
      <c r="AM805" s="40" t="s">
        <v>39</v>
      </c>
      <c r="AN805" s="40" t="s">
        <v>50</v>
      </c>
      <c r="AO805" s="47">
        <v>0</v>
      </c>
      <c r="AP805" s="41">
        <v>44825.56689814815</v>
      </c>
      <c r="AQ805" s="48" t="s">
        <v>56</v>
      </c>
      <c r="AR805">
        <f t="shared" si="51"/>
        <v>9</v>
      </c>
      <c r="AS805" s="35">
        <v>0.39097222222222222</v>
      </c>
    </row>
    <row r="806" spans="1:45" ht="24" customHeight="1">
      <c r="A806" s="10" t="s">
        <v>35</v>
      </c>
      <c r="B806" s="10" t="s">
        <v>1527</v>
      </c>
      <c r="C806" s="42">
        <v>44825.423611111109</v>
      </c>
      <c r="D806" s="42">
        <v>44825.401388888888</v>
      </c>
      <c r="E806" s="10">
        <v>2022</v>
      </c>
      <c r="F806" s="10">
        <f t="shared" si="48"/>
        <v>9</v>
      </c>
      <c r="G806" s="10">
        <f t="shared" si="49"/>
        <v>21</v>
      </c>
      <c r="H806" s="50">
        <f t="shared" si="50"/>
        <v>0.40138888888888885</v>
      </c>
      <c r="I806" s="38" t="s">
        <v>37</v>
      </c>
      <c r="J806" s="38" t="s">
        <v>39</v>
      </c>
      <c r="K806" s="36">
        <v>11935</v>
      </c>
      <c r="L806" s="39">
        <v>44827.652233796296</v>
      </c>
      <c r="M806" s="38" t="s">
        <v>3500</v>
      </c>
      <c r="N806" s="38" t="s">
        <v>45</v>
      </c>
      <c r="O806" s="39">
        <v>44825.424004629633</v>
      </c>
      <c r="P806" s="38" t="s">
        <v>40</v>
      </c>
      <c r="Q806" s="38" t="s">
        <v>56</v>
      </c>
      <c r="R806" s="36">
        <v>1</v>
      </c>
      <c r="S806" s="38" t="s">
        <v>135</v>
      </c>
      <c r="T806" s="36">
        <v>1</v>
      </c>
      <c r="U806" s="38" t="s">
        <v>41</v>
      </c>
      <c r="V806" s="36">
        <v>8487</v>
      </c>
      <c r="W806" s="38" t="s">
        <v>881</v>
      </c>
      <c r="X806" s="38" t="s">
        <v>882</v>
      </c>
      <c r="Y806" s="38" t="s">
        <v>45</v>
      </c>
      <c r="Z806" s="38" t="s">
        <v>3501</v>
      </c>
      <c r="AA806" s="39">
        <v>44825.424293981479</v>
      </c>
      <c r="AB806" s="38" t="s">
        <v>110</v>
      </c>
      <c r="AC806" s="10" t="str">
        <f>VLOOKUP(Data!$AB806,Name!$B:$F,2,FALSE)</f>
        <v>E-sarabun</v>
      </c>
      <c r="AD806" s="10" t="str">
        <f>VLOOKUP(Data!$AB806,Name!$B:$F,3,FALSE)</f>
        <v>CRA</v>
      </c>
      <c r="AE806" s="10" t="str">
        <f>VLOOKUP(Data!$AB806,Name!$B:$F,4,FALSE)</f>
        <v>Second tier</v>
      </c>
      <c r="AF806" s="10" t="str">
        <f>VLOOKUP(Data!$AB806,Name!$B:$F,5,FALSE)</f>
        <v>Second tier</v>
      </c>
      <c r="AG806" s="38" t="s">
        <v>47</v>
      </c>
      <c r="AH806" s="38" t="s">
        <v>48</v>
      </c>
      <c r="AI806" s="38" t="s">
        <v>97</v>
      </c>
      <c r="AJ806" s="38" t="s">
        <v>883</v>
      </c>
      <c r="AK806" s="38" t="s">
        <v>517</v>
      </c>
      <c r="AL806" s="43"/>
      <c r="AM806" s="38" t="s">
        <v>39</v>
      </c>
      <c r="AN806" s="38" t="s">
        <v>53</v>
      </c>
      <c r="AO806" s="44">
        <v>0</v>
      </c>
      <c r="AP806" s="39">
        <v>44825.424293981479</v>
      </c>
      <c r="AQ806" s="45" t="s">
        <v>56</v>
      </c>
      <c r="AR806">
        <f t="shared" si="51"/>
        <v>9</v>
      </c>
      <c r="AS806" s="35">
        <v>0.40138888888888885</v>
      </c>
    </row>
    <row r="807" spans="1:45" ht="24" hidden="1" customHeight="1">
      <c r="A807" s="10" t="s">
        <v>35</v>
      </c>
      <c r="B807" s="10" t="s">
        <v>178</v>
      </c>
      <c r="C807" s="42">
        <v>44825.566666666666</v>
      </c>
      <c r="D807" s="42">
        <v>44825.410416666666</v>
      </c>
      <c r="E807" s="10">
        <v>2022</v>
      </c>
      <c r="F807" s="10">
        <f t="shared" si="48"/>
        <v>9</v>
      </c>
      <c r="G807" s="10">
        <f t="shared" si="49"/>
        <v>21</v>
      </c>
      <c r="H807" s="50">
        <f t="shared" si="50"/>
        <v>0.41041666666666665</v>
      </c>
      <c r="I807" s="40" t="s">
        <v>37</v>
      </c>
      <c r="J807" s="40" t="s">
        <v>3502</v>
      </c>
      <c r="K807" s="37">
        <v>11936</v>
      </c>
      <c r="L807" s="41">
        <v>44837.558194444442</v>
      </c>
      <c r="M807" s="40" t="s">
        <v>3503</v>
      </c>
      <c r="N807" s="40" t="s">
        <v>45</v>
      </c>
      <c r="O807" s="41">
        <v>44825.413576388892</v>
      </c>
      <c r="P807" s="40" t="s">
        <v>40</v>
      </c>
      <c r="Q807" s="40" t="s">
        <v>56</v>
      </c>
      <c r="R807" s="37">
        <v>1</v>
      </c>
      <c r="S807" s="40" t="s">
        <v>54</v>
      </c>
      <c r="T807" s="37">
        <v>1</v>
      </c>
      <c r="U807" s="40" t="s">
        <v>56</v>
      </c>
      <c r="V807" s="37">
        <v>8888</v>
      </c>
      <c r="W807" s="40" t="s">
        <v>968</v>
      </c>
      <c r="X807" s="40" t="s">
        <v>177</v>
      </c>
      <c r="Y807" s="40" t="s">
        <v>45</v>
      </c>
      <c r="Z807" s="40" t="s">
        <v>3504</v>
      </c>
      <c r="AA807" s="41">
        <v>44825.420104166667</v>
      </c>
      <c r="AB807" s="40" t="s">
        <v>89</v>
      </c>
      <c r="AC807" s="10" t="str">
        <f>VLOOKUP(Data!$AB807,Name!$B:$F,2,FALSE)</f>
        <v>IT Support</v>
      </c>
      <c r="AD807" s="10" t="str">
        <f>VLOOKUP(Data!$AB807,Name!$B:$F,3,FALSE)</f>
        <v>Point IT</v>
      </c>
      <c r="AE807" s="10" t="str">
        <f>VLOOKUP(Data!$AB807,Name!$B:$F,4,FALSE)</f>
        <v>Second tier</v>
      </c>
      <c r="AF807" s="10" t="str">
        <f>VLOOKUP(Data!$AB807,Name!$B:$F,5,FALSE)</f>
        <v>Onsite</v>
      </c>
      <c r="AG807" s="40" t="s">
        <v>52</v>
      </c>
      <c r="AH807" s="40" t="s">
        <v>48</v>
      </c>
      <c r="AI807" s="40" t="s">
        <v>182</v>
      </c>
      <c r="AJ807" s="40" t="s">
        <v>3505</v>
      </c>
      <c r="AK807" s="40" t="s">
        <v>538</v>
      </c>
      <c r="AL807" s="46"/>
      <c r="AM807" s="40" t="s">
        <v>39</v>
      </c>
      <c r="AN807" s="40" t="s">
        <v>53</v>
      </c>
      <c r="AO807" s="47">
        <v>0</v>
      </c>
      <c r="AP807" s="41">
        <v>44825.56722222222</v>
      </c>
      <c r="AQ807" s="48" t="s">
        <v>56</v>
      </c>
      <c r="AR807">
        <f t="shared" si="51"/>
        <v>9</v>
      </c>
      <c r="AS807" s="35">
        <v>0.41041666666666665</v>
      </c>
    </row>
    <row r="808" spans="1:45" ht="24" hidden="1" customHeight="1">
      <c r="A808" s="10" t="s">
        <v>35</v>
      </c>
      <c r="B808" s="10" t="s">
        <v>178</v>
      </c>
      <c r="C808" s="42">
        <v>44825.567361111112</v>
      </c>
      <c r="D808" s="42">
        <v>44825.411805555559</v>
      </c>
      <c r="E808" s="10">
        <v>2022</v>
      </c>
      <c r="F808" s="10">
        <f t="shared" si="48"/>
        <v>9</v>
      </c>
      <c r="G808" s="10">
        <f t="shared" si="49"/>
        <v>21</v>
      </c>
      <c r="H808" s="50">
        <f t="shared" si="50"/>
        <v>0.41180555555555554</v>
      </c>
      <c r="I808" s="38" t="s">
        <v>37</v>
      </c>
      <c r="J808" s="38" t="s">
        <v>3506</v>
      </c>
      <c r="K808" s="36">
        <v>11937</v>
      </c>
      <c r="L808" s="39">
        <v>44837.55978009259</v>
      </c>
      <c r="M808" s="38" t="s">
        <v>1708</v>
      </c>
      <c r="N808" s="38" t="s">
        <v>45</v>
      </c>
      <c r="O808" s="39">
        <v>44825.413831018515</v>
      </c>
      <c r="P808" s="38" t="s">
        <v>40</v>
      </c>
      <c r="Q808" s="38" t="s">
        <v>56</v>
      </c>
      <c r="R808" s="36">
        <v>1</v>
      </c>
      <c r="S808" s="38" t="s">
        <v>54</v>
      </c>
      <c r="T808" s="36">
        <v>1</v>
      </c>
      <c r="U808" s="38" t="s">
        <v>56</v>
      </c>
      <c r="V808" s="36">
        <v>8888</v>
      </c>
      <c r="W808" s="38" t="s">
        <v>968</v>
      </c>
      <c r="X808" s="38" t="s">
        <v>177</v>
      </c>
      <c r="Y808" s="38" t="s">
        <v>45</v>
      </c>
      <c r="Z808" s="38" t="s">
        <v>597</v>
      </c>
      <c r="AA808" s="39">
        <v>44825.420312499999</v>
      </c>
      <c r="AB808" s="38" t="s">
        <v>89</v>
      </c>
      <c r="AC808" s="10" t="str">
        <f>VLOOKUP(Data!$AB808,Name!$B:$F,2,FALSE)</f>
        <v>IT Support</v>
      </c>
      <c r="AD808" s="10" t="str">
        <f>VLOOKUP(Data!$AB808,Name!$B:$F,3,FALSE)</f>
        <v>Point IT</v>
      </c>
      <c r="AE808" s="10" t="str">
        <f>VLOOKUP(Data!$AB808,Name!$B:$F,4,FALSE)</f>
        <v>Second tier</v>
      </c>
      <c r="AF808" s="10" t="str">
        <f>VLOOKUP(Data!$AB808,Name!$B:$F,5,FALSE)</f>
        <v>Onsite</v>
      </c>
      <c r="AG808" s="38" t="s">
        <v>52</v>
      </c>
      <c r="AH808" s="38" t="s">
        <v>48</v>
      </c>
      <c r="AI808" s="38" t="s">
        <v>182</v>
      </c>
      <c r="AJ808" s="38" t="s">
        <v>3507</v>
      </c>
      <c r="AK808" s="38" t="s">
        <v>538</v>
      </c>
      <c r="AL808" s="43"/>
      <c r="AM808" s="38" t="s">
        <v>39</v>
      </c>
      <c r="AN808" s="38" t="s">
        <v>53</v>
      </c>
      <c r="AO808" s="44">
        <v>0</v>
      </c>
      <c r="AP808" s="39">
        <v>44825.567418981482</v>
      </c>
      <c r="AQ808" s="45" t="s">
        <v>56</v>
      </c>
      <c r="AR808">
        <f t="shared" si="51"/>
        <v>9</v>
      </c>
      <c r="AS808" s="35">
        <v>0.41180555555555554</v>
      </c>
    </row>
    <row r="809" spans="1:45" ht="24" hidden="1" customHeight="1">
      <c r="A809" s="10" t="s">
        <v>35</v>
      </c>
      <c r="B809" s="10" t="s">
        <v>171</v>
      </c>
      <c r="C809" s="42">
        <v>44825.567361111112</v>
      </c>
      <c r="D809" s="42">
        <v>44825.423611111109</v>
      </c>
      <c r="E809" s="10">
        <v>2022</v>
      </c>
      <c r="F809" s="10">
        <f t="shared" si="48"/>
        <v>9</v>
      </c>
      <c r="G809" s="10">
        <f t="shared" si="49"/>
        <v>21</v>
      </c>
      <c r="H809" s="50">
        <f t="shared" si="50"/>
        <v>0.4236111111111111</v>
      </c>
      <c r="I809" s="40" t="s">
        <v>37</v>
      </c>
      <c r="J809" s="40" t="s">
        <v>3508</v>
      </c>
      <c r="K809" s="37">
        <v>11938</v>
      </c>
      <c r="L809" s="41">
        <v>44837.542025462964</v>
      </c>
      <c r="M809" s="40" t="s">
        <v>3503</v>
      </c>
      <c r="N809" s="40" t="s">
        <v>45</v>
      </c>
      <c r="O809" s="41">
        <v>44825.426874999997</v>
      </c>
      <c r="P809" s="40" t="s">
        <v>40</v>
      </c>
      <c r="Q809" s="40" t="s">
        <v>56</v>
      </c>
      <c r="R809" s="37">
        <v>1</v>
      </c>
      <c r="S809" s="40" t="s">
        <v>42</v>
      </c>
      <c r="T809" s="37">
        <v>1</v>
      </c>
      <c r="U809" s="40" t="s">
        <v>56</v>
      </c>
      <c r="V809" s="37">
        <v>623891475</v>
      </c>
      <c r="W809" s="40" t="s">
        <v>243</v>
      </c>
      <c r="X809" s="40" t="s">
        <v>244</v>
      </c>
      <c r="Y809" s="40" t="s">
        <v>45</v>
      </c>
      <c r="Z809" s="40" t="s">
        <v>3509</v>
      </c>
      <c r="AA809" s="41">
        <v>44825.450659722221</v>
      </c>
      <c r="AB809" s="40" t="s">
        <v>72</v>
      </c>
      <c r="AC809" s="10" t="str">
        <f>VLOOKUP(Data!$AB809,Name!$B:$F,2,FALSE)</f>
        <v>IT Support</v>
      </c>
      <c r="AD809" s="10" t="str">
        <f>VLOOKUP(Data!$AB809,Name!$B:$F,3,FALSE)</f>
        <v>Point IT</v>
      </c>
      <c r="AE809" s="10" t="str">
        <f>VLOOKUP(Data!$AB809,Name!$B:$F,4,FALSE)</f>
        <v>Second tier</v>
      </c>
      <c r="AF809" s="10" t="str">
        <f>VLOOKUP(Data!$AB809,Name!$B:$F,5,FALSE)</f>
        <v>Onsite</v>
      </c>
      <c r="AG809" s="40" t="s">
        <v>47</v>
      </c>
      <c r="AH809" s="40" t="s">
        <v>48</v>
      </c>
      <c r="AI809" s="40" t="s">
        <v>190</v>
      </c>
      <c r="AJ809" s="40" t="s">
        <v>3510</v>
      </c>
      <c r="AK809" s="40" t="s">
        <v>598</v>
      </c>
      <c r="AL809" s="46"/>
      <c r="AM809" s="40" t="s">
        <v>39</v>
      </c>
      <c r="AN809" s="40" t="s">
        <v>50</v>
      </c>
      <c r="AO809" s="47">
        <v>0</v>
      </c>
      <c r="AP809" s="41">
        <v>44825.567719907405</v>
      </c>
      <c r="AQ809" s="48" t="s">
        <v>56</v>
      </c>
      <c r="AR809">
        <f t="shared" si="51"/>
        <v>10</v>
      </c>
      <c r="AS809" s="35">
        <v>0.4236111111111111</v>
      </c>
    </row>
    <row r="810" spans="1:45" ht="24" customHeight="1">
      <c r="A810" s="10" t="s">
        <v>35</v>
      </c>
      <c r="B810" s="10" t="s">
        <v>1527</v>
      </c>
      <c r="C810" s="42">
        <v>44827.445138888892</v>
      </c>
      <c r="D810" s="42">
        <v>44825.43472222222</v>
      </c>
      <c r="E810" s="10">
        <v>2022</v>
      </c>
      <c r="F810" s="10">
        <f t="shared" si="48"/>
        <v>9</v>
      </c>
      <c r="G810" s="10">
        <f t="shared" si="49"/>
        <v>21</v>
      </c>
      <c r="H810" s="50">
        <f t="shared" si="50"/>
        <v>0.43472222222222223</v>
      </c>
      <c r="I810" s="38" t="s">
        <v>37</v>
      </c>
      <c r="J810" s="38" t="s">
        <v>39</v>
      </c>
      <c r="K810" s="36">
        <v>11939</v>
      </c>
      <c r="L810" s="39">
        <v>44827.685486111113</v>
      </c>
      <c r="M810" s="38" t="s">
        <v>3511</v>
      </c>
      <c r="N810" s="38" t="s">
        <v>45</v>
      </c>
      <c r="O810" s="39">
        <v>44825.499525462961</v>
      </c>
      <c r="P810" s="38" t="s">
        <v>40</v>
      </c>
      <c r="Q810" s="38" t="s">
        <v>56</v>
      </c>
      <c r="R810" s="36">
        <v>2</v>
      </c>
      <c r="S810" s="38" t="s">
        <v>42</v>
      </c>
      <c r="T810" s="36">
        <v>2</v>
      </c>
      <c r="U810" s="38" t="s">
        <v>41</v>
      </c>
      <c r="V810" s="36">
        <v>8188</v>
      </c>
      <c r="W810" s="38" t="s">
        <v>331</v>
      </c>
      <c r="X810" s="38" t="s">
        <v>332</v>
      </c>
      <c r="Y810" s="38" t="s">
        <v>45</v>
      </c>
      <c r="Z810" s="38" t="s">
        <v>3512</v>
      </c>
      <c r="AA810" s="39">
        <v>44827.44568287037</v>
      </c>
      <c r="AB810" s="38" t="s">
        <v>110</v>
      </c>
      <c r="AC810" s="10" t="str">
        <f>VLOOKUP(Data!$AB810,Name!$B:$F,2,FALSE)</f>
        <v>E-sarabun</v>
      </c>
      <c r="AD810" s="10" t="str">
        <f>VLOOKUP(Data!$AB810,Name!$B:$F,3,FALSE)</f>
        <v>CRA</v>
      </c>
      <c r="AE810" s="10" t="str">
        <f>VLOOKUP(Data!$AB810,Name!$B:$F,4,FALSE)</f>
        <v>Second tier</v>
      </c>
      <c r="AF810" s="10" t="str">
        <f>VLOOKUP(Data!$AB810,Name!$B:$F,5,FALSE)</f>
        <v>Second tier</v>
      </c>
      <c r="AG810" s="38" t="s">
        <v>47</v>
      </c>
      <c r="AH810" s="38" t="s">
        <v>48</v>
      </c>
      <c r="AI810" s="38" t="s">
        <v>97</v>
      </c>
      <c r="AJ810" s="38" t="s">
        <v>3513</v>
      </c>
      <c r="AK810" s="38" t="s">
        <v>1437</v>
      </c>
      <c r="AL810" s="43"/>
      <c r="AM810" s="38" t="s">
        <v>39</v>
      </c>
      <c r="AN810" s="38" t="s">
        <v>53</v>
      </c>
      <c r="AO810" s="44">
        <v>0</v>
      </c>
      <c r="AP810" s="39">
        <v>44827.44568287037</v>
      </c>
      <c r="AQ810" s="45" t="s">
        <v>56</v>
      </c>
      <c r="AR810">
        <f t="shared" si="51"/>
        <v>10</v>
      </c>
      <c r="AS810" s="35">
        <v>0.43472222222222223</v>
      </c>
    </row>
    <row r="811" spans="1:45" ht="24" customHeight="1">
      <c r="A811" s="10" t="s">
        <v>35</v>
      </c>
      <c r="B811" s="10" t="s">
        <v>1527</v>
      </c>
      <c r="C811" s="42">
        <v>44825.443055555559</v>
      </c>
      <c r="D811" s="42">
        <v>44825.439583333333</v>
      </c>
      <c r="E811" s="10">
        <v>2022</v>
      </c>
      <c r="F811" s="10">
        <f t="shared" si="48"/>
        <v>9</v>
      </c>
      <c r="G811" s="10">
        <f t="shared" si="49"/>
        <v>21</v>
      </c>
      <c r="H811" s="50">
        <f t="shared" si="50"/>
        <v>0.43958333333333338</v>
      </c>
      <c r="I811" s="40" t="s">
        <v>37</v>
      </c>
      <c r="J811" s="40" t="s">
        <v>3514</v>
      </c>
      <c r="K811" s="37">
        <v>11940</v>
      </c>
      <c r="L811" s="41">
        <v>44837.440104166664</v>
      </c>
      <c r="M811" s="40" t="s">
        <v>38</v>
      </c>
      <c r="N811" s="40" t="s">
        <v>39</v>
      </c>
      <c r="O811" s="41"/>
      <c r="P811" s="40" t="s">
        <v>40</v>
      </c>
      <c r="Q811" s="40" t="s">
        <v>56</v>
      </c>
      <c r="R811" s="37">
        <v>1</v>
      </c>
      <c r="S811" s="40" t="s">
        <v>453</v>
      </c>
      <c r="T811" s="37">
        <v>0</v>
      </c>
      <c r="U811" s="40" t="s">
        <v>56</v>
      </c>
      <c r="V811" s="37">
        <v>5630</v>
      </c>
      <c r="W811" s="40" t="s">
        <v>1910</v>
      </c>
      <c r="X811" s="40" t="s">
        <v>1911</v>
      </c>
      <c r="Y811" s="40" t="s">
        <v>45</v>
      </c>
      <c r="Z811" s="40" t="s">
        <v>3515</v>
      </c>
      <c r="AA811" s="41">
        <v>44825.443252314813</v>
      </c>
      <c r="AB811" s="40" t="s">
        <v>184</v>
      </c>
      <c r="AC811" s="10" t="str">
        <f>VLOOKUP(Data!$AB811,Name!$B:$F,2,FALSE)</f>
        <v>IT Support</v>
      </c>
      <c r="AD811" s="10" t="str">
        <f>VLOOKUP(Data!$AB811,Name!$B:$F,3,FALSE)</f>
        <v>Point IT</v>
      </c>
      <c r="AE811" s="10" t="str">
        <f>VLOOKUP(Data!$AB811,Name!$B:$F,4,FALSE)</f>
        <v>Frist tier</v>
      </c>
      <c r="AF811" s="10" t="str">
        <f>VLOOKUP(Data!$AB811,Name!$B:$F,5,FALSE)</f>
        <v>Frist tier</v>
      </c>
      <c r="AG811" s="40" t="s">
        <v>47</v>
      </c>
      <c r="AH811" s="40" t="s">
        <v>48</v>
      </c>
      <c r="AI811" s="40" t="s">
        <v>455</v>
      </c>
      <c r="AJ811" s="40" t="s">
        <v>3516</v>
      </c>
      <c r="AK811" s="40" t="s">
        <v>616</v>
      </c>
      <c r="AL811" s="46"/>
      <c r="AM811" s="40" t="s">
        <v>39</v>
      </c>
      <c r="AN811" s="40" t="s">
        <v>50</v>
      </c>
      <c r="AO811" s="47">
        <v>0</v>
      </c>
      <c r="AP811" s="41">
        <v>44825.443252314813</v>
      </c>
      <c r="AQ811" s="48" t="s">
        <v>56</v>
      </c>
      <c r="AR811">
        <f t="shared" si="51"/>
        <v>10</v>
      </c>
      <c r="AS811" s="35">
        <v>0.43958333333333338</v>
      </c>
    </row>
    <row r="812" spans="1:45" ht="24" hidden="1" customHeight="1">
      <c r="A812" s="10" t="s">
        <v>35</v>
      </c>
      <c r="B812" s="10" t="s">
        <v>36</v>
      </c>
      <c r="C812" s="42">
        <v>44825.568055555559</v>
      </c>
      <c r="D812" s="42">
        <v>44825.443749999999</v>
      </c>
      <c r="E812" s="10">
        <v>2022</v>
      </c>
      <c r="F812" s="10">
        <f t="shared" si="48"/>
        <v>9</v>
      </c>
      <c r="G812" s="10">
        <f t="shared" si="49"/>
        <v>21</v>
      </c>
      <c r="H812" s="50">
        <f t="shared" si="50"/>
        <v>0.44375000000000003</v>
      </c>
      <c r="I812" s="38" t="s">
        <v>37</v>
      </c>
      <c r="J812" s="38" t="s">
        <v>3517</v>
      </c>
      <c r="K812" s="36">
        <v>11941</v>
      </c>
      <c r="L812" s="39">
        <v>44837.560439814813</v>
      </c>
      <c r="M812" s="38" t="s">
        <v>3518</v>
      </c>
      <c r="N812" s="38" t="s">
        <v>45</v>
      </c>
      <c r="O812" s="39">
        <v>44825.444953703707</v>
      </c>
      <c r="P812" s="38" t="s">
        <v>40</v>
      </c>
      <c r="Q812" s="38" t="s">
        <v>56</v>
      </c>
      <c r="R812" s="36">
        <v>1</v>
      </c>
      <c r="S812" s="38" t="s">
        <v>42</v>
      </c>
      <c r="T812" s="36">
        <v>1</v>
      </c>
      <c r="U812" s="38" t="s">
        <v>56</v>
      </c>
      <c r="V812" s="36">
        <v>5610</v>
      </c>
      <c r="W812" s="38" t="s">
        <v>3519</v>
      </c>
      <c r="X812" s="38" t="s">
        <v>3520</v>
      </c>
      <c r="Y812" s="38" t="s">
        <v>45</v>
      </c>
      <c r="Z812" s="38" t="s">
        <v>3521</v>
      </c>
      <c r="AA812" s="39">
        <v>44825.451909722222</v>
      </c>
      <c r="AB812" s="38" t="s">
        <v>72</v>
      </c>
      <c r="AC812" s="10" t="str">
        <f>VLOOKUP(Data!$AB812,Name!$B:$F,2,FALSE)</f>
        <v>IT Support</v>
      </c>
      <c r="AD812" s="10" t="str">
        <f>VLOOKUP(Data!$AB812,Name!$B:$F,3,FALSE)</f>
        <v>Point IT</v>
      </c>
      <c r="AE812" s="10" t="str">
        <f>VLOOKUP(Data!$AB812,Name!$B:$F,4,FALSE)</f>
        <v>Second tier</v>
      </c>
      <c r="AF812" s="10" t="str">
        <f>VLOOKUP(Data!$AB812,Name!$B:$F,5,FALSE)</f>
        <v>Onsite</v>
      </c>
      <c r="AG812" s="38" t="s">
        <v>52</v>
      </c>
      <c r="AH812" s="38" t="s">
        <v>48</v>
      </c>
      <c r="AI812" s="38" t="s">
        <v>179</v>
      </c>
      <c r="AJ812" s="38" t="s">
        <v>3522</v>
      </c>
      <c r="AK812" s="38" t="s">
        <v>287</v>
      </c>
      <c r="AL812" s="43"/>
      <c r="AM812" s="38" t="s">
        <v>39</v>
      </c>
      <c r="AN812" s="38" t="s">
        <v>50</v>
      </c>
      <c r="AO812" s="44">
        <v>0</v>
      </c>
      <c r="AP812" s="39">
        <v>44825.568078703705</v>
      </c>
      <c r="AQ812" s="45" t="s">
        <v>56</v>
      </c>
      <c r="AR812">
        <f t="shared" si="51"/>
        <v>10</v>
      </c>
      <c r="AS812" s="35">
        <v>0.44375000000000003</v>
      </c>
    </row>
    <row r="813" spans="1:45" ht="24" hidden="1" customHeight="1">
      <c r="A813" s="10" t="s">
        <v>35</v>
      </c>
      <c r="B813" s="10" t="s">
        <v>178</v>
      </c>
      <c r="C813" s="42">
        <v>44826.425694444442</v>
      </c>
      <c r="D813" s="42">
        <v>44825.444444444445</v>
      </c>
      <c r="E813" s="10">
        <v>2022</v>
      </c>
      <c r="F813" s="10">
        <f t="shared" si="48"/>
        <v>9</v>
      </c>
      <c r="G813" s="10">
        <f t="shared" si="49"/>
        <v>21</v>
      </c>
      <c r="H813" s="50">
        <f t="shared" si="50"/>
        <v>0.44444444444444442</v>
      </c>
      <c r="I813" s="40" t="s">
        <v>37</v>
      </c>
      <c r="J813" s="40" t="s">
        <v>3523</v>
      </c>
      <c r="K813" s="37">
        <v>11942</v>
      </c>
      <c r="L813" s="41">
        <v>44837.547025462962</v>
      </c>
      <c r="M813" s="40" t="s">
        <v>3524</v>
      </c>
      <c r="N813" s="40" t="s">
        <v>45</v>
      </c>
      <c r="O813" s="41">
        <v>44825.44699074074</v>
      </c>
      <c r="P813" s="40" t="s">
        <v>40</v>
      </c>
      <c r="Q813" s="40" t="s">
        <v>56</v>
      </c>
      <c r="R813" s="37">
        <v>1</v>
      </c>
      <c r="S813" s="40" t="s">
        <v>73</v>
      </c>
      <c r="T813" s="37">
        <v>1</v>
      </c>
      <c r="U813" s="40" t="s">
        <v>56</v>
      </c>
      <c r="V813" s="37">
        <v>8637</v>
      </c>
      <c r="W813" s="40" t="s">
        <v>845</v>
      </c>
      <c r="X813" s="40" t="s">
        <v>846</v>
      </c>
      <c r="Y813" s="40" t="s">
        <v>45</v>
      </c>
      <c r="Z813" s="40" t="s">
        <v>3525</v>
      </c>
      <c r="AA813" s="41">
        <v>44825.699074074073</v>
      </c>
      <c r="AB813" s="40" t="s">
        <v>67</v>
      </c>
      <c r="AC813" s="10" t="str">
        <f>VLOOKUP(Data!$AB813,Name!$B:$F,2,FALSE)</f>
        <v>IT Support</v>
      </c>
      <c r="AD813" s="10" t="str">
        <f>VLOOKUP(Data!$AB813,Name!$B:$F,3,FALSE)</f>
        <v>Point IT</v>
      </c>
      <c r="AE813" s="10" t="str">
        <f>VLOOKUP(Data!$AB813,Name!$B:$F,4,FALSE)</f>
        <v>Second tier</v>
      </c>
      <c r="AF813" s="10" t="str">
        <f>VLOOKUP(Data!$AB813,Name!$B:$F,5,FALSE)</f>
        <v>Onsite</v>
      </c>
      <c r="AG813" s="40" t="s">
        <v>47</v>
      </c>
      <c r="AH813" s="40" t="s">
        <v>48</v>
      </c>
      <c r="AI813" s="40" t="s">
        <v>182</v>
      </c>
      <c r="AJ813" s="40" t="s">
        <v>3526</v>
      </c>
      <c r="AK813" s="40" t="s">
        <v>1256</v>
      </c>
      <c r="AL813" s="46"/>
      <c r="AM813" s="40" t="s">
        <v>39</v>
      </c>
      <c r="AN813" s="40" t="s">
        <v>53</v>
      </c>
      <c r="AO813" s="47">
        <v>0</v>
      </c>
      <c r="AP813" s="41">
        <v>44826.426192129627</v>
      </c>
      <c r="AQ813" s="48" t="s">
        <v>56</v>
      </c>
      <c r="AR813">
        <f t="shared" si="51"/>
        <v>10</v>
      </c>
      <c r="AS813" s="35">
        <v>0.44444444444444442</v>
      </c>
    </row>
    <row r="814" spans="1:45" ht="24" hidden="1" customHeight="1">
      <c r="A814" s="10" t="s">
        <v>35</v>
      </c>
      <c r="B814" s="10" t="s">
        <v>36</v>
      </c>
      <c r="C814" s="42">
        <v>44830.613194444442</v>
      </c>
      <c r="D814" s="42">
        <v>44825.448611111111</v>
      </c>
      <c r="E814" s="10">
        <v>2022</v>
      </c>
      <c r="F814" s="10">
        <f t="shared" si="48"/>
        <v>9</v>
      </c>
      <c r="G814" s="10">
        <f t="shared" si="49"/>
        <v>21</v>
      </c>
      <c r="H814" s="50">
        <f t="shared" si="50"/>
        <v>0.44861111111111113</v>
      </c>
      <c r="I814" s="38" t="s">
        <v>37</v>
      </c>
      <c r="J814" s="38" t="s">
        <v>3527</v>
      </c>
      <c r="K814" s="36">
        <v>11943</v>
      </c>
      <c r="L814" s="39">
        <v>44833.484432870369</v>
      </c>
      <c r="M814" s="38" t="s">
        <v>3528</v>
      </c>
      <c r="N814" s="38" t="s">
        <v>45</v>
      </c>
      <c r="O814" s="39">
        <v>44825.454513888886</v>
      </c>
      <c r="P814" s="38" t="s">
        <v>40</v>
      </c>
      <c r="Q814" s="38" t="s">
        <v>56</v>
      </c>
      <c r="R814" s="36">
        <v>1</v>
      </c>
      <c r="S814" s="38" t="s">
        <v>82</v>
      </c>
      <c r="T814" s="36">
        <v>1</v>
      </c>
      <c r="U814" s="38" t="s">
        <v>41</v>
      </c>
      <c r="V814" s="36">
        <v>982896434</v>
      </c>
      <c r="W814" s="38" t="s">
        <v>3529</v>
      </c>
      <c r="X814" s="38" t="s">
        <v>3530</v>
      </c>
      <c r="Y814" s="38" t="s">
        <v>45</v>
      </c>
      <c r="Z814" s="38" t="s">
        <v>1839</v>
      </c>
      <c r="AA814" s="39">
        <v>44828.613078703704</v>
      </c>
      <c r="AB814" s="38" t="s">
        <v>85</v>
      </c>
      <c r="AC814" s="10" t="str">
        <f>VLOOKUP(Data!$AB814,Name!$B:$F,2,FALSE)</f>
        <v>IT Support</v>
      </c>
      <c r="AD814" s="10" t="str">
        <f>VLOOKUP(Data!$AB814,Name!$B:$F,3,FALSE)</f>
        <v>Point IT</v>
      </c>
      <c r="AE814" s="10" t="str">
        <f>VLOOKUP(Data!$AB814,Name!$B:$F,4,FALSE)</f>
        <v>Second tier</v>
      </c>
      <c r="AF814" s="10" t="str">
        <f>VLOOKUP(Data!$AB814,Name!$B:$F,5,FALSE)</f>
        <v>Onsite</v>
      </c>
      <c r="AG814" s="38" t="s">
        <v>47</v>
      </c>
      <c r="AH814" s="38" t="s">
        <v>48</v>
      </c>
      <c r="AI814" s="38" t="s">
        <v>592</v>
      </c>
      <c r="AJ814" s="38" t="s">
        <v>3531</v>
      </c>
      <c r="AK814" s="38" t="s">
        <v>557</v>
      </c>
      <c r="AL814" s="43"/>
      <c r="AM814" s="38" t="s">
        <v>39</v>
      </c>
      <c r="AN814" s="38" t="s">
        <v>50</v>
      </c>
      <c r="AO814" s="44">
        <v>0</v>
      </c>
      <c r="AP814" s="39">
        <v>44830.613599537035</v>
      </c>
      <c r="AQ814" s="45" t="s">
        <v>41</v>
      </c>
      <c r="AR814">
        <f t="shared" si="51"/>
        <v>10</v>
      </c>
      <c r="AS814" s="35">
        <v>0.44861111111111113</v>
      </c>
    </row>
    <row r="815" spans="1:45" ht="24" hidden="1" customHeight="1">
      <c r="A815" s="10" t="s">
        <v>35</v>
      </c>
      <c r="B815" s="10" t="s">
        <v>36</v>
      </c>
      <c r="C815" s="42">
        <v>44825.682638888888</v>
      </c>
      <c r="D815" s="42">
        <v>44825.45</v>
      </c>
      <c r="E815" s="10">
        <v>2022</v>
      </c>
      <c r="F815" s="10">
        <f t="shared" si="48"/>
        <v>9</v>
      </c>
      <c r="G815" s="10">
        <f t="shared" si="49"/>
        <v>21</v>
      </c>
      <c r="H815" s="50">
        <f t="shared" si="50"/>
        <v>0.45</v>
      </c>
      <c r="I815" s="40" t="s">
        <v>37</v>
      </c>
      <c r="J815" s="40" t="s">
        <v>3532</v>
      </c>
      <c r="K815" s="37">
        <v>11944</v>
      </c>
      <c r="L815" s="41">
        <v>44837.509629629632</v>
      </c>
      <c r="M815" s="40" t="s">
        <v>3533</v>
      </c>
      <c r="N815" s="40" t="s">
        <v>45</v>
      </c>
      <c r="O815" s="41">
        <v>44825.459143518521</v>
      </c>
      <c r="P815" s="40" t="s">
        <v>40</v>
      </c>
      <c r="Q815" s="40" t="s">
        <v>56</v>
      </c>
      <c r="R815" s="37">
        <v>1</v>
      </c>
      <c r="S815" s="40" t="s">
        <v>42</v>
      </c>
      <c r="T815" s="37">
        <v>1</v>
      </c>
      <c r="U815" s="40" t="s">
        <v>56</v>
      </c>
      <c r="V815" s="37">
        <v>6965</v>
      </c>
      <c r="W815" s="40" t="s">
        <v>939</v>
      </c>
      <c r="X815" s="40" t="s">
        <v>940</v>
      </c>
      <c r="Y815" s="40" t="s">
        <v>45</v>
      </c>
      <c r="Z815" s="40" t="s">
        <v>3534</v>
      </c>
      <c r="AA815" s="41">
        <v>44825.624155092592</v>
      </c>
      <c r="AB815" s="40" t="s">
        <v>51</v>
      </c>
      <c r="AC815" s="10" t="str">
        <f>VLOOKUP(Data!$AB815,Name!$B:$F,2,FALSE)</f>
        <v>IT Support</v>
      </c>
      <c r="AD815" s="10" t="str">
        <f>VLOOKUP(Data!$AB815,Name!$B:$F,3,FALSE)</f>
        <v>Point IT</v>
      </c>
      <c r="AE815" s="10" t="str">
        <f>VLOOKUP(Data!$AB815,Name!$B:$F,4,FALSE)</f>
        <v>Second tier</v>
      </c>
      <c r="AF815" s="10" t="str">
        <f>VLOOKUP(Data!$AB815,Name!$B:$F,5,FALSE)</f>
        <v>Onsite</v>
      </c>
      <c r="AG815" s="40" t="s">
        <v>47</v>
      </c>
      <c r="AH815" s="40" t="s">
        <v>48</v>
      </c>
      <c r="AI815" s="40" t="s">
        <v>118</v>
      </c>
      <c r="AJ815" s="40" t="s">
        <v>3535</v>
      </c>
      <c r="AK815" s="40" t="s">
        <v>935</v>
      </c>
      <c r="AL815" s="46">
        <v>44686</v>
      </c>
      <c r="AM815" s="40" t="s">
        <v>39</v>
      </c>
      <c r="AN815" s="40" t="s">
        <v>50</v>
      </c>
      <c r="AO815" s="47">
        <v>0</v>
      </c>
      <c r="AP815" s="41">
        <v>44826.351481481484</v>
      </c>
      <c r="AQ815" s="48" t="s">
        <v>56</v>
      </c>
      <c r="AR815">
        <f t="shared" si="51"/>
        <v>10</v>
      </c>
      <c r="AS815" s="35">
        <v>0.45</v>
      </c>
    </row>
    <row r="816" spans="1:45" ht="24" hidden="1" customHeight="1">
      <c r="A816" s="10" t="s">
        <v>35</v>
      </c>
      <c r="B816" s="10" t="s">
        <v>178</v>
      </c>
      <c r="C816" s="10"/>
      <c r="D816" s="42">
        <v>44825.453472222223</v>
      </c>
      <c r="E816" s="10">
        <v>2022</v>
      </c>
      <c r="F816" s="10">
        <f t="shared" si="48"/>
        <v>9</v>
      </c>
      <c r="G816" s="10">
        <f t="shared" si="49"/>
        <v>21</v>
      </c>
      <c r="H816" s="50">
        <f t="shared" si="50"/>
        <v>0.45347222222222222</v>
      </c>
      <c r="I816" s="38" t="s">
        <v>37</v>
      </c>
      <c r="J816" s="38" t="s">
        <v>3536</v>
      </c>
      <c r="K816" s="36">
        <v>11945</v>
      </c>
      <c r="L816" s="39">
        <v>44837.45416666667</v>
      </c>
      <c r="M816" s="38" t="s">
        <v>2836</v>
      </c>
      <c r="N816" s="38" t="s">
        <v>45</v>
      </c>
      <c r="O816" s="39">
        <v>44825.463148148148</v>
      </c>
      <c r="P816" s="38" t="s">
        <v>40</v>
      </c>
      <c r="Q816" s="38" t="s">
        <v>56</v>
      </c>
      <c r="R816" s="36">
        <v>1</v>
      </c>
      <c r="S816" s="38" t="s">
        <v>54</v>
      </c>
      <c r="T816" s="36">
        <v>2</v>
      </c>
      <c r="U816" s="38" t="s">
        <v>56</v>
      </c>
      <c r="V816" s="36">
        <v>6760</v>
      </c>
      <c r="W816" s="38" t="s">
        <v>231</v>
      </c>
      <c r="X816" s="38" t="s">
        <v>232</v>
      </c>
      <c r="Y816" s="38" t="s">
        <v>45</v>
      </c>
      <c r="Z816" s="38" t="s">
        <v>3537</v>
      </c>
      <c r="AA816" s="39">
        <v>44837.348263888889</v>
      </c>
      <c r="AB816" s="38" t="s">
        <v>219</v>
      </c>
      <c r="AC816" s="10" t="str">
        <f>VLOOKUP(Data!$AB816,Name!$B:$F,2,FALSE)</f>
        <v>IT Support</v>
      </c>
      <c r="AD816" s="10" t="str">
        <f>VLOOKUP(Data!$AB816,Name!$B:$F,3,FALSE)</f>
        <v>Point IT</v>
      </c>
      <c r="AE816" s="10" t="str">
        <f>VLOOKUP(Data!$AB816,Name!$B:$F,4,FALSE)</f>
        <v>Frist tier</v>
      </c>
      <c r="AF816" s="10" t="str">
        <f>VLOOKUP(Data!$AB816,Name!$B:$F,5,FALSE)</f>
        <v>Frist tier</v>
      </c>
      <c r="AG816" s="38" t="s">
        <v>47</v>
      </c>
      <c r="AH816" s="38" t="s">
        <v>777</v>
      </c>
      <c r="AI816" s="38" t="s">
        <v>182</v>
      </c>
      <c r="AJ816" s="38" t="s">
        <v>3538</v>
      </c>
      <c r="AK816" s="38" t="s">
        <v>775</v>
      </c>
      <c r="AL816" s="43"/>
      <c r="AM816" s="38" t="s">
        <v>39</v>
      </c>
      <c r="AN816" s="38" t="s">
        <v>53</v>
      </c>
      <c r="AO816" s="44">
        <v>0</v>
      </c>
      <c r="AP816" s="39">
        <v>44837.348263888889</v>
      </c>
      <c r="AQ816" s="45" t="s">
        <v>56</v>
      </c>
      <c r="AR816">
        <f t="shared" si="51"/>
        <v>10</v>
      </c>
      <c r="AS816" s="35">
        <v>0.45347222222222222</v>
      </c>
    </row>
    <row r="817" spans="1:45" ht="24" hidden="1" customHeight="1">
      <c r="A817" s="10" t="s">
        <v>35</v>
      </c>
      <c r="B817" s="10" t="s">
        <v>178</v>
      </c>
      <c r="C817" s="10"/>
      <c r="D817" s="42">
        <v>44825.457638888889</v>
      </c>
      <c r="E817" s="10">
        <v>2022</v>
      </c>
      <c r="F817" s="10">
        <f t="shared" si="48"/>
        <v>9</v>
      </c>
      <c r="G817" s="10">
        <f t="shared" si="49"/>
        <v>21</v>
      </c>
      <c r="H817" s="50">
        <f t="shared" si="50"/>
        <v>0.45763888888888887</v>
      </c>
      <c r="I817" s="40" t="s">
        <v>37</v>
      </c>
      <c r="J817" s="40" t="s">
        <v>39</v>
      </c>
      <c r="K817" s="37">
        <v>11946</v>
      </c>
      <c r="L817" s="41">
        <v>44830.333344907405</v>
      </c>
      <c r="M817" s="40" t="s">
        <v>3539</v>
      </c>
      <c r="N817" s="40" t="s">
        <v>45</v>
      </c>
      <c r="O817" s="41">
        <v>44825.461076388892</v>
      </c>
      <c r="P817" s="40" t="s">
        <v>40</v>
      </c>
      <c r="Q817" s="40" t="s">
        <v>56</v>
      </c>
      <c r="R817" s="37">
        <v>1</v>
      </c>
      <c r="S817" s="40" t="s">
        <v>179</v>
      </c>
      <c r="T817" s="37">
        <v>1</v>
      </c>
      <c r="U817" s="40" t="s">
        <v>41</v>
      </c>
      <c r="V817" s="37">
        <v>6315</v>
      </c>
      <c r="W817" s="40" t="s">
        <v>2698</v>
      </c>
      <c r="X817" s="40" t="s">
        <v>2699</v>
      </c>
      <c r="Y817" s="40" t="s">
        <v>39</v>
      </c>
      <c r="Z817" s="40" t="s">
        <v>39</v>
      </c>
      <c r="AA817" s="41"/>
      <c r="AB817" s="40" t="s">
        <v>85</v>
      </c>
      <c r="AC817" s="10" t="str">
        <f>VLOOKUP(Data!$AB817,Name!$B:$F,2,FALSE)</f>
        <v>IT Support</v>
      </c>
      <c r="AD817" s="10" t="str">
        <f>VLOOKUP(Data!$AB817,Name!$B:$F,3,FALSE)</f>
        <v>Point IT</v>
      </c>
      <c r="AE817" s="10" t="str">
        <f>VLOOKUP(Data!$AB817,Name!$B:$F,4,FALSE)</f>
        <v>Second tier</v>
      </c>
      <c r="AF817" s="10" t="str">
        <f>VLOOKUP(Data!$AB817,Name!$B:$F,5,FALSE)</f>
        <v>Onsite</v>
      </c>
      <c r="AG817" s="40" t="s">
        <v>52</v>
      </c>
      <c r="AH817" s="40" t="s">
        <v>216</v>
      </c>
      <c r="AI817" s="40" t="s">
        <v>182</v>
      </c>
      <c r="AJ817" s="40" t="s">
        <v>3540</v>
      </c>
      <c r="AK817" s="40" t="s">
        <v>1288</v>
      </c>
      <c r="AL817" s="46"/>
      <c r="AM817" s="40" t="s">
        <v>39</v>
      </c>
      <c r="AN817" s="40" t="s">
        <v>53</v>
      </c>
      <c r="AO817" s="47">
        <v>0</v>
      </c>
      <c r="AP817" s="41">
        <v>44827.660925925928</v>
      </c>
      <c r="AQ817" s="48" t="s">
        <v>41</v>
      </c>
      <c r="AR817">
        <f t="shared" si="51"/>
        <v>10</v>
      </c>
      <c r="AS817" s="35">
        <v>0.45763888888888887</v>
      </c>
    </row>
    <row r="818" spans="1:45" ht="24" customHeight="1">
      <c r="A818" s="10" t="s">
        <v>35</v>
      </c>
      <c r="B818" s="10" t="s">
        <v>1527</v>
      </c>
      <c r="C818" s="10"/>
      <c r="D818" s="42">
        <v>44825.459027777775</v>
      </c>
      <c r="E818" s="10">
        <v>2022</v>
      </c>
      <c r="F818" s="10">
        <f t="shared" si="48"/>
        <v>9</v>
      </c>
      <c r="G818" s="10">
        <f t="shared" si="49"/>
        <v>21</v>
      </c>
      <c r="H818" s="50">
        <f t="shared" si="50"/>
        <v>0.45902777777777781</v>
      </c>
      <c r="I818" s="38" t="s">
        <v>37</v>
      </c>
      <c r="J818" s="38" t="s">
        <v>3541</v>
      </c>
      <c r="K818" s="36">
        <v>11947</v>
      </c>
      <c r="L818" s="39">
        <v>44837.45952546296</v>
      </c>
      <c r="M818" s="38" t="s">
        <v>3483</v>
      </c>
      <c r="N818" s="38" t="s">
        <v>45</v>
      </c>
      <c r="O818" s="39">
        <v>44825.461041666669</v>
      </c>
      <c r="P818" s="38" t="s">
        <v>40</v>
      </c>
      <c r="Q818" s="38" t="s">
        <v>56</v>
      </c>
      <c r="R818" s="36">
        <v>1</v>
      </c>
      <c r="S818" s="38" t="s">
        <v>42</v>
      </c>
      <c r="T818" s="36">
        <v>1</v>
      </c>
      <c r="U818" s="38" t="s">
        <v>56</v>
      </c>
      <c r="V818" s="36">
        <v>6072</v>
      </c>
      <c r="W818" s="38" t="s">
        <v>682</v>
      </c>
      <c r="X818" s="38" t="s">
        <v>683</v>
      </c>
      <c r="Y818" s="38" t="s">
        <v>39</v>
      </c>
      <c r="Z818" s="38" t="s">
        <v>39</v>
      </c>
      <c r="AA818" s="39"/>
      <c r="AB818" s="38" t="s">
        <v>259</v>
      </c>
      <c r="AC818" s="10" t="str">
        <f>VLOOKUP(Data!$AB818,Name!$B:$F,2,FALSE)</f>
        <v>PMO</v>
      </c>
      <c r="AD818" s="10" t="str">
        <f>VLOOKUP(Data!$AB818,Name!$B:$F,3,FALSE)</f>
        <v>CRA</v>
      </c>
      <c r="AE818" s="10" t="str">
        <f>VLOOKUP(Data!$AB818,Name!$B:$F,4,FALSE)</f>
        <v>Second tier</v>
      </c>
      <c r="AF818" s="10" t="str">
        <f>VLOOKUP(Data!$AB818,Name!$B:$F,5,FALSE)</f>
        <v>Second tier</v>
      </c>
      <c r="AG818" s="38" t="s">
        <v>47</v>
      </c>
      <c r="AH818" s="38" t="s">
        <v>216</v>
      </c>
      <c r="AI818" s="38" t="s">
        <v>505</v>
      </c>
      <c r="AJ818" s="38" t="s">
        <v>3542</v>
      </c>
      <c r="AK818" s="38" t="s">
        <v>686</v>
      </c>
      <c r="AL818" s="43"/>
      <c r="AM818" s="38" t="s">
        <v>39</v>
      </c>
      <c r="AN818" s="38" t="s">
        <v>50</v>
      </c>
      <c r="AO818" s="44">
        <v>0</v>
      </c>
      <c r="AP818" s="39">
        <v>44827.500231481485</v>
      </c>
      <c r="AQ818" s="45" t="s">
        <v>56</v>
      </c>
      <c r="AR818">
        <f t="shared" si="51"/>
        <v>11</v>
      </c>
      <c r="AS818" s="35">
        <v>0.45902777777777781</v>
      </c>
    </row>
    <row r="819" spans="1:45" ht="24" customHeight="1">
      <c r="A819" s="10" t="s">
        <v>35</v>
      </c>
      <c r="B819" s="10" t="s">
        <v>1527</v>
      </c>
      <c r="C819" s="42">
        <v>44825.623611111114</v>
      </c>
      <c r="D819" s="42">
        <v>44825.46875</v>
      </c>
      <c r="E819" s="10">
        <v>2022</v>
      </c>
      <c r="F819" s="10">
        <f t="shared" si="48"/>
        <v>9</v>
      </c>
      <c r="G819" s="10">
        <f t="shared" si="49"/>
        <v>21</v>
      </c>
      <c r="H819" s="50">
        <f t="shared" si="50"/>
        <v>0.46875</v>
      </c>
      <c r="I819" s="40" t="s">
        <v>37</v>
      </c>
      <c r="J819" s="40" t="s">
        <v>3543</v>
      </c>
      <c r="K819" s="37">
        <v>11948</v>
      </c>
      <c r="L819" s="41">
        <v>44837.469363425924</v>
      </c>
      <c r="M819" s="40" t="s">
        <v>38</v>
      </c>
      <c r="N819" s="40" t="s">
        <v>39</v>
      </c>
      <c r="O819" s="41"/>
      <c r="P819" s="40" t="s">
        <v>40</v>
      </c>
      <c r="Q819" s="40" t="s">
        <v>56</v>
      </c>
      <c r="R819" s="37">
        <v>1</v>
      </c>
      <c r="S819" s="40" t="s">
        <v>42</v>
      </c>
      <c r="T819" s="37">
        <v>0</v>
      </c>
      <c r="U819" s="40" t="s">
        <v>56</v>
      </c>
      <c r="V819" s="37">
        <v>5789</v>
      </c>
      <c r="W819" s="40" t="s">
        <v>243</v>
      </c>
      <c r="X819" s="40" t="s">
        <v>244</v>
      </c>
      <c r="Y819" s="40" t="s">
        <v>45</v>
      </c>
      <c r="Z819" s="40" t="s">
        <v>3544</v>
      </c>
      <c r="AA819" s="41">
        <v>44825.623703703706</v>
      </c>
      <c r="AB819" s="40" t="s">
        <v>223</v>
      </c>
      <c r="AC819" s="10" t="str">
        <f>VLOOKUP(Data!$AB819,Name!$B:$F,2,FALSE)</f>
        <v>IT Support</v>
      </c>
      <c r="AD819" s="10" t="str">
        <f>VLOOKUP(Data!$AB819,Name!$B:$F,3,FALSE)</f>
        <v>Point IT</v>
      </c>
      <c r="AE819" s="10" t="str">
        <f>VLOOKUP(Data!$AB819,Name!$B:$F,4,FALSE)</f>
        <v>Second tier</v>
      </c>
      <c r="AF819" s="10" t="str">
        <f>VLOOKUP(Data!$AB819,Name!$B:$F,5,FALSE)</f>
        <v>Onsite</v>
      </c>
      <c r="AG819" s="40" t="s">
        <v>47</v>
      </c>
      <c r="AH819" s="40" t="s">
        <v>48</v>
      </c>
      <c r="AI819" s="40" t="s">
        <v>107</v>
      </c>
      <c r="AJ819" s="40" t="s">
        <v>3545</v>
      </c>
      <c r="AK819" s="40" t="s">
        <v>598</v>
      </c>
      <c r="AL819" s="46"/>
      <c r="AM819" s="40" t="s">
        <v>39</v>
      </c>
      <c r="AN819" s="40" t="s">
        <v>50</v>
      </c>
      <c r="AO819" s="47">
        <v>0</v>
      </c>
      <c r="AP819" s="41">
        <v>44825.623703703706</v>
      </c>
      <c r="AQ819" s="48" t="s">
        <v>56</v>
      </c>
      <c r="AR819">
        <f t="shared" si="51"/>
        <v>11</v>
      </c>
      <c r="AS819" s="35">
        <v>0.46875</v>
      </c>
    </row>
    <row r="820" spans="1:45" ht="24" hidden="1" customHeight="1">
      <c r="A820" s="10" t="s">
        <v>35</v>
      </c>
      <c r="B820" s="10" t="s">
        <v>73</v>
      </c>
      <c r="C820" s="42">
        <v>44825.683333333334</v>
      </c>
      <c r="D820" s="42">
        <v>44825.475694444445</v>
      </c>
      <c r="E820" s="10">
        <v>2022</v>
      </c>
      <c r="F820" s="10">
        <f t="shared" si="48"/>
        <v>9</v>
      </c>
      <c r="G820" s="10">
        <f t="shared" si="49"/>
        <v>21</v>
      </c>
      <c r="H820" s="50">
        <f t="shared" si="50"/>
        <v>0.47569444444444442</v>
      </c>
      <c r="I820" s="38" t="s">
        <v>37</v>
      </c>
      <c r="J820" s="38" t="s">
        <v>3546</v>
      </c>
      <c r="K820" s="36">
        <v>11949</v>
      </c>
      <c r="L820" s="39">
        <v>44837.534849537034</v>
      </c>
      <c r="M820" s="38" t="s">
        <v>38</v>
      </c>
      <c r="N820" s="38" t="s">
        <v>39</v>
      </c>
      <c r="O820" s="39"/>
      <c r="P820" s="38" t="s">
        <v>40</v>
      </c>
      <c r="Q820" s="38" t="s">
        <v>56</v>
      </c>
      <c r="R820" s="36">
        <v>1</v>
      </c>
      <c r="S820" s="38" t="s">
        <v>127</v>
      </c>
      <c r="T820" s="36">
        <v>0</v>
      </c>
      <c r="U820" s="38" t="s">
        <v>56</v>
      </c>
      <c r="V820" s="36">
        <v>6471</v>
      </c>
      <c r="W820" s="38" t="s">
        <v>412</v>
      </c>
      <c r="X820" s="38" t="s">
        <v>413</v>
      </c>
      <c r="Y820" s="38" t="s">
        <v>45</v>
      </c>
      <c r="Z820" s="38" t="s">
        <v>3547</v>
      </c>
      <c r="AA820" s="39">
        <v>44825.624849537038</v>
      </c>
      <c r="AB820" s="38" t="s">
        <v>51</v>
      </c>
      <c r="AC820" s="10" t="str">
        <f>VLOOKUP(Data!$AB820,Name!$B:$F,2,FALSE)</f>
        <v>IT Support</v>
      </c>
      <c r="AD820" s="10" t="str">
        <f>VLOOKUP(Data!$AB820,Name!$B:$F,3,FALSE)</f>
        <v>Point IT</v>
      </c>
      <c r="AE820" s="10" t="str">
        <f>VLOOKUP(Data!$AB820,Name!$B:$F,4,FALSE)</f>
        <v>Second tier</v>
      </c>
      <c r="AF820" s="10" t="str">
        <f>VLOOKUP(Data!$AB820,Name!$B:$F,5,FALSE)</f>
        <v>Onsite</v>
      </c>
      <c r="AG820" s="38" t="s">
        <v>47</v>
      </c>
      <c r="AH820" s="38" t="s">
        <v>48</v>
      </c>
      <c r="AI820" s="38" t="s">
        <v>77</v>
      </c>
      <c r="AJ820" s="38" t="s">
        <v>3548</v>
      </c>
      <c r="AK820" s="38" t="s">
        <v>579</v>
      </c>
      <c r="AL820" s="43"/>
      <c r="AM820" s="38" t="s">
        <v>39</v>
      </c>
      <c r="AN820" s="38" t="s">
        <v>50</v>
      </c>
      <c r="AO820" s="44">
        <v>0</v>
      </c>
      <c r="AP820" s="39">
        <v>44825.68346064815</v>
      </c>
      <c r="AQ820" s="45" t="s">
        <v>56</v>
      </c>
      <c r="AR820">
        <f t="shared" si="51"/>
        <v>11</v>
      </c>
      <c r="AS820" s="35">
        <v>0.47569444444444442</v>
      </c>
    </row>
    <row r="821" spans="1:45" ht="24" hidden="1" customHeight="1">
      <c r="A821" s="10" t="s">
        <v>35</v>
      </c>
      <c r="B821" s="10" t="s">
        <v>171</v>
      </c>
      <c r="C821" s="42">
        <v>44825.683333333334</v>
      </c>
      <c r="D821" s="42">
        <v>44825.475694444445</v>
      </c>
      <c r="E821" s="10">
        <v>2022</v>
      </c>
      <c r="F821" s="10">
        <f t="shared" si="48"/>
        <v>9</v>
      </c>
      <c r="G821" s="10">
        <f t="shared" si="49"/>
        <v>21</v>
      </c>
      <c r="H821" s="50">
        <f t="shared" si="50"/>
        <v>0.47569444444444442</v>
      </c>
      <c r="I821" s="40" t="s">
        <v>37</v>
      </c>
      <c r="J821" s="40" t="s">
        <v>3549</v>
      </c>
      <c r="K821" s="37">
        <v>11950</v>
      </c>
      <c r="L821" s="41">
        <v>44837.542199074072</v>
      </c>
      <c r="M821" s="40" t="s">
        <v>3550</v>
      </c>
      <c r="N821" s="40" t="s">
        <v>45</v>
      </c>
      <c r="O821" s="41">
        <v>44825.487245370372</v>
      </c>
      <c r="P821" s="40" t="s">
        <v>40</v>
      </c>
      <c r="Q821" s="40" t="s">
        <v>56</v>
      </c>
      <c r="R821" s="37">
        <v>1</v>
      </c>
      <c r="S821" s="40" t="s">
        <v>42</v>
      </c>
      <c r="T821" s="37">
        <v>1</v>
      </c>
      <c r="U821" s="40" t="s">
        <v>56</v>
      </c>
      <c r="V821" s="37">
        <v>6212</v>
      </c>
      <c r="W821" s="40" t="s">
        <v>1032</v>
      </c>
      <c r="X821" s="40" t="s">
        <v>1033</v>
      </c>
      <c r="Y821" s="40" t="s">
        <v>45</v>
      </c>
      <c r="Z821" s="40" t="s">
        <v>2401</v>
      </c>
      <c r="AA821" s="41">
        <v>44825.617476851854</v>
      </c>
      <c r="AB821" s="40" t="s">
        <v>81</v>
      </c>
      <c r="AC821" s="10" t="str">
        <f>VLOOKUP(Data!$AB821,Name!$B:$F,2,FALSE)</f>
        <v>IT Support</v>
      </c>
      <c r="AD821" s="10" t="str">
        <f>VLOOKUP(Data!$AB821,Name!$B:$F,3,FALSE)</f>
        <v>Point IT</v>
      </c>
      <c r="AE821" s="10" t="str">
        <f>VLOOKUP(Data!$AB821,Name!$B:$F,4,FALSE)</f>
        <v>Second tier</v>
      </c>
      <c r="AF821" s="10" t="str">
        <f>VLOOKUP(Data!$AB821,Name!$B:$F,5,FALSE)</f>
        <v>Onsite</v>
      </c>
      <c r="AG821" s="40" t="s">
        <v>47</v>
      </c>
      <c r="AH821" s="40" t="s">
        <v>48</v>
      </c>
      <c r="AI821" s="40" t="s">
        <v>190</v>
      </c>
      <c r="AJ821" s="40" t="s">
        <v>3551</v>
      </c>
      <c r="AK821" s="40" t="s">
        <v>613</v>
      </c>
      <c r="AL821" s="46"/>
      <c r="AM821" s="40" t="s">
        <v>39</v>
      </c>
      <c r="AN821" s="40" t="s">
        <v>50</v>
      </c>
      <c r="AO821" s="47">
        <v>0</v>
      </c>
      <c r="AP821" s="41">
        <v>44825.683865740742</v>
      </c>
      <c r="AQ821" s="48" t="s">
        <v>41</v>
      </c>
      <c r="AR821">
        <f t="shared" si="51"/>
        <v>11</v>
      </c>
      <c r="AS821" s="35">
        <v>0.47569444444444442</v>
      </c>
    </row>
    <row r="822" spans="1:45" ht="24" customHeight="1">
      <c r="A822" s="10" t="s">
        <v>35</v>
      </c>
      <c r="B822" s="10" t="s">
        <v>1527</v>
      </c>
      <c r="C822" s="42">
        <v>44825.511111111111</v>
      </c>
      <c r="D822" s="42">
        <v>44825.475694444445</v>
      </c>
      <c r="E822" s="10">
        <v>2022</v>
      </c>
      <c r="F822" s="10">
        <f t="shared" si="48"/>
        <v>9</v>
      </c>
      <c r="G822" s="10">
        <f t="shared" si="49"/>
        <v>21</v>
      </c>
      <c r="H822" s="50">
        <f t="shared" si="50"/>
        <v>0.47569444444444442</v>
      </c>
      <c r="I822" s="38" t="s">
        <v>37</v>
      </c>
      <c r="J822" s="38" t="s">
        <v>39</v>
      </c>
      <c r="K822" s="36">
        <v>11951</v>
      </c>
      <c r="L822" s="39">
        <v>44830.351064814815</v>
      </c>
      <c r="M822" s="38" t="s">
        <v>38</v>
      </c>
      <c r="N822" s="38" t="s">
        <v>39</v>
      </c>
      <c r="O822" s="39"/>
      <c r="P822" s="38" t="s">
        <v>40</v>
      </c>
      <c r="Q822" s="38" t="s">
        <v>56</v>
      </c>
      <c r="R822" s="36">
        <v>1</v>
      </c>
      <c r="S822" s="38" t="s">
        <v>119</v>
      </c>
      <c r="T822" s="36">
        <v>0</v>
      </c>
      <c r="U822" s="38" t="s">
        <v>41</v>
      </c>
      <c r="V822" s="36">
        <v>808321481</v>
      </c>
      <c r="W822" s="38" t="s">
        <v>169</v>
      </c>
      <c r="X822" s="38" t="s">
        <v>170</v>
      </c>
      <c r="Y822" s="38" t="s">
        <v>45</v>
      </c>
      <c r="Z822" s="38" t="s">
        <v>3552</v>
      </c>
      <c r="AA822" s="39">
        <v>44825.511550925927</v>
      </c>
      <c r="AB822" s="38" t="s">
        <v>96</v>
      </c>
      <c r="AC822" s="10" t="str">
        <f>VLOOKUP(Data!$AB822,Name!$B:$F,2,FALSE)</f>
        <v>E-sarabun</v>
      </c>
      <c r="AD822" s="10" t="str">
        <f>VLOOKUP(Data!$AB822,Name!$B:$F,3,FALSE)</f>
        <v>CRA</v>
      </c>
      <c r="AE822" s="10" t="str">
        <f>VLOOKUP(Data!$AB822,Name!$B:$F,4,FALSE)</f>
        <v>Second tier</v>
      </c>
      <c r="AF822" s="10" t="str">
        <f>VLOOKUP(Data!$AB822,Name!$B:$F,5,FALSE)</f>
        <v>Second tier</v>
      </c>
      <c r="AG822" s="38" t="s">
        <v>47</v>
      </c>
      <c r="AH822" s="38" t="s">
        <v>48</v>
      </c>
      <c r="AI822" s="38" t="s">
        <v>97</v>
      </c>
      <c r="AJ822" s="38" t="s">
        <v>1674</v>
      </c>
      <c r="AK822" s="38" t="s">
        <v>621</v>
      </c>
      <c r="AL822" s="43"/>
      <c r="AM822" s="38" t="s">
        <v>39</v>
      </c>
      <c r="AN822" s="38" t="s">
        <v>53</v>
      </c>
      <c r="AO822" s="44">
        <v>0</v>
      </c>
      <c r="AP822" s="39">
        <v>44825.511550925927</v>
      </c>
      <c r="AQ822" s="45" t="s">
        <v>56</v>
      </c>
      <c r="AR822">
        <f t="shared" si="51"/>
        <v>11</v>
      </c>
      <c r="AS822" s="35">
        <v>0.47569444444444442</v>
      </c>
    </row>
    <row r="823" spans="1:45" ht="24" hidden="1" customHeight="1">
      <c r="A823" s="10" t="s">
        <v>35</v>
      </c>
      <c r="B823" s="10" t="s">
        <v>73</v>
      </c>
      <c r="C823" s="42">
        <v>44826.425694444442</v>
      </c>
      <c r="D823" s="42">
        <v>44825.491666666669</v>
      </c>
      <c r="E823" s="10">
        <v>2022</v>
      </c>
      <c r="F823" s="10">
        <f t="shared" si="48"/>
        <v>9</v>
      </c>
      <c r="G823" s="10">
        <f t="shared" si="49"/>
        <v>21</v>
      </c>
      <c r="H823" s="50">
        <f t="shared" si="50"/>
        <v>0.4916666666666667</v>
      </c>
      <c r="I823" s="40" t="s">
        <v>37</v>
      </c>
      <c r="J823" s="40" t="s">
        <v>3553</v>
      </c>
      <c r="K823" s="37">
        <v>11952</v>
      </c>
      <c r="L823" s="41">
        <v>44837.592476851853</v>
      </c>
      <c r="M823" s="40" t="s">
        <v>424</v>
      </c>
      <c r="N823" s="40" t="s">
        <v>45</v>
      </c>
      <c r="O823" s="41">
        <v>44825.497083333335</v>
      </c>
      <c r="P823" s="40" t="s">
        <v>40</v>
      </c>
      <c r="Q823" s="40" t="s">
        <v>56</v>
      </c>
      <c r="R823" s="37">
        <v>1</v>
      </c>
      <c r="S823" s="40" t="s">
        <v>488</v>
      </c>
      <c r="T823" s="37">
        <v>1</v>
      </c>
      <c r="U823" s="40" t="s">
        <v>56</v>
      </c>
      <c r="V823" s="37">
        <v>8483</v>
      </c>
      <c r="W823" s="40" t="s">
        <v>3554</v>
      </c>
      <c r="X823" s="40" t="s">
        <v>3555</v>
      </c>
      <c r="Y823" s="40" t="s">
        <v>45</v>
      </c>
      <c r="Z823" s="40" t="s">
        <v>3556</v>
      </c>
      <c r="AA823" s="41">
        <v>44825.701215277775</v>
      </c>
      <c r="AB823" s="40" t="s">
        <v>67</v>
      </c>
      <c r="AC823" s="10" t="str">
        <f>VLOOKUP(Data!$AB823,Name!$B:$F,2,FALSE)</f>
        <v>IT Support</v>
      </c>
      <c r="AD823" s="10" t="str">
        <f>VLOOKUP(Data!$AB823,Name!$B:$F,3,FALSE)</f>
        <v>Point IT</v>
      </c>
      <c r="AE823" s="10" t="str">
        <f>VLOOKUP(Data!$AB823,Name!$B:$F,4,FALSE)</f>
        <v>Second tier</v>
      </c>
      <c r="AF823" s="10" t="str">
        <f>VLOOKUP(Data!$AB823,Name!$B:$F,5,FALSE)</f>
        <v>Onsite</v>
      </c>
      <c r="AG823" s="40" t="s">
        <v>47</v>
      </c>
      <c r="AH823" s="40" t="s">
        <v>48</v>
      </c>
      <c r="AI823" s="40" t="s">
        <v>77</v>
      </c>
      <c r="AJ823" s="40" t="s">
        <v>3557</v>
      </c>
      <c r="AK823" s="40" t="s">
        <v>517</v>
      </c>
      <c r="AL823" s="46"/>
      <c r="AM823" s="40" t="s">
        <v>39</v>
      </c>
      <c r="AN823" s="40" t="s">
        <v>50</v>
      </c>
      <c r="AO823" s="47">
        <v>0</v>
      </c>
      <c r="AP823" s="41">
        <v>44826.425810185188</v>
      </c>
      <c r="AQ823" s="48" t="s">
        <v>56</v>
      </c>
      <c r="AR823">
        <f t="shared" si="51"/>
        <v>11</v>
      </c>
      <c r="AS823" s="35">
        <v>0.4916666666666667</v>
      </c>
    </row>
    <row r="824" spans="1:45" ht="24" hidden="1" customHeight="1">
      <c r="A824" s="10" t="s">
        <v>35</v>
      </c>
      <c r="B824" s="10" t="s">
        <v>329</v>
      </c>
      <c r="C824" s="42">
        <v>44829.65</v>
      </c>
      <c r="D824" s="42">
        <v>44825.494444444441</v>
      </c>
      <c r="E824" s="10">
        <v>2022</v>
      </c>
      <c r="F824" s="10">
        <f t="shared" si="48"/>
        <v>9</v>
      </c>
      <c r="G824" s="10">
        <f t="shared" si="49"/>
        <v>21</v>
      </c>
      <c r="H824" s="50">
        <f t="shared" si="50"/>
        <v>0.49444444444444446</v>
      </c>
      <c r="I824" s="38" t="s">
        <v>37</v>
      </c>
      <c r="J824" s="38" t="s">
        <v>3558</v>
      </c>
      <c r="K824" s="36">
        <v>11953</v>
      </c>
      <c r="L824" s="39">
        <v>44837.555555555555</v>
      </c>
      <c r="M824" s="38" t="s">
        <v>3559</v>
      </c>
      <c r="N824" s="38" t="s">
        <v>45</v>
      </c>
      <c r="O824" s="39">
        <v>44825.49900462963</v>
      </c>
      <c r="P824" s="38" t="s">
        <v>40</v>
      </c>
      <c r="Q824" s="38" t="s">
        <v>56</v>
      </c>
      <c r="R824" s="36">
        <v>2</v>
      </c>
      <c r="S824" s="38" t="s">
        <v>518</v>
      </c>
      <c r="T824" s="36">
        <v>1</v>
      </c>
      <c r="U824" s="38" t="s">
        <v>56</v>
      </c>
      <c r="V824" s="36">
        <v>6471</v>
      </c>
      <c r="W824" s="38" t="s">
        <v>412</v>
      </c>
      <c r="X824" s="38" t="s">
        <v>413</v>
      </c>
      <c r="Y824" s="38" t="s">
        <v>45</v>
      </c>
      <c r="Z824" s="38" t="s">
        <v>3560</v>
      </c>
      <c r="AA824" s="39">
        <v>44827.647951388892</v>
      </c>
      <c r="AB824" s="38" t="s">
        <v>215</v>
      </c>
      <c r="AC824" s="10" t="str">
        <f>VLOOKUP(Data!$AB824,Name!$B:$F,2,FALSE)</f>
        <v>IT Support</v>
      </c>
      <c r="AD824" s="10" t="str">
        <f>VLOOKUP(Data!$AB824,Name!$B:$F,3,FALSE)</f>
        <v>CRA</v>
      </c>
      <c r="AE824" s="10" t="str">
        <f>VLOOKUP(Data!$AB824,Name!$B:$F,4,FALSE)</f>
        <v>Second tier</v>
      </c>
      <c r="AF824" s="10" t="str">
        <f>VLOOKUP(Data!$AB824,Name!$B:$F,5,FALSE)</f>
        <v>Onsite</v>
      </c>
      <c r="AG824" s="38" t="s">
        <v>47</v>
      </c>
      <c r="AH824" s="38" t="s">
        <v>48</v>
      </c>
      <c r="AI824" s="38" t="s">
        <v>425</v>
      </c>
      <c r="AJ824" s="38" t="s">
        <v>242</v>
      </c>
      <c r="AK824" s="38" t="s">
        <v>579</v>
      </c>
      <c r="AL824" s="43"/>
      <c r="AM824" s="38" t="s">
        <v>39</v>
      </c>
      <c r="AN824" s="38" t="s">
        <v>53</v>
      </c>
      <c r="AO824" s="44">
        <v>0</v>
      </c>
      <c r="AP824" s="39">
        <v>44829.650578703702</v>
      </c>
      <c r="AQ824" s="45" t="s">
        <v>56</v>
      </c>
      <c r="AR824">
        <f t="shared" si="51"/>
        <v>11</v>
      </c>
      <c r="AS824" s="35">
        <v>0.49444444444444446</v>
      </c>
    </row>
    <row r="825" spans="1:45" ht="24" customHeight="1">
      <c r="A825" s="10" t="s">
        <v>35</v>
      </c>
      <c r="B825" s="10" t="s">
        <v>1527</v>
      </c>
      <c r="C825" s="42">
        <v>44825.579861111109</v>
      </c>
      <c r="D825" s="42">
        <v>44825.501388888886</v>
      </c>
      <c r="E825" s="10">
        <v>2022</v>
      </c>
      <c r="F825" s="10">
        <f t="shared" si="48"/>
        <v>9</v>
      </c>
      <c r="G825" s="10">
        <f t="shared" si="49"/>
        <v>21</v>
      </c>
      <c r="H825" s="50">
        <f t="shared" si="50"/>
        <v>0.50138888888888888</v>
      </c>
      <c r="I825" s="40" t="s">
        <v>37</v>
      </c>
      <c r="J825" s="40" t="s">
        <v>39</v>
      </c>
      <c r="K825" s="37">
        <v>11954</v>
      </c>
      <c r="L825" s="41">
        <v>44830.376956018517</v>
      </c>
      <c r="M825" s="40" t="s">
        <v>38</v>
      </c>
      <c r="N825" s="40" t="s">
        <v>39</v>
      </c>
      <c r="O825" s="41"/>
      <c r="P825" s="40" t="s">
        <v>40</v>
      </c>
      <c r="Q825" s="40" t="s">
        <v>56</v>
      </c>
      <c r="R825" s="37">
        <v>1</v>
      </c>
      <c r="S825" s="40" t="s">
        <v>135</v>
      </c>
      <c r="T825" s="37">
        <v>0</v>
      </c>
      <c r="U825" s="40" t="s">
        <v>41</v>
      </c>
      <c r="V825" s="37">
        <v>6797</v>
      </c>
      <c r="W825" s="40" t="s">
        <v>1094</v>
      </c>
      <c r="X825" s="40" t="s">
        <v>1095</v>
      </c>
      <c r="Y825" s="40" t="s">
        <v>45</v>
      </c>
      <c r="Z825" s="40" t="s">
        <v>3561</v>
      </c>
      <c r="AA825" s="41">
        <v>44825.580104166664</v>
      </c>
      <c r="AB825" s="40" t="s">
        <v>96</v>
      </c>
      <c r="AC825" s="10" t="str">
        <f>VLOOKUP(Data!$AB825,Name!$B:$F,2,FALSE)</f>
        <v>E-sarabun</v>
      </c>
      <c r="AD825" s="10" t="str">
        <f>VLOOKUP(Data!$AB825,Name!$B:$F,3,FALSE)</f>
        <v>CRA</v>
      </c>
      <c r="AE825" s="10" t="str">
        <f>VLOOKUP(Data!$AB825,Name!$B:$F,4,FALSE)</f>
        <v>Second tier</v>
      </c>
      <c r="AF825" s="10" t="str">
        <f>VLOOKUP(Data!$AB825,Name!$B:$F,5,FALSE)</f>
        <v>Second tier</v>
      </c>
      <c r="AG825" s="40" t="s">
        <v>47</v>
      </c>
      <c r="AH825" s="40" t="s">
        <v>48</v>
      </c>
      <c r="AI825" s="40" t="s">
        <v>97</v>
      </c>
      <c r="AJ825" s="40" t="s">
        <v>3562</v>
      </c>
      <c r="AK825" s="40" t="s">
        <v>3563</v>
      </c>
      <c r="AL825" s="46"/>
      <c r="AM825" s="40" t="s">
        <v>39</v>
      </c>
      <c r="AN825" s="40" t="s">
        <v>53</v>
      </c>
      <c r="AO825" s="47">
        <v>0</v>
      </c>
      <c r="AP825" s="41">
        <v>44825.580104166664</v>
      </c>
      <c r="AQ825" s="48" t="s">
        <v>41</v>
      </c>
      <c r="AR825">
        <f t="shared" si="51"/>
        <v>12</v>
      </c>
      <c r="AS825" s="35">
        <v>0.50138888888888888</v>
      </c>
    </row>
    <row r="826" spans="1:45" ht="24" hidden="1" customHeight="1">
      <c r="A826" s="10" t="s">
        <v>35</v>
      </c>
      <c r="B826" s="10" t="s">
        <v>982</v>
      </c>
      <c r="C826" s="10"/>
      <c r="D826" s="42">
        <v>44825.506249999999</v>
      </c>
      <c r="E826" s="10">
        <v>2022</v>
      </c>
      <c r="F826" s="10">
        <f t="shared" si="48"/>
        <v>9</v>
      </c>
      <c r="G826" s="10">
        <f t="shared" si="49"/>
        <v>21</v>
      </c>
      <c r="H826" s="50">
        <f t="shared" si="50"/>
        <v>0.50624999999999998</v>
      </c>
      <c r="I826" s="38" t="s">
        <v>37</v>
      </c>
      <c r="J826" s="38" t="s">
        <v>39</v>
      </c>
      <c r="K826" s="36">
        <v>11955</v>
      </c>
      <c r="L826" s="39">
        <v>44830.381724537037</v>
      </c>
      <c r="M826" s="38" t="s">
        <v>38</v>
      </c>
      <c r="N826" s="38" t="s">
        <v>39</v>
      </c>
      <c r="O826" s="39"/>
      <c r="P826" s="38" t="s">
        <v>40</v>
      </c>
      <c r="Q826" s="38" t="s">
        <v>56</v>
      </c>
      <c r="R826" s="36">
        <v>1</v>
      </c>
      <c r="S826" s="38" t="s">
        <v>39</v>
      </c>
      <c r="T826" s="36">
        <v>0</v>
      </c>
      <c r="U826" s="38" t="s">
        <v>41</v>
      </c>
      <c r="V826" s="36">
        <v>6312</v>
      </c>
      <c r="W826" s="38" t="s">
        <v>194</v>
      </c>
      <c r="X826" s="38" t="s">
        <v>195</v>
      </c>
      <c r="Y826" s="38" t="s">
        <v>39</v>
      </c>
      <c r="Z826" s="38" t="s">
        <v>39</v>
      </c>
      <c r="AA826" s="39"/>
      <c r="AB826" s="38" t="s">
        <v>535</v>
      </c>
      <c r="AC826" s="10" t="str">
        <f>VLOOKUP(Data!$AB826,Name!$B:$F,2,FALSE)</f>
        <v>ปรึกษาเทคโนโลยีสารสนเทศ ด้านบริหารโครงการขนาดใหญ่</v>
      </c>
      <c r="AD826" s="10" t="str">
        <f>VLOOKUP(Data!$AB826,Name!$B:$F,3,FALSE)</f>
        <v>CRA</v>
      </c>
      <c r="AE826" s="10" t="str">
        <f>VLOOKUP(Data!$AB826,Name!$B:$F,4,FALSE)</f>
        <v>Second tier</v>
      </c>
      <c r="AF826" s="10" t="str">
        <f>VLOOKUP(Data!$AB826,Name!$B:$F,5,FALSE)</f>
        <v>Second tier</v>
      </c>
      <c r="AG826" s="38" t="s">
        <v>47</v>
      </c>
      <c r="AH826" s="38" t="s">
        <v>216</v>
      </c>
      <c r="AI826" s="38" t="s">
        <v>983</v>
      </c>
      <c r="AJ826" s="38" t="s">
        <v>3564</v>
      </c>
      <c r="AK826" s="38" t="s">
        <v>1349</v>
      </c>
      <c r="AL826" s="43"/>
      <c r="AM826" s="38" t="s">
        <v>39</v>
      </c>
      <c r="AN826" s="38" t="s">
        <v>53</v>
      </c>
      <c r="AO826" s="44">
        <v>0</v>
      </c>
      <c r="AP826" s="39">
        <v>44832.706793981481</v>
      </c>
      <c r="AQ826" s="45" t="s">
        <v>56</v>
      </c>
      <c r="AR826">
        <f t="shared" si="51"/>
        <v>12</v>
      </c>
      <c r="AS826" s="35">
        <v>0.50624999999999998</v>
      </c>
    </row>
    <row r="827" spans="1:45" ht="24" customHeight="1">
      <c r="A827" s="10" t="s">
        <v>35</v>
      </c>
      <c r="B827" s="10" t="s">
        <v>1527</v>
      </c>
      <c r="C827" s="42">
        <v>44825.556944444441</v>
      </c>
      <c r="D827" s="42">
        <v>44825.537499999999</v>
      </c>
      <c r="E827" s="10">
        <v>2022</v>
      </c>
      <c r="F827" s="10">
        <f t="shared" si="48"/>
        <v>9</v>
      </c>
      <c r="G827" s="10">
        <f t="shared" si="49"/>
        <v>21</v>
      </c>
      <c r="H827" s="50">
        <f t="shared" si="50"/>
        <v>0.53749999999999998</v>
      </c>
      <c r="I827" s="40" t="s">
        <v>37</v>
      </c>
      <c r="J827" s="40" t="s">
        <v>39</v>
      </c>
      <c r="K827" s="37">
        <v>11956</v>
      </c>
      <c r="L827" s="41">
        <v>44830.413101851853</v>
      </c>
      <c r="M827" s="40" t="s">
        <v>3565</v>
      </c>
      <c r="N827" s="40" t="s">
        <v>45</v>
      </c>
      <c r="O827" s="41">
        <v>44825.552361111113</v>
      </c>
      <c r="P827" s="40" t="s">
        <v>40</v>
      </c>
      <c r="Q827" s="40" t="s">
        <v>56</v>
      </c>
      <c r="R827" s="37">
        <v>1</v>
      </c>
      <c r="S827" s="40" t="s">
        <v>119</v>
      </c>
      <c r="T827" s="37">
        <v>1</v>
      </c>
      <c r="U827" s="40" t="s">
        <v>41</v>
      </c>
      <c r="V827" s="37">
        <v>6706</v>
      </c>
      <c r="W827" s="40" t="s">
        <v>400</v>
      </c>
      <c r="X827" s="40" t="s">
        <v>401</v>
      </c>
      <c r="Y827" s="40" t="s">
        <v>45</v>
      </c>
      <c r="Z827" s="40" t="s">
        <v>3566</v>
      </c>
      <c r="AA827" s="41">
        <v>44825.557025462964</v>
      </c>
      <c r="AB827" s="40" t="s">
        <v>110</v>
      </c>
      <c r="AC827" s="10" t="str">
        <f>VLOOKUP(Data!$AB827,Name!$B:$F,2,FALSE)</f>
        <v>E-sarabun</v>
      </c>
      <c r="AD827" s="10" t="str">
        <f>VLOOKUP(Data!$AB827,Name!$B:$F,3,FALSE)</f>
        <v>CRA</v>
      </c>
      <c r="AE827" s="10" t="str">
        <f>VLOOKUP(Data!$AB827,Name!$B:$F,4,FALSE)</f>
        <v>Second tier</v>
      </c>
      <c r="AF827" s="10" t="str">
        <f>VLOOKUP(Data!$AB827,Name!$B:$F,5,FALSE)</f>
        <v>Second tier</v>
      </c>
      <c r="AG827" s="40" t="s">
        <v>47</v>
      </c>
      <c r="AH827" s="40" t="s">
        <v>48</v>
      </c>
      <c r="AI827" s="40" t="s">
        <v>97</v>
      </c>
      <c r="AJ827" s="40" t="s">
        <v>1060</v>
      </c>
      <c r="AK827" s="40" t="s">
        <v>534</v>
      </c>
      <c r="AL827" s="46"/>
      <c r="AM827" s="40" t="s">
        <v>39</v>
      </c>
      <c r="AN827" s="40" t="s">
        <v>53</v>
      </c>
      <c r="AO827" s="47">
        <v>0</v>
      </c>
      <c r="AP827" s="41">
        <v>44825.557025462964</v>
      </c>
      <c r="AQ827" s="48" t="s">
        <v>56</v>
      </c>
      <c r="AR827">
        <f t="shared" si="51"/>
        <v>12</v>
      </c>
      <c r="AS827" s="35">
        <v>0.53749999999999998</v>
      </c>
    </row>
    <row r="828" spans="1:45" ht="24" hidden="1" customHeight="1">
      <c r="A828" s="10" t="s">
        <v>35</v>
      </c>
      <c r="B828" s="10" t="s">
        <v>73</v>
      </c>
      <c r="C828" s="42">
        <v>44825.68472222222</v>
      </c>
      <c r="D828" s="42">
        <v>44825.548611111109</v>
      </c>
      <c r="E828" s="10">
        <v>2022</v>
      </c>
      <c r="F828" s="10">
        <f t="shared" si="48"/>
        <v>9</v>
      </c>
      <c r="G828" s="10">
        <f t="shared" si="49"/>
        <v>21</v>
      </c>
      <c r="H828" s="50">
        <f t="shared" si="50"/>
        <v>0.54861111111111105</v>
      </c>
      <c r="I828" s="38" t="s">
        <v>37</v>
      </c>
      <c r="J828" s="38" t="s">
        <v>3567</v>
      </c>
      <c r="K828" s="36">
        <v>11957</v>
      </c>
      <c r="L828" s="39">
        <v>44837.550335648149</v>
      </c>
      <c r="M828" s="38" t="s">
        <v>38</v>
      </c>
      <c r="N828" s="38" t="s">
        <v>39</v>
      </c>
      <c r="O828" s="39"/>
      <c r="P828" s="38" t="s">
        <v>40</v>
      </c>
      <c r="Q828" s="38" t="s">
        <v>56</v>
      </c>
      <c r="R828" s="36">
        <v>1</v>
      </c>
      <c r="S828" s="38" t="s">
        <v>42</v>
      </c>
      <c r="T828" s="36">
        <v>0</v>
      </c>
      <c r="U828" s="38" t="s">
        <v>56</v>
      </c>
      <c r="V828" s="36">
        <v>8633</v>
      </c>
      <c r="W828" s="38" t="s">
        <v>3568</v>
      </c>
      <c r="X828" s="38" t="s">
        <v>3569</v>
      </c>
      <c r="Y828" s="38" t="s">
        <v>45</v>
      </c>
      <c r="Z828" s="38" t="s">
        <v>3570</v>
      </c>
      <c r="AA828" s="39">
        <v>44825.683506944442</v>
      </c>
      <c r="AB828" s="38" t="s">
        <v>58</v>
      </c>
      <c r="AC828" s="10" t="str">
        <f>VLOOKUP(Data!$AB828,Name!$B:$F,2,FALSE)</f>
        <v>IT Support</v>
      </c>
      <c r="AD828" s="10" t="str">
        <f>VLOOKUP(Data!$AB828,Name!$B:$F,3,FALSE)</f>
        <v>Point IT</v>
      </c>
      <c r="AE828" s="10" t="str">
        <f>VLOOKUP(Data!$AB828,Name!$B:$F,4,FALSE)</f>
        <v>Second tier</v>
      </c>
      <c r="AF828" s="10" t="str">
        <f>VLOOKUP(Data!$AB828,Name!$B:$F,5,FALSE)</f>
        <v>Onsite</v>
      </c>
      <c r="AG828" s="38" t="s">
        <v>47</v>
      </c>
      <c r="AH828" s="38" t="s">
        <v>48</v>
      </c>
      <c r="AI828" s="38" t="s">
        <v>77</v>
      </c>
      <c r="AJ828" s="38" t="s">
        <v>3571</v>
      </c>
      <c r="AK828" s="38" t="s">
        <v>786</v>
      </c>
      <c r="AL828" s="43">
        <v>44686</v>
      </c>
      <c r="AM828" s="38" t="s">
        <v>39</v>
      </c>
      <c r="AN828" s="38" t="s">
        <v>50</v>
      </c>
      <c r="AO828" s="44">
        <v>0</v>
      </c>
      <c r="AP828" s="39">
        <v>44825.696261574078</v>
      </c>
      <c r="AQ828" s="45" t="s">
        <v>56</v>
      </c>
      <c r="AR828">
        <f t="shared" si="51"/>
        <v>13</v>
      </c>
      <c r="AS828" s="35">
        <v>0.54861111111111105</v>
      </c>
    </row>
    <row r="829" spans="1:45" ht="24" hidden="1" customHeight="1">
      <c r="A829" s="10" t="s">
        <v>35</v>
      </c>
      <c r="B829" s="10" t="s">
        <v>329</v>
      </c>
      <c r="C829" s="10"/>
      <c r="D829" s="42">
        <v>44825.549305555556</v>
      </c>
      <c r="E829" s="10">
        <v>2022</v>
      </c>
      <c r="F829" s="10">
        <f t="shared" si="48"/>
        <v>9</v>
      </c>
      <c r="G829" s="10">
        <f t="shared" si="49"/>
        <v>21</v>
      </c>
      <c r="H829" s="50">
        <f t="shared" si="50"/>
        <v>0.5493055555555556</v>
      </c>
      <c r="I829" s="40" t="s">
        <v>37</v>
      </c>
      <c r="J829" s="40" t="s">
        <v>39</v>
      </c>
      <c r="K829" s="37">
        <v>11958</v>
      </c>
      <c r="L829" s="41">
        <v>44830.424733796295</v>
      </c>
      <c r="M829" s="40" t="s">
        <v>1634</v>
      </c>
      <c r="N829" s="40" t="s">
        <v>45</v>
      </c>
      <c r="O829" s="41">
        <v>44825.557164351849</v>
      </c>
      <c r="P829" s="40" t="s">
        <v>40</v>
      </c>
      <c r="Q829" s="40" t="s">
        <v>56</v>
      </c>
      <c r="R829" s="37">
        <v>1</v>
      </c>
      <c r="S829" s="40" t="s">
        <v>39</v>
      </c>
      <c r="T829" s="37">
        <v>1</v>
      </c>
      <c r="U829" s="40" t="s">
        <v>41</v>
      </c>
      <c r="V829" s="37">
        <v>6375</v>
      </c>
      <c r="W829" s="40" t="s">
        <v>1068</v>
      </c>
      <c r="X829" s="40" t="s">
        <v>1693</v>
      </c>
      <c r="Y829" s="40" t="s">
        <v>39</v>
      </c>
      <c r="Z829" s="40" t="s">
        <v>39</v>
      </c>
      <c r="AA829" s="41"/>
      <c r="AB829" s="40" t="s">
        <v>259</v>
      </c>
      <c r="AC829" s="10" t="str">
        <f>VLOOKUP(Data!$AB829,Name!$B:$F,2,FALSE)</f>
        <v>PMO</v>
      </c>
      <c r="AD829" s="10" t="str">
        <f>VLOOKUP(Data!$AB829,Name!$B:$F,3,FALSE)</f>
        <v>CRA</v>
      </c>
      <c r="AE829" s="10" t="str">
        <f>VLOOKUP(Data!$AB829,Name!$B:$F,4,FALSE)</f>
        <v>Second tier</v>
      </c>
      <c r="AF829" s="10" t="str">
        <f>VLOOKUP(Data!$AB829,Name!$B:$F,5,FALSE)</f>
        <v>Second tier</v>
      </c>
      <c r="AG829" s="40" t="s">
        <v>47</v>
      </c>
      <c r="AH829" s="40" t="s">
        <v>160</v>
      </c>
      <c r="AI829" s="40" t="s">
        <v>330</v>
      </c>
      <c r="AJ829" s="40" t="s">
        <v>3572</v>
      </c>
      <c r="AK829" s="40" t="s">
        <v>539</v>
      </c>
      <c r="AL829" s="46"/>
      <c r="AM829" s="40" t="s">
        <v>39</v>
      </c>
      <c r="AN829" s="40" t="s">
        <v>53</v>
      </c>
      <c r="AO829" s="47">
        <v>0</v>
      </c>
      <c r="AP829" s="41">
        <v>44838.472812499997</v>
      </c>
      <c r="AQ829" s="48" t="s">
        <v>56</v>
      </c>
      <c r="AR829">
        <f t="shared" si="51"/>
        <v>13</v>
      </c>
      <c r="AS829" s="35">
        <v>0.5493055555555556</v>
      </c>
    </row>
    <row r="830" spans="1:45" ht="24" hidden="1" customHeight="1">
      <c r="A830" s="10" t="s">
        <v>35</v>
      </c>
      <c r="B830" s="10" t="s">
        <v>737</v>
      </c>
      <c r="C830" s="42">
        <v>44832.709027777775</v>
      </c>
      <c r="D830" s="42">
        <v>44825.569444444445</v>
      </c>
      <c r="E830" s="10">
        <v>2022</v>
      </c>
      <c r="F830" s="10">
        <f t="shared" si="48"/>
        <v>9</v>
      </c>
      <c r="G830" s="10">
        <f t="shared" si="49"/>
        <v>21</v>
      </c>
      <c r="H830" s="50">
        <f t="shared" si="50"/>
        <v>0.56944444444444442</v>
      </c>
      <c r="I830" s="38" t="s">
        <v>37</v>
      </c>
      <c r="J830" s="38" t="s">
        <v>3573</v>
      </c>
      <c r="K830" s="36">
        <v>11959</v>
      </c>
      <c r="L830" s="39">
        <v>44837.570196759261</v>
      </c>
      <c r="M830" s="38" t="s">
        <v>3574</v>
      </c>
      <c r="N830" s="38" t="s">
        <v>45</v>
      </c>
      <c r="O830" s="39">
        <v>44825.983761574076</v>
      </c>
      <c r="P830" s="38" t="s">
        <v>40</v>
      </c>
      <c r="Q830" s="38" t="s">
        <v>56</v>
      </c>
      <c r="R830" s="36">
        <v>2</v>
      </c>
      <c r="S830" s="38" t="s">
        <v>738</v>
      </c>
      <c r="T830" s="36">
        <v>4</v>
      </c>
      <c r="U830" s="38" t="s">
        <v>56</v>
      </c>
      <c r="V830" s="36">
        <v>6760</v>
      </c>
      <c r="W830" s="38" t="s">
        <v>231</v>
      </c>
      <c r="X830" s="38" t="s">
        <v>232</v>
      </c>
      <c r="Y830" s="38" t="s">
        <v>45</v>
      </c>
      <c r="Z830" s="38" t="s">
        <v>3575</v>
      </c>
      <c r="AA830" s="39">
        <v>44832.709074074075</v>
      </c>
      <c r="AB830" s="38" t="s">
        <v>614</v>
      </c>
      <c r="AC830" s="10" t="str">
        <f>VLOOKUP(Data!$AB830,Name!$B:$F,2,FALSE)</f>
        <v>PMO</v>
      </c>
      <c r="AD830" s="10" t="str">
        <f>VLOOKUP(Data!$AB830,Name!$B:$F,3,FALSE)</f>
        <v>CRA</v>
      </c>
      <c r="AE830" s="10" t="str">
        <f>VLOOKUP(Data!$AB830,Name!$B:$F,4,FALSE)</f>
        <v>Second tier</v>
      </c>
      <c r="AF830" s="10" t="str">
        <f>VLOOKUP(Data!$AB830,Name!$B:$F,5,FALSE)</f>
        <v>Second tier</v>
      </c>
      <c r="AG830" s="38" t="s">
        <v>47</v>
      </c>
      <c r="AH830" s="38" t="s">
        <v>48</v>
      </c>
      <c r="AI830" s="38" t="s">
        <v>739</v>
      </c>
      <c r="AJ830" s="38" t="s">
        <v>3576</v>
      </c>
      <c r="AK830" s="38" t="s">
        <v>775</v>
      </c>
      <c r="AL830" s="43"/>
      <c r="AM830" s="38" t="s">
        <v>39</v>
      </c>
      <c r="AN830" s="38" t="s">
        <v>53</v>
      </c>
      <c r="AO830" s="44">
        <v>0</v>
      </c>
      <c r="AP830" s="39">
        <v>44832.709074074075</v>
      </c>
      <c r="AQ830" s="45" t="s">
        <v>56</v>
      </c>
      <c r="AR830">
        <f t="shared" si="51"/>
        <v>13</v>
      </c>
      <c r="AS830" s="35">
        <v>0.56944444444444442</v>
      </c>
    </row>
    <row r="831" spans="1:45" ht="24" hidden="1" customHeight="1">
      <c r="A831" s="10" t="s">
        <v>35</v>
      </c>
      <c r="B831" s="10" t="s">
        <v>178</v>
      </c>
      <c r="C831" s="42">
        <v>44831.307638888888</v>
      </c>
      <c r="D831" s="42">
        <v>44825.571527777778</v>
      </c>
      <c r="E831" s="10">
        <v>2022</v>
      </c>
      <c r="F831" s="10">
        <f t="shared" si="48"/>
        <v>9</v>
      </c>
      <c r="G831" s="10">
        <f t="shared" si="49"/>
        <v>21</v>
      </c>
      <c r="H831" s="50">
        <f t="shared" si="50"/>
        <v>0.57152777777777775</v>
      </c>
      <c r="I831" s="40" t="s">
        <v>37</v>
      </c>
      <c r="J831" s="40" t="s">
        <v>3577</v>
      </c>
      <c r="K831" s="37">
        <v>11960</v>
      </c>
      <c r="L831" s="41">
        <v>44837.572222222225</v>
      </c>
      <c r="M831" s="40" t="s">
        <v>3578</v>
      </c>
      <c r="N831" s="40" t="s">
        <v>45</v>
      </c>
      <c r="O831" s="41">
        <v>44825.573009259257</v>
      </c>
      <c r="P831" s="40" t="s">
        <v>40</v>
      </c>
      <c r="Q831" s="40" t="s">
        <v>56</v>
      </c>
      <c r="R831" s="37">
        <v>2</v>
      </c>
      <c r="S831" s="40" t="s">
        <v>311</v>
      </c>
      <c r="T831" s="37">
        <v>1</v>
      </c>
      <c r="U831" s="40" t="s">
        <v>56</v>
      </c>
      <c r="V831" s="37">
        <v>814484533</v>
      </c>
      <c r="W831" s="40" t="s">
        <v>3278</v>
      </c>
      <c r="X831" s="40" t="s">
        <v>3279</v>
      </c>
      <c r="Y831" s="40" t="s">
        <v>45</v>
      </c>
      <c r="Z831" s="40" t="s">
        <v>3579</v>
      </c>
      <c r="AA831" s="41">
        <v>44831.308240740742</v>
      </c>
      <c r="AB831" s="40" t="s">
        <v>51</v>
      </c>
      <c r="AC831" s="10" t="str">
        <f>VLOOKUP(Data!$AB831,Name!$B:$F,2,FALSE)</f>
        <v>IT Support</v>
      </c>
      <c r="AD831" s="10" t="str">
        <f>VLOOKUP(Data!$AB831,Name!$B:$F,3,FALSE)</f>
        <v>Point IT</v>
      </c>
      <c r="AE831" s="10" t="str">
        <f>VLOOKUP(Data!$AB831,Name!$B:$F,4,FALSE)</f>
        <v>Second tier</v>
      </c>
      <c r="AF831" s="10" t="str">
        <f>VLOOKUP(Data!$AB831,Name!$B:$F,5,FALSE)</f>
        <v>Onsite</v>
      </c>
      <c r="AG831" s="40" t="s">
        <v>47</v>
      </c>
      <c r="AH831" s="40" t="s">
        <v>48</v>
      </c>
      <c r="AI831" s="40" t="s">
        <v>182</v>
      </c>
      <c r="AJ831" s="40" t="s">
        <v>3580</v>
      </c>
      <c r="AK831" s="40" t="s">
        <v>613</v>
      </c>
      <c r="AL831" s="46"/>
      <c r="AM831" s="40" t="s">
        <v>39</v>
      </c>
      <c r="AN831" s="40" t="s">
        <v>53</v>
      </c>
      <c r="AO831" s="47">
        <v>0</v>
      </c>
      <c r="AP831" s="41">
        <v>44831.308240740742</v>
      </c>
      <c r="AQ831" s="48" t="s">
        <v>56</v>
      </c>
      <c r="AR831">
        <f t="shared" si="51"/>
        <v>13</v>
      </c>
      <c r="AS831" s="35">
        <v>0.57152777777777775</v>
      </c>
    </row>
    <row r="832" spans="1:45" ht="24" hidden="1" customHeight="1">
      <c r="A832" s="10" t="s">
        <v>35</v>
      </c>
      <c r="B832" s="10" t="s">
        <v>171</v>
      </c>
      <c r="C832" s="42">
        <v>44825.62777777778</v>
      </c>
      <c r="D832" s="42">
        <v>44825.572222222225</v>
      </c>
      <c r="E832" s="10">
        <v>2022</v>
      </c>
      <c r="F832" s="10">
        <f t="shared" si="48"/>
        <v>9</v>
      </c>
      <c r="G832" s="10">
        <f t="shared" si="49"/>
        <v>21</v>
      </c>
      <c r="H832" s="50">
        <f t="shared" si="50"/>
        <v>0.57222222222222219</v>
      </c>
      <c r="I832" s="38" t="s">
        <v>37</v>
      </c>
      <c r="J832" s="38" t="s">
        <v>39</v>
      </c>
      <c r="K832" s="36">
        <v>11961</v>
      </c>
      <c r="L832" s="39">
        <v>44837.57271990741</v>
      </c>
      <c r="M832" s="38" t="s">
        <v>38</v>
      </c>
      <c r="N832" s="38" t="s">
        <v>39</v>
      </c>
      <c r="O832" s="39"/>
      <c r="P832" s="38" t="s">
        <v>40</v>
      </c>
      <c r="Q832" s="38" t="s">
        <v>56</v>
      </c>
      <c r="R832" s="36">
        <v>1</v>
      </c>
      <c r="S832" s="38" t="s">
        <v>42</v>
      </c>
      <c r="T832" s="36">
        <v>0</v>
      </c>
      <c r="U832" s="38" t="s">
        <v>56</v>
      </c>
      <c r="V832" s="36">
        <v>6400</v>
      </c>
      <c r="W832" s="38" t="s">
        <v>917</v>
      </c>
      <c r="X832" s="38" t="s">
        <v>918</v>
      </c>
      <c r="Y832" s="38" t="s">
        <v>45</v>
      </c>
      <c r="Z832" s="38" t="s">
        <v>3581</v>
      </c>
      <c r="AA832" s="39">
        <v>44825.627962962964</v>
      </c>
      <c r="AB832" s="38" t="s">
        <v>223</v>
      </c>
      <c r="AC832" s="10" t="str">
        <f>VLOOKUP(Data!$AB832,Name!$B:$F,2,FALSE)</f>
        <v>IT Support</v>
      </c>
      <c r="AD832" s="10" t="str">
        <f>VLOOKUP(Data!$AB832,Name!$B:$F,3,FALSE)</f>
        <v>Point IT</v>
      </c>
      <c r="AE832" s="10" t="str">
        <f>VLOOKUP(Data!$AB832,Name!$B:$F,4,FALSE)</f>
        <v>Second tier</v>
      </c>
      <c r="AF832" s="10" t="str">
        <f>VLOOKUP(Data!$AB832,Name!$B:$F,5,FALSE)</f>
        <v>Onsite</v>
      </c>
      <c r="AG832" s="38" t="s">
        <v>47</v>
      </c>
      <c r="AH832" s="38" t="s">
        <v>48</v>
      </c>
      <c r="AI832" s="38" t="s">
        <v>220</v>
      </c>
      <c r="AJ832" s="38" t="s">
        <v>3582</v>
      </c>
      <c r="AK832" s="38" t="s">
        <v>1304</v>
      </c>
      <c r="AL832" s="43"/>
      <c r="AM832" s="38" t="s">
        <v>39</v>
      </c>
      <c r="AN832" s="38" t="s">
        <v>50</v>
      </c>
      <c r="AO832" s="44">
        <v>0</v>
      </c>
      <c r="AP832" s="39">
        <v>44825.627962962964</v>
      </c>
      <c r="AQ832" s="45" t="s">
        <v>56</v>
      </c>
      <c r="AR832">
        <f t="shared" si="51"/>
        <v>13</v>
      </c>
      <c r="AS832" s="35">
        <v>0.57222222222222219</v>
      </c>
    </row>
    <row r="833" spans="1:45" ht="24" hidden="1" customHeight="1">
      <c r="A833" s="10" t="s">
        <v>35</v>
      </c>
      <c r="B833" s="10" t="s">
        <v>36</v>
      </c>
      <c r="C833" s="42">
        <v>44835.525000000001</v>
      </c>
      <c r="D833" s="42">
        <v>44825.574305555558</v>
      </c>
      <c r="E833" s="10">
        <v>2022</v>
      </c>
      <c r="F833" s="10">
        <f t="shared" si="48"/>
        <v>9</v>
      </c>
      <c r="G833" s="10">
        <f t="shared" si="49"/>
        <v>21</v>
      </c>
      <c r="H833" s="50">
        <f t="shared" si="50"/>
        <v>0.57430555555555551</v>
      </c>
      <c r="I833" s="40" t="s">
        <v>37</v>
      </c>
      <c r="J833" s="40" t="s">
        <v>3583</v>
      </c>
      <c r="K833" s="37">
        <v>11962</v>
      </c>
      <c r="L833" s="41">
        <v>44839.418055555558</v>
      </c>
      <c r="M833" s="40" t="s">
        <v>38</v>
      </c>
      <c r="N833" s="40" t="s">
        <v>39</v>
      </c>
      <c r="O833" s="41"/>
      <c r="P833" s="40" t="s">
        <v>40</v>
      </c>
      <c r="Q833" s="40" t="s">
        <v>56</v>
      </c>
      <c r="R833" s="37">
        <v>1</v>
      </c>
      <c r="S833" s="40" t="s">
        <v>42</v>
      </c>
      <c r="T833" s="37">
        <v>0</v>
      </c>
      <c r="U833" s="40" t="s">
        <v>56</v>
      </c>
      <c r="V833" s="37">
        <v>8459</v>
      </c>
      <c r="W833" s="40" t="s">
        <v>294</v>
      </c>
      <c r="X833" s="40" t="s">
        <v>295</v>
      </c>
      <c r="Y833" s="40" t="s">
        <v>45</v>
      </c>
      <c r="Z833" s="40" t="s">
        <v>3584</v>
      </c>
      <c r="AA833" s="41">
        <v>44833.489988425928</v>
      </c>
      <c r="AB833" s="40" t="s">
        <v>151</v>
      </c>
      <c r="AC833" s="10" t="str">
        <f>VLOOKUP(Data!$AB833,Name!$B:$F,2,FALSE)</f>
        <v>IT Support</v>
      </c>
      <c r="AD833" s="10" t="str">
        <f>VLOOKUP(Data!$AB833,Name!$B:$F,3,FALSE)</f>
        <v>Point IT</v>
      </c>
      <c r="AE833" s="10" t="str">
        <f>VLOOKUP(Data!$AB833,Name!$B:$F,4,FALSE)</f>
        <v>Second tier</v>
      </c>
      <c r="AF833" s="10" t="str">
        <f>VLOOKUP(Data!$AB833,Name!$B:$F,5,FALSE)</f>
        <v>Onsite</v>
      </c>
      <c r="AG833" s="40" t="s">
        <v>47</v>
      </c>
      <c r="AH833" s="40" t="s">
        <v>48</v>
      </c>
      <c r="AI833" s="40" t="s">
        <v>49</v>
      </c>
      <c r="AJ833" s="40" t="s">
        <v>3585</v>
      </c>
      <c r="AK833" s="40" t="s">
        <v>517</v>
      </c>
      <c r="AL833" s="46">
        <v>44686</v>
      </c>
      <c r="AM833" s="40" t="s">
        <v>39</v>
      </c>
      <c r="AN833" s="40" t="s">
        <v>50</v>
      </c>
      <c r="AO833" s="47">
        <v>0</v>
      </c>
      <c r="AP833" s="41">
        <v>44835.527326388888</v>
      </c>
      <c r="AQ833" s="48" t="s">
        <v>56</v>
      </c>
      <c r="AR833">
        <f t="shared" si="51"/>
        <v>13</v>
      </c>
      <c r="AS833" s="35">
        <v>0.57430555555555551</v>
      </c>
    </row>
    <row r="834" spans="1:45" ht="24" hidden="1" customHeight="1">
      <c r="A834" s="10" t="s">
        <v>35</v>
      </c>
      <c r="B834" s="10" t="s">
        <v>178</v>
      </c>
      <c r="C834" s="10"/>
      <c r="D834" s="42">
        <v>44825.595833333333</v>
      </c>
      <c r="E834" s="10">
        <v>2022</v>
      </c>
      <c r="F834" s="10">
        <f t="shared" si="48"/>
        <v>9</v>
      </c>
      <c r="G834" s="10">
        <f t="shared" si="49"/>
        <v>21</v>
      </c>
      <c r="H834" s="50">
        <f t="shared" si="50"/>
        <v>0.59583333333333333</v>
      </c>
      <c r="I834" s="38" t="s">
        <v>37</v>
      </c>
      <c r="J834" s="38" t="s">
        <v>39</v>
      </c>
      <c r="K834" s="36">
        <v>11963</v>
      </c>
      <c r="L834" s="39">
        <v>44830.471666666665</v>
      </c>
      <c r="M834" s="38" t="s">
        <v>3586</v>
      </c>
      <c r="N834" s="38" t="s">
        <v>45</v>
      </c>
      <c r="O834" s="39">
        <v>44825.678831018522</v>
      </c>
      <c r="P834" s="38" t="s">
        <v>40</v>
      </c>
      <c r="Q834" s="38" t="s">
        <v>56</v>
      </c>
      <c r="R834" s="36">
        <v>1</v>
      </c>
      <c r="S834" s="38" t="s">
        <v>179</v>
      </c>
      <c r="T834" s="36">
        <v>2</v>
      </c>
      <c r="U834" s="38" t="s">
        <v>41</v>
      </c>
      <c r="V834" s="36">
        <v>887801779</v>
      </c>
      <c r="W834" s="38" t="s">
        <v>3587</v>
      </c>
      <c r="X834" s="38" t="s">
        <v>3588</v>
      </c>
      <c r="Y834" s="38" t="s">
        <v>39</v>
      </c>
      <c r="Z834" s="38" t="s">
        <v>39</v>
      </c>
      <c r="AA834" s="39"/>
      <c r="AB834" s="38" t="s">
        <v>85</v>
      </c>
      <c r="AC834" s="10" t="str">
        <f>VLOOKUP(Data!$AB834,Name!$B:$F,2,FALSE)</f>
        <v>IT Support</v>
      </c>
      <c r="AD834" s="10" t="str">
        <f>VLOOKUP(Data!$AB834,Name!$B:$F,3,FALSE)</f>
        <v>Point IT</v>
      </c>
      <c r="AE834" s="10" t="str">
        <f>VLOOKUP(Data!$AB834,Name!$B:$F,4,FALSE)</f>
        <v>Second tier</v>
      </c>
      <c r="AF834" s="10" t="str">
        <f>VLOOKUP(Data!$AB834,Name!$B:$F,5,FALSE)</f>
        <v>Onsite</v>
      </c>
      <c r="AG834" s="38" t="s">
        <v>47</v>
      </c>
      <c r="AH834" s="38" t="s">
        <v>216</v>
      </c>
      <c r="AI834" s="38" t="s">
        <v>182</v>
      </c>
      <c r="AJ834" s="38" t="s">
        <v>3589</v>
      </c>
      <c r="AK834" s="38" t="s">
        <v>1883</v>
      </c>
      <c r="AL834" s="43"/>
      <c r="AM834" s="38" t="s">
        <v>39</v>
      </c>
      <c r="AN834" s="38" t="s">
        <v>53</v>
      </c>
      <c r="AO834" s="44">
        <v>0</v>
      </c>
      <c r="AP834" s="39">
        <v>44827.369537037041</v>
      </c>
      <c r="AQ834" s="45" t="s">
        <v>41</v>
      </c>
      <c r="AR834">
        <f t="shared" si="51"/>
        <v>14</v>
      </c>
      <c r="AS834" s="35">
        <v>0.59583333333333333</v>
      </c>
    </row>
    <row r="835" spans="1:45" ht="24" customHeight="1">
      <c r="A835" s="10" t="s">
        <v>35</v>
      </c>
      <c r="B835" s="10" t="s">
        <v>1527</v>
      </c>
      <c r="C835" s="42">
        <v>44825.599305555559</v>
      </c>
      <c r="D835" s="42">
        <v>44825.599305555559</v>
      </c>
      <c r="E835" s="10">
        <v>2022</v>
      </c>
      <c r="F835" s="10">
        <f t="shared" ref="F835:F898" si="52">MONTH(D835)</f>
        <v>9</v>
      </c>
      <c r="G835" s="10">
        <f t="shared" ref="G835:G898" si="53">DAY(D835)</f>
        <v>21</v>
      </c>
      <c r="H835" s="50">
        <f t="shared" ref="H835:H898" si="54">TIME(HOUR(D835),MINUTE(D835),SECOND(D835))</f>
        <v>0.59930555555555554</v>
      </c>
      <c r="I835" s="40" t="s">
        <v>37</v>
      </c>
      <c r="J835" s="40" t="s">
        <v>3590</v>
      </c>
      <c r="K835" s="37">
        <v>11964</v>
      </c>
      <c r="L835" s="41">
        <v>44840.706655092596</v>
      </c>
      <c r="M835" s="40" t="s">
        <v>38</v>
      </c>
      <c r="N835" s="40" t="s">
        <v>39</v>
      </c>
      <c r="O835" s="41"/>
      <c r="P835" s="40" t="s">
        <v>40</v>
      </c>
      <c r="Q835" s="40" t="s">
        <v>41</v>
      </c>
      <c r="R835" s="37">
        <v>1</v>
      </c>
      <c r="S835" s="40" t="s">
        <v>42</v>
      </c>
      <c r="T835" s="37">
        <v>0</v>
      </c>
      <c r="U835" s="40" t="s">
        <v>41</v>
      </c>
      <c r="V835" s="37">
        <v>642175520</v>
      </c>
      <c r="W835" s="40" t="s">
        <v>194</v>
      </c>
      <c r="X835" s="40" t="s">
        <v>195</v>
      </c>
      <c r="Y835" s="40" t="s">
        <v>45</v>
      </c>
      <c r="Z835" s="40" t="s">
        <v>838</v>
      </c>
      <c r="AA835" s="41">
        <v>44825.599490740744</v>
      </c>
      <c r="AB835" s="40" t="s">
        <v>196</v>
      </c>
      <c r="AC835" s="10" t="str">
        <f>VLOOKUP(Data!$AB835,Name!$B:$F,2,FALSE)</f>
        <v>Application Support</v>
      </c>
      <c r="AD835" s="10" t="str">
        <f>VLOOKUP(Data!$AB835,Name!$B:$F,3,FALSE)</f>
        <v>CRA</v>
      </c>
      <c r="AE835" s="10" t="str">
        <f>VLOOKUP(Data!$AB835,Name!$B:$F,4,FALSE)</f>
        <v>Second tier</v>
      </c>
      <c r="AF835" s="10" t="str">
        <f>VLOOKUP(Data!$AB835,Name!$B:$F,5,FALSE)</f>
        <v>Second tier</v>
      </c>
      <c r="AG835" s="40" t="s">
        <v>52</v>
      </c>
      <c r="AH835" s="40" t="s">
        <v>48</v>
      </c>
      <c r="AI835" s="40" t="s">
        <v>197</v>
      </c>
      <c r="AJ835" s="40" t="s">
        <v>3591</v>
      </c>
      <c r="AK835" s="40" t="s">
        <v>538</v>
      </c>
      <c r="AL835" s="46"/>
      <c r="AM835" s="40" t="s">
        <v>39</v>
      </c>
      <c r="AN835" s="40" t="s">
        <v>50</v>
      </c>
      <c r="AO835" s="47">
        <v>0</v>
      </c>
      <c r="AP835" s="41">
        <v>44838.456655092596</v>
      </c>
      <c r="AQ835" s="48" t="s">
        <v>41</v>
      </c>
      <c r="AR835">
        <f t="shared" ref="AR835:AR898" si="55">HOUR(AS835)</f>
        <v>14</v>
      </c>
      <c r="AS835" s="35">
        <v>0.59930555555555554</v>
      </c>
    </row>
    <row r="836" spans="1:45" ht="24" customHeight="1">
      <c r="A836" s="10" t="s">
        <v>35</v>
      </c>
      <c r="B836" s="10" t="s">
        <v>1527</v>
      </c>
      <c r="C836" s="42">
        <v>44825.599999999999</v>
      </c>
      <c r="D836" s="42">
        <v>44825.599999999999</v>
      </c>
      <c r="E836" s="10">
        <v>2022</v>
      </c>
      <c r="F836" s="10">
        <f t="shared" si="52"/>
        <v>9</v>
      </c>
      <c r="G836" s="10">
        <f t="shared" si="53"/>
        <v>21</v>
      </c>
      <c r="H836" s="50">
        <f t="shared" si="54"/>
        <v>0.6</v>
      </c>
      <c r="I836" s="38" t="s">
        <v>37</v>
      </c>
      <c r="J836" s="38" t="s">
        <v>3592</v>
      </c>
      <c r="K836" s="36">
        <v>11965</v>
      </c>
      <c r="L836" s="39">
        <v>44840.707638888889</v>
      </c>
      <c r="M836" s="38" t="s">
        <v>38</v>
      </c>
      <c r="N836" s="38" t="s">
        <v>39</v>
      </c>
      <c r="O836" s="39"/>
      <c r="P836" s="38" t="s">
        <v>40</v>
      </c>
      <c r="Q836" s="38" t="s">
        <v>41</v>
      </c>
      <c r="R836" s="36">
        <v>1</v>
      </c>
      <c r="S836" s="38" t="s">
        <v>42</v>
      </c>
      <c r="T836" s="36">
        <v>0</v>
      </c>
      <c r="U836" s="38" t="s">
        <v>41</v>
      </c>
      <c r="V836" s="36">
        <v>642175520</v>
      </c>
      <c r="W836" s="38" t="s">
        <v>194</v>
      </c>
      <c r="X836" s="38" t="s">
        <v>195</v>
      </c>
      <c r="Y836" s="38" t="s">
        <v>45</v>
      </c>
      <c r="Z836" s="38" t="s">
        <v>802</v>
      </c>
      <c r="AA836" s="39">
        <v>44825.600648148145</v>
      </c>
      <c r="AB836" s="38" t="s">
        <v>196</v>
      </c>
      <c r="AC836" s="10" t="str">
        <f>VLOOKUP(Data!$AB836,Name!$B:$F,2,FALSE)</f>
        <v>Application Support</v>
      </c>
      <c r="AD836" s="10" t="str">
        <f>VLOOKUP(Data!$AB836,Name!$B:$F,3,FALSE)</f>
        <v>CRA</v>
      </c>
      <c r="AE836" s="10" t="str">
        <f>VLOOKUP(Data!$AB836,Name!$B:$F,4,FALSE)</f>
        <v>Second tier</v>
      </c>
      <c r="AF836" s="10" t="str">
        <f>VLOOKUP(Data!$AB836,Name!$B:$F,5,FALSE)</f>
        <v>Second tier</v>
      </c>
      <c r="AG836" s="38" t="s">
        <v>52</v>
      </c>
      <c r="AH836" s="38" t="s">
        <v>48</v>
      </c>
      <c r="AI836" s="38" t="s">
        <v>197</v>
      </c>
      <c r="AJ836" s="38" t="s">
        <v>3593</v>
      </c>
      <c r="AK836" s="38" t="s">
        <v>538</v>
      </c>
      <c r="AL836" s="43"/>
      <c r="AM836" s="38" t="s">
        <v>39</v>
      </c>
      <c r="AN836" s="38" t="s">
        <v>50</v>
      </c>
      <c r="AO836" s="44">
        <v>0</v>
      </c>
      <c r="AP836" s="39">
        <v>44838.457638888889</v>
      </c>
      <c r="AQ836" s="45" t="s">
        <v>41</v>
      </c>
      <c r="AR836">
        <f t="shared" si="55"/>
        <v>14</v>
      </c>
      <c r="AS836" s="35">
        <v>0.6</v>
      </c>
    </row>
    <row r="837" spans="1:45" ht="24" hidden="1" customHeight="1">
      <c r="A837" s="10" t="s">
        <v>35</v>
      </c>
      <c r="B837" s="10" t="s">
        <v>178</v>
      </c>
      <c r="C837" s="42">
        <v>44825.684027777781</v>
      </c>
      <c r="D837" s="42">
        <v>44825.613888888889</v>
      </c>
      <c r="E837" s="10">
        <v>2022</v>
      </c>
      <c r="F837" s="10">
        <f t="shared" si="52"/>
        <v>9</v>
      </c>
      <c r="G837" s="10">
        <f t="shared" si="53"/>
        <v>21</v>
      </c>
      <c r="H837" s="50">
        <f t="shared" si="54"/>
        <v>0.61388888888888882</v>
      </c>
      <c r="I837" s="40" t="s">
        <v>37</v>
      </c>
      <c r="J837" s="40" t="s">
        <v>3594</v>
      </c>
      <c r="K837" s="37">
        <v>11966</v>
      </c>
      <c r="L837" s="41">
        <v>44837.664641203701</v>
      </c>
      <c r="M837" s="40" t="s">
        <v>38</v>
      </c>
      <c r="N837" s="40" t="s">
        <v>39</v>
      </c>
      <c r="O837" s="41"/>
      <c r="P837" s="40" t="s">
        <v>40</v>
      </c>
      <c r="Q837" s="40" t="s">
        <v>56</v>
      </c>
      <c r="R837" s="37">
        <v>1</v>
      </c>
      <c r="S837" s="40" t="s">
        <v>54</v>
      </c>
      <c r="T837" s="37">
        <v>0</v>
      </c>
      <c r="U837" s="40" t="s">
        <v>56</v>
      </c>
      <c r="V837" s="37">
        <v>8888</v>
      </c>
      <c r="W837" s="40" t="s">
        <v>968</v>
      </c>
      <c r="X837" s="40" t="s">
        <v>177</v>
      </c>
      <c r="Y837" s="40" t="s">
        <v>45</v>
      </c>
      <c r="Z837" s="40" t="s">
        <v>3595</v>
      </c>
      <c r="AA837" s="41">
        <v>44825.634479166663</v>
      </c>
      <c r="AB837" s="40" t="s">
        <v>89</v>
      </c>
      <c r="AC837" s="10" t="str">
        <f>VLOOKUP(Data!$AB837,Name!$B:$F,2,FALSE)</f>
        <v>IT Support</v>
      </c>
      <c r="AD837" s="10" t="str">
        <f>VLOOKUP(Data!$AB837,Name!$B:$F,3,FALSE)</f>
        <v>Point IT</v>
      </c>
      <c r="AE837" s="10" t="str">
        <f>VLOOKUP(Data!$AB837,Name!$B:$F,4,FALSE)</f>
        <v>Second tier</v>
      </c>
      <c r="AF837" s="10" t="str">
        <f>VLOOKUP(Data!$AB837,Name!$B:$F,5,FALSE)</f>
        <v>Onsite</v>
      </c>
      <c r="AG837" s="40" t="s">
        <v>52</v>
      </c>
      <c r="AH837" s="40" t="s">
        <v>48</v>
      </c>
      <c r="AI837" s="40" t="s">
        <v>182</v>
      </c>
      <c r="AJ837" s="40" t="s">
        <v>3507</v>
      </c>
      <c r="AK837" s="40" t="s">
        <v>538</v>
      </c>
      <c r="AL837" s="46"/>
      <c r="AM837" s="40" t="s">
        <v>39</v>
      </c>
      <c r="AN837" s="40" t="s">
        <v>53</v>
      </c>
      <c r="AO837" s="47">
        <v>0</v>
      </c>
      <c r="AP837" s="41">
        <v>44825.68408564815</v>
      </c>
      <c r="AQ837" s="48" t="s">
        <v>56</v>
      </c>
      <c r="AR837">
        <f t="shared" si="55"/>
        <v>14</v>
      </c>
      <c r="AS837" s="35">
        <v>0.61388888888888882</v>
      </c>
    </row>
    <row r="838" spans="1:45" ht="24" hidden="1" customHeight="1">
      <c r="A838" s="10" t="s">
        <v>35</v>
      </c>
      <c r="B838" s="10" t="s">
        <v>178</v>
      </c>
      <c r="C838" s="42">
        <v>44825.684027777781</v>
      </c>
      <c r="D838" s="42">
        <v>44825.615277777775</v>
      </c>
      <c r="E838" s="10">
        <v>2022</v>
      </c>
      <c r="F838" s="10">
        <f t="shared" si="52"/>
        <v>9</v>
      </c>
      <c r="G838" s="10">
        <f t="shared" si="53"/>
        <v>21</v>
      </c>
      <c r="H838" s="50">
        <f t="shared" si="54"/>
        <v>0.61527777777777781</v>
      </c>
      <c r="I838" s="38" t="s">
        <v>37</v>
      </c>
      <c r="J838" s="38" t="s">
        <v>3596</v>
      </c>
      <c r="K838" s="36">
        <v>11967</v>
      </c>
      <c r="L838" s="39">
        <v>44837.654398148145</v>
      </c>
      <c r="M838" s="38" t="s">
        <v>38</v>
      </c>
      <c r="N838" s="38" t="s">
        <v>39</v>
      </c>
      <c r="O838" s="39"/>
      <c r="P838" s="38" t="s">
        <v>40</v>
      </c>
      <c r="Q838" s="38" t="s">
        <v>56</v>
      </c>
      <c r="R838" s="36">
        <v>1</v>
      </c>
      <c r="S838" s="38" t="s">
        <v>179</v>
      </c>
      <c r="T838" s="36">
        <v>0</v>
      </c>
      <c r="U838" s="38" t="s">
        <v>56</v>
      </c>
      <c r="V838" s="36">
        <v>8888</v>
      </c>
      <c r="W838" s="38" t="s">
        <v>968</v>
      </c>
      <c r="X838" s="38" t="s">
        <v>177</v>
      </c>
      <c r="Y838" s="38" t="s">
        <v>45</v>
      </c>
      <c r="Z838" s="38" t="s">
        <v>3597</v>
      </c>
      <c r="AA838" s="39">
        <v>44825.645810185182</v>
      </c>
      <c r="AB838" s="38" t="s">
        <v>89</v>
      </c>
      <c r="AC838" s="10" t="str">
        <f>VLOOKUP(Data!$AB838,Name!$B:$F,2,FALSE)</f>
        <v>IT Support</v>
      </c>
      <c r="AD838" s="10" t="str">
        <f>VLOOKUP(Data!$AB838,Name!$B:$F,3,FALSE)</f>
        <v>Point IT</v>
      </c>
      <c r="AE838" s="10" t="str">
        <f>VLOOKUP(Data!$AB838,Name!$B:$F,4,FALSE)</f>
        <v>Second tier</v>
      </c>
      <c r="AF838" s="10" t="str">
        <f>VLOOKUP(Data!$AB838,Name!$B:$F,5,FALSE)</f>
        <v>Onsite</v>
      </c>
      <c r="AG838" s="38" t="s">
        <v>52</v>
      </c>
      <c r="AH838" s="38" t="s">
        <v>48</v>
      </c>
      <c r="AI838" s="38" t="s">
        <v>182</v>
      </c>
      <c r="AJ838" s="38" t="s">
        <v>3507</v>
      </c>
      <c r="AK838" s="38" t="s">
        <v>538</v>
      </c>
      <c r="AL838" s="43"/>
      <c r="AM838" s="38" t="s">
        <v>39</v>
      </c>
      <c r="AN838" s="38" t="s">
        <v>53</v>
      </c>
      <c r="AO838" s="44">
        <v>0</v>
      </c>
      <c r="AP838" s="39">
        <v>44825.684259259258</v>
      </c>
      <c r="AQ838" s="45" t="s">
        <v>56</v>
      </c>
      <c r="AR838">
        <f t="shared" si="55"/>
        <v>14</v>
      </c>
      <c r="AS838" s="35">
        <v>0.61527777777777781</v>
      </c>
    </row>
    <row r="839" spans="1:45" ht="24" hidden="1" customHeight="1">
      <c r="A839" s="10" t="s">
        <v>35</v>
      </c>
      <c r="B839" s="10" t="s">
        <v>329</v>
      </c>
      <c r="C839" s="42">
        <v>44835.357638888891</v>
      </c>
      <c r="D839" s="42">
        <v>44825.620138888888</v>
      </c>
      <c r="E839" s="10">
        <v>2022</v>
      </c>
      <c r="F839" s="10">
        <f t="shared" si="52"/>
        <v>9</v>
      </c>
      <c r="G839" s="10">
        <f t="shared" si="53"/>
        <v>21</v>
      </c>
      <c r="H839" s="50">
        <f t="shared" si="54"/>
        <v>0.62013888888888891</v>
      </c>
      <c r="I839" s="40" t="s">
        <v>37</v>
      </c>
      <c r="J839" s="40" t="s">
        <v>3598</v>
      </c>
      <c r="K839" s="37">
        <v>11968</v>
      </c>
      <c r="L839" s="41">
        <v>44839.597222222219</v>
      </c>
      <c r="M839" s="40" t="s">
        <v>3385</v>
      </c>
      <c r="N839" s="40" t="s">
        <v>45</v>
      </c>
      <c r="O839" s="41">
        <v>44825.621307870373</v>
      </c>
      <c r="P839" s="40" t="s">
        <v>40</v>
      </c>
      <c r="Q839" s="40" t="s">
        <v>56</v>
      </c>
      <c r="R839" s="37">
        <v>3</v>
      </c>
      <c r="S839" s="40" t="s">
        <v>732</v>
      </c>
      <c r="T839" s="37">
        <v>2</v>
      </c>
      <c r="U839" s="40" t="s">
        <v>56</v>
      </c>
      <c r="V839" s="37">
        <v>951549493</v>
      </c>
      <c r="W839" s="40" t="s">
        <v>3599</v>
      </c>
      <c r="X839" s="40" t="s">
        <v>3600</v>
      </c>
      <c r="Y839" s="40" t="s">
        <v>45</v>
      </c>
      <c r="Z839" s="40" t="s">
        <v>3601</v>
      </c>
      <c r="AA839" s="41">
        <v>44833.356921296298</v>
      </c>
      <c r="AB839" s="40" t="s">
        <v>72</v>
      </c>
      <c r="AC839" s="10" t="str">
        <f>VLOOKUP(Data!$AB839,Name!$B:$F,2,FALSE)</f>
        <v>IT Support</v>
      </c>
      <c r="AD839" s="10" t="str">
        <f>VLOOKUP(Data!$AB839,Name!$B:$F,3,FALSE)</f>
        <v>Point IT</v>
      </c>
      <c r="AE839" s="10" t="str">
        <f>VLOOKUP(Data!$AB839,Name!$B:$F,4,FALSE)</f>
        <v>Second tier</v>
      </c>
      <c r="AF839" s="10" t="str">
        <f>VLOOKUP(Data!$AB839,Name!$B:$F,5,FALSE)</f>
        <v>Onsite</v>
      </c>
      <c r="AG839" s="40" t="s">
        <v>47</v>
      </c>
      <c r="AH839" s="40" t="s">
        <v>48</v>
      </c>
      <c r="AI839" s="40" t="s">
        <v>330</v>
      </c>
      <c r="AJ839" s="40" t="s">
        <v>3602</v>
      </c>
      <c r="AK839" s="40" t="s">
        <v>517</v>
      </c>
      <c r="AL839" s="46"/>
      <c r="AM839" s="40" t="s">
        <v>39</v>
      </c>
      <c r="AN839" s="40" t="s">
        <v>53</v>
      </c>
      <c r="AO839" s="47">
        <v>0</v>
      </c>
      <c r="AP839" s="41">
        <v>44835.358171296299</v>
      </c>
      <c r="AQ839" s="48" t="s">
        <v>56</v>
      </c>
      <c r="AR839">
        <f t="shared" si="55"/>
        <v>14</v>
      </c>
      <c r="AS839" s="35">
        <v>0.62013888888888891</v>
      </c>
    </row>
    <row r="840" spans="1:45" ht="24" hidden="1" customHeight="1">
      <c r="A840" s="10" t="s">
        <v>35</v>
      </c>
      <c r="B840" s="10" t="s">
        <v>73</v>
      </c>
      <c r="C840" s="42">
        <v>44826.425000000003</v>
      </c>
      <c r="D840" s="42">
        <v>44825.625694444447</v>
      </c>
      <c r="E840" s="10">
        <v>2022</v>
      </c>
      <c r="F840" s="10">
        <f t="shared" si="52"/>
        <v>9</v>
      </c>
      <c r="G840" s="10">
        <f t="shared" si="53"/>
        <v>21</v>
      </c>
      <c r="H840" s="50">
        <f t="shared" si="54"/>
        <v>0.62569444444444444</v>
      </c>
      <c r="I840" s="38" t="s">
        <v>37</v>
      </c>
      <c r="J840" s="38" t="s">
        <v>3603</v>
      </c>
      <c r="K840" s="36">
        <v>11969</v>
      </c>
      <c r="L840" s="39">
        <v>44838.343553240738</v>
      </c>
      <c r="M840" s="38" t="s">
        <v>3604</v>
      </c>
      <c r="N840" s="38" t="s">
        <v>45</v>
      </c>
      <c r="O840" s="39">
        <v>44825.629374999997</v>
      </c>
      <c r="P840" s="38" t="s">
        <v>40</v>
      </c>
      <c r="Q840" s="38" t="s">
        <v>56</v>
      </c>
      <c r="R840" s="36">
        <v>1</v>
      </c>
      <c r="S840" s="38" t="s">
        <v>127</v>
      </c>
      <c r="T840" s="36">
        <v>1</v>
      </c>
      <c r="U840" s="38" t="s">
        <v>56</v>
      </c>
      <c r="V840" s="36">
        <v>5705</v>
      </c>
      <c r="W840" s="38" t="s">
        <v>245</v>
      </c>
      <c r="X840" s="38" t="s">
        <v>246</v>
      </c>
      <c r="Y840" s="38" t="s">
        <v>45</v>
      </c>
      <c r="Z840" s="38" t="s">
        <v>3605</v>
      </c>
      <c r="AA840" s="39">
        <v>44826.330590277779</v>
      </c>
      <c r="AB840" s="38" t="s">
        <v>51</v>
      </c>
      <c r="AC840" s="10" t="str">
        <f>VLOOKUP(Data!$AB840,Name!$B:$F,2,FALSE)</f>
        <v>IT Support</v>
      </c>
      <c r="AD840" s="10" t="str">
        <f>VLOOKUP(Data!$AB840,Name!$B:$F,3,FALSE)</f>
        <v>Point IT</v>
      </c>
      <c r="AE840" s="10" t="str">
        <f>VLOOKUP(Data!$AB840,Name!$B:$F,4,FALSE)</f>
        <v>Second tier</v>
      </c>
      <c r="AF840" s="10" t="str">
        <f>VLOOKUP(Data!$AB840,Name!$B:$F,5,FALSE)</f>
        <v>Onsite</v>
      </c>
      <c r="AG840" s="38" t="s">
        <v>47</v>
      </c>
      <c r="AH840" s="38" t="s">
        <v>48</v>
      </c>
      <c r="AI840" s="38" t="s">
        <v>105</v>
      </c>
      <c r="AJ840" s="38" t="s">
        <v>3606</v>
      </c>
      <c r="AK840" s="38" t="s">
        <v>604</v>
      </c>
      <c r="AL840" s="43"/>
      <c r="AM840" s="38" t="s">
        <v>39</v>
      </c>
      <c r="AN840" s="38" t="s">
        <v>50</v>
      </c>
      <c r="AO840" s="44">
        <v>0</v>
      </c>
      <c r="AP840" s="39">
        <v>44826.425497685188</v>
      </c>
      <c r="AQ840" s="45" t="s">
        <v>41</v>
      </c>
      <c r="AR840">
        <f t="shared" si="55"/>
        <v>15</v>
      </c>
      <c r="AS840" s="35">
        <v>0.62569444444444444</v>
      </c>
    </row>
    <row r="841" spans="1:45" ht="24" customHeight="1">
      <c r="A841" s="10" t="s">
        <v>35</v>
      </c>
      <c r="B841" s="10" t="s">
        <v>1527</v>
      </c>
      <c r="C841" s="42">
        <v>44825.68472222222</v>
      </c>
      <c r="D841" s="42">
        <v>44825.626388888886</v>
      </c>
      <c r="E841" s="10">
        <v>2022</v>
      </c>
      <c r="F841" s="10">
        <f t="shared" si="52"/>
        <v>9</v>
      </c>
      <c r="G841" s="10">
        <f t="shared" si="53"/>
        <v>21</v>
      </c>
      <c r="H841" s="50">
        <f t="shared" si="54"/>
        <v>0.62638888888888888</v>
      </c>
      <c r="I841" s="40" t="s">
        <v>37</v>
      </c>
      <c r="J841" s="40" t="s">
        <v>3607</v>
      </c>
      <c r="K841" s="37">
        <v>11970</v>
      </c>
      <c r="L841" s="41">
        <v>44837.628993055558</v>
      </c>
      <c r="M841" s="40" t="s">
        <v>38</v>
      </c>
      <c r="N841" s="40" t="s">
        <v>39</v>
      </c>
      <c r="O841" s="41"/>
      <c r="P841" s="40" t="s">
        <v>40</v>
      </c>
      <c r="Q841" s="40" t="s">
        <v>56</v>
      </c>
      <c r="R841" s="37">
        <v>1</v>
      </c>
      <c r="S841" s="40" t="s">
        <v>42</v>
      </c>
      <c r="T841" s="37">
        <v>0</v>
      </c>
      <c r="U841" s="40" t="s">
        <v>56</v>
      </c>
      <c r="V841" s="37">
        <v>818108684</v>
      </c>
      <c r="W841" s="40" t="s">
        <v>645</v>
      </c>
      <c r="X841" s="40" t="s">
        <v>646</v>
      </c>
      <c r="Y841" s="40" t="s">
        <v>45</v>
      </c>
      <c r="Z841" s="40" t="s">
        <v>3608</v>
      </c>
      <c r="AA841" s="41">
        <v>44825.683275462965</v>
      </c>
      <c r="AB841" s="40" t="s">
        <v>85</v>
      </c>
      <c r="AC841" s="10" t="str">
        <f>VLOOKUP(Data!$AB841,Name!$B:$F,2,FALSE)</f>
        <v>IT Support</v>
      </c>
      <c r="AD841" s="10" t="str">
        <f>VLOOKUP(Data!$AB841,Name!$B:$F,3,FALSE)</f>
        <v>Point IT</v>
      </c>
      <c r="AE841" s="10" t="str">
        <f>VLOOKUP(Data!$AB841,Name!$B:$F,4,FALSE)</f>
        <v>Second tier</v>
      </c>
      <c r="AF841" s="10" t="str">
        <f>VLOOKUP(Data!$AB841,Name!$B:$F,5,FALSE)</f>
        <v>Onsite</v>
      </c>
      <c r="AG841" s="40" t="s">
        <v>47</v>
      </c>
      <c r="AH841" s="40" t="s">
        <v>48</v>
      </c>
      <c r="AI841" s="40" t="s">
        <v>475</v>
      </c>
      <c r="AJ841" s="40" t="s">
        <v>3609</v>
      </c>
      <c r="AK841" s="40" t="s">
        <v>1805</v>
      </c>
      <c r="AL841" s="46"/>
      <c r="AM841" s="40" t="s">
        <v>39</v>
      </c>
      <c r="AN841" s="40" t="s">
        <v>50</v>
      </c>
      <c r="AO841" s="47">
        <v>0</v>
      </c>
      <c r="AP841" s="41">
        <v>44825.685231481482</v>
      </c>
      <c r="AQ841" s="48" t="s">
        <v>56</v>
      </c>
      <c r="AR841">
        <f t="shared" si="55"/>
        <v>15</v>
      </c>
      <c r="AS841" s="35">
        <v>0.62638888888888888</v>
      </c>
    </row>
    <row r="842" spans="1:45" ht="24" hidden="1" customHeight="1">
      <c r="A842" s="10" t="s">
        <v>35</v>
      </c>
      <c r="B842" s="10" t="s">
        <v>982</v>
      </c>
      <c r="C842" s="10"/>
      <c r="D842" s="42">
        <v>44825.640972222223</v>
      </c>
      <c r="E842" s="10">
        <v>2022</v>
      </c>
      <c r="F842" s="10">
        <f t="shared" si="52"/>
        <v>9</v>
      </c>
      <c r="G842" s="10">
        <f t="shared" si="53"/>
        <v>21</v>
      </c>
      <c r="H842" s="50">
        <f t="shared" si="54"/>
        <v>0.64097222222222217</v>
      </c>
      <c r="I842" s="38" t="s">
        <v>3610</v>
      </c>
      <c r="J842" s="38" t="s">
        <v>3611</v>
      </c>
      <c r="K842" s="36">
        <v>11971</v>
      </c>
      <c r="L842" s="39">
        <v>44837.641192129631</v>
      </c>
      <c r="M842" s="38" t="s">
        <v>38</v>
      </c>
      <c r="N842" s="38" t="s">
        <v>39</v>
      </c>
      <c r="O842" s="39"/>
      <c r="P842" s="38" t="s">
        <v>40</v>
      </c>
      <c r="Q842" s="38" t="s">
        <v>56</v>
      </c>
      <c r="R842" s="36">
        <v>1</v>
      </c>
      <c r="S842" s="38" t="s">
        <v>39</v>
      </c>
      <c r="T842" s="36">
        <v>0</v>
      </c>
      <c r="U842" s="38" t="s">
        <v>56</v>
      </c>
      <c r="V842" s="36">
        <v>8888</v>
      </c>
      <c r="W842" s="38" t="s">
        <v>875</v>
      </c>
      <c r="X842" s="38" t="s">
        <v>149</v>
      </c>
      <c r="Y842" s="38" t="s">
        <v>39</v>
      </c>
      <c r="Z842" s="38" t="s">
        <v>39</v>
      </c>
      <c r="AA842" s="39"/>
      <c r="AB842" s="38" t="s">
        <v>149</v>
      </c>
      <c r="AC842" s="10" t="str">
        <f>VLOOKUP(Data!$AB842,Name!$B:$F,2,FALSE)</f>
        <v>Application Support</v>
      </c>
      <c r="AD842" s="10" t="str">
        <f>VLOOKUP(Data!$AB842,Name!$B:$F,3,FALSE)</f>
        <v>CRA</v>
      </c>
      <c r="AE842" s="10" t="str">
        <f>VLOOKUP(Data!$AB842,Name!$B:$F,4,FALSE)</f>
        <v>Second tier</v>
      </c>
      <c r="AF842" s="10" t="str">
        <f>VLOOKUP(Data!$AB842,Name!$B:$F,5,FALSE)</f>
        <v>Second tier</v>
      </c>
      <c r="AG842" s="38" t="s">
        <v>47</v>
      </c>
      <c r="AH842" s="38" t="s">
        <v>160</v>
      </c>
      <c r="AI842" s="38" t="s">
        <v>39</v>
      </c>
      <c r="AJ842" s="38" t="s">
        <v>3612</v>
      </c>
      <c r="AK842" s="38" t="s">
        <v>1349</v>
      </c>
      <c r="AL842" s="43"/>
      <c r="AM842" s="38" t="s">
        <v>39</v>
      </c>
      <c r="AN842" s="38" t="s">
        <v>53</v>
      </c>
      <c r="AO842" s="44">
        <v>0</v>
      </c>
      <c r="AP842" s="39">
        <v>44825.641192129631</v>
      </c>
      <c r="AQ842" s="45" t="s">
        <v>56</v>
      </c>
      <c r="AR842">
        <f t="shared" si="55"/>
        <v>15</v>
      </c>
      <c r="AS842" s="35">
        <v>0.64097222222222217</v>
      </c>
    </row>
    <row r="843" spans="1:45" ht="24" customHeight="1">
      <c r="A843" s="10" t="s">
        <v>35</v>
      </c>
      <c r="B843" s="10" t="s">
        <v>1527</v>
      </c>
      <c r="C843" s="42">
        <v>44825.684027777781</v>
      </c>
      <c r="D843" s="42">
        <v>44825.643055555556</v>
      </c>
      <c r="E843" s="10">
        <v>2022</v>
      </c>
      <c r="F843" s="10">
        <f t="shared" si="52"/>
        <v>9</v>
      </c>
      <c r="G843" s="10">
        <f t="shared" si="53"/>
        <v>21</v>
      </c>
      <c r="H843" s="50">
        <f t="shared" si="54"/>
        <v>0.6430555555555556</v>
      </c>
      <c r="I843" s="40" t="s">
        <v>37</v>
      </c>
      <c r="J843" s="40" t="s">
        <v>3613</v>
      </c>
      <c r="K843" s="37">
        <v>11972</v>
      </c>
      <c r="L843" s="41">
        <v>44837.662986111114</v>
      </c>
      <c r="M843" s="40" t="s">
        <v>38</v>
      </c>
      <c r="N843" s="40" t="s">
        <v>39</v>
      </c>
      <c r="O843" s="41"/>
      <c r="P843" s="40" t="s">
        <v>40</v>
      </c>
      <c r="Q843" s="40" t="s">
        <v>56</v>
      </c>
      <c r="R843" s="37">
        <v>1</v>
      </c>
      <c r="S843" s="40" t="s">
        <v>42</v>
      </c>
      <c r="T843" s="37">
        <v>0</v>
      </c>
      <c r="U843" s="40" t="s">
        <v>56</v>
      </c>
      <c r="V843" s="37">
        <v>646961928</v>
      </c>
      <c r="W843" s="40" t="s">
        <v>3614</v>
      </c>
      <c r="X843" s="40" t="s">
        <v>3615</v>
      </c>
      <c r="Y843" s="40" t="s">
        <v>45</v>
      </c>
      <c r="Z843" s="40" t="s">
        <v>140</v>
      </c>
      <c r="AA843" s="41">
        <v>44825.66511574074</v>
      </c>
      <c r="AB843" s="40" t="s">
        <v>103</v>
      </c>
      <c r="AC843" s="10" t="str">
        <f>VLOOKUP(Data!$AB843,Name!$B:$F,2,FALSE)</f>
        <v>IT Support</v>
      </c>
      <c r="AD843" s="10" t="str">
        <f>VLOOKUP(Data!$AB843,Name!$B:$F,3,FALSE)</f>
        <v>Point IT</v>
      </c>
      <c r="AE843" s="10" t="str">
        <f>VLOOKUP(Data!$AB843,Name!$B:$F,4,FALSE)</f>
        <v>Frist tier</v>
      </c>
      <c r="AF843" s="10" t="str">
        <f>VLOOKUP(Data!$AB843,Name!$B:$F,5,FALSE)</f>
        <v>Frist tier</v>
      </c>
      <c r="AG843" s="40" t="s">
        <v>47</v>
      </c>
      <c r="AH843" s="40" t="s">
        <v>48</v>
      </c>
      <c r="AI843" s="40" t="s">
        <v>107</v>
      </c>
      <c r="AJ843" s="40" t="s">
        <v>3616</v>
      </c>
      <c r="AK843" s="40" t="s">
        <v>461</v>
      </c>
      <c r="AL843" s="46"/>
      <c r="AM843" s="40" t="s">
        <v>39</v>
      </c>
      <c r="AN843" s="40" t="s">
        <v>50</v>
      </c>
      <c r="AO843" s="47">
        <v>0</v>
      </c>
      <c r="AP843" s="41">
        <v>44825.684513888889</v>
      </c>
      <c r="AQ843" s="48" t="s">
        <v>56</v>
      </c>
      <c r="AR843">
        <f t="shared" si="55"/>
        <v>15</v>
      </c>
      <c r="AS843" s="35">
        <v>0.6430555555555556</v>
      </c>
    </row>
    <row r="844" spans="1:45" ht="24" hidden="1" customHeight="1">
      <c r="A844" s="10" t="s">
        <v>35</v>
      </c>
      <c r="B844" s="10" t="s">
        <v>982</v>
      </c>
      <c r="C844" s="10"/>
      <c r="D844" s="42">
        <v>44825.657638888886</v>
      </c>
      <c r="E844" s="10">
        <v>2022</v>
      </c>
      <c r="F844" s="10">
        <f t="shared" si="52"/>
        <v>9</v>
      </c>
      <c r="G844" s="10">
        <f t="shared" si="53"/>
        <v>21</v>
      </c>
      <c r="H844" s="50">
        <f t="shared" si="54"/>
        <v>0.65763888888888888</v>
      </c>
      <c r="I844" s="38" t="s">
        <v>3610</v>
      </c>
      <c r="J844" s="38" t="s">
        <v>3617</v>
      </c>
      <c r="K844" s="36">
        <v>11973</v>
      </c>
      <c r="L844" s="39">
        <v>44837.65828703704</v>
      </c>
      <c r="M844" s="38" t="s">
        <v>38</v>
      </c>
      <c r="N844" s="38" t="s">
        <v>39</v>
      </c>
      <c r="O844" s="39"/>
      <c r="P844" s="38" t="s">
        <v>40</v>
      </c>
      <c r="Q844" s="38" t="s">
        <v>56</v>
      </c>
      <c r="R844" s="36">
        <v>1</v>
      </c>
      <c r="S844" s="38" t="s">
        <v>39</v>
      </c>
      <c r="T844" s="36">
        <v>0</v>
      </c>
      <c r="U844" s="38" t="s">
        <v>56</v>
      </c>
      <c r="V844" s="36">
        <v>8888</v>
      </c>
      <c r="W844" s="38" t="s">
        <v>968</v>
      </c>
      <c r="X844" s="38" t="s">
        <v>177</v>
      </c>
      <c r="Y844" s="38" t="s">
        <v>39</v>
      </c>
      <c r="Z844" s="38" t="s">
        <v>39</v>
      </c>
      <c r="AA844" s="39"/>
      <c r="AB844" s="38" t="s">
        <v>177</v>
      </c>
      <c r="AC844" s="10" t="str">
        <f>VLOOKUP(Data!$AB844,Name!$B:$F,2,FALSE)</f>
        <v>IT Manager</v>
      </c>
      <c r="AD844" s="10" t="str">
        <f>VLOOKUP(Data!$AB844,Name!$B:$F,3,FALSE)</f>
        <v>CRA</v>
      </c>
      <c r="AE844" s="10" t="str">
        <f>VLOOKUP(Data!$AB844,Name!$B:$F,4,FALSE)</f>
        <v>Second tier</v>
      </c>
      <c r="AF844" s="10" t="str">
        <f>VLOOKUP(Data!$AB844,Name!$B:$F,5,FALSE)</f>
        <v>Second tier</v>
      </c>
      <c r="AG844" s="38" t="s">
        <v>47</v>
      </c>
      <c r="AH844" s="38" t="s">
        <v>160</v>
      </c>
      <c r="AI844" s="38" t="s">
        <v>39</v>
      </c>
      <c r="AJ844" s="38" t="s">
        <v>3618</v>
      </c>
      <c r="AK844" s="38" t="s">
        <v>1349</v>
      </c>
      <c r="AL844" s="43"/>
      <c r="AM844" s="38" t="s">
        <v>39</v>
      </c>
      <c r="AN844" s="38" t="s">
        <v>53</v>
      </c>
      <c r="AO844" s="44">
        <v>0</v>
      </c>
      <c r="AP844" s="39">
        <v>44825.65898148148</v>
      </c>
      <c r="AQ844" s="45" t="s">
        <v>56</v>
      </c>
      <c r="AR844">
        <f t="shared" si="55"/>
        <v>15</v>
      </c>
      <c r="AS844" s="35">
        <v>0.65763888888888888</v>
      </c>
    </row>
    <row r="845" spans="1:45" ht="24" customHeight="1">
      <c r="A845" s="10" t="s">
        <v>35</v>
      </c>
      <c r="B845" s="10" t="s">
        <v>1527</v>
      </c>
      <c r="C845" s="42">
        <v>44825.665277777778</v>
      </c>
      <c r="D845" s="42">
        <v>44825.665277777778</v>
      </c>
      <c r="E845" s="10">
        <v>2022</v>
      </c>
      <c r="F845" s="10">
        <f t="shared" si="52"/>
        <v>9</v>
      </c>
      <c r="G845" s="10">
        <f t="shared" si="53"/>
        <v>21</v>
      </c>
      <c r="H845" s="50">
        <f t="shared" si="54"/>
        <v>0.66527777777777775</v>
      </c>
      <c r="I845" s="40" t="s">
        <v>37</v>
      </c>
      <c r="J845" s="40" t="s">
        <v>3619</v>
      </c>
      <c r="K845" s="37">
        <v>11974</v>
      </c>
      <c r="L845" s="41">
        <v>44830.573252314818</v>
      </c>
      <c r="M845" s="40" t="s">
        <v>38</v>
      </c>
      <c r="N845" s="40" t="s">
        <v>39</v>
      </c>
      <c r="O845" s="41"/>
      <c r="P845" s="40" t="s">
        <v>40</v>
      </c>
      <c r="Q845" s="40" t="s">
        <v>41</v>
      </c>
      <c r="R845" s="37">
        <v>1</v>
      </c>
      <c r="S845" s="40" t="s">
        <v>42</v>
      </c>
      <c r="T845" s="37">
        <v>0</v>
      </c>
      <c r="U845" s="40" t="s">
        <v>41</v>
      </c>
      <c r="V845" s="37">
        <v>642175520</v>
      </c>
      <c r="W845" s="40" t="s">
        <v>194</v>
      </c>
      <c r="X845" s="40" t="s">
        <v>195</v>
      </c>
      <c r="Y845" s="40" t="s">
        <v>45</v>
      </c>
      <c r="Z845" s="40" t="s">
        <v>2090</v>
      </c>
      <c r="AA845" s="41">
        <v>44825.665694444448</v>
      </c>
      <c r="AB845" s="40" t="s">
        <v>196</v>
      </c>
      <c r="AC845" s="10" t="str">
        <f>VLOOKUP(Data!$AB845,Name!$B:$F,2,FALSE)</f>
        <v>Application Support</v>
      </c>
      <c r="AD845" s="10" t="str">
        <f>VLOOKUP(Data!$AB845,Name!$B:$F,3,FALSE)</f>
        <v>CRA</v>
      </c>
      <c r="AE845" s="10" t="str">
        <f>VLOOKUP(Data!$AB845,Name!$B:$F,4,FALSE)</f>
        <v>Second tier</v>
      </c>
      <c r="AF845" s="10" t="str">
        <f>VLOOKUP(Data!$AB845,Name!$B:$F,5,FALSE)</f>
        <v>Second tier</v>
      </c>
      <c r="AG845" s="40" t="s">
        <v>235</v>
      </c>
      <c r="AH845" s="40" t="s">
        <v>48</v>
      </c>
      <c r="AI845" s="40" t="s">
        <v>197</v>
      </c>
      <c r="AJ845" s="40" t="s">
        <v>3620</v>
      </c>
      <c r="AK845" s="40" t="s">
        <v>538</v>
      </c>
      <c r="AL845" s="46"/>
      <c r="AM845" s="40" t="s">
        <v>39</v>
      </c>
      <c r="AN845" s="40" t="s">
        <v>50</v>
      </c>
      <c r="AO845" s="47">
        <v>0</v>
      </c>
      <c r="AP845" s="41">
        <v>44825.698252314818</v>
      </c>
      <c r="AQ845" s="48" t="s">
        <v>41</v>
      </c>
      <c r="AR845">
        <f t="shared" si="55"/>
        <v>15</v>
      </c>
      <c r="AS845" s="35">
        <v>0.66527777777777775</v>
      </c>
    </row>
    <row r="846" spans="1:45" ht="24" hidden="1" customHeight="1">
      <c r="A846" s="10" t="s">
        <v>35</v>
      </c>
      <c r="B846" s="10" t="s">
        <v>737</v>
      </c>
      <c r="C846" s="10"/>
      <c r="D846" s="42">
        <v>44825.683333333334</v>
      </c>
      <c r="E846" s="10">
        <v>2022</v>
      </c>
      <c r="F846" s="10">
        <f t="shared" si="52"/>
        <v>9</v>
      </c>
      <c r="G846" s="10">
        <f t="shared" si="53"/>
        <v>21</v>
      </c>
      <c r="H846" s="50">
        <f t="shared" si="54"/>
        <v>0.68333333333333324</v>
      </c>
      <c r="I846" s="38" t="s">
        <v>37</v>
      </c>
      <c r="J846" s="38" t="s">
        <v>39</v>
      </c>
      <c r="K846" s="36">
        <v>11975</v>
      </c>
      <c r="L846" s="39">
        <v>44837.541666666664</v>
      </c>
      <c r="M846" s="38" t="s">
        <v>38</v>
      </c>
      <c r="N846" s="38" t="s">
        <v>39</v>
      </c>
      <c r="O846" s="39"/>
      <c r="P846" s="38" t="s">
        <v>40</v>
      </c>
      <c r="Q846" s="38" t="s">
        <v>56</v>
      </c>
      <c r="R846" s="36">
        <v>2</v>
      </c>
      <c r="S846" s="38" t="s">
        <v>738</v>
      </c>
      <c r="T846" s="36">
        <v>0</v>
      </c>
      <c r="U846" s="38" t="s">
        <v>41</v>
      </c>
      <c r="V846" s="36">
        <v>6081</v>
      </c>
      <c r="W846" s="38" t="s">
        <v>1242</v>
      </c>
      <c r="X846" s="38" t="s">
        <v>1243</v>
      </c>
      <c r="Y846" s="38" t="s">
        <v>39</v>
      </c>
      <c r="Z846" s="38" t="s">
        <v>39</v>
      </c>
      <c r="AA846" s="39"/>
      <c r="AB846" s="38" t="s">
        <v>159</v>
      </c>
      <c r="AC846" s="10" t="str">
        <f>VLOOKUP(Data!$AB846,Name!$B:$F,2,FALSE)</f>
        <v>Programer</v>
      </c>
      <c r="AD846" s="10" t="str">
        <f>VLOOKUP(Data!$AB846,Name!$B:$F,3,FALSE)</f>
        <v>CRA</v>
      </c>
      <c r="AE846" s="10" t="str">
        <f>VLOOKUP(Data!$AB846,Name!$B:$F,4,FALSE)</f>
        <v>Second tier</v>
      </c>
      <c r="AF846" s="10" t="str">
        <f>VLOOKUP(Data!$AB846,Name!$B:$F,5,FALSE)</f>
        <v>Second tier</v>
      </c>
      <c r="AG846" s="38" t="s">
        <v>47</v>
      </c>
      <c r="AH846" s="38" t="s">
        <v>160</v>
      </c>
      <c r="AI846" s="38" t="s">
        <v>920</v>
      </c>
      <c r="AJ846" s="38" t="s">
        <v>1244</v>
      </c>
      <c r="AK846" s="38" t="s">
        <v>557</v>
      </c>
      <c r="AL846" s="43"/>
      <c r="AM846" s="38" t="s">
        <v>39</v>
      </c>
      <c r="AN846" s="38" t="s">
        <v>53</v>
      </c>
      <c r="AO846" s="44">
        <v>0</v>
      </c>
      <c r="AP846" s="39">
        <v>44833.639363425929</v>
      </c>
      <c r="AQ846" s="45" t="s">
        <v>56</v>
      </c>
      <c r="AR846">
        <f t="shared" si="55"/>
        <v>16</v>
      </c>
      <c r="AS846" s="35">
        <v>0.68333333333333324</v>
      </c>
    </row>
    <row r="847" spans="1:45" ht="24" hidden="1" customHeight="1">
      <c r="A847" s="10" t="s">
        <v>35</v>
      </c>
      <c r="B847" s="10" t="s">
        <v>737</v>
      </c>
      <c r="C847" s="10"/>
      <c r="D847" s="42">
        <v>44825.691666666666</v>
      </c>
      <c r="E847" s="10">
        <v>2022</v>
      </c>
      <c r="F847" s="10">
        <f t="shared" si="52"/>
        <v>9</v>
      </c>
      <c r="G847" s="10">
        <f t="shared" si="53"/>
        <v>21</v>
      </c>
      <c r="H847" s="50">
        <f t="shared" si="54"/>
        <v>0.69166666666666676</v>
      </c>
      <c r="I847" s="40" t="s">
        <v>37</v>
      </c>
      <c r="J847" s="40" t="s">
        <v>39</v>
      </c>
      <c r="K847" s="37">
        <v>11976</v>
      </c>
      <c r="L847" s="41">
        <v>44830.56722222222</v>
      </c>
      <c r="M847" s="40" t="s">
        <v>3621</v>
      </c>
      <c r="N847" s="40" t="s">
        <v>66</v>
      </c>
      <c r="O847" s="41">
        <v>44833.662928240738</v>
      </c>
      <c r="P847" s="40" t="s">
        <v>40</v>
      </c>
      <c r="Q847" s="40" t="s">
        <v>56</v>
      </c>
      <c r="R847" s="37">
        <v>2</v>
      </c>
      <c r="S847" s="40" t="s">
        <v>738</v>
      </c>
      <c r="T847" s="37">
        <v>1</v>
      </c>
      <c r="U847" s="40" t="s">
        <v>41</v>
      </c>
      <c r="V847" s="37">
        <v>6081</v>
      </c>
      <c r="W847" s="40" t="s">
        <v>1242</v>
      </c>
      <c r="X847" s="40" t="s">
        <v>1243</v>
      </c>
      <c r="Y847" s="40" t="s">
        <v>39</v>
      </c>
      <c r="Z847" s="40" t="s">
        <v>39</v>
      </c>
      <c r="AA847" s="41"/>
      <c r="AB847" s="40" t="s">
        <v>614</v>
      </c>
      <c r="AC847" s="10" t="str">
        <f>VLOOKUP(Data!$AB847,Name!$B:$F,2,FALSE)</f>
        <v>PMO</v>
      </c>
      <c r="AD847" s="10" t="str">
        <f>VLOOKUP(Data!$AB847,Name!$B:$F,3,FALSE)</f>
        <v>CRA</v>
      </c>
      <c r="AE847" s="10" t="str">
        <f>VLOOKUP(Data!$AB847,Name!$B:$F,4,FALSE)</f>
        <v>Second tier</v>
      </c>
      <c r="AF847" s="10" t="str">
        <f>VLOOKUP(Data!$AB847,Name!$B:$F,5,FALSE)</f>
        <v>Second tier</v>
      </c>
      <c r="AG847" s="40" t="s">
        <v>47</v>
      </c>
      <c r="AH847" s="40" t="s">
        <v>216</v>
      </c>
      <c r="AI847" s="40" t="s">
        <v>920</v>
      </c>
      <c r="AJ847" s="40" t="s">
        <v>1244</v>
      </c>
      <c r="AK847" s="40" t="s">
        <v>557</v>
      </c>
      <c r="AL847" s="46"/>
      <c r="AM847" s="40" t="s">
        <v>39</v>
      </c>
      <c r="AN847" s="40" t="s">
        <v>53</v>
      </c>
      <c r="AO847" s="47">
        <v>0</v>
      </c>
      <c r="AP847" s="41">
        <v>44833.670416666668</v>
      </c>
      <c r="AQ847" s="48" t="s">
        <v>56</v>
      </c>
      <c r="AR847">
        <f t="shared" si="55"/>
        <v>16</v>
      </c>
      <c r="AS847" s="35">
        <v>0.69166666666666676</v>
      </c>
    </row>
    <row r="848" spans="1:45" ht="24" customHeight="1">
      <c r="A848" s="10" t="s">
        <v>35</v>
      </c>
      <c r="B848" s="10" t="s">
        <v>1527</v>
      </c>
      <c r="C848" s="42">
        <v>44828.732638888891</v>
      </c>
      <c r="D848" s="42">
        <v>44825.761805555558</v>
      </c>
      <c r="E848" s="10">
        <v>2022</v>
      </c>
      <c r="F848" s="10">
        <f t="shared" si="52"/>
        <v>9</v>
      </c>
      <c r="G848" s="10">
        <f t="shared" si="53"/>
        <v>21</v>
      </c>
      <c r="H848" s="50">
        <f t="shared" si="54"/>
        <v>0.76180555555555562</v>
      </c>
      <c r="I848" s="38" t="s">
        <v>37</v>
      </c>
      <c r="J848" s="38" t="s">
        <v>3622</v>
      </c>
      <c r="K848" s="36">
        <v>11977</v>
      </c>
      <c r="L848" s="39">
        <v>44831.589583333334</v>
      </c>
      <c r="M848" s="38" t="s">
        <v>38</v>
      </c>
      <c r="N848" s="38" t="s">
        <v>45</v>
      </c>
      <c r="O848" s="39">
        <v>44826.296030092592</v>
      </c>
      <c r="P848" s="38" t="s">
        <v>40</v>
      </c>
      <c r="Q848" s="38" t="s">
        <v>56</v>
      </c>
      <c r="R848" s="36">
        <v>1</v>
      </c>
      <c r="S848" s="38" t="s">
        <v>119</v>
      </c>
      <c r="T848" s="36">
        <v>1</v>
      </c>
      <c r="U848" s="38" t="s">
        <v>41</v>
      </c>
      <c r="V848" s="36">
        <v>6241</v>
      </c>
      <c r="W848" s="38" t="s">
        <v>3065</v>
      </c>
      <c r="X848" s="38" t="s">
        <v>3066</v>
      </c>
      <c r="Y848" s="38" t="s">
        <v>45</v>
      </c>
      <c r="Z848" s="38" t="s">
        <v>3623</v>
      </c>
      <c r="AA848" s="39">
        <v>44826.702337962961</v>
      </c>
      <c r="AB848" s="38" t="s">
        <v>85</v>
      </c>
      <c r="AC848" s="10" t="str">
        <f>VLOOKUP(Data!$AB848,Name!$B:$F,2,FALSE)</f>
        <v>IT Support</v>
      </c>
      <c r="AD848" s="10" t="str">
        <f>VLOOKUP(Data!$AB848,Name!$B:$F,3,FALSE)</f>
        <v>Point IT</v>
      </c>
      <c r="AE848" s="10" t="str">
        <f>VLOOKUP(Data!$AB848,Name!$B:$F,4,FALSE)</f>
        <v>Second tier</v>
      </c>
      <c r="AF848" s="10" t="str">
        <f>VLOOKUP(Data!$AB848,Name!$B:$F,5,FALSE)</f>
        <v>Onsite</v>
      </c>
      <c r="AG848" s="38" t="s">
        <v>47</v>
      </c>
      <c r="AH848" s="38" t="s">
        <v>48</v>
      </c>
      <c r="AI848" s="38" t="s">
        <v>505</v>
      </c>
      <c r="AJ848" s="38" t="s">
        <v>3064</v>
      </c>
      <c r="AK848" s="38" t="s">
        <v>599</v>
      </c>
      <c r="AL848" s="43"/>
      <c r="AM848" s="38" t="s">
        <v>39</v>
      </c>
      <c r="AN848" s="38" t="s">
        <v>50</v>
      </c>
      <c r="AO848" s="44">
        <v>0</v>
      </c>
      <c r="AP848" s="39">
        <v>44828.732986111114</v>
      </c>
      <c r="AQ848" s="45" t="s">
        <v>41</v>
      </c>
      <c r="AR848">
        <f t="shared" si="55"/>
        <v>18</v>
      </c>
      <c r="AS848" s="35">
        <v>0.76180555555555562</v>
      </c>
    </row>
    <row r="849" spans="1:45" ht="24" hidden="1" customHeight="1">
      <c r="A849" s="10" t="s">
        <v>35</v>
      </c>
      <c r="B849" s="10" t="s">
        <v>73</v>
      </c>
      <c r="C849" s="42">
        <v>44828.60833333333</v>
      </c>
      <c r="D849" s="42">
        <v>44825.794444444444</v>
      </c>
      <c r="E849" s="10">
        <v>2022</v>
      </c>
      <c r="F849" s="10">
        <f t="shared" si="52"/>
        <v>9</v>
      </c>
      <c r="G849" s="10">
        <f t="shared" si="53"/>
        <v>21</v>
      </c>
      <c r="H849" s="50">
        <f t="shared" si="54"/>
        <v>0.7944444444444444</v>
      </c>
      <c r="I849" s="40" t="s">
        <v>37</v>
      </c>
      <c r="J849" s="40" t="s">
        <v>3624</v>
      </c>
      <c r="K849" s="37">
        <v>11978</v>
      </c>
      <c r="L849" s="41">
        <v>44831.705555555556</v>
      </c>
      <c r="M849" s="40" t="s">
        <v>38</v>
      </c>
      <c r="N849" s="40" t="s">
        <v>45</v>
      </c>
      <c r="O849" s="41">
        <v>44826.303796296299</v>
      </c>
      <c r="P849" s="40" t="s">
        <v>40</v>
      </c>
      <c r="Q849" s="40" t="s">
        <v>56</v>
      </c>
      <c r="R849" s="37">
        <v>1</v>
      </c>
      <c r="S849" s="40" t="s">
        <v>42</v>
      </c>
      <c r="T849" s="37">
        <v>1</v>
      </c>
      <c r="U849" s="40" t="s">
        <v>41</v>
      </c>
      <c r="V849" s="37">
        <v>5787</v>
      </c>
      <c r="W849" s="40" t="s">
        <v>707</v>
      </c>
      <c r="X849" s="40" t="s">
        <v>708</v>
      </c>
      <c r="Y849" s="40" t="s">
        <v>45</v>
      </c>
      <c r="Z849" s="40" t="s">
        <v>3625</v>
      </c>
      <c r="AA849" s="41">
        <v>44826.586111111108</v>
      </c>
      <c r="AB849" s="40" t="s">
        <v>72</v>
      </c>
      <c r="AC849" s="10" t="str">
        <f>VLOOKUP(Data!$AB849,Name!$B:$F,2,FALSE)</f>
        <v>IT Support</v>
      </c>
      <c r="AD849" s="10" t="str">
        <f>VLOOKUP(Data!$AB849,Name!$B:$F,3,FALSE)</f>
        <v>Point IT</v>
      </c>
      <c r="AE849" s="10" t="str">
        <f>VLOOKUP(Data!$AB849,Name!$B:$F,4,FALSE)</f>
        <v>Second tier</v>
      </c>
      <c r="AF849" s="10" t="str">
        <f>VLOOKUP(Data!$AB849,Name!$B:$F,5,FALSE)</f>
        <v>Onsite</v>
      </c>
      <c r="AG849" s="40" t="s">
        <v>47</v>
      </c>
      <c r="AH849" s="40" t="s">
        <v>48</v>
      </c>
      <c r="AI849" s="40" t="s">
        <v>77</v>
      </c>
      <c r="AJ849" s="40" t="s">
        <v>3626</v>
      </c>
      <c r="AK849" s="40" t="s">
        <v>3627</v>
      </c>
      <c r="AL849" s="46"/>
      <c r="AM849" s="40" t="s">
        <v>39</v>
      </c>
      <c r="AN849" s="40" t="s">
        <v>50</v>
      </c>
      <c r="AO849" s="47">
        <v>0</v>
      </c>
      <c r="AP849" s="41">
        <v>44828.608576388891</v>
      </c>
      <c r="AQ849" s="48" t="s">
        <v>41</v>
      </c>
      <c r="AR849">
        <f t="shared" si="55"/>
        <v>19</v>
      </c>
      <c r="AS849" s="35">
        <v>0.7944444444444444</v>
      </c>
    </row>
    <row r="850" spans="1:45" ht="24" hidden="1" customHeight="1">
      <c r="A850" s="10" t="s">
        <v>35</v>
      </c>
      <c r="B850" s="10" t="s">
        <v>2348</v>
      </c>
      <c r="C850" s="42">
        <v>44826.701388888891</v>
      </c>
      <c r="D850" s="42">
        <v>44826.323611111111</v>
      </c>
      <c r="E850" s="10">
        <v>2022</v>
      </c>
      <c r="F850" s="10">
        <f t="shared" si="52"/>
        <v>9</v>
      </c>
      <c r="G850" s="10">
        <f t="shared" si="53"/>
        <v>22</v>
      </c>
      <c r="H850" s="50">
        <f t="shared" si="54"/>
        <v>0.32361111111111113</v>
      </c>
      <c r="I850" s="38" t="s">
        <v>37</v>
      </c>
      <c r="J850" s="38" t="s">
        <v>3628</v>
      </c>
      <c r="K850" s="36">
        <v>11979</v>
      </c>
      <c r="L850" s="39">
        <v>44838.33556712963</v>
      </c>
      <c r="M850" s="38" t="s">
        <v>38</v>
      </c>
      <c r="N850" s="38" t="s">
        <v>45</v>
      </c>
      <c r="O850" s="39">
        <v>44826.33011574074</v>
      </c>
      <c r="P850" s="38" t="s">
        <v>40</v>
      </c>
      <c r="Q850" s="38" t="s">
        <v>56</v>
      </c>
      <c r="R850" s="36">
        <v>1</v>
      </c>
      <c r="S850" s="38" t="s">
        <v>60</v>
      </c>
      <c r="T850" s="36">
        <v>1</v>
      </c>
      <c r="U850" s="38" t="s">
        <v>56</v>
      </c>
      <c r="V850" s="36">
        <v>6377</v>
      </c>
      <c r="W850" s="38" t="s">
        <v>3629</v>
      </c>
      <c r="X850" s="38" t="s">
        <v>3630</v>
      </c>
      <c r="Y850" s="38" t="s">
        <v>45</v>
      </c>
      <c r="Z850" s="38" t="s">
        <v>3631</v>
      </c>
      <c r="AA850" s="39">
        <v>44826.699652777781</v>
      </c>
      <c r="AB850" s="38" t="s">
        <v>85</v>
      </c>
      <c r="AC850" s="10" t="str">
        <f>VLOOKUP(Data!$AB850,Name!$B:$F,2,FALSE)</f>
        <v>IT Support</v>
      </c>
      <c r="AD850" s="10" t="str">
        <f>VLOOKUP(Data!$AB850,Name!$B:$F,3,FALSE)</f>
        <v>Point IT</v>
      </c>
      <c r="AE850" s="10" t="str">
        <f>VLOOKUP(Data!$AB850,Name!$B:$F,4,FALSE)</f>
        <v>Second tier</v>
      </c>
      <c r="AF850" s="10" t="str">
        <f>VLOOKUP(Data!$AB850,Name!$B:$F,5,FALSE)</f>
        <v>Onsite</v>
      </c>
      <c r="AG850" s="38" t="s">
        <v>47</v>
      </c>
      <c r="AH850" s="38" t="s">
        <v>48</v>
      </c>
      <c r="AI850" s="38" t="s">
        <v>474</v>
      </c>
      <c r="AJ850" s="38" t="s">
        <v>876</v>
      </c>
      <c r="AK850" s="38" t="s">
        <v>539</v>
      </c>
      <c r="AL850" s="43"/>
      <c r="AM850" s="38" t="s">
        <v>39</v>
      </c>
      <c r="AN850" s="38" t="s">
        <v>50</v>
      </c>
      <c r="AO850" s="44">
        <v>0</v>
      </c>
      <c r="AP850" s="39">
        <v>44826.701539351852</v>
      </c>
      <c r="AQ850" s="45" t="s">
        <v>41</v>
      </c>
      <c r="AR850">
        <f t="shared" si="55"/>
        <v>7</v>
      </c>
      <c r="AS850" s="35">
        <v>0.32361111111111113</v>
      </c>
    </row>
    <row r="851" spans="1:45" ht="24" hidden="1" customHeight="1">
      <c r="A851" s="10" t="s">
        <v>35</v>
      </c>
      <c r="B851" s="10" t="s">
        <v>36</v>
      </c>
      <c r="C851" s="42">
        <v>44826.616666666669</v>
      </c>
      <c r="D851" s="42">
        <v>44826.342361111114</v>
      </c>
      <c r="E851" s="10">
        <v>2022</v>
      </c>
      <c r="F851" s="10">
        <f t="shared" si="52"/>
        <v>9</v>
      </c>
      <c r="G851" s="10">
        <f t="shared" si="53"/>
        <v>22</v>
      </c>
      <c r="H851" s="50">
        <f t="shared" si="54"/>
        <v>0.34236111111111112</v>
      </c>
      <c r="I851" s="40" t="s">
        <v>37</v>
      </c>
      <c r="J851" s="40" t="s">
        <v>3632</v>
      </c>
      <c r="K851" s="37">
        <v>11980</v>
      </c>
      <c r="L851" s="41">
        <v>44838.596354166664</v>
      </c>
      <c r="M851" s="40" t="s">
        <v>38</v>
      </c>
      <c r="N851" s="40" t="s">
        <v>39</v>
      </c>
      <c r="O851" s="41"/>
      <c r="P851" s="40" t="s">
        <v>40</v>
      </c>
      <c r="Q851" s="40" t="s">
        <v>56</v>
      </c>
      <c r="R851" s="37">
        <v>1</v>
      </c>
      <c r="S851" s="40" t="s">
        <v>82</v>
      </c>
      <c r="T851" s="37">
        <v>0</v>
      </c>
      <c r="U851" s="40" t="s">
        <v>56</v>
      </c>
      <c r="V851" s="37">
        <v>1211</v>
      </c>
      <c r="W851" s="40" t="s">
        <v>1039</v>
      </c>
      <c r="X851" s="40" t="s">
        <v>1040</v>
      </c>
      <c r="Y851" s="40" t="s">
        <v>45</v>
      </c>
      <c r="Z851" s="40" t="s">
        <v>2507</v>
      </c>
      <c r="AA851" s="41">
        <v>44826.364537037036</v>
      </c>
      <c r="AB851" s="40" t="s">
        <v>149</v>
      </c>
      <c r="AC851" s="10" t="str">
        <f>VLOOKUP(Data!$AB851,Name!$B:$F,2,FALSE)</f>
        <v>Application Support</v>
      </c>
      <c r="AD851" s="10" t="str">
        <f>VLOOKUP(Data!$AB851,Name!$B:$F,3,FALSE)</f>
        <v>CRA</v>
      </c>
      <c r="AE851" s="10" t="str">
        <f>VLOOKUP(Data!$AB851,Name!$B:$F,4,FALSE)</f>
        <v>Second tier</v>
      </c>
      <c r="AF851" s="10" t="str">
        <f>VLOOKUP(Data!$AB851,Name!$B:$F,5,FALSE)</f>
        <v>Second tier</v>
      </c>
      <c r="AG851" s="40" t="s">
        <v>47</v>
      </c>
      <c r="AH851" s="40" t="s">
        <v>48</v>
      </c>
      <c r="AI851" s="40" t="s">
        <v>128</v>
      </c>
      <c r="AJ851" s="40" t="s">
        <v>3633</v>
      </c>
      <c r="AK851" s="40" t="s">
        <v>3098</v>
      </c>
      <c r="AL851" s="46"/>
      <c r="AM851" s="40" t="s">
        <v>39</v>
      </c>
      <c r="AN851" s="40" t="s">
        <v>50</v>
      </c>
      <c r="AO851" s="47">
        <v>0</v>
      </c>
      <c r="AP851" s="41">
        <v>44826.6171875</v>
      </c>
      <c r="AQ851" s="48" t="s">
        <v>41</v>
      </c>
      <c r="AR851">
        <f t="shared" si="55"/>
        <v>8</v>
      </c>
      <c r="AS851" s="35">
        <v>0.34236111111111112</v>
      </c>
    </row>
    <row r="852" spans="1:45" ht="24" hidden="1" customHeight="1">
      <c r="A852" s="10" t="s">
        <v>35</v>
      </c>
      <c r="B852" s="10" t="s">
        <v>178</v>
      </c>
      <c r="C852" s="42">
        <v>44826.67083333333</v>
      </c>
      <c r="D852" s="42">
        <v>44826.348611111112</v>
      </c>
      <c r="E852" s="10">
        <v>2022</v>
      </c>
      <c r="F852" s="10">
        <f t="shared" si="52"/>
        <v>9</v>
      </c>
      <c r="G852" s="10">
        <f t="shared" si="53"/>
        <v>22</v>
      </c>
      <c r="H852" s="50">
        <f t="shared" si="54"/>
        <v>0.34861111111111115</v>
      </c>
      <c r="I852" s="38" t="s">
        <v>37</v>
      </c>
      <c r="J852" s="38" t="s">
        <v>3634</v>
      </c>
      <c r="K852" s="36">
        <v>11981</v>
      </c>
      <c r="L852" s="39">
        <v>44838.606944444444</v>
      </c>
      <c r="M852" s="38" t="s">
        <v>3635</v>
      </c>
      <c r="N852" s="38" t="s">
        <v>45</v>
      </c>
      <c r="O852" s="39">
        <v>44826.362650462965</v>
      </c>
      <c r="P852" s="38" t="s">
        <v>40</v>
      </c>
      <c r="Q852" s="38" t="s">
        <v>56</v>
      </c>
      <c r="R852" s="36">
        <v>1</v>
      </c>
      <c r="S852" s="38" t="s">
        <v>73</v>
      </c>
      <c r="T852" s="36">
        <v>1</v>
      </c>
      <c r="U852" s="38" t="s">
        <v>56</v>
      </c>
      <c r="V852" s="36">
        <v>8759</v>
      </c>
      <c r="W852" s="38" t="s">
        <v>443</v>
      </c>
      <c r="X852" s="38" t="s">
        <v>444</v>
      </c>
      <c r="Y852" s="38" t="s">
        <v>45</v>
      </c>
      <c r="Z852" s="38" t="s">
        <v>3636</v>
      </c>
      <c r="AA852" s="39">
        <v>44826.668935185182</v>
      </c>
      <c r="AB852" s="38" t="s">
        <v>58</v>
      </c>
      <c r="AC852" s="10" t="str">
        <f>VLOOKUP(Data!$AB852,Name!$B:$F,2,FALSE)</f>
        <v>IT Support</v>
      </c>
      <c r="AD852" s="10" t="str">
        <f>VLOOKUP(Data!$AB852,Name!$B:$F,3,FALSE)</f>
        <v>Point IT</v>
      </c>
      <c r="AE852" s="10" t="str">
        <f>VLOOKUP(Data!$AB852,Name!$B:$F,4,FALSE)</f>
        <v>Second tier</v>
      </c>
      <c r="AF852" s="10" t="str">
        <f>VLOOKUP(Data!$AB852,Name!$B:$F,5,FALSE)</f>
        <v>Onsite</v>
      </c>
      <c r="AG852" s="38" t="s">
        <v>47</v>
      </c>
      <c r="AH852" s="38" t="s">
        <v>48</v>
      </c>
      <c r="AI852" s="38" t="s">
        <v>182</v>
      </c>
      <c r="AJ852" s="38" t="s">
        <v>3637</v>
      </c>
      <c r="AK852" s="38" t="s">
        <v>328</v>
      </c>
      <c r="AL852" s="43"/>
      <c r="AM852" s="38" t="s">
        <v>39</v>
      </c>
      <c r="AN852" s="38" t="s">
        <v>53</v>
      </c>
      <c r="AO852" s="44">
        <v>0</v>
      </c>
      <c r="AP852" s="39">
        <v>44826.67083333333</v>
      </c>
      <c r="AQ852" s="45" t="s">
        <v>56</v>
      </c>
      <c r="AR852">
        <f t="shared" si="55"/>
        <v>8</v>
      </c>
      <c r="AS852" s="35">
        <v>0.34861111111111115</v>
      </c>
    </row>
    <row r="853" spans="1:45" ht="24" customHeight="1">
      <c r="A853" s="10" t="s">
        <v>35</v>
      </c>
      <c r="B853" s="10" t="s">
        <v>1527</v>
      </c>
      <c r="C853" s="42">
        <v>44826.376388888886</v>
      </c>
      <c r="D853" s="42">
        <v>44826.35833333333</v>
      </c>
      <c r="E853" s="10">
        <v>2022</v>
      </c>
      <c r="F853" s="10">
        <f t="shared" si="52"/>
        <v>9</v>
      </c>
      <c r="G853" s="10">
        <f t="shared" si="53"/>
        <v>22</v>
      </c>
      <c r="H853" s="50">
        <f t="shared" si="54"/>
        <v>0.35833333333333334</v>
      </c>
      <c r="I853" s="40" t="s">
        <v>37</v>
      </c>
      <c r="J853" s="40" t="s">
        <v>39</v>
      </c>
      <c r="K853" s="37">
        <v>11982</v>
      </c>
      <c r="L853" s="41">
        <v>44830.609074074076</v>
      </c>
      <c r="M853" s="40" t="s">
        <v>3638</v>
      </c>
      <c r="N853" s="40" t="s">
        <v>45</v>
      </c>
      <c r="O853" s="41">
        <v>44826.376307870371</v>
      </c>
      <c r="P853" s="40" t="s">
        <v>40</v>
      </c>
      <c r="Q853" s="40" t="s">
        <v>56</v>
      </c>
      <c r="R853" s="37">
        <v>1</v>
      </c>
      <c r="S853" s="40" t="s">
        <v>135</v>
      </c>
      <c r="T853" s="37">
        <v>1</v>
      </c>
      <c r="U853" s="40" t="s">
        <v>41</v>
      </c>
      <c r="V853" s="37">
        <v>6860</v>
      </c>
      <c r="W853" s="40" t="s">
        <v>789</v>
      </c>
      <c r="X853" s="40" t="s">
        <v>790</v>
      </c>
      <c r="Y853" s="40" t="s">
        <v>45</v>
      </c>
      <c r="Z853" s="40" t="s">
        <v>3639</v>
      </c>
      <c r="AA853" s="41">
        <v>44826.37667824074</v>
      </c>
      <c r="AB853" s="40" t="s">
        <v>110</v>
      </c>
      <c r="AC853" s="10" t="str">
        <f>VLOOKUP(Data!$AB853,Name!$B:$F,2,FALSE)</f>
        <v>E-sarabun</v>
      </c>
      <c r="AD853" s="10" t="str">
        <f>VLOOKUP(Data!$AB853,Name!$B:$F,3,FALSE)</f>
        <v>CRA</v>
      </c>
      <c r="AE853" s="10" t="str">
        <f>VLOOKUP(Data!$AB853,Name!$B:$F,4,FALSE)</f>
        <v>Second tier</v>
      </c>
      <c r="AF853" s="10" t="str">
        <f>VLOOKUP(Data!$AB853,Name!$B:$F,5,FALSE)</f>
        <v>Second tier</v>
      </c>
      <c r="AG853" s="40" t="s">
        <v>47</v>
      </c>
      <c r="AH853" s="40" t="s">
        <v>48</v>
      </c>
      <c r="AI853" s="40" t="s">
        <v>97</v>
      </c>
      <c r="AJ853" s="40" t="s">
        <v>3640</v>
      </c>
      <c r="AK853" s="40" t="s">
        <v>791</v>
      </c>
      <c r="AL853" s="46">
        <v>44686</v>
      </c>
      <c r="AM853" s="40" t="s">
        <v>39</v>
      </c>
      <c r="AN853" s="40" t="s">
        <v>53</v>
      </c>
      <c r="AO853" s="47">
        <v>0</v>
      </c>
      <c r="AP853" s="41">
        <v>44826.377326388887</v>
      </c>
      <c r="AQ853" s="48" t="s">
        <v>41</v>
      </c>
      <c r="AR853">
        <f t="shared" si="55"/>
        <v>8</v>
      </c>
      <c r="AS853" s="35">
        <v>0.35833333333333334</v>
      </c>
    </row>
    <row r="854" spans="1:45" ht="24" customHeight="1">
      <c r="A854" s="10" t="s">
        <v>35</v>
      </c>
      <c r="B854" s="10" t="s">
        <v>1527</v>
      </c>
      <c r="C854" s="42">
        <v>44826.363194444442</v>
      </c>
      <c r="D854" s="42">
        <v>44826.361805555556</v>
      </c>
      <c r="E854" s="10">
        <v>2022</v>
      </c>
      <c r="F854" s="10">
        <f t="shared" si="52"/>
        <v>9</v>
      </c>
      <c r="G854" s="10">
        <f t="shared" si="53"/>
        <v>22</v>
      </c>
      <c r="H854" s="50">
        <f t="shared" si="54"/>
        <v>0.36180555555555555</v>
      </c>
      <c r="I854" s="38" t="s">
        <v>37</v>
      </c>
      <c r="J854" s="38" t="s">
        <v>3641</v>
      </c>
      <c r="K854" s="36">
        <v>11983</v>
      </c>
      <c r="L854" s="39">
        <v>44838.361990740741</v>
      </c>
      <c r="M854" s="38" t="s">
        <v>38</v>
      </c>
      <c r="N854" s="38" t="s">
        <v>39</v>
      </c>
      <c r="O854" s="39"/>
      <c r="P854" s="38" t="s">
        <v>40</v>
      </c>
      <c r="Q854" s="38" t="s">
        <v>56</v>
      </c>
      <c r="R854" s="36">
        <v>1</v>
      </c>
      <c r="S854" s="38" t="s">
        <v>453</v>
      </c>
      <c r="T854" s="36">
        <v>0</v>
      </c>
      <c r="U854" s="38" t="s">
        <v>56</v>
      </c>
      <c r="V854" s="36">
        <v>6938</v>
      </c>
      <c r="W854" s="38" t="s">
        <v>3642</v>
      </c>
      <c r="X854" s="38" t="s">
        <v>3643</v>
      </c>
      <c r="Y854" s="38" t="s">
        <v>45</v>
      </c>
      <c r="Z854" s="38" t="s">
        <v>987</v>
      </c>
      <c r="AA854" s="39">
        <v>44826.363402777781</v>
      </c>
      <c r="AB854" s="38" t="s">
        <v>184</v>
      </c>
      <c r="AC854" s="10" t="str">
        <f>VLOOKUP(Data!$AB854,Name!$B:$F,2,FALSE)</f>
        <v>IT Support</v>
      </c>
      <c r="AD854" s="10" t="str">
        <f>VLOOKUP(Data!$AB854,Name!$B:$F,3,FALSE)</f>
        <v>Point IT</v>
      </c>
      <c r="AE854" s="10" t="str">
        <f>VLOOKUP(Data!$AB854,Name!$B:$F,4,FALSE)</f>
        <v>Frist tier</v>
      </c>
      <c r="AF854" s="10" t="str">
        <f>VLOOKUP(Data!$AB854,Name!$B:$F,5,FALSE)</f>
        <v>Frist tier</v>
      </c>
      <c r="AG854" s="38" t="s">
        <v>52</v>
      </c>
      <c r="AH854" s="38" t="s">
        <v>48</v>
      </c>
      <c r="AI854" s="38" t="s">
        <v>455</v>
      </c>
      <c r="AJ854" s="38" t="s">
        <v>3644</v>
      </c>
      <c r="AK854" s="38" t="s">
        <v>497</v>
      </c>
      <c r="AL854" s="43"/>
      <c r="AM854" s="38" t="s">
        <v>39</v>
      </c>
      <c r="AN854" s="38" t="s">
        <v>50</v>
      </c>
      <c r="AO854" s="44">
        <v>0</v>
      </c>
      <c r="AP854" s="39">
        <v>44826.363402777781</v>
      </c>
      <c r="AQ854" s="45" t="s">
        <v>56</v>
      </c>
      <c r="AR854">
        <f t="shared" si="55"/>
        <v>8</v>
      </c>
      <c r="AS854" s="35">
        <v>0.36180555555555555</v>
      </c>
    </row>
    <row r="855" spans="1:45" ht="24" hidden="1" customHeight="1">
      <c r="A855" s="10" t="s">
        <v>35</v>
      </c>
      <c r="B855" s="10" t="s">
        <v>329</v>
      </c>
      <c r="C855" s="42">
        <v>44837.675000000003</v>
      </c>
      <c r="D855" s="42">
        <v>44826.363888888889</v>
      </c>
      <c r="E855" s="10">
        <v>2022</v>
      </c>
      <c r="F855" s="10">
        <f t="shared" si="52"/>
        <v>9</v>
      </c>
      <c r="G855" s="10">
        <f t="shared" si="53"/>
        <v>22</v>
      </c>
      <c r="H855" s="50">
        <f t="shared" si="54"/>
        <v>0.36388888888888887</v>
      </c>
      <c r="I855" s="40" t="s">
        <v>37</v>
      </c>
      <c r="J855" s="40" t="s">
        <v>3645</v>
      </c>
      <c r="K855" s="37">
        <v>11984</v>
      </c>
      <c r="L855" s="41">
        <v>44838.364537037036</v>
      </c>
      <c r="M855" s="40" t="s">
        <v>2799</v>
      </c>
      <c r="N855" s="40" t="s">
        <v>45</v>
      </c>
      <c r="O855" s="41">
        <v>44826.364976851852</v>
      </c>
      <c r="P855" s="40" t="s">
        <v>40</v>
      </c>
      <c r="Q855" s="40" t="s">
        <v>56</v>
      </c>
      <c r="R855" s="37">
        <v>1</v>
      </c>
      <c r="S855" s="40" t="s">
        <v>732</v>
      </c>
      <c r="T855" s="37">
        <v>1</v>
      </c>
      <c r="U855" s="40" t="s">
        <v>56</v>
      </c>
      <c r="V855" s="37">
        <v>924633586</v>
      </c>
      <c r="W855" s="40" t="s">
        <v>3646</v>
      </c>
      <c r="X855" s="40" t="s">
        <v>3647</v>
      </c>
      <c r="Y855" s="40" t="s">
        <v>45</v>
      </c>
      <c r="Z855" s="40" t="s">
        <v>3648</v>
      </c>
      <c r="AA855" s="41">
        <v>44837.675497685188</v>
      </c>
      <c r="AB855" s="40" t="s">
        <v>184</v>
      </c>
      <c r="AC855" s="10" t="str">
        <f>VLOOKUP(Data!$AB855,Name!$B:$F,2,FALSE)</f>
        <v>IT Support</v>
      </c>
      <c r="AD855" s="10" t="str">
        <f>VLOOKUP(Data!$AB855,Name!$B:$F,3,FALSE)</f>
        <v>Point IT</v>
      </c>
      <c r="AE855" s="10" t="str">
        <f>VLOOKUP(Data!$AB855,Name!$B:$F,4,FALSE)</f>
        <v>Frist tier</v>
      </c>
      <c r="AF855" s="10" t="str">
        <f>VLOOKUP(Data!$AB855,Name!$B:$F,5,FALSE)</f>
        <v>Frist tier</v>
      </c>
      <c r="AG855" s="40" t="s">
        <v>47</v>
      </c>
      <c r="AH855" s="40" t="s">
        <v>48</v>
      </c>
      <c r="AI855" s="40" t="s">
        <v>330</v>
      </c>
      <c r="AJ855" s="40" t="s">
        <v>3649</v>
      </c>
      <c r="AK855" s="40" t="s">
        <v>527</v>
      </c>
      <c r="AL855" s="46"/>
      <c r="AM855" s="40" t="s">
        <v>39</v>
      </c>
      <c r="AN855" s="40" t="s">
        <v>53</v>
      </c>
      <c r="AO855" s="47">
        <v>0</v>
      </c>
      <c r="AP855" s="41">
        <v>44837.675497685188</v>
      </c>
      <c r="AQ855" s="48" t="s">
        <v>56</v>
      </c>
      <c r="AR855">
        <f t="shared" si="55"/>
        <v>8</v>
      </c>
      <c r="AS855" s="35">
        <v>0.36388888888888887</v>
      </c>
    </row>
    <row r="856" spans="1:45" ht="24" customHeight="1">
      <c r="A856" s="10" t="s">
        <v>35</v>
      </c>
      <c r="B856" s="10" t="s">
        <v>1527</v>
      </c>
      <c r="C856" s="42">
        <v>44826.622916666667</v>
      </c>
      <c r="D856" s="42">
        <v>44826.374305555553</v>
      </c>
      <c r="E856" s="10">
        <v>2022</v>
      </c>
      <c r="F856" s="10">
        <f t="shared" si="52"/>
        <v>9</v>
      </c>
      <c r="G856" s="10">
        <f t="shared" si="53"/>
        <v>22</v>
      </c>
      <c r="H856" s="50">
        <f t="shared" si="54"/>
        <v>0.3743055555555555</v>
      </c>
      <c r="I856" s="38" t="s">
        <v>37</v>
      </c>
      <c r="J856" s="38" t="s">
        <v>3650</v>
      </c>
      <c r="K856" s="36">
        <v>11985</v>
      </c>
      <c r="L856" s="39">
        <v>44838.585497685184</v>
      </c>
      <c r="M856" s="38" t="s">
        <v>38</v>
      </c>
      <c r="N856" s="38" t="s">
        <v>39</v>
      </c>
      <c r="O856" s="39"/>
      <c r="P856" s="38" t="s">
        <v>40</v>
      </c>
      <c r="Q856" s="38" t="s">
        <v>56</v>
      </c>
      <c r="R856" s="36">
        <v>1</v>
      </c>
      <c r="S856" s="38" t="s">
        <v>42</v>
      </c>
      <c r="T856" s="36">
        <v>0</v>
      </c>
      <c r="U856" s="38" t="s">
        <v>56</v>
      </c>
      <c r="V856" s="36">
        <v>6681</v>
      </c>
      <c r="W856" s="38" t="s">
        <v>3651</v>
      </c>
      <c r="X856" s="38" t="s">
        <v>3652</v>
      </c>
      <c r="Y856" s="38" t="s">
        <v>45</v>
      </c>
      <c r="Z856" s="38" t="s">
        <v>3653</v>
      </c>
      <c r="AA856" s="39">
        <v>44826.412303240744</v>
      </c>
      <c r="AB856" s="38" t="s">
        <v>94</v>
      </c>
      <c r="AC856" s="10" t="str">
        <f>VLOOKUP(Data!$AB856,Name!$B:$F,2,FALSE)</f>
        <v>IT Support</v>
      </c>
      <c r="AD856" s="10" t="str">
        <f>VLOOKUP(Data!$AB856,Name!$B:$F,3,FALSE)</f>
        <v>Point IT</v>
      </c>
      <c r="AE856" s="10" t="str">
        <f>VLOOKUP(Data!$AB856,Name!$B:$F,4,FALSE)</f>
        <v>Second tier</v>
      </c>
      <c r="AF856" s="10" t="str">
        <f>VLOOKUP(Data!$AB856,Name!$B:$F,5,FALSE)</f>
        <v>Onsite</v>
      </c>
      <c r="AG856" s="38" t="s">
        <v>52</v>
      </c>
      <c r="AH856" s="38" t="s">
        <v>48</v>
      </c>
      <c r="AI856" s="38" t="s">
        <v>531</v>
      </c>
      <c r="AJ856" s="38" t="s">
        <v>3654</v>
      </c>
      <c r="AK856" s="38" t="s">
        <v>328</v>
      </c>
      <c r="AL856" s="43"/>
      <c r="AM856" s="38" t="s">
        <v>39</v>
      </c>
      <c r="AN856" s="38" t="s">
        <v>50</v>
      </c>
      <c r="AO856" s="44">
        <v>0</v>
      </c>
      <c r="AP856" s="39">
        <v>44826.622997685183</v>
      </c>
      <c r="AQ856" s="45" t="s">
        <v>56</v>
      </c>
      <c r="AR856">
        <f t="shared" si="55"/>
        <v>8</v>
      </c>
      <c r="AS856" s="35">
        <v>0.3743055555555555</v>
      </c>
    </row>
    <row r="857" spans="1:45" ht="24" hidden="1" customHeight="1">
      <c r="A857" s="10" t="s">
        <v>35</v>
      </c>
      <c r="B857" s="10" t="s">
        <v>178</v>
      </c>
      <c r="C857" s="42">
        <v>44826.388194444444</v>
      </c>
      <c r="D857" s="42">
        <v>44826.375</v>
      </c>
      <c r="E857" s="10">
        <v>2022</v>
      </c>
      <c r="F857" s="10">
        <f t="shared" si="52"/>
        <v>9</v>
      </c>
      <c r="G857" s="10">
        <f t="shared" si="53"/>
        <v>22</v>
      </c>
      <c r="H857" s="50">
        <f t="shared" si="54"/>
        <v>0.375</v>
      </c>
      <c r="I857" s="40" t="s">
        <v>37</v>
      </c>
      <c r="J857" s="40" t="s">
        <v>3655</v>
      </c>
      <c r="K857" s="37">
        <v>11986</v>
      </c>
      <c r="L857" s="41">
        <v>44838.3752662037</v>
      </c>
      <c r="M857" s="40" t="s">
        <v>1074</v>
      </c>
      <c r="N857" s="40" t="s">
        <v>45</v>
      </c>
      <c r="O857" s="41">
        <v>44826.388414351852</v>
      </c>
      <c r="P857" s="40" t="s">
        <v>40</v>
      </c>
      <c r="Q857" s="40" t="s">
        <v>56</v>
      </c>
      <c r="R857" s="37">
        <v>1</v>
      </c>
      <c r="S857" s="40" t="s">
        <v>73</v>
      </c>
      <c r="T857" s="37">
        <v>1</v>
      </c>
      <c r="U857" s="40" t="s">
        <v>56</v>
      </c>
      <c r="V857" s="37">
        <v>6732</v>
      </c>
      <c r="W857" s="40" t="s">
        <v>322</v>
      </c>
      <c r="X857" s="40" t="s">
        <v>323</v>
      </c>
      <c r="Y857" s="40" t="s">
        <v>45</v>
      </c>
      <c r="Z857" s="40" t="s">
        <v>3656</v>
      </c>
      <c r="AA857" s="41">
        <v>44826.388460648152</v>
      </c>
      <c r="AB857" s="40" t="s">
        <v>223</v>
      </c>
      <c r="AC857" s="10" t="str">
        <f>VLOOKUP(Data!$AB857,Name!$B:$F,2,FALSE)</f>
        <v>IT Support</v>
      </c>
      <c r="AD857" s="10" t="str">
        <f>VLOOKUP(Data!$AB857,Name!$B:$F,3,FALSE)</f>
        <v>Point IT</v>
      </c>
      <c r="AE857" s="10" t="str">
        <f>VLOOKUP(Data!$AB857,Name!$B:$F,4,FALSE)</f>
        <v>Second tier</v>
      </c>
      <c r="AF857" s="10" t="str">
        <f>VLOOKUP(Data!$AB857,Name!$B:$F,5,FALSE)</f>
        <v>Onsite</v>
      </c>
      <c r="AG857" s="40" t="s">
        <v>47</v>
      </c>
      <c r="AH857" s="40" t="s">
        <v>48</v>
      </c>
      <c r="AI857" s="40" t="s">
        <v>182</v>
      </c>
      <c r="AJ857" s="40" t="s">
        <v>3655</v>
      </c>
      <c r="AK857" s="40" t="s">
        <v>485</v>
      </c>
      <c r="AL857" s="46"/>
      <c r="AM857" s="40" t="s">
        <v>39</v>
      </c>
      <c r="AN857" s="40" t="s">
        <v>53</v>
      </c>
      <c r="AO857" s="47">
        <v>0</v>
      </c>
      <c r="AP857" s="41">
        <v>44826.388460648152</v>
      </c>
      <c r="AQ857" s="48" t="s">
        <v>56</v>
      </c>
      <c r="AR857">
        <f t="shared" si="55"/>
        <v>9</v>
      </c>
      <c r="AS857" s="35">
        <v>0.375</v>
      </c>
    </row>
    <row r="858" spans="1:45" ht="24" customHeight="1">
      <c r="A858" s="10" t="s">
        <v>35</v>
      </c>
      <c r="B858" s="10" t="s">
        <v>1527</v>
      </c>
      <c r="C858" s="42">
        <v>44834.35833333333</v>
      </c>
      <c r="D858" s="42">
        <v>44826.378472222219</v>
      </c>
      <c r="E858" s="10">
        <v>2022</v>
      </c>
      <c r="F858" s="10">
        <f t="shared" si="52"/>
        <v>9</v>
      </c>
      <c r="G858" s="10">
        <f t="shared" si="53"/>
        <v>22</v>
      </c>
      <c r="H858" s="50">
        <f t="shared" si="54"/>
        <v>0.37847222222222227</v>
      </c>
      <c r="I858" s="38" t="s">
        <v>37</v>
      </c>
      <c r="J858" s="38" t="s">
        <v>3657</v>
      </c>
      <c r="K858" s="36">
        <v>11987</v>
      </c>
      <c r="L858" s="39">
        <v>44844.494444444441</v>
      </c>
      <c r="M858" s="38" t="s">
        <v>38</v>
      </c>
      <c r="N858" s="38" t="s">
        <v>39</v>
      </c>
      <c r="O858" s="39"/>
      <c r="P858" s="38" t="s">
        <v>40</v>
      </c>
      <c r="Q858" s="38" t="s">
        <v>56</v>
      </c>
      <c r="R858" s="36">
        <v>1</v>
      </c>
      <c r="S858" s="38" t="s">
        <v>224</v>
      </c>
      <c r="T858" s="36">
        <v>0</v>
      </c>
      <c r="U858" s="38" t="s">
        <v>56</v>
      </c>
      <c r="V858" s="36">
        <v>6246</v>
      </c>
      <c r="W858" s="38" t="s">
        <v>61</v>
      </c>
      <c r="X858" s="38" t="s">
        <v>62</v>
      </c>
      <c r="Y858" s="38" t="s">
        <v>45</v>
      </c>
      <c r="Z858" s="38" t="s">
        <v>3658</v>
      </c>
      <c r="AA858" s="39">
        <v>44832.357187499998</v>
      </c>
      <c r="AB858" s="38" t="s">
        <v>103</v>
      </c>
      <c r="AC858" s="10" t="str">
        <f>VLOOKUP(Data!$AB858,Name!$B:$F,2,FALSE)</f>
        <v>IT Support</v>
      </c>
      <c r="AD858" s="10" t="str">
        <f>VLOOKUP(Data!$AB858,Name!$B:$F,3,FALSE)</f>
        <v>Point IT</v>
      </c>
      <c r="AE858" s="10" t="str">
        <f>VLOOKUP(Data!$AB858,Name!$B:$F,4,FALSE)</f>
        <v>Frist tier</v>
      </c>
      <c r="AF858" s="10" t="str">
        <f>VLOOKUP(Data!$AB858,Name!$B:$F,5,FALSE)</f>
        <v>Frist tier</v>
      </c>
      <c r="AG858" s="38" t="s">
        <v>47</v>
      </c>
      <c r="AH858" s="38" t="s">
        <v>48</v>
      </c>
      <c r="AI858" s="38" t="s">
        <v>455</v>
      </c>
      <c r="AJ858" s="38" t="s">
        <v>3659</v>
      </c>
      <c r="AK858" s="38" t="s">
        <v>619</v>
      </c>
      <c r="AL858" s="43"/>
      <c r="AM858" s="38" t="s">
        <v>39</v>
      </c>
      <c r="AN858" s="38" t="s">
        <v>50</v>
      </c>
      <c r="AO858" s="44">
        <v>0</v>
      </c>
      <c r="AP858" s="39">
        <v>44838.472222222219</v>
      </c>
      <c r="AQ858" s="45" t="s">
        <v>56</v>
      </c>
      <c r="AR858">
        <f t="shared" si="55"/>
        <v>9</v>
      </c>
      <c r="AS858" s="35">
        <v>0.37847222222222227</v>
      </c>
    </row>
    <row r="859" spans="1:45" ht="24" hidden="1" customHeight="1">
      <c r="A859" s="10" t="s">
        <v>35</v>
      </c>
      <c r="B859" s="10" t="s">
        <v>36</v>
      </c>
      <c r="C859" s="42">
        <v>44826.622916666667</v>
      </c>
      <c r="D859" s="42">
        <v>44826.381249999999</v>
      </c>
      <c r="E859" s="10">
        <v>2022</v>
      </c>
      <c r="F859" s="10">
        <f t="shared" si="52"/>
        <v>9</v>
      </c>
      <c r="G859" s="10">
        <f t="shared" si="53"/>
        <v>22</v>
      </c>
      <c r="H859" s="50">
        <f t="shared" si="54"/>
        <v>0.38125000000000003</v>
      </c>
      <c r="I859" s="40" t="s">
        <v>37</v>
      </c>
      <c r="J859" s="40" t="s">
        <v>3660</v>
      </c>
      <c r="K859" s="37">
        <v>11988</v>
      </c>
      <c r="L859" s="41">
        <v>44838.536064814813</v>
      </c>
      <c r="M859" s="40" t="s">
        <v>38</v>
      </c>
      <c r="N859" s="40" t="s">
        <v>39</v>
      </c>
      <c r="O859" s="41"/>
      <c r="P859" s="40" t="s">
        <v>40</v>
      </c>
      <c r="Q859" s="40" t="s">
        <v>56</v>
      </c>
      <c r="R859" s="37">
        <v>1</v>
      </c>
      <c r="S859" s="40" t="s">
        <v>82</v>
      </c>
      <c r="T859" s="37">
        <v>0</v>
      </c>
      <c r="U859" s="40" t="s">
        <v>56</v>
      </c>
      <c r="V859" s="37">
        <v>937932814</v>
      </c>
      <c r="W859" s="40" t="s">
        <v>129</v>
      </c>
      <c r="X859" s="40" t="s">
        <v>130</v>
      </c>
      <c r="Y859" s="40" t="s">
        <v>45</v>
      </c>
      <c r="Z859" s="40" t="s">
        <v>3661</v>
      </c>
      <c r="AA859" s="41">
        <v>44826.469444444447</v>
      </c>
      <c r="AB859" s="40" t="s">
        <v>81</v>
      </c>
      <c r="AC859" s="10" t="str">
        <f>VLOOKUP(Data!$AB859,Name!$B:$F,2,FALSE)</f>
        <v>IT Support</v>
      </c>
      <c r="AD859" s="10" t="str">
        <f>VLOOKUP(Data!$AB859,Name!$B:$F,3,FALSE)</f>
        <v>Point IT</v>
      </c>
      <c r="AE859" s="10" t="str">
        <f>VLOOKUP(Data!$AB859,Name!$B:$F,4,FALSE)</f>
        <v>Second tier</v>
      </c>
      <c r="AF859" s="10" t="str">
        <f>VLOOKUP(Data!$AB859,Name!$B:$F,5,FALSE)</f>
        <v>Onsite</v>
      </c>
      <c r="AG859" s="40" t="s">
        <v>47</v>
      </c>
      <c r="AH859" s="40" t="s">
        <v>48</v>
      </c>
      <c r="AI859" s="40" t="s">
        <v>298</v>
      </c>
      <c r="AJ859" s="40" t="s">
        <v>3662</v>
      </c>
      <c r="AK859" s="40" t="s">
        <v>2269</v>
      </c>
      <c r="AL859" s="46"/>
      <c r="AM859" s="40" t="s">
        <v>39</v>
      </c>
      <c r="AN859" s="40" t="s">
        <v>50</v>
      </c>
      <c r="AO859" s="47">
        <v>0</v>
      </c>
      <c r="AP859" s="41">
        <v>44826.623564814814</v>
      </c>
      <c r="AQ859" s="48" t="s">
        <v>56</v>
      </c>
      <c r="AR859">
        <f t="shared" si="55"/>
        <v>9</v>
      </c>
      <c r="AS859" s="35">
        <v>0.38125000000000003</v>
      </c>
    </row>
    <row r="860" spans="1:45" ht="24" hidden="1" customHeight="1">
      <c r="A860" s="10" t="s">
        <v>35</v>
      </c>
      <c r="B860" s="10" t="s">
        <v>73</v>
      </c>
      <c r="C860" s="42">
        <v>44826.623611111114</v>
      </c>
      <c r="D860" s="42">
        <v>44826.381944444445</v>
      </c>
      <c r="E860" s="10">
        <v>2022</v>
      </c>
      <c r="F860" s="10">
        <f t="shared" si="52"/>
        <v>9</v>
      </c>
      <c r="G860" s="10">
        <f t="shared" si="53"/>
        <v>22</v>
      </c>
      <c r="H860" s="50">
        <f t="shared" si="54"/>
        <v>0.38194444444444442</v>
      </c>
      <c r="I860" s="38" t="s">
        <v>37</v>
      </c>
      <c r="J860" s="38" t="s">
        <v>3663</v>
      </c>
      <c r="K860" s="36">
        <v>11989</v>
      </c>
      <c r="L860" s="39">
        <v>44838.58079861111</v>
      </c>
      <c r="M860" s="38" t="s">
        <v>3664</v>
      </c>
      <c r="N860" s="38" t="s">
        <v>45</v>
      </c>
      <c r="O860" s="39">
        <v>44826.395405092589</v>
      </c>
      <c r="P860" s="38" t="s">
        <v>40</v>
      </c>
      <c r="Q860" s="38" t="s">
        <v>56</v>
      </c>
      <c r="R860" s="36">
        <v>1</v>
      </c>
      <c r="S860" s="38" t="s">
        <v>42</v>
      </c>
      <c r="T860" s="36">
        <v>1</v>
      </c>
      <c r="U860" s="38" t="s">
        <v>56</v>
      </c>
      <c r="V860" s="36">
        <v>6471</v>
      </c>
      <c r="W860" s="38" t="s">
        <v>412</v>
      </c>
      <c r="X860" s="38" t="s">
        <v>413</v>
      </c>
      <c r="Y860" s="38" t="s">
        <v>45</v>
      </c>
      <c r="Z860" s="38" t="s">
        <v>3665</v>
      </c>
      <c r="AA860" s="39">
        <v>44826.425694444442</v>
      </c>
      <c r="AB860" s="38" t="s">
        <v>94</v>
      </c>
      <c r="AC860" s="10" t="str">
        <f>VLOOKUP(Data!$AB860,Name!$B:$F,2,FALSE)</f>
        <v>IT Support</v>
      </c>
      <c r="AD860" s="10" t="str">
        <f>VLOOKUP(Data!$AB860,Name!$B:$F,3,FALSE)</f>
        <v>Point IT</v>
      </c>
      <c r="AE860" s="10" t="str">
        <f>VLOOKUP(Data!$AB860,Name!$B:$F,4,FALSE)</f>
        <v>Second tier</v>
      </c>
      <c r="AF860" s="10" t="str">
        <f>VLOOKUP(Data!$AB860,Name!$B:$F,5,FALSE)</f>
        <v>Onsite</v>
      </c>
      <c r="AG860" s="38" t="s">
        <v>47</v>
      </c>
      <c r="AH860" s="38" t="s">
        <v>48</v>
      </c>
      <c r="AI860" s="38" t="s">
        <v>77</v>
      </c>
      <c r="AJ860" s="38" t="s">
        <v>3663</v>
      </c>
      <c r="AK860" s="38" t="s">
        <v>579</v>
      </c>
      <c r="AL860" s="43"/>
      <c r="AM860" s="38" t="s">
        <v>39</v>
      </c>
      <c r="AN860" s="38" t="s">
        <v>50</v>
      </c>
      <c r="AO860" s="44">
        <v>0</v>
      </c>
      <c r="AP860" s="39">
        <v>44826.623854166668</v>
      </c>
      <c r="AQ860" s="45" t="s">
        <v>56</v>
      </c>
      <c r="AR860">
        <f t="shared" si="55"/>
        <v>9</v>
      </c>
      <c r="AS860" s="35">
        <v>0.38194444444444442</v>
      </c>
    </row>
    <row r="861" spans="1:45" ht="24" customHeight="1">
      <c r="A861" s="10" t="s">
        <v>35</v>
      </c>
      <c r="B861" s="10" t="s">
        <v>1527</v>
      </c>
      <c r="C861" s="10"/>
      <c r="D861" s="42">
        <v>44826.382638888892</v>
      </c>
      <c r="E861" s="10">
        <v>2022</v>
      </c>
      <c r="F861" s="10">
        <f t="shared" si="52"/>
        <v>9</v>
      </c>
      <c r="G861" s="10">
        <f t="shared" si="53"/>
        <v>22</v>
      </c>
      <c r="H861" s="50">
        <f t="shared" si="54"/>
        <v>0.38263888888888892</v>
      </c>
      <c r="I861" s="40" t="s">
        <v>37</v>
      </c>
      <c r="J861" s="40" t="s">
        <v>3666</v>
      </c>
      <c r="K861" s="37">
        <v>11990</v>
      </c>
      <c r="L861" s="41">
        <v>44830.632951388892</v>
      </c>
      <c r="M861" s="40" t="s">
        <v>38</v>
      </c>
      <c r="N861" s="40" t="s">
        <v>39</v>
      </c>
      <c r="O861" s="41"/>
      <c r="P861" s="40" t="s">
        <v>40</v>
      </c>
      <c r="Q861" s="40" t="s">
        <v>41</v>
      </c>
      <c r="R861" s="37">
        <v>1</v>
      </c>
      <c r="S861" s="40" t="s">
        <v>42</v>
      </c>
      <c r="T861" s="37">
        <v>0</v>
      </c>
      <c r="U861" s="40" t="s">
        <v>41</v>
      </c>
      <c r="V861" s="37">
        <v>8744</v>
      </c>
      <c r="W861" s="40" t="s">
        <v>553</v>
      </c>
      <c r="X861" s="40" t="s">
        <v>554</v>
      </c>
      <c r="Y861" s="40" t="s">
        <v>39</v>
      </c>
      <c r="Z861" s="40" t="s">
        <v>39</v>
      </c>
      <c r="AA861" s="41"/>
      <c r="AB861" s="40" t="s">
        <v>594</v>
      </c>
      <c r="AC861" s="10" t="str">
        <f>VLOOKUP(Data!$AB861,Name!$B:$F,2,FALSE)</f>
        <v>Application Support</v>
      </c>
      <c r="AD861" s="10" t="str">
        <f>VLOOKUP(Data!$AB861,Name!$B:$F,3,FALSE)</f>
        <v>CRA</v>
      </c>
      <c r="AE861" s="10" t="str">
        <f>VLOOKUP(Data!$AB861,Name!$B:$F,4,FALSE)</f>
        <v>Second tier</v>
      </c>
      <c r="AF861" s="10" t="str">
        <f>VLOOKUP(Data!$AB861,Name!$B:$F,5,FALSE)</f>
        <v>Second tier</v>
      </c>
      <c r="AG861" s="40" t="s">
        <v>47</v>
      </c>
      <c r="AH861" s="40" t="s">
        <v>160</v>
      </c>
      <c r="AI861" s="40" t="s">
        <v>107</v>
      </c>
      <c r="AJ861" s="40" t="s">
        <v>3667</v>
      </c>
      <c r="AK861" s="40" t="s">
        <v>496</v>
      </c>
      <c r="AL861" s="46"/>
      <c r="AM861" s="40" t="s">
        <v>39</v>
      </c>
      <c r="AN861" s="40" t="s">
        <v>50</v>
      </c>
      <c r="AO861" s="47">
        <v>0</v>
      </c>
      <c r="AP861" s="41">
        <v>44834.522847222222</v>
      </c>
      <c r="AQ861" s="48" t="s">
        <v>41</v>
      </c>
      <c r="AR861">
        <f t="shared" si="55"/>
        <v>9</v>
      </c>
      <c r="AS861" s="35">
        <v>0.38263888888888892</v>
      </c>
    </row>
    <row r="862" spans="1:45" ht="24" hidden="1" customHeight="1">
      <c r="A862" s="10" t="s">
        <v>35</v>
      </c>
      <c r="B862" s="10" t="s">
        <v>982</v>
      </c>
      <c r="C862" s="10"/>
      <c r="D862" s="42">
        <v>44826.390277777777</v>
      </c>
      <c r="E862" s="10">
        <v>2022</v>
      </c>
      <c r="F862" s="10">
        <f t="shared" si="52"/>
        <v>9</v>
      </c>
      <c r="G862" s="10">
        <f t="shared" si="53"/>
        <v>22</v>
      </c>
      <c r="H862" s="50">
        <f t="shared" si="54"/>
        <v>0.39027777777777778</v>
      </c>
      <c r="I862" s="38" t="s">
        <v>39</v>
      </c>
      <c r="J862" s="38" t="s">
        <v>3668</v>
      </c>
      <c r="K862" s="36">
        <v>11991</v>
      </c>
      <c r="L862" s="39">
        <v>44838.39099537037</v>
      </c>
      <c r="M862" s="38" t="s">
        <v>38</v>
      </c>
      <c r="N862" s="38" t="s">
        <v>39</v>
      </c>
      <c r="O862" s="39"/>
      <c r="P862" s="38" t="s">
        <v>40</v>
      </c>
      <c r="Q862" s="38" t="s">
        <v>56</v>
      </c>
      <c r="R862" s="36">
        <v>1</v>
      </c>
      <c r="S862" s="38" t="s">
        <v>39</v>
      </c>
      <c r="T862" s="36">
        <v>0</v>
      </c>
      <c r="U862" s="38" t="s">
        <v>56</v>
      </c>
      <c r="V862" s="36">
        <v>8888</v>
      </c>
      <c r="W862" s="38" t="s">
        <v>175</v>
      </c>
      <c r="X862" s="38" t="s">
        <v>176</v>
      </c>
      <c r="Y862" s="38" t="s">
        <v>39</v>
      </c>
      <c r="Z862" s="38" t="s">
        <v>39</v>
      </c>
      <c r="AA862" s="39"/>
      <c r="AB862" s="38" t="s">
        <v>176</v>
      </c>
      <c r="AC862" s="10" t="e">
        <f>VLOOKUP(Data!$AB862,Name!$B:$F,2,FALSE)</f>
        <v>#N/A</v>
      </c>
      <c r="AD862" s="10" t="e">
        <f>VLOOKUP(Data!$AB862,Name!$B:$F,3,FALSE)</f>
        <v>#N/A</v>
      </c>
      <c r="AE862" s="10" t="e">
        <f>VLOOKUP(Data!$AB862,Name!$B:$F,4,FALSE)</f>
        <v>#N/A</v>
      </c>
      <c r="AF862" s="10" t="e">
        <f>VLOOKUP(Data!$AB862,Name!$B:$F,5,FALSE)</f>
        <v>#N/A</v>
      </c>
      <c r="AG862" s="38" t="s">
        <v>47</v>
      </c>
      <c r="AH862" s="38" t="s">
        <v>160</v>
      </c>
      <c r="AI862" s="38" t="s">
        <v>39</v>
      </c>
      <c r="AJ862" s="38" t="s">
        <v>3669</v>
      </c>
      <c r="AK862" s="38" t="s">
        <v>1349</v>
      </c>
      <c r="AL862" s="43"/>
      <c r="AM862" s="38" t="s">
        <v>39</v>
      </c>
      <c r="AN862" s="38" t="s">
        <v>53</v>
      </c>
      <c r="AO862" s="44">
        <v>0</v>
      </c>
      <c r="AP862" s="39">
        <v>44826.39099537037</v>
      </c>
      <c r="AQ862" s="45" t="s">
        <v>56</v>
      </c>
      <c r="AR862">
        <f t="shared" si="55"/>
        <v>9</v>
      </c>
      <c r="AS862" s="35">
        <v>0.39027777777777778</v>
      </c>
    </row>
    <row r="863" spans="1:45" ht="24" customHeight="1">
      <c r="A863" s="10" t="s">
        <v>35</v>
      </c>
      <c r="B863" s="10" t="s">
        <v>1527</v>
      </c>
      <c r="C863" s="42">
        <v>44826.396527777775</v>
      </c>
      <c r="D863" s="42">
        <v>44826.393750000003</v>
      </c>
      <c r="E863" s="10">
        <v>2022</v>
      </c>
      <c r="F863" s="10">
        <f t="shared" si="52"/>
        <v>9</v>
      </c>
      <c r="G863" s="10">
        <f t="shared" si="53"/>
        <v>22</v>
      </c>
      <c r="H863" s="50">
        <f t="shared" si="54"/>
        <v>0.39374999999999999</v>
      </c>
      <c r="I863" s="40" t="s">
        <v>37</v>
      </c>
      <c r="J863" s="40" t="s">
        <v>3670</v>
      </c>
      <c r="K863" s="37">
        <v>11992</v>
      </c>
      <c r="L863" s="41">
        <v>44838.393912037034</v>
      </c>
      <c r="M863" s="40" t="s">
        <v>38</v>
      </c>
      <c r="N863" s="40" t="s">
        <v>39</v>
      </c>
      <c r="O863" s="41"/>
      <c r="P863" s="40" t="s">
        <v>40</v>
      </c>
      <c r="Q863" s="40" t="s">
        <v>56</v>
      </c>
      <c r="R863" s="37">
        <v>1</v>
      </c>
      <c r="S863" s="40" t="s">
        <v>152</v>
      </c>
      <c r="T863" s="37">
        <v>0</v>
      </c>
      <c r="U863" s="40" t="s">
        <v>56</v>
      </c>
      <c r="V863" s="37">
        <v>6145</v>
      </c>
      <c r="W863" s="40" t="s">
        <v>3646</v>
      </c>
      <c r="X863" s="40" t="s">
        <v>3647</v>
      </c>
      <c r="Y863" s="40" t="s">
        <v>45</v>
      </c>
      <c r="Z863" s="40" t="s">
        <v>1873</v>
      </c>
      <c r="AA863" s="41">
        <v>44826.396817129629</v>
      </c>
      <c r="AB863" s="40" t="s">
        <v>223</v>
      </c>
      <c r="AC863" s="10" t="str">
        <f>VLOOKUP(Data!$AB863,Name!$B:$F,2,FALSE)</f>
        <v>IT Support</v>
      </c>
      <c r="AD863" s="10" t="str">
        <f>VLOOKUP(Data!$AB863,Name!$B:$F,3,FALSE)</f>
        <v>Point IT</v>
      </c>
      <c r="AE863" s="10" t="str">
        <f>VLOOKUP(Data!$AB863,Name!$B:$F,4,FALSE)</f>
        <v>Second tier</v>
      </c>
      <c r="AF863" s="10" t="str">
        <f>VLOOKUP(Data!$AB863,Name!$B:$F,5,FALSE)</f>
        <v>Onsite</v>
      </c>
      <c r="AG863" s="40" t="s">
        <v>52</v>
      </c>
      <c r="AH863" s="40" t="s">
        <v>48</v>
      </c>
      <c r="AI863" s="40" t="s">
        <v>107</v>
      </c>
      <c r="AJ863" s="40" t="s">
        <v>3670</v>
      </c>
      <c r="AK863" s="40" t="s">
        <v>527</v>
      </c>
      <c r="AL863" s="46"/>
      <c r="AM863" s="40" t="s">
        <v>39</v>
      </c>
      <c r="AN863" s="40" t="s">
        <v>50</v>
      </c>
      <c r="AO863" s="47">
        <v>0</v>
      </c>
      <c r="AP863" s="41">
        <v>44826.396817129629</v>
      </c>
      <c r="AQ863" s="48" t="s">
        <v>56</v>
      </c>
      <c r="AR863">
        <f t="shared" si="55"/>
        <v>9</v>
      </c>
      <c r="AS863" s="35">
        <v>0.39374999999999999</v>
      </c>
    </row>
    <row r="864" spans="1:45" ht="24" hidden="1" customHeight="1">
      <c r="A864" s="10" t="s">
        <v>35</v>
      </c>
      <c r="B864" s="10" t="s">
        <v>982</v>
      </c>
      <c r="C864" s="10"/>
      <c r="D864" s="42">
        <v>44826.395138888889</v>
      </c>
      <c r="E864" s="10">
        <v>2022</v>
      </c>
      <c r="F864" s="10">
        <f t="shared" si="52"/>
        <v>9</v>
      </c>
      <c r="G864" s="10">
        <f t="shared" si="53"/>
        <v>22</v>
      </c>
      <c r="H864" s="50">
        <f t="shared" si="54"/>
        <v>0.39513888888888887</v>
      </c>
      <c r="I864" s="38" t="s">
        <v>3610</v>
      </c>
      <c r="J864" s="38" t="s">
        <v>3671</v>
      </c>
      <c r="K864" s="36">
        <v>11993</v>
      </c>
      <c r="L864" s="39">
        <v>44838.395925925928</v>
      </c>
      <c r="M864" s="38" t="s">
        <v>38</v>
      </c>
      <c r="N864" s="38" t="s">
        <v>39</v>
      </c>
      <c r="O864" s="39"/>
      <c r="P864" s="38" t="s">
        <v>40</v>
      </c>
      <c r="Q864" s="38" t="s">
        <v>56</v>
      </c>
      <c r="R864" s="36">
        <v>1</v>
      </c>
      <c r="S864" s="38" t="s">
        <v>39</v>
      </c>
      <c r="T864" s="36">
        <v>0</v>
      </c>
      <c r="U864" s="38" t="s">
        <v>56</v>
      </c>
      <c r="V864" s="36">
        <v>8888</v>
      </c>
      <c r="W864" s="38" t="s">
        <v>968</v>
      </c>
      <c r="X864" s="38" t="s">
        <v>177</v>
      </c>
      <c r="Y864" s="38" t="s">
        <v>39</v>
      </c>
      <c r="Z864" s="38" t="s">
        <v>39</v>
      </c>
      <c r="AA864" s="39"/>
      <c r="AB864" s="38" t="s">
        <v>177</v>
      </c>
      <c r="AC864" s="10" t="str">
        <f>VLOOKUP(Data!$AB864,Name!$B:$F,2,FALSE)</f>
        <v>IT Manager</v>
      </c>
      <c r="AD864" s="10" t="str">
        <f>VLOOKUP(Data!$AB864,Name!$B:$F,3,FALSE)</f>
        <v>CRA</v>
      </c>
      <c r="AE864" s="10" t="str">
        <f>VLOOKUP(Data!$AB864,Name!$B:$F,4,FALSE)</f>
        <v>Second tier</v>
      </c>
      <c r="AF864" s="10" t="str">
        <f>VLOOKUP(Data!$AB864,Name!$B:$F,5,FALSE)</f>
        <v>Second tier</v>
      </c>
      <c r="AG864" s="38" t="s">
        <v>47</v>
      </c>
      <c r="AH864" s="38" t="s">
        <v>160</v>
      </c>
      <c r="AI864" s="38" t="s">
        <v>39</v>
      </c>
      <c r="AJ864" s="38" t="s">
        <v>3672</v>
      </c>
      <c r="AK864" s="38" t="s">
        <v>1349</v>
      </c>
      <c r="AL864" s="43"/>
      <c r="AM864" s="38" t="s">
        <v>39</v>
      </c>
      <c r="AN864" s="38" t="s">
        <v>53</v>
      </c>
      <c r="AO864" s="44">
        <v>0</v>
      </c>
      <c r="AP864" s="39">
        <v>44826.395925925928</v>
      </c>
      <c r="AQ864" s="45" t="s">
        <v>56</v>
      </c>
      <c r="AR864">
        <f t="shared" si="55"/>
        <v>9</v>
      </c>
      <c r="AS864" s="35">
        <v>0.39513888888888887</v>
      </c>
    </row>
    <row r="865" spans="1:45" ht="24" hidden="1" customHeight="1">
      <c r="A865" s="10" t="s">
        <v>35</v>
      </c>
      <c r="B865" s="10" t="s">
        <v>2348</v>
      </c>
      <c r="C865" s="42">
        <v>44826.624305555553</v>
      </c>
      <c r="D865" s="42">
        <v>44826.400694444441</v>
      </c>
      <c r="E865" s="10">
        <v>2022</v>
      </c>
      <c r="F865" s="10">
        <f t="shared" si="52"/>
        <v>9</v>
      </c>
      <c r="G865" s="10">
        <f t="shared" si="53"/>
        <v>22</v>
      </c>
      <c r="H865" s="50">
        <f t="shared" si="54"/>
        <v>0.40069444444444446</v>
      </c>
      <c r="I865" s="40" t="s">
        <v>37</v>
      </c>
      <c r="J865" s="40" t="s">
        <v>3673</v>
      </c>
      <c r="K865" s="37">
        <v>11994</v>
      </c>
      <c r="L865" s="41">
        <v>44838.622152777774</v>
      </c>
      <c r="M865" s="40" t="s">
        <v>38</v>
      </c>
      <c r="N865" s="40" t="s">
        <v>39</v>
      </c>
      <c r="O865" s="41"/>
      <c r="P865" s="40" t="s">
        <v>40</v>
      </c>
      <c r="Q865" s="40" t="s">
        <v>56</v>
      </c>
      <c r="R865" s="37">
        <v>1</v>
      </c>
      <c r="S865" s="40" t="s">
        <v>60</v>
      </c>
      <c r="T865" s="37">
        <v>0</v>
      </c>
      <c r="U865" s="40" t="s">
        <v>56</v>
      </c>
      <c r="V865" s="37">
        <v>6418</v>
      </c>
      <c r="W865" s="40" t="s">
        <v>513</v>
      </c>
      <c r="X865" s="40" t="s">
        <v>514</v>
      </c>
      <c r="Y865" s="40" t="s">
        <v>45</v>
      </c>
      <c r="Z865" s="40" t="s">
        <v>3674</v>
      </c>
      <c r="AA865" s="41">
        <v>44826.40415509259</v>
      </c>
      <c r="AB865" s="40" t="s">
        <v>94</v>
      </c>
      <c r="AC865" s="10" t="str">
        <f>VLOOKUP(Data!$AB865,Name!$B:$F,2,FALSE)</f>
        <v>IT Support</v>
      </c>
      <c r="AD865" s="10" t="str">
        <f>VLOOKUP(Data!$AB865,Name!$B:$F,3,FALSE)</f>
        <v>Point IT</v>
      </c>
      <c r="AE865" s="10" t="str">
        <f>VLOOKUP(Data!$AB865,Name!$B:$F,4,FALSE)</f>
        <v>Second tier</v>
      </c>
      <c r="AF865" s="10" t="str">
        <f>VLOOKUP(Data!$AB865,Name!$B:$F,5,FALSE)</f>
        <v>Onsite</v>
      </c>
      <c r="AG865" s="40" t="s">
        <v>47</v>
      </c>
      <c r="AH865" s="40" t="s">
        <v>48</v>
      </c>
      <c r="AI865" s="40" t="s">
        <v>474</v>
      </c>
      <c r="AJ865" s="40" t="s">
        <v>3675</v>
      </c>
      <c r="AK865" s="40" t="s">
        <v>515</v>
      </c>
      <c r="AL865" s="46"/>
      <c r="AM865" s="40" t="s">
        <v>39</v>
      </c>
      <c r="AN865" s="40" t="s">
        <v>50</v>
      </c>
      <c r="AO865" s="47">
        <v>0</v>
      </c>
      <c r="AP865" s="41">
        <v>44826.624930555554</v>
      </c>
      <c r="AQ865" s="48" t="s">
        <v>56</v>
      </c>
      <c r="AR865">
        <f t="shared" si="55"/>
        <v>9</v>
      </c>
      <c r="AS865" s="35">
        <v>0.40069444444444446</v>
      </c>
    </row>
    <row r="866" spans="1:45" ht="24" hidden="1" customHeight="1">
      <c r="A866" s="10" t="s">
        <v>35</v>
      </c>
      <c r="B866" s="10" t="s">
        <v>178</v>
      </c>
      <c r="C866" s="42">
        <v>44826.671527777777</v>
      </c>
      <c r="D866" s="42">
        <v>44826.401388888888</v>
      </c>
      <c r="E866" s="10">
        <v>2022</v>
      </c>
      <c r="F866" s="10">
        <f t="shared" si="52"/>
        <v>9</v>
      </c>
      <c r="G866" s="10">
        <f t="shared" si="53"/>
        <v>22</v>
      </c>
      <c r="H866" s="50">
        <f t="shared" si="54"/>
        <v>0.40138888888888885</v>
      </c>
      <c r="I866" s="38" t="s">
        <v>37</v>
      </c>
      <c r="J866" s="38" t="s">
        <v>3676</v>
      </c>
      <c r="K866" s="36">
        <v>11995</v>
      </c>
      <c r="L866" s="39">
        <v>44838.402812499997</v>
      </c>
      <c r="M866" s="38" t="s">
        <v>38</v>
      </c>
      <c r="N866" s="38" t="s">
        <v>39</v>
      </c>
      <c r="O866" s="39"/>
      <c r="P866" s="38" t="s">
        <v>40</v>
      </c>
      <c r="Q866" s="38" t="s">
        <v>56</v>
      </c>
      <c r="R866" s="36">
        <v>1</v>
      </c>
      <c r="S866" s="38" t="s">
        <v>311</v>
      </c>
      <c r="T866" s="36">
        <v>0</v>
      </c>
      <c r="U866" s="38" t="s">
        <v>56</v>
      </c>
      <c r="V866" s="36">
        <v>8719</v>
      </c>
      <c r="W866" s="38" t="s">
        <v>185</v>
      </c>
      <c r="X866" s="38" t="s">
        <v>186</v>
      </c>
      <c r="Y866" s="38" t="s">
        <v>45</v>
      </c>
      <c r="Z866" s="38" t="s">
        <v>3677</v>
      </c>
      <c r="AA866" s="39">
        <v>44826.670856481483</v>
      </c>
      <c r="AB866" s="38" t="s">
        <v>58</v>
      </c>
      <c r="AC866" s="10" t="str">
        <f>VLOOKUP(Data!$AB866,Name!$B:$F,2,FALSE)</f>
        <v>IT Support</v>
      </c>
      <c r="AD866" s="10" t="str">
        <f>VLOOKUP(Data!$AB866,Name!$B:$F,3,FALSE)</f>
        <v>Point IT</v>
      </c>
      <c r="AE866" s="10" t="str">
        <f>VLOOKUP(Data!$AB866,Name!$B:$F,4,FALSE)</f>
        <v>Second tier</v>
      </c>
      <c r="AF866" s="10" t="str">
        <f>VLOOKUP(Data!$AB866,Name!$B:$F,5,FALSE)</f>
        <v>Onsite</v>
      </c>
      <c r="AG866" s="38" t="s">
        <v>47</v>
      </c>
      <c r="AH866" s="38" t="s">
        <v>48</v>
      </c>
      <c r="AI866" s="38" t="s">
        <v>182</v>
      </c>
      <c r="AJ866" s="38" t="s">
        <v>3678</v>
      </c>
      <c r="AK866" s="38" t="s">
        <v>464</v>
      </c>
      <c r="AL866" s="43"/>
      <c r="AM866" s="38" t="s">
        <v>39</v>
      </c>
      <c r="AN866" s="38" t="s">
        <v>53</v>
      </c>
      <c r="AO866" s="44">
        <v>0</v>
      </c>
      <c r="AP866" s="39">
        <v>44826.6715625</v>
      </c>
      <c r="AQ866" s="45" t="s">
        <v>56</v>
      </c>
      <c r="AR866">
        <f t="shared" si="55"/>
        <v>9</v>
      </c>
      <c r="AS866" s="35">
        <v>0.40138888888888885</v>
      </c>
    </row>
    <row r="867" spans="1:45" ht="24" hidden="1" customHeight="1">
      <c r="A867" s="10" t="s">
        <v>35</v>
      </c>
      <c r="B867" s="10" t="s">
        <v>982</v>
      </c>
      <c r="C867" s="10"/>
      <c r="D867" s="42">
        <v>44826.404861111114</v>
      </c>
      <c r="E867" s="10">
        <v>2022</v>
      </c>
      <c r="F867" s="10">
        <f t="shared" si="52"/>
        <v>9</v>
      </c>
      <c r="G867" s="10">
        <f t="shared" si="53"/>
        <v>22</v>
      </c>
      <c r="H867" s="50">
        <f t="shared" si="54"/>
        <v>0.40486111111111112</v>
      </c>
      <c r="I867" s="40" t="s">
        <v>3610</v>
      </c>
      <c r="J867" s="40" t="s">
        <v>3679</v>
      </c>
      <c r="K867" s="37">
        <v>11996</v>
      </c>
      <c r="L867" s="41">
        <v>44838.405694444446</v>
      </c>
      <c r="M867" s="40" t="s">
        <v>38</v>
      </c>
      <c r="N867" s="40" t="s">
        <v>39</v>
      </c>
      <c r="O867" s="41"/>
      <c r="P867" s="40" t="s">
        <v>40</v>
      </c>
      <c r="Q867" s="40" t="s">
        <v>56</v>
      </c>
      <c r="R867" s="37">
        <v>1</v>
      </c>
      <c r="S867" s="40" t="s">
        <v>39</v>
      </c>
      <c r="T867" s="37">
        <v>0</v>
      </c>
      <c r="U867" s="40" t="s">
        <v>56</v>
      </c>
      <c r="V867" s="37">
        <v>8888</v>
      </c>
      <c r="W867" s="40" t="s">
        <v>986</v>
      </c>
      <c r="X867" s="40" t="s">
        <v>535</v>
      </c>
      <c r="Y867" s="40" t="s">
        <v>39</v>
      </c>
      <c r="Z867" s="40" t="s">
        <v>39</v>
      </c>
      <c r="AA867" s="41"/>
      <c r="AB867" s="40" t="s">
        <v>535</v>
      </c>
      <c r="AC867" s="10" t="str">
        <f>VLOOKUP(Data!$AB867,Name!$B:$F,2,FALSE)</f>
        <v>ปรึกษาเทคโนโลยีสารสนเทศ ด้านบริหารโครงการขนาดใหญ่</v>
      </c>
      <c r="AD867" s="10" t="str">
        <f>VLOOKUP(Data!$AB867,Name!$B:$F,3,FALSE)</f>
        <v>CRA</v>
      </c>
      <c r="AE867" s="10" t="str">
        <f>VLOOKUP(Data!$AB867,Name!$B:$F,4,FALSE)</f>
        <v>Second tier</v>
      </c>
      <c r="AF867" s="10" t="str">
        <f>VLOOKUP(Data!$AB867,Name!$B:$F,5,FALSE)</f>
        <v>Second tier</v>
      </c>
      <c r="AG867" s="40" t="s">
        <v>47</v>
      </c>
      <c r="AH867" s="40" t="s">
        <v>160</v>
      </c>
      <c r="AI867" s="40" t="s">
        <v>39</v>
      </c>
      <c r="AJ867" s="40" t="s">
        <v>3680</v>
      </c>
      <c r="AK867" s="40" t="s">
        <v>1349</v>
      </c>
      <c r="AL867" s="46"/>
      <c r="AM867" s="40" t="s">
        <v>39</v>
      </c>
      <c r="AN867" s="40" t="s">
        <v>53</v>
      </c>
      <c r="AO867" s="47">
        <v>0</v>
      </c>
      <c r="AP867" s="41">
        <v>44826.405694444446</v>
      </c>
      <c r="AQ867" s="48" t="s">
        <v>56</v>
      </c>
      <c r="AR867">
        <f t="shared" si="55"/>
        <v>9</v>
      </c>
      <c r="AS867" s="35">
        <v>0.40486111111111112</v>
      </c>
    </row>
    <row r="868" spans="1:45" ht="24" hidden="1" customHeight="1">
      <c r="A868" s="10" t="s">
        <v>35</v>
      </c>
      <c r="B868" s="10" t="s">
        <v>982</v>
      </c>
      <c r="C868" s="10"/>
      <c r="D868" s="42">
        <v>44826.405555555553</v>
      </c>
      <c r="E868" s="10">
        <v>2022</v>
      </c>
      <c r="F868" s="10">
        <f t="shared" si="52"/>
        <v>9</v>
      </c>
      <c r="G868" s="10">
        <f t="shared" si="53"/>
        <v>22</v>
      </c>
      <c r="H868" s="50">
        <f t="shared" si="54"/>
        <v>0.4055555555555555</v>
      </c>
      <c r="I868" s="38" t="s">
        <v>3610</v>
      </c>
      <c r="J868" s="38" t="s">
        <v>3681</v>
      </c>
      <c r="K868" s="36">
        <v>11997</v>
      </c>
      <c r="L868" s="39">
        <v>44838.406354166669</v>
      </c>
      <c r="M868" s="38" t="s">
        <v>38</v>
      </c>
      <c r="N868" s="38" t="s">
        <v>39</v>
      </c>
      <c r="O868" s="39"/>
      <c r="P868" s="38" t="s">
        <v>40</v>
      </c>
      <c r="Q868" s="38" t="s">
        <v>56</v>
      </c>
      <c r="R868" s="36">
        <v>1</v>
      </c>
      <c r="S868" s="38" t="s">
        <v>39</v>
      </c>
      <c r="T868" s="36">
        <v>0</v>
      </c>
      <c r="U868" s="38" t="s">
        <v>56</v>
      </c>
      <c r="V868" s="36">
        <v>8888</v>
      </c>
      <c r="W868" s="38" t="s">
        <v>820</v>
      </c>
      <c r="X868" s="38" t="s">
        <v>494</v>
      </c>
      <c r="Y868" s="38" t="s">
        <v>39</v>
      </c>
      <c r="Z868" s="38" t="s">
        <v>39</v>
      </c>
      <c r="AA868" s="39"/>
      <c r="AB868" s="38" t="s">
        <v>494</v>
      </c>
      <c r="AC868" s="10" t="str">
        <f>VLOOKUP(Data!$AB868,Name!$B:$F,2,FALSE)</f>
        <v>SAP</v>
      </c>
      <c r="AD868" s="10" t="str">
        <f>VLOOKUP(Data!$AB868,Name!$B:$F,3,FALSE)</f>
        <v>CRA</v>
      </c>
      <c r="AE868" s="10" t="str">
        <f>VLOOKUP(Data!$AB868,Name!$B:$F,4,FALSE)</f>
        <v>Second tier</v>
      </c>
      <c r="AF868" s="10" t="str">
        <f>VLOOKUP(Data!$AB868,Name!$B:$F,5,FALSE)</f>
        <v>Second tier</v>
      </c>
      <c r="AG868" s="38" t="s">
        <v>47</v>
      </c>
      <c r="AH868" s="38" t="s">
        <v>160</v>
      </c>
      <c r="AI868" s="38" t="s">
        <v>39</v>
      </c>
      <c r="AJ868" s="38" t="s">
        <v>3682</v>
      </c>
      <c r="AK868" s="38" t="s">
        <v>1349</v>
      </c>
      <c r="AL868" s="43"/>
      <c r="AM868" s="38" t="s">
        <v>39</v>
      </c>
      <c r="AN868" s="38" t="s">
        <v>53</v>
      </c>
      <c r="AO868" s="44">
        <v>0</v>
      </c>
      <c r="AP868" s="39">
        <v>44826.406354166669</v>
      </c>
      <c r="AQ868" s="45" t="s">
        <v>56</v>
      </c>
      <c r="AR868">
        <f t="shared" si="55"/>
        <v>9</v>
      </c>
      <c r="AS868" s="35">
        <v>0.4055555555555555</v>
      </c>
    </row>
    <row r="869" spans="1:45" ht="24" hidden="1" customHeight="1">
      <c r="A869" s="10" t="s">
        <v>35</v>
      </c>
      <c r="B869" s="10" t="s">
        <v>982</v>
      </c>
      <c r="C869" s="10"/>
      <c r="D869" s="42">
        <v>44826.410416666666</v>
      </c>
      <c r="E869" s="10">
        <v>2022</v>
      </c>
      <c r="F869" s="10">
        <f t="shared" si="52"/>
        <v>9</v>
      </c>
      <c r="G869" s="10">
        <f t="shared" si="53"/>
        <v>22</v>
      </c>
      <c r="H869" s="50">
        <f t="shared" si="54"/>
        <v>0.41041666666666665</v>
      </c>
      <c r="I869" s="40" t="s">
        <v>3610</v>
      </c>
      <c r="J869" s="40" t="s">
        <v>3683</v>
      </c>
      <c r="K869" s="37">
        <v>11998</v>
      </c>
      <c r="L869" s="41">
        <v>44838.410891203705</v>
      </c>
      <c r="M869" s="40" t="s">
        <v>38</v>
      </c>
      <c r="N869" s="40" t="s">
        <v>39</v>
      </c>
      <c r="O869" s="41"/>
      <c r="P869" s="40" t="s">
        <v>40</v>
      </c>
      <c r="Q869" s="40" t="s">
        <v>56</v>
      </c>
      <c r="R869" s="37">
        <v>1</v>
      </c>
      <c r="S869" s="40" t="s">
        <v>39</v>
      </c>
      <c r="T869" s="37">
        <v>0</v>
      </c>
      <c r="U869" s="40" t="s">
        <v>56</v>
      </c>
      <c r="V869" s="37">
        <v>8888</v>
      </c>
      <c r="W869" s="40" t="s">
        <v>3684</v>
      </c>
      <c r="X869" s="40" t="s">
        <v>433</v>
      </c>
      <c r="Y869" s="40" t="s">
        <v>39</v>
      </c>
      <c r="Z869" s="40" t="s">
        <v>39</v>
      </c>
      <c r="AA869" s="41"/>
      <c r="AB869" s="40" t="s">
        <v>433</v>
      </c>
      <c r="AC869" s="10" t="str">
        <f>VLOOKUP(Data!$AB869,Name!$B:$F,2,FALSE)</f>
        <v>Programer</v>
      </c>
      <c r="AD869" s="10" t="str">
        <f>VLOOKUP(Data!$AB869,Name!$B:$F,3,FALSE)</f>
        <v>CRA</v>
      </c>
      <c r="AE869" s="10" t="str">
        <f>VLOOKUP(Data!$AB869,Name!$B:$F,4,FALSE)</f>
        <v>Second tier</v>
      </c>
      <c r="AF869" s="10" t="str">
        <f>VLOOKUP(Data!$AB869,Name!$B:$F,5,FALSE)</f>
        <v>Second tier</v>
      </c>
      <c r="AG869" s="40" t="s">
        <v>47</v>
      </c>
      <c r="AH869" s="40" t="s">
        <v>160</v>
      </c>
      <c r="AI869" s="40" t="s">
        <v>39</v>
      </c>
      <c r="AJ869" s="40" t="s">
        <v>3685</v>
      </c>
      <c r="AK869" s="40" t="s">
        <v>1349</v>
      </c>
      <c r="AL869" s="46"/>
      <c r="AM869" s="40" t="s">
        <v>39</v>
      </c>
      <c r="AN869" s="40" t="s">
        <v>53</v>
      </c>
      <c r="AO869" s="47">
        <v>0</v>
      </c>
      <c r="AP869" s="41">
        <v>44826.410891203705</v>
      </c>
      <c r="AQ869" s="48" t="s">
        <v>56</v>
      </c>
      <c r="AR869">
        <f t="shared" si="55"/>
        <v>9</v>
      </c>
      <c r="AS869" s="35">
        <v>0.41041666666666665</v>
      </c>
    </row>
    <row r="870" spans="1:45" ht="24" hidden="1" customHeight="1">
      <c r="A870" s="10" t="s">
        <v>35</v>
      </c>
      <c r="B870" s="10" t="s">
        <v>982</v>
      </c>
      <c r="C870" s="10"/>
      <c r="D870" s="42">
        <v>44826.410416666666</v>
      </c>
      <c r="E870" s="10">
        <v>2022</v>
      </c>
      <c r="F870" s="10">
        <f t="shared" si="52"/>
        <v>9</v>
      </c>
      <c r="G870" s="10">
        <f t="shared" si="53"/>
        <v>22</v>
      </c>
      <c r="H870" s="50">
        <f t="shared" si="54"/>
        <v>0.41041666666666665</v>
      </c>
      <c r="I870" s="38" t="s">
        <v>3610</v>
      </c>
      <c r="J870" s="38" t="s">
        <v>3686</v>
      </c>
      <c r="K870" s="36">
        <v>11999</v>
      </c>
      <c r="L870" s="39">
        <v>44838.410949074074</v>
      </c>
      <c r="M870" s="38" t="s">
        <v>38</v>
      </c>
      <c r="N870" s="38" t="s">
        <v>39</v>
      </c>
      <c r="O870" s="39"/>
      <c r="P870" s="38" t="s">
        <v>40</v>
      </c>
      <c r="Q870" s="38" t="s">
        <v>56</v>
      </c>
      <c r="R870" s="36">
        <v>1</v>
      </c>
      <c r="S870" s="38" t="s">
        <v>39</v>
      </c>
      <c r="T870" s="36">
        <v>0</v>
      </c>
      <c r="U870" s="38" t="s">
        <v>56</v>
      </c>
      <c r="V870" s="36">
        <v>8888</v>
      </c>
      <c r="W870" s="38" t="s">
        <v>984</v>
      </c>
      <c r="X870" s="38" t="s">
        <v>281</v>
      </c>
      <c r="Y870" s="38" t="s">
        <v>39</v>
      </c>
      <c r="Z870" s="38" t="s">
        <v>39</v>
      </c>
      <c r="AA870" s="39"/>
      <c r="AB870" s="38" t="s">
        <v>281</v>
      </c>
      <c r="AC870" s="10" t="str">
        <f>VLOOKUP(Data!$AB870,Name!$B:$F,2,FALSE)</f>
        <v>IT Asset</v>
      </c>
      <c r="AD870" s="10" t="str">
        <f>VLOOKUP(Data!$AB870,Name!$B:$F,3,FALSE)</f>
        <v>CRA</v>
      </c>
      <c r="AE870" s="10" t="str">
        <f>VLOOKUP(Data!$AB870,Name!$B:$F,4,FALSE)</f>
        <v>Second tier</v>
      </c>
      <c r="AF870" s="10" t="str">
        <f>VLOOKUP(Data!$AB870,Name!$B:$F,5,FALSE)</f>
        <v>Second tier</v>
      </c>
      <c r="AG870" s="38" t="s">
        <v>47</v>
      </c>
      <c r="AH870" s="38" t="s">
        <v>160</v>
      </c>
      <c r="AI870" s="38" t="s">
        <v>39</v>
      </c>
      <c r="AJ870" s="38" t="s">
        <v>3687</v>
      </c>
      <c r="AK870" s="38" t="s">
        <v>1349</v>
      </c>
      <c r="AL870" s="43"/>
      <c r="AM870" s="38" t="s">
        <v>39</v>
      </c>
      <c r="AN870" s="38" t="s">
        <v>53</v>
      </c>
      <c r="AO870" s="44">
        <v>0</v>
      </c>
      <c r="AP870" s="39">
        <v>44826.410949074074</v>
      </c>
      <c r="AQ870" s="45" t="s">
        <v>56</v>
      </c>
      <c r="AR870">
        <f t="shared" si="55"/>
        <v>9</v>
      </c>
      <c r="AS870" s="35">
        <v>0.41041666666666665</v>
      </c>
    </row>
    <row r="871" spans="1:45" ht="24" hidden="1" customHeight="1">
      <c r="A871" s="10" t="s">
        <v>35</v>
      </c>
      <c r="B871" s="10" t="s">
        <v>982</v>
      </c>
      <c r="C871" s="10"/>
      <c r="D871" s="42">
        <v>44826.412499999999</v>
      </c>
      <c r="E871" s="10">
        <v>2022</v>
      </c>
      <c r="F871" s="10">
        <f t="shared" si="52"/>
        <v>9</v>
      </c>
      <c r="G871" s="10">
        <f t="shared" si="53"/>
        <v>22</v>
      </c>
      <c r="H871" s="50">
        <f t="shared" si="54"/>
        <v>0.41250000000000003</v>
      </c>
      <c r="I871" s="40" t="s">
        <v>3610</v>
      </c>
      <c r="J871" s="40" t="s">
        <v>3688</v>
      </c>
      <c r="K871" s="37">
        <v>12000</v>
      </c>
      <c r="L871" s="41">
        <v>44838.41333333333</v>
      </c>
      <c r="M871" s="40" t="s">
        <v>38</v>
      </c>
      <c r="N871" s="40" t="s">
        <v>39</v>
      </c>
      <c r="O871" s="41"/>
      <c r="P871" s="40" t="s">
        <v>40</v>
      </c>
      <c r="Q871" s="40" t="s">
        <v>56</v>
      </c>
      <c r="R871" s="37">
        <v>1</v>
      </c>
      <c r="S871" s="40" t="s">
        <v>39</v>
      </c>
      <c r="T871" s="37">
        <v>0</v>
      </c>
      <c r="U871" s="40" t="s">
        <v>56</v>
      </c>
      <c r="V871" s="37">
        <v>8888</v>
      </c>
      <c r="W871" s="40" t="s">
        <v>984</v>
      </c>
      <c r="X871" s="40" t="s">
        <v>281</v>
      </c>
      <c r="Y871" s="40" t="s">
        <v>39</v>
      </c>
      <c r="Z871" s="40" t="s">
        <v>39</v>
      </c>
      <c r="AA871" s="41"/>
      <c r="AB871" s="40" t="s">
        <v>281</v>
      </c>
      <c r="AC871" s="10" t="str">
        <f>VLOOKUP(Data!$AB871,Name!$B:$F,2,FALSE)</f>
        <v>IT Asset</v>
      </c>
      <c r="AD871" s="10" t="str">
        <f>VLOOKUP(Data!$AB871,Name!$B:$F,3,FALSE)</f>
        <v>CRA</v>
      </c>
      <c r="AE871" s="10" t="str">
        <f>VLOOKUP(Data!$AB871,Name!$B:$F,4,FALSE)</f>
        <v>Second tier</v>
      </c>
      <c r="AF871" s="10" t="str">
        <f>VLOOKUP(Data!$AB871,Name!$B:$F,5,FALSE)</f>
        <v>Second tier</v>
      </c>
      <c r="AG871" s="40" t="s">
        <v>47</v>
      </c>
      <c r="AH871" s="40" t="s">
        <v>160</v>
      </c>
      <c r="AI871" s="40" t="s">
        <v>39</v>
      </c>
      <c r="AJ871" s="40" t="s">
        <v>3689</v>
      </c>
      <c r="AK871" s="40" t="s">
        <v>1349</v>
      </c>
      <c r="AL871" s="46"/>
      <c r="AM871" s="40" t="s">
        <v>39</v>
      </c>
      <c r="AN871" s="40" t="s">
        <v>53</v>
      </c>
      <c r="AO871" s="47">
        <v>0</v>
      </c>
      <c r="AP871" s="41">
        <v>44826.41333333333</v>
      </c>
      <c r="AQ871" s="48" t="s">
        <v>56</v>
      </c>
      <c r="AR871">
        <f t="shared" si="55"/>
        <v>9</v>
      </c>
      <c r="AS871" s="35">
        <v>0.41250000000000003</v>
      </c>
    </row>
    <row r="872" spans="1:45" ht="24" hidden="1" customHeight="1">
      <c r="A872" s="10" t="s">
        <v>35</v>
      </c>
      <c r="B872" s="10" t="s">
        <v>982</v>
      </c>
      <c r="C872" s="10"/>
      <c r="D872" s="42">
        <v>44826.413888888892</v>
      </c>
      <c r="E872" s="10">
        <v>2022</v>
      </c>
      <c r="F872" s="10">
        <f t="shared" si="52"/>
        <v>9</v>
      </c>
      <c r="G872" s="10">
        <f t="shared" si="53"/>
        <v>22</v>
      </c>
      <c r="H872" s="50">
        <f t="shared" si="54"/>
        <v>0.41388888888888892</v>
      </c>
      <c r="I872" s="38" t="s">
        <v>3610</v>
      </c>
      <c r="J872" s="38" t="s">
        <v>3690</v>
      </c>
      <c r="K872" s="36">
        <v>12001</v>
      </c>
      <c r="L872" s="39">
        <v>44838.414583333331</v>
      </c>
      <c r="M872" s="38" t="s">
        <v>38</v>
      </c>
      <c r="N872" s="38" t="s">
        <v>39</v>
      </c>
      <c r="O872" s="39"/>
      <c r="P872" s="38" t="s">
        <v>40</v>
      </c>
      <c r="Q872" s="38" t="s">
        <v>56</v>
      </c>
      <c r="R872" s="36">
        <v>1</v>
      </c>
      <c r="S872" s="38" t="s">
        <v>39</v>
      </c>
      <c r="T872" s="36">
        <v>0</v>
      </c>
      <c r="U872" s="38" t="s">
        <v>56</v>
      </c>
      <c r="V872" s="36">
        <v>8888</v>
      </c>
      <c r="W872" s="38" t="s">
        <v>986</v>
      </c>
      <c r="X872" s="38" t="s">
        <v>535</v>
      </c>
      <c r="Y872" s="38" t="s">
        <v>39</v>
      </c>
      <c r="Z872" s="38" t="s">
        <v>39</v>
      </c>
      <c r="AA872" s="39"/>
      <c r="AB872" s="38" t="s">
        <v>535</v>
      </c>
      <c r="AC872" s="10" t="str">
        <f>VLOOKUP(Data!$AB872,Name!$B:$F,2,FALSE)</f>
        <v>ปรึกษาเทคโนโลยีสารสนเทศ ด้านบริหารโครงการขนาดใหญ่</v>
      </c>
      <c r="AD872" s="10" t="str">
        <f>VLOOKUP(Data!$AB872,Name!$B:$F,3,FALSE)</f>
        <v>CRA</v>
      </c>
      <c r="AE872" s="10" t="str">
        <f>VLOOKUP(Data!$AB872,Name!$B:$F,4,FALSE)</f>
        <v>Second tier</v>
      </c>
      <c r="AF872" s="10" t="str">
        <f>VLOOKUP(Data!$AB872,Name!$B:$F,5,FALSE)</f>
        <v>Second tier</v>
      </c>
      <c r="AG872" s="38" t="s">
        <v>47</v>
      </c>
      <c r="AH872" s="38" t="s">
        <v>160</v>
      </c>
      <c r="AI872" s="38" t="s">
        <v>39</v>
      </c>
      <c r="AJ872" s="38" t="s">
        <v>3691</v>
      </c>
      <c r="AK872" s="38" t="s">
        <v>1349</v>
      </c>
      <c r="AL872" s="43"/>
      <c r="AM872" s="38" t="s">
        <v>39</v>
      </c>
      <c r="AN872" s="38" t="s">
        <v>53</v>
      </c>
      <c r="AO872" s="44">
        <v>0</v>
      </c>
      <c r="AP872" s="39">
        <v>44826.414583333331</v>
      </c>
      <c r="AQ872" s="45" t="s">
        <v>56</v>
      </c>
      <c r="AR872">
        <f t="shared" si="55"/>
        <v>9</v>
      </c>
      <c r="AS872" s="35">
        <v>0.41388888888888892</v>
      </c>
    </row>
    <row r="873" spans="1:45" ht="24" hidden="1" customHeight="1">
      <c r="A873" s="10" t="s">
        <v>35</v>
      </c>
      <c r="B873" s="10" t="s">
        <v>982</v>
      </c>
      <c r="C873" s="10"/>
      <c r="D873" s="42">
        <v>44826.415972222225</v>
      </c>
      <c r="E873" s="10">
        <v>2022</v>
      </c>
      <c r="F873" s="10">
        <f t="shared" si="52"/>
        <v>9</v>
      </c>
      <c r="G873" s="10">
        <f t="shared" si="53"/>
        <v>22</v>
      </c>
      <c r="H873" s="50">
        <f t="shared" si="54"/>
        <v>0.41597222222222219</v>
      </c>
      <c r="I873" s="40" t="s">
        <v>3610</v>
      </c>
      <c r="J873" s="40" t="s">
        <v>3692</v>
      </c>
      <c r="K873" s="37">
        <v>12002</v>
      </c>
      <c r="L873" s="41">
        <v>44838.416504629633</v>
      </c>
      <c r="M873" s="40" t="s">
        <v>38</v>
      </c>
      <c r="N873" s="40" t="s">
        <v>39</v>
      </c>
      <c r="O873" s="41"/>
      <c r="P873" s="40" t="s">
        <v>40</v>
      </c>
      <c r="Q873" s="40" t="s">
        <v>56</v>
      </c>
      <c r="R873" s="37">
        <v>1</v>
      </c>
      <c r="S873" s="40" t="s">
        <v>39</v>
      </c>
      <c r="T873" s="37">
        <v>0</v>
      </c>
      <c r="U873" s="40" t="s">
        <v>56</v>
      </c>
      <c r="V873" s="37">
        <v>8888</v>
      </c>
      <c r="W873" s="40" t="s">
        <v>984</v>
      </c>
      <c r="X873" s="40" t="s">
        <v>281</v>
      </c>
      <c r="Y873" s="40" t="s">
        <v>39</v>
      </c>
      <c r="Z873" s="40" t="s">
        <v>39</v>
      </c>
      <c r="AA873" s="41"/>
      <c r="AB873" s="40" t="s">
        <v>281</v>
      </c>
      <c r="AC873" s="10" t="str">
        <f>VLOOKUP(Data!$AB873,Name!$B:$F,2,FALSE)</f>
        <v>IT Asset</v>
      </c>
      <c r="AD873" s="10" t="str">
        <f>VLOOKUP(Data!$AB873,Name!$B:$F,3,FALSE)</f>
        <v>CRA</v>
      </c>
      <c r="AE873" s="10" t="str">
        <f>VLOOKUP(Data!$AB873,Name!$B:$F,4,FALSE)</f>
        <v>Second tier</v>
      </c>
      <c r="AF873" s="10" t="str">
        <f>VLOOKUP(Data!$AB873,Name!$B:$F,5,FALSE)</f>
        <v>Second tier</v>
      </c>
      <c r="AG873" s="40" t="s">
        <v>47</v>
      </c>
      <c r="AH873" s="40" t="s">
        <v>160</v>
      </c>
      <c r="AI873" s="40" t="s">
        <v>39</v>
      </c>
      <c r="AJ873" s="40" t="s">
        <v>3693</v>
      </c>
      <c r="AK873" s="40" t="s">
        <v>1349</v>
      </c>
      <c r="AL873" s="46"/>
      <c r="AM873" s="40" t="s">
        <v>39</v>
      </c>
      <c r="AN873" s="40" t="s">
        <v>53</v>
      </c>
      <c r="AO873" s="47">
        <v>0</v>
      </c>
      <c r="AP873" s="41">
        <v>44826.416504629633</v>
      </c>
      <c r="AQ873" s="48" t="s">
        <v>56</v>
      </c>
      <c r="AR873">
        <f t="shared" si="55"/>
        <v>9</v>
      </c>
      <c r="AS873" s="35">
        <v>0.41597222222222219</v>
      </c>
    </row>
    <row r="874" spans="1:45" ht="24" hidden="1" customHeight="1">
      <c r="A874" s="10" t="s">
        <v>35</v>
      </c>
      <c r="B874" s="10" t="s">
        <v>982</v>
      </c>
      <c r="C874" s="10"/>
      <c r="D874" s="42">
        <v>44826.415972222225</v>
      </c>
      <c r="E874" s="10">
        <v>2022</v>
      </c>
      <c r="F874" s="10">
        <f t="shared" si="52"/>
        <v>9</v>
      </c>
      <c r="G874" s="10">
        <f t="shared" si="53"/>
        <v>22</v>
      </c>
      <c r="H874" s="50">
        <f t="shared" si="54"/>
        <v>0.41597222222222219</v>
      </c>
      <c r="I874" s="38" t="s">
        <v>3610</v>
      </c>
      <c r="J874" s="38" t="s">
        <v>3694</v>
      </c>
      <c r="K874" s="36">
        <v>12003</v>
      </c>
      <c r="L874" s="39">
        <v>44838.416620370372</v>
      </c>
      <c r="M874" s="38" t="s">
        <v>38</v>
      </c>
      <c r="N874" s="38" t="s">
        <v>39</v>
      </c>
      <c r="O874" s="39"/>
      <c r="P874" s="38" t="s">
        <v>40</v>
      </c>
      <c r="Q874" s="38" t="s">
        <v>56</v>
      </c>
      <c r="R874" s="36">
        <v>1</v>
      </c>
      <c r="S874" s="38" t="s">
        <v>39</v>
      </c>
      <c r="T874" s="36">
        <v>0</v>
      </c>
      <c r="U874" s="38" t="s">
        <v>56</v>
      </c>
      <c r="V874" s="36">
        <v>8888</v>
      </c>
      <c r="W874" s="38" t="s">
        <v>986</v>
      </c>
      <c r="X874" s="38" t="s">
        <v>535</v>
      </c>
      <c r="Y874" s="38" t="s">
        <v>39</v>
      </c>
      <c r="Z874" s="38" t="s">
        <v>39</v>
      </c>
      <c r="AA874" s="39"/>
      <c r="AB874" s="38" t="s">
        <v>535</v>
      </c>
      <c r="AC874" s="10" t="str">
        <f>VLOOKUP(Data!$AB874,Name!$B:$F,2,FALSE)</f>
        <v>ปรึกษาเทคโนโลยีสารสนเทศ ด้านบริหารโครงการขนาดใหญ่</v>
      </c>
      <c r="AD874" s="10" t="str">
        <f>VLOOKUP(Data!$AB874,Name!$B:$F,3,FALSE)</f>
        <v>CRA</v>
      </c>
      <c r="AE874" s="10" t="str">
        <f>VLOOKUP(Data!$AB874,Name!$B:$F,4,FALSE)</f>
        <v>Second tier</v>
      </c>
      <c r="AF874" s="10" t="str">
        <f>VLOOKUP(Data!$AB874,Name!$B:$F,5,FALSE)</f>
        <v>Second tier</v>
      </c>
      <c r="AG874" s="38" t="s">
        <v>47</v>
      </c>
      <c r="AH874" s="38" t="s">
        <v>160</v>
      </c>
      <c r="AI874" s="38" t="s">
        <v>39</v>
      </c>
      <c r="AJ874" s="38" t="s">
        <v>3695</v>
      </c>
      <c r="AK874" s="38" t="s">
        <v>2289</v>
      </c>
      <c r="AL874" s="43"/>
      <c r="AM874" s="38" t="s">
        <v>39</v>
      </c>
      <c r="AN874" s="38" t="s">
        <v>53</v>
      </c>
      <c r="AO874" s="44">
        <v>0</v>
      </c>
      <c r="AP874" s="39">
        <v>44826.416620370372</v>
      </c>
      <c r="AQ874" s="45" t="s">
        <v>56</v>
      </c>
      <c r="AR874">
        <f t="shared" si="55"/>
        <v>9</v>
      </c>
      <c r="AS874" s="35">
        <v>0.41597222222222219</v>
      </c>
    </row>
    <row r="875" spans="1:45" ht="24" hidden="1" customHeight="1">
      <c r="A875" s="10" t="s">
        <v>35</v>
      </c>
      <c r="B875" s="10" t="s">
        <v>982</v>
      </c>
      <c r="C875" s="10"/>
      <c r="D875" s="42">
        <v>44826.420138888891</v>
      </c>
      <c r="E875" s="10">
        <v>2022</v>
      </c>
      <c r="F875" s="10">
        <f t="shared" si="52"/>
        <v>9</v>
      </c>
      <c r="G875" s="10">
        <f t="shared" si="53"/>
        <v>22</v>
      </c>
      <c r="H875" s="50">
        <f t="shared" si="54"/>
        <v>0.4201388888888889</v>
      </c>
      <c r="I875" s="40" t="s">
        <v>3610</v>
      </c>
      <c r="J875" s="40" t="s">
        <v>3696</v>
      </c>
      <c r="K875" s="37">
        <v>12004</v>
      </c>
      <c r="L875" s="41">
        <v>44838.420624999999</v>
      </c>
      <c r="M875" s="40" t="s">
        <v>38</v>
      </c>
      <c r="N875" s="40" t="s">
        <v>39</v>
      </c>
      <c r="O875" s="41"/>
      <c r="P875" s="40" t="s">
        <v>40</v>
      </c>
      <c r="Q875" s="40" t="s">
        <v>56</v>
      </c>
      <c r="R875" s="37">
        <v>1</v>
      </c>
      <c r="S875" s="40" t="s">
        <v>39</v>
      </c>
      <c r="T875" s="37">
        <v>0</v>
      </c>
      <c r="U875" s="40" t="s">
        <v>56</v>
      </c>
      <c r="V875" s="37">
        <v>8888</v>
      </c>
      <c r="W875" s="40" t="s">
        <v>986</v>
      </c>
      <c r="X875" s="40" t="s">
        <v>535</v>
      </c>
      <c r="Y875" s="40" t="s">
        <v>39</v>
      </c>
      <c r="Z875" s="40" t="s">
        <v>39</v>
      </c>
      <c r="AA875" s="41"/>
      <c r="AB875" s="40" t="s">
        <v>535</v>
      </c>
      <c r="AC875" s="10" t="str">
        <f>VLOOKUP(Data!$AB875,Name!$B:$F,2,FALSE)</f>
        <v>ปรึกษาเทคโนโลยีสารสนเทศ ด้านบริหารโครงการขนาดใหญ่</v>
      </c>
      <c r="AD875" s="10" t="str">
        <f>VLOOKUP(Data!$AB875,Name!$B:$F,3,FALSE)</f>
        <v>CRA</v>
      </c>
      <c r="AE875" s="10" t="str">
        <f>VLOOKUP(Data!$AB875,Name!$B:$F,4,FALSE)</f>
        <v>Second tier</v>
      </c>
      <c r="AF875" s="10" t="str">
        <f>VLOOKUP(Data!$AB875,Name!$B:$F,5,FALSE)</f>
        <v>Second tier</v>
      </c>
      <c r="AG875" s="40" t="s">
        <v>47</v>
      </c>
      <c r="AH875" s="40" t="s">
        <v>160</v>
      </c>
      <c r="AI875" s="40" t="s">
        <v>39</v>
      </c>
      <c r="AJ875" s="40" t="s">
        <v>3697</v>
      </c>
      <c r="AK875" s="40" t="s">
        <v>1349</v>
      </c>
      <c r="AL875" s="46"/>
      <c r="AM875" s="40" t="s">
        <v>39</v>
      </c>
      <c r="AN875" s="40" t="s">
        <v>53</v>
      </c>
      <c r="AO875" s="47">
        <v>0</v>
      </c>
      <c r="AP875" s="41">
        <v>44826.45684027778</v>
      </c>
      <c r="AQ875" s="48" t="s">
        <v>56</v>
      </c>
      <c r="AR875">
        <f t="shared" si="55"/>
        <v>10</v>
      </c>
      <c r="AS875" s="35">
        <v>0.4201388888888889</v>
      </c>
    </row>
    <row r="876" spans="1:45" ht="24" hidden="1" customHeight="1">
      <c r="A876" s="10" t="s">
        <v>35</v>
      </c>
      <c r="B876" s="10" t="s">
        <v>982</v>
      </c>
      <c r="C876" s="10"/>
      <c r="D876" s="42">
        <v>44826.421527777777</v>
      </c>
      <c r="E876" s="10">
        <v>2022</v>
      </c>
      <c r="F876" s="10">
        <f t="shared" si="52"/>
        <v>9</v>
      </c>
      <c r="G876" s="10">
        <f t="shared" si="53"/>
        <v>22</v>
      </c>
      <c r="H876" s="50">
        <f t="shared" si="54"/>
        <v>0.42152777777777778</v>
      </c>
      <c r="I876" s="38" t="s">
        <v>3610</v>
      </c>
      <c r="J876" s="38" t="s">
        <v>3698</v>
      </c>
      <c r="K876" s="36">
        <v>12005</v>
      </c>
      <c r="L876" s="39">
        <v>44838.422222222223</v>
      </c>
      <c r="M876" s="38" t="s">
        <v>38</v>
      </c>
      <c r="N876" s="38" t="s">
        <v>39</v>
      </c>
      <c r="O876" s="39"/>
      <c r="P876" s="38" t="s">
        <v>40</v>
      </c>
      <c r="Q876" s="38" t="s">
        <v>56</v>
      </c>
      <c r="R876" s="36">
        <v>1</v>
      </c>
      <c r="S876" s="38" t="s">
        <v>39</v>
      </c>
      <c r="T876" s="36">
        <v>0</v>
      </c>
      <c r="U876" s="38" t="s">
        <v>56</v>
      </c>
      <c r="V876" s="36">
        <v>8888</v>
      </c>
      <c r="W876" s="38" t="s">
        <v>279</v>
      </c>
      <c r="X876" s="38" t="s">
        <v>280</v>
      </c>
      <c r="Y876" s="38" t="s">
        <v>39</v>
      </c>
      <c r="Z876" s="38" t="s">
        <v>39</v>
      </c>
      <c r="AA876" s="39"/>
      <c r="AB876" s="38" t="s">
        <v>280</v>
      </c>
      <c r="AC876" s="10" t="e">
        <f>VLOOKUP(Data!$AB876,Name!$B:$F,2,FALSE)</f>
        <v>#N/A</v>
      </c>
      <c r="AD876" s="10" t="e">
        <f>VLOOKUP(Data!$AB876,Name!$B:$F,3,FALSE)</f>
        <v>#N/A</v>
      </c>
      <c r="AE876" s="10" t="e">
        <f>VLOOKUP(Data!$AB876,Name!$B:$F,4,FALSE)</f>
        <v>#N/A</v>
      </c>
      <c r="AF876" s="10" t="e">
        <f>VLOOKUP(Data!$AB876,Name!$B:$F,5,FALSE)</f>
        <v>#N/A</v>
      </c>
      <c r="AG876" s="38" t="s">
        <v>47</v>
      </c>
      <c r="AH876" s="38" t="s">
        <v>160</v>
      </c>
      <c r="AI876" s="38" t="s">
        <v>39</v>
      </c>
      <c r="AJ876" s="38" t="s">
        <v>3699</v>
      </c>
      <c r="AK876" s="38" t="s">
        <v>1349</v>
      </c>
      <c r="AL876" s="43"/>
      <c r="AM876" s="38" t="s">
        <v>39</v>
      </c>
      <c r="AN876" s="38" t="s">
        <v>53</v>
      </c>
      <c r="AO876" s="44">
        <v>0</v>
      </c>
      <c r="AP876" s="39">
        <v>44833.711412037039</v>
      </c>
      <c r="AQ876" s="45" t="s">
        <v>56</v>
      </c>
      <c r="AR876">
        <f t="shared" si="55"/>
        <v>10</v>
      </c>
      <c r="AS876" s="35">
        <v>0.42152777777777778</v>
      </c>
    </row>
    <row r="877" spans="1:45" ht="24" hidden="1" customHeight="1">
      <c r="A877" s="10" t="s">
        <v>35</v>
      </c>
      <c r="B877" s="10" t="s">
        <v>982</v>
      </c>
      <c r="C877" s="10"/>
      <c r="D877" s="42">
        <v>44826.422222222223</v>
      </c>
      <c r="E877" s="10">
        <v>2022</v>
      </c>
      <c r="F877" s="10">
        <f t="shared" si="52"/>
        <v>9</v>
      </c>
      <c r="G877" s="10">
        <f t="shared" si="53"/>
        <v>22</v>
      </c>
      <c r="H877" s="50">
        <f t="shared" si="54"/>
        <v>0.42222222222222222</v>
      </c>
      <c r="I877" s="40" t="s">
        <v>3610</v>
      </c>
      <c r="J877" s="40" t="s">
        <v>3700</v>
      </c>
      <c r="K877" s="37">
        <v>12006</v>
      </c>
      <c r="L877" s="41">
        <v>44838.422442129631</v>
      </c>
      <c r="M877" s="40" t="s">
        <v>38</v>
      </c>
      <c r="N877" s="40" t="s">
        <v>39</v>
      </c>
      <c r="O877" s="41"/>
      <c r="P877" s="40" t="s">
        <v>40</v>
      </c>
      <c r="Q877" s="40" t="s">
        <v>56</v>
      </c>
      <c r="R877" s="37">
        <v>1</v>
      </c>
      <c r="S877" s="40" t="s">
        <v>39</v>
      </c>
      <c r="T877" s="37">
        <v>0</v>
      </c>
      <c r="U877" s="40" t="s">
        <v>56</v>
      </c>
      <c r="V877" s="37">
        <v>8888</v>
      </c>
      <c r="W877" s="40" t="s">
        <v>986</v>
      </c>
      <c r="X877" s="40" t="s">
        <v>535</v>
      </c>
      <c r="Y877" s="40" t="s">
        <v>39</v>
      </c>
      <c r="Z877" s="40" t="s">
        <v>39</v>
      </c>
      <c r="AA877" s="41"/>
      <c r="AB877" s="40" t="s">
        <v>535</v>
      </c>
      <c r="AC877" s="10" t="str">
        <f>VLOOKUP(Data!$AB877,Name!$B:$F,2,FALSE)</f>
        <v>ปรึกษาเทคโนโลยีสารสนเทศ ด้านบริหารโครงการขนาดใหญ่</v>
      </c>
      <c r="AD877" s="10" t="str">
        <f>VLOOKUP(Data!$AB877,Name!$B:$F,3,FALSE)</f>
        <v>CRA</v>
      </c>
      <c r="AE877" s="10" t="str">
        <f>VLOOKUP(Data!$AB877,Name!$B:$F,4,FALSE)</f>
        <v>Second tier</v>
      </c>
      <c r="AF877" s="10" t="str">
        <f>VLOOKUP(Data!$AB877,Name!$B:$F,5,FALSE)</f>
        <v>Second tier</v>
      </c>
      <c r="AG877" s="40" t="s">
        <v>47</v>
      </c>
      <c r="AH877" s="40" t="s">
        <v>160</v>
      </c>
      <c r="AI877" s="40" t="s">
        <v>39</v>
      </c>
      <c r="AJ877" s="40" t="s">
        <v>3701</v>
      </c>
      <c r="AK877" s="40" t="s">
        <v>1349</v>
      </c>
      <c r="AL877" s="46"/>
      <c r="AM877" s="40" t="s">
        <v>39</v>
      </c>
      <c r="AN877" s="40" t="s">
        <v>53</v>
      </c>
      <c r="AO877" s="47">
        <v>0</v>
      </c>
      <c r="AP877" s="41">
        <v>44826.422442129631</v>
      </c>
      <c r="AQ877" s="48" t="s">
        <v>56</v>
      </c>
      <c r="AR877">
        <f t="shared" si="55"/>
        <v>10</v>
      </c>
      <c r="AS877" s="35">
        <v>0.42222222222222222</v>
      </c>
    </row>
    <row r="878" spans="1:45" ht="24" hidden="1" customHeight="1">
      <c r="A878" s="10" t="s">
        <v>35</v>
      </c>
      <c r="B878" s="10" t="s">
        <v>982</v>
      </c>
      <c r="C878" s="10"/>
      <c r="D878" s="42">
        <v>44826.425000000003</v>
      </c>
      <c r="E878" s="10">
        <v>2022</v>
      </c>
      <c r="F878" s="10">
        <f t="shared" si="52"/>
        <v>9</v>
      </c>
      <c r="G878" s="10">
        <f t="shared" si="53"/>
        <v>22</v>
      </c>
      <c r="H878" s="50">
        <f t="shared" si="54"/>
        <v>0.42499999999999999</v>
      </c>
      <c r="I878" s="38" t="s">
        <v>3610</v>
      </c>
      <c r="J878" s="38" t="s">
        <v>3702</v>
      </c>
      <c r="K878" s="36">
        <v>12007</v>
      </c>
      <c r="L878" s="39">
        <v>44838.425127314818</v>
      </c>
      <c r="M878" s="38" t="s">
        <v>38</v>
      </c>
      <c r="N878" s="38" t="s">
        <v>39</v>
      </c>
      <c r="O878" s="39"/>
      <c r="P878" s="38" t="s">
        <v>40</v>
      </c>
      <c r="Q878" s="38" t="s">
        <v>56</v>
      </c>
      <c r="R878" s="36">
        <v>1</v>
      </c>
      <c r="S878" s="38" t="s">
        <v>39</v>
      </c>
      <c r="T878" s="36">
        <v>0</v>
      </c>
      <c r="U878" s="38" t="s">
        <v>56</v>
      </c>
      <c r="V878" s="36">
        <v>8888</v>
      </c>
      <c r="W878" s="38" t="s">
        <v>3703</v>
      </c>
      <c r="X878" s="38" t="s">
        <v>3704</v>
      </c>
      <c r="Y878" s="38" t="s">
        <v>39</v>
      </c>
      <c r="Z878" s="38" t="s">
        <v>39</v>
      </c>
      <c r="AA878" s="39"/>
      <c r="AB878" s="38" t="s">
        <v>3704</v>
      </c>
      <c r="AC878" s="10" t="e">
        <f>VLOOKUP(Data!$AB878,Name!$B:$F,2,FALSE)</f>
        <v>#N/A</v>
      </c>
      <c r="AD878" s="10" t="e">
        <f>VLOOKUP(Data!$AB878,Name!$B:$F,3,FALSE)</f>
        <v>#N/A</v>
      </c>
      <c r="AE878" s="10" t="e">
        <f>VLOOKUP(Data!$AB878,Name!$B:$F,4,FALSE)</f>
        <v>#N/A</v>
      </c>
      <c r="AF878" s="10" t="e">
        <f>VLOOKUP(Data!$AB878,Name!$B:$F,5,FALSE)</f>
        <v>#N/A</v>
      </c>
      <c r="AG878" s="38" t="s">
        <v>47</v>
      </c>
      <c r="AH878" s="38" t="s">
        <v>160</v>
      </c>
      <c r="AI878" s="38" t="s">
        <v>39</v>
      </c>
      <c r="AJ878" s="38" t="s">
        <v>3705</v>
      </c>
      <c r="AK878" s="38" t="s">
        <v>1349</v>
      </c>
      <c r="AL878" s="43"/>
      <c r="AM878" s="38" t="s">
        <v>39</v>
      </c>
      <c r="AN878" s="38" t="s">
        <v>53</v>
      </c>
      <c r="AO878" s="44">
        <v>0</v>
      </c>
      <c r="AP878" s="39">
        <v>44826.425127314818</v>
      </c>
      <c r="AQ878" s="45" t="s">
        <v>56</v>
      </c>
      <c r="AR878">
        <f t="shared" si="55"/>
        <v>10</v>
      </c>
      <c r="AS878" s="35">
        <v>0.42499999999999999</v>
      </c>
    </row>
    <row r="879" spans="1:45" ht="24" hidden="1" customHeight="1">
      <c r="A879" s="10" t="s">
        <v>35</v>
      </c>
      <c r="B879" s="10" t="s">
        <v>982</v>
      </c>
      <c r="C879" s="10"/>
      <c r="D879" s="42">
        <v>44826.425000000003</v>
      </c>
      <c r="E879" s="10">
        <v>2022</v>
      </c>
      <c r="F879" s="10">
        <f t="shared" si="52"/>
        <v>9</v>
      </c>
      <c r="G879" s="10">
        <f t="shared" si="53"/>
        <v>22</v>
      </c>
      <c r="H879" s="50">
        <f t="shared" si="54"/>
        <v>0.42499999999999999</v>
      </c>
      <c r="I879" s="40" t="s">
        <v>3610</v>
      </c>
      <c r="J879" s="40" t="s">
        <v>3706</v>
      </c>
      <c r="K879" s="37">
        <v>12008</v>
      </c>
      <c r="L879" s="41">
        <v>44838.425393518519</v>
      </c>
      <c r="M879" s="40" t="s">
        <v>38</v>
      </c>
      <c r="N879" s="40" t="s">
        <v>39</v>
      </c>
      <c r="O879" s="41"/>
      <c r="P879" s="40" t="s">
        <v>40</v>
      </c>
      <c r="Q879" s="40" t="s">
        <v>56</v>
      </c>
      <c r="R879" s="37">
        <v>1</v>
      </c>
      <c r="S879" s="40" t="s">
        <v>39</v>
      </c>
      <c r="T879" s="37">
        <v>0</v>
      </c>
      <c r="U879" s="40" t="s">
        <v>56</v>
      </c>
      <c r="V879" s="37">
        <v>8888</v>
      </c>
      <c r="W879" s="40" t="s">
        <v>984</v>
      </c>
      <c r="X879" s="40" t="s">
        <v>281</v>
      </c>
      <c r="Y879" s="40" t="s">
        <v>39</v>
      </c>
      <c r="Z879" s="40" t="s">
        <v>39</v>
      </c>
      <c r="AA879" s="41"/>
      <c r="AB879" s="40" t="s">
        <v>281</v>
      </c>
      <c r="AC879" s="10" t="str">
        <f>VLOOKUP(Data!$AB879,Name!$B:$F,2,FALSE)</f>
        <v>IT Asset</v>
      </c>
      <c r="AD879" s="10" t="str">
        <f>VLOOKUP(Data!$AB879,Name!$B:$F,3,FALSE)</f>
        <v>CRA</v>
      </c>
      <c r="AE879" s="10" t="str">
        <f>VLOOKUP(Data!$AB879,Name!$B:$F,4,FALSE)</f>
        <v>Second tier</v>
      </c>
      <c r="AF879" s="10" t="str">
        <f>VLOOKUP(Data!$AB879,Name!$B:$F,5,FALSE)</f>
        <v>Second tier</v>
      </c>
      <c r="AG879" s="40" t="s">
        <v>47</v>
      </c>
      <c r="AH879" s="40" t="s">
        <v>160</v>
      </c>
      <c r="AI879" s="40" t="s">
        <v>39</v>
      </c>
      <c r="AJ879" s="40" t="s">
        <v>3707</v>
      </c>
      <c r="AK879" s="40" t="s">
        <v>1349</v>
      </c>
      <c r="AL879" s="46"/>
      <c r="AM879" s="40" t="s">
        <v>39</v>
      </c>
      <c r="AN879" s="40" t="s">
        <v>53</v>
      </c>
      <c r="AO879" s="47">
        <v>0</v>
      </c>
      <c r="AP879" s="41">
        <v>44826.425393518519</v>
      </c>
      <c r="AQ879" s="48" t="s">
        <v>56</v>
      </c>
      <c r="AR879">
        <f t="shared" si="55"/>
        <v>10</v>
      </c>
      <c r="AS879" s="35">
        <v>0.42499999999999999</v>
      </c>
    </row>
    <row r="880" spans="1:45" ht="24" hidden="1" customHeight="1">
      <c r="A880" s="10" t="s">
        <v>35</v>
      </c>
      <c r="B880" s="10" t="s">
        <v>982</v>
      </c>
      <c r="C880" s="10"/>
      <c r="D880" s="42">
        <v>44826.427777777775</v>
      </c>
      <c r="E880" s="10">
        <v>2022</v>
      </c>
      <c r="F880" s="10">
        <f t="shared" si="52"/>
        <v>9</v>
      </c>
      <c r="G880" s="10">
        <f t="shared" si="53"/>
        <v>22</v>
      </c>
      <c r="H880" s="50">
        <f t="shared" si="54"/>
        <v>0.42777777777777781</v>
      </c>
      <c r="I880" s="38" t="s">
        <v>3610</v>
      </c>
      <c r="J880" s="38" t="s">
        <v>3708</v>
      </c>
      <c r="K880" s="36">
        <v>12009</v>
      </c>
      <c r="L880" s="39">
        <v>44838.428472222222</v>
      </c>
      <c r="M880" s="38" t="s">
        <v>38</v>
      </c>
      <c r="N880" s="38" t="s">
        <v>39</v>
      </c>
      <c r="O880" s="39"/>
      <c r="P880" s="38" t="s">
        <v>40</v>
      </c>
      <c r="Q880" s="38" t="s">
        <v>56</v>
      </c>
      <c r="R880" s="36">
        <v>1</v>
      </c>
      <c r="S880" s="38" t="s">
        <v>39</v>
      </c>
      <c r="T880" s="36">
        <v>0</v>
      </c>
      <c r="U880" s="38" t="s">
        <v>56</v>
      </c>
      <c r="V880" s="36">
        <v>8888</v>
      </c>
      <c r="W880" s="38" t="s">
        <v>984</v>
      </c>
      <c r="X880" s="38" t="s">
        <v>281</v>
      </c>
      <c r="Y880" s="38" t="s">
        <v>39</v>
      </c>
      <c r="Z880" s="38" t="s">
        <v>39</v>
      </c>
      <c r="AA880" s="39"/>
      <c r="AB880" s="38" t="s">
        <v>281</v>
      </c>
      <c r="AC880" s="10" t="str">
        <f>VLOOKUP(Data!$AB880,Name!$B:$F,2,FALSE)</f>
        <v>IT Asset</v>
      </c>
      <c r="AD880" s="10" t="str">
        <f>VLOOKUP(Data!$AB880,Name!$B:$F,3,FALSE)</f>
        <v>CRA</v>
      </c>
      <c r="AE880" s="10" t="str">
        <f>VLOOKUP(Data!$AB880,Name!$B:$F,4,FALSE)</f>
        <v>Second tier</v>
      </c>
      <c r="AF880" s="10" t="str">
        <f>VLOOKUP(Data!$AB880,Name!$B:$F,5,FALSE)</f>
        <v>Second tier</v>
      </c>
      <c r="AG880" s="38" t="s">
        <v>47</v>
      </c>
      <c r="AH880" s="38" t="s">
        <v>160</v>
      </c>
      <c r="AI880" s="38" t="s">
        <v>39</v>
      </c>
      <c r="AJ880" s="38" t="s">
        <v>3709</v>
      </c>
      <c r="AK880" s="38" t="s">
        <v>1349</v>
      </c>
      <c r="AL880" s="43"/>
      <c r="AM880" s="38" t="s">
        <v>39</v>
      </c>
      <c r="AN880" s="38" t="s">
        <v>53</v>
      </c>
      <c r="AO880" s="44">
        <v>0</v>
      </c>
      <c r="AP880" s="39">
        <v>44826.428472222222</v>
      </c>
      <c r="AQ880" s="45" t="s">
        <v>56</v>
      </c>
      <c r="AR880">
        <f t="shared" si="55"/>
        <v>10</v>
      </c>
      <c r="AS880" s="35">
        <v>0.42777777777777781</v>
      </c>
    </row>
    <row r="881" spans="1:45" ht="24" hidden="1" customHeight="1">
      <c r="A881" s="10" t="s">
        <v>35</v>
      </c>
      <c r="B881" s="10" t="s">
        <v>982</v>
      </c>
      <c r="C881" s="10"/>
      <c r="D881" s="42">
        <v>44826.429861111108</v>
      </c>
      <c r="E881" s="10">
        <v>2022</v>
      </c>
      <c r="F881" s="10">
        <f t="shared" si="52"/>
        <v>9</v>
      </c>
      <c r="G881" s="10">
        <f t="shared" si="53"/>
        <v>22</v>
      </c>
      <c r="H881" s="50">
        <f t="shared" si="54"/>
        <v>0.42986111111111108</v>
      </c>
      <c r="I881" s="40" t="s">
        <v>3610</v>
      </c>
      <c r="J881" s="40" t="s">
        <v>3710</v>
      </c>
      <c r="K881" s="37">
        <v>12010</v>
      </c>
      <c r="L881" s="41">
        <v>44838.430486111109</v>
      </c>
      <c r="M881" s="40" t="s">
        <v>38</v>
      </c>
      <c r="N881" s="40" t="s">
        <v>39</v>
      </c>
      <c r="O881" s="41"/>
      <c r="P881" s="40" t="s">
        <v>40</v>
      </c>
      <c r="Q881" s="40" t="s">
        <v>56</v>
      </c>
      <c r="R881" s="37">
        <v>1</v>
      </c>
      <c r="S881" s="40" t="s">
        <v>39</v>
      </c>
      <c r="T881" s="37">
        <v>0</v>
      </c>
      <c r="U881" s="40" t="s">
        <v>56</v>
      </c>
      <c r="V881" s="37">
        <v>8888</v>
      </c>
      <c r="W881" s="40" t="s">
        <v>3711</v>
      </c>
      <c r="X881" s="40" t="s">
        <v>3712</v>
      </c>
      <c r="Y881" s="40" t="s">
        <v>39</v>
      </c>
      <c r="Z881" s="40" t="s">
        <v>39</v>
      </c>
      <c r="AA881" s="41"/>
      <c r="AB881" s="40" t="s">
        <v>3712</v>
      </c>
      <c r="AC881" s="10" t="e">
        <f>VLOOKUP(Data!$AB881,Name!$B:$F,2,FALSE)</f>
        <v>#N/A</v>
      </c>
      <c r="AD881" s="10" t="e">
        <f>VLOOKUP(Data!$AB881,Name!$B:$F,3,FALSE)</f>
        <v>#N/A</v>
      </c>
      <c r="AE881" s="10" t="e">
        <f>VLOOKUP(Data!$AB881,Name!$B:$F,4,FALSE)</f>
        <v>#N/A</v>
      </c>
      <c r="AF881" s="10" t="e">
        <f>VLOOKUP(Data!$AB881,Name!$B:$F,5,FALSE)</f>
        <v>#N/A</v>
      </c>
      <c r="AG881" s="40" t="s">
        <v>47</v>
      </c>
      <c r="AH881" s="40" t="s">
        <v>160</v>
      </c>
      <c r="AI881" s="40" t="s">
        <v>39</v>
      </c>
      <c r="AJ881" s="40" t="s">
        <v>3713</v>
      </c>
      <c r="AK881" s="40" t="s">
        <v>1349</v>
      </c>
      <c r="AL881" s="46"/>
      <c r="AM881" s="40" t="s">
        <v>39</v>
      </c>
      <c r="AN881" s="40" t="s">
        <v>53</v>
      </c>
      <c r="AO881" s="47">
        <v>0</v>
      </c>
      <c r="AP881" s="41">
        <v>44826.430486111109</v>
      </c>
      <c r="AQ881" s="48" t="s">
        <v>56</v>
      </c>
      <c r="AR881">
        <f t="shared" si="55"/>
        <v>10</v>
      </c>
      <c r="AS881" s="35">
        <v>0.42986111111111108</v>
      </c>
    </row>
    <row r="882" spans="1:45" ht="24" hidden="1" customHeight="1">
      <c r="A882" s="10" t="s">
        <v>35</v>
      </c>
      <c r="B882" s="10" t="s">
        <v>36</v>
      </c>
      <c r="C882" s="42">
        <v>44826.694444444445</v>
      </c>
      <c r="D882" s="42">
        <v>44826.431944444441</v>
      </c>
      <c r="E882" s="10">
        <v>2022</v>
      </c>
      <c r="F882" s="10">
        <f t="shared" si="52"/>
        <v>9</v>
      </c>
      <c r="G882" s="10">
        <f t="shared" si="53"/>
        <v>22</v>
      </c>
      <c r="H882" s="50">
        <f t="shared" si="54"/>
        <v>0.43194444444444446</v>
      </c>
      <c r="I882" s="38" t="s">
        <v>37</v>
      </c>
      <c r="J882" s="38" t="s">
        <v>3714</v>
      </c>
      <c r="K882" s="36">
        <v>12011</v>
      </c>
      <c r="L882" s="39">
        <v>44838.435243055559</v>
      </c>
      <c r="M882" s="38" t="s">
        <v>38</v>
      </c>
      <c r="N882" s="38" t="s">
        <v>39</v>
      </c>
      <c r="O882" s="39"/>
      <c r="P882" s="38" t="s">
        <v>40</v>
      </c>
      <c r="Q882" s="38" t="s">
        <v>56</v>
      </c>
      <c r="R882" s="36">
        <v>1</v>
      </c>
      <c r="S882" s="38" t="s">
        <v>82</v>
      </c>
      <c r="T882" s="36">
        <v>0</v>
      </c>
      <c r="U882" s="38" t="s">
        <v>56</v>
      </c>
      <c r="V882" s="36">
        <v>8138</v>
      </c>
      <c r="W882" s="38" t="s">
        <v>605</v>
      </c>
      <c r="X882" s="38" t="s">
        <v>606</v>
      </c>
      <c r="Y882" s="38" t="s">
        <v>45</v>
      </c>
      <c r="Z882" s="38" t="s">
        <v>3715</v>
      </c>
      <c r="AA882" s="39">
        <v>44826.692488425928</v>
      </c>
      <c r="AB882" s="38" t="s">
        <v>67</v>
      </c>
      <c r="AC882" s="10" t="str">
        <f>VLOOKUP(Data!$AB882,Name!$B:$F,2,FALSE)</f>
        <v>IT Support</v>
      </c>
      <c r="AD882" s="10" t="str">
        <f>VLOOKUP(Data!$AB882,Name!$B:$F,3,FALSE)</f>
        <v>Point IT</v>
      </c>
      <c r="AE882" s="10" t="str">
        <f>VLOOKUP(Data!$AB882,Name!$B:$F,4,FALSE)</f>
        <v>Second tier</v>
      </c>
      <c r="AF882" s="10" t="str">
        <f>VLOOKUP(Data!$AB882,Name!$B:$F,5,FALSE)</f>
        <v>Onsite</v>
      </c>
      <c r="AG882" s="38" t="s">
        <v>47</v>
      </c>
      <c r="AH882" s="38" t="s">
        <v>48</v>
      </c>
      <c r="AI882" s="38" t="s">
        <v>336</v>
      </c>
      <c r="AJ882" s="38" t="s">
        <v>3716</v>
      </c>
      <c r="AK882" s="38" t="s">
        <v>480</v>
      </c>
      <c r="AL882" s="43">
        <v>44686</v>
      </c>
      <c r="AM882" s="38" t="s">
        <v>39</v>
      </c>
      <c r="AN882" s="38" t="s">
        <v>50</v>
      </c>
      <c r="AO882" s="44">
        <v>0</v>
      </c>
      <c r="AP882" s="39">
        <v>44827.409918981481</v>
      </c>
      <c r="AQ882" s="45" t="s">
        <v>56</v>
      </c>
      <c r="AR882">
        <f t="shared" si="55"/>
        <v>10</v>
      </c>
      <c r="AS882" s="35">
        <v>0.43194444444444446</v>
      </c>
    </row>
    <row r="883" spans="1:45" ht="24" hidden="1" customHeight="1">
      <c r="A883" s="10" t="s">
        <v>35</v>
      </c>
      <c r="B883" s="10" t="s">
        <v>982</v>
      </c>
      <c r="C883" s="10"/>
      <c r="D883" s="42">
        <v>44826.432638888888</v>
      </c>
      <c r="E883" s="10">
        <v>2022</v>
      </c>
      <c r="F883" s="10">
        <f t="shared" si="52"/>
        <v>9</v>
      </c>
      <c r="G883" s="10">
        <f t="shared" si="53"/>
        <v>22</v>
      </c>
      <c r="H883" s="50">
        <f t="shared" si="54"/>
        <v>0.43263888888888885</v>
      </c>
      <c r="I883" s="40" t="s">
        <v>3610</v>
      </c>
      <c r="J883" s="40" t="s">
        <v>3717</v>
      </c>
      <c r="K883" s="37">
        <v>12012</v>
      </c>
      <c r="L883" s="41">
        <v>44838.432719907411</v>
      </c>
      <c r="M883" s="40" t="s">
        <v>38</v>
      </c>
      <c r="N883" s="40" t="s">
        <v>39</v>
      </c>
      <c r="O883" s="41"/>
      <c r="P883" s="40" t="s">
        <v>40</v>
      </c>
      <c r="Q883" s="40" t="s">
        <v>56</v>
      </c>
      <c r="R883" s="37">
        <v>1</v>
      </c>
      <c r="S883" s="40" t="s">
        <v>39</v>
      </c>
      <c r="T883" s="37">
        <v>0</v>
      </c>
      <c r="U883" s="40" t="s">
        <v>56</v>
      </c>
      <c r="V883" s="37">
        <v>8888</v>
      </c>
      <c r="W883" s="40" t="s">
        <v>3711</v>
      </c>
      <c r="X883" s="40" t="s">
        <v>3712</v>
      </c>
      <c r="Y883" s="40" t="s">
        <v>39</v>
      </c>
      <c r="Z883" s="40" t="s">
        <v>39</v>
      </c>
      <c r="AA883" s="41"/>
      <c r="AB883" s="40" t="s">
        <v>3712</v>
      </c>
      <c r="AC883" s="10" t="e">
        <f>VLOOKUP(Data!$AB883,Name!$B:$F,2,FALSE)</f>
        <v>#N/A</v>
      </c>
      <c r="AD883" s="10" t="e">
        <f>VLOOKUP(Data!$AB883,Name!$B:$F,3,FALSE)</f>
        <v>#N/A</v>
      </c>
      <c r="AE883" s="10" t="e">
        <f>VLOOKUP(Data!$AB883,Name!$B:$F,4,FALSE)</f>
        <v>#N/A</v>
      </c>
      <c r="AF883" s="10" t="e">
        <f>VLOOKUP(Data!$AB883,Name!$B:$F,5,FALSE)</f>
        <v>#N/A</v>
      </c>
      <c r="AG883" s="40" t="s">
        <v>47</v>
      </c>
      <c r="AH883" s="40" t="s">
        <v>160</v>
      </c>
      <c r="AI883" s="40" t="s">
        <v>39</v>
      </c>
      <c r="AJ883" s="40" t="s">
        <v>3718</v>
      </c>
      <c r="AK883" s="40" t="s">
        <v>1349</v>
      </c>
      <c r="AL883" s="46"/>
      <c r="AM883" s="40" t="s">
        <v>39</v>
      </c>
      <c r="AN883" s="40" t="s">
        <v>53</v>
      </c>
      <c r="AO883" s="47">
        <v>0</v>
      </c>
      <c r="AP883" s="41">
        <v>44826.432719907411</v>
      </c>
      <c r="AQ883" s="48" t="s">
        <v>56</v>
      </c>
      <c r="AR883">
        <f t="shared" si="55"/>
        <v>10</v>
      </c>
      <c r="AS883" s="35">
        <v>0.43263888888888885</v>
      </c>
    </row>
    <row r="884" spans="1:45" ht="24" hidden="1" customHeight="1">
      <c r="A884" s="10" t="s">
        <v>35</v>
      </c>
      <c r="B884" s="10" t="s">
        <v>982</v>
      </c>
      <c r="C884" s="10"/>
      <c r="D884" s="42">
        <v>44826.433333333334</v>
      </c>
      <c r="E884" s="10">
        <v>2022</v>
      </c>
      <c r="F884" s="10">
        <f t="shared" si="52"/>
        <v>9</v>
      </c>
      <c r="G884" s="10">
        <f t="shared" si="53"/>
        <v>22</v>
      </c>
      <c r="H884" s="50">
        <f t="shared" si="54"/>
        <v>0.43333333333333335</v>
      </c>
      <c r="I884" s="38" t="s">
        <v>3610</v>
      </c>
      <c r="J884" s="38" t="s">
        <v>3719</v>
      </c>
      <c r="K884" s="36">
        <v>12013</v>
      </c>
      <c r="L884" s="39">
        <v>44838.43372685185</v>
      </c>
      <c r="M884" s="38" t="s">
        <v>38</v>
      </c>
      <c r="N884" s="38" t="s">
        <v>39</v>
      </c>
      <c r="O884" s="39"/>
      <c r="P884" s="38" t="s">
        <v>40</v>
      </c>
      <c r="Q884" s="38" t="s">
        <v>56</v>
      </c>
      <c r="R884" s="36">
        <v>1</v>
      </c>
      <c r="S884" s="38" t="s">
        <v>39</v>
      </c>
      <c r="T884" s="36">
        <v>0</v>
      </c>
      <c r="U884" s="38" t="s">
        <v>56</v>
      </c>
      <c r="V884" s="36">
        <v>8888</v>
      </c>
      <c r="W884" s="38" t="s">
        <v>984</v>
      </c>
      <c r="X884" s="38" t="s">
        <v>281</v>
      </c>
      <c r="Y884" s="38" t="s">
        <v>39</v>
      </c>
      <c r="Z884" s="38" t="s">
        <v>39</v>
      </c>
      <c r="AA884" s="39"/>
      <c r="AB884" s="38" t="s">
        <v>281</v>
      </c>
      <c r="AC884" s="10" t="str">
        <f>VLOOKUP(Data!$AB884,Name!$B:$F,2,FALSE)</f>
        <v>IT Asset</v>
      </c>
      <c r="AD884" s="10" t="str">
        <f>VLOOKUP(Data!$AB884,Name!$B:$F,3,FALSE)</f>
        <v>CRA</v>
      </c>
      <c r="AE884" s="10" t="str">
        <f>VLOOKUP(Data!$AB884,Name!$B:$F,4,FALSE)</f>
        <v>Second tier</v>
      </c>
      <c r="AF884" s="10" t="str">
        <f>VLOOKUP(Data!$AB884,Name!$B:$F,5,FALSE)</f>
        <v>Second tier</v>
      </c>
      <c r="AG884" s="38" t="s">
        <v>47</v>
      </c>
      <c r="AH884" s="38" t="s">
        <v>160</v>
      </c>
      <c r="AI884" s="38" t="s">
        <v>39</v>
      </c>
      <c r="AJ884" s="38" t="s">
        <v>3720</v>
      </c>
      <c r="AK884" s="38" t="s">
        <v>1349</v>
      </c>
      <c r="AL884" s="43"/>
      <c r="AM884" s="38" t="s">
        <v>39</v>
      </c>
      <c r="AN884" s="38" t="s">
        <v>53</v>
      </c>
      <c r="AO884" s="44">
        <v>0</v>
      </c>
      <c r="AP884" s="39">
        <v>44826.43372685185</v>
      </c>
      <c r="AQ884" s="45" t="s">
        <v>56</v>
      </c>
      <c r="AR884">
        <f t="shared" si="55"/>
        <v>10</v>
      </c>
      <c r="AS884" s="35">
        <v>0.43333333333333335</v>
      </c>
    </row>
    <row r="885" spans="1:45" ht="24" hidden="1" customHeight="1">
      <c r="A885" s="10" t="s">
        <v>35</v>
      </c>
      <c r="B885" s="10" t="s">
        <v>982</v>
      </c>
      <c r="C885" s="10"/>
      <c r="D885" s="42">
        <v>44826.435416666667</v>
      </c>
      <c r="E885" s="10">
        <v>2022</v>
      </c>
      <c r="F885" s="10">
        <f t="shared" si="52"/>
        <v>9</v>
      </c>
      <c r="G885" s="10">
        <f t="shared" si="53"/>
        <v>22</v>
      </c>
      <c r="H885" s="50">
        <f t="shared" si="54"/>
        <v>0.43541666666666662</v>
      </c>
      <c r="I885" s="40" t="s">
        <v>3610</v>
      </c>
      <c r="J885" s="40" t="s">
        <v>3721</v>
      </c>
      <c r="K885" s="37">
        <v>12014</v>
      </c>
      <c r="L885" s="41">
        <v>44838.436111111114</v>
      </c>
      <c r="M885" s="40" t="s">
        <v>38</v>
      </c>
      <c r="N885" s="40" t="s">
        <v>39</v>
      </c>
      <c r="O885" s="41"/>
      <c r="P885" s="40" t="s">
        <v>40</v>
      </c>
      <c r="Q885" s="40" t="s">
        <v>56</v>
      </c>
      <c r="R885" s="37">
        <v>1</v>
      </c>
      <c r="S885" s="40" t="s">
        <v>39</v>
      </c>
      <c r="T885" s="37">
        <v>0</v>
      </c>
      <c r="U885" s="40" t="s">
        <v>56</v>
      </c>
      <c r="V885" s="37">
        <v>8888</v>
      </c>
      <c r="W885" s="40" t="s">
        <v>279</v>
      </c>
      <c r="X885" s="40" t="s">
        <v>280</v>
      </c>
      <c r="Y885" s="40" t="s">
        <v>39</v>
      </c>
      <c r="Z885" s="40" t="s">
        <v>39</v>
      </c>
      <c r="AA885" s="41"/>
      <c r="AB885" s="40" t="s">
        <v>280</v>
      </c>
      <c r="AC885" s="10" t="e">
        <f>VLOOKUP(Data!$AB885,Name!$B:$F,2,FALSE)</f>
        <v>#N/A</v>
      </c>
      <c r="AD885" s="10" t="e">
        <f>VLOOKUP(Data!$AB885,Name!$B:$F,3,FALSE)</f>
        <v>#N/A</v>
      </c>
      <c r="AE885" s="10" t="e">
        <f>VLOOKUP(Data!$AB885,Name!$B:$F,4,FALSE)</f>
        <v>#N/A</v>
      </c>
      <c r="AF885" s="10" t="e">
        <f>VLOOKUP(Data!$AB885,Name!$B:$F,5,FALSE)</f>
        <v>#N/A</v>
      </c>
      <c r="AG885" s="40" t="s">
        <v>47</v>
      </c>
      <c r="AH885" s="40" t="s">
        <v>160</v>
      </c>
      <c r="AI885" s="40" t="s">
        <v>39</v>
      </c>
      <c r="AJ885" s="40" t="s">
        <v>3722</v>
      </c>
      <c r="AK885" s="40" t="s">
        <v>1349</v>
      </c>
      <c r="AL885" s="46"/>
      <c r="AM885" s="40" t="s">
        <v>39</v>
      </c>
      <c r="AN885" s="40" t="s">
        <v>53</v>
      </c>
      <c r="AO885" s="47">
        <v>0</v>
      </c>
      <c r="AP885" s="41">
        <v>44833.711284722223</v>
      </c>
      <c r="AQ885" s="48" t="s">
        <v>56</v>
      </c>
      <c r="AR885">
        <f t="shared" si="55"/>
        <v>10</v>
      </c>
      <c r="AS885" s="35">
        <v>0.43541666666666662</v>
      </c>
    </row>
    <row r="886" spans="1:45" ht="24" hidden="1" customHeight="1">
      <c r="A886" s="10" t="s">
        <v>35</v>
      </c>
      <c r="B886" s="10" t="s">
        <v>982</v>
      </c>
      <c r="C886" s="10"/>
      <c r="D886" s="42">
        <v>44826.436111111114</v>
      </c>
      <c r="E886" s="10">
        <v>2022</v>
      </c>
      <c r="F886" s="10">
        <f t="shared" si="52"/>
        <v>9</v>
      </c>
      <c r="G886" s="10">
        <f t="shared" si="53"/>
        <v>22</v>
      </c>
      <c r="H886" s="50">
        <f t="shared" si="54"/>
        <v>0.43611111111111112</v>
      </c>
      <c r="I886" s="38" t="s">
        <v>3610</v>
      </c>
      <c r="J886" s="38" t="s">
        <v>3723</v>
      </c>
      <c r="K886" s="36">
        <v>12015</v>
      </c>
      <c r="L886" s="39">
        <v>44838.436273148145</v>
      </c>
      <c r="M886" s="38" t="s">
        <v>38</v>
      </c>
      <c r="N886" s="38" t="s">
        <v>39</v>
      </c>
      <c r="O886" s="39"/>
      <c r="P886" s="38" t="s">
        <v>40</v>
      </c>
      <c r="Q886" s="38" t="s">
        <v>56</v>
      </c>
      <c r="R886" s="36">
        <v>1</v>
      </c>
      <c r="S886" s="38" t="s">
        <v>39</v>
      </c>
      <c r="T886" s="36">
        <v>0</v>
      </c>
      <c r="U886" s="38" t="s">
        <v>56</v>
      </c>
      <c r="V886" s="36">
        <v>8888</v>
      </c>
      <c r="W886" s="38" t="s">
        <v>373</v>
      </c>
      <c r="X886" s="38" t="s">
        <v>196</v>
      </c>
      <c r="Y886" s="38" t="s">
        <v>39</v>
      </c>
      <c r="Z886" s="38" t="s">
        <v>39</v>
      </c>
      <c r="AA886" s="39"/>
      <c r="AB886" s="38" t="s">
        <v>196</v>
      </c>
      <c r="AC886" s="10" t="str">
        <f>VLOOKUP(Data!$AB886,Name!$B:$F,2,FALSE)</f>
        <v>Application Support</v>
      </c>
      <c r="AD886" s="10" t="str">
        <f>VLOOKUP(Data!$AB886,Name!$B:$F,3,FALSE)</f>
        <v>CRA</v>
      </c>
      <c r="AE886" s="10" t="str">
        <f>VLOOKUP(Data!$AB886,Name!$B:$F,4,FALSE)</f>
        <v>Second tier</v>
      </c>
      <c r="AF886" s="10" t="str">
        <f>VLOOKUP(Data!$AB886,Name!$B:$F,5,FALSE)</f>
        <v>Second tier</v>
      </c>
      <c r="AG886" s="38" t="s">
        <v>47</v>
      </c>
      <c r="AH886" s="38" t="s">
        <v>160</v>
      </c>
      <c r="AI886" s="38" t="s">
        <v>39</v>
      </c>
      <c r="AJ886" s="38" t="s">
        <v>3724</v>
      </c>
      <c r="AK886" s="38" t="s">
        <v>1349</v>
      </c>
      <c r="AL886" s="43"/>
      <c r="AM886" s="38" t="s">
        <v>39</v>
      </c>
      <c r="AN886" s="38" t="s">
        <v>53</v>
      </c>
      <c r="AO886" s="44">
        <v>0</v>
      </c>
      <c r="AP886" s="39">
        <v>44826.436273148145</v>
      </c>
      <c r="AQ886" s="45" t="s">
        <v>56</v>
      </c>
      <c r="AR886">
        <f t="shared" si="55"/>
        <v>10</v>
      </c>
      <c r="AS886" s="35">
        <v>0.43611111111111112</v>
      </c>
    </row>
    <row r="887" spans="1:45" ht="24" hidden="1" customHeight="1">
      <c r="A887" s="10" t="s">
        <v>35</v>
      </c>
      <c r="B887" s="10" t="s">
        <v>982</v>
      </c>
      <c r="C887" s="10"/>
      <c r="D887" s="42">
        <v>44826.436805555553</v>
      </c>
      <c r="E887" s="10">
        <v>2022</v>
      </c>
      <c r="F887" s="10">
        <f t="shared" si="52"/>
        <v>9</v>
      </c>
      <c r="G887" s="10">
        <f t="shared" si="53"/>
        <v>22</v>
      </c>
      <c r="H887" s="50">
        <f t="shared" si="54"/>
        <v>0.4368055555555555</v>
      </c>
      <c r="I887" s="40" t="s">
        <v>3610</v>
      </c>
      <c r="J887" s="40" t="s">
        <v>3725</v>
      </c>
      <c r="K887" s="37">
        <v>12016</v>
      </c>
      <c r="L887" s="41">
        <v>44838.4375</v>
      </c>
      <c r="M887" s="40" t="s">
        <v>38</v>
      </c>
      <c r="N887" s="40" t="s">
        <v>39</v>
      </c>
      <c r="O887" s="41"/>
      <c r="P887" s="40" t="s">
        <v>40</v>
      </c>
      <c r="Q887" s="40" t="s">
        <v>56</v>
      </c>
      <c r="R887" s="37">
        <v>1</v>
      </c>
      <c r="S887" s="40" t="s">
        <v>39</v>
      </c>
      <c r="T887" s="37">
        <v>0</v>
      </c>
      <c r="U887" s="40" t="s">
        <v>56</v>
      </c>
      <c r="V887" s="37">
        <v>8888</v>
      </c>
      <c r="W887" s="40" t="s">
        <v>279</v>
      </c>
      <c r="X887" s="40" t="s">
        <v>280</v>
      </c>
      <c r="Y887" s="40" t="s">
        <v>39</v>
      </c>
      <c r="Z887" s="40" t="s">
        <v>39</v>
      </c>
      <c r="AA887" s="41"/>
      <c r="AB887" s="40" t="s">
        <v>280</v>
      </c>
      <c r="AC887" s="10" t="e">
        <f>VLOOKUP(Data!$AB887,Name!$B:$F,2,FALSE)</f>
        <v>#N/A</v>
      </c>
      <c r="AD887" s="10" t="e">
        <f>VLOOKUP(Data!$AB887,Name!$B:$F,3,FALSE)</f>
        <v>#N/A</v>
      </c>
      <c r="AE887" s="10" t="e">
        <f>VLOOKUP(Data!$AB887,Name!$B:$F,4,FALSE)</f>
        <v>#N/A</v>
      </c>
      <c r="AF887" s="10" t="e">
        <f>VLOOKUP(Data!$AB887,Name!$B:$F,5,FALSE)</f>
        <v>#N/A</v>
      </c>
      <c r="AG887" s="40" t="s">
        <v>47</v>
      </c>
      <c r="AH887" s="40" t="s">
        <v>160</v>
      </c>
      <c r="AI887" s="40" t="s">
        <v>39</v>
      </c>
      <c r="AJ887" s="40" t="s">
        <v>3726</v>
      </c>
      <c r="AK887" s="40" t="s">
        <v>1349</v>
      </c>
      <c r="AL887" s="46"/>
      <c r="AM887" s="40" t="s">
        <v>39</v>
      </c>
      <c r="AN887" s="40" t="s">
        <v>53</v>
      </c>
      <c r="AO887" s="47">
        <v>0</v>
      </c>
      <c r="AP887" s="41">
        <v>44833.711157407408</v>
      </c>
      <c r="AQ887" s="48" t="s">
        <v>56</v>
      </c>
      <c r="AR887">
        <f t="shared" si="55"/>
        <v>10</v>
      </c>
      <c r="AS887" s="35">
        <v>0.4368055555555555</v>
      </c>
    </row>
    <row r="888" spans="1:45" ht="24" hidden="1" customHeight="1">
      <c r="A888" s="10" t="s">
        <v>35</v>
      </c>
      <c r="B888" s="10" t="s">
        <v>982</v>
      </c>
      <c r="C888" s="10"/>
      <c r="D888" s="42">
        <v>44826.438194444447</v>
      </c>
      <c r="E888" s="10">
        <v>2022</v>
      </c>
      <c r="F888" s="10">
        <f t="shared" si="52"/>
        <v>9</v>
      </c>
      <c r="G888" s="10">
        <f t="shared" si="53"/>
        <v>22</v>
      </c>
      <c r="H888" s="50">
        <f t="shared" si="54"/>
        <v>0.4381944444444445</v>
      </c>
      <c r="I888" s="38" t="s">
        <v>3610</v>
      </c>
      <c r="J888" s="38" t="s">
        <v>3727</v>
      </c>
      <c r="K888" s="36">
        <v>12017</v>
      </c>
      <c r="L888" s="39">
        <v>44838.438368055555</v>
      </c>
      <c r="M888" s="38" t="s">
        <v>38</v>
      </c>
      <c r="N888" s="38" t="s">
        <v>39</v>
      </c>
      <c r="O888" s="39"/>
      <c r="P888" s="38" t="s">
        <v>40</v>
      </c>
      <c r="Q888" s="38" t="s">
        <v>56</v>
      </c>
      <c r="R888" s="36">
        <v>1</v>
      </c>
      <c r="S888" s="38" t="s">
        <v>39</v>
      </c>
      <c r="T888" s="36">
        <v>0</v>
      </c>
      <c r="U888" s="38" t="s">
        <v>56</v>
      </c>
      <c r="V888" s="36">
        <v>8888</v>
      </c>
      <c r="W888" s="38" t="s">
        <v>373</v>
      </c>
      <c r="X888" s="38" t="s">
        <v>196</v>
      </c>
      <c r="Y888" s="38" t="s">
        <v>39</v>
      </c>
      <c r="Z888" s="38" t="s">
        <v>39</v>
      </c>
      <c r="AA888" s="39"/>
      <c r="AB888" s="38" t="s">
        <v>196</v>
      </c>
      <c r="AC888" s="10" t="str">
        <f>VLOOKUP(Data!$AB888,Name!$B:$F,2,FALSE)</f>
        <v>Application Support</v>
      </c>
      <c r="AD888" s="10" t="str">
        <f>VLOOKUP(Data!$AB888,Name!$B:$F,3,FALSE)</f>
        <v>CRA</v>
      </c>
      <c r="AE888" s="10" t="str">
        <f>VLOOKUP(Data!$AB888,Name!$B:$F,4,FALSE)</f>
        <v>Second tier</v>
      </c>
      <c r="AF888" s="10" t="str">
        <f>VLOOKUP(Data!$AB888,Name!$B:$F,5,FALSE)</f>
        <v>Second tier</v>
      </c>
      <c r="AG888" s="38" t="s">
        <v>47</v>
      </c>
      <c r="AH888" s="38" t="s">
        <v>160</v>
      </c>
      <c r="AI888" s="38" t="s">
        <v>39</v>
      </c>
      <c r="AJ888" s="38" t="s">
        <v>3728</v>
      </c>
      <c r="AK888" s="38" t="s">
        <v>1349</v>
      </c>
      <c r="AL888" s="43"/>
      <c r="AM888" s="38" t="s">
        <v>39</v>
      </c>
      <c r="AN888" s="38" t="s">
        <v>53</v>
      </c>
      <c r="AO888" s="44">
        <v>0</v>
      </c>
      <c r="AP888" s="39">
        <v>44826.438368055555</v>
      </c>
      <c r="AQ888" s="45" t="s">
        <v>56</v>
      </c>
      <c r="AR888">
        <f t="shared" si="55"/>
        <v>10</v>
      </c>
      <c r="AS888" s="35">
        <v>0.4381944444444445</v>
      </c>
    </row>
    <row r="889" spans="1:45" ht="24" hidden="1" customHeight="1">
      <c r="A889" s="10" t="s">
        <v>35</v>
      </c>
      <c r="B889" s="10" t="s">
        <v>982</v>
      </c>
      <c r="C889" s="10"/>
      <c r="D889" s="42">
        <v>44826.438888888886</v>
      </c>
      <c r="E889" s="10">
        <v>2022</v>
      </c>
      <c r="F889" s="10">
        <f t="shared" si="52"/>
        <v>9</v>
      </c>
      <c r="G889" s="10">
        <f t="shared" si="53"/>
        <v>22</v>
      </c>
      <c r="H889" s="50">
        <f t="shared" si="54"/>
        <v>0.43888888888888888</v>
      </c>
      <c r="I889" s="40" t="s">
        <v>3610</v>
      </c>
      <c r="J889" s="40" t="s">
        <v>3729</v>
      </c>
      <c r="K889" s="37">
        <v>12018</v>
      </c>
      <c r="L889" s="41">
        <v>44838.439004629632</v>
      </c>
      <c r="M889" s="40" t="s">
        <v>38</v>
      </c>
      <c r="N889" s="40" t="s">
        <v>39</v>
      </c>
      <c r="O889" s="41"/>
      <c r="P889" s="40" t="s">
        <v>40</v>
      </c>
      <c r="Q889" s="40" t="s">
        <v>56</v>
      </c>
      <c r="R889" s="37">
        <v>1</v>
      </c>
      <c r="S889" s="40" t="s">
        <v>39</v>
      </c>
      <c r="T889" s="37">
        <v>0</v>
      </c>
      <c r="U889" s="40" t="s">
        <v>56</v>
      </c>
      <c r="V889" s="37">
        <v>8888</v>
      </c>
      <c r="W889" s="40" t="s">
        <v>3703</v>
      </c>
      <c r="X889" s="40" t="s">
        <v>3704</v>
      </c>
      <c r="Y889" s="40" t="s">
        <v>39</v>
      </c>
      <c r="Z889" s="40" t="s">
        <v>39</v>
      </c>
      <c r="AA889" s="41"/>
      <c r="AB889" s="40" t="s">
        <v>3704</v>
      </c>
      <c r="AC889" s="10" t="e">
        <f>VLOOKUP(Data!$AB889,Name!$B:$F,2,FALSE)</f>
        <v>#N/A</v>
      </c>
      <c r="AD889" s="10" t="e">
        <f>VLOOKUP(Data!$AB889,Name!$B:$F,3,FALSE)</f>
        <v>#N/A</v>
      </c>
      <c r="AE889" s="10" t="e">
        <f>VLOOKUP(Data!$AB889,Name!$B:$F,4,FALSE)</f>
        <v>#N/A</v>
      </c>
      <c r="AF889" s="10" t="e">
        <f>VLOOKUP(Data!$AB889,Name!$B:$F,5,FALSE)</f>
        <v>#N/A</v>
      </c>
      <c r="AG889" s="40" t="s">
        <v>47</v>
      </c>
      <c r="AH889" s="40" t="s">
        <v>160</v>
      </c>
      <c r="AI889" s="40" t="s">
        <v>39</v>
      </c>
      <c r="AJ889" s="40" t="s">
        <v>3730</v>
      </c>
      <c r="AK889" s="40" t="s">
        <v>1349</v>
      </c>
      <c r="AL889" s="46"/>
      <c r="AM889" s="40" t="s">
        <v>39</v>
      </c>
      <c r="AN889" s="40" t="s">
        <v>53</v>
      </c>
      <c r="AO889" s="47">
        <v>0</v>
      </c>
      <c r="AP889" s="41">
        <v>44826.439004629632</v>
      </c>
      <c r="AQ889" s="48" t="s">
        <v>56</v>
      </c>
      <c r="AR889">
        <f t="shared" si="55"/>
        <v>10</v>
      </c>
      <c r="AS889" s="35">
        <v>0.43888888888888888</v>
      </c>
    </row>
    <row r="890" spans="1:45" ht="24" customHeight="1">
      <c r="A890" s="10" t="s">
        <v>35</v>
      </c>
      <c r="B890" s="10" t="s">
        <v>1527</v>
      </c>
      <c r="C890" s="42">
        <v>44826.484722222223</v>
      </c>
      <c r="D890" s="42">
        <v>44826.438888888886</v>
      </c>
      <c r="E890" s="10">
        <v>2022</v>
      </c>
      <c r="F890" s="10">
        <f t="shared" si="52"/>
        <v>9</v>
      </c>
      <c r="G890" s="10">
        <f t="shared" si="53"/>
        <v>22</v>
      </c>
      <c r="H890" s="50">
        <f t="shared" si="54"/>
        <v>0.43888888888888888</v>
      </c>
      <c r="I890" s="38" t="s">
        <v>37</v>
      </c>
      <c r="J890" s="38" t="s">
        <v>39</v>
      </c>
      <c r="K890" s="36">
        <v>12019</v>
      </c>
      <c r="L890" s="39">
        <v>44830.689085648148</v>
      </c>
      <c r="M890" s="38" t="s">
        <v>3731</v>
      </c>
      <c r="N890" s="38" t="s">
        <v>45</v>
      </c>
      <c r="O890" s="39">
        <v>44826.474386574075</v>
      </c>
      <c r="P890" s="38" t="s">
        <v>40</v>
      </c>
      <c r="Q890" s="38" t="s">
        <v>56</v>
      </c>
      <c r="R890" s="36">
        <v>1</v>
      </c>
      <c r="S890" s="38" t="s">
        <v>119</v>
      </c>
      <c r="T890" s="36">
        <v>1</v>
      </c>
      <c r="U890" s="38" t="s">
        <v>41</v>
      </c>
      <c r="V890" s="36">
        <v>8170</v>
      </c>
      <c r="W890" s="38" t="s">
        <v>169</v>
      </c>
      <c r="X890" s="38" t="s">
        <v>170</v>
      </c>
      <c r="Y890" s="38" t="s">
        <v>45</v>
      </c>
      <c r="Z890" s="38" t="s">
        <v>3732</v>
      </c>
      <c r="AA890" s="39">
        <v>44826.485277777778</v>
      </c>
      <c r="AB890" s="38" t="s">
        <v>96</v>
      </c>
      <c r="AC890" s="10" t="str">
        <f>VLOOKUP(Data!$AB890,Name!$B:$F,2,FALSE)</f>
        <v>E-sarabun</v>
      </c>
      <c r="AD890" s="10" t="str">
        <f>VLOOKUP(Data!$AB890,Name!$B:$F,3,FALSE)</f>
        <v>CRA</v>
      </c>
      <c r="AE890" s="10" t="str">
        <f>VLOOKUP(Data!$AB890,Name!$B:$F,4,FALSE)</f>
        <v>Second tier</v>
      </c>
      <c r="AF890" s="10" t="str">
        <f>VLOOKUP(Data!$AB890,Name!$B:$F,5,FALSE)</f>
        <v>Second tier</v>
      </c>
      <c r="AG890" s="38" t="s">
        <v>47</v>
      </c>
      <c r="AH890" s="38" t="s">
        <v>48</v>
      </c>
      <c r="AI890" s="38" t="s">
        <v>97</v>
      </c>
      <c r="AJ890" s="38" t="s">
        <v>1674</v>
      </c>
      <c r="AK890" s="38" t="s">
        <v>621</v>
      </c>
      <c r="AL890" s="43">
        <v>44686</v>
      </c>
      <c r="AM890" s="38" t="s">
        <v>39</v>
      </c>
      <c r="AN890" s="38" t="s">
        <v>53</v>
      </c>
      <c r="AO890" s="44">
        <v>0</v>
      </c>
      <c r="AP890" s="39">
        <v>44826.485729166663</v>
      </c>
      <c r="AQ890" s="45" t="s">
        <v>56</v>
      </c>
      <c r="AR890">
        <f t="shared" si="55"/>
        <v>10</v>
      </c>
      <c r="AS890" s="35">
        <v>0.43888888888888888</v>
      </c>
    </row>
    <row r="891" spans="1:45" ht="24" hidden="1" customHeight="1">
      <c r="A891" s="10" t="s">
        <v>35</v>
      </c>
      <c r="B891" s="10" t="s">
        <v>73</v>
      </c>
      <c r="C891" s="42">
        <v>44826.695833333331</v>
      </c>
      <c r="D891" s="42">
        <v>44826.438888888886</v>
      </c>
      <c r="E891" s="10">
        <v>2022</v>
      </c>
      <c r="F891" s="10">
        <f t="shared" si="52"/>
        <v>9</v>
      </c>
      <c r="G891" s="10">
        <f t="shared" si="53"/>
        <v>22</v>
      </c>
      <c r="H891" s="50">
        <f t="shared" si="54"/>
        <v>0.43888888888888888</v>
      </c>
      <c r="I891" s="40" t="s">
        <v>37</v>
      </c>
      <c r="J891" s="40" t="s">
        <v>3733</v>
      </c>
      <c r="K891" s="37">
        <v>12020</v>
      </c>
      <c r="L891" s="41">
        <v>44838.440081018518</v>
      </c>
      <c r="M891" s="40" t="s">
        <v>38</v>
      </c>
      <c r="N891" s="40" t="s">
        <v>39</v>
      </c>
      <c r="O891" s="41"/>
      <c r="P891" s="40" t="s">
        <v>40</v>
      </c>
      <c r="Q891" s="40" t="s">
        <v>56</v>
      </c>
      <c r="R891" s="37">
        <v>1</v>
      </c>
      <c r="S891" s="40" t="s">
        <v>74</v>
      </c>
      <c r="T891" s="37">
        <v>0</v>
      </c>
      <c r="U891" s="40" t="s">
        <v>56</v>
      </c>
      <c r="V891" s="37">
        <v>8762</v>
      </c>
      <c r="W891" s="40" t="s">
        <v>301</v>
      </c>
      <c r="X891" s="40" t="s">
        <v>302</v>
      </c>
      <c r="Y891" s="40" t="s">
        <v>45</v>
      </c>
      <c r="Z891" s="40" t="s">
        <v>3734</v>
      </c>
      <c r="AA891" s="41">
        <v>44826.695972222224</v>
      </c>
      <c r="AB891" s="40" t="s">
        <v>67</v>
      </c>
      <c r="AC891" s="10" t="str">
        <f>VLOOKUP(Data!$AB891,Name!$B:$F,2,FALSE)</f>
        <v>IT Support</v>
      </c>
      <c r="AD891" s="10" t="str">
        <f>VLOOKUP(Data!$AB891,Name!$B:$F,3,FALSE)</f>
        <v>Point IT</v>
      </c>
      <c r="AE891" s="10" t="str">
        <f>VLOOKUP(Data!$AB891,Name!$B:$F,4,FALSE)</f>
        <v>Second tier</v>
      </c>
      <c r="AF891" s="10" t="str">
        <f>VLOOKUP(Data!$AB891,Name!$B:$F,5,FALSE)</f>
        <v>Onsite</v>
      </c>
      <c r="AG891" s="40" t="s">
        <v>47</v>
      </c>
      <c r="AH891" s="40" t="s">
        <v>48</v>
      </c>
      <c r="AI891" s="40" t="s">
        <v>77</v>
      </c>
      <c r="AJ891" s="40" t="s">
        <v>3735</v>
      </c>
      <c r="AK891" s="40" t="s">
        <v>1466</v>
      </c>
      <c r="AL891" s="46"/>
      <c r="AM891" s="40" t="s">
        <v>39</v>
      </c>
      <c r="AN891" s="40" t="s">
        <v>50</v>
      </c>
      <c r="AO891" s="47">
        <v>0</v>
      </c>
      <c r="AP891" s="41">
        <v>44826.696331018517</v>
      </c>
      <c r="AQ891" s="48" t="s">
        <v>56</v>
      </c>
      <c r="AR891">
        <f t="shared" si="55"/>
        <v>10</v>
      </c>
      <c r="AS891" s="35">
        <v>0.43888888888888888</v>
      </c>
    </row>
    <row r="892" spans="1:45" ht="24" hidden="1" customHeight="1">
      <c r="A892" s="10" t="s">
        <v>35</v>
      </c>
      <c r="B892" s="10" t="s">
        <v>982</v>
      </c>
      <c r="C892" s="10"/>
      <c r="D892" s="42">
        <v>44826.440972222219</v>
      </c>
      <c r="E892" s="10">
        <v>2022</v>
      </c>
      <c r="F892" s="10">
        <f t="shared" si="52"/>
        <v>9</v>
      </c>
      <c r="G892" s="10">
        <f t="shared" si="53"/>
        <v>22</v>
      </c>
      <c r="H892" s="50">
        <f t="shared" si="54"/>
        <v>0.44097222222222227</v>
      </c>
      <c r="I892" s="38" t="s">
        <v>3610</v>
      </c>
      <c r="J892" s="38" t="s">
        <v>3736</v>
      </c>
      <c r="K892" s="36">
        <v>12021</v>
      </c>
      <c r="L892" s="39">
        <v>44838.441759259258</v>
      </c>
      <c r="M892" s="38" t="s">
        <v>38</v>
      </c>
      <c r="N892" s="38" t="s">
        <v>39</v>
      </c>
      <c r="O892" s="39"/>
      <c r="P892" s="38" t="s">
        <v>40</v>
      </c>
      <c r="Q892" s="38" t="s">
        <v>56</v>
      </c>
      <c r="R892" s="36">
        <v>1</v>
      </c>
      <c r="S892" s="38" t="s">
        <v>39</v>
      </c>
      <c r="T892" s="36">
        <v>0</v>
      </c>
      <c r="U892" s="38" t="s">
        <v>56</v>
      </c>
      <c r="V892" s="36">
        <v>8888</v>
      </c>
      <c r="W892" s="38" t="s">
        <v>986</v>
      </c>
      <c r="X892" s="38" t="s">
        <v>535</v>
      </c>
      <c r="Y892" s="38" t="s">
        <v>39</v>
      </c>
      <c r="Z892" s="38" t="s">
        <v>39</v>
      </c>
      <c r="AA892" s="39"/>
      <c r="AB892" s="38" t="s">
        <v>535</v>
      </c>
      <c r="AC892" s="10" t="str">
        <f>VLOOKUP(Data!$AB892,Name!$B:$F,2,FALSE)</f>
        <v>ปรึกษาเทคโนโลยีสารสนเทศ ด้านบริหารโครงการขนาดใหญ่</v>
      </c>
      <c r="AD892" s="10" t="str">
        <f>VLOOKUP(Data!$AB892,Name!$B:$F,3,FALSE)</f>
        <v>CRA</v>
      </c>
      <c r="AE892" s="10" t="str">
        <f>VLOOKUP(Data!$AB892,Name!$B:$F,4,FALSE)</f>
        <v>Second tier</v>
      </c>
      <c r="AF892" s="10" t="str">
        <f>VLOOKUP(Data!$AB892,Name!$B:$F,5,FALSE)</f>
        <v>Second tier</v>
      </c>
      <c r="AG892" s="38" t="s">
        <v>47</v>
      </c>
      <c r="AH892" s="38" t="s">
        <v>160</v>
      </c>
      <c r="AI892" s="38" t="s">
        <v>39</v>
      </c>
      <c r="AJ892" s="38" t="s">
        <v>3737</v>
      </c>
      <c r="AK892" s="38" t="s">
        <v>1349</v>
      </c>
      <c r="AL892" s="43"/>
      <c r="AM892" s="38" t="s">
        <v>39</v>
      </c>
      <c r="AN892" s="38" t="s">
        <v>53</v>
      </c>
      <c r="AO892" s="44">
        <v>0</v>
      </c>
      <c r="AP892" s="39">
        <v>44826.441759259258</v>
      </c>
      <c r="AQ892" s="45" t="s">
        <v>56</v>
      </c>
      <c r="AR892">
        <f t="shared" si="55"/>
        <v>10</v>
      </c>
      <c r="AS892" s="35">
        <v>0.44097222222222227</v>
      </c>
    </row>
    <row r="893" spans="1:45" ht="24" hidden="1" customHeight="1">
      <c r="A893" s="10" t="s">
        <v>35</v>
      </c>
      <c r="B893" s="10" t="s">
        <v>982</v>
      </c>
      <c r="C893" s="10"/>
      <c r="D893" s="42">
        <v>44826.441666666666</v>
      </c>
      <c r="E893" s="10">
        <v>2022</v>
      </c>
      <c r="F893" s="10">
        <f t="shared" si="52"/>
        <v>9</v>
      </c>
      <c r="G893" s="10">
        <f t="shared" si="53"/>
        <v>22</v>
      </c>
      <c r="H893" s="50">
        <f t="shared" si="54"/>
        <v>0.44166666666666665</v>
      </c>
      <c r="I893" s="40" t="s">
        <v>3610</v>
      </c>
      <c r="J893" s="40" t="s">
        <v>3738</v>
      </c>
      <c r="K893" s="37">
        <v>12022</v>
      </c>
      <c r="L893" s="41">
        <v>44838.441886574074</v>
      </c>
      <c r="M893" s="40" t="s">
        <v>38</v>
      </c>
      <c r="N893" s="40" t="s">
        <v>39</v>
      </c>
      <c r="O893" s="41"/>
      <c r="P893" s="40" t="s">
        <v>40</v>
      </c>
      <c r="Q893" s="40" t="s">
        <v>56</v>
      </c>
      <c r="R893" s="37">
        <v>1</v>
      </c>
      <c r="S893" s="40" t="s">
        <v>39</v>
      </c>
      <c r="T893" s="37">
        <v>0</v>
      </c>
      <c r="U893" s="40" t="s">
        <v>56</v>
      </c>
      <c r="V893" s="37">
        <v>8888</v>
      </c>
      <c r="W893" s="40" t="s">
        <v>968</v>
      </c>
      <c r="X893" s="40" t="s">
        <v>177</v>
      </c>
      <c r="Y893" s="40" t="s">
        <v>39</v>
      </c>
      <c r="Z893" s="40" t="s">
        <v>39</v>
      </c>
      <c r="AA893" s="41"/>
      <c r="AB893" s="40" t="s">
        <v>177</v>
      </c>
      <c r="AC893" s="10" t="str">
        <f>VLOOKUP(Data!$AB893,Name!$B:$F,2,FALSE)</f>
        <v>IT Manager</v>
      </c>
      <c r="AD893" s="10" t="str">
        <f>VLOOKUP(Data!$AB893,Name!$B:$F,3,FALSE)</f>
        <v>CRA</v>
      </c>
      <c r="AE893" s="10" t="str">
        <f>VLOOKUP(Data!$AB893,Name!$B:$F,4,FALSE)</f>
        <v>Second tier</v>
      </c>
      <c r="AF893" s="10" t="str">
        <f>VLOOKUP(Data!$AB893,Name!$B:$F,5,FALSE)</f>
        <v>Second tier</v>
      </c>
      <c r="AG893" s="40" t="s">
        <v>47</v>
      </c>
      <c r="AH893" s="40" t="s">
        <v>160</v>
      </c>
      <c r="AI893" s="40" t="s">
        <v>39</v>
      </c>
      <c r="AJ893" s="40" t="s">
        <v>3739</v>
      </c>
      <c r="AK893" s="40" t="s">
        <v>1349</v>
      </c>
      <c r="AL893" s="46"/>
      <c r="AM893" s="40" t="s">
        <v>39</v>
      </c>
      <c r="AN893" s="40" t="s">
        <v>53</v>
      </c>
      <c r="AO893" s="47">
        <v>0</v>
      </c>
      <c r="AP893" s="41">
        <v>44826.441886574074</v>
      </c>
      <c r="AQ893" s="48" t="s">
        <v>56</v>
      </c>
      <c r="AR893">
        <f t="shared" si="55"/>
        <v>10</v>
      </c>
      <c r="AS893" s="35">
        <v>0.44166666666666665</v>
      </c>
    </row>
    <row r="894" spans="1:45" ht="24" hidden="1" customHeight="1">
      <c r="A894" s="10" t="s">
        <v>35</v>
      </c>
      <c r="B894" s="10" t="s">
        <v>982</v>
      </c>
      <c r="C894" s="10"/>
      <c r="D894" s="42">
        <v>44826.443749999999</v>
      </c>
      <c r="E894" s="10">
        <v>2022</v>
      </c>
      <c r="F894" s="10">
        <f t="shared" si="52"/>
        <v>9</v>
      </c>
      <c r="G894" s="10">
        <f t="shared" si="53"/>
        <v>22</v>
      </c>
      <c r="H894" s="50">
        <f t="shared" si="54"/>
        <v>0.44375000000000003</v>
      </c>
      <c r="I894" s="38" t="s">
        <v>3610</v>
      </c>
      <c r="J894" s="38" t="s">
        <v>3740</v>
      </c>
      <c r="K894" s="36">
        <v>12023</v>
      </c>
      <c r="L894" s="39">
        <v>44838.444444444445</v>
      </c>
      <c r="M894" s="38" t="s">
        <v>38</v>
      </c>
      <c r="N894" s="38" t="s">
        <v>39</v>
      </c>
      <c r="O894" s="39"/>
      <c r="P894" s="38" t="s">
        <v>40</v>
      </c>
      <c r="Q894" s="38" t="s">
        <v>56</v>
      </c>
      <c r="R894" s="36">
        <v>1</v>
      </c>
      <c r="S894" s="38" t="s">
        <v>39</v>
      </c>
      <c r="T894" s="36">
        <v>0</v>
      </c>
      <c r="U894" s="38" t="s">
        <v>56</v>
      </c>
      <c r="V894" s="36">
        <v>8888</v>
      </c>
      <c r="W894" s="38" t="s">
        <v>279</v>
      </c>
      <c r="X894" s="38" t="s">
        <v>280</v>
      </c>
      <c r="Y894" s="38" t="s">
        <v>39</v>
      </c>
      <c r="Z894" s="38" t="s">
        <v>39</v>
      </c>
      <c r="AA894" s="39"/>
      <c r="AB894" s="38" t="s">
        <v>280</v>
      </c>
      <c r="AC894" s="10" t="e">
        <f>VLOOKUP(Data!$AB894,Name!$B:$F,2,FALSE)</f>
        <v>#N/A</v>
      </c>
      <c r="AD894" s="10" t="e">
        <f>VLOOKUP(Data!$AB894,Name!$B:$F,3,FALSE)</f>
        <v>#N/A</v>
      </c>
      <c r="AE894" s="10" t="e">
        <f>VLOOKUP(Data!$AB894,Name!$B:$F,4,FALSE)</f>
        <v>#N/A</v>
      </c>
      <c r="AF894" s="10" t="e">
        <f>VLOOKUP(Data!$AB894,Name!$B:$F,5,FALSE)</f>
        <v>#N/A</v>
      </c>
      <c r="AG894" s="38" t="s">
        <v>47</v>
      </c>
      <c r="AH894" s="38" t="s">
        <v>160</v>
      </c>
      <c r="AI894" s="38" t="s">
        <v>39</v>
      </c>
      <c r="AJ894" s="38" t="s">
        <v>3741</v>
      </c>
      <c r="AK894" s="38" t="s">
        <v>1349</v>
      </c>
      <c r="AL894" s="43"/>
      <c r="AM894" s="38" t="s">
        <v>39</v>
      </c>
      <c r="AN894" s="38" t="s">
        <v>53</v>
      </c>
      <c r="AO894" s="44">
        <v>0</v>
      </c>
      <c r="AP894" s="39">
        <v>44833.7109375</v>
      </c>
      <c r="AQ894" s="45" t="s">
        <v>56</v>
      </c>
      <c r="AR894">
        <f t="shared" si="55"/>
        <v>10</v>
      </c>
      <c r="AS894" s="35">
        <v>0.44375000000000003</v>
      </c>
    </row>
    <row r="895" spans="1:45" ht="24" hidden="1" customHeight="1">
      <c r="A895" s="10" t="s">
        <v>35</v>
      </c>
      <c r="B895" s="10" t="s">
        <v>982</v>
      </c>
      <c r="C895" s="10"/>
      <c r="D895" s="42">
        <v>44826.444444444445</v>
      </c>
      <c r="E895" s="10">
        <v>2022</v>
      </c>
      <c r="F895" s="10">
        <f t="shared" si="52"/>
        <v>9</v>
      </c>
      <c r="G895" s="10">
        <f t="shared" si="53"/>
        <v>22</v>
      </c>
      <c r="H895" s="50">
        <f t="shared" si="54"/>
        <v>0.44444444444444442</v>
      </c>
      <c r="I895" s="40" t="s">
        <v>3610</v>
      </c>
      <c r="J895" s="40" t="s">
        <v>3742</v>
      </c>
      <c r="K895" s="37">
        <v>12024</v>
      </c>
      <c r="L895" s="41">
        <v>44838.444699074076</v>
      </c>
      <c r="M895" s="40" t="s">
        <v>38</v>
      </c>
      <c r="N895" s="40" t="s">
        <v>39</v>
      </c>
      <c r="O895" s="41"/>
      <c r="P895" s="40" t="s">
        <v>40</v>
      </c>
      <c r="Q895" s="40" t="s">
        <v>56</v>
      </c>
      <c r="R895" s="37">
        <v>1</v>
      </c>
      <c r="S895" s="40" t="s">
        <v>39</v>
      </c>
      <c r="T895" s="37">
        <v>0</v>
      </c>
      <c r="U895" s="40" t="s">
        <v>56</v>
      </c>
      <c r="V895" s="37">
        <v>8888</v>
      </c>
      <c r="W895" s="40" t="s">
        <v>968</v>
      </c>
      <c r="X895" s="40" t="s">
        <v>177</v>
      </c>
      <c r="Y895" s="40" t="s">
        <v>39</v>
      </c>
      <c r="Z895" s="40" t="s">
        <v>39</v>
      </c>
      <c r="AA895" s="41"/>
      <c r="AB895" s="40" t="s">
        <v>177</v>
      </c>
      <c r="AC895" s="10" t="str">
        <f>VLOOKUP(Data!$AB895,Name!$B:$F,2,FALSE)</f>
        <v>IT Manager</v>
      </c>
      <c r="AD895" s="10" t="str">
        <f>VLOOKUP(Data!$AB895,Name!$B:$F,3,FALSE)</f>
        <v>CRA</v>
      </c>
      <c r="AE895" s="10" t="str">
        <f>VLOOKUP(Data!$AB895,Name!$B:$F,4,FALSE)</f>
        <v>Second tier</v>
      </c>
      <c r="AF895" s="10" t="str">
        <f>VLOOKUP(Data!$AB895,Name!$B:$F,5,FALSE)</f>
        <v>Second tier</v>
      </c>
      <c r="AG895" s="40" t="s">
        <v>47</v>
      </c>
      <c r="AH895" s="40" t="s">
        <v>160</v>
      </c>
      <c r="AI895" s="40" t="s">
        <v>39</v>
      </c>
      <c r="AJ895" s="40" t="s">
        <v>3743</v>
      </c>
      <c r="AK895" s="40" t="s">
        <v>1349</v>
      </c>
      <c r="AL895" s="46"/>
      <c r="AM895" s="40" t="s">
        <v>39</v>
      </c>
      <c r="AN895" s="40" t="s">
        <v>53</v>
      </c>
      <c r="AO895" s="47">
        <v>0</v>
      </c>
      <c r="AP895" s="41">
        <v>44826.444699074076</v>
      </c>
      <c r="AQ895" s="48" t="s">
        <v>56</v>
      </c>
      <c r="AR895">
        <f t="shared" si="55"/>
        <v>10</v>
      </c>
      <c r="AS895" s="35">
        <v>0.44444444444444442</v>
      </c>
    </row>
    <row r="896" spans="1:45" ht="24" hidden="1" customHeight="1">
      <c r="A896" s="10" t="s">
        <v>35</v>
      </c>
      <c r="B896" s="10" t="s">
        <v>982</v>
      </c>
      <c r="C896" s="10"/>
      <c r="D896" s="42">
        <v>44826.445833333331</v>
      </c>
      <c r="E896" s="10">
        <v>2022</v>
      </c>
      <c r="F896" s="10">
        <f t="shared" si="52"/>
        <v>9</v>
      </c>
      <c r="G896" s="10">
        <f t="shared" si="53"/>
        <v>22</v>
      </c>
      <c r="H896" s="50">
        <f t="shared" si="54"/>
        <v>0.4458333333333333</v>
      </c>
      <c r="I896" s="38" t="s">
        <v>3610</v>
      </c>
      <c r="J896" s="38" t="s">
        <v>3744</v>
      </c>
      <c r="K896" s="36">
        <v>12025</v>
      </c>
      <c r="L896" s="39">
        <v>44838.446527777778</v>
      </c>
      <c r="M896" s="38" t="s">
        <v>38</v>
      </c>
      <c r="N896" s="38" t="s">
        <v>39</v>
      </c>
      <c r="O896" s="39"/>
      <c r="P896" s="38" t="s">
        <v>40</v>
      </c>
      <c r="Q896" s="38" t="s">
        <v>56</v>
      </c>
      <c r="R896" s="36">
        <v>1</v>
      </c>
      <c r="S896" s="38" t="s">
        <v>39</v>
      </c>
      <c r="T896" s="36">
        <v>0</v>
      </c>
      <c r="U896" s="38" t="s">
        <v>56</v>
      </c>
      <c r="V896" s="36">
        <v>8888</v>
      </c>
      <c r="W896" s="38" t="s">
        <v>279</v>
      </c>
      <c r="X896" s="38" t="s">
        <v>280</v>
      </c>
      <c r="Y896" s="38" t="s">
        <v>39</v>
      </c>
      <c r="Z896" s="38" t="s">
        <v>39</v>
      </c>
      <c r="AA896" s="39"/>
      <c r="AB896" s="38" t="s">
        <v>280</v>
      </c>
      <c r="AC896" s="10" t="e">
        <f>VLOOKUP(Data!$AB896,Name!$B:$F,2,FALSE)</f>
        <v>#N/A</v>
      </c>
      <c r="AD896" s="10" t="e">
        <f>VLOOKUP(Data!$AB896,Name!$B:$F,3,FALSE)</f>
        <v>#N/A</v>
      </c>
      <c r="AE896" s="10" t="e">
        <f>VLOOKUP(Data!$AB896,Name!$B:$F,4,FALSE)</f>
        <v>#N/A</v>
      </c>
      <c r="AF896" s="10" t="e">
        <f>VLOOKUP(Data!$AB896,Name!$B:$F,5,FALSE)</f>
        <v>#N/A</v>
      </c>
      <c r="AG896" s="38" t="s">
        <v>47</v>
      </c>
      <c r="AH896" s="38" t="s">
        <v>160</v>
      </c>
      <c r="AI896" s="38" t="s">
        <v>39</v>
      </c>
      <c r="AJ896" s="38" t="s">
        <v>3745</v>
      </c>
      <c r="AK896" s="38" t="s">
        <v>1349</v>
      </c>
      <c r="AL896" s="43"/>
      <c r="AM896" s="38" t="s">
        <v>39</v>
      </c>
      <c r="AN896" s="38" t="s">
        <v>53</v>
      </c>
      <c r="AO896" s="44">
        <v>0</v>
      </c>
      <c r="AP896" s="39">
        <v>44833.712060185186</v>
      </c>
      <c r="AQ896" s="45" t="s">
        <v>56</v>
      </c>
      <c r="AR896">
        <f t="shared" si="55"/>
        <v>10</v>
      </c>
      <c r="AS896" s="35">
        <v>0.4458333333333333</v>
      </c>
    </row>
    <row r="897" spans="1:45" ht="24" hidden="1" customHeight="1">
      <c r="A897" s="10" t="s">
        <v>35</v>
      </c>
      <c r="B897" s="10" t="s">
        <v>982</v>
      </c>
      <c r="C897" s="10"/>
      <c r="D897" s="42">
        <v>44826.447222222225</v>
      </c>
      <c r="E897" s="10">
        <v>2022</v>
      </c>
      <c r="F897" s="10">
        <f t="shared" si="52"/>
        <v>9</v>
      </c>
      <c r="G897" s="10">
        <f t="shared" si="53"/>
        <v>22</v>
      </c>
      <c r="H897" s="50">
        <f t="shared" si="54"/>
        <v>0.44722222222222219</v>
      </c>
      <c r="I897" s="40" t="s">
        <v>3610</v>
      </c>
      <c r="J897" s="40" t="s">
        <v>3746</v>
      </c>
      <c r="K897" s="37">
        <v>12026</v>
      </c>
      <c r="L897" s="41">
        <v>44838.44730324074</v>
      </c>
      <c r="M897" s="40" t="s">
        <v>38</v>
      </c>
      <c r="N897" s="40" t="s">
        <v>39</v>
      </c>
      <c r="O897" s="41"/>
      <c r="P897" s="40" t="s">
        <v>40</v>
      </c>
      <c r="Q897" s="40" t="s">
        <v>56</v>
      </c>
      <c r="R897" s="37">
        <v>1</v>
      </c>
      <c r="S897" s="40" t="s">
        <v>39</v>
      </c>
      <c r="T897" s="37">
        <v>0</v>
      </c>
      <c r="U897" s="40" t="s">
        <v>56</v>
      </c>
      <c r="V897" s="37">
        <v>8888</v>
      </c>
      <c r="W897" s="40" t="s">
        <v>968</v>
      </c>
      <c r="X897" s="40" t="s">
        <v>177</v>
      </c>
      <c r="Y897" s="40" t="s">
        <v>39</v>
      </c>
      <c r="Z897" s="40" t="s">
        <v>39</v>
      </c>
      <c r="AA897" s="41"/>
      <c r="AB897" s="40" t="s">
        <v>177</v>
      </c>
      <c r="AC897" s="10" t="str">
        <f>VLOOKUP(Data!$AB897,Name!$B:$F,2,FALSE)</f>
        <v>IT Manager</v>
      </c>
      <c r="AD897" s="10" t="str">
        <f>VLOOKUP(Data!$AB897,Name!$B:$F,3,FALSE)</f>
        <v>CRA</v>
      </c>
      <c r="AE897" s="10" t="str">
        <f>VLOOKUP(Data!$AB897,Name!$B:$F,4,FALSE)</f>
        <v>Second tier</v>
      </c>
      <c r="AF897" s="10" t="str">
        <f>VLOOKUP(Data!$AB897,Name!$B:$F,5,FALSE)</f>
        <v>Second tier</v>
      </c>
      <c r="AG897" s="40" t="s">
        <v>47</v>
      </c>
      <c r="AH897" s="40" t="s">
        <v>160</v>
      </c>
      <c r="AI897" s="40" t="s">
        <v>39</v>
      </c>
      <c r="AJ897" s="40" t="s">
        <v>3747</v>
      </c>
      <c r="AK897" s="40" t="s">
        <v>1349</v>
      </c>
      <c r="AL897" s="46"/>
      <c r="AM897" s="40" t="s">
        <v>39</v>
      </c>
      <c r="AN897" s="40" t="s">
        <v>53</v>
      </c>
      <c r="AO897" s="47">
        <v>0</v>
      </c>
      <c r="AP897" s="41">
        <v>44826.44730324074</v>
      </c>
      <c r="AQ897" s="48" t="s">
        <v>56</v>
      </c>
      <c r="AR897">
        <f t="shared" si="55"/>
        <v>10</v>
      </c>
      <c r="AS897" s="35">
        <v>0.44722222222222219</v>
      </c>
    </row>
    <row r="898" spans="1:45" ht="24" hidden="1" customHeight="1">
      <c r="A898" s="10" t="s">
        <v>35</v>
      </c>
      <c r="B898" s="10" t="s">
        <v>73</v>
      </c>
      <c r="C898" s="42">
        <v>44826.625</v>
      </c>
      <c r="D898" s="42">
        <v>44826.449305555558</v>
      </c>
      <c r="E898" s="10">
        <v>2022</v>
      </c>
      <c r="F898" s="10">
        <f t="shared" si="52"/>
        <v>9</v>
      </c>
      <c r="G898" s="10">
        <f t="shared" si="53"/>
        <v>22</v>
      </c>
      <c r="H898" s="50">
        <f t="shared" si="54"/>
        <v>0.44930555555555557</v>
      </c>
      <c r="I898" s="38" t="s">
        <v>37</v>
      </c>
      <c r="J898" s="38" t="s">
        <v>3748</v>
      </c>
      <c r="K898" s="36">
        <v>12027</v>
      </c>
      <c r="L898" s="39">
        <v>44838.583703703705</v>
      </c>
      <c r="M898" s="38" t="s">
        <v>38</v>
      </c>
      <c r="N898" s="38" t="s">
        <v>39</v>
      </c>
      <c r="O898" s="39"/>
      <c r="P898" s="38" t="s">
        <v>40</v>
      </c>
      <c r="Q898" s="38" t="s">
        <v>56</v>
      </c>
      <c r="R898" s="36">
        <v>1</v>
      </c>
      <c r="S898" s="38" t="s">
        <v>42</v>
      </c>
      <c r="T898" s="36">
        <v>0</v>
      </c>
      <c r="U898" s="38" t="s">
        <v>56</v>
      </c>
      <c r="V898" s="36">
        <v>5762</v>
      </c>
      <c r="W898" s="38" t="s">
        <v>3749</v>
      </c>
      <c r="X898" s="38" t="s">
        <v>3750</v>
      </c>
      <c r="Y898" s="38" t="s">
        <v>45</v>
      </c>
      <c r="Z898" s="38" t="s">
        <v>3751</v>
      </c>
      <c r="AA898" s="39">
        <v>44826.491562499999</v>
      </c>
      <c r="AB898" s="38" t="s">
        <v>51</v>
      </c>
      <c r="AC898" s="10" t="str">
        <f>VLOOKUP(Data!$AB898,Name!$B:$F,2,FALSE)</f>
        <v>IT Support</v>
      </c>
      <c r="AD898" s="10" t="str">
        <f>VLOOKUP(Data!$AB898,Name!$B:$F,3,FALSE)</f>
        <v>Point IT</v>
      </c>
      <c r="AE898" s="10" t="str">
        <f>VLOOKUP(Data!$AB898,Name!$B:$F,4,FALSE)</f>
        <v>Second tier</v>
      </c>
      <c r="AF898" s="10" t="str">
        <f>VLOOKUP(Data!$AB898,Name!$B:$F,5,FALSE)</f>
        <v>Onsite</v>
      </c>
      <c r="AG898" s="38" t="s">
        <v>47</v>
      </c>
      <c r="AH898" s="38" t="s">
        <v>48</v>
      </c>
      <c r="AI898" s="38" t="s">
        <v>105</v>
      </c>
      <c r="AJ898" s="38" t="s">
        <v>3748</v>
      </c>
      <c r="AK898" s="38" t="s">
        <v>2269</v>
      </c>
      <c r="AL898" s="43"/>
      <c r="AM898" s="38" t="s">
        <v>39</v>
      </c>
      <c r="AN898" s="38" t="s">
        <v>50</v>
      </c>
      <c r="AO898" s="44">
        <v>0</v>
      </c>
      <c r="AP898" s="39">
        <v>44826.62537037037</v>
      </c>
      <c r="AQ898" s="45" t="s">
        <v>56</v>
      </c>
      <c r="AR898">
        <f t="shared" si="55"/>
        <v>10</v>
      </c>
      <c r="AS898" s="35">
        <v>0.44930555555555557</v>
      </c>
    </row>
    <row r="899" spans="1:45" ht="24" hidden="1" customHeight="1">
      <c r="A899" s="10" t="s">
        <v>35</v>
      </c>
      <c r="B899" s="10" t="s">
        <v>982</v>
      </c>
      <c r="C899" s="10"/>
      <c r="D899" s="42">
        <v>44826.449305555558</v>
      </c>
      <c r="E899" s="10">
        <v>2022</v>
      </c>
      <c r="F899" s="10">
        <f t="shared" ref="F899:F962" si="56">MONTH(D899)</f>
        <v>9</v>
      </c>
      <c r="G899" s="10">
        <f t="shared" ref="G899:G962" si="57">DAY(D899)</f>
        <v>22</v>
      </c>
      <c r="H899" s="50">
        <f t="shared" ref="H899:H962" si="58">TIME(HOUR(D899),MINUTE(D899),SECOND(D899))</f>
        <v>0.44930555555555557</v>
      </c>
      <c r="I899" s="40" t="s">
        <v>3610</v>
      </c>
      <c r="J899" s="40" t="s">
        <v>3752</v>
      </c>
      <c r="K899" s="37">
        <v>12028</v>
      </c>
      <c r="L899" s="41">
        <v>44838.45</v>
      </c>
      <c r="M899" s="40" t="s">
        <v>38</v>
      </c>
      <c r="N899" s="40" t="s">
        <v>39</v>
      </c>
      <c r="O899" s="41"/>
      <c r="P899" s="40" t="s">
        <v>40</v>
      </c>
      <c r="Q899" s="40" t="s">
        <v>56</v>
      </c>
      <c r="R899" s="37">
        <v>1</v>
      </c>
      <c r="S899" s="40" t="s">
        <v>39</v>
      </c>
      <c r="T899" s="37">
        <v>0</v>
      </c>
      <c r="U899" s="40" t="s">
        <v>56</v>
      </c>
      <c r="V899" s="37">
        <v>8888</v>
      </c>
      <c r="W899" s="40" t="s">
        <v>3753</v>
      </c>
      <c r="X899" s="40" t="s">
        <v>3754</v>
      </c>
      <c r="Y899" s="40" t="s">
        <v>39</v>
      </c>
      <c r="Z899" s="40" t="s">
        <v>39</v>
      </c>
      <c r="AA899" s="41"/>
      <c r="AB899" s="40" t="s">
        <v>3754</v>
      </c>
      <c r="AC899" s="10" t="e">
        <f>VLOOKUP(Data!$AB899,Name!$B:$F,2,FALSE)</f>
        <v>#N/A</v>
      </c>
      <c r="AD899" s="10" t="e">
        <f>VLOOKUP(Data!$AB899,Name!$B:$F,3,FALSE)</f>
        <v>#N/A</v>
      </c>
      <c r="AE899" s="10" t="e">
        <f>VLOOKUP(Data!$AB899,Name!$B:$F,4,FALSE)</f>
        <v>#N/A</v>
      </c>
      <c r="AF899" s="10" t="e">
        <f>VLOOKUP(Data!$AB899,Name!$B:$F,5,FALSE)</f>
        <v>#N/A</v>
      </c>
      <c r="AG899" s="40" t="s">
        <v>47</v>
      </c>
      <c r="AH899" s="40" t="s">
        <v>160</v>
      </c>
      <c r="AI899" s="40" t="s">
        <v>39</v>
      </c>
      <c r="AJ899" s="40" t="s">
        <v>3755</v>
      </c>
      <c r="AK899" s="40" t="s">
        <v>1349</v>
      </c>
      <c r="AL899" s="46"/>
      <c r="AM899" s="40" t="s">
        <v>39</v>
      </c>
      <c r="AN899" s="40" t="s">
        <v>53</v>
      </c>
      <c r="AO899" s="47">
        <v>0</v>
      </c>
      <c r="AP899" s="41">
        <v>44833.711678240739</v>
      </c>
      <c r="AQ899" s="48" t="s">
        <v>56</v>
      </c>
      <c r="AR899">
        <f t="shared" ref="AR899:AR962" si="59">HOUR(AS899)</f>
        <v>10</v>
      </c>
      <c r="AS899" s="35">
        <v>0.44930555555555557</v>
      </c>
    </row>
    <row r="900" spans="1:45" ht="24" hidden="1" customHeight="1">
      <c r="A900" s="10" t="s">
        <v>35</v>
      </c>
      <c r="B900" s="10" t="s">
        <v>982</v>
      </c>
      <c r="C900" s="10"/>
      <c r="D900" s="42">
        <v>44826.449305555558</v>
      </c>
      <c r="E900" s="10">
        <v>2022</v>
      </c>
      <c r="F900" s="10">
        <f t="shared" si="56"/>
        <v>9</v>
      </c>
      <c r="G900" s="10">
        <f t="shared" si="57"/>
        <v>22</v>
      </c>
      <c r="H900" s="50">
        <f t="shared" si="58"/>
        <v>0.44930555555555557</v>
      </c>
      <c r="I900" s="38" t="s">
        <v>3610</v>
      </c>
      <c r="J900" s="38" t="s">
        <v>3756</v>
      </c>
      <c r="K900" s="36">
        <v>12029</v>
      </c>
      <c r="L900" s="39">
        <v>44838.449652777781</v>
      </c>
      <c r="M900" s="38" t="s">
        <v>38</v>
      </c>
      <c r="N900" s="38" t="s">
        <v>39</v>
      </c>
      <c r="O900" s="39"/>
      <c r="P900" s="38" t="s">
        <v>40</v>
      </c>
      <c r="Q900" s="38" t="s">
        <v>56</v>
      </c>
      <c r="R900" s="36">
        <v>1</v>
      </c>
      <c r="S900" s="38" t="s">
        <v>39</v>
      </c>
      <c r="T900" s="36">
        <v>0</v>
      </c>
      <c r="U900" s="38" t="s">
        <v>56</v>
      </c>
      <c r="V900" s="36">
        <v>8888</v>
      </c>
      <c r="W900" s="38" t="s">
        <v>3703</v>
      </c>
      <c r="X900" s="38" t="s">
        <v>3704</v>
      </c>
      <c r="Y900" s="38" t="s">
        <v>39</v>
      </c>
      <c r="Z900" s="38" t="s">
        <v>39</v>
      </c>
      <c r="AA900" s="39"/>
      <c r="AB900" s="38" t="s">
        <v>3704</v>
      </c>
      <c r="AC900" s="10" t="e">
        <f>VLOOKUP(Data!$AB900,Name!$B:$F,2,FALSE)</f>
        <v>#N/A</v>
      </c>
      <c r="AD900" s="10" t="e">
        <f>VLOOKUP(Data!$AB900,Name!$B:$F,3,FALSE)</f>
        <v>#N/A</v>
      </c>
      <c r="AE900" s="10" t="e">
        <f>VLOOKUP(Data!$AB900,Name!$B:$F,4,FALSE)</f>
        <v>#N/A</v>
      </c>
      <c r="AF900" s="10" t="e">
        <f>VLOOKUP(Data!$AB900,Name!$B:$F,5,FALSE)</f>
        <v>#N/A</v>
      </c>
      <c r="AG900" s="38" t="s">
        <v>47</v>
      </c>
      <c r="AH900" s="38" t="s">
        <v>160</v>
      </c>
      <c r="AI900" s="38" t="s">
        <v>39</v>
      </c>
      <c r="AJ900" s="38" t="s">
        <v>3757</v>
      </c>
      <c r="AK900" s="38" t="s">
        <v>1349</v>
      </c>
      <c r="AL900" s="43"/>
      <c r="AM900" s="38" t="s">
        <v>39</v>
      </c>
      <c r="AN900" s="38" t="s">
        <v>53</v>
      </c>
      <c r="AO900" s="44">
        <v>0</v>
      </c>
      <c r="AP900" s="39">
        <v>44826.450092592589</v>
      </c>
      <c r="AQ900" s="45" t="s">
        <v>56</v>
      </c>
      <c r="AR900">
        <f t="shared" si="59"/>
        <v>10</v>
      </c>
      <c r="AS900" s="35">
        <v>0.44930555555555557</v>
      </c>
    </row>
    <row r="901" spans="1:45" ht="24" hidden="1" customHeight="1">
      <c r="A901" s="10" t="s">
        <v>35</v>
      </c>
      <c r="B901" s="10" t="s">
        <v>982</v>
      </c>
      <c r="C901" s="10"/>
      <c r="D901" s="42">
        <v>44826.45208333333</v>
      </c>
      <c r="E901" s="10">
        <v>2022</v>
      </c>
      <c r="F901" s="10">
        <f t="shared" si="56"/>
        <v>9</v>
      </c>
      <c r="G901" s="10">
        <f t="shared" si="57"/>
        <v>22</v>
      </c>
      <c r="H901" s="50">
        <f t="shared" si="58"/>
        <v>0.45208333333333334</v>
      </c>
      <c r="I901" s="40" t="s">
        <v>3610</v>
      </c>
      <c r="J901" s="40" t="s">
        <v>3758</v>
      </c>
      <c r="K901" s="37">
        <v>12030</v>
      </c>
      <c r="L901" s="41">
        <v>44838.45244212963</v>
      </c>
      <c r="M901" s="40" t="s">
        <v>38</v>
      </c>
      <c r="N901" s="40" t="s">
        <v>39</v>
      </c>
      <c r="O901" s="41"/>
      <c r="P901" s="40" t="s">
        <v>40</v>
      </c>
      <c r="Q901" s="40" t="s">
        <v>56</v>
      </c>
      <c r="R901" s="37">
        <v>1</v>
      </c>
      <c r="S901" s="40" t="s">
        <v>39</v>
      </c>
      <c r="T901" s="37">
        <v>0</v>
      </c>
      <c r="U901" s="40" t="s">
        <v>56</v>
      </c>
      <c r="V901" s="37">
        <v>8888</v>
      </c>
      <c r="W901" s="40" t="s">
        <v>175</v>
      </c>
      <c r="X901" s="40" t="s">
        <v>176</v>
      </c>
      <c r="Y901" s="40" t="s">
        <v>39</v>
      </c>
      <c r="Z901" s="40" t="s">
        <v>39</v>
      </c>
      <c r="AA901" s="41"/>
      <c r="AB901" s="40" t="s">
        <v>176</v>
      </c>
      <c r="AC901" s="10" t="e">
        <f>VLOOKUP(Data!$AB901,Name!$B:$F,2,FALSE)</f>
        <v>#N/A</v>
      </c>
      <c r="AD901" s="10" t="e">
        <f>VLOOKUP(Data!$AB901,Name!$B:$F,3,FALSE)</f>
        <v>#N/A</v>
      </c>
      <c r="AE901" s="10" t="e">
        <f>VLOOKUP(Data!$AB901,Name!$B:$F,4,FALSE)</f>
        <v>#N/A</v>
      </c>
      <c r="AF901" s="10" t="e">
        <f>VLOOKUP(Data!$AB901,Name!$B:$F,5,FALSE)</f>
        <v>#N/A</v>
      </c>
      <c r="AG901" s="40" t="s">
        <v>47</v>
      </c>
      <c r="AH901" s="40" t="s">
        <v>160</v>
      </c>
      <c r="AI901" s="40" t="s">
        <v>39</v>
      </c>
      <c r="AJ901" s="40" t="s">
        <v>3759</v>
      </c>
      <c r="AK901" s="40" t="s">
        <v>1349</v>
      </c>
      <c r="AL901" s="46"/>
      <c r="AM901" s="40" t="s">
        <v>39</v>
      </c>
      <c r="AN901" s="40" t="s">
        <v>53</v>
      </c>
      <c r="AO901" s="47">
        <v>0</v>
      </c>
      <c r="AP901" s="41">
        <v>44826.45244212963</v>
      </c>
      <c r="AQ901" s="48" t="s">
        <v>56</v>
      </c>
      <c r="AR901">
        <f t="shared" si="59"/>
        <v>10</v>
      </c>
      <c r="AS901" s="35">
        <v>0.45208333333333334</v>
      </c>
    </row>
    <row r="902" spans="1:45" ht="24" hidden="1" customHeight="1">
      <c r="A902" s="10" t="s">
        <v>35</v>
      </c>
      <c r="B902" s="10" t="s">
        <v>982</v>
      </c>
      <c r="C902" s="10"/>
      <c r="D902" s="42">
        <v>44826.45208333333</v>
      </c>
      <c r="E902" s="10">
        <v>2022</v>
      </c>
      <c r="F902" s="10">
        <f t="shared" si="56"/>
        <v>9</v>
      </c>
      <c r="G902" s="10">
        <f t="shared" si="57"/>
        <v>22</v>
      </c>
      <c r="H902" s="50">
        <f t="shared" si="58"/>
        <v>0.45208333333333334</v>
      </c>
      <c r="I902" s="38" t="s">
        <v>3610</v>
      </c>
      <c r="J902" s="38" t="s">
        <v>3760</v>
      </c>
      <c r="K902" s="36">
        <v>12031</v>
      </c>
      <c r="L902" s="39">
        <v>44838.452523148146</v>
      </c>
      <c r="M902" s="38" t="s">
        <v>38</v>
      </c>
      <c r="N902" s="38" t="s">
        <v>39</v>
      </c>
      <c r="O902" s="39"/>
      <c r="P902" s="38" t="s">
        <v>40</v>
      </c>
      <c r="Q902" s="38" t="s">
        <v>56</v>
      </c>
      <c r="R902" s="36">
        <v>1</v>
      </c>
      <c r="S902" s="38" t="s">
        <v>39</v>
      </c>
      <c r="T902" s="36">
        <v>0</v>
      </c>
      <c r="U902" s="38" t="s">
        <v>56</v>
      </c>
      <c r="V902" s="36">
        <v>8888</v>
      </c>
      <c r="W902" s="38" t="s">
        <v>3761</v>
      </c>
      <c r="X902" s="38" t="s">
        <v>3762</v>
      </c>
      <c r="Y902" s="38" t="s">
        <v>39</v>
      </c>
      <c r="Z902" s="38" t="s">
        <v>39</v>
      </c>
      <c r="AA902" s="39"/>
      <c r="AB902" s="38" t="s">
        <v>3762</v>
      </c>
      <c r="AC902" s="10" t="e">
        <f>VLOOKUP(Data!$AB902,Name!$B:$F,2,FALSE)</f>
        <v>#N/A</v>
      </c>
      <c r="AD902" s="10" t="e">
        <f>VLOOKUP(Data!$AB902,Name!$B:$F,3,FALSE)</f>
        <v>#N/A</v>
      </c>
      <c r="AE902" s="10" t="e">
        <f>VLOOKUP(Data!$AB902,Name!$B:$F,4,FALSE)</f>
        <v>#N/A</v>
      </c>
      <c r="AF902" s="10" t="e">
        <f>VLOOKUP(Data!$AB902,Name!$B:$F,5,FALSE)</f>
        <v>#N/A</v>
      </c>
      <c r="AG902" s="38" t="s">
        <v>47</v>
      </c>
      <c r="AH902" s="38" t="s">
        <v>160</v>
      </c>
      <c r="AI902" s="38" t="s">
        <v>39</v>
      </c>
      <c r="AJ902" s="38" t="s">
        <v>3763</v>
      </c>
      <c r="AK902" s="38" t="s">
        <v>1349</v>
      </c>
      <c r="AL902" s="43"/>
      <c r="AM902" s="38" t="s">
        <v>39</v>
      </c>
      <c r="AN902" s="38" t="s">
        <v>53</v>
      </c>
      <c r="AO902" s="44">
        <v>0</v>
      </c>
      <c r="AP902" s="39">
        <v>44826.452523148146</v>
      </c>
      <c r="AQ902" s="45" t="s">
        <v>56</v>
      </c>
      <c r="AR902">
        <f t="shared" si="59"/>
        <v>10</v>
      </c>
      <c r="AS902" s="35">
        <v>0.45208333333333334</v>
      </c>
    </row>
    <row r="903" spans="1:45" ht="24" hidden="1" customHeight="1">
      <c r="A903" s="10" t="s">
        <v>35</v>
      </c>
      <c r="B903" s="10" t="s">
        <v>982</v>
      </c>
      <c r="C903" s="10"/>
      <c r="D903" s="42">
        <v>44826.45416666667</v>
      </c>
      <c r="E903" s="10">
        <v>2022</v>
      </c>
      <c r="F903" s="10">
        <f t="shared" si="56"/>
        <v>9</v>
      </c>
      <c r="G903" s="10">
        <f t="shared" si="57"/>
        <v>22</v>
      </c>
      <c r="H903" s="50">
        <f t="shared" si="58"/>
        <v>0.45416666666666666</v>
      </c>
      <c r="I903" s="40" t="s">
        <v>3610</v>
      </c>
      <c r="J903" s="40" t="s">
        <v>3764</v>
      </c>
      <c r="K903" s="37">
        <v>12032</v>
      </c>
      <c r="L903" s="41">
        <v>44838.454814814817</v>
      </c>
      <c r="M903" s="40" t="s">
        <v>38</v>
      </c>
      <c r="N903" s="40" t="s">
        <v>39</v>
      </c>
      <c r="O903" s="41"/>
      <c r="P903" s="40" t="s">
        <v>40</v>
      </c>
      <c r="Q903" s="40" t="s">
        <v>56</v>
      </c>
      <c r="R903" s="37">
        <v>1</v>
      </c>
      <c r="S903" s="40" t="s">
        <v>39</v>
      </c>
      <c r="T903" s="37">
        <v>0</v>
      </c>
      <c r="U903" s="40" t="s">
        <v>56</v>
      </c>
      <c r="V903" s="37">
        <v>8888</v>
      </c>
      <c r="W903" s="40" t="s">
        <v>3684</v>
      </c>
      <c r="X903" s="40" t="s">
        <v>433</v>
      </c>
      <c r="Y903" s="40" t="s">
        <v>39</v>
      </c>
      <c r="Z903" s="40" t="s">
        <v>39</v>
      </c>
      <c r="AA903" s="41"/>
      <c r="AB903" s="40" t="s">
        <v>433</v>
      </c>
      <c r="AC903" s="10" t="str">
        <f>VLOOKUP(Data!$AB903,Name!$B:$F,2,FALSE)</f>
        <v>Programer</v>
      </c>
      <c r="AD903" s="10" t="str">
        <f>VLOOKUP(Data!$AB903,Name!$B:$F,3,FALSE)</f>
        <v>CRA</v>
      </c>
      <c r="AE903" s="10" t="str">
        <f>VLOOKUP(Data!$AB903,Name!$B:$F,4,FALSE)</f>
        <v>Second tier</v>
      </c>
      <c r="AF903" s="10" t="str">
        <f>VLOOKUP(Data!$AB903,Name!$B:$F,5,FALSE)</f>
        <v>Second tier</v>
      </c>
      <c r="AG903" s="40" t="s">
        <v>47</v>
      </c>
      <c r="AH903" s="40" t="s">
        <v>160</v>
      </c>
      <c r="AI903" s="40" t="s">
        <v>39</v>
      </c>
      <c r="AJ903" s="40" t="s">
        <v>3765</v>
      </c>
      <c r="AK903" s="40" t="s">
        <v>1349</v>
      </c>
      <c r="AL903" s="46"/>
      <c r="AM903" s="40" t="s">
        <v>39</v>
      </c>
      <c r="AN903" s="40" t="s">
        <v>53</v>
      </c>
      <c r="AO903" s="47">
        <v>0</v>
      </c>
      <c r="AP903" s="41">
        <v>44826.454918981479</v>
      </c>
      <c r="AQ903" s="48" t="s">
        <v>56</v>
      </c>
      <c r="AR903">
        <f t="shared" si="59"/>
        <v>10</v>
      </c>
      <c r="AS903" s="35">
        <v>0.45416666666666666</v>
      </c>
    </row>
    <row r="904" spans="1:45" ht="24" hidden="1" customHeight="1">
      <c r="A904" s="10" t="s">
        <v>35</v>
      </c>
      <c r="B904" s="10" t="s">
        <v>2343</v>
      </c>
      <c r="C904" s="42">
        <v>44826.456250000003</v>
      </c>
      <c r="D904" s="42">
        <v>44826.45416666667</v>
      </c>
      <c r="E904" s="10">
        <v>2022</v>
      </c>
      <c r="F904" s="10">
        <f t="shared" si="56"/>
        <v>9</v>
      </c>
      <c r="G904" s="10">
        <f t="shared" si="57"/>
        <v>22</v>
      </c>
      <c r="H904" s="50">
        <f t="shared" si="58"/>
        <v>0.45416666666666666</v>
      </c>
      <c r="I904" s="38" t="s">
        <v>37</v>
      </c>
      <c r="J904" s="38" t="s">
        <v>3766</v>
      </c>
      <c r="K904" s="36">
        <v>12033</v>
      </c>
      <c r="L904" s="39">
        <v>44838.454837962963</v>
      </c>
      <c r="M904" s="38" t="s">
        <v>38</v>
      </c>
      <c r="N904" s="38" t="s">
        <v>39</v>
      </c>
      <c r="O904" s="39"/>
      <c r="P904" s="38" t="s">
        <v>40</v>
      </c>
      <c r="Q904" s="38" t="s">
        <v>56</v>
      </c>
      <c r="R904" s="36">
        <v>1</v>
      </c>
      <c r="S904" s="38" t="s">
        <v>39</v>
      </c>
      <c r="T904" s="36">
        <v>0</v>
      </c>
      <c r="U904" s="38" t="s">
        <v>56</v>
      </c>
      <c r="V904" s="36">
        <v>8680</v>
      </c>
      <c r="W904" s="38" t="s">
        <v>3767</v>
      </c>
      <c r="X904" s="38" t="s">
        <v>3768</v>
      </c>
      <c r="Y904" s="38" t="s">
        <v>45</v>
      </c>
      <c r="Z904" s="38" t="s">
        <v>3769</v>
      </c>
      <c r="AA904" s="39">
        <v>44826.456597222219</v>
      </c>
      <c r="AB904" s="38" t="s">
        <v>223</v>
      </c>
      <c r="AC904" s="10" t="str">
        <f>VLOOKUP(Data!$AB904,Name!$B:$F,2,FALSE)</f>
        <v>IT Support</v>
      </c>
      <c r="AD904" s="10" t="str">
        <f>VLOOKUP(Data!$AB904,Name!$B:$F,3,FALSE)</f>
        <v>Point IT</v>
      </c>
      <c r="AE904" s="10" t="str">
        <f>VLOOKUP(Data!$AB904,Name!$B:$F,4,FALSE)</f>
        <v>Second tier</v>
      </c>
      <c r="AF904" s="10" t="str">
        <f>VLOOKUP(Data!$AB904,Name!$B:$F,5,FALSE)</f>
        <v>Onsite</v>
      </c>
      <c r="AG904" s="38" t="s">
        <v>52</v>
      </c>
      <c r="AH904" s="38" t="s">
        <v>48</v>
      </c>
      <c r="AI904" s="38" t="s">
        <v>39</v>
      </c>
      <c r="AJ904" s="38" t="s">
        <v>3766</v>
      </c>
      <c r="AK904" s="38" t="s">
        <v>328</v>
      </c>
      <c r="AL904" s="43"/>
      <c r="AM904" s="38" t="s">
        <v>39</v>
      </c>
      <c r="AN904" s="38" t="s">
        <v>50</v>
      </c>
      <c r="AO904" s="44">
        <v>0</v>
      </c>
      <c r="AP904" s="39">
        <v>44826.456597222219</v>
      </c>
      <c r="AQ904" s="45" t="s">
        <v>56</v>
      </c>
      <c r="AR904">
        <f t="shared" si="59"/>
        <v>10</v>
      </c>
      <c r="AS904" s="35">
        <v>0.45416666666666666</v>
      </c>
    </row>
    <row r="905" spans="1:45" ht="24" hidden="1" customHeight="1">
      <c r="A905" s="10" t="s">
        <v>35</v>
      </c>
      <c r="B905" s="10" t="s">
        <v>982</v>
      </c>
      <c r="C905" s="10"/>
      <c r="D905" s="42">
        <v>44826.454861111109</v>
      </c>
      <c r="E905" s="10">
        <v>2022</v>
      </c>
      <c r="F905" s="10">
        <f t="shared" si="56"/>
        <v>9</v>
      </c>
      <c r="G905" s="10">
        <f t="shared" si="57"/>
        <v>22</v>
      </c>
      <c r="H905" s="50">
        <f t="shared" si="58"/>
        <v>0.4548611111111111</v>
      </c>
      <c r="I905" s="40" t="s">
        <v>3610</v>
      </c>
      <c r="J905" s="40" t="s">
        <v>3770</v>
      </c>
      <c r="K905" s="37">
        <v>12034</v>
      </c>
      <c r="L905" s="41">
        <v>44838.455439814818</v>
      </c>
      <c r="M905" s="40" t="s">
        <v>38</v>
      </c>
      <c r="N905" s="40" t="s">
        <v>39</v>
      </c>
      <c r="O905" s="41"/>
      <c r="P905" s="40" t="s">
        <v>40</v>
      </c>
      <c r="Q905" s="40" t="s">
        <v>56</v>
      </c>
      <c r="R905" s="37">
        <v>1</v>
      </c>
      <c r="S905" s="40" t="s">
        <v>39</v>
      </c>
      <c r="T905" s="37">
        <v>0</v>
      </c>
      <c r="U905" s="40" t="s">
        <v>56</v>
      </c>
      <c r="V905" s="37">
        <v>8888</v>
      </c>
      <c r="W905" s="40" t="s">
        <v>875</v>
      </c>
      <c r="X905" s="40" t="s">
        <v>149</v>
      </c>
      <c r="Y905" s="40" t="s">
        <v>39</v>
      </c>
      <c r="Z905" s="40" t="s">
        <v>39</v>
      </c>
      <c r="AA905" s="41"/>
      <c r="AB905" s="40" t="s">
        <v>149</v>
      </c>
      <c r="AC905" s="10" t="str">
        <f>VLOOKUP(Data!$AB905,Name!$B:$F,2,FALSE)</f>
        <v>Application Support</v>
      </c>
      <c r="AD905" s="10" t="str">
        <f>VLOOKUP(Data!$AB905,Name!$B:$F,3,FALSE)</f>
        <v>CRA</v>
      </c>
      <c r="AE905" s="10" t="str">
        <f>VLOOKUP(Data!$AB905,Name!$B:$F,4,FALSE)</f>
        <v>Second tier</v>
      </c>
      <c r="AF905" s="10" t="str">
        <f>VLOOKUP(Data!$AB905,Name!$B:$F,5,FALSE)</f>
        <v>Second tier</v>
      </c>
      <c r="AG905" s="40" t="s">
        <v>47</v>
      </c>
      <c r="AH905" s="40" t="s">
        <v>160</v>
      </c>
      <c r="AI905" s="40" t="s">
        <v>39</v>
      </c>
      <c r="AJ905" s="40" t="s">
        <v>3771</v>
      </c>
      <c r="AK905" s="40" t="s">
        <v>1349</v>
      </c>
      <c r="AL905" s="46"/>
      <c r="AM905" s="40" t="s">
        <v>39</v>
      </c>
      <c r="AN905" s="40" t="s">
        <v>53</v>
      </c>
      <c r="AO905" s="47">
        <v>0</v>
      </c>
      <c r="AP905" s="41">
        <v>44826.455439814818</v>
      </c>
      <c r="AQ905" s="48" t="s">
        <v>56</v>
      </c>
      <c r="AR905">
        <f t="shared" si="59"/>
        <v>10</v>
      </c>
      <c r="AS905" s="35">
        <v>0.4548611111111111</v>
      </c>
    </row>
    <row r="906" spans="1:45" ht="24" hidden="1" customHeight="1">
      <c r="A906" s="10" t="s">
        <v>35</v>
      </c>
      <c r="B906" s="10" t="s">
        <v>982</v>
      </c>
      <c r="C906" s="10"/>
      <c r="D906" s="42">
        <v>44826.456250000003</v>
      </c>
      <c r="E906" s="10">
        <v>2022</v>
      </c>
      <c r="F906" s="10">
        <f t="shared" si="56"/>
        <v>9</v>
      </c>
      <c r="G906" s="10">
        <f t="shared" si="57"/>
        <v>22</v>
      </c>
      <c r="H906" s="50">
        <f t="shared" si="58"/>
        <v>0.45624999999999999</v>
      </c>
      <c r="I906" s="38" t="s">
        <v>3610</v>
      </c>
      <c r="J906" s="38" t="s">
        <v>3772</v>
      </c>
      <c r="K906" s="36">
        <v>12035</v>
      </c>
      <c r="L906" s="39">
        <v>44838.45653935185</v>
      </c>
      <c r="M906" s="38" t="s">
        <v>38</v>
      </c>
      <c r="N906" s="38" t="s">
        <v>39</v>
      </c>
      <c r="O906" s="39"/>
      <c r="P906" s="38" t="s">
        <v>40</v>
      </c>
      <c r="Q906" s="38" t="s">
        <v>56</v>
      </c>
      <c r="R906" s="36">
        <v>1</v>
      </c>
      <c r="S906" s="38" t="s">
        <v>39</v>
      </c>
      <c r="T906" s="36">
        <v>0</v>
      </c>
      <c r="U906" s="38" t="s">
        <v>56</v>
      </c>
      <c r="V906" s="36">
        <v>8888</v>
      </c>
      <c r="W906" s="38" t="s">
        <v>986</v>
      </c>
      <c r="X906" s="38" t="s">
        <v>535</v>
      </c>
      <c r="Y906" s="38" t="s">
        <v>39</v>
      </c>
      <c r="Z906" s="38" t="s">
        <v>39</v>
      </c>
      <c r="AA906" s="39"/>
      <c r="AB906" s="38" t="s">
        <v>535</v>
      </c>
      <c r="AC906" s="10" t="str">
        <f>VLOOKUP(Data!$AB906,Name!$B:$F,2,FALSE)</f>
        <v>ปรึกษาเทคโนโลยีสารสนเทศ ด้านบริหารโครงการขนาดใหญ่</v>
      </c>
      <c r="AD906" s="10" t="str">
        <f>VLOOKUP(Data!$AB906,Name!$B:$F,3,FALSE)</f>
        <v>CRA</v>
      </c>
      <c r="AE906" s="10" t="str">
        <f>VLOOKUP(Data!$AB906,Name!$B:$F,4,FALSE)</f>
        <v>Second tier</v>
      </c>
      <c r="AF906" s="10" t="str">
        <f>VLOOKUP(Data!$AB906,Name!$B:$F,5,FALSE)</f>
        <v>Second tier</v>
      </c>
      <c r="AG906" s="38" t="s">
        <v>47</v>
      </c>
      <c r="AH906" s="38" t="s">
        <v>160</v>
      </c>
      <c r="AI906" s="38" t="s">
        <v>39</v>
      </c>
      <c r="AJ906" s="38" t="s">
        <v>3773</v>
      </c>
      <c r="AK906" s="38" t="s">
        <v>1349</v>
      </c>
      <c r="AL906" s="43"/>
      <c r="AM906" s="38" t="s">
        <v>39</v>
      </c>
      <c r="AN906" s="38" t="s">
        <v>53</v>
      </c>
      <c r="AO906" s="44">
        <v>0</v>
      </c>
      <c r="AP906" s="39">
        <v>44826.45653935185</v>
      </c>
      <c r="AQ906" s="45" t="s">
        <v>56</v>
      </c>
      <c r="AR906">
        <f t="shared" si="59"/>
        <v>10</v>
      </c>
      <c r="AS906" s="35">
        <v>0.45624999999999999</v>
      </c>
    </row>
    <row r="907" spans="1:45" ht="24" hidden="1" customHeight="1">
      <c r="A907" s="10" t="s">
        <v>35</v>
      </c>
      <c r="B907" s="10" t="s">
        <v>982</v>
      </c>
      <c r="C907" s="10"/>
      <c r="D907" s="42">
        <v>44826.456944444442</v>
      </c>
      <c r="E907" s="10">
        <v>2022</v>
      </c>
      <c r="F907" s="10">
        <f t="shared" si="56"/>
        <v>9</v>
      </c>
      <c r="G907" s="10">
        <f t="shared" si="57"/>
        <v>22</v>
      </c>
      <c r="H907" s="50">
        <f t="shared" si="58"/>
        <v>0.45694444444444443</v>
      </c>
      <c r="I907" s="40" t="s">
        <v>3610</v>
      </c>
      <c r="J907" s="40" t="s">
        <v>3774</v>
      </c>
      <c r="K907" s="37">
        <v>12036</v>
      </c>
      <c r="L907" s="41">
        <v>44838.457604166666</v>
      </c>
      <c r="M907" s="40" t="s">
        <v>38</v>
      </c>
      <c r="N907" s="40" t="s">
        <v>39</v>
      </c>
      <c r="O907" s="41"/>
      <c r="P907" s="40" t="s">
        <v>40</v>
      </c>
      <c r="Q907" s="40" t="s">
        <v>56</v>
      </c>
      <c r="R907" s="37">
        <v>1</v>
      </c>
      <c r="S907" s="40" t="s">
        <v>39</v>
      </c>
      <c r="T907" s="37">
        <v>0</v>
      </c>
      <c r="U907" s="40" t="s">
        <v>56</v>
      </c>
      <c r="V907" s="37">
        <v>8888</v>
      </c>
      <c r="W907" s="40" t="s">
        <v>875</v>
      </c>
      <c r="X907" s="40" t="s">
        <v>149</v>
      </c>
      <c r="Y907" s="40" t="s">
        <v>39</v>
      </c>
      <c r="Z907" s="40" t="s">
        <v>39</v>
      </c>
      <c r="AA907" s="41"/>
      <c r="AB907" s="40" t="s">
        <v>149</v>
      </c>
      <c r="AC907" s="10" t="str">
        <f>VLOOKUP(Data!$AB907,Name!$B:$F,2,FALSE)</f>
        <v>Application Support</v>
      </c>
      <c r="AD907" s="10" t="str">
        <f>VLOOKUP(Data!$AB907,Name!$B:$F,3,FALSE)</f>
        <v>CRA</v>
      </c>
      <c r="AE907" s="10" t="str">
        <f>VLOOKUP(Data!$AB907,Name!$B:$F,4,FALSE)</f>
        <v>Second tier</v>
      </c>
      <c r="AF907" s="10" t="str">
        <f>VLOOKUP(Data!$AB907,Name!$B:$F,5,FALSE)</f>
        <v>Second tier</v>
      </c>
      <c r="AG907" s="40" t="s">
        <v>47</v>
      </c>
      <c r="AH907" s="40" t="s">
        <v>160</v>
      </c>
      <c r="AI907" s="40" t="s">
        <v>39</v>
      </c>
      <c r="AJ907" s="40" t="s">
        <v>3775</v>
      </c>
      <c r="AK907" s="40" t="s">
        <v>1349</v>
      </c>
      <c r="AL907" s="46"/>
      <c r="AM907" s="40" t="s">
        <v>39</v>
      </c>
      <c r="AN907" s="40" t="s">
        <v>53</v>
      </c>
      <c r="AO907" s="47">
        <v>0</v>
      </c>
      <c r="AP907" s="41">
        <v>44826.457604166666</v>
      </c>
      <c r="AQ907" s="48" t="s">
        <v>56</v>
      </c>
      <c r="AR907">
        <f t="shared" si="59"/>
        <v>10</v>
      </c>
      <c r="AS907" s="35">
        <v>0.45694444444444443</v>
      </c>
    </row>
    <row r="908" spans="1:45" ht="24" hidden="1" customHeight="1">
      <c r="A908" s="10" t="s">
        <v>35</v>
      </c>
      <c r="B908" s="10" t="s">
        <v>982</v>
      </c>
      <c r="C908" s="10"/>
      <c r="D908" s="42">
        <v>44826.459027777775</v>
      </c>
      <c r="E908" s="10">
        <v>2022</v>
      </c>
      <c r="F908" s="10">
        <f t="shared" si="56"/>
        <v>9</v>
      </c>
      <c r="G908" s="10">
        <f t="shared" si="57"/>
        <v>22</v>
      </c>
      <c r="H908" s="50">
        <f t="shared" si="58"/>
        <v>0.45902777777777781</v>
      </c>
      <c r="I908" s="38" t="s">
        <v>3610</v>
      </c>
      <c r="J908" s="38" t="s">
        <v>3776</v>
      </c>
      <c r="K908" s="36">
        <v>12037</v>
      </c>
      <c r="L908" s="39">
        <v>44838.45921296296</v>
      </c>
      <c r="M908" s="38" t="s">
        <v>38</v>
      </c>
      <c r="N908" s="38" t="s">
        <v>39</v>
      </c>
      <c r="O908" s="39"/>
      <c r="P908" s="38" t="s">
        <v>40</v>
      </c>
      <c r="Q908" s="38" t="s">
        <v>56</v>
      </c>
      <c r="R908" s="36">
        <v>1</v>
      </c>
      <c r="S908" s="38" t="s">
        <v>39</v>
      </c>
      <c r="T908" s="36">
        <v>0</v>
      </c>
      <c r="U908" s="38" t="s">
        <v>56</v>
      </c>
      <c r="V908" s="36">
        <v>8888</v>
      </c>
      <c r="W908" s="38" t="s">
        <v>986</v>
      </c>
      <c r="X908" s="38" t="s">
        <v>535</v>
      </c>
      <c r="Y908" s="38" t="s">
        <v>39</v>
      </c>
      <c r="Z908" s="38" t="s">
        <v>39</v>
      </c>
      <c r="AA908" s="39"/>
      <c r="AB908" s="38" t="s">
        <v>535</v>
      </c>
      <c r="AC908" s="10" t="str">
        <f>VLOOKUP(Data!$AB908,Name!$B:$F,2,FALSE)</f>
        <v>ปรึกษาเทคโนโลยีสารสนเทศ ด้านบริหารโครงการขนาดใหญ่</v>
      </c>
      <c r="AD908" s="10" t="str">
        <f>VLOOKUP(Data!$AB908,Name!$B:$F,3,FALSE)</f>
        <v>CRA</v>
      </c>
      <c r="AE908" s="10" t="str">
        <f>VLOOKUP(Data!$AB908,Name!$B:$F,4,FALSE)</f>
        <v>Second tier</v>
      </c>
      <c r="AF908" s="10" t="str">
        <f>VLOOKUP(Data!$AB908,Name!$B:$F,5,FALSE)</f>
        <v>Second tier</v>
      </c>
      <c r="AG908" s="38" t="s">
        <v>47</v>
      </c>
      <c r="AH908" s="38" t="s">
        <v>160</v>
      </c>
      <c r="AI908" s="38" t="s">
        <v>39</v>
      </c>
      <c r="AJ908" s="38" t="s">
        <v>3777</v>
      </c>
      <c r="AK908" s="38" t="s">
        <v>1349</v>
      </c>
      <c r="AL908" s="43"/>
      <c r="AM908" s="38" t="s">
        <v>39</v>
      </c>
      <c r="AN908" s="38" t="s">
        <v>53</v>
      </c>
      <c r="AO908" s="44">
        <v>0</v>
      </c>
      <c r="AP908" s="39">
        <v>44826.45921296296</v>
      </c>
      <c r="AQ908" s="45" t="s">
        <v>56</v>
      </c>
      <c r="AR908">
        <f t="shared" si="59"/>
        <v>11</v>
      </c>
      <c r="AS908" s="35">
        <v>0.45902777777777781</v>
      </c>
    </row>
    <row r="909" spans="1:45" ht="24" hidden="1" customHeight="1">
      <c r="A909" s="10" t="s">
        <v>35</v>
      </c>
      <c r="B909" s="10" t="s">
        <v>982</v>
      </c>
      <c r="C909" s="10"/>
      <c r="D909" s="42">
        <v>44826.459722222222</v>
      </c>
      <c r="E909" s="10">
        <v>2022</v>
      </c>
      <c r="F909" s="10">
        <f t="shared" si="56"/>
        <v>9</v>
      </c>
      <c r="G909" s="10">
        <f t="shared" si="57"/>
        <v>22</v>
      </c>
      <c r="H909" s="50">
        <f t="shared" si="58"/>
        <v>0.4597222222222222</v>
      </c>
      <c r="I909" s="40" t="s">
        <v>3610</v>
      </c>
      <c r="J909" s="40" t="s">
        <v>3778</v>
      </c>
      <c r="K909" s="37">
        <v>12038</v>
      </c>
      <c r="L909" s="41">
        <v>44838.460162037038</v>
      </c>
      <c r="M909" s="40" t="s">
        <v>38</v>
      </c>
      <c r="N909" s="40" t="s">
        <v>39</v>
      </c>
      <c r="O909" s="41"/>
      <c r="P909" s="40" t="s">
        <v>40</v>
      </c>
      <c r="Q909" s="40" t="s">
        <v>56</v>
      </c>
      <c r="R909" s="37">
        <v>1</v>
      </c>
      <c r="S909" s="40" t="s">
        <v>39</v>
      </c>
      <c r="T909" s="37">
        <v>0</v>
      </c>
      <c r="U909" s="40" t="s">
        <v>56</v>
      </c>
      <c r="V909" s="37">
        <v>8888</v>
      </c>
      <c r="W909" s="40" t="s">
        <v>3684</v>
      </c>
      <c r="X909" s="40" t="s">
        <v>433</v>
      </c>
      <c r="Y909" s="40" t="s">
        <v>39</v>
      </c>
      <c r="Z909" s="40" t="s">
        <v>39</v>
      </c>
      <c r="AA909" s="41"/>
      <c r="AB909" s="40" t="s">
        <v>433</v>
      </c>
      <c r="AC909" s="10" t="str">
        <f>VLOOKUP(Data!$AB909,Name!$B:$F,2,FALSE)</f>
        <v>Programer</v>
      </c>
      <c r="AD909" s="10" t="str">
        <f>VLOOKUP(Data!$AB909,Name!$B:$F,3,FALSE)</f>
        <v>CRA</v>
      </c>
      <c r="AE909" s="10" t="str">
        <f>VLOOKUP(Data!$AB909,Name!$B:$F,4,FALSE)</f>
        <v>Second tier</v>
      </c>
      <c r="AF909" s="10" t="str">
        <f>VLOOKUP(Data!$AB909,Name!$B:$F,5,FALSE)</f>
        <v>Second tier</v>
      </c>
      <c r="AG909" s="40" t="s">
        <v>47</v>
      </c>
      <c r="AH909" s="40" t="s">
        <v>160</v>
      </c>
      <c r="AI909" s="40" t="s">
        <v>39</v>
      </c>
      <c r="AJ909" s="40" t="s">
        <v>3779</v>
      </c>
      <c r="AK909" s="40" t="s">
        <v>1349</v>
      </c>
      <c r="AL909" s="46"/>
      <c r="AM909" s="40" t="s">
        <v>39</v>
      </c>
      <c r="AN909" s="40" t="s">
        <v>53</v>
      </c>
      <c r="AO909" s="47">
        <v>0</v>
      </c>
      <c r="AP909" s="41">
        <v>44826.460162037038</v>
      </c>
      <c r="AQ909" s="48" t="s">
        <v>56</v>
      </c>
      <c r="AR909">
        <f t="shared" si="59"/>
        <v>11</v>
      </c>
      <c r="AS909" s="35">
        <v>0.4597222222222222</v>
      </c>
    </row>
    <row r="910" spans="1:45" ht="24" hidden="1" customHeight="1">
      <c r="A910" s="10" t="s">
        <v>35</v>
      </c>
      <c r="B910" s="10" t="s">
        <v>982</v>
      </c>
      <c r="C910" s="10"/>
      <c r="D910" s="42">
        <v>44826.461805555555</v>
      </c>
      <c r="E910" s="10">
        <v>2022</v>
      </c>
      <c r="F910" s="10">
        <f t="shared" si="56"/>
        <v>9</v>
      </c>
      <c r="G910" s="10">
        <f t="shared" si="57"/>
        <v>22</v>
      </c>
      <c r="H910" s="50">
        <f t="shared" si="58"/>
        <v>0.46180555555555558</v>
      </c>
      <c r="I910" s="38" t="s">
        <v>3610</v>
      </c>
      <c r="J910" s="38" t="s">
        <v>3780</v>
      </c>
      <c r="K910" s="36">
        <v>12039</v>
      </c>
      <c r="L910" s="39">
        <v>44838.461909722224</v>
      </c>
      <c r="M910" s="38" t="s">
        <v>38</v>
      </c>
      <c r="N910" s="38" t="s">
        <v>39</v>
      </c>
      <c r="O910" s="39"/>
      <c r="P910" s="38" t="s">
        <v>40</v>
      </c>
      <c r="Q910" s="38" t="s">
        <v>56</v>
      </c>
      <c r="R910" s="36">
        <v>1</v>
      </c>
      <c r="S910" s="38" t="s">
        <v>39</v>
      </c>
      <c r="T910" s="36">
        <v>0</v>
      </c>
      <c r="U910" s="38" t="s">
        <v>56</v>
      </c>
      <c r="V910" s="36">
        <v>8888</v>
      </c>
      <c r="W910" s="38" t="s">
        <v>968</v>
      </c>
      <c r="X910" s="38" t="s">
        <v>177</v>
      </c>
      <c r="Y910" s="38" t="s">
        <v>39</v>
      </c>
      <c r="Z910" s="38" t="s">
        <v>39</v>
      </c>
      <c r="AA910" s="39"/>
      <c r="AB910" s="38" t="s">
        <v>177</v>
      </c>
      <c r="AC910" s="10" t="str">
        <f>VLOOKUP(Data!$AB910,Name!$B:$F,2,FALSE)</f>
        <v>IT Manager</v>
      </c>
      <c r="AD910" s="10" t="str">
        <f>VLOOKUP(Data!$AB910,Name!$B:$F,3,FALSE)</f>
        <v>CRA</v>
      </c>
      <c r="AE910" s="10" t="str">
        <f>VLOOKUP(Data!$AB910,Name!$B:$F,4,FALSE)</f>
        <v>Second tier</v>
      </c>
      <c r="AF910" s="10" t="str">
        <f>VLOOKUP(Data!$AB910,Name!$B:$F,5,FALSE)</f>
        <v>Second tier</v>
      </c>
      <c r="AG910" s="38" t="s">
        <v>47</v>
      </c>
      <c r="AH910" s="38" t="s">
        <v>160</v>
      </c>
      <c r="AI910" s="38" t="s">
        <v>39</v>
      </c>
      <c r="AJ910" s="38" t="s">
        <v>3781</v>
      </c>
      <c r="AK910" s="38" t="s">
        <v>1349</v>
      </c>
      <c r="AL910" s="43"/>
      <c r="AM910" s="38" t="s">
        <v>39</v>
      </c>
      <c r="AN910" s="38" t="s">
        <v>53</v>
      </c>
      <c r="AO910" s="44">
        <v>0</v>
      </c>
      <c r="AP910" s="39">
        <v>44826.461909722224</v>
      </c>
      <c r="AQ910" s="45" t="s">
        <v>56</v>
      </c>
      <c r="AR910">
        <f t="shared" si="59"/>
        <v>11</v>
      </c>
      <c r="AS910" s="35">
        <v>0.46180555555555558</v>
      </c>
    </row>
    <row r="911" spans="1:45" ht="24" hidden="1" customHeight="1">
      <c r="A911" s="10" t="s">
        <v>35</v>
      </c>
      <c r="B911" s="10" t="s">
        <v>737</v>
      </c>
      <c r="C911" s="10"/>
      <c r="D911" s="42">
        <v>44826.467361111114</v>
      </c>
      <c r="E911" s="10">
        <v>2022</v>
      </c>
      <c r="F911" s="10">
        <f t="shared" si="56"/>
        <v>9</v>
      </c>
      <c r="G911" s="10">
        <f t="shared" si="57"/>
        <v>22</v>
      </c>
      <c r="H911" s="50">
        <f t="shared" si="58"/>
        <v>0.46736111111111112</v>
      </c>
      <c r="I911" s="40" t="s">
        <v>37</v>
      </c>
      <c r="J911" s="40" t="s">
        <v>3782</v>
      </c>
      <c r="K911" s="37">
        <v>12040</v>
      </c>
      <c r="L911" s="41">
        <v>44838.468460648146</v>
      </c>
      <c r="M911" s="40" t="s">
        <v>38</v>
      </c>
      <c r="N911" s="40" t="s">
        <v>39</v>
      </c>
      <c r="O911" s="41"/>
      <c r="P911" s="40" t="s">
        <v>40</v>
      </c>
      <c r="Q911" s="40" t="s">
        <v>56</v>
      </c>
      <c r="R911" s="37">
        <v>1</v>
      </c>
      <c r="S911" s="40" t="s">
        <v>948</v>
      </c>
      <c r="T911" s="37">
        <v>0</v>
      </c>
      <c r="U911" s="40" t="s">
        <v>56</v>
      </c>
      <c r="V911" s="37">
        <v>8744</v>
      </c>
      <c r="W911" s="40" t="s">
        <v>553</v>
      </c>
      <c r="X911" s="40" t="s">
        <v>554</v>
      </c>
      <c r="Y911" s="40" t="s">
        <v>39</v>
      </c>
      <c r="Z911" s="40" t="s">
        <v>39</v>
      </c>
      <c r="AA911" s="41"/>
      <c r="AB911" s="40" t="s">
        <v>594</v>
      </c>
      <c r="AC911" s="10" t="str">
        <f>VLOOKUP(Data!$AB911,Name!$B:$F,2,FALSE)</f>
        <v>Application Support</v>
      </c>
      <c r="AD911" s="10" t="str">
        <f>VLOOKUP(Data!$AB911,Name!$B:$F,3,FALSE)</f>
        <v>CRA</v>
      </c>
      <c r="AE911" s="10" t="str">
        <f>VLOOKUP(Data!$AB911,Name!$B:$F,4,FALSE)</f>
        <v>Second tier</v>
      </c>
      <c r="AF911" s="10" t="str">
        <f>VLOOKUP(Data!$AB911,Name!$B:$F,5,FALSE)</f>
        <v>Second tier</v>
      </c>
      <c r="AG911" s="40" t="s">
        <v>47</v>
      </c>
      <c r="AH911" s="40" t="s">
        <v>160</v>
      </c>
      <c r="AI911" s="40" t="s">
        <v>920</v>
      </c>
      <c r="AJ911" s="40" t="s">
        <v>3783</v>
      </c>
      <c r="AK911" s="40" t="s">
        <v>496</v>
      </c>
      <c r="AL911" s="46"/>
      <c r="AM911" s="40" t="s">
        <v>39</v>
      </c>
      <c r="AN911" s="40" t="s">
        <v>53</v>
      </c>
      <c r="AO911" s="47">
        <v>0</v>
      </c>
      <c r="AP911" s="41">
        <v>44831.468460648146</v>
      </c>
      <c r="AQ911" s="48" t="s">
        <v>56</v>
      </c>
      <c r="AR911">
        <f t="shared" si="59"/>
        <v>11</v>
      </c>
      <c r="AS911" s="35">
        <v>0.46736111111111112</v>
      </c>
    </row>
    <row r="912" spans="1:45" ht="24" hidden="1" customHeight="1">
      <c r="A912" s="10" t="s">
        <v>35</v>
      </c>
      <c r="B912" s="10" t="s">
        <v>178</v>
      </c>
      <c r="C912" s="42">
        <v>44829.691666666666</v>
      </c>
      <c r="D912" s="42">
        <v>44826.470138888886</v>
      </c>
      <c r="E912" s="10">
        <v>2022</v>
      </c>
      <c r="F912" s="10">
        <f t="shared" si="56"/>
        <v>9</v>
      </c>
      <c r="G912" s="10">
        <f t="shared" si="57"/>
        <v>22</v>
      </c>
      <c r="H912" s="50">
        <f t="shared" si="58"/>
        <v>0.47013888888888888</v>
      </c>
      <c r="I912" s="38" t="s">
        <v>37</v>
      </c>
      <c r="J912" s="38" t="s">
        <v>3784</v>
      </c>
      <c r="K912" s="36">
        <v>12041</v>
      </c>
      <c r="L912" s="39">
        <v>44838.605474537035</v>
      </c>
      <c r="M912" s="38" t="s">
        <v>38</v>
      </c>
      <c r="N912" s="38" t="s">
        <v>39</v>
      </c>
      <c r="O912" s="39"/>
      <c r="P912" s="38" t="s">
        <v>40</v>
      </c>
      <c r="Q912" s="38" t="s">
        <v>56</v>
      </c>
      <c r="R912" s="36">
        <v>1</v>
      </c>
      <c r="S912" s="38" t="s">
        <v>311</v>
      </c>
      <c r="T912" s="36">
        <v>0</v>
      </c>
      <c r="U912" s="38" t="s">
        <v>56</v>
      </c>
      <c r="V912" s="36">
        <v>8132</v>
      </c>
      <c r="W912" s="38" t="s">
        <v>3785</v>
      </c>
      <c r="X912" s="38" t="s">
        <v>3786</v>
      </c>
      <c r="Y912" s="38" t="s">
        <v>45</v>
      </c>
      <c r="Z912" s="38" t="s">
        <v>3787</v>
      </c>
      <c r="AA912" s="39">
        <v>44827.69023148148</v>
      </c>
      <c r="AB912" s="38" t="s">
        <v>58</v>
      </c>
      <c r="AC912" s="10" t="str">
        <f>VLOOKUP(Data!$AB912,Name!$B:$F,2,FALSE)</f>
        <v>IT Support</v>
      </c>
      <c r="AD912" s="10" t="str">
        <f>VLOOKUP(Data!$AB912,Name!$B:$F,3,FALSE)</f>
        <v>Point IT</v>
      </c>
      <c r="AE912" s="10" t="str">
        <f>VLOOKUP(Data!$AB912,Name!$B:$F,4,FALSE)</f>
        <v>Second tier</v>
      </c>
      <c r="AF912" s="10" t="str">
        <f>VLOOKUP(Data!$AB912,Name!$B:$F,5,FALSE)</f>
        <v>Onsite</v>
      </c>
      <c r="AG912" s="38" t="s">
        <v>47</v>
      </c>
      <c r="AH912" s="38" t="s">
        <v>48</v>
      </c>
      <c r="AI912" s="38" t="s">
        <v>182</v>
      </c>
      <c r="AJ912" s="38" t="s">
        <v>3788</v>
      </c>
      <c r="AK912" s="38" t="s">
        <v>480</v>
      </c>
      <c r="AL912" s="43"/>
      <c r="AM912" s="38" t="s">
        <v>39</v>
      </c>
      <c r="AN912" s="38" t="s">
        <v>53</v>
      </c>
      <c r="AO912" s="44">
        <v>0</v>
      </c>
      <c r="AP912" s="39">
        <v>44830.449918981481</v>
      </c>
      <c r="AQ912" s="45" t="s">
        <v>56</v>
      </c>
      <c r="AR912">
        <f t="shared" si="59"/>
        <v>11</v>
      </c>
      <c r="AS912" s="35">
        <v>0.47013888888888888</v>
      </c>
    </row>
    <row r="913" spans="1:45" ht="24" hidden="1" customHeight="1">
      <c r="A913" s="10" t="s">
        <v>35</v>
      </c>
      <c r="B913" s="10" t="s">
        <v>737</v>
      </c>
      <c r="C913" s="10"/>
      <c r="D913" s="42">
        <v>44826.475694444445</v>
      </c>
      <c r="E913" s="10">
        <v>2022</v>
      </c>
      <c r="F913" s="10">
        <f t="shared" si="56"/>
        <v>9</v>
      </c>
      <c r="G913" s="10">
        <f t="shared" si="57"/>
        <v>22</v>
      </c>
      <c r="H913" s="50">
        <f t="shared" si="58"/>
        <v>0.47569444444444442</v>
      </c>
      <c r="I913" s="40" t="s">
        <v>37</v>
      </c>
      <c r="J913" s="40" t="s">
        <v>39</v>
      </c>
      <c r="K913" s="37">
        <v>12042</v>
      </c>
      <c r="L913" s="41">
        <v>44841</v>
      </c>
      <c r="M913" s="40" t="s">
        <v>38</v>
      </c>
      <c r="N913" s="40" t="s">
        <v>39</v>
      </c>
      <c r="O913" s="41"/>
      <c r="P913" s="40" t="s">
        <v>40</v>
      </c>
      <c r="Q913" s="40" t="s">
        <v>56</v>
      </c>
      <c r="R913" s="37">
        <v>2</v>
      </c>
      <c r="S913" s="40" t="s">
        <v>738</v>
      </c>
      <c r="T913" s="37">
        <v>0</v>
      </c>
      <c r="U913" s="40" t="s">
        <v>41</v>
      </c>
      <c r="V913" s="37">
        <v>8404</v>
      </c>
      <c r="W913" s="40" t="s">
        <v>271</v>
      </c>
      <c r="X913" s="40" t="s">
        <v>272</v>
      </c>
      <c r="Y913" s="40" t="s">
        <v>39</v>
      </c>
      <c r="Z913" s="40" t="s">
        <v>39</v>
      </c>
      <c r="AA913" s="41"/>
      <c r="AB913" s="40" t="s">
        <v>159</v>
      </c>
      <c r="AC913" s="10" t="str">
        <f>VLOOKUP(Data!$AB913,Name!$B:$F,2,FALSE)</f>
        <v>Programer</v>
      </c>
      <c r="AD913" s="10" t="str">
        <f>VLOOKUP(Data!$AB913,Name!$B:$F,3,FALSE)</f>
        <v>CRA</v>
      </c>
      <c r="AE913" s="10" t="str">
        <f>VLOOKUP(Data!$AB913,Name!$B:$F,4,FALSE)</f>
        <v>Second tier</v>
      </c>
      <c r="AF913" s="10" t="str">
        <f>VLOOKUP(Data!$AB913,Name!$B:$F,5,FALSE)</f>
        <v>Second tier</v>
      </c>
      <c r="AG913" s="40" t="s">
        <v>47</v>
      </c>
      <c r="AH913" s="40" t="s">
        <v>160</v>
      </c>
      <c r="AI913" s="40" t="s">
        <v>739</v>
      </c>
      <c r="AJ913" s="40" t="s">
        <v>273</v>
      </c>
      <c r="AK913" s="40" t="s">
        <v>1304</v>
      </c>
      <c r="AL913" s="46"/>
      <c r="AM913" s="40" t="s">
        <v>39</v>
      </c>
      <c r="AN913" s="40" t="s">
        <v>53</v>
      </c>
      <c r="AO913" s="47">
        <v>0</v>
      </c>
      <c r="AP913" s="41">
        <v>44833.669340277775</v>
      </c>
      <c r="AQ913" s="48" t="s">
        <v>41</v>
      </c>
      <c r="AR913">
        <f t="shared" si="59"/>
        <v>11</v>
      </c>
      <c r="AS913" s="35">
        <v>0.47569444444444442</v>
      </c>
    </row>
    <row r="914" spans="1:45" ht="24" hidden="1" customHeight="1">
      <c r="A914" s="10" t="s">
        <v>35</v>
      </c>
      <c r="B914" s="10" t="s">
        <v>73</v>
      </c>
      <c r="C914" s="42">
        <v>44826.626388888886</v>
      </c>
      <c r="D914" s="42">
        <v>44826.493750000001</v>
      </c>
      <c r="E914" s="10">
        <v>2022</v>
      </c>
      <c r="F914" s="10">
        <f t="shared" si="56"/>
        <v>9</v>
      </c>
      <c r="G914" s="10">
        <f t="shared" si="57"/>
        <v>22</v>
      </c>
      <c r="H914" s="50">
        <f t="shared" si="58"/>
        <v>0.49374999999999997</v>
      </c>
      <c r="I914" s="38" t="s">
        <v>37</v>
      </c>
      <c r="J914" s="38" t="s">
        <v>3789</v>
      </c>
      <c r="K914" s="36">
        <v>12043</v>
      </c>
      <c r="L914" s="39">
        <v>44838.498425925929</v>
      </c>
      <c r="M914" s="38" t="s">
        <v>38</v>
      </c>
      <c r="N914" s="38" t="s">
        <v>39</v>
      </c>
      <c r="O914" s="39"/>
      <c r="P914" s="38" t="s">
        <v>40</v>
      </c>
      <c r="Q914" s="38" t="s">
        <v>56</v>
      </c>
      <c r="R914" s="36">
        <v>1</v>
      </c>
      <c r="S914" s="38" t="s">
        <v>42</v>
      </c>
      <c r="T914" s="36">
        <v>0</v>
      </c>
      <c r="U914" s="38" t="s">
        <v>56</v>
      </c>
      <c r="V914" s="36">
        <v>937932814</v>
      </c>
      <c r="W914" s="38" t="s">
        <v>129</v>
      </c>
      <c r="X914" s="38" t="s">
        <v>130</v>
      </c>
      <c r="Y914" s="38" t="s">
        <v>45</v>
      </c>
      <c r="Z914" s="38" t="s">
        <v>3790</v>
      </c>
      <c r="AA914" s="39">
        <v>44826.623171296298</v>
      </c>
      <c r="AB914" s="38" t="s">
        <v>81</v>
      </c>
      <c r="AC914" s="10" t="str">
        <f>VLOOKUP(Data!$AB914,Name!$B:$F,2,FALSE)</f>
        <v>IT Support</v>
      </c>
      <c r="AD914" s="10" t="str">
        <f>VLOOKUP(Data!$AB914,Name!$B:$F,3,FALSE)</f>
        <v>Point IT</v>
      </c>
      <c r="AE914" s="10" t="str">
        <f>VLOOKUP(Data!$AB914,Name!$B:$F,4,FALSE)</f>
        <v>Second tier</v>
      </c>
      <c r="AF914" s="10" t="str">
        <f>VLOOKUP(Data!$AB914,Name!$B:$F,5,FALSE)</f>
        <v>Onsite</v>
      </c>
      <c r="AG914" s="38" t="s">
        <v>47</v>
      </c>
      <c r="AH914" s="38" t="s">
        <v>48</v>
      </c>
      <c r="AI914" s="38" t="s">
        <v>105</v>
      </c>
      <c r="AJ914" s="38" t="s">
        <v>3791</v>
      </c>
      <c r="AK914" s="38" t="s">
        <v>2269</v>
      </c>
      <c r="AL914" s="43"/>
      <c r="AM914" s="38" t="s">
        <v>39</v>
      </c>
      <c r="AN914" s="38" t="s">
        <v>50</v>
      </c>
      <c r="AO914" s="44">
        <v>0</v>
      </c>
      <c r="AP914" s="39">
        <v>44826.626898148148</v>
      </c>
      <c r="AQ914" s="45" t="s">
        <v>56</v>
      </c>
      <c r="AR914">
        <f t="shared" si="59"/>
        <v>11</v>
      </c>
      <c r="AS914" s="35">
        <v>0.49374999999999997</v>
      </c>
    </row>
    <row r="915" spans="1:45" ht="24" hidden="1" customHeight="1">
      <c r="A915" s="10" t="s">
        <v>35</v>
      </c>
      <c r="B915" s="10" t="s">
        <v>178</v>
      </c>
      <c r="C915" s="42">
        <v>44826.704861111109</v>
      </c>
      <c r="D915" s="42">
        <v>44826.507638888892</v>
      </c>
      <c r="E915" s="10">
        <v>2022</v>
      </c>
      <c r="F915" s="10">
        <f t="shared" si="56"/>
        <v>9</v>
      </c>
      <c r="G915" s="10">
        <f t="shared" si="57"/>
        <v>22</v>
      </c>
      <c r="H915" s="50">
        <f t="shared" si="58"/>
        <v>0.50763888888888886</v>
      </c>
      <c r="I915" s="40" t="s">
        <v>37</v>
      </c>
      <c r="J915" s="40" t="s">
        <v>3792</v>
      </c>
      <c r="K915" s="37">
        <v>12044</v>
      </c>
      <c r="L915" s="41">
        <v>44838.510046296295</v>
      </c>
      <c r="M915" s="40" t="s">
        <v>776</v>
      </c>
      <c r="N915" s="40" t="s">
        <v>45</v>
      </c>
      <c r="O915" s="41">
        <v>44826.521307870367</v>
      </c>
      <c r="P915" s="40" t="s">
        <v>40</v>
      </c>
      <c r="Q915" s="40" t="s">
        <v>56</v>
      </c>
      <c r="R915" s="37">
        <v>1</v>
      </c>
      <c r="S915" s="40" t="s">
        <v>54</v>
      </c>
      <c r="T915" s="37">
        <v>1</v>
      </c>
      <c r="U915" s="40" t="s">
        <v>56</v>
      </c>
      <c r="V915" s="37">
        <v>834455529</v>
      </c>
      <c r="W915" s="40" t="s">
        <v>899</v>
      </c>
      <c r="X915" s="40" t="s">
        <v>900</v>
      </c>
      <c r="Y915" s="40" t="s">
        <v>45</v>
      </c>
      <c r="Z915" s="40" t="s">
        <v>3793</v>
      </c>
      <c r="AA915" s="41">
        <v>44826.703379629631</v>
      </c>
      <c r="AB915" s="40" t="s">
        <v>85</v>
      </c>
      <c r="AC915" s="10" t="str">
        <f>VLOOKUP(Data!$AB915,Name!$B:$F,2,FALSE)</f>
        <v>IT Support</v>
      </c>
      <c r="AD915" s="10" t="str">
        <f>VLOOKUP(Data!$AB915,Name!$B:$F,3,FALSE)</f>
        <v>Point IT</v>
      </c>
      <c r="AE915" s="10" t="str">
        <f>VLOOKUP(Data!$AB915,Name!$B:$F,4,FALSE)</f>
        <v>Second tier</v>
      </c>
      <c r="AF915" s="10" t="str">
        <f>VLOOKUP(Data!$AB915,Name!$B:$F,5,FALSE)</f>
        <v>Onsite</v>
      </c>
      <c r="AG915" s="40" t="s">
        <v>47</v>
      </c>
      <c r="AH915" s="40" t="s">
        <v>48</v>
      </c>
      <c r="AI915" s="40" t="s">
        <v>182</v>
      </c>
      <c r="AJ915" s="40" t="s">
        <v>3794</v>
      </c>
      <c r="AK915" s="40" t="s">
        <v>2168</v>
      </c>
      <c r="AL915" s="46"/>
      <c r="AM915" s="40" t="s">
        <v>39</v>
      </c>
      <c r="AN915" s="40" t="s">
        <v>53</v>
      </c>
      <c r="AO915" s="47">
        <v>0</v>
      </c>
      <c r="AP915" s="41">
        <v>44826.705185185187</v>
      </c>
      <c r="AQ915" s="48" t="s">
        <v>56</v>
      </c>
      <c r="AR915">
        <f t="shared" si="59"/>
        <v>12</v>
      </c>
      <c r="AS915" s="35">
        <v>0.50763888888888886</v>
      </c>
    </row>
    <row r="916" spans="1:45" ht="24" hidden="1" customHeight="1">
      <c r="A916" s="10" t="s">
        <v>35</v>
      </c>
      <c r="B916" s="10" t="s">
        <v>178</v>
      </c>
      <c r="C916" s="42">
        <v>44826.627083333333</v>
      </c>
      <c r="D916" s="42">
        <v>44826.554166666669</v>
      </c>
      <c r="E916" s="10">
        <v>2022</v>
      </c>
      <c r="F916" s="10">
        <f t="shared" si="56"/>
        <v>9</v>
      </c>
      <c r="G916" s="10">
        <f t="shared" si="57"/>
        <v>22</v>
      </c>
      <c r="H916" s="50">
        <f t="shared" si="58"/>
        <v>0.5541666666666667</v>
      </c>
      <c r="I916" s="38" t="s">
        <v>37</v>
      </c>
      <c r="J916" s="38" t="s">
        <v>3795</v>
      </c>
      <c r="K916" s="36">
        <v>12045</v>
      </c>
      <c r="L916" s="39">
        <v>44838.56046296296</v>
      </c>
      <c r="M916" s="38" t="s">
        <v>38</v>
      </c>
      <c r="N916" s="38" t="s">
        <v>39</v>
      </c>
      <c r="O916" s="39"/>
      <c r="P916" s="38" t="s">
        <v>40</v>
      </c>
      <c r="Q916" s="38" t="s">
        <v>56</v>
      </c>
      <c r="R916" s="36">
        <v>1</v>
      </c>
      <c r="S916" s="38" t="s">
        <v>73</v>
      </c>
      <c r="T916" s="36">
        <v>0</v>
      </c>
      <c r="U916" s="38" t="s">
        <v>56</v>
      </c>
      <c r="V916" s="36">
        <v>645513391</v>
      </c>
      <c r="W916" s="38" t="s">
        <v>3223</v>
      </c>
      <c r="X916" s="38" t="s">
        <v>3224</v>
      </c>
      <c r="Y916" s="38" t="s">
        <v>45</v>
      </c>
      <c r="Z916" s="38" t="s">
        <v>3796</v>
      </c>
      <c r="AA916" s="39">
        <v>44826.621041666665</v>
      </c>
      <c r="AB916" s="38" t="s">
        <v>81</v>
      </c>
      <c r="AC916" s="10" t="str">
        <f>VLOOKUP(Data!$AB916,Name!$B:$F,2,FALSE)</f>
        <v>IT Support</v>
      </c>
      <c r="AD916" s="10" t="str">
        <f>VLOOKUP(Data!$AB916,Name!$B:$F,3,FALSE)</f>
        <v>Point IT</v>
      </c>
      <c r="AE916" s="10" t="str">
        <f>VLOOKUP(Data!$AB916,Name!$B:$F,4,FALSE)</f>
        <v>Second tier</v>
      </c>
      <c r="AF916" s="10" t="str">
        <f>VLOOKUP(Data!$AB916,Name!$B:$F,5,FALSE)</f>
        <v>Onsite</v>
      </c>
      <c r="AG916" s="38" t="s">
        <v>47</v>
      </c>
      <c r="AH916" s="38" t="s">
        <v>48</v>
      </c>
      <c r="AI916" s="38" t="s">
        <v>182</v>
      </c>
      <c r="AJ916" s="38" t="s">
        <v>3795</v>
      </c>
      <c r="AK916" s="38" t="s">
        <v>174</v>
      </c>
      <c r="AL916" s="43">
        <v>44686</v>
      </c>
      <c r="AM916" s="38" t="s">
        <v>39</v>
      </c>
      <c r="AN916" s="38" t="s">
        <v>53</v>
      </c>
      <c r="AO916" s="44">
        <v>0</v>
      </c>
      <c r="AP916" s="39">
        <v>44826.627337962964</v>
      </c>
      <c r="AQ916" s="45" t="s">
        <v>56</v>
      </c>
      <c r="AR916">
        <f t="shared" si="59"/>
        <v>13</v>
      </c>
      <c r="AS916" s="35">
        <v>0.5541666666666667</v>
      </c>
    </row>
    <row r="917" spans="1:45" ht="24" customHeight="1">
      <c r="A917" s="10" t="s">
        <v>35</v>
      </c>
      <c r="B917" s="10" t="s">
        <v>1527</v>
      </c>
      <c r="C917" s="42">
        <v>44826.5625</v>
      </c>
      <c r="D917" s="42">
        <v>44826.555555555555</v>
      </c>
      <c r="E917" s="10">
        <v>2022</v>
      </c>
      <c r="F917" s="10">
        <f t="shared" si="56"/>
        <v>9</v>
      </c>
      <c r="G917" s="10">
        <f t="shared" si="57"/>
        <v>22</v>
      </c>
      <c r="H917" s="50">
        <f t="shared" si="58"/>
        <v>0.55555555555555558</v>
      </c>
      <c r="I917" s="40" t="s">
        <v>37</v>
      </c>
      <c r="J917" s="40" t="s">
        <v>39</v>
      </c>
      <c r="K917" s="37">
        <v>12046</v>
      </c>
      <c r="L917" s="41">
        <v>44831.431319444448</v>
      </c>
      <c r="M917" s="40" t="s">
        <v>38</v>
      </c>
      <c r="N917" s="40" t="s">
        <v>39</v>
      </c>
      <c r="O917" s="41"/>
      <c r="P917" s="40" t="s">
        <v>40</v>
      </c>
      <c r="Q917" s="40" t="s">
        <v>56</v>
      </c>
      <c r="R917" s="37">
        <v>1</v>
      </c>
      <c r="S917" s="40" t="s">
        <v>135</v>
      </c>
      <c r="T917" s="37">
        <v>0</v>
      </c>
      <c r="U917" s="40" t="s">
        <v>41</v>
      </c>
      <c r="V917" s="37">
        <v>8210</v>
      </c>
      <c r="W917" s="40" t="s">
        <v>639</v>
      </c>
      <c r="X917" s="40" t="s">
        <v>640</v>
      </c>
      <c r="Y917" s="40" t="s">
        <v>45</v>
      </c>
      <c r="Z917" s="40" t="s">
        <v>313</v>
      </c>
      <c r="AA917" s="41">
        <v>44826.562928240739</v>
      </c>
      <c r="AB917" s="40" t="s">
        <v>96</v>
      </c>
      <c r="AC917" s="10" t="str">
        <f>VLOOKUP(Data!$AB917,Name!$B:$F,2,FALSE)</f>
        <v>E-sarabun</v>
      </c>
      <c r="AD917" s="10" t="str">
        <f>VLOOKUP(Data!$AB917,Name!$B:$F,3,FALSE)</f>
        <v>CRA</v>
      </c>
      <c r="AE917" s="10" t="str">
        <f>VLOOKUP(Data!$AB917,Name!$B:$F,4,FALSE)</f>
        <v>Second tier</v>
      </c>
      <c r="AF917" s="10" t="str">
        <f>VLOOKUP(Data!$AB917,Name!$B:$F,5,FALSE)</f>
        <v>Second tier</v>
      </c>
      <c r="AG917" s="40" t="s">
        <v>47</v>
      </c>
      <c r="AH917" s="40" t="s">
        <v>48</v>
      </c>
      <c r="AI917" s="40" t="s">
        <v>97</v>
      </c>
      <c r="AJ917" s="40" t="s">
        <v>641</v>
      </c>
      <c r="AK917" s="40" t="s">
        <v>561</v>
      </c>
      <c r="AL917" s="46"/>
      <c r="AM917" s="40" t="s">
        <v>39</v>
      </c>
      <c r="AN917" s="40" t="s">
        <v>53</v>
      </c>
      <c r="AO917" s="47">
        <v>0</v>
      </c>
      <c r="AP917" s="41">
        <v>44826.562928240739</v>
      </c>
      <c r="AQ917" s="48" t="s">
        <v>56</v>
      </c>
      <c r="AR917">
        <f t="shared" si="59"/>
        <v>13</v>
      </c>
      <c r="AS917" s="35">
        <v>0.55555555555555558</v>
      </c>
    </row>
    <row r="918" spans="1:45" ht="24" customHeight="1">
      <c r="A918" s="10" t="s">
        <v>35</v>
      </c>
      <c r="B918" s="10" t="s">
        <v>1527</v>
      </c>
      <c r="C918" s="42">
        <v>44826.612500000003</v>
      </c>
      <c r="D918" s="42">
        <v>44826.57708333333</v>
      </c>
      <c r="E918" s="10">
        <v>2022</v>
      </c>
      <c r="F918" s="10">
        <f t="shared" si="56"/>
        <v>9</v>
      </c>
      <c r="G918" s="10">
        <f t="shared" si="57"/>
        <v>22</v>
      </c>
      <c r="H918" s="50">
        <f t="shared" si="58"/>
        <v>0.57708333333333328</v>
      </c>
      <c r="I918" s="38" t="s">
        <v>37</v>
      </c>
      <c r="J918" s="38" t="s">
        <v>39</v>
      </c>
      <c r="K918" s="36">
        <v>12047</v>
      </c>
      <c r="L918" s="39">
        <v>44831.466469907406</v>
      </c>
      <c r="M918" s="38" t="s">
        <v>958</v>
      </c>
      <c r="N918" s="38" t="s">
        <v>45</v>
      </c>
      <c r="O918" s="39">
        <v>44826.602534722224</v>
      </c>
      <c r="P918" s="38" t="s">
        <v>40</v>
      </c>
      <c r="Q918" s="38" t="s">
        <v>56</v>
      </c>
      <c r="R918" s="36">
        <v>2</v>
      </c>
      <c r="S918" s="38" t="s">
        <v>135</v>
      </c>
      <c r="T918" s="36">
        <v>1</v>
      </c>
      <c r="U918" s="38" t="s">
        <v>41</v>
      </c>
      <c r="V918" s="36">
        <v>8245</v>
      </c>
      <c r="W918" s="38" t="s">
        <v>3797</v>
      </c>
      <c r="X918" s="38" t="s">
        <v>3798</v>
      </c>
      <c r="Y918" s="38" t="s">
        <v>45</v>
      </c>
      <c r="Z918" s="38" t="s">
        <v>3799</v>
      </c>
      <c r="AA918" s="39">
        <v>44826.612743055557</v>
      </c>
      <c r="AB918" s="38" t="s">
        <v>96</v>
      </c>
      <c r="AC918" s="10" t="str">
        <f>VLOOKUP(Data!$AB918,Name!$B:$F,2,FALSE)</f>
        <v>E-sarabun</v>
      </c>
      <c r="AD918" s="10" t="str">
        <f>VLOOKUP(Data!$AB918,Name!$B:$F,3,FALSE)</f>
        <v>CRA</v>
      </c>
      <c r="AE918" s="10" t="str">
        <f>VLOOKUP(Data!$AB918,Name!$B:$F,4,FALSE)</f>
        <v>Second tier</v>
      </c>
      <c r="AF918" s="10" t="str">
        <f>VLOOKUP(Data!$AB918,Name!$B:$F,5,FALSE)</f>
        <v>Second tier</v>
      </c>
      <c r="AG918" s="38" t="s">
        <v>47</v>
      </c>
      <c r="AH918" s="38" t="s">
        <v>48</v>
      </c>
      <c r="AI918" s="38" t="s">
        <v>97</v>
      </c>
      <c r="AJ918" s="38" t="s">
        <v>3800</v>
      </c>
      <c r="AK918" s="38" t="s">
        <v>1227</v>
      </c>
      <c r="AL918" s="43"/>
      <c r="AM918" s="38" t="s">
        <v>39</v>
      </c>
      <c r="AN918" s="38" t="s">
        <v>53</v>
      </c>
      <c r="AO918" s="44">
        <v>0</v>
      </c>
      <c r="AP918" s="39">
        <v>44826.626192129632</v>
      </c>
      <c r="AQ918" s="45" t="s">
        <v>56</v>
      </c>
      <c r="AR918">
        <f t="shared" si="59"/>
        <v>13</v>
      </c>
      <c r="AS918" s="35">
        <v>0.57708333333333328</v>
      </c>
    </row>
    <row r="919" spans="1:45" ht="24" hidden="1" customHeight="1">
      <c r="A919" s="10" t="s">
        <v>35</v>
      </c>
      <c r="B919" s="10" t="s">
        <v>737</v>
      </c>
      <c r="C919" s="10"/>
      <c r="D919" s="42">
        <v>44826.57708333333</v>
      </c>
      <c r="E919" s="10">
        <v>2022</v>
      </c>
      <c r="F919" s="10">
        <f t="shared" si="56"/>
        <v>9</v>
      </c>
      <c r="G919" s="10">
        <f t="shared" si="57"/>
        <v>22</v>
      </c>
      <c r="H919" s="50">
        <f t="shared" si="58"/>
        <v>0.57708333333333328</v>
      </c>
      <c r="I919" s="40" t="s">
        <v>37</v>
      </c>
      <c r="J919" s="40" t="s">
        <v>3801</v>
      </c>
      <c r="K919" s="37">
        <v>12048</v>
      </c>
      <c r="L919" s="41">
        <v>44841.541666666664</v>
      </c>
      <c r="M919" s="40" t="s">
        <v>2328</v>
      </c>
      <c r="N919" s="40" t="s">
        <v>45</v>
      </c>
      <c r="O919" s="41">
        <v>44826.599722222221</v>
      </c>
      <c r="P919" s="40" t="s">
        <v>40</v>
      </c>
      <c r="Q919" s="40" t="s">
        <v>56</v>
      </c>
      <c r="R919" s="37">
        <v>2</v>
      </c>
      <c r="S919" s="40" t="s">
        <v>738</v>
      </c>
      <c r="T919" s="37">
        <v>1</v>
      </c>
      <c r="U919" s="40" t="s">
        <v>56</v>
      </c>
      <c r="V919" s="37">
        <v>909838512</v>
      </c>
      <c r="W919" s="40" t="s">
        <v>1737</v>
      </c>
      <c r="X919" s="40" t="s">
        <v>1738</v>
      </c>
      <c r="Y919" s="40" t="s">
        <v>39</v>
      </c>
      <c r="Z919" s="40" t="s">
        <v>39</v>
      </c>
      <c r="AA919" s="41"/>
      <c r="AB919" s="40" t="s">
        <v>227</v>
      </c>
      <c r="AC919" s="10" t="str">
        <f>VLOOKUP(Data!$AB919,Name!$B:$F,2,FALSE)</f>
        <v>Programer</v>
      </c>
      <c r="AD919" s="10" t="str">
        <f>VLOOKUP(Data!$AB919,Name!$B:$F,3,FALSE)</f>
        <v>CRA</v>
      </c>
      <c r="AE919" s="10" t="str">
        <f>VLOOKUP(Data!$AB919,Name!$B:$F,4,FALSE)</f>
        <v>Second tier</v>
      </c>
      <c r="AF919" s="10" t="str">
        <f>VLOOKUP(Data!$AB919,Name!$B:$F,5,FALSE)</f>
        <v>Second tier</v>
      </c>
      <c r="AG919" s="40" t="s">
        <v>47</v>
      </c>
      <c r="AH919" s="40" t="s">
        <v>160</v>
      </c>
      <c r="AI919" s="40" t="s">
        <v>739</v>
      </c>
      <c r="AJ919" s="40" t="s">
        <v>3802</v>
      </c>
      <c r="AK919" s="40" t="s">
        <v>1297</v>
      </c>
      <c r="AL919" s="46"/>
      <c r="AM919" s="40" t="s">
        <v>39</v>
      </c>
      <c r="AN919" s="40" t="s">
        <v>53</v>
      </c>
      <c r="AO919" s="47">
        <v>0</v>
      </c>
      <c r="AP919" s="41">
        <v>44834.368136574078</v>
      </c>
      <c r="AQ919" s="48" t="s">
        <v>56</v>
      </c>
      <c r="AR919">
        <f t="shared" si="59"/>
        <v>13</v>
      </c>
      <c r="AS919" s="35">
        <v>0.57708333333333328</v>
      </c>
    </row>
    <row r="920" spans="1:45" ht="24" hidden="1" customHeight="1">
      <c r="A920" s="10" t="s">
        <v>35</v>
      </c>
      <c r="B920" s="10" t="s">
        <v>178</v>
      </c>
      <c r="C920" s="42">
        <v>44826.697916666664</v>
      </c>
      <c r="D920" s="42">
        <v>44826.582638888889</v>
      </c>
      <c r="E920" s="10">
        <v>2022</v>
      </c>
      <c r="F920" s="10">
        <f t="shared" si="56"/>
        <v>9</v>
      </c>
      <c r="G920" s="10">
        <f t="shared" si="57"/>
        <v>22</v>
      </c>
      <c r="H920" s="50">
        <f t="shared" si="58"/>
        <v>0.58263888888888882</v>
      </c>
      <c r="I920" s="38" t="s">
        <v>37</v>
      </c>
      <c r="J920" s="38" t="s">
        <v>3803</v>
      </c>
      <c r="K920" s="36">
        <v>12049</v>
      </c>
      <c r="L920" s="39">
        <v>44838.583749999998</v>
      </c>
      <c r="M920" s="38" t="s">
        <v>38</v>
      </c>
      <c r="N920" s="38" t="s">
        <v>39</v>
      </c>
      <c r="O920" s="39"/>
      <c r="P920" s="38" t="s">
        <v>40</v>
      </c>
      <c r="Q920" s="38" t="s">
        <v>56</v>
      </c>
      <c r="R920" s="36">
        <v>1</v>
      </c>
      <c r="S920" s="38" t="s">
        <v>73</v>
      </c>
      <c r="T920" s="36">
        <v>0</v>
      </c>
      <c r="U920" s="38" t="s">
        <v>56</v>
      </c>
      <c r="V920" s="36">
        <v>8825</v>
      </c>
      <c r="W920" s="38" t="s">
        <v>558</v>
      </c>
      <c r="X920" s="38" t="s">
        <v>559</v>
      </c>
      <c r="Y920" s="38" t="s">
        <v>45</v>
      </c>
      <c r="Z920" s="38" t="s">
        <v>3804</v>
      </c>
      <c r="AA920" s="39">
        <v>44826.697951388887</v>
      </c>
      <c r="AB920" s="38" t="s">
        <v>67</v>
      </c>
      <c r="AC920" s="10" t="str">
        <f>VLOOKUP(Data!$AB920,Name!$B:$F,2,FALSE)</f>
        <v>IT Support</v>
      </c>
      <c r="AD920" s="10" t="str">
        <f>VLOOKUP(Data!$AB920,Name!$B:$F,3,FALSE)</f>
        <v>Point IT</v>
      </c>
      <c r="AE920" s="10" t="str">
        <f>VLOOKUP(Data!$AB920,Name!$B:$F,4,FALSE)</f>
        <v>Second tier</v>
      </c>
      <c r="AF920" s="10" t="str">
        <f>VLOOKUP(Data!$AB920,Name!$B:$F,5,FALSE)</f>
        <v>Onsite</v>
      </c>
      <c r="AG920" s="38" t="s">
        <v>47</v>
      </c>
      <c r="AH920" s="38" t="s">
        <v>48</v>
      </c>
      <c r="AI920" s="38" t="s">
        <v>182</v>
      </c>
      <c r="AJ920" s="38" t="s">
        <v>3803</v>
      </c>
      <c r="AK920" s="38" t="s">
        <v>561</v>
      </c>
      <c r="AL920" s="43"/>
      <c r="AM920" s="38" t="s">
        <v>39</v>
      </c>
      <c r="AN920" s="38" t="s">
        <v>53</v>
      </c>
      <c r="AO920" s="44">
        <v>0</v>
      </c>
      <c r="AP920" s="39">
        <v>44826.698333333334</v>
      </c>
      <c r="AQ920" s="45" t="s">
        <v>56</v>
      </c>
      <c r="AR920">
        <f t="shared" si="59"/>
        <v>13</v>
      </c>
      <c r="AS920" s="35">
        <v>0.58263888888888882</v>
      </c>
    </row>
    <row r="921" spans="1:45" ht="24" customHeight="1">
      <c r="A921" s="10" t="s">
        <v>35</v>
      </c>
      <c r="B921" s="10" t="s">
        <v>1527</v>
      </c>
      <c r="C921" s="42">
        <v>44826.636111111111</v>
      </c>
      <c r="D921" s="42">
        <v>44826.593055555553</v>
      </c>
      <c r="E921" s="10">
        <v>2022</v>
      </c>
      <c r="F921" s="10">
        <f t="shared" si="56"/>
        <v>9</v>
      </c>
      <c r="G921" s="10">
        <f t="shared" si="57"/>
        <v>22</v>
      </c>
      <c r="H921" s="50">
        <f t="shared" si="58"/>
        <v>0.59305555555555556</v>
      </c>
      <c r="I921" s="40" t="s">
        <v>37</v>
      </c>
      <c r="J921" s="40" t="s">
        <v>39</v>
      </c>
      <c r="K921" s="37">
        <v>12050</v>
      </c>
      <c r="L921" s="41">
        <v>44831.468784722223</v>
      </c>
      <c r="M921" s="40" t="s">
        <v>38</v>
      </c>
      <c r="N921" s="40" t="s">
        <v>39</v>
      </c>
      <c r="O921" s="41"/>
      <c r="P921" s="40" t="s">
        <v>40</v>
      </c>
      <c r="Q921" s="40" t="s">
        <v>56</v>
      </c>
      <c r="R921" s="37">
        <v>1</v>
      </c>
      <c r="S921" s="40" t="s">
        <v>42</v>
      </c>
      <c r="T921" s="37">
        <v>0</v>
      </c>
      <c r="U921" s="40" t="s">
        <v>41</v>
      </c>
      <c r="V921" s="37">
        <v>6401</v>
      </c>
      <c r="W921" s="40" t="s">
        <v>458</v>
      </c>
      <c r="X921" s="40" t="s">
        <v>459</v>
      </c>
      <c r="Y921" s="40" t="s">
        <v>45</v>
      </c>
      <c r="Z921" s="40" t="s">
        <v>1790</v>
      </c>
      <c r="AA921" s="41">
        <v>44826.636342592596</v>
      </c>
      <c r="AB921" s="40" t="s">
        <v>96</v>
      </c>
      <c r="AC921" s="10" t="str">
        <f>VLOOKUP(Data!$AB921,Name!$B:$F,2,FALSE)</f>
        <v>E-sarabun</v>
      </c>
      <c r="AD921" s="10" t="str">
        <f>VLOOKUP(Data!$AB921,Name!$B:$F,3,FALSE)</f>
        <v>CRA</v>
      </c>
      <c r="AE921" s="10" t="str">
        <f>VLOOKUP(Data!$AB921,Name!$B:$F,4,FALSE)</f>
        <v>Second tier</v>
      </c>
      <c r="AF921" s="10" t="str">
        <f>VLOOKUP(Data!$AB921,Name!$B:$F,5,FALSE)</f>
        <v>Second tier</v>
      </c>
      <c r="AG921" s="40" t="s">
        <v>47</v>
      </c>
      <c r="AH921" s="40" t="s">
        <v>48</v>
      </c>
      <c r="AI921" s="40" t="s">
        <v>97</v>
      </c>
      <c r="AJ921" s="40" t="s">
        <v>1718</v>
      </c>
      <c r="AK921" s="40" t="s">
        <v>1304</v>
      </c>
      <c r="AL921" s="46"/>
      <c r="AM921" s="40" t="s">
        <v>39</v>
      </c>
      <c r="AN921" s="40" t="s">
        <v>53</v>
      </c>
      <c r="AO921" s="47">
        <v>0</v>
      </c>
      <c r="AP921" s="41">
        <v>44827.365706018521</v>
      </c>
      <c r="AQ921" s="48" t="s">
        <v>41</v>
      </c>
      <c r="AR921">
        <f t="shared" si="59"/>
        <v>14</v>
      </c>
      <c r="AS921" s="35">
        <v>0.59305555555555556</v>
      </c>
    </row>
    <row r="922" spans="1:45" ht="24" hidden="1" customHeight="1">
      <c r="A922" s="10" t="s">
        <v>35</v>
      </c>
      <c r="B922" s="10" t="s">
        <v>178</v>
      </c>
      <c r="C922" s="10"/>
      <c r="D922" s="42">
        <v>44826.598611111112</v>
      </c>
      <c r="E922" s="10">
        <v>2022</v>
      </c>
      <c r="F922" s="10">
        <f t="shared" si="56"/>
        <v>9</v>
      </c>
      <c r="G922" s="10">
        <f t="shared" si="57"/>
        <v>22</v>
      </c>
      <c r="H922" s="50">
        <f t="shared" si="58"/>
        <v>0.59861111111111109</v>
      </c>
      <c r="I922" s="38" t="s">
        <v>37</v>
      </c>
      <c r="J922" s="38" t="s">
        <v>3805</v>
      </c>
      <c r="K922" s="36">
        <v>12051</v>
      </c>
      <c r="L922" s="39">
        <v>44831.474490740744</v>
      </c>
      <c r="M922" s="38" t="s">
        <v>252</v>
      </c>
      <c r="N922" s="38" t="s">
        <v>45</v>
      </c>
      <c r="O922" s="39">
        <v>44826.605509259258</v>
      </c>
      <c r="P922" s="38" t="s">
        <v>40</v>
      </c>
      <c r="Q922" s="38" t="s">
        <v>56</v>
      </c>
      <c r="R922" s="36">
        <v>2</v>
      </c>
      <c r="S922" s="38" t="s">
        <v>179</v>
      </c>
      <c r="T922" s="36">
        <v>1</v>
      </c>
      <c r="U922" s="38" t="s">
        <v>41</v>
      </c>
      <c r="V922" s="36">
        <v>5783</v>
      </c>
      <c r="W922" s="38" t="s">
        <v>821</v>
      </c>
      <c r="X922" s="38" t="s">
        <v>822</v>
      </c>
      <c r="Y922" s="38" t="s">
        <v>39</v>
      </c>
      <c r="Z922" s="38" t="s">
        <v>39</v>
      </c>
      <c r="AA922" s="39"/>
      <c r="AB922" s="38" t="s">
        <v>215</v>
      </c>
      <c r="AC922" s="10" t="str">
        <f>VLOOKUP(Data!$AB922,Name!$B:$F,2,FALSE)</f>
        <v>IT Support</v>
      </c>
      <c r="AD922" s="10" t="str">
        <f>VLOOKUP(Data!$AB922,Name!$B:$F,3,FALSE)</f>
        <v>CRA</v>
      </c>
      <c r="AE922" s="10" t="str">
        <f>VLOOKUP(Data!$AB922,Name!$B:$F,4,FALSE)</f>
        <v>Second tier</v>
      </c>
      <c r="AF922" s="10" t="str">
        <f>VLOOKUP(Data!$AB922,Name!$B:$F,5,FALSE)</f>
        <v>Onsite</v>
      </c>
      <c r="AG922" s="38" t="s">
        <v>47</v>
      </c>
      <c r="AH922" s="38" t="s">
        <v>216</v>
      </c>
      <c r="AI922" s="38" t="s">
        <v>182</v>
      </c>
      <c r="AJ922" s="38" t="s">
        <v>823</v>
      </c>
      <c r="AK922" s="38" t="s">
        <v>537</v>
      </c>
      <c r="AL922" s="43"/>
      <c r="AM922" s="38" t="s">
        <v>39</v>
      </c>
      <c r="AN922" s="38" t="s">
        <v>53</v>
      </c>
      <c r="AO922" s="44">
        <v>0</v>
      </c>
      <c r="AP922" s="39">
        <v>44832.445104166669</v>
      </c>
      <c r="AQ922" s="45" t="s">
        <v>56</v>
      </c>
      <c r="AR922">
        <f t="shared" si="59"/>
        <v>14</v>
      </c>
      <c r="AS922" s="35">
        <v>0.59861111111111109</v>
      </c>
    </row>
    <row r="923" spans="1:45" ht="24" customHeight="1">
      <c r="A923" s="10" t="s">
        <v>35</v>
      </c>
      <c r="B923" s="10" t="s">
        <v>1527</v>
      </c>
      <c r="C923" s="42">
        <v>44826.619444444441</v>
      </c>
      <c r="D923" s="42">
        <v>44826.599305555559</v>
      </c>
      <c r="E923" s="10">
        <v>2022</v>
      </c>
      <c r="F923" s="10">
        <f t="shared" si="56"/>
        <v>9</v>
      </c>
      <c r="G923" s="10">
        <f t="shared" si="57"/>
        <v>22</v>
      </c>
      <c r="H923" s="50">
        <f t="shared" si="58"/>
        <v>0.59930555555555554</v>
      </c>
      <c r="I923" s="40" t="s">
        <v>37</v>
      </c>
      <c r="J923" s="40" t="s">
        <v>3806</v>
      </c>
      <c r="K923" s="37">
        <v>12052</v>
      </c>
      <c r="L923" s="41">
        <v>44838.600034722222</v>
      </c>
      <c r="M923" s="40" t="s">
        <v>3807</v>
      </c>
      <c r="N923" s="40" t="s">
        <v>45</v>
      </c>
      <c r="O923" s="41">
        <v>44826.60565972222</v>
      </c>
      <c r="P923" s="40" t="s">
        <v>40</v>
      </c>
      <c r="Q923" s="40" t="s">
        <v>56</v>
      </c>
      <c r="R923" s="37">
        <v>1</v>
      </c>
      <c r="S923" s="40" t="s">
        <v>135</v>
      </c>
      <c r="T923" s="37">
        <v>1</v>
      </c>
      <c r="U923" s="40" t="s">
        <v>56</v>
      </c>
      <c r="V923" s="37">
        <v>642171908</v>
      </c>
      <c r="W923" s="40" t="s">
        <v>2933</v>
      </c>
      <c r="X923" s="40" t="s">
        <v>2934</v>
      </c>
      <c r="Y923" s="40" t="s">
        <v>45</v>
      </c>
      <c r="Z923" s="40" t="s">
        <v>3808</v>
      </c>
      <c r="AA923" s="41">
        <v>44826.619930555556</v>
      </c>
      <c r="AB923" s="40" t="s">
        <v>96</v>
      </c>
      <c r="AC923" s="10" t="str">
        <f>VLOOKUP(Data!$AB923,Name!$B:$F,2,FALSE)</f>
        <v>E-sarabun</v>
      </c>
      <c r="AD923" s="10" t="str">
        <f>VLOOKUP(Data!$AB923,Name!$B:$F,3,FALSE)</f>
        <v>CRA</v>
      </c>
      <c r="AE923" s="10" t="str">
        <f>VLOOKUP(Data!$AB923,Name!$B:$F,4,FALSE)</f>
        <v>Second tier</v>
      </c>
      <c r="AF923" s="10" t="str">
        <f>VLOOKUP(Data!$AB923,Name!$B:$F,5,FALSE)</f>
        <v>Second tier</v>
      </c>
      <c r="AG923" s="40" t="s">
        <v>282</v>
      </c>
      <c r="AH923" s="40" t="s">
        <v>48</v>
      </c>
      <c r="AI923" s="40" t="s">
        <v>97</v>
      </c>
      <c r="AJ923" s="40" t="s">
        <v>3457</v>
      </c>
      <c r="AK923" s="40" t="s">
        <v>174</v>
      </c>
      <c r="AL923" s="46"/>
      <c r="AM923" s="40" t="s">
        <v>39</v>
      </c>
      <c r="AN923" s="40" t="s">
        <v>50</v>
      </c>
      <c r="AO923" s="47">
        <v>0</v>
      </c>
      <c r="AP923" s="41">
        <v>44826.619930555556</v>
      </c>
      <c r="AQ923" s="48" t="s">
        <v>56</v>
      </c>
      <c r="AR923">
        <f t="shared" si="59"/>
        <v>14</v>
      </c>
      <c r="AS923" s="35">
        <v>0.59930555555555554</v>
      </c>
    </row>
    <row r="924" spans="1:45" ht="24" hidden="1" customHeight="1">
      <c r="A924" s="10" t="s">
        <v>35</v>
      </c>
      <c r="B924" s="10" t="s">
        <v>178</v>
      </c>
      <c r="C924" s="42">
        <v>44826.67083333333</v>
      </c>
      <c r="D924" s="42">
        <v>44826.611805555556</v>
      </c>
      <c r="E924" s="10">
        <v>2022</v>
      </c>
      <c r="F924" s="10">
        <f t="shared" si="56"/>
        <v>9</v>
      </c>
      <c r="G924" s="10">
        <f t="shared" si="57"/>
        <v>22</v>
      </c>
      <c r="H924" s="50">
        <f t="shared" si="58"/>
        <v>0.6118055555555556</v>
      </c>
      <c r="I924" s="38" t="s">
        <v>3610</v>
      </c>
      <c r="J924" s="38" t="s">
        <v>3809</v>
      </c>
      <c r="K924" s="36">
        <v>12053</v>
      </c>
      <c r="L924" s="39">
        <v>44838.642592592594</v>
      </c>
      <c r="M924" s="38" t="s">
        <v>38</v>
      </c>
      <c r="N924" s="38" t="s">
        <v>39</v>
      </c>
      <c r="O924" s="39"/>
      <c r="P924" s="38" t="s">
        <v>40</v>
      </c>
      <c r="Q924" s="38" t="s">
        <v>56</v>
      </c>
      <c r="R924" s="36">
        <v>1</v>
      </c>
      <c r="S924" s="38" t="s">
        <v>54</v>
      </c>
      <c r="T924" s="36">
        <v>0</v>
      </c>
      <c r="U924" s="38" t="s">
        <v>56</v>
      </c>
      <c r="V924" s="36">
        <v>8888</v>
      </c>
      <c r="W924" s="38" t="s">
        <v>968</v>
      </c>
      <c r="X924" s="38" t="s">
        <v>177</v>
      </c>
      <c r="Y924" s="38" t="s">
        <v>45</v>
      </c>
      <c r="Z924" s="38" t="s">
        <v>3810</v>
      </c>
      <c r="AA924" s="39">
        <v>44826.641157407408</v>
      </c>
      <c r="AB924" s="38" t="s">
        <v>89</v>
      </c>
      <c r="AC924" s="10" t="str">
        <f>VLOOKUP(Data!$AB924,Name!$B:$F,2,FALSE)</f>
        <v>IT Support</v>
      </c>
      <c r="AD924" s="10" t="str">
        <f>VLOOKUP(Data!$AB924,Name!$B:$F,3,FALSE)</f>
        <v>Point IT</v>
      </c>
      <c r="AE924" s="10" t="str">
        <f>VLOOKUP(Data!$AB924,Name!$B:$F,4,FALSE)</f>
        <v>Second tier</v>
      </c>
      <c r="AF924" s="10" t="str">
        <f>VLOOKUP(Data!$AB924,Name!$B:$F,5,FALSE)</f>
        <v>Onsite</v>
      </c>
      <c r="AG924" s="38" t="s">
        <v>52</v>
      </c>
      <c r="AH924" s="38" t="s">
        <v>48</v>
      </c>
      <c r="AI924" s="38" t="s">
        <v>182</v>
      </c>
      <c r="AJ924" s="38" t="s">
        <v>3507</v>
      </c>
      <c r="AK924" s="38" t="s">
        <v>538</v>
      </c>
      <c r="AL924" s="43"/>
      <c r="AM924" s="38" t="s">
        <v>39</v>
      </c>
      <c r="AN924" s="38" t="s">
        <v>53</v>
      </c>
      <c r="AO924" s="44">
        <v>0</v>
      </c>
      <c r="AP924" s="39">
        <v>44826.671064814815</v>
      </c>
      <c r="AQ924" s="45" t="s">
        <v>56</v>
      </c>
      <c r="AR924">
        <f t="shared" si="59"/>
        <v>14</v>
      </c>
      <c r="AS924" s="35">
        <v>0.6118055555555556</v>
      </c>
    </row>
    <row r="925" spans="1:45" ht="24" hidden="1" customHeight="1">
      <c r="A925" s="10" t="s">
        <v>35</v>
      </c>
      <c r="B925" s="10" t="s">
        <v>178</v>
      </c>
      <c r="C925" s="42">
        <v>44826.67083333333</v>
      </c>
      <c r="D925" s="42">
        <v>44826.612500000003</v>
      </c>
      <c r="E925" s="10">
        <v>2022</v>
      </c>
      <c r="F925" s="10">
        <f t="shared" si="56"/>
        <v>9</v>
      </c>
      <c r="G925" s="10">
        <f t="shared" si="57"/>
        <v>22</v>
      </c>
      <c r="H925" s="50">
        <f t="shared" si="58"/>
        <v>0.61249999999999993</v>
      </c>
      <c r="I925" s="40" t="s">
        <v>37</v>
      </c>
      <c r="J925" s="40" t="s">
        <v>3811</v>
      </c>
      <c r="K925" s="37">
        <v>12054</v>
      </c>
      <c r="L925" s="41">
        <v>44838.643437500003</v>
      </c>
      <c r="M925" s="40" t="s">
        <v>38</v>
      </c>
      <c r="N925" s="40" t="s">
        <v>39</v>
      </c>
      <c r="O925" s="41"/>
      <c r="P925" s="40" t="s">
        <v>40</v>
      </c>
      <c r="Q925" s="40" t="s">
        <v>56</v>
      </c>
      <c r="R925" s="37">
        <v>1</v>
      </c>
      <c r="S925" s="40" t="s">
        <v>54</v>
      </c>
      <c r="T925" s="37">
        <v>0</v>
      </c>
      <c r="U925" s="40" t="s">
        <v>56</v>
      </c>
      <c r="V925" s="37">
        <v>8888</v>
      </c>
      <c r="W925" s="40" t="s">
        <v>968</v>
      </c>
      <c r="X925" s="40" t="s">
        <v>177</v>
      </c>
      <c r="Y925" s="40" t="s">
        <v>45</v>
      </c>
      <c r="Z925" s="40" t="s">
        <v>3812</v>
      </c>
      <c r="AA925" s="41">
        <v>44826.641365740739</v>
      </c>
      <c r="AB925" s="40" t="s">
        <v>89</v>
      </c>
      <c r="AC925" s="10" t="str">
        <f>VLOOKUP(Data!$AB925,Name!$B:$F,2,FALSE)</f>
        <v>IT Support</v>
      </c>
      <c r="AD925" s="10" t="str">
        <f>VLOOKUP(Data!$AB925,Name!$B:$F,3,FALSE)</f>
        <v>Point IT</v>
      </c>
      <c r="AE925" s="10" t="str">
        <f>VLOOKUP(Data!$AB925,Name!$B:$F,4,FALSE)</f>
        <v>Second tier</v>
      </c>
      <c r="AF925" s="10" t="str">
        <f>VLOOKUP(Data!$AB925,Name!$B:$F,5,FALSE)</f>
        <v>Onsite</v>
      </c>
      <c r="AG925" s="40" t="s">
        <v>52</v>
      </c>
      <c r="AH925" s="40" t="s">
        <v>48</v>
      </c>
      <c r="AI925" s="40" t="s">
        <v>182</v>
      </c>
      <c r="AJ925" s="40" t="s">
        <v>3507</v>
      </c>
      <c r="AK925" s="40" t="s">
        <v>538</v>
      </c>
      <c r="AL925" s="46"/>
      <c r="AM925" s="40" t="s">
        <v>39</v>
      </c>
      <c r="AN925" s="40" t="s">
        <v>53</v>
      </c>
      <c r="AO925" s="47">
        <v>0</v>
      </c>
      <c r="AP925" s="41">
        <v>44826.671215277776</v>
      </c>
      <c r="AQ925" s="48" t="s">
        <v>56</v>
      </c>
      <c r="AR925">
        <f t="shared" si="59"/>
        <v>14</v>
      </c>
      <c r="AS925" s="35">
        <v>0.61249999999999993</v>
      </c>
    </row>
    <row r="926" spans="1:45" ht="24" hidden="1" customHeight="1">
      <c r="A926" s="10" t="s">
        <v>35</v>
      </c>
      <c r="B926" s="10" t="s">
        <v>178</v>
      </c>
      <c r="C926" s="42">
        <v>44826.67083333333</v>
      </c>
      <c r="D926" s="42">
        <v>44826.613888888889</v>
      </c>
      <c r="E926" s="10">
        <v>2022</v>
      </c>
      <c r="F926" s="10">
        <f t="shared" si="56"/>
        <v>9</v>
      </c>
      <c r="G926" s="10">
        <f t="shared" si="57"/>
        <v>22</v>
      </c>
      <c r="H926" s="50">
        <f t="shared" si="58"/>
        <v>0.61388888888888882</v>
      </c>
      <c r="I926" s="38" t="s">
        <v>37</v>
      </c>
      <c r="J926" s="38" t="s">
        <v>3813</v>
      </c>
      <c r="K926" s="36">
        <v>12055</v>
      </c>
      <c r="L926" s="39">
        <v>44838.644259259258</v>
      </c>
      <c r="M926" s="38" t="s">
        <v>38</v>
      </c>
      <c r="N926" s="38" t="s">
        <v>39</v>
      </c>
      <c r="O926" s="39"/>
      <c r="P926" s="38" t="s">
        <v>40</v>
      </c>
      <c r="Q926" s="38" t="s">
        <v>56</v>
      </c>
      <c r="R926" s="36">
        <v>1</v>
      </c>
      <c r="S926" s="38" t="s">
        <v>54</v>
      </c>
      <c r="T926" s="36">
        <v>0</v>
      </c>
      <c r="U926" s="38" t="s">
        <v>56</v>
      </c>
      <c r="V926" s="36">
        <v>8888</v>
      </c>
      <c r="W926" s="38" t="s">
        <v>968</v>
      </c>
      <c r="X926" s="38" t="s">
        <v>177</v>
      </c>
      <c r="Y926" s="38" t="s">
        <v>45</v>
      </c>
      <c r="Z926" s="38" t="s">
        <v>3814</v>
      </c>
      <c r="AA926" s="39">
        <v>44826.641805555555</v>
      </c>
      <c r="AB926" s="38" t="s">
        <v>89</v>
      </c>
      <c r="AC926" s="10" t="str">
        <f>VLOOKUP(Data!$AB926,Name!$B:$F,2,FALSE)</f>
        <v>IT Support</v>
      </c>
      <c r="AD926" s="10" t="str">
        <f>VLOOKUP(Data!$AB926,Name!$B:$F,3,FALSE)</f>
        <v>Point IT</v>
      </c>
      <c r="AE926" s="10" t="str">
        <f>VLOOKUP(Data!$AB926,Name!$B:$F,4,FALSE)</f>
        <v>Second tier</v>
      </c>
      <c r="AF926" s="10" t="str">
        <f>VLOOKUP(Data!$AB926,Name!$B:$F,5,FALSE)</f>
        <v>Onsite</v>
      </c>
      <c r="AG926" s="38" t="s">
        <v>52</v>
      </c>
      <c r="AH926" s="38" t="s">
        <v>48</v>
      </c>
      <c r="AI926" s="38" t="s">
        <v>182</v>
      </c>
      <c r="AJ926" s="38" t="s">
        <v>3507</v>
      </c>
      <c r="AK926" s="38" t="s">
        <v>538</v>
      </c>
      <c r="AL926" s="43"/>
      <c r="AM926" s="38" t="s">
        <v>39</v>
      </c>
      <c r="AN926" s="38" t="s">
        <v>53</v>
      </c>
      <c r="AO926" s="44">
        <v>0</v>
      </c>
      <c r="AP926" s="39">
        <v>44826.671342592592</v>
      </c>
      <c r="AQ926" s="45" t="s">
        <v>56</v>
      </c>
      <c r="AR926">
        <f t="shared" si="59"/>
        <v>14</v>
      </c>
      <c r="AS926" s="35">
        <v>0.61388888888888882</v>
      </c>
    </row>
    <row r="927" spans="1:45" ht="24" hidden="1" customHeight="1">
      <c r="A927" s="10" t="s">
        <v>35</v>
      </c>
      <c r="B927" s="10" t="s">
        <v>178</v>
      </c>
      <c r="C927" s="42">
        <v>44826.62777777778</v>
      </c>
      <c r="D927" s="42">
        <v>44826.617361111108</v>
      </c>
      <c r="E927" s="10">
        <v>2022</v>
      </c>
      <c r="F927" s="10">
        <f t="shared" si="56"/>
        <v>9</v>
      </c>
      <c r="G927" s="10">
        <f t="shared" si="57"/>
        <v>22</v>
      </c>
      <c r="H927" s="50">
        <f t="shared" si="58"/>
        <v>0.61736111111111114</v>
      </c>
      <c r="I927" s="40" t="s">
        <v>37</v>
      </c>
      <c r="J927" s="40" t="s">
        <v>39</v>
      </c>
      <c r="K927" s="37">
        <v>12056</v>
      </c>
      <c r="L927" s="41">
        <v>44831.497349537036</v>
      </c>
      <c r="M927" s="40" t="s">
        <v>38</v>
      </c>
      <c r="N927" s="40" t="s">
        <v>39</v>
      </c>
      <c r="O927" s="41"/>
      <c r="P927" s="40" t="s">
        <v>40</v>
      </c>
      <c r="Q927" s="40" t="s">
        <v>56</v>
      </c>
      <c r="R927" s="37">
        <v>1</v>
      </c>
      <c r="S927" s="40" t="s">
        <v>490</v>
      </c>
      <c r="T927" s="37">
        <v>0</v>
      </c>
      <c r="U927" s="40" t="s">
        <v>41</v>
      </c>
      <c r="V927" s="37">
        <v>1211</v>
      </c>
      <c r="W927" s="40" t="s">
        <v>1039</v>
      </c>
      <c r="X927" s="40" t="s">
        <v>1040</v>
      </c>
      <c r="Y927" s="40" t="s">
        <v>45</v>
      </c>
      <c r="Z927" s="40" t="s">
        <v>3815</v>
      </c>
      <c r="AA927" s="41">
        <v>44826.623576388891</v>
      </c>
      <c r="AB927" s="40" t="s">
        <v>149</v>
      </c>
      <c r="AC927" s="10" t="str">
        <f>VLOOKUP(Data!$AB927,Name!$B:$F,2,FALSE)</f>
        <v>Application Support</v>
      </c>
      <c r="AD927" s="10" t="str">
        <f>VLOOKUP(Data!$AB927,Name!$B:$F,3,FALSE)</f>
        <v>CRA</v>
      </c>
      <c r="AE927" s="10" t="str">
        <f>VLOOKUP(Data!$AB927,Name!$B:$F,4,FALSE)</f>
        <v>Second tier</v>
      </c>
      <c r="AF927" s="10" t="str">
        <f>VLOOKUP(Data!$AB927,Name!$B:$F,5,FALSE)</f>
        <v>Second tier</v>
      </c>
      <c r="AG927" s="40" t="s">
        <v>47</v>
      </c>
      <c r="AH927" s="40" t="s">
        <v>48</v>
      </c>
      <c r="AI927" s="40" t="s">
        <v>182</v>
      </c>
      <c r="AJ927" s="40" t="s">
        <v>3816</v>
      </c>
      <c r="AK927" s="40" t="s">
        <v>3098</v>
      </c>
      <c r="AL927" s="46"/>
      <c r="AM927" s="40" t="s">
        <v>39</v>
      </c>
      <c r="AN927" s="40" t="s">
        <v>53</v>
      </c>
      <c r="AO927" s="47">
        <v>0</v>
      </c>
      <c r="AP927" s="41">
        <v>44826.627905092595</v>
      </c>
      <c r="AQ927" s="48" t="s">
        <v>56</v>
      </c>
      <c r="AR927">
        <f t="shared" si="59"/>
        <v>14</v>
      </c>
      <c r="AS927" s="35">
        <v>0.61736111111111114</v>
      </c>
    </row>
    <row r="928" spans="1:45" ht="24" hidden="1" customHeight="1">
      <c r="A928" s="10" t="s">
        <v>35</v>
      </c>
      <c r="B928" s="10" t="s">
        <v>178</v>
      </c>
      <c r="C928" s="42">
        <v>44826.62777777778</v>
      </c>
      <c r="D928" s="42">
        <v>44826.618750000001</v>
      </c>
      <c r="E928" s="10">
        <v>2022</v>
      </c>
      <c r="F928" s="10">
        <f t="shared" si="56"/>
        <v>9</v>
      </c>
      <c r="G928" s="10">
        <f t="shared" si="57"/>
        <v>22</v>
      </c>
      <c r="H928" s="50">
        <f t="shared" si="58"/>
        <v>0.61875000000000002</v>
      </c>
      <c r="I928" s="38" t="s">
        <v>37</v>
      </c>
      <c r="J928" s="38" t="s">
        <v>3817</v>
      </c>
      <c r="K928" s="36">
        <v>12057</v>
      </c>
      <c r="L928" s="39">
        <v>44838.624710648146</v>
      </c>
      <c r="M928" s="38" t="s">
        <v>38</v>
      </c>
      <c r="N928" s="38" t="s">
        <v>39</v>
      </c>
      <c r="O928" s="39"/>
      <c r="P928" s="38" t="s">
        <v>40</v>
      </c>
      <c r="Q928" s="38" t="s">
        <v>56</v>
      </c>
      <c r="R928" s="36">
        <v>1</v>
      </c>
      <c r="S928" s="38" t="s">
        <v>490</v>
      </c>
      <c r="T928" s="36">
        <v>0</v>
      </c>
      <c r="U928" s="38" t="s">
        <v>56</v>
      </c>
      <c r="V928" s="36">
        <v>5742</v>
      </c>
      <c r="W928" s="38" t="s">
        <v>465</v>
      </c>
      <c r="X928" s="38" t="s">
        <v>466</v>
      </c>
      <c r="Y928" s="38" t="s">
        <v>45</v>
      </c>
      <c r="Z928" s="38" t="s">
        <v>3818</v>
      </c>
      <c r="AA928" s="39">
        <v>44826.622569444444</v>
      </c>
      <c r="AB928" s="38" t="s">
        <v>149</v>
      </c>
      <c r="AC928" s="10" t="str">
        <f>VLOOKUP(Data!$AB928,Name!$B:$F,2,FALSE)</f>
        <v>Application Support</v>
      </c>
      <c r="AD928" s="10" t="str">
        <f>VLOOKUP(Data!$AB928,Name!$B:$F,3,FALSE)</f>
        <v>CRA</v>
      </c>
      <c r="AE928" s="10" t="str">
        <f>VLOOKUP(Data!$AB928,Name!$B:$F,4,FALSE)</f>
        <v>Second tier</v>
      </c>
      <c r="AF928" s="10" t="str">
        <f>VLOOKUP(Data!$AB928,Name!$B:$F,5,FALSE)</f>
        <v>Second tier</v>
      </c>
      <c r="AG928" s="38" t="s">
        <v>52</v>
      </c>
      <c r="AH928" s="38" t="s">
        <v>48</v>
      </c>
      <c r="AI928" s="38" t="s">
        <v>254</v>
      </c>
      <c r="AJ928" s="38" t="s">
        <v>3817</v>
      </c>
      <c r="AK928" s="38" t="s">
        <v>451</v>
      </c>
      <c r="AL928" s="43"/>
      <c r="AM928" s="38" t="s">
        <v>39</v>
      </c>
      <c r="AN928" s="38" t="s">
        <v>53</v>
      </c>
      <c r="AO928" s="44">
        <v>0</v>
      </c>
      <c r="AP928" s="39">
        <v>44826.628182870372</v>
      </c>
      <c r="AQ928" s="45" t="s">
        <v>56</v>
      </c>
      <c r="AR928">
        <f t="shared" si="59"/>
        <v>14</v>
      </c>
      <c r="AS928" s="35">
        <v>0.61875000000000002</v>
      </c>
    </row>
    <row r="929" spans="1:45" ht="24" customHeight="1">
      <c r="A929" s="10" t="s">
        <v>35</v>
      </c>
      <c r="B929" s="10" t="s">
        <v>1527</v>
      </c>
      <c r="C929" s="42">
        <v>44826.627083333333</v>
      </c>
      <c r="D929" s="42">
        <v>44826.626388888886</v>
      </c>
      <c r="E929" s="10">
        <v>2022</v>
      </c>
      <c r="F929" s="10">
        <f t="shared" si="56"/>
        <v>9</v>
      </c>
      <c r="G929" s="10">
        <f t="shared" si="57"/>
        <v>22</v>
      </c>
      <c r="H929" s="50">
        <f t="shared" si="58"/>
        <v>0.62638888888888888</v>
      </c>
      <c r="I929" s="40" t="s">
        <v>37</v>
      </c>
      <c r="J929" s="40" t="s">
        <v>3819</v>
      </c>
      <c r="K929" s="37">
        <v>12058</v>
      </c>
      <c r="L929" s="41">
        <v>44831.50271990741</v>
      </c>
      <c r="M929" s="40" t="s">
        <v>38</v>
      </c>
      <c r="N929" s="40" t="s">
        <v>39</v>
      </c>
      <c r="O929" s="41"/>
      <c r="P929" s="40" t="s">
        <v>40</v>
      </c>
      <c r="Q929" s="40" t="s">
        <v>41</v>
      </c>
      <c r="R929" s="37">
        <v>1</v>
      </c>
      <c r="S929" s="40" t="s">
        <v>42</v>
      </c>
      <c r="T929" s="37">
        <v>0</v>
      </c>
      <c r="U929" s="40" t="s">
        <v>41</v>
      </c>
      <c r="V929" s="37">
        <v>642175520</v>
      </c>
      <c r="W929" s="40" t="s">
        <v>194</v>
      </c>
      <c r="X929" s="40" t="s">
        <v>195</v>
      </c>
      <c r="Y929" s="40" t="s">
        <v>45</v>
      </c>
      <c r="Z929" s="40" t="s">
        <v>836</v>
      </c>
      <c r="AA929" s="41">
        <v>44826.627175925925</v>
      </c>
      <c r="AB929" s="40" t="s">
        <v>196</v>
      </c>
      <c r="AC929" s="10" t="str">
        <f>VLOOKUP(Data!$AB929,Name!$B:$F,2,FALSE)</f>
        <v>Application Support</v>
      </c>
      <c r="AD929" s="10" t="str">
        <f>VLOOKUP(Data!$AB929,Name!$B:$F,3,FALSE)</f>
        <v>CRA</v>
      </c>
      <c r="AE929" s="10" t="str">
        <f>VLOOKUP(Data!$AB929,Name!$B:$F,4,FALSE)</f>
        <v>Second tier</v>
      </c>
      <c r="AF929" s="10" t="str">
        <f>VLOOKUP(Data!$AB929,Name!$B:$F,5,FALSE)</f>
        <v>Second tier</v>
      </c>
      <c r="AG929" s="40" t="s">
        <v>235</v>
      </c>
      <c r="AH929" s="40" t="s">
        <v>48</v>
      </c>
      <c r="AI929" s="40" t="s">
        <v>197</v>
      </c>
      <c r="AJ929" s="40" t="s">
        <v>1924</v>
      </c>
      <c r="AK929" s="40" t="s">
        <v>538</v>
      </c>
      <c r="AL929" s="46"/>
      <c r="AM929" s="40" t="s">
        <v>39</v>
      </c>
      <c r="AN929" s="40" t="s">
        <v>50</v>
      </c>
      <c r="AO929" s="47">
        <v>0</v>
      </c>
      <c r="AP929" s="41">
        <v>44826.62771990741</v>
      </c>
      <c r="AQ929" s="48" t="s">
        <v>41</v>
      </c>
      <c r="AR929">
        <f t="shared" si="59"/>
        <v>15</v>
      </c>
      <c r="AS929" s="35">
        <v>0.62638888888888888</v>
      </c>
    </row>
    <row r="930" spans="1:45" ht="24" hidden="1" customHeight="1">
      <c r="A930" s="10" t="s">
        <v>35</v>
      </c>
      <c r="B930" s="10" t="s">
        <v>737</v>
      </c>
      <c r="C930" s="42">
        <v>44834.65</v>
      </c>
      <c r="D930" s="42">
        <v>44826.62777777778</v>
      </c>
      <c r="E930" s="10">
        <v>2022</v>
      </c>
      <c r="F930" s="10">
        <f t="shared" si="56"/>
        <v>9</v>
      </c>
      <c r="G930" s="10">
        <f t="shared" si="57"/>
        <v>22</v>
      </c>
      <c r="H930" s="50">
        <f t="shared" si="58"/>
        <v>0.62777777777777777</v>
      </c>
      <c r="I930" s="38" t="s">
        <v>37</v>
      </c>
      <c r="J930" s="38" t="s">
        <v>3820</v>
      </c>
      <c r="K930" s="36">
        <v>12059</v>
      </c>
      <c r="L930" s="39">
        <v>44840.633993055555</v>
      </c>
      <c r="M930" s="38" t="s">
        <v>3821</v>
      </c>
      <c r="N930" s="38" t="s">
        <v>45</v>
      </c>
      <c r="O930" s="39">
        <v>44826.629861111112</v>
      </c>
      <c r="P930" s="38" t="s">
        <v>40</v>
      </c>
      <c r="Q930" s="38" t="s">
        <v>56</v>
      </c>
      <c r="R930" s="36">
        <v>1</v>
      </c>
      <c r="S930" s="38" t="s">
        <v>738</v>
      </c>
      <c r="T930" s="36">
        <v>1</v>
      </c>
      <c r="U930" s="38" t="s">
        <v>56</v>
      </c>
      <c r="V930" s="36">
        <v>856825525</v>
      </c>
      <c r="W930" s="38" t="s">
        <v>525</v>
      </c>
      <c r="X930" s="38" t="s">
        <v>526</v>
      </c>
      <c r="Y930" s="38" t="s">
        <v>45</v>
      </c>
      <c r="Z930" s="38" t="s">
        <v>3822</v>
      </c>
      <c r="AA930" s="39">
        <v>44832.645439814813</v>
      </c>
      <c r="AB930" s="38" t="s">
        <v>103</v>
      </c>
      <c r="AC930" s="10" t="str">
        <f>VLOOKUP(Data!$AB930,Name!$B:$F,2,FALSE)</f>
        <v>IT Support</v>
      </c>
      <c r="AD930" s="10" t="str">
        <f>VLOOKUP(Data!$AB930,Name!$B:$F,3,FALSE)</f>
        <v>Point IT</v>
      </c>
      <c r="AE930" s="10" t="str">
        <f>VLOOKUP(Data!$AB930,Name!$B:$F,4,FALSE)</f>
        <v>Frist tier</v>
      </c>
      <c r="AF930" s="10" t="str">
        <f>VLOOKUP(Data!$AB930,Name!$B:$F,5,FALSE)</f>
        <v>Frist tier</v>
      </c>
      <c r="AG930" s="38" t="s">
        <v>47</v>
      </c>
      <c r="AH930" s="38" t="s">
        <v>48</v>
      </c>
      <c r="AI930" s="38" t="s">
        <v>739</v>
      </c>
      <c r="AJ930" s="38" t="s">
        <v>3823</v>
      </c>
      <c r="AK930" s="38" t="s">
        <v>527</v>
      </c>
      <c r="AL930" s="43"/>
      <c r="AM930" s="38" t="s">
        <v>39</v>
      </c>
      <c r="AN930" s="38" t="s">
        <v>53</v>
      </c>
      <c r="AO930" s="44">
        <v>0</v>
      </c>
      <c r="AP930" s="39">
        <v>44834.650659722225</v>
      </c>
      <c r="AQ930" s="45" t="s">
        <v>56</v>
      </c>
      <c r="AR930">
        <f t="shared" si="59"/>
        <v>15</v>
      </c>
      <c r="AS930" s="35">
        <v>0.62777777777777777</v>
      </c>
    </row>
    <row r="931" spans="1:45" ht="24" customHeight="1">
      <c r="A931" s="10" t="s">
        <v>35</v>
      </c>
      <c r="B931" s="10" t="s">
        <v>1527</v>
      </c>
      <c r="C931" s="42">
        <v>44826.629166666666</v>
      </c>
      <c r="D931" s="42">
        <v>44826.629166666666</v>
      </c>
      <c r="E931" s="10">
        <v>2022</v>
      </c>
      <c r="F931" s="10">
        <f t="shared" si="56"/>
        <v>9</v>
      </c>
      <c r="G931" s="10">
        <f t="shared" si="57"/>
        <v>22</v>
      </c>
      <c r="H931" s="50">
        <f t="shared" si="58"/>
        <v>0.62916666666666665</v>
      </c>
      <c r="I931" s="40" t="s">
        <v>37</v>
      </c>
      <c r="J931" s="40" t="s">
        <v>3824</v>
      </c>
      <c r="K931" s="37">
        <v>12060</v>
      </c>
      <c r="L931" s="41">
        <v>44840.699884259258</v>
      </c>
      <c r="M931" s="40" t="s">
        <v>38</v>
      </c>
      <c r="N931" s="40" t="s">
        <v>39</v>
      </c>
      <c r="O931" s="41"/>
      <c r="P931" s="40" t="s">
        <v>40</v>
      </c>
      <c r="Q931" s="40" t="s">
        <v>41</v>
      </c>
      <c r="R931" s="37">
        <v>1</v>
      </c>
      <c r="S931" s="40" t="s">
        <v>42</v>
      </c>
      <c r="T931" s="37">
        <v>0</v>
      </c>
      <c r="U931" s="40" t="s">
        <v>41</v>
      </c>
      <c r="V931" s="37">
        <v>642175520</v>
      </c>
      <c r="W931" s="40" t="s">
        <v>194</v>
      </c>
      <c r="X931" s="40" t="s">
        <v>195</v>
      </c>
      <c r="Y931" s="40" t="s">
        <v>45</v>
      </c>
      <c r="Z931" s="40" t="s">
        <v>2090</v>
      </c>
      <c r="AA931" s="41">
        <v>44826.629560185182</v>
      </c>
      <c r="AB931" s="40" t="s">
        <v>196</v>
      </c>
      <c r="AC931" s="10" t="str">
        <f>VLOOKUP(Data!$AB931,Name!$B:$F,2,FALSE)</f>
        <v>Application Support</v>
      </c>
      <c r="AD931" s="10" t="str">
        <f>VLOOKUP(Data!$AB931,Name!$B:$F,3,FALSE)</f>
        <v>CRA</v>
      </c>
      <c r="AE931" s="10" t="str">
        <f>VLOOKUP(Data!$AB931,Name!$B:$F,4,FALSE)</f>
        <v>Second tier</v>
      </c>
      <c r="AF931" s="10" t="str">
        <f>VLOOKUP(Data!$AB931,Name!$B:$F,5,FALSE)</f>
        <v>Second tier</v>
      </c>
      <c r="AG931" s="40" t="s">
        <v>282</v>
      </c>
      <c r="AH931" s="40" t="s">
        <v>48</v>
      </c>
      <c r="AI931" s="40" t="s">
        <v>197</v>
      </c>
      <c r="AJ931" s="40" t="s">
        <v>3825</v>
      </c>
      <c r="AK931" s="40" t="s">
        <v>538</v>
      </c>
      <c r="AL931" s="46"/>
      <c r="AM931" s="40" t="s">
        <v>39</v>
      </c>
      <c r="AN931" s="40" t="s">
        <v>50</v>
      </c>
      <c r="AO931" s="47">
        <v>0</v>
      </c>
      <c r="AP931" s="41">
        <v>44838.449884259258</v>
      </c>
      <c r="AQ931" s="48" t="s">
        <v>41</v>
      </c>
      <c r="AR931">
        <f t="shared" si="59"/>
        <v>15</v>
      </c>
      <c r="AS931" s="35">
        <v>0.62916666666666665</v>
      </c>
    </row>
    <row r="932" spans="1:45" ht="24" customHeight="1">
      <c r="A932" s="10" t="s">
        <v>35</v>
      </c>
      <c r="B932" s="10" t="s">
        <v>1527</v>
      </c>
      <c r="C932" s="42">
        <v>44826.630555555559</v>
      </c>
      <c r="D932" s="42">
        <v>44826.629861111112</v>
      </c>
      <c r="E932" s="10">
        <v>2022</v>
      </c>
      <c r="F932" s="10">
        <f t="shared" si="56"/>
        <v>9</v>
      </c>
      <c r="G932" s="10">
        <f t="shared" si="57"/>
        <v>22</v>
      </c>
      <c r="H932" s="50">
        <f t="shared" si="58"/>
        <v>0.62986111111111109</v>
      </c>
      <c r="I932" s="38" t="s">
        <v>37</v>
      </c>
      <c r="J932" s="38" t="s">
        <v>3826</v>
      </c>
      <c r="K932" s="36">
        <v>12061</v>
      </c>
      <c r="L932" s="39">
        <v>44840.699837962966</v>
      </c>
      <c r="M932" s="38" t="s">
        <v>38</v>
      </c>
      <c r="N932" s="38" t="s">
        <v>39</v>
      </c>
      <c r="O932" s="39"/>
      <c r="P932" s="38" t="s">
        <v>40</v>
      </c>
      <c r="Q932" s="38" t="s">
        <v>41</v>
      </c>
      <c r="R932" s="36">
        <v>1</v>
      </c>
      <c r="S932" s="38" t="s">
        <v>42</v>
      </c>
      <c r="T932" s="36">
        <v>0</v>
      </c>
      <c r="U932" s="38" t="s">
        <v>41</v>
      </c>
      <c r="V932" s="36">
        <v>642175520</v>
      </c>
      <c r="W932" s="38" t="s">
        <v>194</v>
      </c>
      <c r="X932" s="38" t="s">
        <v>195</v>
      </c>
      <c r="Y932" s="38" t="s">
        <v>45</v>
      </c>
      <c r="Z932" s="38" t="s">
        <v>359</v>
      </c>
      <c r="AA932" s="39">
        <v>44826.63082175926</v>
      </c>
      <c r="AB932" s="38" t="s">
        <v>196</v>
      </c>
      <c r="AC932" s="10" t="str">
        <f>VLOOKUP(Data!$AB932,Name!$B:$F,2,FALSE)</f>
        <v>Application Support</v>
      </c>
      <c r="AD932" s="10" t="str">
        <f>VLOOKUP(Data!$AB932,Name!$B:$F,3,FALSE)</f>
        <v>CRA</v>
      </c>
      <c r="AE932" s="10" t="str">
        <f>VLOOKUP(Data!$AB932,Name!$B:$F,4,FALSE)</f>
        <v>Second tier</v>
      </c>
      <c r="AF932" s="10" t="str">
        <f>VLOOKUP(Data!$AB932,Name!$B:$F,5,FALSE)</f>
        <v>Second tier</v>
      </c>
      <c r="AG932" s="38" t="s">
        <v>52</v>
      </c>
      <c r="AH932" s="38" t="s">
        <v>48</v>
      </c>
      <c r="AI932" s="38" t="s">
        <v>197</v>
      </c>
      <c r="AJ932" s="38" t="s">
        <v>3827</v>
      </c>
      <c r="AK932" s="38" t="s">
        <v>538</v>
      </c>
      <c r="AL932" s="43"/>
      <c r="AM932" s="38" t="s">
        <v>39</v>
      </c>
      <c r="AN932" s="38" t="s">
        <v>50</v>
      </c>
      <c r="AO932" s="44">
        <v>0</v>
      </c>
      <c r="AP932" s="39">
        <v>44838.449837962966</v>
      </c>
      <c r="AQ932" s="45" t="s">
        <v>41</v>
      </c>
      <c r="AR932">
        <f t="shared" si="59"/>
        <v>15</v>
      </c>
      <c r="AS932" s="35">
        <v>0.62986111111111109</v>
      </c>
    </row>
    <row r="933" spans="1:45" ht="24" customHeight="1">
      <c r="A933" s="10" t="s">
        <v>35</v>
      </c>
      <c r="B933" s="10" t="s">
        <v>1527</v>
      </c>
      <c r="C933" s="42">
        <v>44826.631944444445</v>
      </c>
      <c r="D933" s="42">
        <v>44826.631944444445</v>
      </c>
      <c r="E933" s="10">
        <v>2022</v>
      </c>
      <c r="F933" s="10">
        <f t="shared" si="56"/>
        <v>9</v>
      </c>
      <c r="G933" s="10">
        <f t="shared" si="57"/>
        <v>22</v>
      </c>
      <c r="H933" s="50">
        <f t="shared" si="58"/>
        <v>0.63194444444444442</v>
      </c>
      <c r="I933" s="40" t="s">
        <v>37</v>
      </c>
      <c r="J933" s="40" t="s">
        <v>3828</v>
      </c>
      <c r="K933" s="37">
        <v>12062</v>
      </c>
      <c r="L933" s="41">
        <v>44840.699803240743</v>
      </c>
      <c r="M933" s="40" t="s">
        <v>38</v>
      </c>
      <c r="N933" s="40" t="s">
        <v>39</v>
      </c>
      <c r="O933" s="41"/>
      <c r="P933" s="40" t="s">
        <v>40</v>
      </c>
      <c r="Q933" s="40" t="s">
        <v>41</v>
      </c>
      <c r="R933" s="37">
        <v>1</v>
      </c>
      <c r="S933" s="40" t="s">
        <v>42</v>
      </c>
      <c r="T933" s="37">
        <v>0</v>
      </c>
      <c r="U933" s="40" t="s">
        <v>41</v>
      </c>
      <c r="V933" s="37">
        <v>642175520</v>
      </c>
      <c r="W933" s="40" t="s">
        <v>194</v>
      </c>
      <c r="X933" s="40" t="s">
        <v>195</v>
      </c>
      <c r="Y933" s="40" t="s">
        <v>45</v>
      </c>
      <c r="Z933" s="40" t="s">
        <v>835</v>
      </c>
      <c r="AA933" s="41">
        <v>44826.632303240738</v>
      </c>
      <c r="AB933" s="40" t="s">
        <v>196</v>
      </c>
      <c r="AC933" s="10" t="str">
        <f>VLOOKUP(Data!$AB933,Name!$B:$F,2,FALSE)</f>
        <v>Application Support</v>
      </c>
      <c r="AD933" s="10" t="str">
        <f>VLOOKUP(Data!$AB933,Name!$B:$F,3,FALSE)</f>
        <v>CRA</v>
      </c>
      <c r="AE933" s="10" t="str">
        <f>VLOOKUP(Data!$AB933,Name!$B:$F,4,FALSE)</f>
        <v>Second tier</v>
      </c>
      <c r="AF933" s="10" t="str">
        <f>VLOOKUP(Data!$AB933,Name!$B:$F,5,FALSE)</f>
        <v>Second tier</v>
      </c>
      <c r="AG933" s="40" t="s">
        <v>52</v>
      </c>
      <c r="AH933" s="40" t="s">
        <v>48</v>
      </c>
      <c r="AI933" s="40" t="s">
        <v>197</v>
      </c>
      <c r="AJ933" s="40" t="s">
        <v>2085</v>
      </c>
      <c r="AK933" s="40" t="s">
        <v>538</v>
      </c>
      <c r="AL933" s="46"/>
      <c r="AM933" s="40" t="s">
        <v>39</v>
      </c>
      <c r="AN933" s="40" t="s">
        <v>50</v>
      </c>
      <c r="AO933" s="47">
        <v>0</v>
      </c>
      <c r="AP933" s="41">
        <v>44838.449803240743</v>
      </c>
      <c r="AQ933" s="48" t="s">
        <v>41</v>
      </c>
      <c r="AR933">
        <f t="shared" si="59"/>
        <v>15</v>
      </c>
      <c r="AS933" s="35">
        <v>0.63194444444444442</v>
      </c>
    </row>
    <row r="934" spans="1:45" ht="24" customHeight="1">
      <c r="A934" s="10" t="s">
        <v>35</v>
      </c>
      <c r="B934" s="10" t="s">
        <v>1527</v>
      </c>
      <c r="C934" s="42">
        <v>44826.632638888892</v>
      </c>
      <c r="D934" s="42">
        <v>44826.632638888892</v>
      </c>
      <c r="E934" s="10">
        <v>2022</v>
      </c>
      <c r="F934" s="10">
        <f t="shared" si="56"/>
        <v>9</v>
      </c>
      <c r="G934" s="10">
        <f t="shared" si="57"/>
        <v>22</v>
      </c>
      <c r="H934" s="50">
        <f t="shared" si="58"/>
        <v>0.63263888888888886</v>
      </c>
      <c r="I934" s="38" t="s">
        <v>37</v>
      </c>
      <c r="J934" s="38" t="s">
        <v>3829</v>
      </c>
      <c r="K934" s="36">
        <v>12063</v>
      </c>
      <c r="L934" s="39">
        <v>44831.510520833333</v>
      </c>
      <c r="M934" s="38" t="s">
        <v>38</v>
      </c>
      <c r="N934" s="38" t="s">
        <v>39</v>
      </c>
      <c r="O934" s="39"/>
      <c r="P934" s="38" t="s">
        <v>40</v>
      </c>
      <c r="Q934" s="38" t="s">
        <v>41</v>
      </c>
      <c r="R934" s="36">
        <v>1</v>
      </c>
      <c r="S934" s="38" t="s">
        <v>42</v>
      </c>
      <c r="T934" s="36">
        <v>0</v>
      </c>
      <c r="U934" s="38" t="s">
        <v>41</v>
      </c>
      <c r="V934" s="36">
        <v>642175520</v>
      </c>
      <c r="W934" s="38" t="s">
        <v>194</v>
      </c>
      <c r="X934" s="38" t="s">
        <v>195</v>
      </c>
      <c r="Y934" s="38" t="s">
        <v>45</v>
      </c>
      <c r="Z934" s="38" t="s">
        <v>801</v>
      </c>
      <c r="AA934" s="39">
        <v>44826.633310185185</v>
      </c>
      <c r="AB934" s="38" t="s">
        <v>196</v>
      </c>
      <c r="AC934" s="10" t="str">
        <f>VLOOKUP(Data!$AB934,Name!$B:$F,2,FALSE)</f>
        <v>Application Support</v>
      </c>
      <c r="AD934" s="10" t="str">
        <f>VLOOKUP(Data!$AB934,Name!$B:$F,3,FALSE)</f>
        <v>CRA</v>
      </c>
      <c r="AE934" s="10" t="str">
        <f>VLOOKUP(Data!$AB934,Name!$B:$F,4,FALSE)</f>
        <v>Second tier</v>
      </c>
      <c r="AF934" s="10" t="str">
        <f>VLOOKUP(Data!$AB934,Name!$B:$F,5,FALSE)</f>
        <v>Second tier</v>
      </c>
      <c r="AG934" s="38" t="s">
        <v>52</v>
      </c>
      <c r="AH934" s="38" t="s">
        <v>48</v>
      </c>
      <c r="AI934" s="38" t="s">
        <v>197</v>
      </c>
      <c r="AJ934" s="38" t="s">
        <v>3830</v>
      </c>
      <c r="AK934" s="38" t="s">
        <v>538</v>
      </c>
      <c r="AL934" s="43"/>
      <c r="AM934" s="38" t="s">
        <v>39</v>
      </c>
      <c r="AN934" s="38" t="s">
        <v>50</v>
      </c>
      <c r="AO934" s="44">
        <v>0</v>
      </c>
      <c r="AP934" s="39">
        <v>44826.635520833333</v>
      </c>
      <c r="AQ934" s="45" t="s">
        <v>41</v>
      </c>
      <c r="AR934">
        <f t="shared" si="59"/>
        <v>15</v>
      </c>
      <c r="AS934" s="35">
        <v>0.63263888888888886</v>
      </c>
    </row>
    <row r="935" spans="1:45" ht="24" customHeight="1">
      <c r="A935" s="10" t="s">
        <v>35</v>
      </c>
      <c r="B935" s="10" t="s">
        <v>1527</v>
      </c>
      <c r="C935" s="42">
        <v>44826.634722222225</v>
      </c>
      <c r="D935" s="42">
        <v>44826.634027777778</v>
      </c>
      <c r="E935" s="10">
        <v>2022</v>
      </c>
      <c r="F935" s="10">
        <f t="shared" si="56"/>
        <v>9</v>
      </c>
      <c r="G935" s="10">
        <f t="shared" si="57"/>
        <v>22</v>
      </c>
      <c r="H935" s="50">
        <f t="shared" si="58"/>
        <v>0.63402777777777775</v>
      </c>
      <c r="I935" s="40" t="s">
        <v>37</v>
      </c>
      <c r="J935" s="40" t="s">
        <v>3831</v>
      </c>
      <c r="K935" s="37">
        <v>12064</v>
      </c>
      <c r="L935" s="41">
        <v>44831.510949074072</v>
      </c>
      <c r="M935" s="40" t="s">
        <v>38</v>
      </c>
      <c r="N935" s="40" t="s">
        <v>39</v>
      </c>
      <c r="O935" s="41"/>
      <c r="P935" s="40" t="s">
        <v>40</v>
      </c>
      <c r="Q935" s="40" t="s">
        <v>41</v>
      </c>
      <c r="R935" s="37">
        <v>1</v>
      </c>
      <c r="S935" s="40" t="s">
        <v>42</v>
      </c>
      <c r="T935" s="37">
        <v>0</v>
      </c>
      <c r="U935" s="40" t="s">
        <v>41</v>
      </c>
      <c r="V935" s="37">
        <v>642175520</v>
      </c>
      <c r="W935" s="40" t="s">
        <v>194</v>
      </c>
      <c r="X935" s="40" t="s">
        <v>195</v>
      </c>
      <c r="Y935" s="40" t="s">
        <v>45</v>
      </c>
      <c r="Z935" s="40" t="s">
        <v>3832</v>
      </c>
      <c r="AA935" s="41">
        <v>44826.634918981479</v>
      </c>
      <c r="AB935" s="40" t="s">
        <v>196</v>
      </c>
      <c r="AC935" s="10" t="str">
        <f>VLOOKUP(Data!$AB935,Name!$B:$F,2,FALSE)</f>
        <v>Application Support</v>
      </c>
      <c r="AD935" s="10" t="str">
        <f>VLOOKUP(Data!$AB935,Name!$B:$F,3,FALSE)</f>
        <v>CRA</v>
      </c>
      <c r="AE935" s="10" t="str">
        <f>VLOOKUP(Data!$AB935,Name!$B:$F,4,FALSE)</f>
        <v>Second tier</v>
      </c>
      <c r="AF935" s="10" t="str">
        <f>VLOOKUP(Data!$AB935,Name!$B:$F,5,FALSE)</f>
        <v>Second tier</v>
      </c>
      <c r="AG935" s="40" t="s">
        <v>52</v>
      </c>
      <c r="AH935" s="40" t="s">
        <v>48</v>
      </c>
      <c r="AI935" s="40" t="s">
        <v>197</v>
      </c>
      <c r="AJ935" s="40" t="s">
        <v>3833</v>
      </c>
      <c r="AK935" s="40" t="s">
        <v>538</v>
      </c>
      <c r="AL935" s="46"/>
      <c r="AM935" s="40" t="s">
        <v>39</v>
      </c>
      <c r="AN935" s="40" t="s">
        <v>50</v>
      </c>
      <c r="AO935" s="47">
        <v>0</v>
      </c>
      <c r="AP935" s="41">
        <v>44826.635949074072</v>
      </c>
      <c r="AQ935" s="48" t="s">
        <v>41</v>
      </c>
      <c r="AR935">
        <f t="shared" si="59"/>
        <v>15</v>
      </c>
      <c r="AS935" s="35">
        <v>0.63402777777777775</v>
      </c>
    </row>
    <row r="936" spans="1:45" ht="24" customHeight="1">
      <c r="A936" s="10" t="s">
        <v>35</v>
      </c>
      <c r="B936" s="10" t="s">
        <v>1527</v>
      </c>
      <c r="C936" s="42">
        <v>44826.65347222222</v>
      </c>
      <c r="D936" s="42">
        <v>44826.634722222225</v>
      </c>
      <c r="E936" s="10">
        <v>2022</v>
      </c>
      <c r="F936" s="10">
        <f t="shared" si="56"/>
        <v>9</v>
      </c>
      <c r="G936" s="10">
        <f t="shared" si="57"/>
        <v>22</v>
      </c>
      <c r="H936" s="50">
        <f t="shared" si="58"/>
        <v>0.63472222222222219</v>
      </c>
      <c r="I936" s="38" t="s">
        <v>37</v>
      </c>
      <c r="J936" s="38" t="s">
        <v>39</v>
      </c>
      <c r="K936" s="36">
        <v>12065</v>
      </c>
      <c r="L936" s="39">
        <v>44831.510324074072</v>
      </c>
      <c r="M936" s="38" t="s">
        <v>3834</v>
      </c>
      <c r="N936" s="38" t="s">
        <v>45</v>
      </c>
      <c r="O936" s="39">
        <v>44826.653182870374</v>
      </c>
      <c r="P936" s="38" t="s">
        <v>40</v>
      </c>
      <c r="Q936" s="38" t="s">
        <v>56</v>
      </c>
      <c r="R936" s="36">
        <v>1</v>
      </c>
      <c r="S936" s="38" t="s">
        <v>135</v>
      </c>
      <c r="T936" s="36">
        <v>1</v>
      </c>
      <c r="U936" s="38" t="s">
        <v>41</v>
      </c>
      <c r="V936" s="36">
        <v>5706</v>
      </c>
      <c r="W936" s="38" t="s">
        <v>653</v>
      </c>
      <c r="X936" s="38" t="s">
        <v>3835</v>
      </c>
      <c r="Y936" s="38" t="s">
        <v>45</v>
      </c>
      <c r="Z936" s="38" t="s">
        <v>3836</v>
      </c>
      <c r="AA936" s="39">
        <v>44826.653749999998</v>
      </c>
      <c r="AB936" s="38" t="s">
        <v>110</v>
      </c>
      <c r="AC936" s="10" t="str">
        <f>VLOOKUP(Data!$AB936,Name!$B:$F,2,FALSE)</f>
        <v>E-sarabun</v>
      </c>
      <c r="AD936" s="10" t="str">
        <f>VLOOKUP(Data!$AB936,Name!$B:$F,3,FALSE)</f>
        <v>CRA</v>
      </c>
      <c r="AE936" s="10" t="str">
        <f>VLOOKUP(Data!$AB936,Name!$B:$F,4,FALSE)</f>
        <v>Second tier</v>
      </c>
      <c r="AF936" s="10" t="str">
        <f>VLOOKUP(Data!$AB936,Name!$B:$F,5,FALSE)</f>
        <v>Second tier</v>
      </c>
      <c r="AG936" s="38" t="s">
        <v>47</v>
      </c>
      <c r="AH936" s="38" t="s">
        <v>48</v>
      </c>
      <c r="AI936" s="38" t="s">
        <v>97</v>
      </c>
      <c r="AJ936" s="38" t="s">
        <v>655</v>
      </c>
      <c r="AK936" s="38" t="s">
        <v>537</v>
      </c>
      <c r="AL936" s="43"/>
      <c r="AM936" s="38" t="s">
        <v>39</v>
      </c>
      <c r="AN936" s="38" t="s">
        <v>53</v>
      </c>
      <c r="AO936" s="44">
        <v>0</v>
      </c>
      <c r="AP936" s="39">
        <v>44826.653749999998</v>
      </c>
      <c r="AQ936" s="45" t="s">
        <v>56</v>
      </c>
      <c r="AR936">
        <f t="shared" si="59"/>
        <v>15</v>
      </c>
      <c r="AS936" s="35">
        <v>0.63472222222222219</v>
      </c>
    </row>
    <row r="937" spans="1:45" ht="24" hidden="1" customHeight="1">
      <c r="A937" s="10" t="s">
        <v>35</v>
      </c>
      <c r="B937" s="10" t="s">
        <v>178</v>
      </c>
      <c r="C937" s="42">
        <v>44829.691666666666</v>
      </c>
      <c r="D937" s="42">
        <v>44826.646527777775</v>
      </c>
      <c r="E937" s="10">
        <v>2022</v>
      </c>
      <c r="F937" s="10">
        <f t="shared" si="56"/>
        <v>9</v>
      </c>
      <c r="G937" s="10">
        <f t="shared" si="57"/>
        <v>22</v>
      </c>
      <c r="H937" s="50">
        <f t="shared" si="58"/>
        <v>0.64652777777777781</v>
      </c>
      <c r="I937" s="40" t="s">
        <v>37</v>
      </c>
      <c r="J937" s="40" t="s">
        <v>39</v>
      </c>
      <c r="K937" s="37">
        <v>12066</v>
      </c>
      <c r="L937" s="41">
        <v>44831.541666666664</v>
      </c>
      <c r="M937" s="40" t="s">
        <v>3837</v>
      </c>
      <c r="N937" s="40" t="s">
        <v>45</v>
      </c>
      <c r="O937" s="41">
        <v>44826.652025462965</v>
      </c>
      <c r="P937" s="40" t="s">
        <v>40</v>
      </c>
      <c r="Q937" s="40" t="s">
        <v>56</v>
      </c>
      <c r="R937" s="37">
        <v>1</v>
      </c>
      <c r="S937" s="40" t="s">
        <v>179</v>
      </c>
      <c r="T937" s="37">
        <v>1</v>
      </c>
      <c r="U937" s="40" t="s">
        <v>41</v>
      </c>
      <c r="V937" s="37">
        <v>6753</v>
      </c>
      <c r="W937" s="40" t="s">
        <v>319</v>
      </c>
      <c r="X937" s="40" t="s">
        <v>320</v>
      </c>
      <c r="Y937" s="40" t="s">
        <v>45</v>
      </c>
      <c r="Z937" s="40" t="s">
        <v>3838</v>
      </c>
      <c r="AA937" s="41">
        <v>44827.688784722224</v>
      </c>
      <c r="AB937" s="40" t="s">
        <v>51</v>
      </c>
      <c r="AC937" s="10" t="str">
        <f>VLOOKUP(Data!$AB937,Name!$B:$F,2,FALSE)</f>
        <v>IT Support</v>
      </c>
      <c r="AD937" s="10" t="str">
        <f>VLOOKUP(Data!$AB937,Name!$B:$F,3,FALSE)</f>
        <v>Point IT</v>
      </c>
      <c r="AE937" s="10" t="str">
        <f>VLOOKUP(Data!$AB937,Name!$B:$F,4,FALSE)</f>
        <v>Second tier</v>
      </c>
      <c r="AF937" s="10" t="str">
        <f>VLOOKUP(Data!$AB937,Name!$B:$F,5,FALSE)</f>
        <v>Onsite</v>
      </c>
      <c r="AG937" s="40" t="s">
        <v>47</v>
      </c>
      <c r="AH937" s="40" t="s">
        <v>48</v>
      </c>
      <c r="AI937" s="40" t="s">
        <v>230</v>
      </c>
      <c r="AJ937" s="40" t="s">
        <v>1053</v>
      </c>
      <c r="AK937" s="40" t="s">
        <v>1746</v>
      </c>
      <c r="AL937" s="46"/>
      <c r="AM937" s="40" t="s">
        <v>39</v>
      </c>
      <c r="AN937" s="40" t="s">
        <v>53</v>
      </c>
      <c r="AO937" s="47">
        <v>0</v>
      </c>
      <c r="AP937" s="41">
        <v>44829.691990740743</v>
      </c>
      <c r="AQ937" s="48" t="s">
        <v>56</v>
      </c>
      <c r="AR937">
        <f t="shared" si="59"/>
        <v>15</v>
      </c>
      <c r="AS937" s="35">
        <v>0.64652777777777781</v>
      </c>
    </row>
    <row r="938" spans="1:45" ht="24" hidden="1" customHeight="1">
      <c r="A938" s="10" t="s">
        <v>35</v>
      </c>
      <c r="B938" s="10" t="s">
        <v>178</v>
      </c>
      <c r="C938" s="42">
        <v>44836.607638888891</v>
      </c>
      <c r="D938" s="42">
        <v>44826.65347222222</v>
      </c>
      <c r="E938" s="10">
        <v>2022</v>
      </c>
      <c r="F938" s="10">
        <f t="shared" si="56"/>
        <v>9</v>
      </c>
      <c r="G938" s="10">
        <f t="shared" si="57"/>
        <v>22</v>
      </c>
      <c r="H938" s="50">
        <f t="shared" si="58"/>
        <v>0.65347222222222223</v>
      </c>
      <c r="I938" s="38" t="s">
        <v>37</v>
      </c>
      <c r="J938" s="38" t="s">
        <v>3839</v>
      </c>
      <c r="K938" s="36">
        <v>12067</v>
      </c>
      <c r="L938" s="39">
        <v>44846.445138888892</v>
      </c>
      <c r="M938" s="38" t="s">
        <v>3840</v>
      </c>
      <c r="N938" s="38" t="s">
        <v>45</v>
      </c>
      <c r="O938" s="39">
        <v>44826.669039351851</v>
      </c>
      <c r="P938" s="38" t="s">
        <v>40</v>
      </c>
      <c r="Q938" s="38" t="s">
        <v>56</v>
      </c>
      <c r="R938" s="36">
        <v>2</v>
      </c>
      <c r="S938" s="38" t="s">
        <v>253</v>
      </c>
      <c r="T938" s="36">
        <v>1</v>
      </c>
      <c r="U938" s="38" t="s">
        <v>56</v>
      </c>
      <c r="V938" s="36">
        <v>5708</v>
      </c>
      <c r="W938" s="38" t="s">
        <v>243</v>
      </c>
      <c r="X938" s="38" t="s">
        <v>244</v>
      </c>
      <c r="Y938" s="38" t="s">
        <v>45</v>
      </c>
      <c r="Z938" s="38" t="s">
        <v>3841</v>
      </c>
      <c r="AA938" s="39">
        <v>44834.579247685186</v>
      </c>
      <c r="AB938" s="38" t="s">
        <v>46</v>
      </c>
      <c r="AC938" s="10" t="str">
        <f>VLOOKUP(Data!$AB938,Name!$B:$F,2,FALSE)</f>
        <v>IT Support</v>
      </c>
      <c r="AD938" s="10" t="str">
        <f>VLOOKUP(Data!$AB938,Name!$B:$F,3,FALSE)</f>
        <v>Point IT</v>
      </c>
      <c r="AE938" s="10" t="str">
        <f>VLOOKUP(Data!$AB938,Name!$B:$F,4,FALSE)</f>
        <v>Second tier</v>
      </c>
      <c r="AF938" s="10" t="str">
        <f>VLOOKUP(Data!$AB938,Name!$B:$F,5,FALSE)</f>
        <v>Onsite</v>
      </c>
      <c r="AG938" s="38" t="s">
        <v>47</v>
      </c>
      <c r="AH938" s="38" t="s">
        <v>48</v>
      </c>
      <c r="AI938" s="38" t="s">
        <v>182</v>
      </c>
      <c r="AJ938" s="38" t="s">
        <v>3839</v>
      </c>
      <c r="AK938" s="38" t="s">
        <v>841</v>
      </c>
      <c r="AL938" s="43"/>
      <c r="AM938" s="38" t="s">
        <v>39</v>
      </c>
      <c r="AN938" s="38" t="s">
        <v>53</v>
      </c>
      <c r="AO938" s="44">
        <v>0</v>
      </c>
      <c r="AP938" s="39">
        <v>44836.608148148145</v>
      </c>
      <c r="AQ938" s="45" t="s">
        <v>56</v>
      </c>
      <c r="AR938">
        <f t="shared" si="59"/>
        <v>15</v>
      </c>
      <c r="AS938" s="35">
        <v>0.65347222222222223</v>
      </c>
    </row>
    <row r="939" spans="1:45" ht="24" hidden="1" customHeight="1">
      <c r="A939" s="10" t="s">
        <v>35</v>
      </c>
      <c r="B939" s="10" t="s">
        <v>2348</v>
      </c>
      <c r="C939" s="42">
        <v>44827.695138888892</v>
      </c>
      <c r="D939" s="42">
        <v>44827.302777777775</v>
      </c>
      <c r="E939" s="10">
        <v>2022</v>
      </c>
      <c r="F939" s="10">
        <f t="shared" si="56"/>
        <v>9</v>
      </c>
      <c r="G939" s="10">
        <f t="shared" si="57"/>
        <v>23</v>
      </c>
      <c r="H939" s="50">
        <f t="shared" si="58"/>
        <v>0.30277777777777776</v>
      </c>
      <c r="I939" s="40" t="s">
        <v>37</v>
      </c>
      <c r="J939" s="40" t="s">
        <v>3842</v>
      </c>
      <c r="K939" s="37">
        <v>12068</v>
      </c>
      <c r="L939" s="41">
        <v>44839.338946759257</v>
      </c>
      <c r="M939" s="40" t="s">
        <v>38</v>
      </c>
      <c r="N939" s="40" t="s">
        <v>45</v>
      </c>
      <c r="O939" s="41">
        <v>44827.305243055554</v>
      </c>
      <c r="P939" s="40" t="s">
        <v>40</v>
      </c>
      <c r="Q939" s="40" t="s">
        <v>56</v>
      </c>
      <c r="R939" s="37">
        <v>1</v>
      </c>
      <c r="S939" s="40" t="s">
        <v>60</v>
      </c>
      <c r="T939" s="37">
        <v>1</v>
      </c>
      <c r="U939" s="40" t="s">
        <v>56</v>
      </c>
      <c r="V939" s="37">
        <v>6683</v>
      </c>
      <c r="W939" s="40" t="s">
        <v>3843</v>
      </c>
      <c r="X939" s="40" t="s">
        <v>3844</v>
      </c>
      <c r="Y939" s="40" t="s">
        <v>45</v>
      </c>
      <c r="Z939" s="40" t="s">
        <v>3845</v>
      </c>
      <c r="AA939" s="41">
        <v>44827.689849537041</v>
      </c>
      <c r="AB939" s="40" t="s">
        <v>51</v>
      </c>
      <c r="AC939" s="10" t="str">
        <f>VLOOKUP(Data!$AB939,Name!$B:$F,2,FALSE)</f>
        <v>IT Support</v>
      </c>
      <c r="AD939" s="10" t="str">
        <f>VLOOKUP(Data!$AB939,Name!$B:$F,3,FALSE)</f>
        <v>Point IT</v>
      </c>
      <c r="AE939" s="10" t="str">
        <f>VLOOKUP(Data!$AB939,Name!$B:$F,4,FALSE)</f>
        <v>Second tier</v>
      </c>
      <c r="AF939" s="10" t="str">
        <f>VLOOKUP(Data!$AB939,Name!$B:$F,5,FALSE)</f>
        <v>Onsite</v>
      </c>
      <c r="AG939" s="40" t="s">
        <v>47</v>
      </c>
      <c r="AH939" s="40" t="s">
        <v>48</v>
      </c>
      <c r="AI939" s="40" t="s">
        <v>314</v>
      </c>
      <c r="AJ939" s="40" t="s">
        <v>3846</v>
      </c>
      <c r="AK939" s="40" t="s">
        <v>328</v>
      </c>
      <c r="AL939" s="46"/>
      <c r="AM939" s="40" t="s">
        <v>39</v>
      </c>
      <c r="AN939" s="40" t="s">
        <v>50</v>
      </c>
      <c r="AO939" s="47">
        <v>0</v>
      </c>
      <c r="AP939" s="41">
        <v>44827.695196759261</v>
      </c>
      <c r="AQ939" s="48" t="s">
        <v>56</v>
      </c>
      <c r="AR939">
        <f t="shared" si="59"/>
        <v>7</v>
      </c>
      <c r="AS939" s="35">
        <v>0.30277777777777776</v>
      </c>
    </row>
    <row r="940" spans="1:45" ht="24" hidden="1" customHeight="1">
      <c r="A940" s="10" t="s">
        <v>35</v>
      </c>
      <c r="B940" s="10" t="s">
        <v>36</v>
      </c>
      <c r="C940" s="42">
        <v>44827.600694444445</v>
      </c>
      <c r="D940" s="42">
        <v>44827.341666666667</v>
      </c>
      <c r="E940" s="10">
        <v>2022</v>
      </c>
      <c r="F940" s="10">
        <f t="shared" si="56"/>
        <v>9</v>
      </c>
      <c r="G940" s="10">
        <f t="shared" si="57"/>
        <v>23</v>
      </c>
      <c r="H940" s="50">
        <f t="shared" si="58"/>
        <v>0.34166666666666662</v>
      </c>
      <c r="I940" s="38" t="s">
        <v>37</v>
      </c>
      <c r="J940" s="38" t="s">
        <v>3847</v>
      </c>
      <c r="K940" s="36">
        <v>12069</v>
      </c>
      <c r="L940" s="39">
        <v>44839.545011574075</v>
      </c>
      <c r="M940" s="38" t="s">
        <v>38</v>
      </c>
      <c r="N940" s="38" t="s">
        <v>39</v>
      </c>
      <c r="O940" s="39"/>
      <c r="P940" s="38" t="s">
        <v>40</v>
      </c>
      <c r="Q940" s="38" t="s">
        <v>56</v>
      </c>
      <c r="R940" s="36">
        <v>1</v>
      </c>
      <c r="S940" s="38" t="s">
        <v>127</v>
      </c>
      <c r="T940" s="36">
        <v>0</v>
      </c>
      <c r="U940" s="38" t="s">
        <v>56</v>
      </c>
      <c r="V940" s="36">
        <v>6258</v>
      </c>
      <c r="W940" s="38" t="s">
        <v>2321</v>
      </c>
      <c r="X940" s="38" t="s">
        <v>2322</v>
      </c>
      <c r="Y940" s="38" t="s">
        <v>45</v>
      </c>
      <c r="Z940" s="38" t="s">
        <v>3848</v>
      </c>
      <c r="AA940" s="39">
        <v>44827.3983912037</v>
      </c>
      <c r="AB940" s="38" t="s">
        <v>94</v>
      </c>
      <c r="AC940" s="10" t="str">
        <f>VLOOKUP(Data!$AB940,Name!$B:$F,2,FALSE)</f>
        <v>IT Support</v>
      </c>
      <c r="AD940" s="10" t="str">
        <f>VLOOKUP(Data!$AB940,Name!$B:$F,3,FALSE)</f>
        <v>Point IT</v>
      </c>
      <c r="AE940" s="10" t="str">
        <f>VLOOKUP(Data!$AB940,Name!$B:$F,4,FALSE)</f>
        <v>Second tier</v>
      </c>
      <c r="AF940" s="10" t="str">
        <f>VLOOKUP(Data!$AB940,Name!$B:$F,5,FALSE)</f>
        <v>Onsite</v>
      </c>
      <c r="AG940" s="38" t="s">
        <v>52</v>
      </c>
      <c r="AH940" s="38" t="s">
        <v>48</v>
      </c>
      <c r="AI940" s="38" t="s">
        <v>179</v>
      </c>
      <c r="AJ940" s="38" t="s">
        <v>584</v>
      </c>
      <c r="AK940" s="38" t="s">
        <v>461</v>
      </c>
      <c r="AL940" s="43"/>
      <c r="AM940" s="38" t="s">
        <v>39</v>
      </c>
      <c r="AN940" s="38" t="s">
        <v>50</v>
      </c>
      <c r="AO940" s="44">
        <v>0</v>
      </c>
      <c r="AP940" s="39">
        <v>44827.601261574076</v>
      </c>
      <c r="AQ940" s="45" t="s">
        <v>56</v>
      </c>
      <c r="AR940">
        <f t="shared" si="59"/>
        <v>8</v>
      </c>
      <c r="AS940" s="35">
        <v>0.34166666666666662</v>
      </c>
    </row>
    <row r="941" spans="1:45" ht="24" customHeight="1">
      <c r="A941" s="10" t="s">
        <v>35</v>
      </c>
      <c r="B941" s="10" t="s">
        <v>1527</v>
      </c>
      <c r="C941" s="42">
        <v>44827.354166666664</v>
      </c>
      <c r="D941" s="42">
        <v>44827.345138888886</v>
      </c>
      <c r="E941" s="10">
        <v>2022</v>
      </c>
      <c r="F941" s="10">
        <f t="shared" si="56"/>
        <v>9</v>
      </c>
      <c r="G941" s="10">
        <f t="shared" si="57"/>
        <v>23</v>
      </c>
      <c r="H941" s="50">
        <f t="shared" si="58"/>
        <v>0.34513888888888888</v>
      </c>
      <c r="I941" s="40" t="s">
        <v>37</v>
      </c>
      <c r="J941" s="40" t="s">
        <v>3849</v>
      </c>
      <c r="K941" s="37">
        <v>12070</v>
      </c>
      <c r="L941" s="41">
        <v>44839.345567129632</v>
      </c>
      <c r="M941" s="40" t="s">
        <v>3850</v>
      </c>
      <c r="N941" s="40" t="s">
        <v>45</v>
      </c>
      <c r="O941" s="41">
        <v>44827.350370370368</v>
      </c>
      <c r="P941" s="40" t="s">
        <v>40</v>
      </c>
      <c r="Q941" s="40" t="s">
        <v>56</v>
      </c>
      <c r="R941" s="37">
        <v>1</v>
      </c>
      <c r="S941" s="40" t="s">
        <v>429</v>
      </c>
      <c r="T941" s="37">
        <v>1</v>
      </c>
      <c r="U941" s="40" t="s">
        <v>56</v>
      </c>
      <c r="V941" s="37">
        <v>5734</v>
      </c>
      <c r="W941" s="40" t="s">
        <v>3410</v>
      </c>
      <c r="X941" s="40" t="s">
        <v>3411</v>
      </c>
      <c r="Y941" s="40" t="s">
        <v>45</v>
      </c>
      <c r="Z941" s="40" t="s">
        <v>3851</v>
      </c>
      <c r="AA941" s="41">
        <v>44827.354560185187</v>
      </c>
      <c r="AB941" s="40" t="s">
        <v>223</v>
      </c>
      <c r="AC941" s="10" t="str">
        <f>VLOOKUP(Data!$AB941,Name!$B:$F,2,FALSE)</f>
        <v>IT Support</v>
      </c>
      <c r="AD941" s="10" t="str">
        <f>VLOOKUP(Data!$AB941,Name!$B:$F,3,FALSE)</f>
        <v>Point IT</v>
      </c>
      <c r="AE941" s="10" t="str">
        <f>VLOOKUP(Data!$AB941,Name!$B:$F,4,FALSE)</f>
        <v>Second tier</v>
      </c>
      <c r="AF941" s="10" t="str">
        <f>VLOOKUP(Data!$AB941,Name!$B:$F,5,FALSE)</f>
        <v>Onsite</v>
      </c>
      <c r="AG941" s="40" t="s">
        <v>47</v>
      </c>
      <c r="AH941" s="40" t="s">
        <v>48</v>
      </c>
      <c r="AI941" s="40" t="s">
        <v>455</v>
      </c>
      <c r="AJ941" s="40" t="s">
        <v>3852</v>
      </c>
      <c r="AK941" s="40" t="s">
        <v>527</v>
      </c>
      <c r="AL941" s="46"/>
      <c r="AM941" s="40" t="s">
        <v>39</v>
      </c>
      <c r="AN941" s="40" t="s">
        <v>50</v>
      </c>
      <c r="AO941" s="47">
        <v>0</v>
      </c>
      <c r="AP941" s="41">
        <v>44827.354560185187</v>
      </c>
      <c r="AQ941" s="48" t="s">
        <v>56</v>
      </c>
      <c r="AR941">
        <f t="shared" si="59"/>
        <v>8</v>
      </c>
      <c r="AS941" s="35">
        <v>0.34513888888888888</v>
      </c>
    </row>
    <row r="942" spans="1:45" ht="24" hidden="1" customHeight="1">
      <c r="A942" s="10" t="s">
        <v>35</v>
      </c>
      <c r="B942" s="10" t="s">
        <v>178</v>
      </c>
      <c r="C942" s="42">
        <v>44827.601388888892</v>
      </c>
      <c r="D942" s="42">
        <v>44827.345833333333</v>
      </c>
      <c r="E942" s="10">
        <v>2022</v>
      </c>
      <c r="F942" s="10">
        <f t="shared" si="56"/>
        <v>9</v>
      </c>
      <c r="G942" s="10">
        <f t="shared" si="57"/>
        <v>23</v>
      </c>
      <c r="H942" s="50">
        <f t="shared" si="58"/>
        <v>0.34583333333333338</v>
      </c>
      <c r="I942" s="38" t="s">
        <v>37</v>
      </c>
      <c r="J942" s="38" t="s">
        <v>3853</v>
      </c>
      <c r="K942" s="36">
        <v>12071</v>
      </c>
      <c r="L942" s="39">
        <v>44839.562442129631</v>
      </c>
      <c r="M942" s="38" t="s">
        <v>38</v>
      </c>
      <c r="N942" s="38" t="s">
        <v>39</v>
      </c>
      <c r="O942" s="39"/>
      <c r="P942" s="38" t="s">
        <v>40</v>
      </c>
      <c r="Q942" s="38" t="s">
        <v>56</v>
      </c>
      <c r="R942" s="36">
        <v>1</v>
      </c>
      <c r="S942" s="38" t="s">
        <v>54</v>
      </c>
      <c r="T942" s="36">
        <v>0</v>
      </c>
      <c r="U942" s="38" t="s">
        <v>56</v>
      </c>
      <c r="V942" s="36">
        <v>3201</v>
      </c>
      <c r="W942" s="38" t="s">
        <v>324</v>
      </c>
      <c r="X942" s="38" t="s">
        <v>325</v>
      </c>
      <c r="Y942" s="38" t="s">
        <v>45</v>
      </c>
      <c r="Z942" s="38" t="s">
        <v>3854</v>
      </c>
      <c r="AA942" s="39">
        <v>44827.386342592596</v>
      </c>
      <c r="AB942" s="38" t="s">
        <v>94</v>
      </c>
      <c r="AC942" s="10" t="str">
        <f>VLOOKUP(Data!$AB942,Name!$B:$F,2,FALSE)</f>
        <v>IT Support</v>
      </c>
      <c r="AD942" s="10" t="str">
        <f>VLOOKUP(Data!$AB942,Name!$B:$F,3,FALSE)</f>
        <v>Point IT</v>
      </c>
      <c r="AE942" s="10" t="str">
        <f>VLOOKUP(Data!$AB942,Name!$B:$F,4,FALSE)</f>
        <v>Second tier</v>
      </c>
      <c r="AF942" s="10" t="str">
        <f>VLOOKUP(Data!$AB942,Name!$B:$F,5,FALSE)</f>
        <v>Onsite</v>
      </c>
      <c r="AG942" s="38" t="s">
        <v>47</v>
      </c>
      <c r="AH942" s="38" t="s">
        <v>48</v>
      </c>
      <c r="AI942" s="38" t="s">
        <v>182</v>
      </c>
      <c r="AJ942" s="38" t="s">
        <v>3855</v>
      </c>
      <c r="AK942" s="38" t="s">
        <v>1746</v>
      </c>
      <c r="AL942" s="43"/>
      <c r="AM942" s="38" t="s">
        <v>39</v>
      </c>
      <c r="AN942" s="38" t="s">
        <v>53</v>
      </c>
      <c r="AO942" s="44">
        <v>0</v>
      </c>
      <c r="AP942" s="39">
        <v>44827.602025462962</v>
      </c>
      <c r="AQ942" s="45" t="s">
        <v>56</v>
      </c>
      <c r="AR942">
        <f t="shared" si="59"/>
        <v>8</v>
      </c>
      <c r="AS942" s="35">
        <v>0.34583333333333338</v>
      </c>
    </row>
    <row r="943" spans="1:45" ht="24" hidden="1" customHeight="1">
      <c r="A943" s="10" t="s">
        <v>35</v>
      </c>
      <c r="B943" s="10" t="s">
        <v>73</v>
      </c>
      <c r="C943" s="42">
        <v>44827.644444444442</v>
      </c>
      <c r="D943" s="42">
        <v>44827.354166666664</v>
      </c>
      <c r="E943" s="10">
        <v>2022</v>
      </c>
      <c r="F943" s="10">
        <f t="shared" si="56"/>
        <v>9</v>
      </c>
      <c r="G943" s="10">
        <f t="shared" si="57"/>
        <v>23</v>
      </c>
      <c r="H943" s="50">
        <f t="shared" si="58"/>
        <v>0.35416666666666669</v>
      </c>
      <c r="I943" s="40" t="s">
        <v>37</v>
      </c>
      <c r="J943" s="40" t="s">
        <v>3856</v>
      </c>
      <c r="K943" s="37">
        <v>12072</v>
      </c>
      <c r="L943" s="41">
        <v>44839.385254629633</v>
      </c>
      <c r="M943" s="40" t="s">
        <v>38</v>
      </c>
      <c r="N943" s="40" t="s">
        <v>39</v>
      </c>
      <c r="O943" s="41"/>
      <c r="P943" s="40" t="s">
        <v>40</v>
      </c>
      <c r="Q943" s="40" t="s">
        <v>56</v>
      </c>
      <c r="R943" s="37">
        <v>1</v>
      </c>
      <c r="S943" s="40" t="s">
        <v>82</v>
      </c>
      <c r="T943" s="37">
        <v>0</v>
      </c>
      <c r="U943" s="40" t="s">
        <v>56</v>
      </c>
      <c r="V943" s="37">
        <v>6133</v>
      </c>
      <c r="W943" s="40" t="s">
        <v>426</v>
      </c>
      <c r="X943" s="40" t="s">
        <v>3322</v>
      </c>
      <c r="Y943" s="40" t="s">
        <v>45</v>
      </c>
      <c r="Z943" s="40" t="s">
        <v>3857</v>
      </c>
      <c r="AA943" s="41">
        <v>44827.614351851851</v>
      </c>
      <c r="AB943" s="40" t="s">
        <v>59</v>
      </c>
      <c r="AC943" s="10" t="str">
        <f>VLOOKUP(Data!$AB943,Name!$B:$F,2,FALSE)</f>
        <v>PC Team</v>
      </c>
      <c r="AD943" s="10" t="str">
        <f>VLOOKUP(Data!$AB943,Name!$B:$F,3,FALSE)</f>
        <v>7Sense (Lenovo)</v>
      </c>
      <c r="AE943" s="10" t="str">
        <f>VLOOKUP(Data!$AB943,Name!$B:$F,4,FALSE)</f>
        <v>Second tier</v>
      </c>
      <c r="AF943" s="10" t="str">
        <f>VLOOKUP(Data!$AB943,Name!$B:$F,5,FALSE)</f>
        <v>Onsite</v>
      </c>
      <c r="AG943" s="40" t="s">
        <v>47</v>
      </c>
      <c r="AH943" s="40" t="s">
        <v>48</v>
      </c>
      <c r="AI943" s="40" t="s">
        <v>77</v>
      </c>
      <c r="AJ943" s="40" t="s">
        <v>3858</v>
      </c>
      <c r="AK943" s="40" t="s">
        <v>3859</v>
      </c>
      <c r="AL943" s="46"/>
      <c r="AM943" s="40" t="s">
        <v>39</v>
      </c>
      <c r="AN943" s="40" t="s">
        <v>50</v>
      </c>
      <c r="AO943" s="47">
        <v>0</v>
      </c>
      <c r="AP943" s="41">
        <v>44827.644965277781</v>
      </c>
      <c r="AQ943" s="48" t="s">
        <v>56</v>
      </c>
      <c r="AR943">
        <f t="shared" si="59"/>
        <v>8</v>
      </c>
      <c r="AS943" s="35">
        <v>0.35416666666666669</v>
      </c>
    </row>
    <row r="944" spans="1:45" ht="24" hidden="1" customHeight="1">
      <c r="A944" s="10" t="s">
        <v>35</v>
      </c>
      <c r="B944" s="10" t="s">
        <v>73</v>
      </c>
      <c r="C944" s="42">
        <v>44831.470138888886</v>
      </c>
      <c r="D944" s="42">
        <v>44827.376388888886</v>
      </c>
      <c r="E944" s="10">
        <v>2022</v>
      </c>
      <c r="F944" s="10">
        <f t="shared" si="56"/>
        <v>9</v>
      </c>
      <c r="G944" s="10">
        <f t="shared" si="57"/>
        <v>23</v>
      </c>
      <c r="H944" s="50">
        <f t="shared" si="58"/>
        <v>0.37638888888888888</v>
      </c>
      <c r="I944" s="38" t="s">
        <v>37</v>
      </c>
      <c r="J944" s="38" t="s">
        <v>3860</v>
      </c>
      <c r="K944" s="36">
        <v>12073</v>
      </c>
      <c r="L944" s="39">
        <v>44840.600046296298</v>
      </c>
      <c r="M944" s="38" t="s">
        <v>38</v>
      </c>
      <c r="N944" s="38" t="s">
        <v>39</v>
      </c>
      <c r="O944" s="39"/>
      <c r="P944" s="38" t="s">
        <v>40</v>
      </c>
      <c r="Q944" s="38" t="s">
        <v>56</v>
      </c>
      <c r="R944" s="36">
        <v>2</v>
      </c>
      <c r="S944" s="38" t="s">
        <v>42</v>
      </c>
      <c r="T944" s="36">
        <v>0</v>
      </c>
      <c r="U944" s="38" t="s">
        <v>56</v>
      </c>
      <c r="V944" s="36">
        <v>6732</v>
      </c>
      <c r="W944" s="38" t="s">
        <v>322</v>
      </c>
      <c r="X944" s="38" t="s">
        <v>323</v>
      </c>
      <c r="Y944" s="38" t="s">
        <v>45</v>
      </c>
      <c r="Z944" s="38" t="s">
        <v>3861</v>
      </c>
      <c r="AA944" s="39">
        <v>44830.679074074076</v>
      </c>
      <c r="AB944" s="38" t="s">
        <v>59</v>
      </c>
      <c r="AC944" s="10" t="str">
        <f>VLOOKUP(Data!$AB944,Name!$B:$F,2,FALSE)</f>
        <v>PC Team</v>
      </c>
      <c r="AD944" s="10" t="str">
        <f>VLOOKUP(Data!$AB944,Name!$B:$F,3,FALSE)</f>
        <v>7Sense (Lenovo)</v>
      </c>
      <c r="AE944" s="10" t="str">
        <f>VLOOKUP(Data!$AB944,Name!$B:$F,4,FALSE)</f>
        <v>Second tier</v>
      </c>
      <c r="AF944" s="10" t="str">
        <f>VLOOKUP(Data!$AB944,Name!$B:$F,5,FALSE)</f>
        <v>Onsite</v>
      </c>
      <c r="AG944" s="38" t="s">
        <v>47</v>
      </c>
      <c r="AH944" s="38" t="s">
        <v>48</v>
      </c>
      <c r="AI944" s="38" t="s">
        <v>105</v>
      </c>
      <c r="AJ944" s="38" t="s">
        <v>3860</v>
      </c>
      <c r="AK944" s="38" t="s">
        <v>485</v>
      </c>
      <c r="AL944" s="43"/>
      <c r="AM944" s="38" t="s">
        <v>39</v>
      </c>
      <c r="AN944" s="38" t="s">
        <v>50</v>
      </c>
      <c r="AO944" s="44">
        <v>0</v>
      </c>
      <c r="AP944" s="39">
        <v>44831.470185185186</v>
      </c>
      <c r="AQ944" s="45" t="s">
        <v>56</v>
      </c>
      <c r="AR944">
        <f t="shared" si="59"/>
        <v>9</v>
      </c>
      <c r="AS944" s="35">
        <v>0.37638888888888888</v>
      </c>
    </row>
    <row r="945" spans="1:45" ht="24" hidden="1" customHeight="1">
      <c r="A945" s="10" t="s">
        <v>35</v>
      </c>
      <c r="B945" s="10" t="s">
        <v>178</v>
      </c>
      <c r="C945" s="42">
        <v>44830.401388888888</v>
      </c>
      <c r="D945" s="42">
        <v>44827.378472222219</v>
      </c>
      <c r="E945" s="10">
        <v>2022</v>
      </c>
      <c r="F945" s="10">
        <f t="shared" si="56"/>
        <v>9</v>
      </c>
      <c r="G945" s="10">
        <f t="shared" si="57"/>
        <v>23</v>
      </c>
      <c r="H945" s="50">
        <f t="shared" si="58"/>
        <v>0.37847222222222227</v>
      </c>
      <c r="I945" s="40" t="s">
        <v>37</v>
      </c>
      <c r="J945" s="40" t="s">
        <v>39</v>
      </c>
      <c r="K945" s="37">
        <v>12074</v>
      </c>
      <c r="L945" s="41">
        <v>44832.596944444442</v>
      </c>
      <c r="M945" s="40" t="s">
        <v>3862</v>
      </c>
      <c r="N945" s="40" t="s">
        <v>45</v>
      </c>
      <c r="O945" s="41">
        <v>44827.446481481478</v>
      </c>
      <c r="P945" s="40" t="s">
        <v>40</v>
      </c>
      <c r="Q945" s="40" t="s">
        <v>56</v>
      </c>
      <c r="R945" s="37">
        <v>1</v>
      </c>
      <c r="S945" s="40" t="s">
        <v>179</v>
      </c>
      <c r="T945" s="37">
        <v>1</v>
      </c>
      <c r="U945" s="40" t="s">
        <v>41</v>
      </c>
      <c r="V945" s="37">
        <v>8546</v>
      </c>
      <c r="W945" s="40" t="s">
        <v>2300</v>
      </c>
      <c r="X945" s="40" t="s">
        <v>2301</v>
      </c>
      <c r="Y945" s="40" t="s">
        <v>45</v>
      </c>
      <c r="Z945" s="40" t="s">
        <v>3863</v>
      </c>
      <c r="AA945" s="41">
        <v>44828.378321759257</v>
      </c>
      <c r="AB945" s="40" t="s">
        <v>85</v>
      </c>
      <c r="AC945" s="10" t="str">
        <f>VLOOKUP(Data!$AB945,Name!$B:$F,2,FALSE)</f>
        <v>IT Support</v>
      </c>
      <c r="AD945" s="10" t="str">
        <f>VLOOKUP(Data!$AB945,Name!$B:$F,3,FALSE)</f>
        <v>Point IT</v>
      </c>
      <c r="AE945" s="10" t="str">
        <f>VLOOKUP(Data!$AB945,Name!$B:$F,4,FALSE)</f>
        <v>Second tier</v>
      </c>
      <c r="AF945" s="10" t="str">
        <f>VLOOKUP(Data!$AB945,Name!$B:$F,5,FALSE)</f>
        <v>Onsite</v>
      </c>
      <c r="AG945" s="40" t="s">
        <v>47</v>
      </c>
      <c r="AH945" s="40" t="s">
        <v>48</v>
      </c>
      <c r="AI945" s="40" t="s">
        <v>182</v>
      </c>
      <c r="AJ945" s="40" t="s">
        <v>3864</v>
      </c>
      <c r="AK945" s="40" t="s">
        <v>485</v>
      </c>
      <c r="AL945" s="46"/>
      <c r="AM945" s="40" t="s">
        <v>39</v>
      </c>
      <c r="AN945" s="40" t="s">
        <v>53</v>
      </c>
      <c r="AO945" s="47">
        <v>0</v>
      </c>
      <c r="AP945" s="41">
        <v>44830.401805555557</v>
      </c>
      <c r="AQ945" s="48" t="s">
        <v>41</v>
      </c>
      <c r="AR945">
        <f t="shared" si="59"/>
        <v>9</v>
      </c>
      <c r="AS945" s="35">
        <v>0.37847222222222227</v>
      </c>
    </row>
    <row r="946" spans="1:45" ht="24" hidden="1" customHeight="1">
      <c r="A946" s="10" t="s">
        <v>35</v>
      </c>
      <c r="B946" s="10" t="s">
        <v>737</v>
      </c>
      <c r="C946" s="10"/>
      <c r="D946" s="42">
        <v>44827.379861111112</v>
      </c>
      <c r="E946" s="10">
        <v>2022</v>
      </c>
      <c r="F946" s="10">
        <f t="shared" si="56"/>
        <v>9</v>
      </c>
      <c r="G946" s="10">
        <f t="shared" si="57"/>
        <v>23</v>
      </c>
      <c r="H946" s="50">
        <f t="shared" si="58"/>
        <v>0.37986111111111115</v>
      </c>
      <c r="I946" s="38" t="s">
        <v>37</v>
      </c>
      <c r="J946" s="38" t="s">
        <v>39</v>
      </c>
      <c r="K946" s="36">
        <v>12075</v>
      </c>
      <c r="L946" s="39">
        <v>44831.630543981482</v>
      </c>
      <c r="M946" s="38" t="s">
        <v>38</v>
      </c>
      <c r="N946" s="38" t="s">
        <v>39</v>
      </c>
      <c r="O946" s="39"/>
      <c r="P946" s="38" t="s">
        <v>40</v>
      </c>
      <c r="Q946" s="38" t="s">
        <v>56</v>
      </c>
      <c r="R946" s="36">
        <v>1</v>
      </c>
      <c r="S946" s="38" t="s">
        <v>948</v>
      </c>
      <c r="T946" s="36">
        <v>0</v>
      </c>
      <c r="U946" s="38" t="s">
        <v>41</v>
      </c>
      <c r="V946" s="36">
        <v>8135</v>
      </c>
      <c r="W946" s="38" t="s">
        <v>334</v>
      </c>
      <c r="X946" s="38" t="s">
        <v>335</v>
      </c>
      <c r="Y946" s="38" t="s">
        <v>39</v>
      </c>
      <c r="Z946" s="38" t="s">
        <v>39</v>
      </c>
      <c r="AA946" s="39"/>
      <c r="AB946" s="38" t="s">
        <v>594</v>
      </c>
      <c r="AC946" s="10" t="str">
        <f>VLOOKUP(Data!$AB946,Name!$B:$F,2,FALSE)</f>
        <v>Application Support</v>
      </c>
      <c r="AD946" s="10" t="str">
        <f>VLOOKUP(Data!$AB946,Name!$B:$F,3,FALSE)</f>
        <v>CRA</v>
      </c>
      <c r="AE946" s="10" t="str">
        <f>VLOOKUP(Data!$AB946,Name!$B:$F,4,FALSE)</f>
        <v>Second tier</v>
      </c>
      <c r="AF946" s="10" t="str">
        <f>VLOOKUP(Data!$AB946,Name!$B:$F,5,FALSE)</f>
        <v>Second tier</v>
      </c>
      <c r="AG946" s="38" t="s">
        <v>47</v>
      </c>
      <c r="AH946" s="38" t="s">
        <v>160</v>
      </c>
      <c r="AI946" s="38" t="s">
        <v>920</v>
      </c>
      <c r="AJ946" s="38" t="s">
        <v>671</v>
      </c>
      <c r="AK946" s="38" t="s">
        <v>496</v>
      </c>
      <c r="AL946" s="43"/>
      <c r="AM946" s="38" t="s">
        <v>39</v>
      </c>
      <c r="AN946" s="38" t="s">
        <v>53</v>
      </c>
      <c r="AO946" s="44">
        <v>0</v>
      </c>
      <c r="AP946" s="39">
        <v>44832.634386574071</v>
      </c>
      <c r="AQ946" s="45" t="s">
        <v>56</v>
      </c>
      <c r="AR946">
        <f t="shared" si="59"/>
        <v>9</v>
      </c>
      <c r="AS946" s="35">
        <v>0.37986111111111115</v>
      </c>
    </row>
    <row r="947" spans="1:45" ht="24" hidden="1" customHeight="1">
      <c r="A947" s="10" t="s">
        <v>35</v>
      </c>
      <c r="B947" s="10" t="s">
        <v>171</v>
      </c>
      <c r="C947" s="42">
        <v>44827.645138888889</v>
      </c>
      <c r="D947" s="42">
        <v>44827.380555555559</v>
      </c>
      <c r="E947" s="10">
        <v>2022</v>
      </c>
      <c r="F947" s="10">
        <f t="shared" si="56"/>
        <v>9</v>
      </c>
      <c r="G947" s="10">
        <f t="shared" si="57"/>
        <v>23</v>
      </c>
      <c r="H947" s="50">
        <f t="shared" si="58"/>
        <v>0.38055555555555554</v>
      </c>
      <c r="I947" s="40" t="s">
        <v>37</v>
      </c>
      <c r="J947" s="40" t="s">
        <v>3865</v>
      </c>
      <c r="K947" s="37">
        <v>12076</v>
      </c>
      <c r="L947" s="41">
        <v>44839.40452546296</v>
      </c>
      <c r="M947" s="40" t="s">
        <v>38</v>
      </c>
      <c r="N947" s="40" t="s">
        <v>39</v>
      </c>
      <c r="O947" s="41"/>
      <c r="P947" s="40" t="s">
        <v>40</v>
      </c>
      <c r="Q947" s="40" t="s">
        <v>56</v>
      </c>
      <c r="R947" s="37">
        <v>1</v>
      </c>
      <c r="S947" s="40" t="s">
        <v>42</v>
      </c>
      <c r="T947" s="37">
        <v>0</v>
      </c>
      <c r="U947" s="40" t="s">
        <v>56</v>
      </c>
      <c r="V947" s="37">
        <v>6420</v>
      </c>
      <c r="W947" s="40" t="s">
        <v>723</v>
      </c>
      <c r="X947" s="40" t="s">
        <v>724</v>
      </c>
      <c r="Y947" s="40" t="s">
        <v>45</v>
      </c>
      <c r="Z947" s="40" t="s">
        <v>3866</v>
      </c>
      <c r="AA947" s="41">
        <v>44827.621828703705</v>
      </c>
      <c r="AB947" s="40" t="s">
        <v>59</v>
      </c>
      <c r="AC947" s="10" t="str">
        <f>VLOOKUP(Data!$AB947,Name!$B:$F,2,FALSE)</f>
        <v>PC Team</v>
      </c>
      <c r="AD947" s="10" t="str">
        <f>VLOOKUP(Data!$AB947,Name!$B:$F,3,FALSE)</f>
        <v>7Sense (Lenovo)</v>
      </c>
      <c r="AE947" s="10" t="str">
        <f>VLOOKUP(Data!$AB947,Name!$B:$F,4,FALSE)</f>
        <v>Second tier</v>
      </c>
      <c r="AF947" s="10" t="str">
        <f>VLOOKUP(Data!$AB947,Name!$B:$F,5,FALSE)</f>
        <v>Onsite</v>
      </c>
      <c r="AG947" s="40" t="s">
        <v>47</v>
      </c>
      <c r="AH947" s="40" t="s">
        <v>48</v>
      </c>
      <c r="AI947" s="40" t="s">
        <v>220</v>
      </c>
      <c r="AJ947" s="40" t="s">
        <v>3867</v>
      </c>
      <c r="AK947" s="40" t="s">
        <v>725</v>
      </c>
      <c r="AL947" s="46"/>
      <c r="AM947" s="40" t="s">
        <v>39</v>
      </c>
      <c r="AN947" s="40" t="s">
        <v>50</v>
      </c>
      <c r="AO947" s="47">
        <v>0</v>
      </c>
      <c r="AP947" s="41">
        <v>44827.645497685182</v>
      </c>
      <c r="AQ947" s="48" t="s">
        <v>56</v>
      </c>
      <c r="AR947">
        <f t="shared" si="59"/>
        <v>9</v>
      </c>
      <c r="AS947" s="35">
        <v>0.38055555555555554</v>
      </c>
    </row>
    <row r="948" spans="1:45" ht="24" hidden="1" customHeight="1">
      <c r="A948" s="10" t="s">
        <v>35</v>
      </c>
      <c r="B948" s="10" t="s">
        <v>737</v>
      </c>
      <c r="C948" s="10"/>
      <c r="D948" s="42">
        <v>44827.385416666664</v>
      </c>
      <c r="E948" s="10">
        <v>2022</v>
      </c>
      <c r="F948" s="10">
        <f t="shared" si="56"/>
        <v>9</v>
      </c>
      <c r="G948" s="10">
        <f t="shared" si="57"/>
        <v>23</v>
      </c>
      <c r="H948" s="50">
        <f t="shared" si="58"/>
        <v>0.38541666666666669</v>
      </c>
      <c r="I948" s="38" t="s">
        <v>37</v>
      </c>
      <c r="J948" s="38" t="s">
        <v>39</v>
      </c>
      <c r="K948" s="36">
        <v>12077</v>
      </c>
      <c r="L948" s="39">
        <v>44835.635416666664</v>
      </c>
      <c r="M948" s="38" t="s">
        <v>38</v>
      </c>
      <c r="N948" s="38" t="s">
        <v>39</v>
      </c>
      <c r="O948" s="39"/>
      <c r="P948" s="38" t="s">
        <v>40</v>
      </c>
      <c r="Q948" s="38" t="s">
        <v>56</v>
      </c>
      <c r="R948" s="36">
        <v>1</v>
      </c>
      <c r="S948" s="38" t="s">
        <v>948</v>
      </c>
      <c r="T948" s="36">
        <v>0</v>
      </c>
      <c r="U948" s="38" t="s">
        <v>41</v>
      </c>
      <c r="V948" s="36">
        <v>8135</v>
      </c>
      <c r="W948" s="38" t="s">
        <v>334</v>
      </c>
      <c r="X948" s="38" t="s">
        <v>335</v>
      </c>
      <c r="Y948" s="38" t="s">
        <v>39</v>
      </c>
      <c r="Z948" s="38" t="s">
        <v>39</v>
      </c>
      <c r="AA948" s="39"/>
      <c r="AB948" s="38" t="s">
        <v>594</v>
      </c>
      <c r="AC948" s="10" t="str">
        <f>VLOOKUP(Data!$AB948,Name!$B:$F,2,FALSE)</f>
        <v>Application Support</v>
      </c>
      <c r="AD948" s="10" t="str">
        <f>VLOOKUP(Data!$AB948,Name!$B:$F,3,FALSE)</f>
        <v>CRA</v>
      </c>
      <c r="AE948" s="10" t="str">
        <f>VLOOKUP(Data!$AB948,Name!$B:$F,4,FALSE)</f>
        <v>Second tier</v>
      </c>
      <c r="AF948" s="10" t="str">
        <f>VLOOKUP(Data!$AB948,Name!$B:$F,5,FALSE)</f>
        <v>Second tier</v>
      </c>
      <c r="AG948" s="38" t="s">
        <v>47</v>
      </c>
      <c r="AH948" s="38" t="s">
        <v>160</v>
      </c>
      <c r="AI948" s="38" t="s">
        <v>920</v>
      </c>
      <c r="AJ948" s="38" t="s">
        <v>671</v>
      </c>
      <c r="AK948" s="38" t="s">
        <v>496</v>
      </c>
      <c r="AL948" s="43"/>
      <c r="AM948" s="38" t="s">
        <v>39</v>
      </c>
      <c r="AN948" s="38" t="s">
        <v>53</v>
      </c>
      <c r="AO948" s="44">
        <v>0</v>
      </c>
      <c r="AP948" s="39">
        <v>44832.639502314814</v>
      </c>
      <c r="AQ948" s="45" t="s">
        <v>56</v>
      </c>
      <c r="AR948">
        <f t="shared" si="59"/>
        <v>9</v>
      </c>
      <c r="AS948" s="35">
        <v>0.38541666666666669</v>
      </c>
    </row>
    <row r="949" spans="1:45" ht="24" hidden="1" customHeight="1">
      <c r="A949" s="10" t="s">
        <v>35</v>
      </c>
      <c r="B949" s="10" t="s">
        <v>737</v>
      </c>
      <c r="C949" s="10"/>
      <c r="D949" s="42">
        <v>44827.386111111111</v>
      </c>
      <c r="E949" s="10">
        <v>2022</v>
      </c>
      <c r="F949" s="10">
        <f t="shared" si="56"/>
        <v>9</v>
      </c>
      <c r="G949" s="10">
        <f t="shared" si="57"/>
        <v>23</v>
      </c>
      <c r="H949" s="50">
        <f t="shared" si="58"/>
        <v>0.38611111111111113</v>
      </c>
      <c r="I949" s="40" t="s">
        <v>37</v>
      </c>
      <c r="J949" s="40" t="s">
        <v>39</v>
      </c>
      <c r="K949" s="37">
        <v>12078</v>
      </c>
      <c r="L949" s="41">
        <v>44835.625</v>
      </c>
      <c r="M949" s="40" t="s">
        <v>38</v>
      </c>
      <c r="N949" s="40" t="s">
        <v>39</v>
      </c>
      <c r="O949" s="41"/>
      <c r="P949" s="40" t="s">
        <v>40</v>
      </c>
      <c r="Q949" s="40" t="s">
        <v>56</v>
      </c>
      <c r="R949" s="37">
        <v>1</v>
      </c>
      <c r="S949" s="40" t="s">
        <v>948</v>
      </c>
      <c r="T949" s="37">
        <v>0</v>
      </c>
      <c r="U949" s="40" t="s">
        <v>41</v>
      </c>
      <c r="V949" s="37">
        <v>8135</v>
      </c>
      <c r="W949" s="40" t="s">
        <v>334</v>
      </c>
      <c r="X949" s="40" t="s">
        <v>335</v>
      </c>
      <c r="Y949" s="40" t="s">
        <v>39</v>
      </c>
      <c r="Z949" s="40" t="s">
        <v>39</v>
      </c>
      <c r="AA949" s="41"/>
      <c r="AB949" s="40" t="s">
        <v>594</v>
      </c>
      <c r="AC949" s="10" t="str">
        <f>VLOOKUP(Data!$AB949,Name!$B:$F,2,FALSE)</f>
        <v>Application Support</v>
      </c>
      <c r="AD949" s="10" t="str">
        <f>VLOOKUP(Data!$AB949,Name!$B:$F,3,FALSE)</f>
        <v>CRA</v>
      </c>
      <c r="AE949" s="10" t="str">
        <f>VLOOKUP(Data!$AB949,Name!$B:$F,4,FALSE)</f>
        <v>Second tier</v>
      </c>
      <c r="AF949" s="10" t="str">
        <f>VLOOKUP(Data!$AB949,Name!$B:$F,5,FALSE)</f>
        <v>Second tier</v>
      </c>
      <c r="AG949" s="40" t="s">
        <v>47</v>
      </c>
      <c r="AH949" s="40" t="s">
        <v>160</v>
      </c>
      <c r="AI949" s="40" t="s">
        <v>920</v>
      </c>
      <c r="AJ949" s="40" t="s">
        <v>671</v>
      </c>
      <c r="AK949" s="40" t="s">
        <v>496</v>
      </c>
      <c r="AL949" s="46"/>
      <c r="AM949" s="40" t="s">
        <v>39</v>
      </c>
      <c r="AN949" s="40" t="s">
        <v>53</v>
      </c>
      <c r="AO949" s="47">
        <v>0</v>
      </c>
      <c r="AP949" s="41">
        <v>44832.659432870372</v>
      </c>
      <c r="AQ949" s="48" t="s">
        <v>56</v>
      </c>
      <c r="AR949">
        <f t="shared" si="59"/>
        <v>9</v>
      </c>
      <c r="AS949" s="35">
        <v>0.38611111111111113</v>
      </c>
    </row>
    <row r="950" spans="1:45" ht="24" hidden="1" customHeight="1">
      <c r="A950" s="10" t="s">
        <v>35</v>
      </c>
      <c r="B950" s="10" t="s">
        <v>737</v>
      </c>
      <c r="C950" s="10"/>
      <c r="D950" s="42">
        <v>44827.386805555558</v>
      </c>
      <c r="E950" s="10">
        <v>2022</v>
      </c>
      <c r="F950" s="10">
        <f t="shared" si="56"/>
        <v>9</v>
      </c>
      <c r="G950" s="10">
        <f t="shared" si="57"/>
        <v>23</v>
      </c>
      <c r="H950" s="50">
        <f t="shared" si="58"/>
        <v>0.38680555555555557</v>
      </c>
      <c r="I950" s="38" t="s">
        <v>37</v>
      </c>
      <c r="J950" s="38" t="s">
        <v>39</v>
      </c>
      <c r="K950" s="36">
        <v>12079</v>
      </c>
      <c r="L950" s="39">
        <v>44835.625</v>
      </c>
      <c r="M950" s="38" t="s">
        <v>38</v>
      </c>
      <c r="N950" s="38" t="s">
        <v>39</v>
      </c>
      <c r="O950" s="39"/>
      <c r="P950" s="38" t="s">
        <v>40</v>
      </c>
      <c r="Q950" s="38" t="s">
        <v>56</v>
      </c>
      <c r="R950" s="36">
        <v>1</v>
      </c>
      <c r="S950" s="38" t="s">
        <v>948</v>
      </c>
      <c r="T950" s="36">
        <v>0</v>
      </c>
      <c r="U950" s="38" t="s">
        <v>41</v>
      </c>
      <c r="V950" s="36">
        <v>8135</v>
      </c>
      <c r="W950" s="38" t="s">
        <v>334</v>
      </c>
      <c r="X950" s="38" t="s">
        <v>335</v>
      </c>
      <c r="Y950" s="38" t="s">
        <v>39</v>
      </c>
      <c r="Z950" s="38" t="s">
        <v>39</v>
      </c>
      <c r="AA950" s="39"/>
      <c r="AB950" s="38" t="s">
        <v>594</v>
      </c>
      <c r="AC950" s="10" t="str">
        <f>VLOOKUP(Data!$AB950,Name!$B:$F,2,FALSE)</f>
        <v>Application Support</v>
      </c>
      <c r="AD950" s="10" t="str">
        <f>VLOOKUP(Data!$AB950,Name!$B:$F,3,FALSE)</f>
        <v>CRA</v>
      </c>
      <c r="AE950" s="10" t="str">
        <f>VLOOKUP(Data!$AB950,Name!$B:$F,4,FALSE)</f>
        <v>Second tier</v>
      </c>
      <c r="AF950" s="10" t="str">
        <f>VLOOKUP(Data!$AB950,Name!$B:$F,5,FALSE)</f>
        <v>Second tier</v>
      </c>
      <c r="AG950" s="38" t="s">
        <v>47</v>
      </c>
      <c r="AH950" s="38" t="s">
        <v>160</v>
      </c>
      <c r="AI950" s="38" t="s">
        <v>920</v>
      </c>
      <c r="AJ950" s="38" t="s">
        <v>671</v>
      </c>
      <c r="AK950" s="38" t="s">
        <v>496</v>
      </c>
      <c r="AL950" s="43"/>
      <c r="AM950" s="38" t="s">
        <v>39</v>
      </c>
      <c r="AN950" s="38" t="s">
        <v>53</v>
      </c>
      <c r="AO950" s="44">
        <v>0</v>
      </c>
      <c r="AP950" s="39">
        <v>44832.640694444446</v>
      </c>
      <c r="AQ950" s="45" t="s">
        <v>56</v>
      </c>
      <c r="AR950">
        <f t="shared" si="59"/>
        <v>9</v>
      </c>
      <c r="AS950" s="35">
        <v>0.38680555555555557</v>
      </c>
    </row>
    <row r="951" spans="1:45" ht="24" hidden="1" customHeight="1">
      <c r="A951" s="10" t="s">
        <v>35</v>
      </c>
      <c r="B951" s="10" t="s">
        <v>36</v>
      </c>
      <c r="C951" s="42">
        <v>44827.695138888892</v>
      </c>
      <c r="D951" s="42">
        <v>44827.401388888888</v>
      </c>
      <c r="E951" s="10">
        <v>2022</v>
      </c>
      <c r="F951" s="10">
        <f t="shared" si="56"/>
        <v>9</v>
      </c>
      <c r="G951" s="10">
        <f t="shared" si="57"/>
        <v>23</v>
      </c>
      <c r="H951" s="50">
        <f t="shared" si="58"/>
        <v>0.40138888888888885</v>
      </c>
      <c r="I951" s="40" t="s">
        <v>37</v>
      </c>
      <c r="J951" s="40" t="s">
        <v>3868</v>
      </c>
      <c r="K951" s="37">
        <v>12080</v>
      </c>
      <c r="L951" s="41">
        <v>44831.659270833334</v>
      </c>
      <c r="M951" s="40" t="s">
        <v>38</v>
      </c>
      <c r="N951" s="40" t="s">
        <v>39</v>
      </c>
      <c r="O951" s="41"/>
      <c r="P951" s="40" t="s">
        <v>40</v>
      </c>
      <c r="Q951" s="40" t="s">
        <v>56</v>
      </c>
      <c r="R951" s="37">
        <v>1</v>
      </c>
      <c r="S951" s="40" t="s">
        <v>42</v>
      </c>
      <c r="T951" s="37">
        <v>0</v>
      </c>
      <c r="U951" s="40" t="s">
        <v>41</v>
      </c>
      <c r="V951" s="37">
        <v>8427</v>
      </c>
      <c r="W951" s="40" t="s">
        <v>486</v>
      </c>
      <c r="X951" s="40" t="s">
        <v>487</v>
      </c>
      <c r="Y951" s="40" t="s">
        <v>45</v>
      </c>
      <c r="Z951" s="40" t="s">
        <v>3869</v>
      </c>
      <c r="AA951" s="41">
        <v>44827.688159722224</v>
      </c>
      <c r="AB951" s="40" t="s">
        <v>58</v>
      </c>
      <c r="AC951" s="10" t="str">
        <f>VLOOKUP(Data!$AB951,Name!$B:$F,2,FALSE)</f>
        <v>IT Support</v>
      </c>
      <c r="AD951" s="10" t="str">
        <f>VLOOKUP(Data!$AB951,Name!$B:$F,3,FALSE)</f>
        <v>Point IT</v>
      </c>
      <c r="AE951" s="10" t="str">
        <f>VLOOKUP(Data!$AB951,Name!$B:$F,4,FALSE)</f>
        <v>Second tier</v>
      </c>
      <c r="AF951" s="10" t="str">
        <f>VLOOKUP(Data!$AB951,Name!$B:$F,5,FALSE)</f>
        <v>Onsite</v>
      </c>
      <c r="AG951" s="40" t="s">
        <v>47</v>
      </c>
      <c r="AH951" s="40" t="s">
        <v>48</v>
      </c>
      <c r="AI951" s="40" t="s">
        <v>118</v>
      </c>
      <c r="AJ951" s="40" t="s">
        <v>3870</v>
      </c>
      <c r="AK951" s="40" t="s">
        <v>1304</v>
      </c>
      <c r="AL951" s="46"/>
      <c r="AM951" s="40" t="s">
        <v>39</v>
      </c>
      <c r="AN951" s="40" t="s">
        <v>50</v>
      </c>
      <c r="AO951" s="47">
        <v>0</v>
      </c>
      <c r="AP951" s="41">
        <v>44827.695381944446</v>
      </c>
      <c r="AQ951" s="48" t="s">
        <v>56</v>
      </c>
      <c r="AR951">
        <f t="shared" si="59"/>
        <v>9</v>
      </c>
      <c r="AS951" s="35">
        <v>0.40138888888888885</v>
      </c>
    </row>
    <row r="952" spans="1:45" ht="24" hidden="1" customHeight="1">
      <c r="A952" s="10" t="s">
        <v>35</v>
      </c>
      <c r="B952" s="10" t="s">
        <v>36</v>
      </c>
      <c r="C952" s="42">
        <v>44827.602083333331</v>
      </c>
      <c r="D952" s="42">
        <v>44827.402083333334</v>
      </c>
      <c r="E952" s="10">
        <v>2022</v>
      </c>
      <c r="F952" s="10">
        <f t="shared" si="56"/>
        <v>9</v>
      </c>
      <c r="G952" s="10">
        <f t="shared" si="57"/>
        <v>23</v>
      </c>
      <c r="H952" s="50">
        <f t="shared" si="58"/>
        <v>0.40208333333333335</v>
      </c>
      <c r="I952" s="38" t="s">
        <v>37</v>
      </c>
      <c r="J952" s="38" t="s">
        <v>3871</v>
      </c>
      <c r="K952" s="36">
        <v>12081</v>
      </c>
      <c r="L952" s="39">
        <v>44839.571539351855</v>
      </c>
      <c r="M952" s="38" t="s">
        <v>38</v>
      </c>
      <c r="N952" s="38" t="s">
        <v>39</v>
      </c>
      <c r="O952" s="39"/>
      <c r="P952" s="38" t="s">
        <v>40</v>
      </c>
      <c r="Q952" s="38" t="s">
        <v>56</v>
      </c>
      <c r="R952" s="36">
        <v>1</v>
      </c>
      <c r="S952" s="38" t="s">
        <v>42</v>
      </c>
      <c r="T952" s="36">
        <v>0</v>
      </c>
      <c r="U952" s="38" t="s">
        <v>56</v>
      </c>
      <c r="V952" s="36">
        <v>865681263</v>
      </c>
      <c r="W952" s="38" t="s">
        <v>3872</v>
      </c>
      <c r="X952" s="38" t="s">
        <v>3873</v>
      </c>
      <c r="Y952" s="38" t="s">
        <v>45</v>
      </c>
      <c r="Z952" s="38" t="s">
        <v>1966</v>
      </c>
      <c r="AA952" s="39">
        <v>44827.43645833333</v>
      </c>
      <c r="AB952" s="38" t="s">
        <v>72</v>
      </c>
      <c r="AC952" s="10" t="str">
        <f>VLOOKUP(Data!$AB952,Name!$B:$F,2,FALSE)</f>
        <v>IT Support</v>
      </c>
      <c r="AD952" s="10" t="str">
        <f>VLOOKUP(Data!$AB952,Name!$B:$F,3,FALSE)</f>
        <v>Point IT</v>
      </c>
      <c r="AE952" s="10" t="str">
        <f>VLOOKUP(Data!$AB952,Name!$B:$F,4,FALSE)</f>
        <v>Second tier</v>
      </c>
      <c r="AF952" s="10" t="str">
        <f>VLOOKUP(Data!$AB952,Name!$B:$F,5,FALSE)</f>
        <v>Onsite</v>
      </c>
      <c r="AG952" s="38" t="s">
        <v>47</v>
      </c>
      <c r="AH952" s="38" t="s">
        <v>48</v>
      </c>
      <c r="AI952" s="38" t="s">
        <v>674</v>
      </c>
      <c r="AJ952" s="38" t="s">
        <v>3874</v>
      </c>
      <c r="AK952" s="38" t="s">
        <v>685</v>
      </c>
      <c r="AL952" s="43"/>
      <c r="AM952" s="38" t="s">
        <v>39</v>
      </c>
      <c r="AN952" s="38" t="s">
        <v>50</v>
      </c>
      <c r="AO952" s="44">
        <v>0</v>
      </c>
      <c r="AP952" s="39">
        <v>44827.604872685188</v>
      </c>
      <c r="AQ952" s="45" t="s">
        <v>56</v>
      </c>
      <c r="AR952">
        <f t="shared" si="59"/>
        <v>9</v>
      </c>
      <c r="AS952" s="35">
        <v>0.40208333333333335</v>
      </c>
    </row>
    <row r="953" spans="1:45" ht="24" hidden="1" customHeight="1">
      <c r="A953" s="10" t="s">
        <v>35</v>
      </c>
      <c r="B953" s="10" t="s">
        <v>73</v>
      </c>
      <c r="C953" s="42">
        <v>44827.695138888892</v>
      </c>
      <c r="D953" s="42">
        <v>44827.40902777778</v>
      </c>
      <c r="E953" s="10">
        <v>2022</v>
      </c>
      <c r="F953" s="10">
        <f t="shared" si="56"/>
        <v>9</v>
      </c>
      <c r="G953" s="10">
        <f t="shared" si="57"/>
        <v>23</v>
      </c>
      <c r="H953" s="50">
        <f t="shared" si="58"/>
        <v>0.40902777777777777</v>
      </c>
      <c r="I953" s="40" t="s">
        <v>37</v>
      </c>
      <c r="J953" s="40" t="s">
        <v>3875</v>
      </c>
      <c r="K953" s="37">
        <v>12082</v>
      </c>
      <c r="L953" s="41">
        <v>44839.417800925927</v>
      </c>
      <c r="M953" s="40" t="s">
        <v>38</v>
      </c>
      <c r="N953" s="40" t="s">
        <v>39</v>
      </c>
      <c r="O953" s="41"/>
      <c r="P953" s="40" t="s">
        <v>40</v>
      </c>
      <c r="Q953" s="40" t="s">
        <v>56</v>
      </c>
      <c r="R953" s="37">
        <v>1</v>
      </c>
      <c r="S953" s="40" t="s">
        <v>127</v>
      </c>
      <c r="T953" s="37">
        <v>0</v>
      </c>
      <c r="U953" s="40" t="s">
        <v>56</v>
      </c>
      <c r="V953" s="37">
        <v>8812</v>
      </c>
      <c r="W953" s="40" t="s">
        <v>251</v>
      </c>
      <c r="X953" s="40" t="s">
        <v>1399</v>
      </c>
      <c r="Y953" s="40" t="s">
        <v>45</v>
      </c>
      <c r="Z953" s="40" t="s">
        <v>3876</v>
      </c>
      <c r="AA953" s="41">
        <v>44827.687071759261</v>
      </c>
      <c r="AB953" s="40" t="s">
        <v>58</v>
      </c>
      <c r="AC953" s="10" t="str">
        <f>VLOOKUP(Data!$AB953,Name!$B:$F,2,FALSE)</f>
        <v>IT Support</v>
      </c>
      <c r="AD953" s="10" t="str">
        <f>VLOOKUP(Data!$AB953,Name!$B:$F,3,FALSE)</f>
        <v>Point IT</v>
      </c>
      <c r="AE953" s="10" t="str">
        <f>VLOOKUP(Data!$AB953,Name!$B:$F,4,FALSE)</f>
        <v>Second tier</v>
      </c>
      <c r="AF953" s="10" t="str">
        <f>VLOOKUP(Data!$AB953,Name!$B:$F,5,FALSE)</f>
        <v>Onsite</v>
      </c>
      <c r="AG953" s="40" t="s">
        <v>47</v>
      </c>
      <c r="AH953" s="40" t="s">
        <v>48</v>
      </c>
      <c r="AI953" s="40" t="s">
        <v>77</v>
      </c>
      <c r="AJ953" s="40" t="s">
        <v>3877</v>
      </c>
      <c r="AK953" s="40" t="s">
        <v>561</v>
      </c>
      <c r="AL953" s="46"/>
      <c r="AM953" s="40" t="s">
        <v>39</v>
      </c>
      <c r="AN953" s="40" t="s">
        <v>50</v>
      </c>
      <c r="AO953" s="47">
        <v>0</v>
      </c>
      <c r="AP953" s="41">
        <v>44827.6955787037</v>
      </c>
      <c r="AQ953" s="48" t="s">
        <v>56</v>
      </c>
      <c r="AR953">
        <f t="shared" si="59"/>
        <v>9</v>
      </c>
      <c r="AS953" s="35">
        <v>0.40902777777777777</v>
      </c>
    </row>
    <row r="954" spans="1:45" ht="24" customHeight="1">
      <c r="A954" s="10" t="s">
        <v>35</v>
      </c>
      <c r="B954" s="10" t="s">
        <v>1527</v>
      </c>
      <c r="C954" s="42">
        <v>44827.434027777781</v>
      </c>
      <c r="D954" s="42">
        <v>44827.410416666666</v>
      </c>
      <c r="E954" s="10">
        <v>2022</v>
      </c>
      <c r="F954" s="10">
        <f t="shared" si="56"/>
        <v>9</v>
      </c>
      <c r="G954" s="10">
        <f t="shared" si="57"/>
        <v>23</v>
      </c>
      <c r="H954" s="50">
        <f t="shared" si="58"/>
        <v>0.41041666666666665</v>
      </c>
      <c r="I954" s="38" t="s">
        <v>37</v>
      </c>
      <c r="J954" s="38" t="s">
        <v>39</v>
      </c>
      <c r="K954" s="36">
        <v>12083</v>
      </c>
      <c r="L954" s="39">
        <v>44831.660671296297</v>
      </c>
      <c r="M954" s="38" t="s">
        <v>3878</v>
      </c>
      <c r="N954" s="38" t="s">
        <v>45</v>
      </c>
      <c r="O954" s="39">
        <v>44827.43072916667</v>
      </c>
      <c r="P954" s="38" t="s">
        <v>40</v>
      </c>
      <c r="Q954" s="38" t="s">
        <v>56</v>
      </c>
      <c r="R954" s="36">
        <v>1</v>
      </c>
      <c r="S954" s="38" t="s">
        <v>135</v>
      </c>
      <c r="T954" s="36">
        <v>1</v>
      </c>
      <c r="U954" s="38" t="s">
        <v>41</v>
      </c>
      <c r="V954" s="36">
        <v>8812</v>
      </c>
      <c r="W954" s="38" t="s">
        <v>251</v>
      </c>
      <c r="X954" s="38" t="s">
        <v>1399</v>
      </c>
      <c r="Y954" s="38" t="s">
        <v>45</v>
      </c>
      <c r="Z954" s="38" t="s">
        <v>3879</v>
      </c>
      <c r="AA954" s="39">
        <v>44827.434340277781</v>
      </c>
      <c r="AB954" s="38" t="s">
        <v>110</v>
      </c>
      <c r="AC954" s="10" t="str">
        <f>VLOOKUP(Data!$AB954,Name!$B:$F,2,FALSE)</f>
        <v>E-sarabun</v>
      </c>
      <c r="AD954" s="10" t="str">
        <f>VLOOKUP(Data!$AB954,Name!$B:$F,3,FALSE)</f>
        <v>CRA</v>
      </c>
      <c r="AE954" s="10" t="str">
        <f>VLOOKUP(Data!$AB954,Name!$B:$F,4,FALSE)</f>
        <v>Second tier</v>
      </c>
      <c r="AF954" s="10" t="str">
        <f>VLOOKUP(Data!$AB954,Name!$B:$F,5,FALSE)</f>
        <v>Second tier</v>
      </c>
      <c r="AG954" s="38" t="s">
        <v>47</v>
      </c>
      <c r="AH954" s="38" t="s">
        <v>48</v>
      </c>
      <c r="AI954" s="38" t="s">
        <v>97</v>
      </c>
      <c r="AJ954" s="38" t="s">
        <v>1401</v>
      </c>
      <c r="AK954" s="38" t="s">
        <v>561</v>
      </c>
      <c r="AL954" s="43"/>
      <c r="AM954" s="38" t="s">
        <v>39</v>
      </c>
      <c r="AN954" s="38" t="s">
        <v>53</v>
      </c>
      <c r="AO954" s="44">
        <v>0</v>
      </c>
      <c r="AP954" s="39">
        <v>44827.434340277781</v>
      </c>
      <c r="AQ954" s="45" t="s">
        <v>56</v>
      </c>
      <c r="AR954">
        <f t="shared" si="59"/>
        <v>9</v>
      </c>
      <c r="AS954" s="35">
        <v>0.41041666666666665</v>
      </c>
    </row>
    <row r="955" spans="1:45" ht="24" hidden="1" customHeight="1">
      <c r="A955" s="10" t="s">
        <v>35</v>
      </c>
      <c r="B955" s="10" t="s">
        <v>2348</v>
      </c>
      <c r="C955" s="42">
        <v>44827.695138888892</v>
      </c>
      <c r="D955" s="42">
        <v>44827.414583333331</v>
      </c>
      <c r="E955" s="10">
        <v>2022</v>
      </c>
      <c r="F955" s="10">
        <f t="shared" si="56"/>
        <v>9</v>
      </c>
      <c r="G955" s="10">
        <f t="shared" si="57"/>
        <v>23</v>
      </c>
      <c r="H955" s="50">
        <f t="shared" si="58"/>
        <v>0.4145833333333333</v>
      </c>
      <c r="I955" s="40" t="s">
        <v>37</v>
      </c>
      <c r="J955" s="40" t="s">
        <v>39</v>
      </c>
      <c r="K955" s="37">
        <v>12084</v>
      </c>
      <c r="L955" s="41">
        <v>44839.418715277781</v>
      </c>
      <c r="M955" s="40" t="s">
        <v>38</v>
      </c>
      <c r="N955" s="40" t="s">
        <v>39</v>
      </c>
      <c r="O955" s="41"/>
      <c r="P955" s="40" t="s">
        <v>40</v>
      </c>
      <c r="Q955" s="40" t="s">
        <v>56</v>
      </c>
      <c r="R955" s="37">
        <v>1</v>
      </c>
      <c r="S955" s="40" t="s">
        <v>60</v>
      </c>
      <c r="T955" s="37">
        <v>0</v>
      </c>
      <c r="U955" s="40" t="s">
        <v>56</v>
      </c>
      <c r="V955" s="37">
        <v>6400</v>
      </c>
      <c r="W955" s="40" t="s">
        <v>917</v>
      </c>
      <c r="X955" s="40" t="s">
        <v>918</v>
      </c>
      <c r="Y955" s="40" t="s">
        <v>45</v>
      </c>
      <c r="Z955" s="40" t="s">
        <v>3880</v>
      </c>
      <c r="AA955" s="41">
        <v>44827.692199074074</v>
      </c>
      <c r="AB955" s="40" t="s">
        <v>51</v>
      </c>
      <c r="AC955" s="10" t="str">
        <f>VLOOKUP(Data!$AB955,Name!$B:$F,2,FALSE)</f>
        <v>IT Support</v>
      </c>
      <c r="AD955" s="10" t="str">
        <f>VLOOKUP(Data!$AB955,Name!$B:$F,3,FALSE)</f>
        <v>Point IT</v>
      </c>
      <c r="AE955" s="10" t="str">
        <f>VLOOKUP(Data!$AB955,Name!$B:$F,4,FALSE)</f>
        <v>Second tier</v>
      </c>
      <c r="AF955" s="10" t="str">
        <f>VLOOKUP(Data!$AB955,Name!$B:$F,5,FALSE)</f>
        <v>Onsite</v>
      </c>
      <c r="AG955" s="40" t="s">
        <v>47</v>
      </c>
      <c r="AH955" s="40" t="s">
        <v>48</v>
      </c>
      <c r="AI955" s="40" t="s">
        <v>314</v>
      </c>
      <c r="AJ955" s="40" t="s">
        <v>3881</v>
      </c>
      <c r="AK955" s="40" t="s">
        <v>1304</v>
      </c>
      <c r="AL955" s="46"/>
      <c r="AM955" s="40" t="s">
        <v>39</v>
      </c>
      <c r="AN955" s="40" t="s">
        <v>50</v>
      </c>
      <c r="AO955" s="47">
        <v>0</v>
      </c>
      <c r="AP955" s="41">
        <v>44827.695798611108</v>
      </c>
      <c r="AQ955" s="48" t="s">
        <v>56</v>
      </c>
      <c r="AR955">
        <f t="shared" si="59"/>
        <v>9</v>
      </c>
      <c r="AS955" s="35">
        <v>0.4145833333333333</v>
      </c>
    </row>
    <row r="956" spans="1:45" ht="24" hidden="1" customHeight="1">
      <c r="A956" s="10" t="s">
        <v>35</v>
      </c>
      <c r="B956" s="10" t="s">
        <v>178</v>
      </c>
      <c r="C956" s="42">
        <v>44830.513194444444</v>
      </c>
      <c r="D956" s="42">
        <v>44827.422222222223</v>
      </c>
      <c r="E956" s="10">
        <v>2022</v>
      </c>
      <c r="F956" s="10">
        <f t="shared" si="56"/>
        <v>9</v>
      </c>
      <c r="G956" s="10">
        <f t="shared" si="57"/>
        <v>23</v>
      </c>
      <c r="H956" s="50">
        <f t="shared" si="58"/>
        <v>0.42222222222222222</v>
      </c>
      <c r="I956" s="38" t="s">
        <v>37</v>
      </c>
      <c r="J956" s="38" t="s">
        <v>3882</v>
      </c>
      <c r="K956" s="36">
        <v>12085</v>
      </c>
      <c r="L956" s="39">
        <v>44831.673101851855</v>
      </c>
      <c r="M956" s="38" t="s">
        <v>3883</v>
      </c>
      <c r="N956" s="38" t="s">
        <v>66</v>
      </c>
      <c r="O956" s="39">
        <v>44830.513020833336</v>
      </c>
      <c r="P956" s="38" t="s">
        <v>40</v>
      </c>
      <c r="Q956" s="38" t="s">
        <v>56</v>
      </c>
      <c r="R956" s="36">
        <v>2</v>
      </c>
      <c r="S956" s="38" t="s">
        <v>54</v>
      </c>
      <c r="T956" s="36">
        <v>1</v>
      </c>
      <c r="U956" s="38" t="s">
        <v>41</v>
      </c>
      <c r="V956" s="36">
        <v>8101</v>
      </c>
      <c r="W956" s="38" t="s">
        <v>795</v>
      </c>
      <c r="X956" s="38" t="s">
        <v>796</v>
      </c>
      <c r="Y956" s="38" t="s">
        <v>45</v>
      </c>
      <c r="Z956" s="38" t="s">
        <v>3884</v>
      </c>
      <c r="AA956" s="39">
        <v>44830.513425925928</v>
      </c>
      <c r="AB956" s="38" t="s">
        <v>223</v>
      </c>
      <c r="AC956" s="10" t="str">
        <f>VLOOKUP(Data!$AB956,Name!$B:$F,2,FALSE)</f>
        <v>IT Support</v>
      </c>
      <c r="AD956" s="10" t="str">
        <f>VLOOKUP(Data!$AB956,Name!$B:$F,3,FALSE)</f>
        <v>Point IT</v>
      </c>
      <c r="AE956" s="10" t="str">
        <f>VLOOKUP(Data!$AB956,Name!$B:$F,4,FALSE)</f>
        <v>Second tier</v>
      </c>
      <c r="AF956" s="10" t="str">
        <f>VLOOKUP(Data!$AB956,Name!$B:$F,5,FALSE)</f>
        <v>Onsite</v>
      </c>
      <c r="AG956" s="38" t="s">
        <v>47</v>
      </c>
      <c r="AH956" s="38" t="s">
        <v>48</v>
      </c>
      <c r="AI956" s="38" t="s">
        <v>182</v>
      </c>
      <c r="AJ956" s="38" t="s">
        <v>3882</v>
      </c>
      <c r="AK956" s="38" t="s">
        <v>1288</v>
      </c>
      <c r="AL956" s="43">
        <v>44566</v>
      </c>
      <c r="AM956" s="38" t="s">
        <v>39</v>
      </c>
      <c r="AN956" s="38" t="s">
        <v>53</v>
      </c>
      <c r="AO956" s="44">
        <v>0</v>
      </c>
      <c r="AP956" s="39">
        <v>44830.786203703705</v>
      </c>
      <c r="AQ956" s="45" t="s">
        <v>56</v>
      </c>
      <c r="AR956">
        <f t="shared" si="59"/>
        <v>10</v>
      </c>
      <c r="AS956" s="35">
        <v>0.42222222222222222</v>
      </c>
    </row>
    <row r="957" spans="1:45" ht="24" hidden="1" customHeight="1">
      <c r="A957" s="10" t="s">
        <v>35</v>
      </c>
      <c r="B957" s="10" t="s">
        <v>737</v>
      </c>
      <c r="C957" s="10"/>
      <c r="D957" s="42">
        <v>44827.422222222223</v>
      </c>
      <c r="E957" s="10">
        <v>2022</v>
      </c>
      <c r="F957" s="10">
        <f t="shared" si="56"/>
        <v>9</v>
      </c>
      <c r="G957" s="10">
        <f t="shared" si="57"/>
        <v>23</v>
      </c>
      <c r="H957" s="50">
        <f t="shared" si="58"/>
        <v>0.42222222222222222</v>
      </c>
      <c r="I957" s="40" t="s">
        <v>37</v>
      </c>
      <c r="J957" s="40" t="s">
        <v>3885</v>
      </c>
      <c r="K957" s="37">
        <v>12086</v>
      </c>
      <c r="L957" s="41">
        <v>44839.423090277778</v>
      </c>
      <c r="M957" s="40" t="s">
        <v>3886</v>
      </c>
      <c r="N957" s="40" t="s">
        <v>66</v>
      </c>
      <c r="O957" s="41">
        <v>44833.691979166666</v>
      </c>
      <c r="P957" s="40" t="s">
        <v>40</v>
      </c>
      <c r="Q957" s="40" t="s">
        <v>56</v>
      </c>
      <c r="R957" s="37">
        <v>2</v>
      </c>
      <c r="S957" s="40" t="s">
        <v>738</v>
      </c>
      <c r="T957" s="37">
        <v>1</v>
      </c>
      <c r="U957" s="40" t="s">
        <v>56</v>
      </c>
      <c r="V957" s="37">
        <v>6760</v>
      </c>
      <c r="W957" s="40" t="s">
        <v>231</v>
      </c>
      <c r="X957" s="40" t="s">
        <v>232</v>
      </c>
      <c r="Y957" s="40" t="s">
        <v>39</v>
      </c>
      <c r="Z957" s="40" t="s">
        <v>39</v>
      </c>
      <c r="AA957" s="41"/>
      <c r="AB957" s="40" t="s">
        <v>614</v>
      </c>
      <c r="AC957" s="10" t="str">
        <f>VLOOKUP(Data!$AB957,Name!$B:$F,2,FALSE)</f>
        <v>PMO</v>
      </c>
      <c r="AD957" s="10" t="str">
        <f>VLOOKUP(Data!$AB957,Name!$B:$F,3,FALSE)</f>
        <v>CRA</v>
      </c>
      <c r="AE957" s="10" t="str">
        <f>VLOOKUP(Data!$AB957,Name!$B:$F,4,FALSE)</f>
        <v>Second tier</v>
      </c>
      <c r="AF957" s="10" t="str">
        <f>VLOOKUP(Data!$AB957,Name!$B:$F,5,FALSE)</f>
        <v>Second tier</v>
      </c>
      <c r="AG957" s="40" t="s">
        <v>47</v>
      </c>
      <c r="AH957" s="40" t="s">
        <v>160</v>
      </c>
      <c r="AI957" s="40" t="s">
        <v>739</v>
      </c>
      <c r="AJ957" s="40" t="s">
        <v>3887</v>
      </c>
      <c r="AK957" s="40" t="s">
        <v>775</v>
      </c>
      <c r="AL957" s="46"/>
      <c r="AM957" s="40" t="s">
        <v>39</v>
      </c>
      <c r="AN957" s="40" t="s">
        <v>53</v>
      </c>
      <c r="AO957" s="47">
        <v>0</v>
      </c>
      <c r="AP957" s="41">
        <v>44837.425740740742</v>
      </c>
      <c r="AQ957" s="48" t="s">
        <v>56</v>
      </c>
      <c r="AR957">
        <f t="shared" si="59"/>
        <v>10</v>
      </c>
      <c r="AS957" s="35">
        <v>0.42222222222222222</v>
      </c>
    </row>
    <row r="958" spans="1:45" ht="24" hidden="1" customHeight="1">
      <c r="A958" s="10" t="s">
        <v>35</v>
      </c>
      <c r="B958" s="10" t="s">
        <v>178</v>
      </c>
      <c r="C958" s="10"/>
      <c r="D958" s="42">
        <v>44827.436805555553</v>
      </c>
      <c r="E958" s="10">
        <v>2022</v>
      </c>
      <c r="F958" s="10">
        <f t="shared" si="56"/>
        <v>9</v>
      </c>
      <c r="G958" s="10">
        <f t="shared" si="57"/>
        <v>23</v>
      </c>
      <c r="H958" s="50">
        <f t="shared" si="58"/>
        <v>0.4368055555555555</v>
      </c>
      <c r="I958" s="38" t="s">
        <v>37</v>
      </c>
      <c r="J958" s="38" t="s">
        <v>3888</v>
      </c>
      <c r="K958" s="36">
        <v>12087</v>
      </c>
      <c r="L958" s="39">
        <v>44839.437523148146</v>
      </c>
      <c r="M958" s="38" t="s">
        <v>38</v>
      </c>
      <c r="N958" s="38" t="s">
        <v>39</v>
      </c>
      <c r="O958" s="39"/>
      <c r="P958" s="38" t="s">
        <v>40</v>
      </c>
      <c r="Q958" s="38" t="s">
        <v>56</v>
      </c>
      <c r="R958" s="36">
        <v>1</v>
      </c>
      <c r="S958" s="38" t="s">
        <v>73</v>
      </c>
      <c r="T958" s="36">
        <v>0</v>
      </c>
      <c r="U958" s="38" t="s">
        <v>56</v>
      </c>
      <c r="V958" s="36">
        <v>955966551</v>
      </c>
      <c r="W958" s="38" t="s">
        <v>348</v>
      </c>
      <c r="X958" s="38" t="s">
        <v>349</v>
      </c>
      <c r="Y958" s="38" t="s">
        <v>39</v>
      </c>
      <c r="Z958" s="38" t="s">
        <v>39</v>
      </c>
      <c r="AA958" s="39"/>
      <c r="AB958" s="38" t="s">
        <v>433</v>
      </c>
      <c r="AC958" s="10" t="str">
        <f>VLOOKUP(Data!$AB958,Name!$B:$F,2,FALSE)</f>
        <v>Programer</v>
      </c>
      <c r="AD958" s="10" t="str">
        <f>VLOOKUP(Data!$AB958,Name!$B:$F,3,FALSE)</f>
        <v>CRA</v>
      </c>
      <c r="AE958" s="10" t="str">
        <f>VLOOKUP(Data!$AB958,Name!$B:$F,4,FALSE)</f>
        <v>Second tier</v>
      </c>
      <c r="AF958" s="10" t="str">
        <f>VLOOKUP(Data!$AB958,Name!$B:$F,5,FALSE)</f>
        <v>Second tier</v>
      </c>
      <c r="AG958" s="38" t="s">
        <v>47</v>
      </c>
      <c r="AH958" s="38" t="s">
        <v>160</v>
      </c>
      <c r="AI958" s="38" t="s">
        <v>182</v>
      </c>
      <c r="AJ958" s="38" t="s">
        <v>3889</v>
      </c>
      <c r="AK958" s="38" t="s">
        <v>1237</v>
      </c>
      <c r="AL958" s="43"/>
      <c r="AM958" s="38" t="s">
        <v>39</v>
      </c>
      <c r="AN958" s="38" t="s">
        <v>53</v>
      </c>
      <c r="AO958" s="44">
        <v>0</v>
      </c>
      <c r="AP958" s="39">
        <v>44827.441689814812</v>
      </c>
      <c r="AQ958" s="45" t="s">
        <v>56</v>
      </c>
      <c r="AR958">
        <f t="shared" si="59"/>
        <v>10</v>
      </c>
      <c r="AS958" s="35">
        <v>0.4368055555555555</v>
      </c>
    </row>
    <row r="959" spans="1:45" ht="24" hidden="1" customHeight="1">
      <c r="A959" s="10" t="s">
        <v>35</v>
      </c>
      <c r="B959" s="10" t="s">
        <v>178</v>
      </c>
      <c r="C959" s="42">
        <v>44831.67083333333</v>
      </c>
      <c r="D959" s="42">
        <v>44827.440972222219</v>
      </c>
      <c r="E959" s="10">
        <v>2022</v>
      </c>
      <c r="F959" s="10">
        <f t="shared" si="56"/>
        <v>9</v>
      </c>
      <c r="G959" s="10">
        <f t="shared" si="57"/>
        <v>23</v>
      </c>
      <c r="H959" s="50">
        <f t="shared" si="58"/>
        <v>0.44097222222222227</v>
      </c>
      <c r="I959" s="40" t="s">
        <v>37</v>
      </c>
      <c r="J959" s="40" t="s">
        <v>3890</v>
      </c>
      <c r="K959" s="37">
        <v>12088</v>
      </c>
      <c r="L959" s="41">
        <v>44841.420648148145</v>
      </c>
      <c r="M959" s="40" t="s">
        <v>3891</v>
      </c>
      <c r="N959" s="40" t="s">
        <v>45</v>
      </c>
      <c r="O959" s="41">
        <v>44827.444537037038</v>
      </c>
      <c r="P959" s="40" t="s">
        <v>40</v>
      </c>
      <c r="Q959" s="40" t="s">
        <v>56</v>
      </c>
      <c r="R959" s="37">
        <v>3</v>
      </c>
      <c r="S959" s="40" t="s">
        <v>311</v>
      </c>
      <c r="T959" s="37">
        <v>2</v>
      </c>
      <c r="U959" s="40" t="s">
        <v>56</v>
      </c>
      <c r="V959" s="37">
        <v>8405</v>
      </c>
      <c r="W959" s="40" t="s">
        <v>180</v>
      </c>
      <c r="X959" s="40" t="s">
        <v>181</v>
      </c>
      <c r="Y959" s="40" t="s">
        <v>45</v>
      </c>
      <c r="Z959" s="40" t="s">
        <v>3892</v>
      </c>
      <c r="AA959" s="41">
        <v>44830.603946759256</v>
      </c>
      <c r="AB959" s="40" t="s">
        <v>51</v>
      </c>
      <c r="AC959" s="10" t="str">
        <f>VLOOKUP(Data!$AB959,Name!$B:$F,2,FALSE)</f>
        <v>IT Support</v>
      </c>
      <c r="AD959" s="10" t="str">
        <f>VLOOKUP(Data!$AB959,Name!$B:$F,3,FALSE)</f>
        <v>Point IT</v>
      </c>
      <c r="AE959" s="10" t="str">
        <f>VLOOKUP(Data!$AB959,Name!$B:$F,4,FALSE)</f>
        <v>Second tier</v>
      </c>
      <c r="AF959" s="10" t="str">
        <f>VLOOKUP(Data!$AB959,Name!$B:$F,5,FALSE)</f>
        <v>Onsite</v>
      </c>
      <c r="AG959" s="40" t="s">
        <v>47</v>
      </c>
      <c r="AH959" s="40" t="s">
        <v>48</v>
      </c>
      <c r="AI959" s="40" t="s">
        <v>182</v>
      </c>
      <c r="AJ959" s="40" t="s">
        <v>3893</v>
      </c>
      <c r="AK959" s="40" t="s">
        <v>1304</v>
      </c>
      <c r="AL959" s="46"/>
      <c r="AM959" s="40" t="s">
        <v>39</v>
      </c>
      <c r="AN959" s="40" t="s">
        <v>53</v>
      </c>
      <c r="AO959" s="47">
        <v>0</v>
      </c>
      <c r="AP959" s="41">
        <v>44831.671342592592</v>
      </c>
      <c r="AQ959" s="48" t="s">
        <v>56</v>
      </c>
      <c r="AR959">
        <f t="shared" si="59"/>
        <v>10</v>
      </c>
      <c r="AS959" s="35">
        <v>0.44097222222222227</v>
      </c>
    </row>
    <row r="960" spans="1:45" ht="24" hidden="1" customHeight="1">
      <c r="A960" s="10" t="s">
        <v>35</v>
      </c>
      <c r="B960" s="10" t="s">
        <v>178</v>
      </c>
      <c r="C960" s="42">
        <v>44827.695833333331</v>
      </c>
      <c r="D960" s="42">
        <v>44827.443055555559</v>
      </c>
      <c r="E960" s="10">
        <v>2022</v>
      </c>
      <c r="F960" s="10">
        <f t="shared" si="56"/>
        <v>9</v>
      </c>
      <c r="G960" s="10">
        <f t="shared" si="57"/>
        <v>23</v>
      </c>
      <c r="H960" s="50">
        <f t="shared" si="58"/>
        <v>0.44305555555555554</v>
      </c>
      <c r="I960" s="38" t="s">
        <v>37</v>
      </c>
      <c r="J960" s="38" t="s">
        <v>3894</v>
      </c>
      <c r="K960" s="36">
        <v>12089</v>
      </c>
      <c r="L960" s="39">
        <v>44839.445729166669</v>
      </c>
      <c r="M960" s="38" t="s">
        <v>38</v>
      </c>
      <c r="N960" s="38" t="s">
        <v>39</v>
      </c>
      <c r="O960" s="39"/>
      <c r="P960" s="38" t="s">
        <v>40</v>
      </c>
      <c r="Q960" s="38" t="s">
        <v>56</v>
      </c>
      <c r="R960" s="36">
        <v>1</v>
      </c>
      <c r="S960" s="38" t="s">
        <v>54</v>
      </c>
      <c r="T960" s="36">
        <v>0</v>
      </c>
      <c r="U960" s="38" t="s">
        <v>56</v>
      </c>
      <c r="V960" s="36">
        <v>6828</v>
      </c>
      <c r="W960" s="38" t="s">
        <v>2381</v>
      </c>
      <c r="X960" s="38" t="s">
        <v>2382</v>
      </c>
      <c r="Y960" s="38" t="s">
        <v>45</v>
      </c>
      <c r="Z960" s="38" t="s">
        <v>3895</v>
      </c>
      <c r="AA960" s="39">
        <v>44827.694791666669</v>
      </c>
      <c r="AB960" s="38" t="s">
        <v>51</v>
      </c>
      <c r="AC960" s="10" t="str">
        <f>VLOOKUP(Data!$AB960,Name!$B:$F,2,FALSE)</f>
        <v>IT Support</v>
      </c>
      <c r="AD960" s="10" t="str">
        <f>VLOOKUP(Data!$AB960,Name!$B:$F,3,FALSE)</f>
        <v>Point IT</v>
      </c>
      <c r="AE960" s="10" t="str">
        <f>VLOOKUP(Data!$AB960,Name!$B:$F,4,FALSE)</f>
        <v>Second tier</v>
      </c>
      <c r="AF960" s="10" t="str">
        <f>VLOOKUP(Data!$AB960,Name!$B:$F,5,FALSE)</f>
        <v>Onsite</v>
      </c>
      <c r="AG960" s="38" t="s">
        <v>47</v>
      </c>
      <c r="AH960" s="38" t="s">
        <v>48</v>
      </c>
      <c r="AI960" s="38" t="s">
        <v>182</v>
      </c>
      <c r="AJ960" s="38" t="s">
        <v>3896</v>
      </c>
      <c r="AK960" s="38" t="s">
        <v>328</v>
      </c>
      <c r="AL960" s="43"/>
      <c r="AM960" s="38" t="s">
        <v>39</v>
      </c>
      <c r="AN960" s="38" t="s">
        <v>53</v>
      </c>
      <c r="AO960" s="44">
        <v>0</v>
      </c>
      <c r="AP960" s="39">
        <v>44827.696423611109</v>
      </c>
      <c r="AQ960" s="45" t="s">
        <v>56</v>
      </c>
      <c r="AR960">
        <f t="shared" si="59"/>
        <v>10</v>
      </c>
      <c r="AS960" s="35">
        <v>0.44305555555555554</v>
      </c>
    </row>
    <row r="961" spans="1:45" ht="24" customHeight="1">
      <c r="A961" s="10" t="s">
        <v>35</v>
      </c>
      <c r="B961" s="10" t="s">
        <v>1527</v>
      </c>
      <c r="C961" s="42">
        <v>44827.625694444447</v>
      </c>
      <c r="D961" s="42">
        <v>44827.448611111111</v>
      </c>
      <c r="E961" s="10">
        <v>2022</v>
      </c>
      <c r="F961" s="10">
        <f t="shared" si="56"/>
        <v>9</v>
      </c>
      <c r="G961" s="10">
        <f t="shared" si="57"/>
        <v>23</v>
      </c>
      <c r="H961" s="50">
        <f t="shared" si="58"/>
        <v>0.44861111111111113</v>
      </c>
      <c r="I961" s="40" t="s">
        <v>37</v>
      </c>
      <c r="J961" s="40" t="s">
        <v>39</v>
      </c>
      <c r="K961" s="37">
        <v>12090</v>
      </c>
      <c r="L961" s="41">
        <v>44831.698981481481</v>
      </c>
      <c r="M961" s="40" t="s">
        <v>892</v>
      </c>
      <c r="N961" s="40" t="s">
        <v>45</v>
      </c>
      <c r="O961" s="41">
        <v>44827.464594907404</v>
      </c>
      <c r="P961" s="40" t="s">
        <v>40</v>
      </c>
      <c r="Q961" s="40" t="s">
        <v>56</v>
      </c>
      <c r="R961" s="37">
        <v>2</v>
      </c>
      <c r="S961" s="40" t="s">
        <v>135</v>
      </c>
      <c r="T961" s="37">
        <v>1</v>
      </c>
      <c r="U961" s="40" t="s">
        <v>41</v>
      </c>
      <c r="V961" s="37">
        <v>917974442</v>
      </c>
      <c r="W961" s="40" t="s">
        <v>352</v>
      </c>
      <c r="X961" s="40" t="s">
        <v>353</v>
      </c>
      <c r="Y961" s="40" t="s">
        <v>45</v>
      </c>
      <c r="Z961" s="40" t="s">
        <v>3897</v>
      </c>
      <c r="AA961" s="41">
        <v>44827.626296296294</v>
      </c>
      <c r="AB961" s="40" t="s">
        <v>96</v>
      </c>
      <c r="AC961" s="10" t="str">
        <f>VLOOKUP(Data!$AB961,Name!$B:$F,2,FALSE)</f>
        <v>E-sarabun</v>
      </c>
      <c r="AD961" s="10" t="str">
        <f>VLOOKUP(Data!$AB961,Name!$B:$F,3,FALSE)</f>
        <v>CRA</v>
      </c>
      <c r="AE961" s="10" t="str">
        <f>VLOOKUP(Data!$AB961,Name!$B:$F,4,FALSE)</f>
        <v>Second tier</v>
      </c>
      <c r="AF961" s="10" t="str">
        <f>VLOOKUP(Data!$AB961,Name!$B:$F,5,FALSE)</f>
        <v>Second tier</v>
      </c>
      <c r="AG961" s="40" t="s">
        <v>47</v>
      </c>
      <c r="AH961" s="40" t="s">
        <v>48</v>
      </c>
      <c r="AI961" s="40" t="s">
        <v>97</v>
      </c>
      <c r="AJ961" s="40" t="s">
        <v>1101</v>
      </c>
      <c r="AK961" s="40" t="s">
        <v>1535</v>
      </c>
      <c r="AL961" s="46"/>
      <c r="AM961" s="40" t="s">
        <v>39</v>
      </c>
      <c r="AN961" s="40" t="s">
        <v>53</v>
      </c>
      <c r="AO961" s="47">
        <v>0</v>
      </c>
      <c r="AP961" s="41">
        <v>44827.626296296294</v>
      </c>
      <c r="AQ961" s="48" t="s">
        <v>56</v>
      </c>
      <c r="AR961">
        <f t="shared" si="59"/>
        <v>10</v>
      </c>
      <c r="AS961" s="35">
        <v>0.44861111111111113</v>
      </c>
    </row>
    <row r="962" spans="1:45" ht="24" hidden="1" customHeight="1">
      <c r="A962" s="10" t="s">
        <v>35</v>
      </c>
      <c r="B962" s="10" t="s">
        <v>329</v>
      </c>
      <c r="C962" s="42">
        <v>44827.496527777781</v>
      </c>
      <c r="D962" s="42">
        <v>44827.449305555558</v>
      </c>
      <c r="E962" s="10">
        <v>2022</v>
      </c>
      <c r="F962" s="10">
        <f t="shared" si="56"/>
        <v>9</v>
      </c>
      <c r="G962" s="10">
        <f t="shared" si="57"/>
        <v>23</v>
      </c>
      <c r="H962" s="50">
        <f t="shared" si="58"/>
        <v>0.44930555555555557</v>
      </c>
      <c r="I962" s="38" t="s">
        <v>37</v>
      </c>
      <c r="J962" s="38" t="s">
        <v>39</v>
      </c>
      <c r="K962" s="36">
        <v>12091</v>
      </c>
      <c r="L962" s="39">
        <v>44840.675208333334</v>
      </c>
      <c r="M962" s="38" t="s">
        <v>38</v>
      </c>
      <c r="N962" s="38" t="s">
        <v>39</v>
      </c>
      <c r="O962" s="39"/>
      <c r="P962" s="38" t="s">
        <v>40</v>
      </c>
      <c r="Q962" s="38" t="s">
        <v>56</v>
      </c>
      <c r="R962" s="36">
        <v>1</v>
      </c>
      <c r="S962" s="38" t="s">
        <v>39</v>
      </c>
      <c r="T962" s="36">
        <v>0</v>
      </c>
      <c r="U962" s="38" t="s">
        <v>41</v>
      </c>
      <c r="V962" s="36">
        <v>6092</v>
      </c>
      <c r="W962" s="38" t="s">
        <v>188</v>
      </c>
      <c r="X962" s="38" t="s">
        <v>3898</v>
      </c>
      <c r="Y962" s="38" t="s">
        <v>45</v>
      </c>
      <c r="Z962" s="38" t="s">
        <v>3899</v>
      </c>
      <c r="AA962" s="39">
        <v>44827.497025462966</v>
      </c>
      <c r="AB962" s="38" t="s">
        <v>259</v>
      </c>
      <c r="AC962" s="10" t="str">
        <f>VLOOKUP(Data!$AB962,Name!$B:$F,2,FALSE)</f>
        <v>PMO</v>
      </c>
      <c r="AD962" s="10" t="str">
        <f>VLOOKUP(Data!$AB962,Name!$B:$F,3,FALSE)</f>
        <v>CRA</v>
      </c>
      <c r="AE962" s="10" t="str">
        <f>VLOOKUP(Data!$AB962,Name!$B:$F,4,FALSE)</f>
        <v>Second tier</v>
      </c>
      <c r="AF962" s="10" t="str">
        <f>VLOOKUP(Data!$AB962,Name!$B:$F,5,FALSE)</f>
        <v>Second tier</v>
      </c>
      <c r="AG962" s="38" t="s">
        <v>47</v>
      </c>
      <c r="AH962" s="38" t="s">
        <v>48</v>
      </c>
      <c r="AI962" s="38" t="s">
        <v>330</v>
      </c>
      <c r="AJ962" s="38" t="s">
        <v>191</v>
      </c>
      <c r="AK962" s="38" t="s">
        <v>613</v>
      </c>
      <c r="AL962" s="43"/>
      <c r="AM962" s="38" t="s">
        <v>39</v>
      </c>
      <c r="AN962" s="38" t="s">
        <v>53</v>
      </c>
      <c r="AO962" s="44">
        <v>0</v>
      </c>
      <c r="AP962" s="39">
        <v>44838.471736111111</v>
      </c>
      <c r="AQ962" s="45" t="s">
        <v>56</v>
      </c>
      <c r="AR962">
        <f t="shared" si="59"/>
        <v>10</v>
      </c>
      <c r="AS962" s="35">
        <v>0.44930555555555557</v>
      </c>
    </row>
    <row r="963" spans="1:45" ht="24" hidden="1" customHeight="1">
      <c r="A963" s="10" t="s">
        <v>35</v>
      </c>
      <c r="B963" s="10" t="s">
        <v>36</v>
      </c>
      <c r="C963" s="42">
        <v>44838.467361111114</v>
      </c>
      <c r="D963" s="42">
        <v>44827.459722222222</v>
      </c>
      <c r="E963" s="10">
        <v>2022</v>
      </c>
      <c r="F963" s="10">
        <f t="shared" ref="F963:F1026" si="60">MONTH(D963)</f>
        <v>9</v>
      </c>
      <c r="G963" s="10">
        <f t="shared" ref="G963:G1026" si="61">DAY(D963)</f>
        <v>23</v>
      </c>
      <c r="H963" s="50">
        <f t="shared" ref="H963:H1026" si="62">TIME(HOUR(D963),MINUTE(D963),SECOND(D963))</f>
        <v>0.4597222222222222</v>
      </c>
      <c r="I963" s="40" t="s">
        <v>37</v>
      </c>
      <c r="J963" s="40" t="s">
        <v>3900</v>
      </c>
      <c r="K963" s="37">
        <v>12092</v>
      </c>
      <c r="L963" s="41">
        <v>44839.460393518515</v>
      </c>
      <c r="M963" s="40" t="s">
        <v>38</v>
      </c>
      <c r="N963" s="40" t="s">
        <v>39</v>
      </c>
      <c r="O963" s="41"/>
      <c r="P963" s="40" t="s">
        <v>40</v>
      </c>
      <c r="Q963" s="40" t="s">
        <v>56</v>
      </c>
      <c r="R963" s="37">
        <v>1</v>
      </c>
      <c r="S963" s="40" t="s">
        <v>82</v>
      </c>
      <c r="T963" s="37">
        <v>0</v>
      </c>
      <c r="U963" s="40" t="s">
        <v>56</v>
      </c>
      <c r="V963" s="37">
        <v>904246164</v>
      </c>
      <c r="W963" s="40" t="s">
        <v>229</v>
      </c>
      <c r="X963" s="40" t="s">
        <v>3901</v>
      </c>
      <c r="Y963" s="40" t="s">
        <v>45</v>
      </c>
      <c r="Z963" s="40" t="s">
        <v>3902</v>
      </c>
      <c r="AA963" s="41">
        <v>44838.467731481483</v>
      </c>
      <c r="AB963" s="40" t="s">
        <v>815</v>
      </c>
      <c r="AC963" s="10" t="str">
        <f>VLOOKUP(Data!$AB963,Name!$B:$F,2,FALSE)</f>
        <v>IT Support</v>
      </c>
      <c r="AD963" s="10" t="str">
        <f>VLOOKUP(Data!$AB963,Name!$B:$F,3,FALSE)</f>
        <v>Point IT</v>
      </c>
      <c r="AE963" s="10" t="str">
        <f>VLOOKUP(Data!$AB963,Name!$B:$F,4,FALSE)</f>
        <v>Second tier</v>
      </c>
      <c r="AF963" s="10" t="str">
        <f>VLOOKUP(Data!$AB963,Name!$B:$F,5,FALSE)</f>
        <v>Onsite</v>
      </c>
      <c r="AG963" s="40" t="s">
        <v>47</v>
      </c>
      <c r="AH963" s="40" t="s">
        <v>48</v>
      </c>
      <c r="AI963" s="40" t="s">
        <v>179</v>
      </c>
      <c r="AJ963" s="40" t="s">
        <v>3903</v>
      </c>
      <c r="AK963" s="40" t="s">
        <v>1304</v>
      </c>
      <c r="AL963" s="46"/>
      <c r="AM963" s="40" t="s">
        <v>39</v>
      </c>
      <c r="AN963" s="40" t="s">
        <v>50</v>
      </c>
      <c r="AO963" s="47">
        <v>0</v>
      </c>
      <c r="AP963" s="41">
        <v>44838.467731481483</v>
      </c>
      <c r="AQ963" s="48" t="s">
        <v>56</v>
      </c>
      <c r="AR963">
        <f t="shared" ref="AR963:AR1026" si="63">HOUR(AS963)</f>
        <v>11</v>
      </c>
      <c r="AS963" s="35">
        <v>0.4597222222222222</v>
      </c>
    </row>
    <row r="964" spans="1:45" ht="24" hidden="1" customHeight="1">
      <c r="A964" s="10" t="s">
        <v>35</v>
      </c>
      <c r="B964" s="10" t="s">
        <v>73</v>
      </c>
      <c r="C964" s="42">
        <v>44831.470138888886</v>
      </c>
      <c r="D964" s="42">
        <v>44827.463194444441</v>
      </c>
      <c r="E964" s="10">
        <v>2022</v>
      </c>
      <c r="F964" s="10">
        <f t="shared" si="60"/>
        <v>9</v>
      </c>
      <c r="G964" s="10">
        <f t="shared" si="61"/>
        <v>23</v>
      </c>
      <c r="H964" s="50">
        <f t="shared" si="62"/>
        <v>0.46319444444444446</v>
      </c>
      <c r="I964" s="38" t="s">
        <v>37</v>
      </c>
      <c r="J964" s="38" t="s">
        <v>3904</v>
      </c>
      <c r="K964" s="36">
        <v>12093</v>
      </c>
      <c r="L964" s="39">
        <v>44840.687199074076</v>
      </c>
      <c r="M964" s="38" t="s">
        <v>1059</v>
      </c>
      <c r="N964" s="38" t="s">
        <v>45</v>
      </c>
      <c r="O964" s="39">
        <v>44827.468356481484</v>
      </c>
      <c r="P964" s="38" t="s">
        <v>40</v>
      </c>
      <c r="Q964" s="38" t="s">
        <v>56</v>
      </c>
      <c r="R964" s="36">
        <v>1</v>
      </c>
      <c r="S964" s="38" t="s">
        <v>82</v>
      </c>
      <c r="T964" s="36">
        <v>1</v>
      </c>
      <c r="U964" s="38" t="s">
        <v>56</v>
      </c>
      <c r="V964" s="36">
        <v>6732</v>
      </c>
      <c r="W964" s="38" t="s">
        <v>322</v>
      </c>
      <c r="X964" s="38" t="s">
        <v>323</v>
      </c>
      <c r="Y964" s="38" t="s">
        <v>45</v>
      </c>
      <c r="Z964" s="38" t="s">
        <v>3905</v>
      </c>
      <c r="AA964" s="39">
        <v>44830.679027777776</v>
      </c>
      <c r="AB964" s="38" t="s">
        <v>59</v>
      </c>
      <c r="AC964" s="10" t="str">
        <f>VLOOKUP(Data!$AB964,Name!$B:$F,2,FALSE)</f>
        <v>PC Team</v>
      </c>
      <c r="AD964" s="10" t="str">
        <f>VLOOKUP(Data!$AB964,Name!$B:$F,3,FALSE)</f>
        <v>7Sense (Lenovo)</v>
      </c>
      <c r="AE964" s="10" t="str">
        <f>VLOOKUP(Data!$AB964,Name!$B:$F,4,FALSE)</f>
        <v>Second tier</v>
      </c>
      <c r="AF964" s="10" t="str">
        <f>VLOOKUP(Data!$AB964,Name!$B:$F,5,FALSE)</f>
        <v>Onsite</v>
      </c>
      <c r="AG964" s="38" t="s">
        <v>47</v>
      </c>
      <c r="AH964" s="38" t="s">
        <v>48</v>
      </c>
      <c r="AI964" s="38" t="s">
        <v>105</v>
      </c>
      <c r="AJ964" s="38" t="s">
        <v>3906</v>
      </c>
      <c r="AK964" s="38" t="s">
        <v>485</v>
      </c>
      <c r="AL964" s="43"/>
      <c r="AM964" s="38" t="s">
        <v>39</v>
      </c>
      <c r="AN964" s="38" t="s">
        <v>50</v>
      </c>
      <c r="AO964" s="44">
        <v>0</v>
      </c>
      <c r="AP964" s="39">
        <v>44831.470532407409</v>
      </c>
      <c r="AQ964" s="45" t="s">
        <v>56</v>
      </c>
      <c r="AR964">
        <f t="shared" si="63"/>
        <v>11</v>
      </c>
      <c r="AS964" s="35">
        <v>0.46319444444444446</v>
      </c>
    </row>
    <row r="965" spans="1:45" ht="24" hidden="1" customHeight="1">
      <c r="A965" s="10" t="s">
        <v>35</v>
      </c>
      <c r="B965" s="10" t="s">
        <v>178</v>
      </c>
      <c r="C965" s="42">
        <v>44827.697222222225</v>
      </c>
      <c r="D965" s="42">
        <v>44827.488194444442</v>
      </c>
      <c r="E965" s="10">
        <v>2022</v>
      </c>
      <c r="F965" s="10">
        <f t="shared" si="60"/>
        <v>9</v>
      </c>
      <c r="G965" s="10">
        <f t="shared" si="61"/>
        <v>23</v>
      </c>
      <c r="H965" s="50">
        <f t="shared" si="62"/>
        <v>0.48819444444444443</v>
      </c>
      <c r="I965" s="40" t="s">
        <v>37</v>
      </c>
      <c r="J965" s="40" t="s">
        <v>3907</v>
      </c>
      <c r="K965" s="37">
        <v>12094</v>
      </c>
      <c r="L965" s="41">
        <v>44839.490983796299</v>
      </c>
      <c r="M965" s="40" t="s">
        <v>38</v>
      </c>
      <c r="N965" s="40" t="s">
        <v>39</v>
      </c>
      <c r="O965" s="41"/>
      <c r="P965" s="40" t="s">
        <v>40</v>
      </c>
      <c r="Q965" s="40" t="s">
        <v>56</v>
      </c>
      <c r="R965" s="37">
        <v>1</v>
      </c>
      <c r="S965" s="40" t="s">
        <v>73</v>
      </c>
      <c r="T965" s="37">
        <v>0</v>
      </c>
      <c r="U965" s="40" t="s">
        <v>56</v>
      </c>
      <c r="V965" s="37">
        <v>8719</v>
      </c>
      <c r="W965" s="40" t="s">
        <v>185</v>
      </c>
      <c r="X965" s="40" t="s">
        <v>186</v>
      </c>
      <c r="Y965" s="40" t="s">
        <v>45</v>
      </c>
      <c r="Z965" s="40" t="s">
        <v>3908</v>
      </c>
      <c r="AA965" s="41">
        <v>44827.695138888892</v>
      </c>
      <c r="AB965" s="40" t="s">
        <v>51</v>
      </c>
      <c r="AC965" s="10" t="str">
        <f>VLOOKUP(Data!$AB965,Name!$B:$F,2,FALSE)</f>
        <v>IT Support</v>
      </c>
      <c r="AD965" s="10" t="str">
        <f>VLOOKUP(Data!$AB965,Name!$B:$F,3,FALSE)</f>
        <v>Point IT</v>
      </c>
      <c r="AE965" s="10" t="str">
        <f>VLOOKUP(Data!$AB965,Name!$B:$F,4,FALSE)</f>
        <v>Second tier</v>
      </c>
      <c r="AF965" s="10" t="str">
        <f>VLOOKUP(Data!$AB965,Name!$B:$F,5,FALSE)</f>
        <v>Onsite</v>
      </c>
      <c r="AG965" s="40" t="s">
        <v>47</v>
      </c>
      <c r="AH965" s="40" t="s">
        <v>48</v>
      </c>
      <c r="AI965" s="40" t="s">
        <v>182</v>
      </c>
      <c r="AJ965" s="40" t="s">
        <v>3909</v>
      </c>
      <c r="AK965" s="40" t="s">
        <v>464</v>
      </c>
      <c r="AL965" s="46"/>
      <c r="AM965" s="40" t="s">
        <v>39</v>
      </c>
      <c r="AN965" s="40" t="s">
        <v>53</v>
      </c>
      <c r="AO965" s="47">
        <v>0</v>
      </c>
      <c r="AP965" s="41">
        <v>44827.697233796294</v>
      </c>
      <c r="AQ965" s="48" t="s">
        <v>56</v>
      </c>
      <c r="AR965">
        <f t="shared" si="63"/>
        <v>11</v>
      </c>
      <c r="AS965" s="35">
        <v>0.48819444444444443</v>
      </c>
    </row>
    <row r="966" spans="1:45" ht="24" hidden="1" customHeight="1">
      <c r="A966" s="10" t="s">
        <v>35</v>
      </c>
      <c r="B966" s="10" t="s">
        <v>73</v>
      </c>
      <c r="C966" s="42">
        <v>44827.696527777778</v>
      </c>
      <c r="D966" s="42">
        <v>44827.525000000001</v>
      </c>
      <c r="E966" s="10">
        <v>2022</v>
      </c>
      <c r="F966" s="10">
        <f t="shared" si="60"/>
        <v>9</v>
      </c>
      <c r="G966" s="10">
        <f t="shared" si="61"/>
        <v>23</v>
      </c>
      <c r="H966" s="50">
        <f t="shared" si="62"/>
        <v>0.52500000000000002</v>
      </c>
      <c r="I966" s="38" t="s">
        <v>37</v>
      </c>
      <c r="J966" s="38" t="s">
        <v>3910</v>
      </c>
      <c r="K966" s="36">
        <v>12095</v>
      </c>
      <c r="L966" s="39">
        <v>44832.434189814812</v>
      </c>
      <c r="M966" s="38" t="s">
        <v>38</v>
      </c>
      <c r="N966" s="38" t="s">
        <v>39</v>
      </c>
      <c r="O966" s="39"/>
      <c r="P966" s="38" t="s">
        <v>40</v>
      </c>
      <c r="Q966" s="38" t="s">
        <v>56</v>
      </c>
      <c r="R966" s="36">
        <v>1</v>
      </c>
      <c r="S966" s="38" t="s">
        <v>82</v>
      </c>
      <c r="T966" s="36">
        <v>0</v>
      </c>
      <c r="U966" s="38" t="s">
        <v>41</v>
      </c>
      <c r="V966" s="36">
        <v>6236</v>
      </c>
      <c r="W966" s="38" t="s">
        <v>952</v>
      </c>
      <c r="X966" s="38" t="s">
        <v>953</v>
      </c>
      <c r="Y966" s="38" t="s">
        <v>45</v>
      </c>
      <c r="Z966" s="38" t="s">
        <v>3911</v>
      </c>
      <c r="AA966" s="39">
        <v>44827.662974537037</v>
      </c>
      <c r="AB966" s="38" t="s">
        <v>85</v>
      </c>
      <c r="AC966" s="10" t="str">
        <f>VLOOKUP(Data!$AB966,Name!$B:$F,2,FALSE)</f>
        <v>IT Support</v>
      </c>
      <c r="AD966" s="10" t="str">
        <f>VLOOKUP(Data!$AB966,Name!$B:$F,3,FALSE)</f>
        <v>Point IT</v>
      </c>
      <c r="AE966" s="10" t="str">
        <f>VLOOKUP(Data!$AB966,Name!$B:$F,4,FALSE)</f>
        <v>Second tier</v>
      </c>
      <c r="AF966" s="10" t="str">
        <f>VLOOKUP(Data!$AB966,Name!$B:$F,5,FALSE)</f>
        <v>Onsite</v>
      </c>
      <c r="AG966" s="38" t="s">
        <v>47</v>
      </c>
      <c r="AH966" s="38" t="s">
        <v>48</v>
      </c>
      <c r="AI966" s="38" t="s">
        <v>206</v>
      </c>
      <c r="AJ966" s="38" t="s">
        <v>3912</v>
      </c>
      <c r="AK966" s="38" t="s">
        <v>613</v>
      </c>
      <c r="AL966" s="43"/>
      <c r="AM966" s="38" t="s">
        <v>39</v>
      </c>
      <c r="AN966" s="38" t="s">
        <v>50</v>
      </c>
      <c r="AO966" s="44">
        <v>0</v>
      </c>
      <c r="AP966" s="39">
        <v>44827.696689814817</v>
      </c>
      <c r="AQ966" s="45" t="s">
        <v>41</v>
      </c>
      <c r="AR966">
        <f t="shared" si="63"/>
        <v>12</v>
      </c>
      <c r="AS966" s="35">
        <v>0.52500000000000002</v>
      </c>
    </row>
    <row r="967" spans="1:45" ht="24" hidden="1" customHeight="1">
      <c r="A967" s="10" t="s">
        <v>35</v>
      </c>
      <c r="B967" s="10" t="s">
        <v>171</v>
      </c>
      <c r="C967" s="42">
        <v>44827.607638888891</v>
      </c>
      <c r="D967" s="42">
        <v>44827.526388888888</v>
      </c>
      <c r="E967" s="10">
        <v>2022</v>
      </c>
      <c r="F967" s="10">
        <f t="shared" si="60"/>
        <v>9</v>
      </c>
      <c r="G967" s="10">
        <f t="shared" si="61"/>
        <v>23</v>
      </c>
      <c r="H967" s="50">
        <f t="shared" si="62"/>
        <v>0.52638888888888891</v>
      </c>
      <c r="I967" s="40" t="s">
        <v>37</v>
      </c>
      <c r="J967" s="40" t="s">
        <v>3913</v>
      </c>
      <c r="K967" s="37">
        <v>12096</v>
      </c>
      <c r="L967" s="41">
        <v>44839.542175925926</v>
      </c>
      <c r="M967" s="40" t="s">
        <v>38</v>
      </c>
      <c r="N967" s="40" t="s">
        <v>39</v>
      </c>
      <c r="O967" s="41"/>
      <c r="P967" s="40" t="s">
        <v>40</v>
      </c>
      <c r="Q967" s="40" t="s">
        <v>56</v>
      </c>
      <c r="R967" s="37">
        <v>1</v>
      </c>
      <c r="S967" s="40" t="s">
        <v>42</v>
      </c>
      <c r="T967" s="37">
        <v>0</v>
      </c>
      <c r="U967" s="40" t="s">
        <v>56</v>
      </c>
      <c r="V967" s="37">
        <v>843575874</v>
      </c>
      <c r="W967" s="40" t="s">
        <v>218</v>
      </c>
      <c r="X967" s="40" t="s">
        <v>219</v>
      </c>
      <c r="Y967" s="40" t="s">
        <v>45</v>
      </c>
      <c r="Z967" s="40" t="s">
        <v>3914</v>
      </c>
      <c r="AA967" s="41">
        <v>44827.593344907407</v>
      </c>
      <c r="AB967" s="40" t="s">
        <v>149</v>
      </c>
      <c r="AC967" s="10" t="str">
        <f>VLOOKUP(Data!$AB967,Name!$B:$F,2,FALSE)</f>
        <v>Application Support</v>
      </c>
      <c r="AD967" s="10" t="str">
        <f>VLOOKUP(Data!$AB967,Name!$B:$F,3,FALSE)</f>
        <v>CRA</v>
      </c>
      <c r="AE967" s="10" t="str">
        <f>VLOOKUP(Data!$AB967,Name!$B:$F,4,FALSE)</f>
        <v>Second tier</v>
      </c>
      <c r="AF967" s="10" t="str">
        <f>VLOOKUP(Data!$AB967,Name!$B:$F,5,FALSE)</f>
        <v>Second tier</v>
      </c>
      <c r="AG967" s="40" t="s">
        <v>52</v>
      </c>
      <c r="AH967" s="40" t="s">
        <v>48</v>
      </c>
      <c r="AI967" s="40" t="s">
        <v>220</v>
      </c>
      <c r="AJ967" s="40" t="s">
        <v>308</v>
      </c>
      <c r="AK967" s="40" t="s">
        <v>595</v>
      </c>
      <c r="AL967" s="46"/>
      <c r="AM967" s="40" t="s">
        <v>39</v>
      </c>
      <c r="AN967" s="40" t="s">
        <v>50</v>
      </c>
      <c r="AO967" s="47">
        <v>0</v>
      </c>
      <c r="AP967" s="41">
        <v>44827.608148148145</v>
      </c>
      <c r="AQ967" s="48" t="s">
        <v>56</v>
      </c>
      <c r="AR967">
        <f t="shared" si="63"/>
        <v>12</v>
      </c>
      <c r="AS967" s="35">
        <v>0.52638888888888891</v>
      </c>
    </row>
    <row r="968" spans="1:45" ht="24" hidden="1" customHeight="1">
      <c r="A968" s="10" t="s">
        <v>35</v>
      </c>
      <c r="B968" s="10" t="s">
        <v>36</v>
      </c>
      <c r="C968" s="42">
        <v>44827.696527777778</v>
      </c>
      <c r="D968" s="42">
        <v>44827.529861111114</v>
      </c>
      <c r="E968" s="10">
        <v>2022</v>
      </c>
      <c r="F968" s="10">
        <f t="shared" si="60"/>
        <v>9</v>
      </c>
      <c r="G968" s="10">
        <f t="shared" si="61"/>
        <v>23</v>
      </c>
      <c r="H968" s="50">
        <f t="shared" si="62"/>
        <v>0.52986111111111112</v>
      </c>
      <c r="I968" s="38" t="s">
        <v>37</v>
      </c>
      <c r="J968" s="38" t="s">
        <v>3915</v>
      </c>
      <c r="K968" s="36">
        <v>12097</v>
      </c>
      <c r="L968" s="39">
        <v>44839.541412037041</v>
      </c>
      <c r="M968" s="38" t="s">
        <v>38</v>
      </c>
      <c r="N968" s="38" t="s">
        <v>39</v>
      </c>
      <c r="O968" s="39"/>
      <c r="P968" s="38" t="s">
        <v>40</v>
      </c>
      <c r="Q968" s="38" t="s">
        <v>56</v>
      </c>
      <c r="R968" s="36">
        <v>1</v>
      </c>
      <c r="S968" s="38" t="s">
        <v>42</v>
      </c>
      <c r="T968" s="36">
        <v>0</v>
      </c>
      <c r="U968" s="38" t="s">
        <v>56</v>
      </c>
      <c r="V968" s="36">
        <v>8653</v>
      </c>
      <c r="W968" s="38" t="s">
        <v>350</v>
      </c>
      <c r="X968" s="38" t="s">
        <v>351</v>
      </c>
      <c r="Y968" s="38" t="s">
        <v>45</v>
      </c>
      <c r="Z968" s="38" t="s">
        <v>3916</v>
      </c>
      <c r="AA968" s="39">
        <v>44827.686273148145</v>
      </c>
      <c r="AB968" s="38" t="s">
        <v>58</v>
      </c>
      <c r="AC968" s="10" t="str">
        <f>VLOOKUP(Data!$AB968,Name!$B:$F,2,FALSE)</f>
        <v>IT Support</v>
      </c>
      <c r="AD968" s="10" t="str">
        <f>VLOOKUP(Data!$AB968,Name!$B:$F,3,FALSE)</f>
        <v>Point IT</v>
      </c>
      <c r="AE968" s="10" t="str">
        <f>VLOOKUP(Data!$AB968,Name!$B:$F,4,FALSE)</f>
        <v>Second tier</v>
      </c>
      <c r="AF968" s="10" t="str">
        <f>VLOOKUP(Data!$AB968,Name!$B:$F,5,FALSE)</f>
        <v>Onsite</v>
      </c>
      <c r="AG968" s="38" t="s">
        <v>52</v>
      </c>
      <c r="AH968" s="38" t="s">
        <v>48</v>
      </c>
      <c r="AI968" s="38" t="s">
        <v>179</v>
      </c>
      <c r="AJ968" s="38" t="s">
        <v>3915</v>
      </c>
      <c r="AK968" s="38" t="s">
        <v>328</v>
      </c>
      <c r="AL968" s="43"/>
      <c r="AM968" s="38" t="s">
        <v>39</v>
      </c>
      <c r="AN968" s="38" t="s">
        <v>50</v>
      </c>
      <c r="AO968" s="44">
        <v>0</v>
      </c>
      <c r="AP968" s="39">
        <v>44827.696967592594</v>
      </c>
      <c r="AQ968" s="45" t="s">
        <v>56</v>
      </c>
      <c r="AR968">
        <f t="shared" si="63"/>
        <v>12</v>
      </c>
      <c r="AS968" s="35">
        <v>0.52986111111111112</v>
      </c>
    </row>
    <row r="969" spans="1:45" ht="24" hidden="1" customHeight="1">
      <c r="A969" s="10" t="s">
        <v>35</v>
      </c>
      <c r="B969" s="10" t="s">
        <v>36</v>
      </c>
      <c r="C969" s="42">
        <v>44827.60833333333</v>
      </c>
      <c r="D969" s="42">
        <v>44827.543055555558</v>
      </c>
      <c r="E969" s="10">
        <v>2022</v>
      </c>
      <c r="F969" s="10">
        <f t="shared" si="60"/>
        <v>9</v>
      </c>
      <c r="G969" s="10">
        <f t="shared" si="61"/>
        <v>23</v>
      </c>
      <c r="H969" s="50">
        <f t="shared" si="62"/>
        <v>0.54305555555555551</v>
      </c>
      <c r="I969" s="40" t="s">
        <v>37</v>
      </c>
      <c r="J969" s="40" t="s">
        <v>3917</v>
      </c>
      <c r="K969" s="37">
        <v>12098</v>
      </c>
      <c r="L969" s="41">
        <v>44839.593113425923</v>
      </c>
      <c r="M969" s="40" t="s">
        <v>38</v>
      </c>
      <c r="N969" s="40" t="s">
        <v>39</v>
      </c>
      <c r="O969" s="41"/>
      <c r="P969" s="40" t="s">
        <v>40</v>
      </c>
      <c r="Q969" s="40" t="s">
        <v>56</v>
      </c>
      <c r="R969" s="37">
        <v>1</v>
      </c>
      <c r="S969" s="40" t="s">
        <v>127</v>
      </c>
      <c r="T969" s="37">
        <v>0</v>
      </c>
      <c r="U969" s="40" t="s">
        <v>56</v>
      </c>
      <c r="V969" s="37">
        <v>5751</v>
      </c>
      <c r="W969" s="40" t="s">
        <v>3918</v>
      </c>
      <c r="X969" s="40" t="s">
        <v>3919</v>
      </c>
      <c r="Y969" s="40" t="s">
        <v>45</v>
      </c>
      <c r="Z969" s="40" t="s">
        <v>3920</v>
      </c>
      <c r="AA969" s="41">
        <v>44827.559062499997</v>
      </c>
      <c r="AB969" s="40" t="s">
        <v>72</v>
      </c>
      <c r="AC969" s="10" t="str">
        <f>VLOOKUP(Data!$AB969,Name!$B:$F,2,FALSE)</f>
        <v>IT Support</v>
      </c>
      <c r="AD969" s="10" t="str">
        <f>VLOOKUP(Data!$AB969,Name!$B:$F,3,FALSE)</f>
        <v>Point IT</v>
      </c>
      <c r="AE969" s="10" t="str">
        <f>VLOOKUP(Data!$AB969,Name!$B:$F,4,FALSE)</f>
        <v>Second tier</v>
      </c>
      <c r="AF969" s="10" t="str">
        <f>VLOOKUP(Data!$AB969,Name!$B:$F,5,FALSE)</f>
        <v>Onsite</v>
      </c>
      <c r="AG969" s="40" t="s">
        <v>52</v>
      </c>
      <c r="AH969" s="40" t="s">
        <v>48</v>
      </c>
      <c r="AI969" s="40" t="s">
        <v>179</v>
      </c>
      <c r="AJ969" s="40" t="s">
        <v>584</v>
      </c>
      <c r="AK969" s="40" t="s">
        <v>451</v>
      </c>
      <c r="AL969" s="46"/>
      <c r="AM969" s="40" t="s">
        <v>39</v>
      </c>
      <c r="AN969" s="40" t="s">
        <v>50</v>
      </c>
      <c r="AO969" s="47">
        <v>0</v>
      </c>
      <c r="AP969" s="41">
        <v>44827.608391203707</v>
      </c>
      <c r="AQ969" s="48" t="s">
        <v>56</v>
      </c>
      <c r="AR969">
        <f t="shared" si="63"/>
        <v>13</v>
      </c>
      <c r="AS969" s="35">
        <v>0.54305555555555551</v>
      </c>
    </row>
    <row r="970" spans="1:45" ht="24" hidden="1" customHeight="1">
      <c r="A970" s="10" t="s">
        <v>35</v>
      </c>
      <c r="B970" s="10" t="s">
        <v>36</v>
      </c>
      <c r="C970" s="42">
        <v>44827.609027777777</v>
      </c>
      <c r="D970" s="42">
        <v>44827.550694444442</v>
      </c>
      <c r="E970" s="10">
        <v>2022</v>
      </c>
      <c r="F970" s="10">
        <f t="shared" si="60"/>
        <v>9</v>
      </c>
      <c r="G970" s="10">
        <f t="shared" si="61"/>
        <v>23</v>
      </c>
      <c r="H970" s="50">
        <f t="shared" si="62"/>
        <v>0.55069444444444449</v>
      </c>
      <c r="I970" s="38" t="s">
        <v>37</v>
      </c>
      <c r="J970" s="38" t="s">
        <v>3921</v>
      </c>
      <c r="K970" s="36">
        <v>12099</v>
      </c>
      <c r="L970" s="39">
        <v>44839.602627314816</v>
      </c>
      <c r="M970" s="38" t="s">
        <v>38</v>
      </c>
      <c r="N970" s="38" t="s">
        <v>39</v>
      </c>
      <c r="O970" s="39"/>
      <c r="P970" s="38" t="s">
        <v>40</v>
      </c>
      <c r="Q970" s="38" t="s">
        <v>56</v>
      </c>
      <c r="R970" s="36">
        <v>1</v>
      </c>
      <c r="S970" s="38" t="s">
        <v>42</v>
      </c>
      <c r="T970" s="36">
        <v>0</v>
      </c>
      <c r="U970" s="38" t="s">
        <v>56</v>
      </c>
      <c r="V970" s="36">
        <v>5626</v>
      </c>
      <c r="W970" s="38" t="s">
        <v>3266</v>
      </c>
      <c r="X970" s="38" t="s">
        <v>3267</v>
      </c>
      <c r="Y970" s="38" t="s">
        <v>45</v>
      </c>
      <c r="Z970" s="38" t="s">
        <v>3922</v>
      </c>
      <c r="AA970" s="39">
        <v>44827.55809027778</v>
      </c>
      <c r="AB970" s="38" t="s">
        <v>72</v>
      </c>
      <c r="AC970" s="10" t="str">
        <f>VLOOKUP(Data!$AB970,Name!$B:$F,2,FALSE)</f>
        <v>IT Support</v>
      </c>
      <c r="AD970" s="10" t="str">
        <f>VLOOKUP(Data!$AB970,Name!$B:$F,3,FALSE)</f>
        <v>Point IT</v>
      </c>
      <c r="AE970" s="10" t="str">
        <f>VLOOKUP(Data!$AB970,Name!$B:$F,4,FALSE)</f>
        <v>Second tier</v>
      </c>
      <c r="AF970" s="10" t="str">
        <f>VLOOKUP(Data!$AB970,Name!$B:$F,5,FALSE)</f>
        <v>Onsite</v>
      </c>
      <c r="AG970" s="38" t="s">
        <v>52</v>
      </c>
      <c r="AH970" s="38" t="s">
        <v>48</v>
      </c>
      <c r="AI970" s="38" t="s">
        <v>179</v>
      </c>
      <c r="AJ970" s="38" t="s">
        <v>269</v>
      </c>
      <c r="AK970" s="38" t="s">
        <v>451</v>
      </c>
      <c r="AL970" s="43"/>
      <c r="AM970" s="38" t="s">
        <v>39</v>
      </c>
      <c r="AN970" s="38" t="s">
        <v>50</v>
      </c>
      <c r="AO970" s="44">
        <v>0</v>
      </c>
      <c r="AP970" s="39">
        <v>44827.609571759262</v>
      </c>
      <c r="AQ970" s="45" t="s">
        <v>41</v>
      </c>
      <c r="AR970">
        <f t="shared" si="63"/>
        <v>13</v>
      </c>
      <c r="AS970" s="35">
        <v>0.55069444444444449</v>
      </c>
    </row>
    <row r="971" spans="1:45" ht="24" customHeight="1">
      <c r="A971" s="10" t="s">
        <v>35</v>
      </c>
      <c r="B971" s="10" t="s">
        <v>1527</v>
      </c>
      <c r="C971" s="42">
        <v>44827.568055555559</v>
      </c>
      <c r="D971" s="42">
        <v>44827.557638888888</v>
      </c>
      <c r="E971" s="10">
        <v>2022</v>
      </c>
      <c r="F971" s="10">
        <f t="shared" si="60"/>
        <v>9</v>
      </c>
      <c r="G971" s="10">
        <f t="shared" si="61"/>
        <v>23</v>
      </c>
      <c r="H971" s="50">
        <f t="shared" si="62"/>
        <v>0.55763888888888891</v>
      </c>
      <c r="I971" s="40" t="s">
        <v>37</v>
      </c>
      <c r="J971" s="40" t="s">
        <v>3923</v>
      </c>
      <c r="K971" s="37">
        <v>12100</v>
      </c>
      <c r="L971" s="41">
        <v>44839.558576388888</v>
      </c>
      <c r="M971" s="40" t="s">
        <v>1736</v>
      </c>
      <c r="N971" s="40" t="s">
        <v>45</v>
      </c>
      <c r="O971" s="41">
        <v>44827.567430555559</v>
      </c>
      <c r="P971" s="40" t="s">
        <v>40</v>
      </c>
      <c r="Q971" s="40" t="s">
        <v>56</v>
      </c>
      <c r="R971" s="37">
        <v>1</v>
      </c>
      <c r="S971" s="40" t="s">
        <v>42</v>
      </c>
      <c r="T971" s="37">
        <v>1</v>
      </c>
      <c r="U971" s="40" t="s">
        <v>56</v>
      </c>
      <c r="V971" s="37">
        <v>6143</v>
      </c>
      <c r="W971" s="40" t="s">
        <v>710</v>
      </c>
      <c r="X971" s="40" t="s">
        <v>3121</v>
      </c>
      <c r="Y971" s="40" t="s">
        <v>45</v>
      </c>
      <c r="Z971" s="40" t="s">
        <v>3924</v>
      </c>
      <c r="AA971" s="41">
        <v>44827.568611111114</v>
      </c>
      <c r="AB971" s="40" t="s">
        <v>223</v>
      </c>
      <c r="AC971" s="10" t="str">
        <f>VLOOKUP(Data!$AB971,Name!$B:$F,2,FALSE)</f>
        <v>IT Support</v>
      </c>
      <c r="AD971" s="10" t="str">
        <f>VLOOKUP(Data!$AB971,Name!$B:$F,3,FALSE)</f>
        <v>Point IT</v>
      </c>
      <c r="AE971" s="10" t="str">
        <f>VLOOKUP(Data!$AB971,Name!$B:$F,4,FALSE)</f>
        <v>Second tier</v>
      </c>
      <c r="AF971" s="10" t="str">
        <f>VLOOKUP(Data!$AB971,Name!$B:$F,5,FALSE)</f>
        <v>Onsite</v>
      </c>
      <c r="AG971" s="40" t="s">
        <v>47</v>
      </c>
      <c r="AH971" s="40" t="s">
        <v>48</v>
      </c>
      <c r="AI971" s="40" t="s">
        <v>531</v>
      </c>
      <c r="AJ971" s="40" t="s">
        <v>3925</v>
      </c>
      <c r="AK971" s="40" t="s">
        <v>711</v>
      </c>
      <c r="AL971" s="46"/>
      <c r="AM971" s="40" t="s">
        <v>39</v>
      </c>
      <c r="AN971" s="40" t="s">
        <v>50</v>
      </c>
      <c r="AO971" s="47">
        <v>0</v>
      </c>
      <c r="AP971" s="41">
        <v>44827.568611111114</v>
      </c>
      <c r="AQ971" s="48" t="s">
        <v>56</v>
      </c>
      <c r="AR971">
        <f t="shared" si="63"/>
        <v>13</v>
      </c>
      <c r="AS971" s="35">
        <v>0.55763888888888891</v>
      </c>
    </row>
    <row r="972" spans="1:45" ht="24" hidden="1" customHeight="1">
      <c r="A972" s="10" t="s">
        <v>35</v>
      </c>
      <c r="B972" s="10" t="s">
        <v>329</v>
      </c>
      <c r="C972" s="42">
        <v>44833.468055555553</v>
      </c>
      <c r="D972" s="42">
        <v>44827.557638888888</v>
      </c>
      <c r="E972" s="10">
        <v>2022</v>
      </c>
      <c r="F972" s="10">
        <f t="shared" si="60"/>
        <v>9</v>
      </c>
      <c r="G972" s="10">
        <f t="shared" si="61"/>
        <v>23</v>
      </c>
      <c r="H972" s="50">
        <f t="shared" si="62"/>
        <v>0.55763888888888891</v>
      </c>
      <c r="I972" s="38" t="s">
        <v>37</v>
      </c>
      <c r="J972" s="38" t="s">
        <v>39</v>
      </c>
      <c r="K972" s="36">
        <v>12101</v>
      </c>
      <c r="L972" s="39">
        <v>44832.433553240742</v>
      </c>
      <c r="M972" s="38" t="s">
        <v>38</v>
      </c>
      <c r="N972" s="38" t="s">
        <v>39</v>
      </c>
      <c r="O972" s="39"/>
      <c r="P972" s="38" t="s">
        <v>40</v>
      </c>
      <c r="Q972" s="38" t="s">
        <v>56</v>
      </c>
      <c r="R972" s="36">
        <v>1</v>
      </c>
      <c r="S972" s="38" t="s">
        <v>92</v>
      </c>
      <c r="T972" s="36">
        <v>0</v>
      </c>
      <c r="U972" s="38" t="s">
        <v>41</v>
      </c>
      <c r="V972" s="36">
        <v>6409</v>
      </c>
      <c r="W972" s="38" t="s">
        <v>360</v>
      </c>
      <c r="X972" s="38" t="s">
        <v>361</v>
      </c>
      <c r="Y972" s="38" t="s">
        <v>66</v>
      </c>
      <c r="Z972" s="38" t="s">
        <v>3926</v>
      </c>
      <c r="AA972" s="39">
        <v>44833.468530092592</v>
      </c>
      <c r="AB972" s="38" t="s">
        <v>106</v>
      </c>
      <c r="AC972" s="10" t="str">
        <f>VLOOKUP(Data!$AB972,Name!$B:$F,2,FALSE)</f>
        <v>SAP</v>
      </c>
      <c r="AD972" s="10" t="str">
        <f>VLOOKUP(Data!$AB972,Name!$B:$F,3,FALSE)</f>
        <v>CRA</v>
      </c>
      <c r="AE972" s="10" t="str">
        <f>VLOOKUP(Data!$AB972,Name!$B:$F,4,FALSE)</f>
        <v>Second tier</v>
      </c>
      <c r="AF972" s="10" t="str">
        <f>VLOOKUP(Data!$AB972,Name!$B:$F,5,FALSE)</f>
        <v>Second tier</v>
      </c>
      <c r="AG972" s="38" t="s">
        <v>47</v>
      </c>
      <c r="AH972" s="38" t="s">
        <v>48</v>
      </c>
      <c r="AI972" s="38" t="s">
        <v>425</v>
      </c>
      <c r="AJ972" s="38" t="s">
        <v>3927</v>
      </c>
      <c r="AK972" s="38" t="s">
        <v>1304</v>
      </c>
      <c r="AL972" s="43"/>
      <c r="AM972" s="38" t="s">
        <v>39</v>
      </c>
      <c r="AN972" s="38" t="s">
        <v>53</v>
      </c>
      <c r="AO972" s="44">
        <v>0</v>
      </c>
      <c r="AP972" s="39">
        <v>44833.468530092592</v>
      </c>
      <c r="AQ972" s="45" t="s">
        <v>56</v>
      </c>
      <c r="AR972">
        <f t="shared" si="63"/>
        <v>13</v>
      </c>
      <c r="AS972" s="35">
        <v>0.55763888888888891</v>
      </c>
    </row>
    <row r="973" spans="1:45" ht="24" hidden="1" customHeight="1">
      <c r="A973" s="10" t="s">
        <v>35</v>
      </c>
      <c r="B973" s="10" t="s">
        <v>982</v>
      </c>
      <c r="C973" s="10"/>
      <c r="D973" s="42">
        <v>44827.577777777777</v>
      </c>
      <c r="E973" s="10">
        <v>2022</v>
      </c>
      <c r="F973" s="10">
        <f t="shared" si="60"/>
        <v>9</v>
      </c>
      <c r="G973" s="10">
        <f t="shared" si="61"/>
        <v>23</v>
      </c>
      <c r="H973" s="50">
        <f t="shared" si="62"/>
        <v>0.57777777777777783</v>
      </c>
      <c r="I973" s="40" t="s">
        <v>37</v>
      </c>
      <c r="J973" s="40" t="s">
        <v>39</v>
      </c>
      <c r="K973" s="37">
        <v>12102</v>
      </c>
      <c r="L973" s="41">
        <v>44841.416666666664</v>
      </c>
      <c r="M973" s="40" t="s">
        <v>38</v>
      </c>
      <c r="N973" s="40" t="s">
        <v>39</v>
      </c>
      <c r="O973" s="41"/>
      <c r="P973" s="40" t="s">
        <v>40</v>
      </c>
      <c r="Q973" s="40" t="s">
        <v>56</v>
      </c>
      <c r="R973" s="37">
        <v>1</v>
      </c>
      <c r="S973" s="40" t="s">
        <v>39</v>
      </c>
      <c r="T973" s="37">
        <v>0</v>
      </c>
      <c r="U973" s="40" t="s">
        <v>41</v>
      </c>
      <c r="V973" s="37">
        <v>945494944</v>
      </c>
      <c r="W973" s="40" t="s">
        <v>555</v>
      </c>
      <c r="X973" s="40" t="s">
        <v>556</v>
      </c>
      <c r="Y973" s="40" t="s">
        <v>39</v>
      </c>
      <c r="Z973" s="40" t="s">
        <v>39</v>
      </c>
      <c r="AA973" s="41"/>
      <c r="AB973" s="40" t="s">
        <v>227</v>
      </c>
      <c r="AC973" s="10" t="str">
        <f>VLOOKUP(Data!$AB973,Name!$B:$F,2,FALSE)</f>
        <v>Programer</v>
      </c>
      <c r="AD973" s="10" t="str">
        <f>VLOOKUP(Data!$AB973,Name!$B:$F,3,FALSE)</f>
        <v>CRA</v>
      </c>
      <c r="AE973" s="10" t="str">
        <f>VLOOKUP(Data!$AB973,Name!$B:$F,4,FALSE)</f>
        <v>Second tier</v>
      </c>
      <c r="AF973" s="10" t="str">
        <f>VLOOKUP(Data!$AB973,Name!$B:$F,5,FALSE)</f>
        <v>Second tier</v>
      </c>
      <c r="AG973" s="40" t="s">
        <v>47</v>
      </c>
      <c r="AH973" s="40" t="s">
        <v>160</v>
      </c>
      <c r="AI973" s="40" t="s">
        <v>983</v>
      </c>
      <c r="AJ973" s="40" t="s">
        <v>3928</v>
      </c>
      <c r="AK973" s="40" t="s">
        <v>786</v>
      </c>
      <c r="AL973" s="46"/>
      <c r="AM973" s="40" t="s">
        <v>39</v>
      </c>
      <c r="AN973" s="40" t="s">
        <v>53</v>
      </c>
      <c r="AO973" s="47">
        <v>0</v>
      </c>
      <c r="AP973" s="41">
        <v>44833.697268518517</v>
      </c>
      <c r="AQ973" s="48" t="s">
        <v>56</v>
      </c>
      <c r="AR973">
        <f t="shared" si="63"/>
        <v>13</v>
      </c>
      <c r="AS973" s="35">
        <v>0.57777777777777783</v>
      </c>
    </row>
    <row r="974" spans="1:45" ht="24" hidden="1" customHeight="1">
      <c r="A974" s="10" t="s">
        <v>35</v>
      </c>
      <c r="B974" s="10" t="s">
        <v>178</v>
      </c>
      <c r="C974" s="42">
        <v>44827.645138888889</v>
      </c>
      <c r="D974" s="42">
        <v>44827.579861111109</v>
      </c>
      <c r="E974" s="10">
        <v>2022</v>
      </c>
      <c r="F974" s="10">
        <f t="shared" si="60"/>
        <v>9</v>
      </c>
      <c r="G974" s="10">
        <f t="shared" si="61"/>
        <v>23</v>
      </c>
      <c r="H974" s="50">
        <f t="shared" si="62"/>
        <v>0.57986111111111105</v>
      </c>
      <c r="I974" s="38" t="s">
        <v>37</v>
      </c>
      <c r="J974" s="38" t="s">
        <v>3929</v>
      </c>
      <c r="K974" s="36">
        <v>12103</v>
      </c>
      <c r="L974" s="39">
        <v>44839.611666666664</v>
      </c>
      <c r="M974" s="38" t="s">
        <v>38</v>
      </c>
      <c r="N974" s="38" t="s">
        <v>39</v>
      </c>
      <c r="O974" s="39"/>
      <c r="P974" s="38" t="s">
        <v>40</v>
      </c>
      <c r="Q974" s="38" t="s">
        <v>56</v>
      </c>
      <c r="R974" s="36">
        <v>1</v>
      </c>
      <c r="S974" s="38" t="s">
        <v>73</v>
      </c>
      <c r="T974" s="36">
        <v>0</v>
      </c>
      <c r="U974" s="38" t="s">
        <v>56</v>
      </c>
      <c r="V974" s="36">
        <v>5782</v>
      </c>
      <c r="W974" s="38" t="s">
        <v>3930</v>
      </c>
      <c r="X974" s="38" t="s">
        <v>3931</v>
      </c>
      <c r="Y974" s="38" t="s">
        <v>45</v>
      </c>
      <c r="Z974" s="38" t="s">
        <v>3932</v>
      </c>
      <c r="AA974" s="39">
        <v>44827.614259259259</v>
      </c>
      <c r="AB974" s="38" t="s">
        <v>72</v>
      </c>
      <c r="AC974" s="10" t="str">
        <f>VLOOKUP(Data!$AB974,Name!$B:$F,2,FALSE)</f>
        <v>IT Support</v>
      </c>
      <c r="AD974" s="10" t="str">
        <f>VLOOKUP(Data!$AB974,Name!$B:$F,3,FALSE)</f>
        <v>Point IT</v>
      </c>
      <c r="AE974" s="10" t="str">
        <f>VLOOKUP(Data!$AB974,Name!$B:$F,4,FALSE)</f>
        <v>Second tier</v>
      </c>
      <c r="AF974" s="10" t="str">
        <f>VLOOKUP(Data!$AB974,Name!$B:$F,5,FALSE)</f>
        <v>Onsite</v>
      </c>
      <c r="AG974" s="38" t="s">
        <v>47</v>
      </c>
      <c r="AH974" s="38" t="s">
        <v>48</v>
      </c>
      <c r="AI974" s="38" t="s">
        <v>182</v>
      </c>
      <c r="AJ974" s="38" t="s">
        <v>3933</v>
      </c>
      <c r="AK974" s="38" t="s">
        <v>457</v>
      </c>
      <c r="AL974" s="43"/>
      <c r="AM974" s="38" t="s">
        <v>39</v>
      </c>
      <c r="AN974" s="38" t="s">
        <v>53</v>
      </c>
      <c r="AO974" s="44">
        <v>0</v>
      </c>
      <c r="AP974" s="39">
        <v>44827.645694444444</v>
      </c>
      <c r="AQ974" s="45" t="s">
        <v>56</v>
      </c>
      <c r="AR974">
        <f t="shared" si="63"/>
        <v>13</v>
      </c>
      <c r="AS974" s="35">
        <v>0.57986111111111105</v>
      </c>
    </row>
    <row r="975" spans="1:45" ht="24" hidden="1" customHeight="1">
      <c r="A975" s="10" t="s">
        <v>35</v>
      </c>
      <c r="B975" s="10" t="s">
        <v>329</v>
      </c>
      <c r="C975" s="42">
        <v>44836.440972222219</v>
      </c>
      <c r="D975" s="42">
        <v>44827.586111111108</v>
      </c>
      <c r="E975" s="10">
        <v>2022</v>
      </c>
      <c r="F975" s="10">
        <f t="shared" si="60"/>
        <v>9</v>
      </c>
      <c r="G975" s="10">
        <f t="shared" si="61"/>
        <v>23</v>
      </c>
      <c r="H975" s="50">
        <f t="shared" si="62"/>
        <v>0.58611111111111114</v>
      </c>
      <c r="I975" s="40" t="s">
        <v>37</v>
      </c>
      <c r="J975" s="40" t="s">
        <v>39</v>
      </c>
      <c r="K975" s="37">
        <v>12104</v>
      </c>
      <c r="L975" s="41">
        <v>44834.458333333336</v>
      </c>
      <c r="M975" s="40" t="s">
        <v>38</v>
      </c>
      <c r="N975" s="40" t="s">
        <v>39</v>
      </c>
      <c r="O975" s="41"/>
      <c r="P975" s="40" t="s">
        <v>40</v>
      </c>
      <c r="Q975" s="40" t="s">
        <v>56</v>
      </c>
      <c r="R975" s="37">
        <v>1</v>
      </c>
      <c r="S975" s="40" t="s">
        <v>518</v>
      </c>
      <c r="T975" s="37">
        <v>0</v>
      </c>
      <c r="U975" s="40" t="s">
        <v>41</v>
      </c>
      <c r="V975" s="37">
        <v>8188</v>
      </c>
      <c r="W975" s="40" t="s">
        <v>331</v>
      </c>
      <c r="X975" s="40" t="s">
        <v>332</v>
      </c>
      <c r="Y975" s="40" t="s">
        <v>45</v>
      </c>
      <c r="Z975" s="40" t="s">
        <v>3934</v>
      </c>
      <c r="AA975" s="41">
        <v>44834.436192129629</v>
      </c>
      <c r="AB975" s="40" t="s">
        <v>215</v>
      </c>
      <c r="AC975" s="10" t="str">
        <f>VLOOKUP(Data!$AB975,Name!$B:$F,2,FALSE)</f>
        <v>IT Support</v>
      </c>
      <c r="AD975" s="10" t="str">
        <f>VLOOKUP(Data!$AB975,Name!$B:$F,3,FALSE)</f>
        <v>CRA</v>
      </c>
      <c r="AE975" s="10" t="str">
        <f>VLOOKUP(Data!$AB975,Name!$B:$F,4,FALSE)</f>
        <v>Second tier</v>
      </c>
      <c r="AF975" s="10" t="str">
        <f>VLOOKUP(Data!$AB975,Name!$B:$F,5,FALSE)</f>
        <v>Onsite</v>
      </c>
      <c r="AG975" s="40" t="s">
        <v>47</v>
      </c>
      <c r="AH975" s="40" t="s">
        <v>48</v>
      </c>
      <c r="AI975" s="40" t="s">
        <v>330</v>
      </c>
      <c r="AJ975" s="40" t="s">
        <v>333</v>
      </c>
      <c r="AK975" s="40" t="s">
        <v>1437</v>
      </c>
      <c r="AL975" s="46"/>
      <c r="AM975" s="40" t="s">
        <v>39</v>
      </c>
      <c r="AN975" s="40" t="s">
        <v>53</v>
      </c>
      <c r="AO975" s="47">
        <v>0</v>
      </c>
      <c r="AP975" s="41">
        <v>44836.441307870373</v>
      </c>
      <c r="AQ975" s="48" t="s">
        <v>56</v>
      </c>
      <c r="AR975">
        <f t="shared" si="63"/>
        <v>14</v>
      </c>
      <c r="AS975" s="35">
        <v>0.58611111111111114</v>
      </c>
    </row>
    <row r="976" spans="1:45" ht="24" hidden="1" customHeight="1">
      <c r="A976" s="10" t="s">
        <v>35</v>
      </c>
      <c r="B976" s="10" t="s">
        <v>178</v>
      </c>
      <c r="C976" s="42">
        <v>44827.609722222223</v>
      </c>
      <c r="D976" s="42">
        <v>44827.589583333334</v>
      </c>
      <c r="E976" s="10">
        <v>2022</v>
      </c>
      <c r="F976" s="10">
        <f t="shared" si="60"/>
        <v>9</v>
      </c>
      <c r="G976" s="10">
        <f t="shared" si="61"/>
        <v>23</v>
      </c>
      <c r="H976" s="50">
        <f t="shared" si="62"/>
        <v>0.58958333333333335</v>
      </c>
      <c r="I976" s="38" t="s">
        <v>37</v>
      </c>
      <c r="J976" s="38" t="s">
        <v>3935</v>
      </c>
      <c r="K976" s="36">
        <v>12105</v>
      </c>
      <c r="L976" s="39">
        <v>44839.603634259256</v>
      </c>
      <c r="M976" s="38" t="s">
        <v>38</v>
      </c>
      <c r="N976" s="38" t="s">
        <v>39</v>
      </c>
      <c r="O976" s="39"/>
      <c r="P976" s="38" t="s">
        <v>40</v>
      </c>
      <c r="Q976" s="38" t="s">
        <v>56</v>
      </c>
      <c r="R976" s="36">
        <v>1</v>
      </c>
      <c r="S976" s="38" t="s">
        <v>54</v>
      </c>
      <c r="T976" s="36">
        <v>0</v>
      </c>
      <c r="U976" s="38" t="s">
        <v>56</v>
      </c>
      <c r="V976" s="36">
        <v>951540493</v>
      </c>
      <c r="W976" s="38" t="s">
        <v>3599</v>
      </c>
      <c r="X976" s="38" t="s">
        <v>3600</v>
      </c>
      <c r="Y976" s="38" t="s">
        <v>45</v>
      </c>
      <c r="Z976" s="38" t="s">
        <v>3936</v>
      </c>
      <c r="AA976" s="39">
        <v>44827.596493055556</v>
      </c>
      <c r="AB976" s="38" t="s">
        <v>103</v>
      </c>
      <c r="AC976" s="10" t="str">
        <f>VLOOKUP(Data!$AB976,Name!$B:$F,2,FALSE)</f>
        <v>IT Support</v>
      </c>
      <c r="AD976" s="10" t="str">
        <f>VLOOKUP(Data!$AB976,Name!$B:$F,3,FALSE)</f>
        <v>Point IT</v>
      </c>
      <c r="AE976" s="10" t="str">
        <f>VLOOKUP(Data!$AB976,Name!$B:$F,4,FALSE)</f>
        <v>Frist tier</v>
      </c>
      <c r="AF976" s="10" t="str">
        <f>VLOOKUP(Data!$AB976,Name!$B:$F,5,FALSE)</f>
        <v>Frist tier</v>
      </c>
      <c r="AG976" s="38" t="s">
        <v>47</v>
      </c>
      <c r="AH976" s="38" t="s">
        <v>48</v>
      </c>
      <c r="AI976" s="38" t="s">
        <v>182</v>
      </c>
      <c r="AJ976" s="38" t="s">
        <v>3935</v>
      </c>
      <c r="AK976" s="38" t="s">
        <v>517</v>
      </c>
      <c r="AL976" s="43"/>
      <c r="AM976" s="38" t="s">
        <v>39</v>
      </c>
      <c r="AN976" s="38" t="s">
        <v>53</v>
      </c>
      <c r="AO976" s="44">
        <v>0</v>
      </c>
      <c r="AP976" s="39">
        <v>44827.609884259262</v>
      </c>
      <c r="AQ976" s="45" t="s">
        <v>56</v>
      </c>
      <c r="AR976">
        <f t="shared" si="63"/>
        <v>14</v>
      </c>
      <c r="AS976" s="35">
        <v>0.58958333333333335</v>
      </c>
    </row>
    <row r="977" spans="1:45" ht="24" hidden="1" customHeight="1">
      <c r="A977" s="10" t="s">
        <v>35</v>
      </c>
      <c r="B977" s="10" t="s">
        <v>171</v>
      </c>
      <c r="C977" s="42">
        <v>44827.609722222223</v>
      </c>
      <c r="D977" s="42">
        <v>44827.593055555553</v>
      </c>
      <c r="E977" s="10">
        <v>2022</v>
      </c>
      <c r="F977" s="10">
        <f t="shared" si="60"/>
        <v>9</v>
      </c>
      <c r="G977" s="10">
        <f t="shared" si="61"/>
        <v>23</v>
      </c>
      <c r="H977" s="50">
        <f t="shared" si="62"/>
        <v>0.59305555555555556</v>
      </c>
      <c r="I977" s="40" t="s">
        <v>37</v>
      </c>
      <c r="J977" s="40" t="s">
        <v>3937</v>
      </c>
      <c r="K977" s="37">
        <v>12106</v>
      </c>
      <c r="L977" s="41">
        <v>44839.603437500002</v>
      </c>
      <c r="M977" s="40" t="s">
        <v>38</v>
      </c>
      <c r="N977" s="40" t="s">
        <v>39</v>
      </c>
      <c r="O977" s="41"/>
      <c r="P977" s="40" t="s">
        <v>40</v>
      </c>
      <c r="Q977" s="40" t="s">
        <v>56</v>
      </c>
      <c r="R977" s="37">
        <v>1</v>
      </c>
      <c r="S977" s="40" t="s">
        <v>42</v>
      </c>
      <c r="T977" s="37">
        <v>0</v>
      </c>
      <c r="U977" s="40" t="s">
        <v>56</v>
      </c>
      <c r="V977" s="37">
        <v>818108684</v>
      </c>
      <c r="W977" s="40" t="s">
        <v>645</v>
      </c>
      <c r="X977" s="40" t="s">
        <v>646</v>
      </c>
      <c r="Y977" s="40" t="s">
        <v>45</v>
      </c>
      <c r="Z977" s="40" t="s">
        <v>3938</v>
      </c>
      <c r="AA977" s="41">
        <v>44827.600034722222</v>
      </c>
      <c r="AB977" s="40" t="s">
        <v>94</v>
      </c>
      <c r="AC977" s="10" t="str">
        <f>VLOOKUP(Data!$AB977,Name!$B:$F,2,FALSE)</f>
        <v>IT Support</v>
      </c>
      <c r="AD977" s="10" t="str">
        <f>VLOOKUP(Data!$AB977,Name!$B:$F,3,FALSE)</f>
        <v>Point IT</v>
      </c>
      <c r="AE977" s="10" t="str">
        <f>VLOOKUP(Data!$AB977,Name!$B:$F,4,FALSE)</f>
        <v>Second tier</v>
      </c>
      <c r="AF977" s="10" t="str">
        <f>VLOOKUP(Data!$AB977,Name!$B:$F,5,FALSE)</f>
        <v>Onsite</v>
      </c>
      <c r="AG977" s="40" t="s">
        <v>47</v>
      </c>
      <c r="AH977" s="40" t="s">
        <v>48</v>
      </c>
      <c r="AI977" s="40" t="s">
        <v>210</v>
      </c>
      <c r="AJ977" s="40" t="s">
        <v>3939</v>
      </c>
      <c r="AK977" s="40" t="s">
        <v>1805</v>
      </c>
      <c r="AL977" s="46"/>
      <c r="AM977" s="40" t="s">
        <v>39</v>
      </c>
      <c r="AN977" s="40" t="s">
        <v>50</v>
      </c>
      <c r="AO977" s="47">
        <v>0</v>
      </c>
      <c r="AP977" s="41">
        <v>44827.610381944447</v>
      </c>
      <c r="AQ977" s="48" t="s">
        <v>56</v>
      </c>
      <c r="AR977">
        <f t="shared" si="63"/>
        <v>14</v>
      </c>
      <c r="AS977" s="35">
        <v>0.59305555555555556</v>
      </c>
    </row>
    <row r="978" spans="1:45" ht="24" hidden="1" customHeight="1">
      <c r="A978" s="10" t="s">
        <v>35</v>
      </c>
      <c r="B978" s="10" t="s">
        <v>329</v>
      </c>
      <c r="C978" s="42">
        <v>44833.418055555558</v>
      </c>
      <c r="D978" s="42">
        <v>44827.595138888886</v>
      </c>
      <c r="E978" s="10">
        <v>2022</v>
      </c>
      <c r="F978" s="10">
        <f t="shared" si="60"/>
        <v>9</v>
      </c>
      <c r="G978" s="10">
        <f t="shared" si="61"/>
        <v>23</v>
      </c>
      <c r="H978" s="50">
        <f t="shared" si="62"/>
        <v>0.59513888888888888</v>
      </c>
      <c r="I978" s="38" t="s">
        <v>37</v>
      </c>
      <c r="J978" s="38" t="s">
        <v>3940</v>
      </c>
      <c r="K978" s="36">
        <v>12107</v>
      </c>
      <c r="L978" s="39">
        <v>44839.596145833333</v>
      </c>
      <c r="M978" s="38" t="s">
        <v>38</v>
      </c>
      <c r="N978" s="38" t="s">
        <v>39</v>
      </c>
      <c r="O978" s="39"/>
      <c r="P978" s="38" t="s">
        <v>40</v>
      </c>
      <c r="Q978" s="38" t="s">
        <v>56</v>
      </c>
      <c r="R978" s="36">
        <v>1</v>
      </c>
      <c r="S978" s="38" t="s">
        <v>92</v>
      </c>
      <c r="T978" s="36">
        <v>0</v>
      </c>
      <c r="U978" s="38" t="s">
        <v>56</v>
      </c>
      <c r="V978" s="36">
        <v>6122</v>
      </c>
      <c r="W978" s="38" t="s">
        <v>470</v>
      </c>
      <c r="X978" s="38" t="s">
        <v>471</v>
      </c>
      <c r="Y978" s="38" t="s">
        <v>45</v>
      </c>
      <c r="Z978" s="38" t="s">
        <v>3941</v>
      </c>
      <c r="AA978" s="39">
        <v>44833.418067129627</v>
      </c>
      <c r="AB978" s="38" t="s">
        <v>106</v>
      </c>
      <c r="AC978" s="10" t="str">
        <f>VLOOKUP(Data!$AB978,Name!$B:$F,2,FALSE)</f>
        <v>SAP</v>
      </c>
      <c r="AD978" s="10" t="str">
        <f>VLOOKUP(Data!$AB978,Name!$B:$F,3,FALSE)</f>
        <v>CRA</v>
      </c>
      <c r="AE978" s="10" t="str">
        <f>VLOOKUP(Data!$AB978,Name!$B:$F,4,FALSE)</f>
        <v>Second tier</v>
      </c>
      <c r="AF978" s="10" t="str">
        <f>VLOOKUP(Data!$AB978,Name!$B:$F,5,FALSE)</f>
        <v>Second tier</v>
      </c>
      <c r="AG978" s="38" t="s">
        <v>47</v>
      </c>
      <c r="AH978" s="38" t="s">
        <v>48</v>
      </c>
      <c r="AI978" s="38" t="s">
        <v>330</v>
      </c>
      <c r="AJ978" s="38" t="s">
        <v>3942</v>
      </c>
      <c r="AK978" s="38" t="s">
        <v>472</v>
      </c>
      <c r="AL978" s="43">
        <v>44686</v>
      </c>
      <c r="AM978" s="38" t="s">
        <v>39</v>
      </c>
      <c r="AN978" s="38" t="s">
        <v>53</v>
      </c>
      <c r="AO978" s="44">
        <v>0</v>
      </c>
      <c r="AP978" s="39">
        <v>44833.448344907411</v>
      </c>
      <c r="AQ978" s="45" t="s">
        <v>56</v>
      </c>
      <c r="AR978">
        <f t="shared" si="63"/>
        <v>14</v>
      </c>
      <c r="AS978" s="35">
        <v>0.59513888888888888</v>
      </c>
    </row>
    <row r="979" spans="1:45" ht="24" hidden="1" customHeight="1">
      <c r="A979" s="10" t="s">
        <v>35</v>
      </c>
      <c r="B979" s="10" t="s">
        <v>178</v>
      </c>
      <c r="C979" s="42">
        <v>44831.671527777777</v>
      </c>
      <c r="D979" s="42">
        <v>44827.621527777781</v>
      </c>
      <c r="E979" s="10">
        <v>2022</v>
      </c>
      <c r="F979" s="10">
        <f t="shared" si="60"/>
        <v>9</v>
      </c>
      <c r="G979" s="10">
        <f t="shared" si="61"/>
        <v>23</v>
      </c>
      <c r="H979" s="50">
        <f t="shared" si="62"/>
        <v>0.62152777777777779</v>
      </c>
      <c r="I979" s="40" t="s">
        <v>37</v>
      </c>
      <c r="J979" s="40" t="s">
        <v>3943</v>
      </c>
      <c r="K979" s="37">
        <v>12108</v>
      </c>
      <c r="L979" s="41">
        <v>44840.645856481482</v>
      </c>
      <c r="M979" s="40" t="s">
        <v>3944</v>
      </c>
      <c r="N979" s="40" t="s">
        <v>45</v>
      </c>
      <c r="O979" s="41">
        <v>44827.625150462962</v>
      </c>
      <c r="P979" s="40" t="s">
        <v>40</v>
      </c>
      <c r="Q979" s="40" t="s">
        <v>56</v>
      </c>
      <c r="R979" s="37">
        <v>2</v>
      </c>
      <c r="S979" s="40" t="s">
        <v>54</v>
      </c>
      <c r="T979" s="37">
        <v>1</v>
      </c>
      <c r="U979" s="40" t="s">
        <v>56</v>
      </c>
      <c r="V979" s="37">
        <v>8524</v>
      </c>
      <c r="W979" s="40" t="s">
        <v>116</v>
      </c>
      <c r="X979" s="40" t="s">
        <v>117</v>
      </c>
      <c r="Y979" s="40" t="s">
        <v>45</v>
      </c>
      <c r="Z979" s="40" t="s">
        <v>3945</v>
      </c>
      <c r="AA979" s="41">
        <v>44831.643645833334</v>
      </c>
      <c r="AB979" s="40" t="s">
        <v>67</v>
      </c>
      <c r="AC979" s="10" t="str">
        <f>VLOOKUP(Data!$AB979,Name!$B:$F,2,FALSE)</f>
        <v>IT Support</v>
      </c>
      <c r="AD979" s="10" t="str">
        <f>VLOOKUP(Data!$AB979,Name!$B:$F,3,FALSE)</f>
        <v>Point IT</v>
      </c>
      <c r="AE979" s="10" t="str">
        <f>VLOOKUP(Data!$AB979,Name!$B:$F,4,FALSE)</f>
        <v>Second tier</v>
      </c>
      <c r="AF979" s="10" t="str">
        <f>VLOOKUP(Data!$AB979,Name!$B:$F,5,FALSE)</f>
        <v>Onsite</v>
      </c>
      <c r="AG979" s="40" t="s">
        <v>47</v>
      </c>
      <c r="AH979" s="40" t="s">
        <v>48</v>
      </c>
      <c r="AI979" s="40" t="s">
        <v>182</v>
      </c>
      <c r="AJ979" s="40" t="s">
        <v>3946</v>
      </c>
      <c r="AK979" s="40" t="s">
        <v>517</v>
      </c>
      <c r="AL979" s="46"/>
      <c r="AM979" s="40" t="s">
        <v>39</v>
      </c>
      <c r="AN979" s="40" t="s">
        <v>53</v>
      </c>
      <c r="AO979" s="47">
        <v>0</v>
      </c>
      <c r="AP979" s="41">
        <v>44831.671550925923</v>
      </c>
      <c r="AQ979" s="48" t="s">
        <v>56</v>
      </c>
      <c r="AR979">
        <f t="shared" si="63"/>
        <v>14</v>
      </c>
      <c r="AS979" s="35">
        <v>0.62152777777777779</v>
      </c>
    </row>
    <row r="980" spans="1:45" ht="24" hidden="1" customHeight="1">
      <c r="A980" s="10" t="s">
        <v>35</v>
      </c>
      <c r="B980" s="10" t="s">
        <v>737</v>
      </c>
      <c r="C980" s="10"/>
      <c r="D980" s="42">
        <v>44827.627083333333</v>
      </c>
      <c r="E980" s="10">
        <v>2022</v>
      </c>
      <c r="F980" s="10">
        <f t="shared" si="60"/>
        <v>9</v>
      </c>
      <c r="G980" s="10">
        <f t="shared" si="61"/>
        <v>23</v>
      </c>
      <c r="H980" s="50">
        <f t="shared" si="62"/>
        <v>0.62708333333333333</v>
      </c>
      <c r="I980" s="38" t="s">
        <v>37</v>
      </c>
      <c r="J980" s="38" t="s">
        <v>39</v>
      </c>
      <c r="K980" s="36">
        <v>12109</v>
      </c>
      <c r="L980" s="39">
        <v>44837.5</v>
      </c>
      <c r="M980" s="38" t="s">
        <v>38</v>
      </c>
      <c r="N980" s="38" t="s">
        <v>39</v>
      </c>
      <c r="O980" s="39"/>
      <c r="P980" s="38" t="s">
        <v>40</v>
      </c>
      <c r="Q980" s="38" t="s">
        <v>56</v>
      </c>
      <c r="R980" s="36">
        <v>1</v>
      </c>
      <c r="S980" s="38" t="s">
        <v>738</v>
      </c>
      <c r="T980" s="36">
        <v>0</v>
      </c>
      <c r="U980" s="38" t="s">
        <v>41</v>
      </c>
      <c r="V980" s="36">
        <v>916976128</v>
      </c>
      <c r="W980" s="38" t="s">
        <v>141</v>
      </c>
      <c r="X980" s="38" t="s">
        <v>142</v>
      </c>
      <c r="Y980" s="38" t="s">
        <v>39</v>
      </c>
      <c r="Z980" s="38" t="s">
        <v>39</v>
      </c>
      <c r="AA980" s="39"/>
      <c r="AB980" s="38" t="s">
        <v>227</v>
      </c>
      <c r="AC980" s="10" t="str">
        <f>VLOOKUP(Data!$AB980,Name!$B:$F,2,FALSE)</f>
        <v>Programer</v>
      </c>
      <c r="AD980" s="10" t="str">
        <f>VLOOKUP(Data!$AB980,Name!$B:$F,3,FALSE)</f>
        <v>CRA</v>
      </c>
      <c r="AE980" s="10" t="str">
        <f>VLOOKUP(Data!$AB980,Name!$B:$F,4,FALSE)</f>
        <v>Second tier</v>
      </c>
      <c r="AF980" s="10" t="str">
        <f>VLOOKUP(Data!$AB980,Name!$B:$F,5,FALSE)</f>
        <v>Second tier</v>
      </c>
      <c r="AG980" s="38" t="s">
        <v>47</v>
      </c>
      <c r="AH980" s="38" t="s">
        <v>160</v>
      </c>
      <c r="AI980" s="38" t="s">
        <v>739</v>
      </c>
      <c r="AJ980" s="38" t="s">
        <v>144</v>
      </c>
      <c r="AK980" s="38" t="s">
        <v>527</v>
      </c>
      <c r="AL980" s="43"/>
      <c r="AM980" s="38" t="s">
        <v>39</v>
      </c>
      <c r="AN980" s="38" t="s">
        <v>53</v>
      </c>
      <c r="AO980" s="44">
        <v>0</v>
      </c>
      <c r="AP980" s="39">
        <v>44833.700752314813</v>
      </c>
      <c r="AQ980" s="45" t="s">
        <v>56</v>
      </c>
      <c r="AR980">
        <f t="shared" si="63"/>
        <v>15</v>
      </c>
      <c r="AS980" s="35">
        <v>0.62708333333333333</v>
      </c>
    </row>
    <row r="981" spans="1:45" ht="24" hidden="1" customHeight="1">
      <c r="A981" s="10" t="s">
        <v>35</v>
      </c>
      <c r="B981" s="10" t="s">
        <v>178</v>
      </c>
      <c r="C981" s="42">
        <v>44827.645833333336</v>
      </c>
      <c r="D981" s="42">
        <v>44827.634722222225</v>
      </c>
      <c r="E981" s="10">
        <v>2022</v>
      </c>
      <c r="F981" s="10">
        <f t="shared" si="60"/>
        <v>9</v>
      </c>
      <c r="G981" s="10">
        <f t="shared" si="61"/>
        <v>23</v>
      </c>
      <c r="H981" s="50">
        <f t="shared" si="62"/>
        <v>0.63472222222222219</v>
      </c>
      <c r="I981" s="40" t="s">
        <v>37</v>
      </c>
      <c r="J981" s="40" t="s">
        <v>3947</v>
      </c>
      <c r="K981" s="37">
        <v>12110</v>
      </c>
      <c r="L981" s="41">
        <v>44839.637546296297</v>
      </c>
      <c r="M981" s="40" t="s">
        <v>38</v>
      </c>
      <c r="N981" s="40" t="s">
        <v>39</v>
      </c>
      <c r="O981" s="41"/>
      <c r="P981" s="40" t="s">
        <v>40</v>
      </c>
      <c r="Q981" s="40" t="s">
        <v>56</v>
      </c>
      <c r="R981" s="37">
        <v>1</v>
      </c>
      <c r="S981" s="40" t="s">
        <v>54</v>
      </c>
      <c r="T981" s="37">
        <v>0</v>
      </c>
      <c r="U981" s="40" t="s">
        <v>56</v>
      </c>
      <c r="V981" s="37">
        <v>8888</v>
      </c>
      <c r="W981" s="40" t="s">
        <v>968</v>
      </c>
      <c r="X981" s="40" t="s">
        <v>177</v>
      </c>
      <c r="Y981" s="40" t="s">
        <v>45</v>
      </c>
      <c r="Z981" s="40" t="s">
        <v>3948</v>
      </c>
      <c r="AA981" s="41">
        <v>44827.643483796295</v>
      </c>
      <c r="AB981" s="40" t="s">
        <v>89</v>
      </c>
      <c r="AC981" s="10" t="str">
        <f>VLOOKUP(Data!$AB981,Name!$B:$F,2,FALSE)</f>
        <v>IT Support</v>
      </c>
      <c r="AD981" s="10" t="str">
        <f>VLOOKUP(Data!$AB981,Name!$B:$F,3,FALSE)</f>
        <v>Point IT</v>
      </c>
      <c r="AE981" s="10" t="str">
        <f>VLOOKUP(Data!$AB981,Name!$B:$F,4,FALSE)</f>
        <v>Second tier</v>
      </c>
      <c r="AF981" s="10" t="str">
        <f>VLOOKUP(Data!$AB981,Name!$B:$F,5,FALSE)</f>
        <v>Onsite</v>
      </c>
      <c r="AG981" s="40" t="s">
        <v>52</v>
      </c>
      <c r="AH981" s="40" t="s">
        <v>48</v>
      </c>
      <c r="AI981" s="40" t="s">
        <v>182</v>
      </c>
      <c r="AJ981" s="40" t="s">
        <v>3507</v>
      </c>
      <c r="AK981" s="40" t="s">
        <v>538</v>
      </c>
      <c r="AL981" s="46"/>
      <c r="AM981" s="40" t="s">
        <v>39</v>
      </c>
      <c r="AN981" s="40" t="s">
        <v>53</v>
      </c>
      <c r="AO981" s="47">
        <v>0</v>
      </c>
      <c r="AP981" s="41">
        <v>44827.645879629628</v>
      </c>
      <c r="AQ981" s="48" t="s">
        <v>56</v>
      </c>
      <c r="AR981">
        <f t="shared" si="63"/>
        <v>15</v>
      </c>
      <c r="AS981" s="35">
        <v>0.63472222222222219</v>
      </c>
    </row>
    <row r="982" spans="1:45" ht="24" hidden="1" customHeight="1">
      <c r="A982" s="10" t="s">
        <v>35</v>
      </c>
      <c r="B982" s="10" t="s">
        <v>178</v>
      </c>
      <c r="C982" s="42">
        <v>44827.645833333336</v>
      </c>
      <c r="D982" s="42">
        <v>44827.635416666664</v>
      </c>
      <c r="E982" s="10">
        <v>2022</v>
      </c>
      <c r="F982" s="10">
        <f t="shared" si="60"/>
        <v>9</v>
      </c>
      <c r="G982" s="10">
        <f t="shared" si="61"/>
        <v>23</v>
      </c>
      <c r="H982" s="50">
        <f t="shared" si="62"/>
        <v>0.63541666666666663</v>
      </c>
      <c r="I982" s="38" t="s">
        <v>37</v>
      </c>
      <c r="J982" s="38" t="s">
        <v>3949</v>
      </c>
      <c r="K982" s="36">
        <v>12111</v>
      </c>
      <c r="L982" s="39">
        <v>44839.638368055559</v>
      </c>
      <c r="M982" s="38" t="s">
        <v>38</v>
      </c>
      <c r="N982" s="38" t="s">
        <v>39</v>
      </c>
      <c r="O982" s="39"/>
      <c r="P982" s="38" t="s">
        <v>40</v>
      </c>
      <c r="Q982" s="38" t="s">
        <v>56</v>
      </c>
      <c r="R982" s="36">
        <v>1</v>
      </c>
      <c r="S982" s="38" t="s">
        <v>54</v>
      </c>
      <c r="T982" s="36">
        <v>0</v>
      </c>
      <c r="U982" s="38" t="s">
        <v>56</v>
      </c>
      <c r="V982" s="36">
        <v>8888</v>
      </c>
      <c r="W982" s="38" t="s">
        <v>968</v>
      </c>
      <c r="X982" s="38" t="s">
        <v>177</v>
      </c>
      <c r="Y982" s="38" t="s">
        <v>45</v>
      </c>
      <c r="Z982" s="38" t="s">
        <v>132</v>
      </c>
      <c r="AA982" s="39">
        <v>44827.64366898148</v>
      </c>
      <c r="AB982" s="38" t="s">
        <v>89</v>
      </c>
      <c r="AC982" s="10" t="str">
        <f>VLOOKUP(Data!$AB982,Name!$B:$F,2,FALSE)</f>
        <v>IT Support</v>
      </c>
      <c r="AD982" s="10" t="str">
        <f>VLOOKUP(Data!$AB982,Name!$B:$F,3,FALSE)</f>
        <v>Point IT</v>
      </c>
      <c r="AE982" s="10" t="str">
        <f>VLOOKUP(Data!$AB982,Name!$B:$F,4,FALSE)</f>
        <v>Second tier</v>
      </c>
      <c r="AF982" s="10" t="str">
        <f>VLOOKUP(Data!$AB982,Name!$B:$F,5,FALSE)</f>
        <v>Onsite</v>
      </c>
      <c r="AG982" s="38" t="s">
        <v>52</v>
      </c>
      <c r="AH982" s="38" t="s">
        <v>48</v>
      </c>
      <c r="AI982" s="38" t="s">
        <v>182</v>
      </c>
      <c r="AJ982" s="38" t="s">
        <v>3507</v>
      </c>
      <c r="AK982" s="38" t="s">
        <v>538</v>
      </c>
      <c r="AL982" s="43"/>
      <c r="AM982" s="38" t="s">
        <v>39</v>
      </c>
      <c r="AN982" s="38" t="s">
        <v>53</v>
      </c>
      <c r="AO982" s="44">
        <v>0</v>
      </c>
      <c r="AP982" s="39">
        <v>44827.646006944444</v>
      </c>
      <c r="AQ982" s="45" t="s">
        <v>56</v>
      </c>
      <c r="AR982">
        <f t="shared" si="63"/>
        <v>15</v>
      </c>
      <c r="AS982" s="35">
        <v>0.63541666666666663</v>
      </c>
    </row>
    <row r="983" spans="1:45" ht="24" hidden="1" customHeight="1">
      <c r="A983" s="10" t="s">
        <v>35</v>
      </c>
      <c r="B983" s="10" t="s">
        <v>178</v>
      </c>
      <c r="C983" s="42">
        <v>44827.645833333336</v>
      </c>
      <c r="D983" s="42">
        <v>44827.636111111111</v>
      </c>
      <c r="E983" s="10">
        <v>2022</v>
      </c>
      <c r="F983" s="10">
        <f t="shared" si="60"/>
        <v>9</v>
      </c>
      <c r="G983" s="10">
        <f t="shared" si="61"/>
        <v>23</v>
      </c>
      <c r="H983" s="50">
        <f t="shared" si="62"/>
        <v>0.63611111111111118</v>
      </c>
      <c r="I983" s="40" t="s">
        <v>37</v>
      </c>
      <c r="J983" s="40" t="s">
        <v>3950</v>
      </c>
      <c r="K983" s="37">
        <v>12112</v>
      </c>
      <c r="L983" s="41">
        <v>44839.639224537037</v>
      </c>
      <c r="M983" s="40" t="s">
        <v>38</v>
      </c>
      <c r="N983" s="40" t="s">
        <v>39</v>
      </c>
      <c r="O983" s="41"/>
      <c r="P983" s="40" t="s">
        <v>40</v>
      </c>
      <c r="Q983" s="40" t="s">
        <v>56</v>
      </c>
      <c r="R983" s="37">
        <v>1</v>
      </c>
      <c r="S983" s="40" t="s">
        <v>54</v>
      </c>
      <c r="T983" s="37">
        <v>0</v>
      </c>
      <c r="U983" s="40" t="s">
        <v>56</v>
      </c>
      <c r="V983" s="37">
        <v>8888</v>
      </c>
      <c r="W983" s="40" t="s">
        <v>968</v>
      </c>
      <c r="X983" s="40" t="s">
        <v>177</v>
      </c>
      <c r="Y983" s="40" t="s">
        <v>45</v>
      </c>
      <c r="Z983" s="40" t="s">
        <v>3951</v>
      </c>
      <c r="AA983" s="41">
        <v>44827.643831018519</v>
      </c>
      <c r="AB983" s="40" t="s">
        <v>89</v>
      </c>
      <c r="AC983" s="10" t="str">
        <f>VLOOKUP(Data!$AB983,Name!$B:$F,2,FALSE)</f>
        <v>IT Support</v>
      </c>
      <c r="AD983" s="10" t="str">
        <f>VLOOKUP(Data!$AB983,Name!$B:$F,3,FALSE)</f>
        <v>Point IT</v>
      </c>
      <c r="AE983" s="10" t="str">
        <f>VLOOKUP(Data!$AB983,Name!$B:$F,4,FALSE)</f>
        <v>Second tier</v>
      </c>
      <c r="AF983" s="10" t="str">
        <f>VLOOKUP(Data!$AB983,Name!$B:$F,5,FALSE)</f>
        <v>Onsite</v>
      </c>
      <c r="AG983" s="40" t="s">
        <v>52</v>
      </c>
      <c r="AH983" s="40" t="s">
        <v>48</v>
      </c>
      <c r="AI983" s="40" t="s">
        <v>182</v>
      </c>
      <c r="AJ983" s="40" t="s">
        <v>3507</v>
      </c>
      <c r="AK983" s="40" t="s">
        <v>538</v>
      </c>
      <c r="AL983" s="46"/>
      <c r="AM983" s="40" t="s">
        <v>39</v>
      </c>
      <c r="AN983" s="40" t="s">
        <v>53</v>
      </c>
      <c r="AO983" s="47">
        <v>0</v>
      </c>
      <c r="AP983" s="41">
        <v>44827.646168981482</v>
      </c>
      <c r="AQ983" s="48" t="s">
        <v>56</v>
      </c>
      <c r="AR983">
        <f t="shared" si="63"/>
        <v>15</v>
      </c>
      <c r="AS983" s="35">
        <v>0.63611111111111118</v>
      </c>
    </row>
    <row r="984" spans="1:45" ht="24" hidden="1" customHeight="1">
      <c r="A984" s="10" t="s">
        <v>35</v>
      </c>
      <c r="B984" s="10" t="s">
        <v>329</v>
      </c>
      <c r="C984" s="42">
        <v>44836.65</v>
      </c>
      <c r="D984" s="42">
        <v>44827.638194444444</v>
      </c>
      <c r="E984" s="10">
        <v>2022</v>
      </c>
      <c r="F984" s="10">
        <f t="shared" si="60"/>
        <v>9</v>
      </c>
      <c r="G984" s="10">
        <f t="shared" si="61"/>
        <v>23</v>
      </c>
      <c r="H984" s="50">
        <f t="shared" si="62"/>
        <v>0.6381944444444444</v>
      </c>
      <c r="I984" s="38" t="s">
        <v>37</v>
      </c>
      <c r="J984" s="38" t="s">
        <v>3952</v>
      </c>
      <c r="K984" s="36">
        <v>12113</v>
      </c>
      <c r="L984" s="39">
        <v>44840.351388888892</v>
      </c>
      <c r="M984" s="38" t="s">
        <v>3953</v>
      </c>
      <c r="N984" s="38" t="s">
        <v>45</v>
      </c>
      <c r="O984" s="39">
        <v>44827.645636574074</v>
      </c>
      <c r="P984" s="38" t="s">
        <v>40</v>
      </c>
      <c r="Q984" s="38" t="s">
        <v>56</v>
      </c>
      <c r="R984" s="36">
        <v>1</v>
      </c>
      <c r="S984" s="38" t="s">
        <v>732</v>
      </c>
      <c r="T984" s="36">
        <v>1</v>
      </c>
      <c r="U984" s="38" t="s">
        <v>56</v>
      </c>
      <c r="V984" s="36">
        <v>5735</v>
      </c>
      <c r="W984" s="38" t="s">
        <v>873</v>
      </c>
      <c r="X984" s="38" t="s">
        <v>874</v>
      </c>
      <c r="Y984" s="38" t="s">
        <v>45</v>
      </c>
      <c r="Z984" s="38" t="s">
        <v>3954</v>
      </c>
      <c r="AA984" s="39">
        <v>44834.620833333334</v>
      </c>
      <c r="AB984" s="38" t="s">
        <v>103</v>
      </c>
      <c r="AC984" s="10" t="str">
        <f>VLOOKUP(Data!$AB984,Name!$B:$F,2,FALSE)</f>
        <v>IT Support</v>
      </c>
      <c r="AD984" s="10" t="str">
        <f>VLOOKUP(Data!$AB984,Name!$B:$F,3,FALSE)</f>
        <v>Point IT</v>
      </c>
      <c r="AE984" s="10" t="str">
        <f>VLOOKUP(Data!$AB984,Name!$B:$F,4,FALSE)</f>
        <v>Frist tier</v>
      </c>
      <c r="AF984" s="10" t="str">
        <f>VLOOKUP(Data!$AB984,Name!$B:$F,5,FALSE)</f>
        <v>Frist tier</v>
      </c>
      <c r="AG984" s="38" t="s">
        <v>47</v>
      </c>
      <c r="AH984" s="38" t="s">
        <v>48</v>
      </c>
      <c r="AI984" s="38" t="s">
        <v>330</v>
      </c>
      <c r="AJ984" s="38" t="s">
        <v>3955</v>
      </c>
      <c r="AK984" s="38" t="s">
        <v>467</v>
      </c>
      <c r="AL984" s="43"/>
      <c r="AM984" s="38" t="s">
        <v>39</v>
      </c>
      <c r="AN984" s="38" t="s">
        <v>53</v>
      </c>
      <c r="AO984" s="44">
        <v>0</v>
      </c>
      <c r="AP984" s="39">
        <v>44836.650173611109</v>
      </c>
      <c r="AQ984" s="45" t="s">
        <v>56</v>
      </c>
      <c r="AR984">
        <f t="shared" si="63"/>
        <v>15</v>
      </c>
      <c r="AS984" s="35">
        <v>0.6381944444444444</v>
      </c>
    </row>
    <row r="985" spans="1:45" ht="24" hidden="1" customHeight="1">
      <c r="A985" s="10" t="s">
        <v>35</v>
      </c>
      <c r="B985" s="10" t="s">
        <v>329</v>
      </c>
      <c r="C985" s="10"/>
      <c r="D985" s="42">
        <v>44827.646527777775</v>
      </c>
      <c r="E985" s="10">
        <v>2022</v>
      </c>
      <c r="F985" s="10">
        <f t="shared" si="60"/>
        <v>9</v>
      </c>
      <c r="G985" s="10">
        <f t="shared" si="61"/>
        <v>23</v>
      </c>
      <c r="H985" s="50">
        <f t="shared" si="62"/>
        <v>0.64652777777777781</v>
      </c>
      <c r="I985" s="40" t="s">
        <v>37</v>
      </c>
      <c r="J985" s="40" t="s">
        <v>3956</v>
      </c>
      <c r="K985" s="37">
        <v>12114</v>
      </c>
      <c r="L985" s="41">
        <v>44839.646898148145</v>
      </c>
      <c r="M985" s="40" t="s">
        <v>1421</v>
      </c>
      <c r="N985" s="40" t="s">
        <v>45</v>
      </c>
      <c r="O985" s="41">
        <v>44827.652256944442</v>
      </c>
      <c r="P985" s="40" t="s">
        <v>40</v>
      </c>
      <c r="Q985" s="40" t="s">
        <v>56</v>
      </c>
      <c r="R985" s="37">
        <v>2</v>
      </c>
      <c r="S985" s="40" t="s">
        <v>210</v>
      </c>
      <c r="T985" s="37">
        <v>1</v>
      </c>
      <c r="U985" s="40" t="s">
        <v>56</v>
      </c>
      <c r="V985" s="37">
        <v>850558519</v>
      </c>
      <c r="W985" s="40" t="s">
        <v>702</v>
      </c>
      <c r="X985" s="40" t="s">
        <v>703</v>
      </c>
      <c r="Y985" s="40" t="s">
        <v>39</v>
      </c>
      <c r="Z985" s="40" t="s">
        <v>39</v>
      </c>
      <c r="AA985" s="41"/>
      <c r="AB985" s="40" t="s">
        <v>614</v>
      </c>
      <c r="AC985" s="10" t="str">
        <f>VLOOKUP(Data!$AB985,Name!$B:$F,2,FALSE)</f>
        <v>PMO</v>
      </c>
      <c r="AD985" s="10" t="str">
        <f>VLOOKUP(Data!$AB985,Name!$B:$F,3,FALSE)</f>
        <v>CRA</v>
      </c>
      <c r="AE985" s="10" t="str">
        <f>VLOOKUP(Data!$AB985,Name!$B:$F,4,FALSE)</f>
        <v>Second tier</v>
      </c>
      <c r="AF985" s="10" t="str">
        <f>VLOOKUP(Data!$AB985,Name!$B:$F,5,FALSE)</f>
        <v>Second tier</v>
      </c>
      <c r="AG985" s="40" t="s">
        <v>47</v>
      </c>
      <c r="AH985" s="40" t="s">
        <v>160</v>
      </c>
      <c r="AI985" s="40" t="s">
        <v>330</v>
      </c>
      <c r="AJ985" s="40" t="s">
        <v>3957</v>
      </c>
      <c r="AK985" s="40" t="s">
        <v>704</v>
      </c>
      <c r="AL985" s="46"/>
      <c r="AM985" s="40" t="s">
        <v>39</v>
      </c>
      <c r="AN985" s="40" t="s">
        <v>53</v>
      </c>
      <c r="AO985" s="47">
        <v>0</v>
      </c>
      <c r="AP985" s="41">
        <v>44834.397592592592</v>
      </c>
      <c r="AQ985" s="48" t="s">
        <v>56</v>
      </c>
      <c r="AR985">
        <f t="shared" si="63"/>
        <v>15</v>
      </c>
      <c r="AS985" s="35">
        <v>0.64652777777777781</v>
      </c>
    </row>
    <row r="986" spans="1:45" ht="24" hidden="1" customHeight="1">
      <c r="A986" s="10" t="s">
        <v>35</v>
      </c>
      <c r="B986" s="10" t="s">
        <v>178</v>
      </c>
      <c r="C986" s="10"/>
      <c r="D986" s="42">
        <v>44827.665277777778</v>
      </c>
      <c r="E986" s="10">
        <v>2022</v>
      </c>
      <c r="F986" s="10">
        <f t="shared" si="60"/>
        <v>9</v>
      </c>
      <c r="G986" s="10">
        <f t="shared" si="61"/>
        <v>23</v>
      </c>
      <c r="H986" s="50">
        <f t="shared" si="62"/>
        <v>0.66527777777777775</v>
      </c>
      <c r="I986" s="38" t="s">
        <v>37</v>
      </c>
      <c r="J986" s="38" t="s">
        <v>3958</v>
      </c>
      <c r="K986" s="36">
        <v>12115</v>
      </c>
      <c r="L986" s="39">
        <v>44839.665798611109</v>
      </c>
      <c r="M986" s="38" t="s">
        <v>38</v>
      </c>
      <c r="N986" s="38" t="s">
        <v>39</v>
      </c>
      <c r="O986" s="39"/>
      <c r="P986" s="38" t="s">
        <v>40</v>
      </c>
      <c r="Q986" s="38" t="s">
        <v>56</v>
      </c>
      <c r="R986" s="36">
        <v>1</v>
      </c>
      <c r="S986" s="38" t="s">
        <v>490</v>
      </c>
      <c r="T986" s="36">
        <v>0</v>
      </c>
      <c r="U986" s="38" t="s">
        <v>56</v>
      </c>
      <c r="V986" s="36">
        <v>6941</v>
      </c>
      <c r="W986" s="38" t="s">
        <v>366</v>
      </c>
      <c r="X986" s="38" t="s">
        <v>367</v>
      </c>
      <c r="Y986" s="38" t="s">
        <v>39</v>
      </c>
      <c r="Z986" s="38" t="s">
        <v>39</v>
      </c>
      <c r="AA986" s="39"/>
      <c r="AB986" s="38" t="s">
        <v>281</v>
      </c>
      <c r="AC986" s="10" t="str">
        <f>VLOOKUP(Data!$AB986,Name!$B:$F,2,FALSE)</f>
        <v>IT Asset</v>
      </c>
      <c r="AD986" s="10" t="str">
        <f>VLOOKUP(Data!$AB986,Name!$B:$F,3,FALSE)</f>
        <v>CRA</v>
      </c>
      <c r="AE986" s="10" t="str">
        <f>VLOOKUP(Data!$AB986,Name!$B:$F,4,FALSE)</f>
        <v>Second tier</v>
      </c>
      <c r="AF986" s="10" t="str">
        <f>VLOOKUP(Data!$AB986,Name!$B:$F,5,FALSE)</f>
        <v>Second tier</v>
      </c>
      <c r="AG986" s="38" t="s">
        <v>47</v>
      </c>
      <c r="AH986" s="38" t="s">
        <v>160</v>
      </c>
      <c r="AI986" s="38" t="s">
        <v>283</v>
      </c>
      <c r="AJ986" s="38" t="s">
        <v>3959</v>
      </c>
      <c r="AK986" s="38" t="s">
        <v>497</v>
      </c>
      <c r="AL986" s="43"/>
      <c r="AM986" s="38" t="s">
        <v>39</v>
      </c>
      <c r="AN986" s="38" t="s">
        <v>53</v>
      </c>
      <c r="AO986" s="44">
        <v>0</v>
      </c>
      <c r="AP986" s="39">
        <v>44827.669270833336</v>
      </c>
      <c r="AQ986" s="45" t="s">
        <v>56</v>
      </c>
      <c r="AR986">
        <f t="shared" si="63"/>
        <v>15</v>
      </c>
      <c r="AS986" s="35">
        <v>0.66527777777777775</v>
      </c>
    </row>
    <row r="987" spans="1:45" ht="24" hidden="1" customHeight="1">
      <c r="A987" s="10" t="s">
        <v>35</v>
      </c>
      <c r="B987" s="10" t="s">
        <v>178</v>
      </c>
      <c r="C987" s="42">
        <v>44836.65</v>
      </c>
      <c r="D987" s="42">
        <v>44827.670138888891</v>
      </c>
      <c r="E987" s="10">
        <v>2022</v>
      </c>
      <c r="F987" s="10">
        <f t="shared" si="60"/>
        <v>9</v>
      </c>
      <c r="G987" s="10">
        <f t="shared" si="61"/>
        <v>23</v>
      </c>
      <c r="H987" s="50">
        <f t="shared" si="62"/>
        <v>0.67013888888888884</v>
      </c>
      <c r="I987" s="40" t="s">
        <v>37</v>
      </c>
      <c r="J987" s="40" t="s">
        <v>3960</v>
      </c>
      <c r="K987" s="37">
        <v>12116</v>
      </c>
      <c r="L987" s="41">
        <v>44840.379166666666</v>
      </c>
      <c r="M987" s="40" t="s">
        <v>3961</v>
      </c>
      <c r="N987" s="40" t="s">
        <v>45</v>
      </c>
      <c r="O987" s="41">
        <v>44827.674340277779</v>
      </c>
      <c r="P987" s="40" t="s">
        <v>40</v>
      </c>
      <c r="Q987" s="40" t="s">
        <v>56</v>
      </c>
      <c r="R987" s="37">
        <v>1</v>
      </c>
      <c r="S987" s="40" t="s">
        <v>253</v>
      </c>
      <c r="T987" s="37">
        <v>1</v>
      </c>
      <c r="U987" s="40" t="s">
        <v>56</v>
      </c>
      <c r="V987" s="37">
        <v>6941</v>
      </c>
      <c r="W987" s="40" t="s">
        <v>366</v>
      </c>
      <c r="X987" s="40" t="s">
        <v>367</v>
      </c>
      <c r="Y987" s="40" t="s">
        <v>45</v>
      </c>
      <c r="Z987" s="40" t="s">
        <v>3962</v>
      </c>
      <c r="AA987" s="41">
        <v>44834.625428240739</v>
      </c>
      <c r="AB987" s="40" t="s">
        <v>103</v>
      </c>
      <c r="AC987" s="10" t="str">
        <f>VLOOKUP(Data!$AB987,Name!$B:$F,2,FALSE)</f>
        <v>IT Support</v>
      </c>
      <c r="AD987" s="10" t="str">
        <f>VLOOKUP(Data!$AB987,Name!$B:$F,3,FALSE)</f>
        <v>Point IT</v>
      </c>
      <c r="AE987" s="10" t="str">
        <f>VLOOKUP(Data!$AB987,Name!$B:$F,4,FALSE)</f>
        <v>Frist tier</v>
      </c>
      <c r="AF987" s="10" t="str">
        <f>VLOOKUP(Data!$AB987,Name!$B:$F,5,FALSE)</f>
        <v>Frist tier</v>
      </c>
      <c r="AG987" s="40" t="s">
        <v>47</v>
      </c>
      <c r="AH987" s="40" t="s">
        <v>48</v>
      </c>
      <c r="AI987" s="40" t="s">
        <v>182</v>
      </c>
      <c r="AJ987" s="40" t="s">
        <v>3963</v>
      </c>
      <c r="AK987" s="40" t="s">
        <v>497</v>
      </c>
      <c r="AL987" s="46">
        <v>44686</v>
      </c>
      <c r="AM987" s="40" t="s">
        <v>39</v>
      </c>
      <c r="AN987" s="40" t="s">
        <v>53</v>
      </c>
      <c r="AO987" s="47">
        <v>0</v>
      </c>
      <c r="AP987" s="41">
        <v>44836.788275462961</v>
      </c>
      <c r="AQ987" s="48" t="s">
        <v>56</v>
      </c>
      <c r="AR987">
        <f t="shared" si="63"/>
        <v>16</v>
      </c>
      <c r="AS987" s="35">
        <v>0.67013888888888884</v>
      </c>
    </row>
    <row r="988" spans="1:45" ht="24" hidden="1" customHeight="1">
      <c r="A988" s="10" t="s">
        <v>35</v>
      </c>
      <c r="B988" s="10" t="s">
        <v>178</v>
      </c>
      <c r="C988" s="10"/>
      <c r="D988" s="42">
        <v>44827.672222222223</v>
      </c>
      <c r="E988" s="10">
        <v>2022</v>
      </c>
      <c r="F988" s="10">
        <f t="shared" si="60"/>
        <v>9</v>
      </c>
      <c r="G988" s="10">
        <f t="shared" si="61"/>
        <v>23</v>
      </c>
      <c r="H988" s="50">
        <f t="shared" si="62"/>
        <v>0.67222222222222217</v>
      </c>
      <c r="I988" s="38" t="s">
        <v>37</v>
      </c>
      <c r="J988" s="38" t="s">
        <v>39</v>
      </c>
      <c r="K988" s="36">
        <v>12117</v>
      </c>
      <c r="L988" s="39">
        <v>44832.548009259262</v>
      </c>
      <c r="M988" s="38" t="s">
        <v>38</v>
      </c>
      <c r="N988" s="38" t="s">
        <v>39</v>
      </c>
      <c r="O988" s="39"/>
      <c r="P988" s="38" t="s">
        <v>40</v>
      </c>
      <c r="Q988" s="38" t="s">
        <v>56</v>
      </c>
      <c r="R988" s="36">
        <v>1</v>
      </c>
      <c r="S988" s="38" t="s">
        <v>311</v>
      </c>
      <c r="T988" s="36">
        <v>0</v>
      </c>
      <c r="U988" s="38" t="s">
        <v>41</v>
      </c>
      <c r="V988" s="36">
        <v>6385</v>
      </c>
      <c r="W988" s="38" t="s">
        <v>1031</v>
      </c>
      <c r="X988" s="38" t="s">
        <v>3964</v>
      </c>
      <c r="Y988" s="38" t="s">
        <v>39</v>
      </c>
      <c r="Z988" s="38" t="s">
        <v>39</v>
      </c>
      <c r="AA988" s="39"/>
      <c r="AB988" s="38" t="s">
        <v>149</v>
      </c>
      <c r="AC988" s="10" t="str">
        <f>VLOOKUP(Data!$AB988,Name!$B:$F,2,FALSE)</f>
        <v>Application Support</v>
      </c>
      <c r="AD988" s="10" t="str">
        <f>VLOOKUP(Data!$AB988,Name!$B:$F,3,FALSE)</f>
        <v>CRA</v>
      </c>
      <c r="AE988" s="10" t="str">
        <f>VLOOKUP(Data!$AB988,Name!$B:$F,4,FALSE)</f>
        <v>Second tier</v>
      </c>
      <c r="AF988" s="10" t="str">
        <f>VLOOKUP(Data!$AB988,Name!$B:$F,5,FALSE)</f>
        <v>Second tier</v>
      </c>
      <c r="AG988" s="38" t="s">
        <v>47</v>
      </c>
      <c r="AH988" s="38" t="s">
        <v>216</v>
      </c>
      <c r="AI988" s="38" t="s">
        <v>182</v>
      </c>
      <c r="AJ988" s="38" t="s">
        <v>3965</v>
      </c>
      <c r="AK988" s="38" t="s">
        <v>740</v>
      </c>
      <c r="AL988" s="43"/>
      <c r="AM988" s="38" t="s">
        <v>39</v>
      </c>
      <c r="AN988" s="38" t="s">
        <v>53</v>
      </c>
      <c r="AO988" s="44">
        <v>0</v>
      </c>
      <c r="AP988" s="39">
        <v>44837.557650462964</v>
      </c>
      <c r="AQ988" s="45" t="s">
        <v>56</v>
      </c>
      <c r="AR988">
        <f t="shared" si="63"/>
        <v>16</v>
      </c>
      <c r="AS988" s="35">
        <v>0.67222222222222217</v>
      </c>
    </row>
    <row r="989" spans="1:45" ht="24" hidden="1" customHeight="1">
      <c r="A989" s="10" t="s">
        <v>35</v>
      </c>
      <c r="B989" s="10" t="s">
        <v>178</v>
      </c>
      <c r="C989" s="10"/>
      <c r="D989" s="42">
        <v>44827.678472222222</v>
      </c>
      <c r="E989" s="10">
        <v>2022</v>
      </c>
      <c r="F989" s="10">
        <f t="shared" si="60"/>
        <v>9</v>
      </c>
      <c r="G989" s="10">
        <f t="shared" si="61"/>
        <v>23</v>
      </c>
      <c r="H989" s="50">
        <f t="shared" si="62"/>
        <v>0.67847222222222225</v>
      </c>
      <c r="I989" s="40" t="s">
        <v>37</v>
      </c>
      <c r="J989" s="40" t="s">
        <v>3966</v>
      </c>
      <c r="K989" s="37">
        <v>12118</v>
      </c>
      <c r="L989" s="41">
        <v>44839.67900462963</v>
      </c>
      <c r="M989" s="40" t="s">
        <v>3503</v>
      </c>
      <c r="N989" s="40" t="s">
        <v>45</v>
      </c>
      <c r="O989" s="41">
        <v>44827.681539351855</v>
      </c>
      <c r="P989" s="40" t="s">
        <v>40</v>
      </c>
      <c r="Q989" s="40" t="s">
        <v>56</v>
      </c>
      <c r="R989" s="37">
        <v>2</v>
      </c>
      <c r="S989" s="40" t="s">
        <v>179</v>
      </c>
      <c r="T989" s="37">
        <v>1</v>
      </c>
      <c r="U989" s="40" t="s">
        <v>56</v>
      </c>
      <c r="V989" s="37">
        <v>8613</v>
      </c>
      <c r="W989" s="40" t="s">
        <v>2188</v>
      </c>
      <c r="X989" s="40" t="s">
        <v>2189</v>
      </c>
      <c r="Y989" s="40" t="s">
        <v>39</v>
      </c>
      <c r="Z989" s="40" t="s">
        <v>39</v>
      </c>
      <c r="AA989" s="41"/>
      <c r="AB989" s="40" t="s">
        <v>85</v>
      </c>
      <c r="AC989" s="10" t="str">
        <f>VLOOKUP(Data!$AB989,Name!$B:$F,2,FALSE)</f>
        <v>IT Support</v>
      </c>
      <c r="AD989" s="10" t="str">
        <f>VLOOKUP(Data!$AB989,Name!$B:$F,3,FALSE)</f>
        <v>Point IT</v>
      </c>
      <c r="AE989" s="10" t="str">
        <f>VLOOKUP(Data!$AB989,Name!$B:$F,4,FALSE)</f>
        <v>Second tier</v>
      </c>
      <c r="AF989" s="10" t="str">
        <f>VLOOKUP(Data!$AB989,Name!$B:$F,5,FALSE)</f>
        <v>Onsite</v>
      </c>
      <c r="AG989" s="40" t="s">
        <v>47</v>
      </c>
      <c r="AH989" s="40" t="s">
        <v>216</v>
      </c>
      <c r="AI989" s="40" t="s">
        <v>230</v>
      </c>
      <c r="AJ989" s="40" t="s">
        <v>693</v>
      </c>
      <c r="AK989" s="40" t="s">
        <v>756</v>
      </c>
      <c r="AL989" s="46"/>
      <c r="AM989" s="40" t="s">
        <v>39</v>
      </c>
      <c r="AN989" s="40" t="s">
        <v>53</v>
      </c>
      <c r="AO989" s="47">
        <v>0</v>
      </c>
      <c r="AP989" s="41">
        <v>44833.63113425926</v>
      </c>
      <c r="AQ989" s="48" t="s">
        <v>56</v>
      </c>
      <c r="AR989">
        <f t="shared" si="63"/>
        <v>16</v>
      </c>
      <c r="AS989" s="35">
        <v>0.67847222222222225</v>
      </c>
    </row>
    <row r="990" spans="1:45" ht="24" customHeight="1">
      <c r="A990" s="10" t="s">
        <v>35</v>
      </c>
      <c r="B990" s="10" t="s">
        <v>1527</v>
      </c>
      <c r="C990" s="10"/>
      <c r="D990" s="42">
        <v>44827.692361111112</v>
      </c>
      <c r="E990" s="10">
        <v>2022</v>
      </c>
      <c r="F990" s="10">
        <f t="shared" si="60"/>
        <v>9</v>
      </c>
      <c r="G990" s="10">
        <f t="shared" si="61"/>
        <v>23</v>
      </c>
      <c r="H990" s="50">
        <f t="shared" si="62"/>
        <v>0.69236111111111109</v>
      </c>
      <c r="I990" s="38" t="s">
        <v>37</v>
      </c>
      <c r="J990" s="38" t="s">
        <v>39</v>
      </c>
      <c r="K990" s="36">
        <v>12119</v>
      </c>
      <c r="L990" s="39">
        <v>44832.567499999997</v>
      </c>
      <c r="M990" s="38" t="s">
        <v>38</v>
      </c>
      <c r="N990" s="38" t="s">
        <v>39</v>
      </c>
      <c r="O990" s="39"/>
      <c r="P990" s="38" t="s">
        <v>40</v>
      </c>
      <c r="Q990" s="38" t="s">
        <v>41</v>
      </c>
      <c r="R990" s="36">
        <v>1</v>
      </c>
      <c r="S990" s="38" t="s">
        <v>119</v>
      </c>
      <c r="T990" s="36">
        <v>0</v>
      </c>
      <c r="U990" s="38" t="s">
        <v>41</v>
      </c>
      <c r="V990" s="36">
        <v>6682</v>
      </c>
      <c r="W990" s="38" t="s">
        <v>826</v>
      </c>
      <c r="X990" s="38" t="s">
        <v>2442</v>
      </c>
      <c r="Y990" s="38" t="s">
        <v>39</v>
      </c>
      <c r="Z990" s="38" t="s">
        <v>39</v>
      </c>
      <c r="AA990" s="39"/>
      <c r="AB990" s="38" t="s">
        <v>337</v>
      </c>
      <c r="AC990" s="10" t="str">
        <f>VLOOKUP(Data!$AB990,Name!$B:$F,2,FALSE)</f>
        <v>Programer</v>
      </c>
      <c r="AD990" s="10" t="str">
        <f>VLOOKUP(Data!$AB990,Name!$B:$F,3,FALSE)</f>
        <v>CRA</v>
      </c>
      <c r="AE990" s="10" t="str">
        <f>VLOOKUP(Data!$AB990,Name!$B:$F,4,FALSE)</f>
        <v>Second tier</v>
      </c>
      <c r="AF990" s="10" t="str">
        <f>VLOOKUP(Data!$AB990,Name!$B:$F,5,FALSE)</f>
        <v>Second tier</v>
      </c>
      <c r="AG990" s="38" t="s">
        <v>47</v>
      </c>
      <c r="AH990" s="38" t="s">
        <v>160</v>
      </c>
      <c r="AI990" s="38" t="s">
        <v>656</v>
      </c>
      <c r="AJ990" s="38" t="s">
        <v>827</v>
      </c>
      <c r="AK990" s="38" t="s">
        <v>328</v>
      </c>
      <c r="AL990" s="43"/>
      <c r="AM990" s="38" t="s">
        <v>39</v>
      </c>
      <c r="AN990" s="38" t="s">
        <v>53</v>
      </c>
      <c r="AO990" s="44">
        <v>0</v>
      </c>
      <c r="AP990" s="39">
        <v>44837.35392361111</v>
      </c>
      <c r="AQ990" s="45" t="s">
        <v>41</v>
      </c>
      <c r="AR990">
        <f t="shared" si="63"/>
        <v>16</v>
      </c>
      <c r="AS990" s="35">
        <v>0.69236111111111109</v>
      </c>
    </row>
    <row r="991" spans="1:45" ht="24" hidden="1" customHeight="1">
      <c r="A991" s="10" t="s">
        <v>35</v>
      </c>
      <c r="B991" s="10" t="s">
        <v>737</v>
      </c>
      <c r="C991" s="10"/>
      <c r="D991" s="42">
        <v>44827.70416666667</v>
      </c>
      <c r="E991" s="10">
        <v>2022</v>
      </c>
      <c r="F991" s="10">
        <f t="shared" si="60"/>
        <v>9</v>
      </c>
      <c r="G991" s="10">
        <f t="shared" si="61"/>
        <v>23</v>
      </c>
      <c r="H991" s="50">
        <f t="shared" si="62"/>
        <v>0.70416666666666661</v>
      </c>
      <c r="I991" s="40" t="s">
        <v>37</v>
      </c>
      <c r="J991" s="40" t="s">
        <v>3967</v>
      </c>
      <c r="K991" s="37">
        <v>12120</v>
      </c>
      <c r="L991" s="41">
        <v>44839.704606481479</v>
      </c>
      <c r="M991" s="40" t="s">
        <v>3968</v>
      </c>
      <c r="N991" s="40" t="s">
        <v>45</v>
      </c>
      <c r="O991" s="41">
        <v>44830.558206018519</v>
      </c>
      <c r="P991" s="40" t="s">
        <v>40</v>
      </c>
      <c r="Q991" s="40" t="s">
        <v>56</v>
      </c>
      <c r="R991" s="37">
        <v>2</v>
      </c>
      <c r="S991" s="40" t="s">
        <v>738</v>
      </c>
      <c r="T991" s="37">
        <v>2</v>
      </c>
      <c r="U991" s="40" t="s">
        <v>56</v>
      </c>
      <c r="V991" s="37">
        <v>6684</v>
      </c>
      <c r="W991" s="40" t="s">
        <v>547</v>
      </c>
      <c r="X991" s="40" t="s">
        <v>548</v>
      </c>
      <c r="Y991" s="40" t="s">
        <v>39</v>
      </c>
      <c r="Z991" s="40" t="s">
        <v>39</v>
      </c>
      <c r="AA991" s="41"/>
      <c r="AB991" s="40" t="s">
        <v>614</v>
      </c>
      <c r="AC991" s="10" t="str">
        <f>VLOOKUP(Data!$AB991,Name!$B:$F,2,FALSE)</f>
        <v>PMO</v>
      </c>
      <c r="AD991" s="10" t="str">
        <f>VLOOKUP(Data!$AB991,Name!$B:$F,3,FALSE)</f>
        <v>CRA</v>
      </c>
      <c r="AE991" s="10" t="str">
        <f>VLOOKUP(Data!$AB991,Name!$B:$F,4,FALSE)</f>
        <v>Second tier</v>
      </c>
      <c r="AF991" s="10" t="str">
        <f>VLOOKUP(Data!$AB991,Name!$B:$F,5,FALSE)</f>
        <v>Second tier</v>
      </c>
      <c r="AG991" s="40" t="s">
        <v>47</v>
      </c>
      <c r="AH991" s="40" t="s">
        <v>160</v>
      </c>
      <c r="AI991" s="40" t="s">
        <v>739</v>
      </c>
      <c r="AJ991" s="40" t="s">
        <v>3969</v>
      </c>
      <c r="AK991" s="40" t="s">
        <v>328</v>
      </c>
      <c r="AL991" s="46"/>
      <c r="AM991" s="40" t="s">
        <v>39</v>
      </c>
      <c r="AN991" s="40" t="s">
        <v>53</v>
      </c>
      <c r="AO991" s="47">
        <v>0</v>
      </c>
      <c r="AP991" s="41">
        <v>44838.469189814816</v>
      </c>
      <c r="AQ991" s="48" t="s">
        <v>41</v>
      </c>
      <c r="AR991">
        <f t="shared" si="63"/>
        <v>16</v>
      </c>
      <c r="AS991" s="35">
        <v>0.70416666666666661</v>
      </c>
    </row>
    <row r="992" spans="1:45" ht="24" customHeight="1">
      <c r="A992" s="10" t="s">
        <v>35</v>
      </c>
      <c r="B992" s="10" t="s">
        <v>1527</v>
      </c>
      <c r="C992" s="42">
        <v>44830.444444444445</v>
      </c>
      <c r="D992" s="42">
        <v>44827.710416666669</v>
      </c>
      <c r="E992" s="10">
        <v>2022</v>
      </c>
      <c r="F992" s="10">
        <f t="shared" si="60"/>
        <v>9</v>
      </c>
      <c r="G992" s="10">
        <f t="shared" si="61"/>
        <v>23</v>
      </c>
      <c r="H992" s="50">
        <f t="shared" si="62"/>
        <v>0.7104166666666667</v>
      </c>
      <c r="I992" s="38" t="s">
        <v>37</v>
      </c>
      <c r="J992" s="38" t="s">
        <v>3970</v>
      </c>
      <c r="K992" s="36">
        <v>12121</v>
      </c>
      <c r="L992" s="39">
        <v>44832.694965277777</v>
      </c>
      <c r="M992" s="38" t="s">
        <v>38</v>
      </c>
      <c r="N992" s="38" t="s">
        <v>39</v>
      </c>
      <c r="O992" s="39"/>
      <c r="P992" s="38" t="s">
        <v>40</v>
      </c>
      <c r="Q992" s="38" t="s">
        <v>56</v>
      </c>
      <c r="R992" s="36">
        <v>1</v>
      </c>
      <c r="S992" s="38" t="s">
        <v>224</v>
      </c>
      <c r="T992" s="36">
        <v>0</v>
      </c>
      <c r="U992" s="38" t="s">
        <v>41</v>
      </c>
      <c r="V992" s="36">
        <v>6082</v>
      </c>
      <c r="W992" s="38" t="s">
        <v>816</v>
      </c>
      <c r="X992" s="38" t="s">
        <v>817</v>
      </c>
      <c r="Y992" s="38" t="s">
        <v>45</v>
      </c>
      <c r="Z992" s="38" t="s">
        <v>38</v>
      </c>
      <c r="AA992" s="39">
        <v>44828.465833333335</v>
      </c>
      <c r="AB992" s="38" t="s">
        <v>85</v>
      </c>
      <c r="AC992" s="10" t="str">
        <f>VLOOKUP(Data!$AB992,Name!$B:$F,2,FALSE)</f>
        <v>IT Support</v>
      </c>
      <c r="AD992" s="10" t="str">
        <f>VLOOKUP(Data!$AB992,Name!$B:$F,3,FALSE)</f>
        <v>Point IT</v>
      </c>
      <c r="AE992" s="10" t="str">
        <f>VLOOKUP(Data!$AB992,Name!$B:$F,4,FALSE)</f>
        <v>Second tier</v>
      </c>
      <c r="AF992" s="10" t="str">
        <f>VLOOKUP(Data!$AB992,Name!$B:$F,5,FALSE)</f>
        <v>Onsite</v>
      </c>
      <c r="AG992" s="38" t="s">
        <v>47</v>
      </c>
      <c r="AH992" s="38" t="s">
        <v>48</v>
      </c>
      <c r="AI992" s="38" t="s">
        <v>455</v>
      </c>
      <c r="AJ992" s="38" t="s">
        <v>3971</v>
      </c>
      <c r="AK992" s="38" t="s">
        <v>557</v>
      </c>
      <c r="AL992" s="43"/>
      <c r="AM992" s="38" t="s">
        <v>39</v>
      </c>
      <c r="AN992" s="38" t="s">
        <v>50</v>
      </c>
      <c r="AO992" s="44">
        <v>0</v>
      </c>
      <c r="AP992" s="39">
        <v>44830.444965277777</v>
      </c>
      <c r="AQ992" s="45" t="s">
        <v>41</v>
      </c>
      <c r="AR992">
        <f t="shared" si="63"/>
        <v>17</v>
      </c>
      <c r="AS992" s="35">
        <v>0.7104166666666667</v>
      </c>
    </row>
    <row r="993" spans="1:45" ht="24" customHeight="1">
      <c r="A993" s="10" t="s">
        <v>35</v>
      </c>
      <c r="B993" s="10" t="s">
        <v>1527</v>
      </c>
      <c r="C993" s="42">
        <v>44832.663194444445</v>
      </c>
      <c r="D993" s="42">
        <v>44827.712500000001</v>
      </c>
      <c r="E993" s="10">
        <v>2022</v>
      </c>
      <c r="F993" s="10">
        <f t="shared" si="60"/>
        <v>9</v>
      </c>
      <c r="G993" s="10">
        <f t="shared" si="61"/>
        <v>23</v>
      </c>
      <c r="H993" s="50">
        <f t="shared" si="62"/>
        <v>0.71250000000000002</v>
      </c>
      <c r="I993" s="40" t="s">
        <v>37</v>
      </c>
      <c r="J993" s="40" t="s">
        <v>3972</v>
      </c>
      <c r="K993" s="37">
        <v>12122</v>
      </c>
      <c r="L993" s="41">
        <v>44832.999988425923</v>
      </c>
      <c r="M993" s="40" t="s">
        <v>3973</v>
      </c>
      <c r="N993" s="40" t="s">
        <v>45</v>
      </c>
      <c r="O993" s="41">
        <v>44830.389398148145</v>
      </c>
      <c r="P993" s="40" t="s">
        <v>40</v>
      </c>
      <c r="Q993" s="40" t="s">
        <v>56</v>
      </c>
      <c r="R993" s="37">
        <v>1</v>
      </c>
      <c r="S993" s="40" t="s">
        <v>135</v>
      </c>
      <c r="T993" s="37">
        <v>1</v>
      </c>
      <c r="U993" s="40" t="s">
        <v>56</v>
      </c>
      <c r="V993" s="37">
        <v>905145453</v>
      </c>
      <c r="W993" s="40" t="s">
        <v>3436</v>
      </c>
      <c r="X993" s="40" t="s">
        <v>3437</v>
      </c>
      <c r="Y993" s="40" t="s">
        <v>45</v>
      </c>
      <c r="Z993" s="40" t="s">
        <v>3974</v>
      </c>
      <c r="AA993" s="41">
        <v>44832.663668981484</v>
      </c>
      <c r="AB993" s="40" t="s">
        <v>110</v>
      </c>
      <c r="AC993" s="10" t="str">
        <f>VLOOKUP(Data!$AB993,Name!$B:$F,2,FALSE)</f>
        <v>E-sarabun</v>
      </c>
      <c r="AD993" s="10" t="str">
        <f>VLOOKUP(Data!$AB993,Name!$B:$F,3,FALSE)</f>
        <v>CRA</v>
      </c>
      <c r="AE993" s="10" t="str">
        <f>VLOOKUP(Data!$AB993,Name!$B:$F,4,FALSE)</f>
        <v>Second tier</v>
      </c>
      <c r="AF993" s="10" t="str">
        <f>VLOOKUP(Data!$AB993,Name!$B:$F,5,FALSE)</f>
        <v>Second tier</v>
      </c>
      <c r="AG993" s="40" t="s">
        <v>47</v>
      </c>
      <c r="AH993" s="40" t="s">
        <v>48</v>
      </c>
      <c r="AI993" s="40" t="s">
        <v>97</v>
      </c>
      <c r="AJ993" s="40" t="s">
        <v>3975</v>
      </c>
      <c r="AK993" s="40" t="s">
        <v>517</v>
      </c>
      <c r="AL993" s="46"/>
      <c r="AM993" s="40" t="s">
        <v>39</v>
      </c>
      <c r="AN993" s="40" t="s">
        <v>50</v>
      </c>
      <c r="AO993" s="47">
        <v>0</v>
      </c>
      <c r="AP993" s="41">
        <v>44832.663668981484</v>
      </c>
      <c r="AQ993" s="48" t="s">
        <v>41</v>
      </c>
      <c r="AR993">
        <f t="shared" si="63"/>
        <v>17</v>
      </c>
      <c r="AS993" s="35">
        <v>0.71250000000000002</v>
      </c>
    </row>
    <row r="994" spans="1:45" ht="24" customHeight="1">
      <c r="A994" s="10" t="s">
        <v>35</v>
      </c>
      <c r="B994" s="10" t="s">
        <v>1527</v>
      </c>
      <c r="C994" s="42">
        <v>44830.394444444442</v>
      </c>
      <c r="D994" s="42">
        <v>44827.886111111111</v>
      </c>
      <c r="E994" s="10">
        <v>2022</v>
      </c>
      <c r="F994" s="10">
        <f t="shared" si="60"/>
        <v>9</v>
      </c>
      <c r="G994" s="10">
        <f t="shared" si="61"/>
        <v>23</v>
      </c>
      <c r="H994" s="50">
        <f t="shared" si="62"/>
        <v>0.88611111111111107</v>
      </c>
      <c r="I994" s="38" t="s">
        <v>37</v>
      </c>
      <c r="J994" s="38" t="s">
        <v>39</v>
      </c>
      <c r="K994" s="36">
        <v>12123</v>
      </c>
      <c r="L994" s="39">
        <v>44832.583854166667</v>
      </c>
      <c r="M994" s="38" t="s">
        <v>38</v>
      </c>
      <c r="N994" s="38" t="s">
        <v>39</v>
      </c>
      <c r="O994" s="39"/>
      <c r="P994" s="38" t="s">
        <v>40</v>
      </c>
      <c r="Q994" s="38" t="s">
        <v>56</v>
      </c>
      <c r="R994" s="36">
        <v>1</v>
      </c>
      <c r="S994" s="38" t="s">
        <v>135</v>
      </c>
      <c r="T994" s="36">
        <v>0</v>
      </c>
      <c r="U994" s="38" t="s">
        <v>41</v>
      </c>
      <c r="V994" s="36">
        <v>645855254</v>
      </c>
      <c r="W994" s="38" t="s">
        <v>247</v>
      </c>
      <c r="X994" s="38" t="s">
        <v>189</v>
      </c>
      <c r="Y994" s="38" t="s">
        <v>45</v>
      </c>
      <c r="Z994" s="38" t="s">
        <v>3976</v>
      </c>
      <c r="AA994" s="39">
        <v>44830.394988425927</v>
      </c>
      <c r="AB994" s="38" t="s">
        <v>110</v>
      </c>
      <c r="AC994" s="10" t="str">
        <f>VLOOKUP(Data!$AB994,Name!$B:$F,2,FALSE)</f>
        <v>E-sarabun</v>
      </c>
      <c r="AD994" s="10" t="str">
        <f>VLOOKUP(Data!$AB994,Name!$B:$F,3,FALSE)</f>
        <v>CRA</v>
      </c>
      <c r="AE994" s="10" t="str">
        <f>VLOOKUP(Data!$AB994,Name!$B:$F,4,FALSE)</f>
        <v>Second tier</v>
      </c>
      <c r="AF994" s="10" t="str">
        <f>VLOOKUP(Data!$AB994,Name!$B:$F,5,FALSE)</f>
        <v>Second tier</v>
      </c>
      <c r="AG994" s="38" t="s">
        <v>47</v>
      </c>
      <c r="AH994" s="38" t="s">
        <v>48</v>
      </c>
      <c r="AI994" s="38" t="s">
        <v>97</v>
      </c>
      <c r="AJ994" s="38" t="s">
        <v>544</v>
      </c>
      <c r="AK994" s="38" t="s">
        <v>1349</v>
      </c>
      <c r="AL994" s="43"/>
      <c r="AM994" s="38" t="s">
        <v>39</v>
      </c>
      <c r="AN994" s="38" t="s">
        <v>53</v>
      </c>
      <c r="AO994" s="44">
        <v>0</v>
      </c>
      <c r="AP994" s="39">
        <v>44830.394988425927</v>
      </c>
      <c r="AQ994" s="45" t="s">
        <v>41</v>
      </c>
      <c r="AR994">
        <f t="shared" si="63"/>
        <v>21</v>
      </c>
      <c r="AS994" s="35">
        <v>0.88611111111111107</v>
      </c>
    </row>
    <row r="995" spans="1:45" ht="24" hidden="1" customHeight="1">
      <c r="A995" s="10" t="s">
        <v>35</v>
      </c>
      <c r="B995" s="10" t="s">
        <v>36</v>
      </c>
      <c r="C995" s="42">
        <v>44828.525000000001</v>
      </c>
      <c r="D995" s="42">
        <v>44828.484722222223</v>
      </c>
      <c r="E995" s="10">
        <v>2022</v>
      </c>
      <c r="F995" s="10">
        <f t="shared" si="60"/>
        <v>9</v>
      </c>
      <c r="G995" s="10">
        <f t="shared" si="61"/>
        <v>24</v>
      </c>
      <c r="H995" s="50">
        <f t="shared" si="62"/>
        <v>0.48472222222222222</v>
      </c>
      <c r="I995" s="40" t="s">
        <v>37</v>
      </c>
      <c r="J995" s="40" t="s">
        <v>3977</v>
      </c>
      <c r="K995" s="37">
        <v>12124</v>
      </c>
      <c r="L995" s="41">
        <v>44839.708333333336</v>
      </c>
      <c r="M995" s="40" t="s">
        <v>38</v>
      </c>
      <c r="N995" s="40" t="s">
        <v>39</v>
      </c>
      <c r="O995" s="41"/>
      <c r="P995" s="40" t="s">
        <v>40</v>
      </c>
      <c r="Q995" s="40" t="s">
        <v>56</v>
      </c>
      <c r="R995" s="37">
        <v>1</v>
      </c>
      <c r="S995" s="40" t="s">
        <v>42</v>
      </c>
      <c r="T995" s="37">
        <v>0</v>
      </c>
      <c r="U995" s="40" t="s">
        <v>56</v>
      </c>
      <c r="V995" s="37">
        <v>6360</v>
      </c>
      <c r="W995" s="40" t="s">
        <v>3978</v>
      </c>
      <c r="X995" s="40" t="s">
        <v>3979</v>
      </c>
      <c r="Y995" s="40" t="s">
        <v>45</v>
      </c>
      <c r="Z995" s="40" t="s">
        <v>38</v>
      </c>
      <c r="AA995" s="41">
        <v>44828.490081018521</v>
      </c>
      <c r="AB995" s="40" t="s">
        <v>85</v>
      </c>
      <c r="AC995" s="10" t="str">
        <f>VLOOKUP(Data!$AB995,Name!$B:$F,2,FALSE)</f>
        <v>IT Support</v>
      </c>
      <c r="AD995" s="10" t="str">
        <f>VLOOKUP(Data!$AB995,Name!$B:$F,3,FALSE)</f>
        <v>Point IT</v>
      </c>
      <c r="AE995" s="10" t="str">
        <f>VLOOKUP(Data!$AB995,Name!$B:$F,4,FALSE)</f>
        <v>Second tier</v>
      </c>
      <c r="AF995" s="10" t="str">
        <f>VLOOKUP(Data!$AB995,Name!$B:$F,5,FALSE)</f>
        <v>Onsite</v>
      </c>
      <c r="AG995" s="40" t="s">
        <v>52</v>
      </c>
      <c r="AH995" s="40" t="s">
        <v>48</v>
      </c>
      <c r="AI995" s="40" t="s">
        <v>95</v>
      </c>
      <c r="AJ995" s="40" t="s">
        <v>3977</v>
      </c>
      <c r="AK995" s="40" t="s">
        <v>521</v>
      </c>
      <c r="AL995" s="46"/>
      <c r="AM995" s="40" t="s">
        <v>39</v>
      </c>
      <c r="AN995" s="40" t="s">
        <v>50</v>
      </c>
      <c r="AO995" s="47">
        <v>0</v>
      </c>
      <c r="AP995" s="41">
        <v>44828.525243055556</v>
      </c>
      <c r="AQ995" s="48" t="s">
        <v>41</v>
      </c>
      <c r="AR995">
        <f t="shared" si="63"/>
        <v>11</v>
      </c>
      <c r="AS995" s="35">
        <v>0.48472222222222222</v>
      </c>
    </row>
    <row r="996" spans="1:45" ht="24" hidden="1" customHeight="1">
      <c r="A996" s="10" t="s">
        <v>35</v>
      </c>
      <c r="B996" s="10" t="s">
        <v>36</v>
      </c>
      <c r="C996" s="42">
        <v>44828.525000000001</v>
      </c>
      <c r="D996" s="42">
        <v>44828.489583333336</v>
      </c>
      <c r="E996" s="10">
        <v>2022</v>
      </c>
      <c r="F996" s="10">
        <f t="shared" si="60"/>
        <v>9</v>
      </c>
      <c r="G996" s="10">
        <f t="shared" si="61"/>
        <v>24</v>
      </c>
      <c r="H996" s="50">
        <f t="shared" si="62"/>
        <v>0.48958333333333331</v>
      </c>
      <c r="I996" s="38" t="s">
        <v>37</v>
      </c>
      <c r="J996" s="38" t="s">
        <v>3980</v>
      </c>
      <c r="K996" s="36">
        <v>12125</v>
      </c>
      <c r="L996" s="39">
        <v>44832.583333333336</v>
      </c>
      <c r="M996" s="38" t="s">
        <v>38</v>
      </c>
      <c r="N996" s="38" t="s">
        <v>39</v>
      </c>
      <c r="O996" s="39"/>
      <c r="P996" s="38" t="s">
        <v>40</v>
      </c>
      <c r="Q996" s="38" t="s">
        <v>41</v>
      </c>
      <c r="R996" s="36">
        <v>1</v>
      </c>
      <c r="S996" s="38" t="s">
        <v>42</v>
      </c>
      <c r="T996" s="36">
        <v>0</v>
      </c>
      <c r="U996" s="38" t="s">
        <v>41</v>
      </c>
      <c r="V996" s="36">
        <v>8888</v>
      </c>
      <c r="W996" s="38" t="s">
        <v>247</v>
      </c>
      <c r="X996" s="38" t="s">
        <v>189</v>
      </c>
      <c r="Y996" s="38" t="s">
        <v>45</v>
      </c>
      <c r="Z996" s="38" t="s">
        <v>38</v>
      </c>
      <c r="AA996" s="39">
        <v>44828.493773148148</v>
      </c>
      <c r="AB996" s="38" t="s">
        <v>85</v>
      </c>
      <c r="AC996" s="10" t="str">
        <f>VLOOKUP(Data!$AB996,Name!$B:$F,2,FALSE)</f>
        <v>IT Support</v>
      </c>
      <c r="AD996" s="10" t="str">
        <f>VLOOKUP(Data!$AB996,Name!$B:$F,3,FALSE)</f>
        <v>Point IT</v>
      </c>
      <c r="AE996" s="10" t="str">
        <f>VLOOKUP(Data!$AB996,Name!$B:$F,4,FALSE)</f>
        <v>Second tier</v>
      </c>
      <c r="AF996" s="10" t="str">
        <f>VLOOKUP(Data!$AB996,Name!$B:$F,5,FALSE)</f>
        <v>Onsite</v>
      </c>
      <c r="AG996" s="38" t="s">
        <v>52</v>
      </c>
      <c r="AH996" s="38" t="s">
        <v>48</v>
      </c>
      <c r="AI996" s="38" t="s">
        <v>179</v>
      </c>
      <c r="AJ996" s="38" t="s">
        <v>269</v>
      </c>
      <c r="AK996" s="38" t="s">
        <v>688</v>
      </c>
      <c r="AL996" s="43"/>
      <c r="AM996" s="38" t="s">
        <v>39</v>
      </c>
      <c r="AN996" s="38" t="s">
        <v>50</v>
      </c>
      <c r="AO996" s="44">
        <v>0</v>
      </c>
      <c r="AP996" s="39">
        <v>44828.525219907409</v>
      </c>
      <c r="AQ996" s="45" t="s">
        <v>41</v>
      </c>
      <c r="AR996">
        <f t="shared" si="63"/>
        <v>11</v>
      </c>
      <c r="AS996" s="35">
        <v>0.48958333333333331</v>
      </c>
    </row>
    <row r="997" spans="1:45" ht="24" hidden="1" customHeight="1">
      <c r="A997" s="10" t="s">
        <v>35</v>
      </c>
      <c r="B997" s="10" t="s">
        <v>171</v>
      </c>
      <c r="C997" s="42">
        <v>44828.525000000001</v>
      </c>
      <c r="D997" s="42">
        <v>44828.490972222222</v>
      </c>
      <c r="E997" s="10">
        <v>2022</v>
      </c>
      <c r="F997" s="10">
        <f t="shared" si="60"/>
        <v>9</v>
      </c>
      <c r="G997" s="10">
        <f t="shared" si="61"/>
        <v>24</v>
      </c>
      <c r="H997" s="50">
        <f t="shared" si="62"/>
        <v>0.4909722222222222</v>
      </c>
      <c r="I997" s="40" t="s">
        <v>37</v>
      </c>
      <c r="J997" s="40" t="s">
        <v>3981</v>
      </c>
      <c r="K997" s="37">
        <v>12126</v>
      </c>
      <c r="L997" s="41">
        <v>44832.583333333336</v>
      </c>
      <c r="M997" s="40" t="s">
        <v>38</v>
      </c>
      <c r="N997" s="40" t="s">
        <v>39</v>
      </c>
      <c r="O997" s="41"/>
      <c r="P997" s="40" t="s">
        <v>40</v>
      </c>
      <c r="Q997" s="40" t="s">
        <v>41</v>
      </c>
      <c r="R997" s="37">
        <v>1</v>
      </c>
      <c r="S997" s="40" t="s">
        <v>119</v>
      </c>
      <c r="T997" s="37">
        <v>0</v>
      </c>
      <c r="U997" s="40" t="s">
        <v>41</v>
      </c>
      <c r="V997" s="37">
        <v>6588</v>
      </c>
      <c r="W997" s="40" t="s">
        <v>263</v>
      </c>
      <c r="X997" s="40" t="s">
        <v>264</v>
      </c>
      <c r="Y997" s="40" t="s">
        <v>45</v>
      </c>
      <c r="Z997" s="40" t="s">
        <v>38</v>
      </c>
      <c r="AA997" s="41">
        <v>44828.495810185188</v>
      </c>
      <c r="AB997" s="40" t="s">
        <v>85</v>
      </c>
      <c r="AC997" s="10" t="str">
        <f>VLOOKUP(Data!$AB997,Name!$B:$F,2,FALSE)</f>
        <v>IT Support</v>
      </c>
      <c r="AD997" s="10" t="str">
        <f>VLOOKUP(Data!$AB997,Name!$B:$F,3,FALSE)</f>
        <v>Point IT</v>
      </c>
      <c r="AE997" s="10" t="str">
        <f>VLOOKUP(Data!$AB997,Name!$B:$F,4,FALSE)</f>
        <v>Second tier</v>
      </c>
      <c r="AF997" s="10" t="str">
        <f>VLOOKUP(Data!$AB997,Name!$B:$F,5,FALSE)</f>
        <v>Onsite</v>
      </c>
      <c r="AG997" s="40" t="s">
        <v>52</v>
      </c>
      <c r="AH997" s="40" t="s">
        <v>48</v>
      </c>
      <c r="AI997" s="40" t="s">
        <v>284</v>
      </c>
      <c r="AJ997" s="40" t="s">
        <v>3982</v>
      </c>
      <c r="AK997" s="40" t="s">
        <v>630</v>
      </c>
      <c r="AL997" s="46"/>
      <c r="AM997" s="40" t="s">
        <v>39</v>
      </c>
      <c r="AN997" s="40" t="s">
        <v>50</v>
      </c>
      <c r="AO997" s="47">
        <v>0</v>
      </c>
      <c r="AP997" s="41">
        <v>44828.525196759256</v>
      </c>
      <c r="AQ997" s="48" t="s">
        <v>41</v>
      </c>
      <c r="AR997">
        <f t="shared" si="63"/>
        <v>11</v>
      </c>
      <c r="AS997" s="35">
        <v>0.4909722222222222</v>
      </c>
    </row>
    <row r="998" spans="1:45" ht="24" hidden="1" customHeight="1">
      <c r="A998" s="10" t="s">
        <v>35</v>
      </c>
      <c r="B998" s="10" t="s">
        <v>36</v>
      </c>
      <c r="C998" s="42">
        <v>44828.525000000001</v>
      </c>
      <c r="D998" s="42">
        <v>44828.494444444441</v>
      </c>
      <c r="E998" s="10">
        <v>2022</v>
      </c>
      <c r="F998" s="10">
        <f t="shared" si="60"/>
        <v>9</v>
      </c>
      <c r="G998" s="10">
        <f t="shared" si="61"/>
        <v>24</v>
      </c>
      <c r="H998" s="50">
        <f t="shared" si="62"/>
        <v>0.49444444444444446</v>
      </c>
      <c r="I998" s="38" t="s">
        <v>37</v>
      </c>
      <c r="J998" s="38" t="s">
        <v>3983</v>
      </c>
      <c r="K998" s="36">
        <v>12127</v>
      </c>
      <c r="L998" s="39">
        <v>44832.583333333336</v>
      </c>
      <c r="M998" s="38" t="s">
        <v>38</v>
      </c>
      <c r="N998" s="38" t="s">
        <v>39</v>
      </c>
      <c r="O998" s="39"/>
      <c r="P998" s="38" t="s">
        <v>40</v>
      </c>
      <c r="Q998" s="38" t="s">
        <v>41</v>
      </c>
      <c r="R998" s="36">
        <v>1</v>
      </c>
      <c r="S998" s="38" t="s">
        <v>42</v>
      </c>
      <c r="T998" s="36">
        <v>0</v>
      </c>
      <c r="U998" s="38" t="s">
        <v>41</v>
      </c>
      <c r="V998" s="36">
        <v>6081</v>
      </c>
      <c r="W998" s="38" t="s">
        <v>1242</v>
      </c>
      <c r="X998" s="38" t="s">
        <v>1243</v>
      </c>
      <c r="Y998" s="38" t="s">
        <v>45</v>
      </c>
      <c r="Z998" s="38" t="s">
        <v>38</v>
      </c>
      <c r="AA998" s="39">
        <v>44828.497523148151</v>
      </c>
      <c r="AB998" s="38" t="s">
        <v>85</v>
      </c>
      <c r="AC998" s="10" t="str">
        <f>VLOOKUP(Data!$AB998,Name!$B:$F,2,FALSE)</f>
        <v>IT Support</v>
      </c>
      <c r="AD998" s="10" t="str">
        <f>VLOOKUP(Data!$AB998,Name!$B:$F,3,FALSE)</f>
        <v>Point IT</v>
      </c>
      <c r="AE998" s="10" t="str">
        <f>VLOOKUP(Data!$AB998,Name!$B:$F,4,FALSE)</f>
        <v>Second tier</v>
      </c>
      <c r="AF998" s="10" t="str">
        <f>VLOOKUP(Data!$AB998,Name!$B:$F,5,FALSE)</f>
        <v>Onsite</v>
      </c>
      <c r="AG998" s="38" t="s">
        <v>52</v>
      </c>
      <c r="AH998" s="38" t="s">
        <v>48</v>
      </c>
      <c r="AI998" s="38" t="s">
        <v>674</v>
      </c>
      <c r="AJ998" s="38" t="s">
        <v>3984</v>
      </c>
      <c r="AK998" s="38" t="s">
        <v>557</v>
      </c>
      <c r="AL998" s="43"/>
      <c r="AM998" s="38" t="s">
        <v>39</v>
      </c>
      <c r="AN998" s="38" t="s">
        <v>50</v>
      </c>
      <c r="AO998" s="44">
        <v>0</v>
      </c>
      <c r="AP998" s="39">
        <v>44828.525173611109</v>
      </c>
      <c r="AQ998" s="45" t="s">
        <v>41</v>
      </c>
      <c r="AR998">
        <f t="shared" si="63"/>
        <v>11</v>
      </c>
      <c r="AS998" s="35">
        <v>0.49444444444444446</v>
      </c>
    </row>
    <row r="999" spans="1:45" ht="24" hidden="1" customHeight="1">
      <c r="A999" s="10" t="s">
        <v>35</v>
      </c>
      <c r="B999" s="10" t="s">
        <v>329</v>
      </c>
      <c r="C999" s="42">
        <v>44831.38958333333</v>
      </c>
      <c r="D999" s="42">
        <v>44829.499305555553</v>
      </c>
      <c r="E999" s="10">
        <v>2022</v>
      </c>
      <c r="F999" s="10">
        <f t="shared" si="60"/>
        <v>9</v>
      </c>
      <c r="G999" s="10">
        <f t="shared" si="61"/>
        <v>25</v>
      </c>
      <c r="H999" s="50">
        <f t="shared" si="62"/>
        <v>0.4993055555555555</v>
      </c>
      <c r="I999" s="40" t="s">
        <v>37</v>
      </c>
      <c r="J999" s="40" t="s">
        <v>3985</v>
      </c>
      <c r="K999" s="37">
        <v>12128</v>
      </c>
      <c r="L999" s="41">
        <v>44840.33353009259</v>
      </c>
      <c r="M999" s="40" t="s">
        <v>3986</v>
      </c>
      <c r="N999" s="40" t="s">
        <v>45</v>
      </c>
      <c r="O999" s="41">
        <v>44831.389722222222</v>
      </c>
      <c r="P999" s="40" t="s">
        <v>40</v>
      </c>
      <c r="Q999" s="40" t="s">
        <v>56</v>
      </c>
      <c r="R999" s="37">
        <v>1</v>
      </c>
      <c r="S999" s="40" t="s">
        <v>102</v>
      </c>
      <c r="T999" s="37">
        <v>1</v>
      </c>
      <c r="U999" s="40" t="s">
        <v>56</v>
      </c>
      <c r="V999" s="37">
        <v>5630</v>
      </c>
      <c r="W999" s="40" t="s">
        <v>1910</v>
      </c>
      <c r="X999" s="40" t="s">
        <v>1911</v>
      </c>
      <c r="Y999" s="40" t="s">
        <v>45</v>
      </c>
      <c r="Z999" s="40" t="s">
        <v>3987</v>
      </c>
      <c r="AA999" s="41">
        <v>44831.389780092592</v>
      </c>
      <c r="AB999" s="40" t="s">
        <v>189</v>
      </c>
      <c r="AC999" s="10" t="str">
        <f>VLOOKUP(Data!$AB999,Name!$B:$F,2,FALSE)</f>
        <v>IT Support</v>
      </c>
      <c r="AD999" s="10" t="str">
        <f>VLOOKUP(Data!$AB999,Name!$B:$F,3,FALSE)</f>
        <v>CRA</v>
      </c>
      <c r="AE999" s="10" t="str">
        <f>VLOOKUP(Data!$AB999,Name!$B:$F,4,FALSE)</f>
        <v>Second tier</v>
      </c>
      <c r="AF999" s="10" t="str">
        <f>VLOOKUP(Data!$AB999,Name!$B:$F,5,FALSE)</f>
        <v>Second tier</v>
      </c>
      <c r="AG999" s="40" t="s">
        <v>47</v>
      </c>
      <c r="AH999" s="40" t="s">
        <v>48</v>
      </c>
      <c r="AI999" s="40" t="s">
        <v>330</v>
      </c>
      <c r="AJ999" s="40" t="s">
        <v>3988</v>
      </c>
      <c r="AK999" s="40" t="s">
        <v>616</v>
      </c>
      <c r="AL999" s="46"/>
      <c r="AM999" s="40" t="s">
        <v>39</v>
      </c>
      <c r="AN999" s="40" t="s">
        <v>53</v>
      </c>
      <c r="AO999" s="47">
        <v>0</v>
      </c>
      <c r="AP999" s="41">
        <v>44831.389780092592</v>
      </c>
      <c r="AQ999" s="48" t="s">
        <v>56</v>
      </c>
      <c r="AR999">
        <f t="shared" si="63"/>
        <v>11</v>
      </c>
      <c r="AS999" s="35">
        <v>0.4993055555555555</v>
      </c>
    </row>
    <row r="1000" spans="1:45" ht="24" hidden="1" customHeight="1">
      <c r="A1000" s="10" t="s">
        <v>35</v>
      </c>
      <c r="B1000" s="10" t="s">
        <v>2343</v>
      </c>
      <c r="C1000" s="10"/>
      <c r="D1000" s="42">
        <v>44829.580555555556</v>
      </c>
      <c r="E1000" s="10">
        <v>2022</v>
      </c>
      <c r="F1000" s="10">
        <f t="shared" si="60"/>
        <v>9</v>
      </c>
      <c r="G1000" s="10">
        <f t="shared" si="61"/>
        <v>25</v>
      </c>
      <c r="H1000" s="50">
        <f t="shared" si="62"/>
        <v>0.5805555555555556</v>
      </c>
      <c r="I1000" s="38" t="s">
        <v>37</v>
      </c>
      <c r="J1000" s="38" t="s">
        <v>3989</v>
      </c>
      <c r="K1000" s="36">
        <v>12129</v>
      </c>
      <c r="L1000" s="39">
        <v>44839.708333333336</v>
      </c>
      <c r="M1000" s="38" t="s">
        <v>38</v>
      </c>
      <c r="N1000" s="38" t="s">
        <v>39</v>
      </c>
      <c r="O1000" s="39"/>
      <c r="P1000" s="38" t="s">
        <v>40</v>
      </c>
      <c r="Q1000" s="38" t="s">
        <v>56</v>
      </c>
      <c r="R1000" s="36">
        <v>1</v>
      </c>
      <c r="S1000" s="38" t="s">
        <v>39</v>
      </c>
      <c r="T1000" s="36">
        <v>0</v>
      </c>
      <c r="U1000" s="38" t="s">
        <v>56</v>
      </c>
      <c r="V1000" s="36">
        <v>6420</v>
      </c>
      <c r="W1000" s="38" t="s">
        <v>3990</v>
      </c>
      <c r="X1000" s="38" t="s">
        <v>3991</v>
      </c>
      <c r="Y1000" s="38" t="s">
        <v>39</v>
      </c>
      <c r="Z1000" s="38" t="s">
        <v>39</v>
      </c>
      <c r="AA1000" s="39"/>
      <c r="AB1000" s="38" t="s">
        <v>89</v>
      </c>
      <c r="AC1000" s="10" t="str">
        <f>VLOOKUP(Data!$AB1000,Name!$B:$F,2,FALSE)</f>
        <v>IT Support</v>
      </c>
      <c r="AD1000" s="10" t="str">
        <f>VLOOKUP(Data!$AB1000,Name!$B:$F,3,FALSE)</f>
        <v>Point IT</v>
      </c>
      <c r="AE1000" s="10" t="str">
        <f>VLOOKUP(Data!$AB1000,Name!$B:$F,4,FALSE)</f>
        <v>Second tier</v>
      </c>
      <c r="AF1000" s="10" t="str">
        <f>VLOOKUP(Data!$AB1000,Name!$B:$F,5,FALSE)</f>
        <v>Onsite</v>
      </c>
      <c r="AG1000" s="38" t="s">
        <v>47</v>
      </c>
      <c r="AH1000" s="38" t="s">
        <v>160</v>
      </c>
      <c r="AI1000" s="38" t="s">
        <v>39</v>
      </c>
      <c r="AJ1000" s="38" t="s">
        <v>3992</v>
      </c>
      <c r="AK1000" s="38" t="s">
        <v>725</v>
      </c>
      <c r="AL1000" s="43"/>
      <c r="AM1000" s="38" t="s">
        <v>39</v>
      </c>
      <c r="AN1000" s="38" t="s">
        <v>50</v>
      </c>
      <c r="AO1000" s="44">
        <v>0</v>
      </c>
      <c r="AP1000" s="39">
        <v>44830.326481481483</v>
      </c>
      <c r="AQ1000" s="45" t="s">
        <v>56</v>
      </c>
      <c r="AR1000">
        <f t="shared" si="63"/>
        <v>13</v>
      </c>
      <c r="AS1000" s="35">
        <v>0.5805555555555556</v>
      </c>
    </row>
    <row r="1001" spans="1:45" ht="24" customHeight="1">
      <c r="A1001" s="10" t="s">
        <v>35</v>
      </c>
      <c r="B1001" s="10" t="s">
        <v>1527</v>
      </c>
      <c r="C1001" s="42">
        <v>44830.46597222222</v>
      </c>
      <c r="D1001" s="42">
        <v>44830.306944444441</v>
      </c>
      <c r="E1001" s="10">
        <v>2022</v>
      </c>
      <c r="F1001" s="10">
        <f t="shared" si="60"/>
        <v>9</v>
      </c>
      <c r="G1001" s="10">
        <f t="shared" si="61"/>
        <v>26</v>
      </c>
      <c r="H1001" s="50">
        <f t="shared" si="62"/>
        <v>0.30694444444444441</v>
      </c>
      <c r="I1001" s="40" t="s">
        <v>37</v>
      </c>
      <c r="J1001" s="40" t="s">
        <v>3993</v>
      </c>
      <c r="K1001" s="37">
        <v>12130</v>
      </c>
      <c r="L1001" s="41">
        <v>44840.33390046296</v>
      </c>
      <c r="M1001" s="40" t="s">
        <v>38</v>
      </c>
      <c r="N1001" s="40" t="s">
        <v>39</v>
      </c>
      <c r="O1001" s="41"/>
      <c r="P1001" s="40" t="s">
        <v>40</v>
      </c>
      <c r="Q1001" s="40" t="s">
        <v>56</v>
      </c>
      <c r="R1001" s="37">
        <v>1</v>
      </c>
      <c r="S1001" s="40" t="s">
        <v>369</v>
      </c>
      <c r="T1001" s="37">
        <v>0</v>
      </c>
      <c r="U1001" s="40" t="s">
        <v>56</v>
      </c>
      <c r="V1001" s="37">
        <v>6241</v>
      </c>
      <c r="W1001" s="40" t="s">
        <v>410</v>
      </c>
      <c r="X1001" s="40" t="s">
        <v>411</v>
      </c>
      <c r="Y1001" s="40" t="s">
        <v>45</v>
      </c>
      <c r="Z1001" s="40" t="s">
        <v>3994</v>
      </c>
      <c r="AA1001" s="41">
        <v>44830.466539351852</v>
      </c>
      <c r="AB1001" s="40" t="s">
        <v>337</v>
      </c>
      <c r="AC1001" s="10" t="str">
        <f>VLOOKUP(Data!$AB1001,Name!$B:$F,2,FALSE)</f>
        <v>Programer</v>
      </c>
      <c r="AD1001" s="10" t="str">
        <f>VLOOKUP(Data!$AB1001,Name!$B:$F,3,FALSE)</f>
        <v>CRA</v>
      </c>
      <c r="AE1001" s="10" t="str">
        <f>VLOOKUP(Data!$AB1001,Name!$B:$F,4,FALSE)</f>
        <v>Second tier</v>
      </c>
      <c r="AF1001" s="10" t="str">
        <f>VLOOKUP(Data!$AB1001,Name!$B:$F,5,FALSE)</f>
        <v>Second tier</v>
      </c>
      <c r="AG1001" s="40" t="s">
        <v>47</v>
      </c>
      <c r="AH1001" s="40" t="s">
        <v>48</v>
      </c>
      <c r="AI1001" s="40" t="s">
        <v>3995</v>
      </c>
      <c r="AJ1001" s="40" t="s">
        <v>3996</v>
      </c>
      <c r="AK1001" s="40" t="s">
        <v>686</v>
      </c>
      <c r="AL1001" s="46"/>
      <c r="AM1001" s="40" t="s">
        <v>39</v>
      </c>
      <c r="AN1001" s="40" t="s">
        <v>50</v>
      </c>
      <c r="AO1001" s="47">
        <v>0</v>
      </c>
      <c r="AP1001" s="41">
        <v>44830.639525462961</v>
      </c>
      <c r="AQ1001" s="48" t="s">
        <v>56</v>
      </c>
      <c r="AR1001">
        <f t="shared" si="63"/>
        <v>7</v>
      </c>
      <c r="AS1001" s="35">
        <v>0.30694444444444441</v>
      </c>
    </row>
    <row r="1002" spans="1:45" ht="24" hidden="1" customHeight="1">
      <c r="A1002" s="10" t="s">
        <v>35</v>
      </c>
      <c r="B1002" s="10" t="s">
        <v>36</v>
      </c>
      <c r="C1002" s="42">
        <v>44830.609027777777</v>
      </c>
      <c r="D1002" s="42">
        <v>44830.321527777778</v>
      </c>
      <c r="E1002" s="10">
        <v>2022</v>
      </c>
      <c r="F1002" s="10">
        <f t="shared" si="60"/>
        <v>9</v>
      </c>
      <c r="G1002" s="10">
        <f t="shared" si="61"/>
        <v>26</v>
      </c>
      <c r="H1002" s="50">
        <f t="shared" si="62"/>
        <v>0.3215277777777778</v>
      </c>
      <c r="I1002" s="38" t="s">
        <v>37</v>
      </c>
      <c r="J1002" s="38" t="s">
        <v>3997</v>
      </c>
      <c r="K1002" s="36">
        <v>12131</v>
      </c>
      <c r="L1002" s="39">
        <v>44840.386458333334</v>
      </c>
      <c r="M1002" s="38" t="s">
        <v>38</v>
      </c>
      <c r="N1002" s="38" t="s">
        <v>39</v>
      </c>
      <c r="O1002" s="39"/>
      <c r="P1002" s="38" t="s">
        <v>40</v>
      </c>
      <c r="Q1002" s="38" t="s">
        <v>56</v>
      </c>
      <c r="R1002" s="36">
        <v>1</v>
      </c>
      <c r="S1002" s="38" t="s">
        <v>42</v>
      </c>
      <c r="T1002" s="36">
        <v>0</v>
      </c>
      <c r="U1002" s="38" t="s">
        <v>56</v>
      </c>
      <c r="V1002" s="36">
        <v>6168</v>
      </c>
      <c r="W1002" s="38" t="s">
        <v>3998</v>
      </c>
      <c r="X1002" s="38" t="s">
        <v>3999</v>
      </c>
      <c r="Y1002" s="38" t="s">
        <v>45</v>
      </c>
      <c r="Z1002" s="38" t="s">
        <v>4000</v>
      </c>
      <c r="AA1002" s="39">
        <v>44830.556689814817</v>
      </c>
      <c r="AB1002" s="38" t="s">
        <v>59</v>
      </c>
      <c r="AC1002" s="10" t="str">
        <f>VLOOKUP(Data!$AB1002,Name!$B:$F,2,FALSE)</f>
        <v>PC Team</v>
      </c>
      <c r="AD1002" s="10" t="str">
        <f>VLOOKUP(Data!$AB1002,Name!$B:$F,3,FALSE)</f>
        <v>7Sense (Lenovo)</v>
      </c>
      <c r="AE1002" s="10" t="str">
        <f>VLOOKUP(Data!$AB1002,Name!$B:$F,4,FALSE)</f>
        <v>Second tier</v>
      </c>
      <c r="AF1002" s="10" t="str">
        <f>VLOOKUP(Data!$AB1002,Name!$B:$F,5,FALSE)</f>
        <v>Onsite</v>
      </c>
      <c r="AG1002" s="38" t="s">
        <v>52</v>
      </c>
      <c r="AH1002" s="38" t="s">
        <v>48</v>
      </c>
      <c r="AI1002" s="38" t="s">
        <v>179</v>
      </c>
      <c r="AJ1002" s="38" t="s">
        <v>4001</v>
      </c>
      <c r="AK1002" s="38" t="s">
        <v>4002</v>
      </c>
      <c r="AL1002" s="43"/>
      <c r="AM1002" s="38" t="s">
        <v>39</v>
      </c>
      <c r="AN1002" s="38" t="s">
        <v>50</v>
      </c>
      <c r="AO1002" s="44">
        <v>0</v>
      </c>
      <c r="AP1002" s="39">
        <v>44830.609375</v>
      </c>
      <c r="AQ1002" s="45" t="s">
        <v>56</v>
      </c>
      <c r="AR1002">
        <f t="shared" si="63"/>
        <v>7</v>
      </c>
      <c r="AS1002" s="35">
        <v>0.3215277777777778</v>
      </c>
    </row>
    <row r="1003" spans="1:45" ht="24" customHeight="1">
      <c r="A1003" s="10" t="s">
        <v>35</v>
      </c>
      <c r="B1003" s="10" t="s">
        <v>1527</v>
      </c>
      <c r="C1003" s="42">
        <v>44830.417361111111</v>
      </c>
      <c r="D1003" s="42">
        <v>44830.334722222222</v>
      </c>
      <c r="E1003" s="10">
        <v>2022</v>
      </c>
      <c r="F1003" s="10">
        <f t="shared" si="60"/>
        <v>9</v>
      </c>
      <c r="G1003" s="10">
        <f t="shared" si="61"/>
        <v>26</v>
      </c>
      <c r="H1003" s="50">
        <f t="shared" si="62"/>
        <v>0.3347222222222222</v>
      </c>
      <c r="I1003" s="40" t="s">
        <v>37</v>
      </c>
      <c r="J1003" s="40" t="s">
        <v>39</v>
      </c>
      <c r="K1003" s="37">
        <v>12132</v>
      </c>
      <c r="L1003" s="41">
        <v>44832.585520833331</v>
      </c>
      <c r="M1003" s="40" t="s">
        <v>38</v>
      </c>
      <c r="N1003" s="40" t="s">
        <v>39</v>
      </c>
      <c r="O1003" s="41"/>
      <c r="P1003" s="40" t="s">
        <v>40</v>
      </c>
      <c r="Q1003" s="40" t="s">
        <v>56</v>
      </c>
      <c r="R1003" s="37">
        <v>1</v>
      </c>
      <c r="S1003" s="40" t="s">
        <v>135</v>
      </c>
      <c r="T1003" s="37">
        <v>0</v>
      </c>
      <c r="U1003" s="40" t="s">
        <v>41</v>
      </c>
      <c r="V1003" s="37">
        <v>6797</v>
      </c>
      <c r="W1003" s="40" t="s">
        <v>1094</v>
      </c>
      <c r="X1003" s="40" t="s">
        <v>1095</v>
      </c>
      <c r="Y1003" s="40" t="s">
        <v>45</v>
      </c>
      <c r="Z1003" s="40" t="s">
        <v>651</v>
      </c>
      <c r="AA1003" s="41">
        <v>44830.417488425926</v>
      </c>
      <c r="AB1003" s="40" t="s">
        <v>110</v>
      </c>
      <c r="AC1003" s="10" t="str">
        <f>VLOOKUP(Data!$AB1003,Name!$B:$F,2,FALSE)</f>
        <v>E-sarabun</v>
      </c>
      <c r="AD1003" s="10" t="str">
        <f>VLOOKUP(Data!$AB1003,Name!$B:$F,3,FALSE)</f>
        <v>CRA</v>
      </c>
      <c r="AE1003" s="10" t="str">
        <f>VLOOKUP(Data!$AB1003,Name!$B:$F,4,FALSE)</f>
        <v>Second tier</v>
      </c>
      <c r="AF1003" s="10" t="str">
        <f>VLOOKUP(Data!$AB1003,Name!$B:$F,5,FALSE)</f>
        <v>Second tier</v>
      </c>
      <c r="AG1003" s="40" t="s">
        <v>47</v>
      </c>
      <c r="AH1003" s="40" t="s">
        <v>48</v>
      </c>
      <c r="AI1003" s="40" t="s">
        <v>97</v>
      </c>
      <c r="AJ1003" s="40" t="s">
        <v>3562</v>
      </c>
      <c r="AK1003" s="40" t="s">
        <v>3563</v>
      </c>
      <c r="AL1003" s="46"/>
      <c r="AM1003" s="40" t="s">
        <v>39</v>
      </c>
      <c r="AN1003" s="40" t="s">
        <v>53</v>
      </c>
      <c r="AO1003" s="47">
        <v>0</v>
      </c>
      <c r="AP1003" s="41">
        <v>44830.417488425926</v>
      </c>
      <c r="AQ1003" s="48" t="s">
        <v>56</v>
      </c>
      <c r="AR1003">
        <f t="shared" si="63"/>
        <v>8</v>
      </c>
      <c r="AS1003" s="35">
        <v>0.3347222222222222</v>
      </c>
    </row>
    <row r="1004" spans="1:45" ht="24" hidden="1" customHeight="1">
      <c r="A1004" s="10" t="s">
        <v>35</v>
      </c>
      <c r="B1004" s="10" t="s">
        <v>36</v>
      </c>
      <c r="C1004" s="42">
        <v>44830.609027777777</v>
      </c>
      <c r="D1004" s="42">
        <v>44830.34375</v>
      </c>
      <c r="E1004" s="10">
        <v>2022</v>
      </c>
      <c r="F1004" s="10">
        <f t="shared" si="60"/>
        <v>9</v>
      </c>
      <c r="G1004" s="10">
        <f t="shared" si="61"/>
        <v>26</v>
      </c>
      <c r="H1004" s="50">
        <f t="shared" si="62"/>
        <v>0.34375</v>
      </c>
      <c r="I1004" s="38" t="s">
        <v>37</v>
      </c>
      <c r="J1004" s="38" t="s">
        <v>4003</v>
      </c>
      <c r="K1004" s="36">
        <v>12133</v>
      </c>
      <c r="L1004" s="39">
        <v>44840.397893518515</v>
      </c>
      <c r="M1004" s="38" t="s">
        <v>38</v>
      </c>
      <c r="N1004" s="38" t="s">
        <v>39</v>
      </c>
      <c r="O1004" s="39"/>
      <c r="P1004" s="38" t="s">
        <v>40</v>
      </c>
      <c r="Q1004" s="38" t="s">
        <v>56</v>
      </c>
      <c r="R1004" s="36">
        <v>1</v>
      </c>
      <c r="S1004" s="38" t="s">
        <v>42</v>
      </c>
      <c r="T1004" s="36">
        <v>0</v>
      </c>
      <c r="U1004" s="38" t="s">
        <v>56</v>
      </c>
      <c r="V1004" s="36">
        <v>6803</v>
      </c>
      <c r="W1004" s="38" t="s">
        <v>4004</v>
      </c>
      <c r="X1004" s="38" t="s">
        <v>4005</v>
      </c>
      <c r="Y1004" s="38" t="s">
        <v>45</v>
      </c>
      <c r="Z1004" s="38" t="s">
        <v>4006</v>
      </c>
      <c r="AA1004" s="39">
        <v>44830.556527777779</v>
      </c>
      <c r="AB1004" s="38" t="s">
        <v>59</v>
      </c>
      <c r="AC1004" s="10" t="str">
        <f>VLOOKUP(Data!$AB1004,Name!$B:$F,2,FALSE)</f>
        <v>PC Team</v>
      </c>
      <c r="AD1004" s="10" t="str">
        <f>VLOOKUP(Data!$AB1004,Name!$B:$F,3,FALSE)</f>
        <v>7Sense (Lenovo)</v>
      </c>
      <c r="AE1004" s="10" t="str">
        <f>VLOOKUP(Data!$AB1004,Name!$B:$F,4,FALSE)</f>
        <v>Second tier</v>
      </c>
      <c r="AF1004" s="10" t="str">
        <f>VLOOKUP(Data!$AB1004,Name!$B:$F,5,FALSE)</f>
        <v>Onsite</v>
      </c>
      <c r="AG1004" s="38" t="s">
        <v>47</v>
      </c>
      <c r="AH1004" s="38" t="s">
        <v>48</v>
      </c>
      <c r="AI1004" s="38" t="s">
        <v>118</v>
      </c>
      <c r="AJ1004" s="38" t="s">
        <v>4007</v>
      </c>
      <c r="AK1004" s="38" t="s">
        <v>813</v>
      </c>
      <c r="AL1004" s="43"/>
      <c r="AM1004" s="38" t="s">
        <v>39</v>
      </c>
      <c r="AN1004" s="38" t="s">
        <v>50</v>
      </c>
      <c r="AO1004" s="44">
        <v>0</v>
      </c>
      <c r="AP1004" s="39">
        <v>44830.609699074077</v>
      </c>
      <c r="AQ1004" s="45" t="s">
        <v>56</v>
      </c>
      <c r="AR1004">
        <f t="shared" si="63"/>
        <v>8</v>
      </c>
      <c r="AS1004" s="35">
        <v>0.34375</v>
      </c>
    </row>
    <row r="1005" spans="1:45" ht="24" hidden="1" customHeight="1">
      <c r="A1005" s="10" t="s">
        <v>35</v>
      </c>
      <c r="B1005" s="10" t="s">
        <v>36</v>
      </c>
      <c r="C1005" s="10"/>
      <c r="D1005" s="42">
        <v>44830.359027777777</v>
      </c>
      <c r="E1005" s="10">
        <v>2022</v>
      </c>
      <c r="F1005" s="10">
        <f t="shared" si="60"/>
        <v>9</v>
      </c>
      <c r="G1005" s="10">
        <f t="shared" si="61"/>
        <v>26</v>
      </c>
      <c r="H1005" s="50">
        <f t="shared" si="62"/>
        <v>0.35902777777777778</v>
      </c>
      <c r="I1005" s="40" t="s">
        <v>37</v>
      </c>
      <c r="J1005" s="40" t="s">
        <v>4008</v>
      </c>
      <c r="K1005" s="37">
        <v>12134</v>
      </c>
      <c r="L1005" s="41">
        <v>44840.360231481478</v>
      </c>
      <c r="M1005" s="40" t="s">
        <v>1781</v>
      </c>
      <c r="N1005" s="40" t="s">
        <v>45</v>
      </c>
      <c r="O1005" s="41">
        <v>44830.360960648148</v>
      </c>
      <c r="P1005" s="40" t="s">
        <v>40</v>
      </c>
      <c r="Q1005" s="40" t="s">
        <v>56</v>
      </c>
      <c r="R1005" s="37">
        <v>1</v>
      </c>
      <c r="S1005" s="40" t="s">
        <v>82</v>
      </c>
      <c r="T1005" s="37">
        <v>1</v>
      </c>
      <c r="U1005" s="40" t="s">
        <v>56</v>
      </c>
      <c r="V1005" s="37">
        <v>8608</v>
      </c>
      <c r="W1005" s="40" t="s">
        <v>43</v>
      </c>
      <c r="X1005" s="40" t="s">
        <v>44</v>
      </c>
      <c r="Y1005" s="40" t="s">
        <v>39</v>
      </c>
      <c r="Z1005" s="40" t="s">
        <v>39</v>
      </c>
      <c r="AA1005" s="41"/>
      <c r="AB1005" s="40" t="s">
        <v>151</v>
      </c>
      <c r="AC1005" s="10" t="str">
        <f>VLOOKUP(Data!$AB1005,Name!$B:$F,2,FALSE)</f>
        <v>IT Support</v>
      </c>
      <c r="AD1005" s="10" t="str">
        <f>VLOOKUP(Data!$AB1005,Name!$B:$F,3,FALSE)</f>
        <v>Point IT</v>
      </c>
      <c r="AE1005" s="10" t="str">
        <f>VLOOKUP(Data!$AB1005,Name!$B:$F,4,FALSE)</f>
        <v>Second tier</v>
      </c>
      <c r="AF1005" s="10" t="str">
        <f>VLOOKUP(Data!$AB1005,Name!$B:$F,5,FALSE)</f>
        <v>Onsite</v>
      </c>
      <c r="AG1005" s="40" t="s">
        <v>47</v>
      </c>
      <c r="AH1005" s="40" t="s">
        <v>160</v>
      </c>
      <c r="AI1005" s="40" t="s">
        <v>49</v>
      </c>
      <c r="AJ1005" s="40" t="s">
        <v>4009</v>
      </c>
      <c r="AK1005" s="40" t="s">
        <v>1256</v>
      </c>
      <c r="AL1005" s="46"/>
      <c r="AM1005" s="40" t="s">
        <v>39</v>
      </c>
      <c r="AN1005" s="40" t="s">
        <v>50</v>
      </c>
      <c r="AO1005" s="47">
        <v>0</v>
      </c>
      <c r="AP1005" s="41">
        <v>44830.361620370371</v>
      </c>
      <c r="AQ1005" s="48" t="s">
        <v>56</v>
      </c>
      <c r="AR1005">
        <f t="shared" si="63"/>
        <v>8</v>
      </c>
      <c r="AS1005" s="35">
        <v>0.35902777777777778</v>
      </c>
    </row>
    <row r="1006" spans="1:45" ht="24" hidden="1" customHeight="1">
      <c r="A1006" s="10" t="s">
        <v>35</v>
      </c>
      <c r="B1006" s="10" t="s">
        <v>178</v>
      </c>
      <c r="C1006" s="42">
        <v>44830.609722222223</v>
      </c>
      <c r="D1006" s="42">
        <v>44830.363888888889</v>
      </c>
      <c r="E1006" s="10">
        <v>2022</v>
      </c>
      <c r="F1006" s="10">
        <f t="shared" si="60"/>
        <v>9</v>
      </c>
      <c r="G1006" s="10">
        <f t="shared" si="61"/>
        <v>26</v>
      </c>
      <c r="H1006" s="50">
        <f t="shared" si="62"/>
        <v>0.36388888888888887</v>
      </c>
      <c r="I1006" s="38" t="s">
        <v>37</v>
      </c>
      <c r="J1006" s="38" t="s">
        <v>4010</v>
      </c>
      <c r="K1006" s="36">
        <v>12135</v>
      </c>
      <c r="L1006" s="39">
        <v>44840.565509259257</v>
      </c>
      <c r="M1006" s="38" t="s">
        <v>38</v>
      </c>
      <c r="N1006" s="38" t="s">
        <v>39</v>
      </c>
      <c r="O1006" s="39"/>
      <c r="P1006" s="38" t="s">
        <v>40</v>
      </c>
      <c r="Q1006" s="38" t="s">
        <v>56</v>
      </c>
      <c r="R1006" s="36">
        <v>1</v>
      </c>
      <c r="S1006" s="38" t="s">
        <v>179</v>
      </c>
      <c r="T1006" s="36">
        <v>0</v>
      </c>
      <c r="U1006" s="38" t="s">
        <v>56</v>
      </c>
      <c r="V1006" s="36">
        <v>6019</v>
      </c>
      <c r="W1006" s="38" t="s">
        <v>238</v>
      </c>
      <c r="X1006" s="38" t="s">
        <v>239</v>
      </c>
      <c r="Y1006" s="38" t="s">
        <v>45</v>
      </c>
      <c r="Z1006" s="38" t="s">
        <v>4011</v>
      </c>
      <c r="AA1006" s="39">
        <v>44830.409247685187</v>
      </c>
      <c r="AB1006" s="38" t="s">
        <v>94</v>
      </c>
      <c r="AC1006" s="10" t="str">
        <f>VLOOKUP(Data!$AB1006,Name!$B:$F,2,FALSE)</f>
        <v>IT Support</v>
      </c>
      <c r="AD1006" s="10" t="str">
        <f>VLOOKUP(Data!$AB1006,Name!$B:$F,3,FALSE)</f>
        <v>Point IT</v>
      </c>
      <c r="AE1006" s="10" t="str">
        <f>VLOOKUP(Data!$AB1006,Name!$B:$F,4,FALSE)</f>
        <v>Second tier</v>
      </c>
      <c r="AF1006" s="10" t="str">
        <f>VLOOKUP(Data!$AB1006,Name!$B:$F,5,FALSE)</f>
        <v>Onsite</v>
      </c>
      <c r="AG1006" s="38" t="s">
        <v>47</v>
      </c>
      <c r="AH1006" s="38" t="s">
        <v>48</v>
      </c>
      <c r="AI1006" s="38" t="s">
        <v>230</v>
      </c>
      <c r="AJ1006" s="38" t="s">
        <v>4012</v>
      </c>
      <c r="AK1006" s="38" t="s">
        <v>712</v>
      </c>
      <c r="AL1006" s="43"/>
      <c r="AM1006" s="38" t="s">
        <v>39</v>
      </c>
      <c r="AN1006" s="38" t="s">
        <v>53</v>
      </c>
      <c r="AO1006" s="44">
        <v>0</v>
      </c>
      <c r="AP1006" s="39">
        <v>44830.609953703701</v>
      </c>
      <c r="AQ1006" s="45" t="s">
        <v>56</v>
      </c>
      <c r="AR1006">
        <f t="shared" si="63"/>
        <v>8</v>
      </c>
      <c r="AS1006" s="35">
        <v>0.36388888888888887</v>
      </c>
    </row>
    <row r="1007" spans="1:45" ht="24" customHeight="1">
      <c r="A1007" s="10" t="s">
        <v>35</v>
      </c>
      <c r="B1007" s="10" t="s">
        <v>1527</v>
      </c>
      <c r="C1007" s="42">
        <v>44830.611111111109</v>
      </c>
      <c r="D1007" s="42">
        <v>44830.368750000001</v>
      </c>
      <c r="E1007" s="10">
        <v>2022</v>
      </c>
      <c r="F1007" s="10">
        <f t="shared" si="60"/>
        <v>9</v>
      </c>
      <c r="G1007" s="10">
        <f t="shared" si="61"/>
        <v>26</v>
      </c>
      <c r="H1007" s="50">
        <f t="shared" si="62"/>
        <v>0.36874999999999997</v>
      </c>
      <c r="I1007" s="40" t="s">
        <v>37</v>
      </c>
      <c r="J1007" s="40" t="s">
        <v>4013</v>
      </c>
      <c r="K1007" s="37">
        <v>12136</v>
      </c>
      <c r="L1007" s="41">
        <v>44840.493680555555</v>
      </c>
      <c r="M1007" s="40" t="s">
        <v>38</v>
      </c>
      <c r="N1007" s="40" t="s">
        <v>39</v>
      </c>
      <c r="O1007" s="41"/>
      <c r="P1007" s="40" t="s">
        <v>40</v>
      </c>
      <c r="Q1007" s="40" t="s">
        <v>56</v>
      </c>
      <c r="R1007" s="37">
        <v>1</v>
      </c>
      <c r="S1007" s="40" t="s">
        <v>152</v>
      </c>
      <c r="T1007" s="37">
        <v>0</v>
      </c>
      <c r="U1007" s="40" t="s">
        <v>56</v>
      </c>
      <c r="V1007" s="37">
        <v>6363</v>
      </c>
      <c r="W1007" s="40" t="s">
        <v>689</v>
      </c>
      <c r="X1007" s="40" t="s">
        <v>3428</v>
      </c>
      <c r="Y1007" s="40" t="s">
        <v>45</v>
      </c>
      <c r="Z1007" s="40" t="s">
        <v>4014</v>
      </c>
      <c r="AA1007" s="41">
        <v>44830.486909722225</v>
      </c>
      <c r="AB1007" s="40" t="s">
        <v>215</v>
      </c>
      <c r="AC1007" s="10" t="str">
        <f>VLOOKUP(Data!$AB1007,Name!$B:$F,2,FALSE)</f>
        <v>IT Support</v>
      </c>
      <c r="AD1007" s="10" t="str">
        <f>VLOOKUP(Data!$AB1007,Name!$B:$F,3,FALSE)</f>
        <v>CRA</v>
      </c>
      <c r="AE1007" s="10" t="str">
        <f>VLOOKUP(Data!$AB1007,Name!$B:$F,4,FALSE)</f>
        <v>Second tier</v>
      </c>
      <c r="AF1007" s="10" t="str">
        <f>VLOOKUP(Data!$AB1007,Name!$B:$F,5,FALSE)</f>
        <v>Onsite</v>
      </c>
      <c r="AG1007" s="40" t="s">
        <v>47</v>
      </c>
      <c r="AH1007" s="40" t="s">
        <v>48</v>
      </c>
      <c r="AI1007" s="40" t="s">
        <v>478</v>
      </c>
      <c r="AJ1007" s="40" t="s">
        <v>4015</v>
      </c>
      <c r="AK1007" s="40" t="s">
        <v>521</v>
      </c>
      <c r="AL1007" s="46"/>
      <c r="AM1007" s="40" t="s">
        <v>39</v>
      </c>
      <c r="AN1007" s="40" t="s">
        <v>50</v>
      </c>
      <c r="AO1007" s="47">
        <v>0</v>
      </c>
      <c r="AP1007" s="41">
        <v>44830.61173611111</v>
      </c>
      <c r="AQ1007" s="48" t="s">
        <v>56</v>
      </c>
      <c r="AR1007">
        <f t="shared" si="63"/>
        <v>8</v>
      </c>
      <c r="AS1007" s="35">
        <v>0.36874999999999997</v>
      </c>
    </row>
    <row r="1008" spans="1:45" ht="24" hidden="1" customHeight="1">
      <c r="A1008" s="10" t="s">
        <v>35</v>
      </c>
      <c r="B1008" s="10" t="s">
        <v>178</v>
      </c>
      <c r="C1008" s="42">
        <v>44830.460416666669</v>
      </c>
      <c r="D1008" s="42">
        <v>44830.37222222222</v>
      </c>
      <c r="E1008" s="10">
        <v>2022</v>
      </c>
      <c r="F1008" s="10">
        <f t="shared" si="60"/>
        <v>9</v>
      </c>
      <c r="G1008" s="10">
        <f t="shared" si="61"/>
        <v>26</v>
      </c>
      <c r="H1008" s="50">
        <f t="shared" si="62"/>
        <v>0.37222222222222223</v>
      </c>
      <c r="I1008" s="38" t="s">
        <v>37</v>
      </c>
      <c r="J1008" s="38" t="s">
        <v>4016</v>
      </c>
      <c r="K1008" s="36">
        <v>12137</v>
      </c>
      <c r="L1008" s="39">
        <v>44840.372870370367</v>
      </c>
      <c r="M1008" s="38" t="s">
        <v>38</v>
      </c>
      <c r="N1008" s="38" t="s">
        <v>39</v>
      </c>
      <c r="O1008" s="39"/>
      <c r="P1008" s="38" t="s">
        <v>40</v>
      </c>
      <c r="Q1008" s="38" t="s">
        <v>56</v>
      </c>
      <c r="R1008" s="36">
        <v>1</v>
      </c>
      <c r="S1008" s="38" t="s">
        <v>54</v>
      </c>
      <c r="T1008" s="36">
        <v>0</v>
      </c>
      <c r="U1008" s="38" t="s">
        <v>56</v>
      </c>
      <c r="V1008" s="36">
        <v>851810515</v>
      </c>
      <c r="W1008" s="38" t="s">
        <v>1270</v>
      </c>
      <c r="X1008" s="38" t="s">
        <v>1271</v>
      </c>
      <c r="Y1008" s="38" t="s">
        <v>45</v>
      </c>
      <c r="Z1008" s="38" t="s">
        <v>580</v>
      </c>
      <c r="AA1008" s="39">
        <v>44830.461064814815</v>
      </c>
      <c r="AB1008" s="38" t="s">
        <v>223</v>
      </c>
      <c r="AC1008" s="10" t="str">
        <f>VLOOKUP(Data!$AB1008,Name!$B:$F,2,FALSE)</f>
        <v>IT Support</v>
      </c>
      <c r="AD1008" s="10" t="str">
        <f>VLOOKUP(Data!$AB1008,Name!$B:$F,3,FALSE)</f>
        <v>Point IT</v>
      </c>
      <c r="AE1008" s="10" t="str">
        <f>VLOOKUP(Data!$AB1008,Name!$B:$F,4,FALSE)</f>
        <v>Second tier</v>
      </c>
      <c r="AF1008" s="10" t="str">
        <f>VLOOKUP(Data!$AB1008,Name!$B:$F,5,FALSE)</f>
        <v>Onsite</v>
      </c>
      <c r="AG1008" s="38" t="s">
        <v>47</v>
      </c>
      <c r="AH1008" s="38" t="s">
        <v>48</v>
      </c>
      <c r="AI1008" s="38" t="s">
        <v>182</v>
      </c>
      <c r="AJ1008" s="38" t="s">
        <v>4017</v>
      </c>
      <c r="AK1008" s="38" t="s">
        <v>712</v>
      </c>
      <c r="AL1008" s="43">
        <v>44686</v>
      </c>
      <c r="AM1008" s="38" t="s">
        <v>39</v>
      </c>
      <c r="AN1008" s="38" t="s">
        <v>53</v>
      </c>
      <c r="AO1008" s="44">
        <v>0</v>
      </c>
      <c r="AP1008" s="39">
        <v>44830.707870370374</v>
      </c>
      <c r="AQ1008" s="45" t="s">
        <v>56</v>
      </c>
      <c r="AR1008">
        <f t="shared" si="63"/>
        <v>8</v>
      </c>
      <c r="AS1008" s="35">
        <v>0.37222222222222223</v>
      </c>
    </row>
    <row r="1009" spans="1:45" ht="24" hidden="1" customHeight="1">
      <c r="A1009" s="10" t="s">
        <v>35</v>
      </c>
      <c r="B1009" s="10" t="s">
        <v>36</v>
      </c>
      <c r="C1009" s="42">
        <v>44836.73333333333</v>
      </c>
      <c r="D1009" s="42">
        <v>44830.373611111114</v>
      </c>
      <c r="E1009" s="10">
        <v>2022</v>
      </c>
      <c r="F1009" s="10">
        <f t="shared" si="60"/>
        <v>9</v>
      </c>
      <c r="G1009" s="10">
        <f t="shared" si="61"/>
        <v>26</v>
      </c>
      <c r="H1009" s="50">
        <f t="shared" si="62"/>
        <v>0.37361111111111112</v>
      </c>
      <c r="I1009" s="40" t="s">
        <v>37</v>
      </c>
      <c r="J1009" s="40" t="s">
        <v>4018</v>
      </c>
      <c r="K1009" s="37">
        <v>12138</v>
      </c>
      <c r="L1009" s="41">
        <v>44846.431944444441</v>
      </c>
      <c r="M1009" s="40" t="s">
        <v>38</v>
      </c>
      <c r="N1009" s="40" t="s">
        <v>39</v>
      </c>
      <c r="O1009" s="41"/>
      <c r="P1009" s="40" t="s">
        <v>40</v>
      </c>
      <c r="Q1009" s="40" t="s">
        <v>56</v>
      </c>
      <c r="R1009" s="37">
        <v>1</v>
      </c>
      <c r="S1009" s="40" t="s">
        <v>82</v>
      </c>
      <c r="T1009" s="37">
        <v>0</v>
      </c>
      <c r="U1009" s="40" t="s">
        <v>56</v>
      </c>
      <c r="V1009" s="37">
        <v>877990683</v>
      </c>
      <c r="W1009" s="40" t="s">
        <v>162</v>
      </c>
      <c r="X1009" s="40" t="s">
        <v>163</v>
      </c>
      <c r="Y1009" s="40" t="s">
        <v>45</v>
      </c>
      <c r="Z1009" s="40" t="s">
        <v>4019</v>
      </c>
      <c r="AA1009" s="41">
        <v>44834.692511574074</v>
      </c>
      <c r="AB1009" s="40" t="s">
        <v>67</v>
      </c>
      <c r="AC1009" s="10" t="str">
        <f>VLOOKUP(Data!$AB1009,Name!$B:$F,2,FALSE)</f>
        <v>IT Support</v>
      </c>
      <c r="AD1009" s="10" t="str">
        <f>VLOOKUP(Data!$AB1009,Name!$B:$F,3,FALSE)</f>
        <v>Point IT</v>
      </c>
      <c r="AE1009" s="10" t="str">
        <f>VLOOKUP(Data!$AB1009,Name!$B:$F,4,FALSE)</f>
        <v>Second tier</v>
      </c>
      <c r="AF1009" s="10" t="str">
        <f>VLOOKUP(Data!$AB1009,Name!$B:$F,5,FALSE)</f>
        <v>Onsite</v>
      </c>
      <c r="AG1009" s="40" t="s">
        <v>47</v>
      </c>
      <c r="AH1009" s="40" t="s">
        <v>48</v>
      </c>
      <c r="AI1009" s="40" t="s">
        <v>372</v>
      </c>
      <c r="AJ1009" s="40" t="s">
        <v>4020</v>
      </c>
      <c r="AK1009" s="40" t="s">
        <v>539</v>
      </c>
      <c r="AL1009" s="46"/>
      <c r="AM1009" s="40" t="s">
        <v>39</v>
      </c>
      <c r="AN1009" s="40" t="s">
        <v>50</v>
      </c>
      <c r="AO1009" s="47">
        <v>0</v>
      </c>
      <c r="AP1009" s="41">
        <v>44836.733506944445</v>
      </c>
      <c r="AQ1009" s="48" t="s">
        <v>56</v>
      </c>
      <c r="AR1009">
        <f t="shared" si="63"/>
        <v>8</v>
      </c>
      <c r="AS1009" s="35">
        <v>0.37361111111111112</v>
      </c>
    </row>
    <row r="1010" spans="1:45" ht="24" customHeight="1">
      <c r="A1010" s="10" t="s">
        <v>35</v>
      </c>
      <c r="B1010" s="10" t="s">
        <v>1527</v>
      </c>
      <c r="C1010" s="42">
        <v>44830.376388888886</v>
      </c>
      <c r="D1010" s="42">
        <v>44830.375694444447</v>
      </c>
      <c r="E1010" s="10">
        <v>2022</v>
      </c>
      <c r="F1010" s="10">
        <f t="shared" si="60"/>
        <v>9</v>
      </c>
      <c r="G1010" s="10">
        <f t="shared" si="61"/>
        <v>26</v>
      </c>
      <c r="H1010" s="50">
        <f t="shared" si="62"/>
        <v>0.3756944444444445</v>
      </c>
      <c r="I1010" s="38" t="s">
        <v>37</v>
      </c>
      <c r="J1010" s="38" t="s">
        <v>4021</v>
      </c>
      <c r="K1010" s="36">
        <v>12139</v>
      </c>
      <c r="L1010" s="39">
        <v>44840.69976851852</v>
      </c>
      <c r="M1010" s="38" t="s">
        <v>38</v>
      </c>
      <c r="N1010" s="38" t="s">
        <v>39</v>
      </c>
      <c r="O1010" s="39"/>
      <c r="P1010" s="38" t="s">
        <v>40</v>
      </c>
      <c r="Q1010" s="38" t="s">
        <v>41</v>
      </c>
      <c r="R1010" s="36">
        <v>1</v>
      </c>
      <c r="S1010" s="38" t="s">
        <v>42</v>
      </c>
      <c r="T1010" s="36">
        <v>0</v>
      </c>
      <c r="U1010" s="38" t="s">
        <v>41</v>
      </c>
      <c r="V1010" s="36">
        <v>642175520</v>
      </c>
      <c r="W1010" s="38" t="s">
        <v>194</v>
      </c>
      <c r="X1010" s="38" t="s">
        <v>195</v>
      </c>
      <c r="Y1010" s="38" t="s">
        <v>45</v>
      </c>
      <c r="Z1010" s="38" t="s">
        <v>1091</v>
      </c>
      <c r="AA1010" s="39">
        <v>44830.376527777778</v>
      </c>
      <c r="AB1010" s="38" t="s">
        <v>196</v>
      </c>
      <c r="AC1010" s="10" t="str">
        <f>VLOOKUP(Data!$AB1010,Name!$B:$F,2,FALSE)</f>
        <v>Application Support</v>
      </c>
      <c r="AD1010" s="10" t="str">
        <f>VLOOKUP(Data!$AB1010,Name!$B:$F,3,FALSE)</f>
        <v>CRA</v>
      </c>
      <c r="AE1010" s="10" t="str">
        <f>VLOOKUP(Data!$AB1010,Name!$B:$F,4,FALSE)</f>
        <v>Second tier</v>
      </c>
      <c r="AF1010" s="10" t="str">
        <f>VLOOKUP(Data!$AB1010,Name!$B:$F,5,FALSE)</f>
        <v>Second tier</v>
      </c>
      <c r="AG1010" s="38" t="s">
        <v>282</v>
      </c>
      <c r="AH1010" s="38" t="s">
        <v>48</v>
      </c>
      <c r="AI1010" s="38" t="s">
        <v>197</v>
      </c>
      <c r="AJ1010" s="38" t="s">
        <v>4022</v>
      </c>
      <c r="AK1010" s="38" t="s">
        <v>538</v>
      </c>
      <c r="AL1010" s="43"/>
      <c r="AM1010" s="38" t="s">
        <v>39</v>
      </c>
      <c r="AN1010" s="38" t="s">
        <v>50</v>
      </c>
      <c r="AO1010" s="44">
        <v>0</v>
      </c>
      <c r="AP1010" s="39">
        <v>44838.44976851852</v>
      </c>
      <c r="AQ1010" s="45" t="s">
        <v>41</v>
      </c>
      <c r="AR1010">
        <f t="shared" si="63"/>
        <v>9</v>
      </c>
      <c r="AS1010" s="35">
        <v>0.3756944444444445</v>
      </c>
    </row>
    <row r="1011" spans="1:45" ht="24" customHeight="1">
      <c r="A1011" s="10" t="s">
        <v>35</v>
      </c>
      <c r="B1011" s="10" t="s">
        <v>1527</v>
      </c>
      <c r="C1011" s="42">
        <v>44830.379861111112</v>
      </c>
      <c r="D1011" s="42">
        <v>44830.377083333333</v>
      </c>
      <c r="E1011" s="10">
        <v>2022</v>
      </c>
      <c r="F1011" s="10">
        <f t="shared" si="60"/>
        <v>9</v>
      </c>
      <c r="G1011" s="10">
        <f t="shared" si="61"/>
        <v>26</v>
      </c>
      <c r="H1011" s="50">
        <f t="shared" si="62"/>
        <v>0.37708333333333338</v>
      </c>
      <c r="I1011" s="40" t="s">
        <v>37</v>
      </c>
      <c r="J1011" s="40" t="s">
        <v>4023</v>
      </c>
      <c r="K1011" s="37">
        <v>12140</v>
      </c>
      <c r="L1011" s="41">
        <v>44840.697650462964</v>
      </c>
      <c r="M1011" s="40" t="s">
        <v>38</v>
      </c>
      <c r="N1011" s="40" t="s">
        <v>39</v>
      </c>
      <c r="O1011" s="41"/>
      <c r="P1011" s="40" t="s">
        <v>40</v>
      </c>
      <c r="Q1011" s="40" t="s">
        <v>41</v>
      </c>
      <c r="R1011" s="37">
        <v>1</v>
      </c>
      <c r="S1011" s="40" t="s">
        <v>42</v>
      </c>
      <c r="T1011" s="37">
        <v>0</v>
      </c>
      <c r="U1011" s="40" t="s">
        <v>41</v>
      </c>
      <c r="V1011" s="37">
        <v>642175520</v>
      </c>
      <c r="W1011" s="40" t="s">
        <v>194</v>
      </c>
      <c r="X1011" s="40" t="s">
        <v>195</v>
      </c>
      <c r="Y1011" s="40" t="s">
        <v>45</v>
      </c>
      <c r="Z1011" s="40" t="s">
        <v>4024</v>
      </c>
      <c r="AA1011" s="41">
        <v>44830.379930555559</v>
      </c>
      <c r="AB1011" s="40" t="s">
        <v>196</v>
      </c>
      <c r="AC1011" s="10" t="str">
        <f>VLOOKUP(Data!$AB1011,Name!$B:$F,2,FALSE)</f>
        <v>Application Support</v>
      </c>
      <c r="AD1011" s="10" t="str">
        <f>VLOOKUP(Data!$AB1011,Name!$B:$F,3,FALSE)</f>
        <v>CRA</v>
      </c>
      <c r="AE1011" s="10" t="str">
        <f>VLOOKUP(Data!$AB1011,Name!$B:$F,4,FALSE)</f>
        <v>Second tier</v>
      </c>
      <c r="AF1011" s="10" t="str">
        <f>VLOOKUP(Data!$AB1011,Name!$B:$F,5,FALSE)</f>
        <v>Second tier</v>
      </c>
      <c r="AG1011" s="40" t="s">
        <v>52</v>
      </c>
      <c r="AH1011" s="40" t="s">
        <v>48</v>
      </c>
      <c r="AI1011" s="40" t="s">
        <v>197</v>
      </c>
      <c r="AJ1011" s="40" t="s">
        <v>4025</v>
      </c>
      <c r="AK1011" s="40" t="s">
        <v>538</v>
      </c>
      <c r="AL1011" s="46"/>
      <c r="AM1011" s="40" t="s">
        <v>39</v>
      </c>
      <c r="AN1011" s="40" t="s">
        <v>50</v>
      </c>
      <c r="AO1011" s="47">
        <v>0</v>
      </c>
      <c r="AP1011" s="41">
        <v>44838.449733796297</v>
      </c>
      <c r="AQ1011" s="48" t="s">
        <v>41</v>
      </c>
      <c r="AR1011">
        <f t="shared" si="63"/>
        <v>9</v>
      </c>
      <c r="AS1011" s="35">
        <v>0.37708333333333338</v>
      </c>
    </row>
    <row r="1012" spans="1:45" ht="24" customHeight="1">
      <c r="A1012" s="10" t="s">
        <v>35</v>
      </c>
      <c r="B1012" s="10" t="s">
        <v>1527</v>
      </c>
      <c r="C1012" s="42">
        <v>44830.381944444445</v>
      </c>
      <c r="D1012" s="42">
        <v>44830.381944444445</v>
      </c>
      <c r="E1012" s="10">
        <v>2022</v>
      </c>
      <c r="F1012" s="10">
        <f t="shared" si="60"/>
        <v>9</v>
      </c>
      <c r="G1012" s="10">
        <f t="shared" si="61"/>
        <v>26</v>
      </c>
      <c r="H1012" s="50">
        <f t="shared" si="62"/>
        <v>0.38194444444444442</v>
      </c>
      <c r="I1012" s="38" t="s">
        <v>37</v>
      </c>
      <c r="J1012" s="38" t="s">
        <v>4026</v>
      </c>
      <c r="K1012" s="36">
        <v>12141</v>
      </c>
      <c r="L1012" s="39">
        <v>44840.699699074074</v>
      </c>
      <c r="M1012" s="38" t="s">
        <v>38</v>
      </c>
      <c r="N1012" s="38" t="s">
        <v>39</v>
      </c>
      <c r="O1012" s="39"/>
      <c r="P1012" s="38" t="s">
        <v>40</v>
      </c>
      <c r="Q1012" s="38" t="s">
        <v>41</v>
      </c>
      <c r="R1012" s="36">
        <v>1</v>
      </c>
      <c r="S1012" s="38" t="s">
        <v>42</v>
      </c>
      <c r="T1012" s="36">
        <v>0</v>
      </c>
      <c r="U1012" s="38" t="s">
        <v>41</v>
      </c>
      <c r="V1012" s="36">
        <v>642175520</v>
      </c>
      <c r="W1012" s="38" t="s">
        <v>194</v>
      </c>
      <c r="X1012" s="38" t="s">
        <v>195</v>
      </c>
      <c r="Y1012" s="38" t="s">
        <v>45</v>
      </c>
      <c r="Z1012" s="38" t="s">
        <v>891</v>
      </c>
      <c r="AA1012" s="39">
        <v>44830.382488425923</v>
      </c>
      <c r="AB1012" s="38" t="s">
        <v>196</v>
      </c>
      <c r="AC1012" s="10" t="str">
        <f>VLOOKUP(Data!$AB1012,Name!$B:$F,2,FALSE)</f>
        <v>Application Support</v>
      </c>
      <c r="AD1012" s="10" t="str">
        <f>VLOOKUP(Data!$AB1012,Name!$B:$F,3,FALSE)</f>
        <v>CRA</v>
      </c>
      <c r="AE1012" s="10" t="str">
        <f>VLOOKUP(Data!$AB1012,Name!$B:$F,4,FALSE)</f>
        <v>Second tier</v>
      </c>
      <c r="AF1012" s="10" t="str">
        <f>VLOOKUP(Data!$AB1012,Name!$B:$F,5,FALSE)</f>
        <v>Second tier</v>
      </c>
      <c r="AG1012" s="38" t="s">
        <v>282</v>
      </c>
      <c r="AH1012" s="38" t="s">
        <v>48</v>
      </c>
      <c r="AI1012" s="38" t="s">
        <v>197</v>
      </c>
      <c r="AJ1012" s="38" t="s">
        <v>1104</v>
      </c>
      <c r="AK1012" s="38" t="s">
        <v>538</v>
      </c>
      <c r="AL1012" s="43"/>
      <c r="AM1012" s="38" t="s">
        <v>39</v>
      </c>
      <c r="AN1012" s="38" t="s">
        <v>50</v>
      </c>
      <c r="AO1012" s="44">
        <v>0</v>
      </c>
      <c r="AP1012" s="39">
        <v>44838.449699074074</v>
      </c>
      <c r="AQ1012" s="45" t="s">
        <v>41</v>
      </c>
      <c r="AR1012">
        <f t="shared" si="63"/>
        <v>9</v>
      </c>
      <c r="AS1012" s="35">
        <v>0.38194444444444442</v>
      </c>
    </row>
    <row r="1013" spans="1:45" ht="24" customHeight="1">
      <c r="A1013" s="10" t="s">
        <v>35</v>
      </c>
      <c r="B1013" s="10" t="s">
        <v>1527</v>
      </c>
      <c r="C1013" s="42">
        <v>44830.384027777778</v>
      </c>
      <c r="D1013" s="42">
        <v>44830.384027777778</v>
      </c>
      <c r="E1013" s="10">
        <v>2022</v>
      </c>
      <c r="F1013" s="10">
        <f t="shared" si="60"/>
        <v>9</v>
      </c>
      <c r="G1013" s="10">
        <f t="shared" si="61"/>
        <v>26</v>
      </c>
      <c r="H1013" s="50">
        <f t="shared" si="62"/>
        <v>0.3840277777777778</v>
      </c>
      <c r="I1013" s="40" t="s">
        <v>37</v>
      </c>
      <c r="J1013" s="40" t="s">
        <v>4027</v>
      </c>
      <c r="K1013" s="37">
        <v>12142</v>
      </c>
      <c r="L1013" s="41">
        <v>44840.699652777781</v>
      </c>
      <c r="M1013" s="40" t="s">
        <v>38</v>
      </c>
      <c r="N1013" s="40" t="s">
        <v>39</v>
      </c>
      <c r="O1013" s="41"/>
      <c r="P1013" s="40" t="s">
        <v>40</v>
      </c>
      <c r="Q1013" s="40" t="s">
        <v>41</v>
      </c>
      <c r="R1013" s="37">
        <v>1</v>
      </c>
      <c r="S1013" s="40" t="s">
        <v>42</v>
      </c>
      <c r="T1013" s="37">
        <v>0</v>
      </c>
      <c r="U1013" s="40" t="s">
        <v>41</v>
      </c>
      <c r="V1013" s="37">
        <v>642175520</v>
      </c>
      <c r="W1013" s="40" t="s">
        <v>194</v>
      </c>
      <c r="X1013" s="40" t="s">
        <v>195</v>
      </c>
      <c r="Y1013" s="40" t="s">
        <v>45</v>
      </c>
      <c r="Z1013" s="40" t="s">
        <v>2093</v>
      </c>
      <c r="AA1013" s="41">
        <v>44830.384375000001</v>
      </c>
      <c r="AB1013" s="40" t="s">
        <v>196</v>
      </c>
      <c r="AC1013" s="10" t="str">
        <f>VLOOKUP(Data!$AB1013,Name!$B:$F,2,FALSE)</f>
        <v>Application Support</v>
      </c>
      <c r="AD1013" s="10" t="str">
        <f>VLOOKUP(Data!$AB1013,Name!$B:$F,3,FALSE)</f>
        <v>CRA</v>
      </c>
      <c r="AE1013" s="10" t="str">
        <f>VLOOKUP(Data!$AB1013,Name!$B:$F,4,FALSE)</f>
        <v>Second tier</v>
      </c>
      <c r="AF1013" s="10" t="str">
        <f>VLOOKUP(Data!$AB1013,Name!$B:$F,5,FALSE)</f>
        <v>Second tier</v>
      </c>
      <c r="AG1013" s="40" t="s">
        <v>235</v>
      </c>
      <c r="AH1013" s="40" t="s">
        <v>48</v>
      </c>
      <c r="AI1013" s="40" t="s">
        <v>197</v>
      </c>
      <c r="AJ1013" s="40" t="s">
        <v>4028</v>
      </c>
      <c r="AK1013" s="40" t="s">
        <v>538</v>
      </c>
      <c r="AL1013" s="46"/>
      <c r="AM1013" s="40" t="s">
        <v>39</v>
      </c>
      <c r="AN1013" s="40" t="s">
        <v>50</v>
      </c>
      <c r="AO1013" s="47">
        <v>0</v>
      </c>
      <c r="AP1013" s="41">
        <v>44838.449652777781</v>
      </c>
      <c r="AQ1013" s="48" t="s">
        <v>41</v>
      </c>
      <c r="AR1013">
        <f t="shared" si="63"/>
        <v>9</v>
      </c>
      <c r="AS1013" s="35">
        <v>0.3840277777777778</v>
      </c>
    </row>
    <row r="1014" spans="1:45" ht="24" hidden="1" customHeight="1">
      <c r="A1014" s="10" t="s">
        <v>35</v>
      </c>
      <c r="B1014" s="10" t="s">
        <v>36</v>
      </c>
      <c r="C1014" s="42">
        <v>44831.671527777777</v>
      </c>
      <c r="D1014" s="42">
        <v>44830.384027777778</v>
      </c>
      <c r="E1014" s="10">
        <v>2022</v>
      </c>
      <c r="F1014" s="10">
        <f t="shared" si="60"/>
        <v>9</v>
      </c>
      <c r="G1014" s="10">
        <f t="shared" si="61"/>
        <v>26</v>
      </c>
      <c r="H1014" s="50">
        <f t="shared" si="62"/>
        <v>0.3840277777777778</v>
      </c>
      <c r="I1014" s="38" t="s">
        <v>37</v>
      </c>
      <c r="J1014" s="38" t="s">
        <v>4029</v>
      </c>
      <c r="K1014" s="36">
        <v>12143</v>
      </c>
      <c r="L1014" s="39">
        <v>44840.655914351853</v>
      </c>
      <c r="M1014" s="38" t="s">
        <v>38</v>
      </c>
      <c r="N1014" s="38" t="s">
        <v>39</v>
      </c>
      <c r="O1014" s="39"/>
      <c r="P1014" s="38" t="s">
        <v>40</v>
      </c>
      <c r="Q1014" s="38" t="s">
        <v>56</v>
      </c>
      <c r="R1014" s="36">
        <v>1</v>
      </c>
      <c r="S1014" s="38" t="s">
        <v>42</v>
      </c>
      <c r="T1014" s="36">
        <v>0</v>
      </c>
      <c r="U1014" s="38" t="s">
        <v>56</v>
      </c>
      <c r="V1014" s="36">
        <v>618623338</v>
      </c>
      <c r="W1014" s="38" t="s">
        <v>967</v>
      </c>
      <c r="X1014" s="38" t="s">
        <v>4030</v>
      </c>
      <c r="Y1014" s="38" t="s">
        <v>45</v>
      </c>
      <c r="Z1014" s="38" t="s">
        <v>4031</v>
      </c>
      <c r="AA1014" s="39">
        <v>44831.400625000002</v>
      </c>
      <c r="AB1014" s="38" t="s">
        <v>72</v>
      </c>
      <c r="AC1014" s="10" t="str">
        <f>VLOOKUP(Data!$AB1014,Name!$B:$F,2,FALSE)</f>
        <v>IT Support</v>
      </c>
      <c r="AD1014" s="10" t="str">
        <f>VLOOKUP(Data!$AB1014,Name!$B:$F,3,FALSE)</f>
        <v>Point IT</v>
      </c>
      <c r="AE1014" s="10" t="str">
        <f>VLOOKUP(Data!$AB1014,Name!$B:$F,4,FALSE)</f>
        <v>Second tier</v>
      </c>
      <c r="AF1014" s="10" t="str">
        <f>VLOOKUP(Data!$AB1014,Name!$B:$F,5,FALSE)</f>
        <v>Onsite</v>
      </c>
      <c r="AG1014" s="38" t="s">
        <v>47</v>
      </c>
      <c r="AH1014" s="38" t="s">
        <v>48</v>
      </c>
      <c r="AI1014" s="38" t="s">
        <v>86</v>
      </c>
      <c r="AJ1014" s="38" t="s">
        <v>4032</v>
      </c>
      <c r="AK1014" s="38" t="s">
        <v>168</v>
      </c>
      <c r="AL1014" s="43"/>
      <c r="AM1014" s="38" t="s">
        <v>39</v>
      </c>
      <c r="AN1014" s="38" t="s">
        <v>50</v>
      </c>
      <c r="AO1014" s="44">
        <v>0</v>
      </c>
      <c r="AP1014" s="39">
        <v>44831.671886574077</v>
      </c>
      <c r="AQ1014" s="45" t="s">
        <v>56</v>
      </c>
      <c r="AR1014">
        <f t="shared" si="63"/>
        <v>9</v>
      </c>
      <c r="AS1014" s="35">
        <v>0.3840277777777778</v>
      </c>
    </row>
    <row r="1015" spans="1:45" ht="24" customHeight="1">
      <c r="A1015" s="10" t="s">
        <v>35</v>
      </c>
      <c r="B1015" s="10" t="s">
        <v>1527</v>
      </c>
      <c r="C1015" s="42">
        <v>44830.385416666664</v>
      </c>
      <c r="D1015" s="42">
        <v>44830.385416666664</v>
      </c>
      <c r="E1015" s="10">
        <v>2022</v>
      </c>
      <c r="F1015" s="10">
        <f t="shared" si="60"/>
        <v>9</v>
      </c>
      <c r="G1015" s="10">
        <f t="shared" si="61"/>
        <v>26</v>
      </c>
      <c r="H1015" s="50">
        <f t="shared" si="62"/>
        <v>0.38541666666666669</v>
      </c>
      <c r="I1015" s="40" t="s">
        <v>37</v>
      </c>
      <c r="J1015" s="40" t="s">
        <v>4033</v>
      </c>
      <c r="K1015" s="37">
        <v>12144</v>
      </c>
      <c r="L1015" s="41">
        <v>44832.64298611111</v>
      </c>
      <c r="M1015" s="40" t="s">
        <v>38</v>
      </c>
      <c r="N1015" s="40" t="s">
        <v>39</v>
      </c>
      <c r="O1015" s="41"/>
      <c r="P1015" s="40" t="s">
        <v>40</v>
      </c>
      <c r="Q1015" s="40" t="s">
        <v>41</v>
      </c>
      <c r="R1015" s="37">
        <v>1</v>
      </c>
      <c r="S1015" s="40" t="s">
        <v>42</v>
      </c>
      <c r="T1015" s="37">
        <v>0</v>
      </c>
      <c r="U1015" s="40" t="s">
        <v>41</v>
      </c>
      <c r="V1015" s="37">
        <v>642175520</v>
      </c>
      <c r="W1015" s="40" t="s">
        <v>194</v>
      </c>
      <c r="X1015" s="40" t="s">
        <v>195</v>
      </c>
      <c r="Y1015" s="40" t="s">
        <v>45</v>
      </c>
      <c r="Z1015" s="40" t="s">
        <v>752</v>
      </c>
      <c r="AA1015" s="41">
        <v>44830.385729166665</v>
      </c>
      <c r="AB1015" s="40" t="s">
        <v>196</v>
      </c>
      <c r="AC1015" s="10" t="str">
        <f>VLOOKUP(Data!$AB1015,Name!$B:$F,2,FALSE)</f>
        <v>Application Support</v>
      </c>
      <c r="AD1015" s="10" t="str">
        <f>VLOOKUP(Data!$AB1015,Name!$B:$F,3,FALSE)</f>
        <v>CRA</v>
      </c>
      <c r="AE1015" s="10" t="str">
        <f>VLOOKUP(Data!$AB1015,Name!$B:$F,4,FALSE)</f>
        <v>Second tier</v>
      </c>
      <c r="AF1015" s="10" t="str">
        <f>VLOOKUP(Data!$AB1015,Name!$B:$F,5,FALSE)</f>
        <v>Second tier</v>
      </c>
      <c r="AG1015" s="40" t="s">
        <v>52</v>
      </c>
      <c r="AH1015" s="40" t="s">
        <v>48</v>
      </c>
      <c r="AI1015" s="40" t="s">
        <v>197</v>
      </c>
      <c r="AJ1015" s="40" t="s">
        <v>2473</v>
      </c>
      <c r="AK1015" s="40" t="s">
        <v>538</v>
      </c>
      <c r="AL1015" s="46"/>
      <c r="AM1015" s="40" t="s">
        <v>39</v>
      </c>
      <c r="AN1015" s="40" t="s">
        <v>50</v>
      </c>
      <c r="AO1015" s="47">
        <v>0</v>
      </c>
      <c r="AP1015" s="41">
        <v>44830.39298611111</v>
      </c>
      <c r="AQ1015" s="48" t="s">
        <v>41</v>
      </c>
      <c r="AR1015">
        <f t="shared" si="63"/>
        <v>9</v>
      </c>
      <c r="AS1015" s="35">
        <v>0.38541666666666669</v>
      </c>
    </row>
    <row r="1016" spans="1:45" ht="24" hidden="1" customHeight="1">
      <c r="A1016" s="10" t="s">
        <v>35</v>
      </c>
      <c r="B1016" s="10" t="s">
        <v>73</v>
      </c>
      <c r="C1016" s="42">
        <v>44830.654861111114</v>
      </c>
      <c r="D1016" s="42">
        <v>44830.385416666664</v>
      </c>
      <c r="E1016" s="10">
        <v>2022</v>
      </c>
      <c r="F1016" s="10">
        <f t="shared" si="60"/>
        <v>9</v>
      </c>
      <c r="G1016" s="10">
        <f t="shared" si="61"/>
        <v>26</v>
      </c>
      <c r="H1016" s="50">
        <f t="shared" si="62"/>
        <v>0.38541666666666669</v>
      </c>
      <c r="I1016" s="38" t="s">
        <v>37</v>
      </c>
      <c r="J1016" s="38" t="s">
        <v>4034</v>
      </c>
      <c r="K1016" s="36">
        <v>12145</v>
      </c>
      <c r="L1016" s="39">
        <v>44840.412164351852</v>
      </c>
      <c r="M1016" s="38" t="s">
        <v>38</v>
      </c>
      <c r="N1016" s="38" t="s">
        <v>39</v>
      </c>
      <c r="O1016" s="39"/>
      <c r="P1016" s="38" t="s">
        <v>40</v>
      </c>
      <c r="Q1016" s="38" t="s">
        <v>56</v>
      </c>
      <c r="R1016" s="36">
        <v>1</v>
      </c>
      <c r="S1016" s="38" t="s">
        <v>42</v>
      </c>
      <c r="T1016" s="36">
        <v>0</v>
      </c>
      <c r="U1016" s="38" t="s">
        <v>56</v>
      </c>
      <c r="V1016" s="36">
        <v>8177</v>
      </c>
      <c r="W1016" s="38" t="s">
        <v>745</v>
      </c>
      <c r="X1016" s="38" t="s">
        <v>746</v>
      </c>
      <c r="Y1016" s="38" t="s">
        <v>45</v>
      </c>
      <c r="Z1016" s="38" t="s">
        <v>4035</v>
      </c>
      <c r="AA1016" s="39">
        <v>44830.628645833334</v>
      </c>
      <c r="AB1016" s="38" t="s">
        <v>72</v>
      </c>
      <c r="AC1016" s="10" t="str">
        <f>VLOOKUP(Data!$AB1016,Name!$B:$F,2,FALSE)</f>
        <v>IT Support</v>
      </c>
      <c r="AD1016" s="10" t="str">
        <f>VLOOKUP(Data!$AB1016,Name!$B:$F,3,FALSE)</f>
        <v>Point IT</v>
      </c>
      <c r="AE1016" s="10" t="str">
        <f>VLOOKUP(Data!$AB1016,Name!$B:$F,4,FALSE)</f>
        <v>Second tier</v>
      </c>
      <c r="AF1016" s="10" t="str">
        <f>VLOOKUP(Data!$AB1016,Name!$B:$F,5,FALSE)</f>
        <v>Onsite</v>
      </c>
      <c r="AG1016" s="38" t="s">
        <v>47</v>
      </c>
      <c r="AH1016" s="38" t="s">
        <v>48</v>
      </c>
      <c r="AI1016" s="38" t="s">
        <v>105</v>
      </c>
      <c r="AJ1016" s="38" t="s">
        <v>4036</v>
      </c>
      <c r="AK1016" s="38" t="s">
        <v>2253</v>
      </c>
      <c r="AL1016" s="43"/>
      <c r="AM1016" s="38" t="s">
        <v>39</v>
      </c>
      <c r="AN1016" s="38" t="s">
        <v>50</v>
      </c>
      <c r="AO1016" s="44">
        <v>0</v>
      </c>
      <c r="AP1016" s="39">
        <v>44830.655219907407</v>
      </c>
      <c r="AQ1016" s="45" t="s">
        <v>56</v>
      </c>
      <c r="AR1016">
        <f t="shared" si="63"/>
        <v>9</v>
      </c>
      <c r="AS1016" s="35">
        <v>0.38541666666666669</v>
      </c>
    </row>
    <row r="1017" spans="1:45" ht="24" hidden="1" customHeight="1">
      <c r="A1017" s="10" t="s">
        <v>35</v>
      </c>
      <c r="B1017" s="10" t="s">
        <v>36</v>
      </c>
      <c r="C1017" s="10"/>
      <c r="D1017" s="42">
        <v>44830.385416666664</v>
      </c>
      <c r="E1017" s="10">
        <v>2022</v>
      </c>
      <c r="F1017" s="10">
        <f t="shared" si="60"/>
        <v>9</v>
      </c>
      <c r="G1017" s="10">
        <f t="shared" si="61"/>
        <v>26</v>
      </c>
      <c r="H1017" s="50">
        <f t="shared" si="62"/>
        <v>0.38541666666666669</v>
      </c>
      <c r="I1017" s="40" t="s">
        <v>37</v>
      </c>
      <c r="J1017" s="40" t="s">
        <v>4037</v>
      </c>
      <c r="K1017" s="37">
        <v>12146</v>
      </c>
      <c r="L1017" s="41">
        <v>44840.385995370372</v>
      </c>
      <c r="M1017" s="40" t="s">
        <v>38</v>
      </c>
      <c r="N1017" s="40" t="s">
        <v>39</v>
      </c>
      <c r="O1017" s="41"/>
      <c r="P1017" s="40" t="s">
        <v>40</v>
      </c>
      <c r="Q1017" s="40" t="s">
        <v>56</v>
      </c>
      <c r="R1017" s="37">
        <v>1</v>
      </c>
      <c r="S1017" s="40" t="s">
        <v>42</v>
      </c>
      <c r="T1017" s="37">
        <v>0</v>
      </c>
      <c r="U1017" s="40" t="s">
        <v>56</v>
      </c>
      <c r="V1017" s="37">
        <v>6168</v>
      </c>
      <c r="W1017" s="40" t="s">
        <v>4038</v>
      </c>
      <c r="X1017" s="40" t="s">
        <v>4039</v>
      </c>
      <c r="Y1017" s="40" t="s">
        <v>39</v>
      </c>
      <c r="Z1017" s="40" t="s">
        <v>39</v>
      </c>
      <c r="AA1017" s="41"/>
      <c r="AB1017" s="40" t="s">
        <v>219</v>
      </c>
      <c r="AC1017" s="10" t="str">
        <f>VLOOKUP(Data!$AB1017,Name!$B:$F,2,FALSE)</f>
        <v>IT Support</v>
      </c>
      <c r="AD1017" s="10" t="str">
        <f>VLOOKUP(Data!$AB1017,Name!$B:$F,3,FALSE)</f>
        <v>Point IT</v>
      </c>
      <c r="AE1017" s="10" t="str">
        <f>VLOOKUP(Data!$AB1017,Name!$B:$F,4,FALSE)</f>
        <v>Frist tier</v>
      </c>
      <c r="AF1017" s="10" t="str">
        <f>VLOOKUP(Data!$AB1017,Name!$B:$F,5,FALSE)</f>
        <v>Frist tier</v>
      </c>
      <c r="AG1017" s="40" t="s">
        <v>47</v>
      </c>
      <c r="AH1017" s="40" t="s">
        <v>160</v>
      </c>
      <c r="AI1017" s="40" t="s">
        <v>118</v>
      </c>
      <c r="AJ1017" s="40" t="s">
        <v>4040</v>
      </c>
      <c r="AK1017" s="40" t="s">
        <v>4002</v>
      </c>
      <c r="AL1017" s="46"/>
      <c r="AM1017" s="40" t="s">
        <v>39</v>
      </c>
      <c r="AN1017" s="40" t="s">
        <v>50</v>
      </c>
      <c r="AO1017" s="47">
        <v>0</v>
      </c>
      <c r="AP1017" s="41">
        <v>44830.393634259257</v>
      </c>
      <c r="AQ1017" s="48" t="s">
        <v>56</v>
      </c>
      <c r="AR1017">
        <f t="shared" si="63"/>
        <v>9</v>
      </c>
      <c r="AS1017" s="35">
        <v>0.38541666666666669</v>
      </c>
    </row>
    <row r="1018" spans="1:45" ht="24" hidden="1" customHeight="1">
      <c r="A1018" s="10" t="s">
        <v>35</v>
      </c>
      <c r="B1018" s="10" t="s">
        <v>73</v>
      </c>
      <c r="C1018" s="42">
        <v>44830.658333333333</v>
      </c>
      <c r="D1018" s="42">
        <v>44830.386111111111</v>
      </c>
      <c r="E1018" s="10">
        <v>2022</v>
      </c>
      <c r="F1018" s="10">
        <f t="shared" si="60"/>
        <v>9</v>
      </c>
      <c r="G1018" s="10">
        <f t="shared" si="61"/>
        <v>26</v>
      </c>
      <c r="H1018" s="50">
        <f t="shared" si="62"/>
        <v>0.38611111111111113</v>
      </c>
      <c r="I1018" s="38" t="s">
        <v>37</v>
      </c>
      <c r="J1018" s="38" t="s">
        <v>39</v>
      </c>
      <c r="K1018" s="36">
        <v>12147</v>
      </c>
      <c r="L1018" s="39">
        <v>44832.637881944444</v>
      </c>
      <c r="M1018" s="38" t="s">
        <v>38</v>
      </c>
      <c r="N1018" s="38" t="s">
        <v>39</v>
      </c>
      <c r="O1018" s="39"/>
      <c r="P1018" s="38" t="s">
        <v>40</v>
      </c>
      <c r="Q1018" s="38" t="s">
        <v>56</v>
      </c>
      <c r="R1018" s="36">
        <v>2</v>
      </c>
      <c r="S1018" s="38" t="s">
        <v>488</v>
      </c>
      <c r="T1018" s="36">
        <v>0</v>
      </c>
      <c r="U1018" s="38" t="s">
        <v>41</v>
      </c>
      <c r="V1018" s="36">
        <v>6355</v>
      </c>
      <c r="W1018" s="38" t="s">
        <v>1054</v>
      </c>
      <c r="X1018" s="38" t="s">
        <v>1055</v>
      </c>
      <c r="Y1018" s="38" t="s">
        <v>45</v>
      </c>
      <c r="Z1018" s="38" t="s">
        <v>4041</v>
      </c>
      <c r="AA1018" s="39">
        <v>44830.657523148147</v>
      </c>
      <c r="AB1018" s="38" t="s">
        <v>67</v>
      </c>
      <c r="AC1018" s="10" t="str">
        <f>VLOOKUP(Data!$AB1018,Name!$B:$F,2,FALSE)</f>
        <v>IT Support</v>
      </c>
      <c r="AD1018" s="10" t="str">
        <f>VLOOKUP(Data!$AB1018,Name!$B:$F,3,FALSE)</f>
        <v>Point IT</v>
      </c>
      <c r="AE1018" s="10" t="str">
        <f>VLOOKUP(Data!$AB1018,Name!$B:$F,4,FALSE)</f>
        <v>Second tier</v>
      </c>
      <c r="AF1018" s="10" t="str">
        <f>VLOOKUP(Data!$AB1018,Name!$B:$F,5,FALSE)</f>
        <v>Onsite</v>
      </c>
      <c r="AG1018" s="38" t="s">
        <v>47</v>
      </c>
      <c r="AH1018" s="38" t="s">
        <v>48</v>
      </c>
      <c r="AI1018" s="38" t="s">
        <v>77</v>
      </c>
      <c r="AJ1018" s="38" t="s">
        <v>1056</v>
      </c>
      <c r="AK1018" s="38" t="s">
        <v>521</v>
      </c>
      <c r="AL1018" s="43"/>
      <c r="AM1018" s="38" t="s">
        <v>39</v>
      </c>
      <c r="AN1018" s="38" t="s">
        <v>50</v>
      </c>
      <c r="AO1018" s="44">
        <v>0</v>
      </c>
      <c r="AP1018" s="39">
        <v>44830.658715277779</v>
      </c>
      <c r="AQ1018" s="45" t="s">
        <v>56</v>
      </c>
      <c r="AR1018">
        <f t="shared" si="63"/>
        <v>9</v>
      </c>
      <c r="AS1018" s="35">
        <v>0.38611111111111113</v>
      </c>
    </row>
    <row r="1019" spans="1:45" ht="24" customHeight="1">
      <c r="A1019" s="10" t="s">
        <v>35</v>
      </c>
      <c r="B1019" s="10" t="s">
        <v>1527</v>
      </c>
      <c r="C1019" s="42">
        <v>44830.611805555556</v>
      </c>
      <c r="D1019" s="42">
        <v>44830.386111111111</v>
      </c>
      <c r="E1019" s="10">
        <v>2022</v>
      </c>
      <c r="F1019" s="10">
        <f t="shared" si="60"/>
        <v>9</v>
      </c>
      <c r="G1019" s="10">
        <f t="shared" si="61"/>
        <v>26</v>
      </c>
      <c r="H1019" s="50">
        <f t="shared" si="62"/>
        <v>0.38611111111111113</v>
      </c>
      <c r="I1019" s="40" t="s">
        <v>37</v>
      </c>
      <c r="J1019" s="40" t="s">
        <v>4042</v>
      </c>
      <c r="K1019" s="37">
        <v>12148</v>
      </c>
      <c r="L1019" s="41">
        <v>44840.521956018521</v>
      </c>
      <c r="M1019" s="40" t="s">
        <v>38</v>
      </c>
      <c r="N1019" s="40" t="s">
        <v>39</v>
      </c>
      <c r="O1019" s="41"/>
      <c r="P1019" s="40" t="s">
        <v>40</v>
      </c>
      <c r="Q1019" s="40" t="s">
        <v>56</v>
      </c>
      <c r="R1019" s="37">
        <v>1</v>
      </c>
      <c r="S1019" s="40" t="s">
        <v>453</v>
      </c>
      <c r="T1019" s="37">
        <v>0</v>
      </c>
      <c r="U1019" s="40" t="s">
        <v>56</v>
      </c>
      <c r="V1019" s="37">
        <v>5742</v>
      </c>
      <c r="W1019" s="40" t="s">
        <v>218</v>
      </c>
      <c r="X1019" s="40" t="s">
        <v>219</v>
      </c>
      <c r="Y1019" s="40" t="s">
        <v>45</v>
      </c>
      <c r="Z1019" s="40" t="s">
        <v>4043</v>
      </c>
      <c r="AA1019" s="41">
        <v>44830.477222222224</v>
      </c>
      <c r="AB1019" s="40" t="s">
        <v>58</v>
      </c>
      <c r="AC1019" s="10" t="str">
        <f>VLOOKUP(Data!$AB1019,Name!$B:$F,2,FALSE)</f>
        <v>IT Support</v>
      </c>
      <c r="AD1019" s="10" t="str">
        <f>VLOOKUP(Data!$AB1019,Name!$B:$F,3,FALSE)</f>
        <v>Point IT</v>
      </c>
      <c r="AE1019" s="10" t="str">
        <f>VLOOKUP(Data!$AB1019,Name!$B:$F,4,FALSE)</f>
        <v>Second tier</v>
      </c>
      <c r="AF1019" s="10" t="str">
        <f>VLOOKUP(Data!$AB1019,Name!$B:$F,5,FALSE)</f>
        <v>Onsite</v>
      </c>
      <c r="AG1019" s="40" t="s">
        <v>52</v>
      </c>
      <c r="AH1019" s="40" t="s">
        <v>48</v>
      </c>
      <c r="AI1019" s="40" t="s">
        <v>455</v>
      </c>
      <c r="AJ1019" s="40" t="s">
        <v>4044</v>
      </c>
      <c r="AK1019" s="40" t="s">
        <v>467</v>
      </c>
      <c r="AL1019" s="46"/>
      <c r="AM1019" s="40" t="s">
        <v>39</v>
      </c>
      <c r="AN1019" s="40" t="s">
        <v>50</v>
      </c>
      <c r="AO1019" s="47">
        <v>0</v>
      </c>
      <c r="AP1019" s="41">
        <v>44830.612233796295</v>
      </c>
      <c r="AQ1019" s="48" t="s">
        <v>56</v>
      </c>
      <c r="AR1019">
        <f t="shared" si="63"/>
        <v>9</v>
      </c>
      <c r="AS1019" s="35">
        <v>0.38611111111111113</v>
      </c>
    </row>
    <row r="1020" spans="1:45" ht="24" customHeight="1">
      <c r="A1020" s="10" t="s">
        <v>35</v>
      </c>
      <c r="B1020" s="10" t="s">
        <v>1527</v>
      </c>
      <c r="C1020" s="42">
        <v>44830.386805555558</v>
      </c>
      <c r="D1020" s="42">
        <v>44830.386111111111</v>
      </c>
      <c r="E1020" s="10">
        <v>2022</v>
      </c>
      <c r="F1020" s="10">
        <f t="shared" si="60"/>
        <v>9</v>
      </c>
      <c r="G1020" s="10">
        <f t="shared" si="61"/>
        <v>26</v>
      </c>
      <c r="H1020" s="50">
        <f t="shared" si="62"/>
        <v>0.38611111111111113</v>
      </c>
      <c r="I1020" s="38" t="s">
        <v>37</v>
      </c>
      <c r="J1020" s="38" t="s">
        <v>4045</v>
      </c>
      <c r="K1020" s="36">
        <v>12149</v>
      </c>
      <c r="L1020" s="39">
        <v>44840.698912037034</v>
      </c>
      <c r="M1020" s="38" t="s">
        <v>38</v>
      </c>
      <c r="N1020" s="38" t="s">
        <v>39</v>
      </c>
      <c r="O1020" s="39"/>
      <c r="P1020" s="38" t="s">
        <v>40</v>
      </c>
      <c r="Q1020" s="38" t="s">
        <v>41</v>
      </c>
      <c r="R1020" s="36">
        <v>1</v>
      </c>
      <c r="S1020" s="38" t="s">
        <v>42</v>
      </c>
      <c r="T1020" s="36">
        <v>0</v>
      </c>
      <c r="U1020" s="38" t="s">
        <v>41</v>
      </c>
      <c r="V1020" s="36">
        <v>642175520</v>
      </c>
      <c r="W1020" s="38" t="s">
        <v>194</v>
      </c>
      <c r="X1020" s="38" t="s">
        <v>195</v>
      </c>
      <c r="Y1020" s="38" t="s">
        <v>45</v>
      </c>
      <c r="Z1020" s="38" t="s">
        <v>4046</v>
      </c>
      <c r="AA1020" s="39">
        <v>44830.387430555558</v>
      </c>
      <c r="AB1020" s="38" t="s">
        <v>196</v>
      </c>
      <c r="AC1020" s="10" t="str">
        <f>VLOOKUP(Data!$AB1020,Name!$B:$F,2,FALSE)</f>
        <v>Application Support</v>
      </c>
      <c r="AD1020" s="10" t="str">
        <f>VLOOKUP(Data!$AB1020,Name!$B:$F,3,FALSE)</f>
        <v>CRA</v>
      </c>
      <c r="AE1020" s="10" t="str">
        <f>VLOOKUP(Data!$AB1020,Name!$B:$F,4,FALSE)</f>
        <v>Second tier</v>
      </c>
      <c r="AF1020" s="10" t="str">
        <f>VLOOKUP(Data!$AB1020,Name!$B:$F,5,FALSE)</f>
        <v>Second tier</v>
      </c>
      <c r="AG1020" s="38" t="s">
        <v>52</v>
      </c>
      <c r="AH1020" s="38" t="s">
        <v>48</v>
      </c>
      <c r="AI1020" s="38" t="s">
        <v>197</v>
      </c>
      <c r="AJ1020" s="38" t="s">
        <v>2085</v>
      </c>
      <c r="AK1020" s="38" t="s">
        <v>538</v>
      </c>
      <c r="AL1020" s="43"/>
      <c r="AM1020" s="38" t="s">
        <v>39</v>
      </c>
      <c r="AN1020" s="38" t="s">
        <v>50</v>
      </c>
      <c r="AO1020" s="44">
        <v>0</v>
      </c>
      <c r="AP1020" s="39">
        <v>44838.449606481481</v>
      </c>
      <c r="AQ1020" s="45" t="s">
        <v>41</v>
      </c>
      <c r="AR1020">
        <f t="shared" si="63"/>
        <v>9</v>
      </c>
      <c r="AS1020" s="35">
        <v>0.38611111111111113</v>
      </c>
    </row>
    <row r="1021" spans="1:45" ht="24" customHeight="1">
      <c r="A1021" s="10" t="s">
        <v>35</v>
      </c>
      <c r="B1021" s="10" t="s">
        <v>1527</v>
      </c>
      <c r="C1021" s="42">
        <v>44830.388888888891</v>
      </c>
      <c r="D1021" s="42">
        <v>44830.388888888891</v>
      </c>
      <c r="E1021" s="10">
        <v>2022</v>
      </c>
      <c r="F1021" s="10">
        <f t="shared" si="60"/>
        <v>9</v>
      </c>
      <c r="G1021" s="10">
        <f t="shared" si="61"/>
        <v>26</v>
      </c>
      <c r="H1021" s="50">
        <f t="shared" si="62"/>
        <v>0.3888888888888889</v>
      </c>
      <c r="I1021" s="40" t="s">
        <v>37</v>
      </c>
      <c r="J1021" s="40" t="s">
        <v>4047</v>
      </c>
      <c r="K1021" s="37">
        <v>12150</v>
      </c>
      <c r="L1021" s="41">
        <v>44840.699571759258</v>
      </c>
      <c r="M1021" s="40" t="s">
        <v>38</v>
      </c>
      <c r="N1021" s="40" t="s">
        <v>39</v>
      </c>
      <c r="O1021" s="41"/>
      <c r="P1021" s="40" t="s">
        <v>40</v>
      </c>
      <c r="Q1021" s="40" t="s">
        <v>41</v>
      </c>
      <c r="R1021" s="37">
        <v>1</v>
      </c>
      <c r="S1021" s="40" t="s">
        <v>42</v>
      </c>
      <c r="T1021" s="37">
        <v>0</v>
      </c>
      <c r="U1021" s="40" t="s">
        <v>41</v>
      </c>
      <c r="V1021" s="37">
        <v>642175520</v>
      </c>
      <c r="W1021" s="40" t="s">
        <v>194</v>
      </c>
      <c r="X1021" s="40" t="s">
        <v>195</v>
      </c>
      <c r="Y1021" s="40" t="s">
        <v>45</v>
      </c>
      <c r="Z1021" s="40" t="s">
        <v>835</v>
      </c>
      <c r="AA1021" s="41">
        <v>44830.389282407406</v>
      </c>
      <c r="AB1021" s="40" t="s">
        <v>196</v>
      </c>
      <c r="AC1021" s="10" t="str">
        <f>VLOOKUP(Data!$AB1021,Name!$B:$F,2,FALSE)</f>
        <v>Application Support</v>
      </c>
      <c r="AD1021" s="10" t="str">
        <f>VLOOKUP(Data!$AB1021,Name!$B:$F,3,FALSE)</f>
        <v>CRA</v>
      </c>
      <c r="AE1021" s="10" t="str">
        <f>VLOOKUP(Data!$AB1021,Name!$B:$F,4,FALSE)</f>
        <v>Second tier</v>
      </c>
      <c r="AF1021" s="10" t="str">
        <f>VLOOKUP(Data!$AB1021,Name!$B:$F,5,FALSE)</f>
        <v>Second tier</v>
      </c>
      <c r="AG1021" s="40" t="s">
        <v>235</v>
      </c>
      <c r="AH1021" s="40" t="s">
        <v>48</v>
      </c>
      <c r="AI1021" s="40" t="s">
        <v>197</v>
      </c>
      <c r="AJ1021" s="40" t="s">
        <v>193</v>
      </c>
      <c r="AK1021" s="40" t="s">
        <v>538</v>
      </c>
      <c r="AL1021" s="46"/>
      <c r="AM1021" s="40" t="s">
        <v>39</v>
      </c>
      <c r="AN1021" s="40" t="s">
        <v>50</v>
      </c>
      <c r="AO1021" s="47">
        <v>0</v>
      </c>
      <c r="AP1021" s="41">
        <v>44838.449571759258</v>
      </c>
      <c r="AQ1021" s="48" t="s">
        <v>41</v>
      </c>
      <c r="AR1021">
        <f t="shared" si="63"/>
        <v>9</v>
      </c>
      <c r="AS1021" s="35">
        <v>0.3888888888888889</v>
      </c>
    </row>
    <row r="1022" spans="1:45" ht="24" customHeight="1">
      <c r="A1022" s="10" t="s">
        <v>35</v>
      </c>
      <c r="B1022" s="10" t="s">
        <v>1527</v>
      </c>
      <c r="C1022" s="42">
        <v>44830.392361111109</v>
      </c>
      <c r="D1022" s="42">
        <v>44830.392361111109</v>
      </c>
      <c r="E1022" s="10">
        <v>2022</v>
      </c>
      <c r="F1022" s="10">
        <f t="shared" si="60"/>
        <v>9</v>
      </c>
      <c r="G1022" s="10">
        <f t="shared" si="61"/>
        <v>26</v>
      </c>
      <c r="H1022" s="50">
        <f t="shared" si="62"/>
        <v>0.3923611111111111</v>
      </c>
      <c r="I1022" s="38" t="s">
        <v>37</v>
      </c>
      <c r="J1022" s="38" t="s">
        <v>4048</v>
      </c>
      <c r="K1022" s="36">
        <v>12151</v>
      </c>
      <c r="L1022" s="39">
        <v>44840.699513888889</v>
      </c>
      <c r="M1022" s="38" t="s">
        <v>38</v>
      </c>
      <c r="N1022" s="38" t="s">
        <v>39</v>
      </c>
      <c r="O1022" s="39"/>
      <c r="P1022" s="38" t="s">
        <v>40</v>
      </c>
      <c r="Q1022" s="38" t="s">
        <v>41</v>
      </c>
      <c r="R1022" s="36">
        <v>1</v>
      </c>
      <c r="S1022" s="38" t="s">
        <v>42</v>
      </c>
      <c r="T1022" s="36">
        <v>0</v>
      </c>
      <c r="U1022" s="38" t="s">
        <v>41</v>
      </c>
      <c r="V1022" s="36">
        <v>642175520</v>
      </c>
      <c r="W1022" s="38" t="s">
        <v>194</v>
      </c>
      <c r="X1022" s="38" t="s">
        <v>195</v>
      </c>
      <c r="Y1022" s="38" t="s">
        <v>45</v>
      </c>
      <c r="Z1022" s="38" t="s">
        <v>750</v>
      </c>
      <c r="AA1022" s="39">
        <v>44830.392754629633</v>
      </c>
      <c r="AB1022" s="38" t="s">
        <v>196</v>
      </c>
      <c r="AC1022" s="10" t="str">
        <f>VLOOKUP(Data!$AB1022,Name!$B:$F,2,FALSE)</f>
        <v>Application Support</v>
      </c>
      <c r="AD1022" s="10" t="str">
        <f>VLOOKUP(Data!$AB1022,Name!$B:$F,3,FALSE)</f>
        <v>CRA</v>
      </c>
      <c r="AE1022" s="10" t="str">
        <f>VLOOKUP(Data!$AB1022,Name!$B:$F,4,FALSE)</f>
        <v>Second tier</v>
      </c>
      <c r="AF1022" s="10" t="str">
        <f>VLOOKUP(Data!$AB1022,Name!$B:$F,5,FALSE)</f>
        <v>Second tier</v>
      </c>
      <c r="AG1022" s="38" t="s">
        <v>282</v>
      </c>
      <c r="AH1022" s="38" t="s">
        <v>48</v>
      </c>
      <c r="AI1022" s="38" t="s">
        <v>197</v>
      </c>
      <c r="AJ1022" s="38" t="s">
        <v>4049</v>
      </c>
      <c r="AK1022" s="38" t="s">
        <v>538</v>
      </c>
      <c r="AL1022" s="43"/>
      <c r="AM1022" s="38" t="s">
        <v>39</v>
      </c>
      <c r="AN1022" s="38" t="s">
        <v>50</v>
      </c>
      <c r="AO1022" s="44">
        <v>0</v>
      </c>
      <c r="AP1022" s="39">
        <v>44838.449513888889</v>
      </c>
      <c r="AQ1022" s="45" t="s">
        <v>41</v>
      </c>
      <c r="AR1022">
        <f t="shared" si="63"/>
        <v>9</v>
      </c>
      <c r="AS1022" s="35">
        <v>0.3923611111111111</v>
      </c>
    </row>
    <row r="1023" spans="1:45" ht="24" customHeight="1">
      <c r="A1023" s="10" t="s">
        <v>35</v>
      </c>
      <c r="B1023" s="10" t="s">
        <v>1527</v>
      </c>
      <c r="C1023" s="42">
        <v>44830.393750000003</v>
      </c>
      <c r="D1023" s="42">
        <v>44830.393750000003</v>
      </c>
      <c r="E1023" s="10">
        <v>2022</v>
      </c>
      <c r="F1023" s="10">
        <f t="shared" si="60"/>
        <v>9</v>
      </c>
      <c r="G1023" s="10">
        <f t="shared" si="61"/>
        <v>26</v>
      </c>
      <c r="H1023" s="50">
        <f t="shared" si="62"/>
        <v>0.39374999999999999</v>
      </c>
      <c r="I1023" s="40" t="s">
        <v>37</v>
      </c>
      <c r="J1023" s="40" t="s">
        <v>4050</v>
      </c>
      <c r="K1023" s="37">
        <v>12152</v>
      </c>
      <c r="L1023" s="41">
        <v>44840.699479166666</v>
      </c>
      <c r="M1023" s="40" t="s">
        <v>38</v>
      </c>
      <c r="N1023" s="40" t="s">
        <v>39</v>
      </c>
      <c r="O1023" s="41"/>
      <c r="P1023" s="40" t="s">
        <v>40</v>
      </c>
      <c r="Q1023" s="40" t="s">
        <v>41</v>
      </c>
      <c r="R1023" s="37">
        <v>1</v>
      </c>
      <c r="S1023" s="40" t="s">
        <v>42</v>
      </c>
      <c r="T1023" s="37">
        <v>0</v>
      </c>
      <c r="U1023" s="40" t="s">
        <v>41</v>
      </c>
      <c r="V1023" s="37">
        <v>642175520</v>
      </c>
      <c r="W1023" s="40" t="s">
        <v>194</v>
      </c>
      <c r="X1023" s="40" t="s">
        <v>195</v>
      </c>
      <c r="Y1023" s="40" t="s">
        <v>45</v>
      </c>
      <c r="Z1023" s="40" t="s">
        <v>891</v>
      </c>
      <c r="AA1023" s="41">
        <v>44830.394409722219</v>
      </c>
      <c r="AB1023" s="40" t="s">
        <v>196</v>
      </c>
      <c r="AC1023" s="10" t="str">
        <f>VLOOKUP(Data!$AB1023,Name!$B:$F,2,FALSE)</f>
        <v>Application Support</v>
      </c>
      <c r="AD1023" s="10" t="str">
        <f>VLOOKUP(Data!$AB1023,Name!$B:$F,3,FALSE)</f>
        <v>CRA</v>
      </c>
      <c r="AE1023" s="10" t="str">
        <f>VLOOKUP(Data!$AB1023,Name!$B:$F,4,FALSE)</f>
        <v>Second tier</v>
      </c>
      <c r="AF1023" s="10" t="str">
        <f>VLOOKUP(Data!$AB1023,Name!$B:$F,5,FALSE)</f>
        <v>Second tier</v>
      </c>
      <c r="AG1023" s="40" t="s">
        <v>282</v>
      </c>
      <c r="AH1023" s="40" t="s">
        <v>48</v>
      </c>
      <c r="AI1023" s="40" t="s">
        <v>197</v>
      </c>
      <c r="AJ1023" s="40" t="s">
        <v>4051</v>
      </c>
      <c r="AK1023" s="40" t="s">
        <v>538</v>
      </c>
      <c r="AL1023" s="46"/>
      <c r="AM1023" s="40" t="s">
        <v>39</v>
      </c>
      <c r="AN1023" s="40" t="s">
        <v>50</v>
      </c>
      <c r="AO1023" s="47">
        <v>0</v>
      </c>
      <c r="AP1023" s="41">
        <v>44838.449479166666</v>
      </c>
      <c r="AQ1023" s="48" t="s">
        <v>41</v>
      </c>
      <c r="AR1023">
        <f t="shared" si="63"/>
        <v>9</v>
      </c>
      <c r="AS1023" s="35">
        <v>0.39374999999999999</v>
      </c>
    </row>
    <row r="1024" spans="1:45" ht="24" hidden="1" customHeight="1">
      <c r="A1024" s="10" t="s">
        <v>35</v>
      </c>
      <c r="B1024" s="10" t="s">
        <v>178</v>
      </c>
      <c r="C1024" s="42">
        <v>44834.402083333334</v>
      </c>
      <c r="D1024" s="42">
        <v>44830.394444444442</v>
      </c>
      <c r="E1024" s="10">
        <v>2022</v>
      </c>
      <c r="F1024" s="10">
        <f t="shared" si="60"/>
        <v>9</v>
      </c>
      <c r="G1024" s="10">
        <f t="shared" si="61"/>
        <v>26</v>
      </c>
      <c r="H1024" s="50">
        <f t="shared" si="62"/>
        <v>0.39444444444444443</v>
      </c>
      <c r="I1024" s="38" t="s">
        <v>37</v>
      </c>
      <c r="J1024" s="38" t="s">
        <v>39</v>
      </c>
      <c r="K1024" s="36">
        <v>12153</v>
      </c>
      <c r="L1024" s="39">
        <v>44838.438194444447</v>
      </c>
      <c r="M1024" s="38" t="s">
        <v>38</v>
      </c>
      <c r="N1024" s="38" t="s">
        <v>39</v>
      </c>
      <c r="O1024" s="39"/>
      <c r="P1024" s="38" t="s">
        <v>40</v>
      </c>
      <c r="Q1024" s="38" t="s">
        <v>56</v>
      </c>
      <c r="R1024" s="36">
        <v>1</v>
      </c>
      <c r="S1024" s="38" t="s">
        <v>311</v>
      </c>
      <c r="T1024" s="36">
        <v>0</v>
      </c>
      <c r="U1024" s="38" t="s">
        <v>41</v>
      </c>
      <c r="V1024" s="36">
        <v>6682</v>
      </c>
      <c r="W1024" s="38" t="s">
        <v>826</v>
      </c>
      <c r="X1024" s="38" t="s">
        <v>2442</v>
      </c>
      <c r="Y1024" s="38" t="s">
        <v>45</v>
      </c>
      <c r="Z1024" s="38" t="s">
        <v>4052</v>
      </c>
      <c r="AA1024" s="39">
        <v>44833.36204861111</v>
      </c>
      <c r="AB1024" s="38" t="s">
        <v>72</v>
      </c>
      <c r="AC1024" s="10" t="str">
        <f>VLOOKUP(Data!$AB1024,Name!$B:$F,2,FALSE)</f>
        <v>IT Support</v>
      </c>
      <c r="AD1024" s="10" t="str">
        <f>VLOOKUP(Data!$AB1024,Name!$B:$F,3,FALSE)</f>
        <v>Point IT</v>
      </c>
      <c r="AE1024" s="10" t="str">
        <f>VLOOKUP(Data!$AB1024,Name!$B:$F,4,FALSE)</f>
        <v>Second tier</v>
      </c>
      <c r="AF1024" s="10" t="str">
        <f>VLOOKUP(Data!$AB1024,Name!$B:$F,5,FALSE)</f>
        <v>Onsite</v>
      </c>
      <c r="AG1024" s="38" t="s">
        <v>47</v>
      </c>
      <c r="AH1024" s="38" t="s">
        <v>48</v>
      </c>
      <c r="AI1024" s="38" t="s">
        <v>182</v>
      </c>
      <c r="AJ1024" s="38" t="s">
        <v>827</v>
      </c>
      <c r="AK1024" s="38" t="s">
        <v>328</v>
      </c>
      <c r="AL1024" s="43"/>
      <c r="AM1024" s="38" t="s">
        <v>39</v>
      </c>
      <c r="AN1024" s="38" t="s">
        <v>53</v>
      </c>
      <c r="AO1024" s="44">
        <v>0</v>
      </c>
      <c r="AP1024" s="39">
        <v>44834.402083333334</v>
      </c>
      <c r="AQ1024" s="45" t="s">
        <v>56</v>
      </c>
      <c r="AR1024">
        <f t="shared" si="63"/>
        <v>9</v>
      </c>
      <c r="AS1024" s="35">
        <v>0.39444444444444443</v>
      </c>
    </row>
    <row r="1025" spans="1:45" ht="24" customHeight="1">
      <c r="A1025" s="10" t="s">
        <v>35</v>
      </c>
      <c r="B1025" s="10" t="s">
        <v>1527</v>
      </c>
      <c r="C1025" s="42">
        <v>44830.395138888889</v>
      </c>
      <c r="D1025" s="42">
        <v>44830.394444444442</v>
      </c>
      <c r="E1025" s="10">
        <v>2022</v>
      </c>
      <c r="F1025" s="10">
        <f t="shared" si="60"/>
        <v>9</v>
      </c>
      <c r="G1025" s="10">
        <f t="shared" si="61"/>
        <v>26</v>
      </c>
      <c r="H1025" s="50">
        <f t="shared" si="62"/>
        <v>0.39444444444444443</v>
      </c>
      <c r="I1025" s="40" t="s">
        <v>37</v>
      </c>
      <c r="J1025" s="40" t="s">
        <v>4053</v>
      </c>
      <c r="K1025" s="37">
        <v>12154</v>
      </c>
      <c r="L1025" s="41">
        <v>44840.698773148149</v>
      </c>
      <c r="M1025" s="40" t="s">
        <v>38</v>
      </c>
      <c r="N1025" s="40" t="s">
        <v>39</v>
      </c>
      <c r="O1025" s="41"/>
      <c r="P1025" s="40" t="s">
        <v>40</v>
      </c>
      <c r="Q1025" s="40" t="s">
        <v>41</v>
      </c>
      <c r="R1025" s="37">
        <v>1</v>
      </c>
      <c r="S1025" s="40" t="s">
        <v>42</v>
      </c>
      <c r="T1025" s="37">
        <v>0</v>
      </c>
      <c r="U1025" s="40" t="s">
        <v>41</v>
      </c>
      <c r="V1025" s="37">
        <v>642175520</v>
      </c>
      <c r="W1025" s="40" t="s">
        <v>194</v>
      </c>
      <c r="X1025" s="40" t="s">
        <v>195</v>
      </c>
      <c r="Y1025" s="40" t="s">
        <v>45</v>
      </c>
      <c r="Z1025" s="40" t="s">
        <v>1008</v>
      </c>
      <c r="AA1025" s="41">
        <v>44830.395405092589</v>
      </c>
      <c r="AB1025" s="40" t="s">
        <v>196</v>
      </c>
      <c r="AC1025" s="10" t="str">
        <f>VLOOKUP(Data!$AB1025,Name!$B:$F,2,FALSE)</f>
        <v>Application Support</v>
      </c>
      <c r="AD1025" s="10" t="str">
        <f>VLOOKUP(Data!$AB1025,Name!$B:$F,3,FALSE)</f>
        <v>CRA</v>
      </c>
      <c r="AE1025" s="10" t="str">
        <f>VLOOKUP(Data!$AB1025,Name!$B:$F,4,FALSE)</f>
        <v>Second tier</v>
      </c>
      <c r="AF1025" s="10" t="str">
        <f>VLOOKUP(Data!$AB1025,Name!$B:$F,5,FALSE)</f>
        <v>Second tier</v>
      </c>
      <c r="AG1025" s="40" t="s">
        <v>282</v>
      </c>
      <c r="AH1025" s="40" t="s">
        <v>48</v>
      </c>
      <c r="AI1025" s="40" t="s">
        <v>197</v>
      </c>
      <c r="AJ1025" s="40" t="s">
        <v>4054</v>
      </c>
      <c r="AK1025" s="40" t="s">
        <v>538</v>
      </c>
      <c r="AL1025" s="46"/>
      <c r="AM1025" s="40" t="s">
        <v>39</v>
      </c>
      <c r="AN1025" s="40" t="s">
        <v>50</v>
      </c>
      <c r="AO1025" s="47">
        <v>0</v>
      </c>
      <c r="AP1025" s="41">
        <v>44838.448773148149</v>
      </c>
      <c r="AQ1025" s="48" t="s">
        <v>41</v>
      </c>
      <c r="AR1025">
        <f t="shared" si="63"/>
        <v>9</v>
      </c>
      <c r="AS1025" s="35">
        <v>0.39444444444444443</v>
      </c>
    </row>
    <row r="1026" spans="1:45" ht="24" customHeight="1">
      <c r="A1026" s="10" t="s">
        <v>35</v>
      </c>
      <c r="B1026" s="10" t="s">
        <v>1527</v>
      </c>
      <c r="C1026" s="42">
        <v>44830.396527777775</v>
      </c>
      <c r="D1026" s="42">
        <v>44830.395833333336</v>
      </c>
      <c r="E1026" s="10">
        <v>2022</v>
      </c>
      <c r="F1026" s="10">
        <f t="shared" si="60"/>
        <v>9</v>
      </c>
      <c r="G1026" s="10">
        <f t="shared" si="61"/>
        <v>26</v>
      </c>
      <c r="H1026" s="50">
        <f t="shared" si="62"/>
        <v>0.39583333333333331</v>
      </c>
      <c r="I1026" s="38" t="s">
        <v>37</v>
      </c>
      <c r="J1026" s="38" t="s">
        <v>4055</v>
      </c>
      <c r="K1026" s="36">
        <v>12155</v>
      </c>
      <c r="L1026" s="39">
        <v>44840.698692129627</v>
      </c>
      <c r="M1026" s="38" t="s">
        <v>38</v>
      </c>
      <c r="N1026" s="38" t="s">
        <v>39</v>
      </c>
      <c r="O1026" s="39"/>
      <c r="P1026" s="38" t="s">
        <v>40</v>
      </c>
      <c r="Q1026" s="38" t="s">
        <v>41</v>
      </c>
      <c r="R1026" s="36">
        <v>1</v>
      </c>
      <c r="S1026" s="38" t="s">
        <v>42</v>
      </c>
      <c r="T1026" s="36">
        <v>0</v>
      </c>
      <c r="U1026" s="38" t="s">
        <v>41</v>
      </c>
      <c r="V1026" s="36">
        <v>642175520</v>
      </c>
      <c r="W1026" s="38" t="s">
        <v>194</v>
      </c>
      <c r="X1026" s="38" t="s">
        <v>195</v>
      </c>
      <c r="Y1026" s="38" t="s">
        <v>45</v>
      </c>
      <c r="Z1026" s="38" t="s">
        <v>835</v>
      </c>
      <c r="AA1026" s="39">
        <v>44830.39675925926</v>
      </c>
      <c r="AB1026" s="38" t="s">
        <v>196</v>
      </c>
      <c r="AC1026" s="10" t="str">
        <f>VLOOKUP(Data!$AB1026,Name!$B:$F,2,FALSE)</f>
        <v>Application Support</v>
      </c>
      <c r="AD1026" s="10" t="str">
        <f>VLOOKUP(Data!$AB1026,Name!$B:$F,3,FALSE)</f>
        <v>CRA</v>
      </c>
      <c r="AE1026" s="10" t="str">
        <f>VLOOKUP(Data!$AB1026,Name!$B:$F,4,FALSE)</f>
        <v>Second tier</v>
      </c>
      <c r="AF1026" s="10" t="str">
        <f>VLOOKUP(Data!$AB1026,Name!$B:$F,5,FALSE)</f>
        <v>Second tier</v>
      </c>
      <c r="AG1026" s="38" t="s">
        <v>52</v>
      </c>
      <c r="AH1026" s="38" t="s">
        <v>48</v>
      </c>
      <c r="AI1026" s="38" t="s">
        <v>197</v>
      </c>
      <c r="AJ1026" s="38" t="s">
        <v>4056</v>
      </c>
      <c r="AK1026" s="38" t="s">
        <v>538</v>
      </c>
      <c r="AL1026" s="43"/>
      <c r="AM1026" s="38" t="s">
        <v>39</v>
      </c>
      <c r="AN1026" s="38" t="s">
        <v>50</v>
      </c>
      <c r="AO1026" s="44">
        <v>0</v>
      </c>
      <c r="AP1026" s="39">
        <v>44838.448692129627</v>
      </c>
      <c r="AQ1026" s="45" t="s">
        <v>41</v>
      </c>
      <c r="AR1026">
        <f t="shared" si="63"/>
        <v>9</v>
      </c>
      <c r="AS1026" s="35">
        <v>0.39583333333333331</v>
      </c>
    </row>
    <row r="1027" spans="1:45" ht="24" customHeight="1">
      <c r="A1027" s="10" t="s">
        <v>35</v>
      </c>
      <c r="B1027" s="10" t="s">
        <v>1527</v>
      </c>
      <c r="C1027" s="42">
        <v>44830.611805555556</v>
      </c>
      <c r="D1027" s="42">
        <v>44830.411111111112</v>
      </c>
      <c r="E1027" s="10">
        <v>2022</v>
      </c>
      <c r="F1027" s="10">
        <f t="shared" ref="F1027:F1090" si="64">MONTH(D1027)</f>
        <v>9</v>
      </c>
      <c r="G1027" s="10">
        <f t="shared" ref="G1027:G1090" si="65">DAY(D1027)</f>
        <v>26</v>
      </c>
      <c r="H1027" s="50">
        <f t="shared" ref="H1027:H1090" si="66">TIME(HOUR(D1027),MINUTE(D1027),SECOND(D1027))</f>
        <v>0.41111111111111115</v>
      </c>
      <c r="I1027" s="40" t="s">
        <v>37</v>
      </c>
      <c r="J1027" s="40" t="s">
        <v>4057</v>
      </c>
      <c r="K1027" s="37">
        <v>12156</v>
      </c>
      <c r="L1027" s="41">
        <v>44840.589548611111</v>
      </c>
      <c r="M1027" s="40" t="s">
        <v>38</v>
      </c>
      <c r="N1027" s="40" t="s">
        <v>39</v>
      </c>
      <c r="O1027" s="41"/>
      <c r="P1027" s="40" t="s">
        <v>40</v>
      </c>
      <c r="Q1027" s="40" t="s">
        <v>56</v>
      </c>
      <c r="R1027" s="37">
        <v>1</v>
      </c>
      <c r="S1027" s="40" t="s">
        <v>224</v>
      </c>
      <c r="T1027" s="37">
        <v>0</v>
      </c>
      <c r="U1027" s="40" t="s">
        <v>56</v>
      </c>
      <c r="V1027" s="37">
        <v>5744</v>
      </c>
      <c r="W1027" s="40" t="s">
        <v>937</v>
      </c>
      <c r="X1027" s="40" t="s">
        <v>938</v>
      </c>
      <c r="Y1027" s="40" t="s">
        <v>45</v>
      </c>
      <c r="Z1027" s="40" t="s">
        <v>4058</v>
      </c>
      <c r="AA1027" s="41">
        <v>44830.434421296297</v>
      </c>
      <c r="AB1027" s="40" t="s">
        <v>94</v>
      </c>
      <c r="AC1027" s="10" t="str">
        <f>VLOOKUP(Data!$AB1027,Name!$B:$F,2,FALSE)</f>
        <v>IT Support</v>
      </c>
      <c r="AD1027" s="10" t="str">
        <f>VLOOKUP(Data!$AB1027,Name!$B:$F,3,FALSE)</f>
        <v>Point IT</v>
      </c>
      <c r="AE1027" s="10" t="str">
        <f>VLOOKUP(Data!$AB1027,Name!$B:$F,4,FALSE)</f>
        <v>Second tier</v>
      </c>
      <c r="AF1027" s="10" t="str">
        <f>VLOOKUP(Data!$AB1027,Name!$B:$F,5,FALSE)</f>
        <v>Onsite</v>
      </c>
      <c r="AG1027" s="40" t="s">
        <v>47</v>
      </c>
      <c r="AH1027" s="40" t="s">
        <v>48</v>
      </c>
      <c r="AI1027" s="40" t="s">
        <v>455</v>
      </c>
      <c r="AJ1027" s="40" t="s">
        <v>4059</v>
      </c>
      <c r="AK1027" s="40" t="s">
        <v>467</v>
      </c>
      <c r="AL1027" s="46"/>
      <c r="AM1027" s="40" t="s">
        <v>39</v>
      </c>
      <c r="AN1027" s="40" t="s">
        <v>50</v>
      </c>
      <c r="AO1027" s="47">
        <v>0</v>
      </c>
      <c r="AP1027" s="41">
        <v>44830.61246527778</v>
      </c>
      <c r="AQ1027" s="48" t="s">
        <v>56</v>
      </c>
      <c r="AR1027">
        <f t="shared" ref="AR1027:AR1090" si="67">HOUR(AS1027)</f>
        <v>9</v>
      </c>
      <c r="AS1027" s="35">
        <v>0.41111111111111115</v>
      </c>
    </row>
    <row r="1028" spans="1:45" ht="24" customHeight="1">
      <c r="A1028" s="10" t="s">
        <v>35</v>
      </c>
      <c r="B1028" s="10" t="s">
        <v>1527</v>
      </c>
      <c r="C1028" s="42">
        <v>44834.441666666666</v>
      </c>
      <c r="D1028" s="42">
        <v>44830.415972222225</v>
      </c>
      <c r="E1028" s="10">
        <v>2022</v>
      </c>
      <c r="F1028" s="10">
        <f t="shared" si="64"/>
        <v>9</v>
      </c>
      <c r="G1028" s="10">
        <f t="shared" si="65"/>
        <v>26</v>
      </c>
      <c r="H1028" s="50">
        <f t="shared" si="66"/>
        <v>0.41597222222222219</v>
      </c>
      <c r="I1028" s="38" t="s">
        <v>37</v>
      </c>
      <c r="J1028" s="38" t="s">
        <v>39</v>
      </c>
      <c r="K1028" s="36">
        <v>12157</v>
      </c>
      <c r="L1028" s="39">
        <v>44838.672303240739</v>
      </c>
      <c r="M1028" s="38" t="s">
        <v>38</v>
      </c>
      <c r="N1028" s="38" t="s">
        <v>39</v>
      </c>
      <c r="O1028" s="39"/>
      <c r="P1028" s="38" t="s">
        <v>40</v>
      </c>
      <c r="Q1028" s="38" t="s">
        <v>56</v>
      </c>
      <c r="R1028" s="36">
        <v>2</v>
      </c>
      <c r="S1028" s="38" t="s">
        <v>42</v>
      </c>
      <c r="T1028" s="36">
        <v>0</v>
      </c>
      <c r="U1028" s="38" t="s">
        <v>41</v>
      </c>
      <c r="V1028" s="36">
        <v>8187</v>
      </c>
      <c r="W1028" s="38" t="s">
        <v>784</v>
      </c>
      <c r="X1028" s="38" t="s">
        <v>1616</v>
      </c>
      <c r="Y1028" s="38" t="s">
        <v>45</v>
      </c>
      <c r="Z1028" s="38" t="s">
        <v>4060</v>
      </c>
      <c r="AA1028" s="39">
        <v>44832.438425925924</v>
      </c>
      <c r="AB1028" s="38" t="s">
        <v>215</v>
      </c>
      <c r="AC1028" s="10" t="str">
        <f>VLOOKUP(Data!$AB1028,Name!$B:$F,2,FALSE)</f>
        <v>IT Support</v>
      </c>
      <c r="AD1028" s="10" t="str">
        <f>VLOOKUP(Data!$AB1028,Name!$B:$F,3,FALSE)</f>
        <v>CRA</v>
      </c>
      <c r="AE1028" s="10" t="str">
        <f>VLOOKUP(Data!$AB1028,Name!$B:$F,4,FALSE)</f>
        <v>Second tier</v>
      </c>
      <c r="AF1028" s="10" t="str">
        <f>VLOOKUP(Data!$AB1028,Name!$B:$F,5,FALSE)</f>
        <v>Onsite</v>
      </c>
      <c r="AG1028" s="38" t="s">
        <v>47</v>
      </c>
      <c r="AH1028" s="38" t="s">
        <v>48</v>
      </c>
      <c r="AI1028" s="38" t="s">
        <v>792</v>
      </c>
      <c r="AJ1028" s="38" t="s">
        <v>785</v>
      </c>
      <c r="AK1028" s="38" t="s">
        <v>670</v>
      </c>
      <c r="AL1028" s="43"/>
      <c r="AM1028" s="38" t="s">
        <v>39</v>
      </c>
      <c r="AN1028" s="38" t="s">
        <v>50</v>
      </c>
      <c r="AO1028" s="44">
        <v>0</v>
      </c>
      <c r="AP1028" s="39">
        <v>44838.444525462961</v>
      </c>
      <c r="AQ1028" s="45" t="s">
        <v>41</v>
      </c>
      <c r="AR1028">
        <f t="shared" si="67"/>
        <v>9</v>
      </c>
      <c r="AS1028" s="35">
        <v>0.41597222222222219</v>
      </c>
    </row>
    <row r="1029" spans="1:45" ht="24" customHeight="1">
      <c r="A1029" s="10" t="s">
        <v>35</v>
      </c>
      <c r="B1029" s="10" t="s">
        <v>1527</v>
      </c>
      <c r="C1029" s="42">
        <v>44831.671527777777</v>
      </c>
      <c r="D1029" s="42">
        <v>44830.416666666664</v>
      </c>
      <c r="E1029" s="10">
        <v>2022</v>
      </c>
      <c r="F1029" s="10">
        <f t="shared" si="64"/>
        <v>9</v>
      </c>
      <c r="G1029" s="10">
        <f t="shared" si="65"/>
        <v>26</v>
      </c>
      <c r="H1029" s="50">
        <f t="shared" si="66"/>
        <v>0.41666666666666669</v>
      </c>
      <c r="I1029" s="40" t="s">
        <v>37</v>
      </c>
      <c r="J1029" s="40" t="s">
        <v>4061</v>
      </c>
      <c r="K1029" s="37">
        <v>12158</v>
      </c>
      <c r="L1029" s="41">
        <v>44841.368020833332</v>
      </c>
      <c r="M1029" s="40" t="s">
        <v>4062</v>
      </c>
      <c r="N1029" s="40" t="s">
        <v>45</v>
      </c>
      <c r="O1029" s="41">
        <v>44830.440717592595</v>
      </c>
      <c r="P1029" s="40" t="s">
        <v>40</v>
      </c>
      <c r="Q1029" s="40" t="s">
        <v>56</v>
      </c>
      <c r="R1029" s="37">
        <v>1</v>
      </c>
      <c r="S1029" s="40" t="s">
        <v>42</v>
      </c>
      <c r="T1029" s="37">
        <v>1</v>
      </c>
      <c r="U1029" s="40" t="s">
        <v>56</v>
      </c>
      <c r="V1029" s="37">
        <v>6683</v>
      </c>
      <c r="W1029" s="40" t="s">
        <v>4063</v>
      </c>
      <c r="X1029" s="40" t="s">
        <v>4064</v>
      </c>
      <c r="Y1029" s="40" t="s">
        <v>45</v>
      </c>
      <c r="Z1029" s="40" t="s">
        <v>4065</v>
      </c>
      <c r="AA1029" s="41">
        <v>44831.346331018518</v>
      </c>
      <c r="AB1029" s="40" t="s">
        <v>51</v>
      </c>
      <c r="AC1029" s="10" t="str">
        <f>VLOOKUP(Data!$AB1029,Name!$B:$F,2,FALSE)</f>
        <v>IT Support</v>
      </c>
      <c r="AD1029" s="10" t="str">
        <f>VLOOKUP(Data!$AB1029,Name!$B:$F,3,FALSE)</f>
        <v>Point IT</v>
      </c>
      <c r="AE1029" s="10" t="str">
        <f>VLOOKUP(Data!$AB1029,Name!$B:$F,4,FALSE)</f>
        <v>Second tier</v>
      </c>
      <c r="AF1029" s="10" t="str">
        <f>VLOOKUP(Data!$AB1029,Name!$B:$F,5,FALSE)</f>
        <v>Onsite</v>
      </c>
      <c r="AG1029" s="40" t="s">
        <v>47</v>
      </c>
      <c r="AH1029" s="40" t="s">
        <v>48</v>
      </c>
      <c r="AI1029" s="40" t="s">
        <v>656</v>
      </c>
      <c r="AJ1029" s="40" t="s">
        <v>4066</v>
      </c>
      <c r="AK1029" s="40" t="s">
        <v>328</v>
      </c>
      <c r="AL1029" s="46"/>
      <c r="AM1029" s="40" t="s">
        <v>39</v>
      </c>
      <c r="AN1029" s="40" t="s">
        <v>50</v>
      </c>
      <c r="AO1029" s="47">
        <v>0</v>
      </c>
      <c r="AP1029" s="41">
        <v>44831.6721875</v>
      </c>
      <c r="AQ1029" s="48" t="s">
        <v>56</v>
      </c>
      <c r="AR1029">
        <f t="shared" si="67"/>
        <v>10</v>
      </c>
      <c r="AS1029" s="35">
        <v>0.41666666666666669</v>
      </c>
    </row>
    <row r="1030" spans="1:45" ht="24" hidden="1" customHeight="1">
      <c r="A1030" s="10" t="s">
        <v>35</v>
      </c>
      <c r="B1030" s="10" t="s">
        <v>73</v>
      </c>
      <c r="C1030" s="42">
        <v>44830.612500000003</v>
      </c>
      <c r="D1030" s="42">
        <v>44830.429861111108</v>
      </c>
      <c r="E1030" s="10">
        <v>2022</v>
      </c>
      <c r="F1030" s="10">
        <f t="shared" si="64"/>
        <v>9</v>
      </c>
      <c r="G1030" s="10">
        <f t="shared" si="65"/>
        <v>26</v>
      </c>
      <c r="H1030" s="50">
        <f t="shared" si="66"/>
        <v>0.42986111111111108</v>
      </c>
      <c r="I1030" s="38" t="s">
        <v>37</v>
      </c>
      <c r="J1030" s="38" t="s">
        <v>4067</v>
      </c>
      <c r="K1030" s="36">
        <v>12159</v>
      </c>
      <c r="L1030" s="39">
        <v>44840.564074074071</v>
      </c>
      <c r="M1030" s="38" t="s">
        <v>38</v>
      </c>
      <c r="N1030" s="38" t="s">
        <v>39</v>
      </c>
      <c r="O1030" s="39"/>
      <c r="P1030" s="38" t="s">
        <v>40</v>
      </c>
      <c r="Q1030" s="38" t="s">
        <v>56</v>
      </c>
      <c r="R1030" s="36">
        <v>1</v>
      </c>
      <c r="S1030" s="38" t="s">
        <v>42</v>
      </c>
      <c r="T1030" s="36">
        <v>0</v>
      </c>
      <c r="U1030" s="38" t="s">
        <v>56</v>
      </c>
      <c r="V1030" s="36">
        <v>5811</v>
      </c>
      <c r="W1030" s="38" t="s">
        <v>694</v>
      </c>
      <c r="X1030" s="38" t="s">
        <v>695</v>
      </c>
      <c r="Y1030" s="38" t="s">
        <v>45</v>
      </c>
      <c r="Z1030" s="38" t="s">
        <v>4068</v>
      </c>
      <c r="AA1030" s="39">
        <v>44830.479513888888</v>
      </c>
      <c r="AB1030" s="38" t="s">
        <v>58</v>
      </c>
      <c r="AC1030" s="10" t="str">
        <f>VLOOKUP(Data!$AB1030,Name!$B:$F,2,FALSE)</f>
        <v>IT Support</v>
      </c>
      <c r="AD1030" s="10" t="str">
        <f>VLOOKUP(Data!$AB1030,Name!$B:$F,3,FALSE)</f>
        <v>Point IT</v>
      </c>
      <c r="AE1030" s="10" t="str">
        <f>VLOOKUP(Data!$AB1030,Name!$B:$F,4,FALSE)</f>
        <v>Second tier</v>
      </c>
      <c r="AF1030" s="10" t="str">
        <f>VLOOKUP(Data!$AB1030,Name!$B:$F,5,FALSE)</f>
        <v>Onsite</v>
      </c>
      <c r="AG1030" s="38" t="s">
        <v>47</v>
      </c>
      <c r="AH1030" s="38" t="s">
        <v>48</v>
      </c>
      <c r="AI1030" s="38" t="s">
        <v>206</v>
      </c>
      <c r="AJ1030" s="38" t="s">
        <v>4069</v>
      </c>
      <c r="AK1030" s="38" t="s">
        <v>451</v>
      </c>
      <c r="AL1030" s="43"/>
      <c r="AM1030" s="38" t="s">
        <v>39</v>
      </c>
      <c r="AN1030" s="38" t="s">
        <v>50</v>
      </c>
      <c r="AO1030" s="44">
        <v>0</v>
      </c>
      <c r="AP1030" s="39">
        <v>44830.612685185188</v>
      </c>
      <c r="AQ1030" s="45" t="s">
        <v>56</v>
      </c>
      <c r="AR1030">
        <f t="shared" si="67"/>
        <v>10</v>
      </c>
      <c r="AS1030" s="35">
        <v>0.42986111111111108</v>
      </c>
    </row>
    <row r="1031" spans="1:45" ht="24" hidden="1" customHeight="1">
      <c r="A1031" s="10" t="s">
        <v>35</v>
      </c>
      <c r="B1031" s="10" t="s">
        <v>73</v>
      </c>
      <c r="C1031" s="42">
        <v>44830.509027777778</v>
      </c>
      <c r="D1031" s="42">
        <v>44830.431250000001</v>
      </c>
      <c r="E1031" s="10">
        <v>2022</v>
      </c>
      <c r="F1031" s="10">
        <f t="shared" si="64"/>
        <v>9</v>
      </c>
      <c r="G1031" s="10">
        <f t="shared" si="65"/>
        <v>26</v>
      </c>
      <c r="H1031" s="50">
        <f t="shared" si="66"/>
        <v>0.43124999999999997</v>
      </c>
      <c r="I1031" s="40" t="s">
        <v>37</v>
      </c>
      <c r="J1031" s="40" t="s">
        <v>4070</v>
      </c>
      <c r="K1031" s="37">
        <v>12160</v>
      </c>
      <c r="L1031" s="41">
        <v>44840.49796296296</v>
      </c>
      <c r="M1031" s="40" t="s">
        <v>38</v>
      </c>
      <c r="N1031" s="40" t="s">
        <v>39</v>
      </c>
      <c r="O1031" s="41"/>
      <c r="P1031" s="40" t="s">
        <v>40</v>
      </c>
      <c r="Q1031" s="40" t="s">
        <v>56</v>
      </c>
      <c r="R1031" s="37">
        <v>1</v>
      </c>
      <c r="S1031" s="40" t="s">
        <v>42</v>
      </c>
      <c r="T1031" s="37">
        <v>0</v>
      </c>
      <c r="U1031" s="40" t="s">
        <v>56</v>
      </c>
      <c r="V1031" s="37">
        <v>6500</v>
      </c>
      <c r="W1031" s="40" t="s">
        <v>2290</v>
      </c>
      <c r="X1031" s="40" t="s">
        <v>2291</v>
      </c>
      <c r="Y1031" s="40" t="s">
        <v>45</v>
      </c>
      <c r="Z1031" s="40" t="s">
        <v>2928</v>
      </c>
      <c r="AA1031" s="41">
        <v>44830.442928240744</v>
      </c>
      <c r="AB1031" s="40" t="s">
        <v>219</v>
      </c>
      <c r="AC1031" s="10" t="str">
        <f>VLOOKUP(Data!$AB1031,Name!$B:$F,2,FALSE)</f>
        <v>IT Support</v>
      </c>
      <c r="AD1031" s="10" t="str">
        <f>VLOOKUP(Data!$AB1031,Name!$B:$F,3,FALSE)</f>
        <v>Point IT</v>
      </c>
      <c r="AE1031" s="10" t="str">
        <f>VLOOKUP(Data!$AB1031,Name!$B:$F,4,FALSE)</f>
        <v>Frist tier</v>
      </c>
      <c r="AF1031" s="10" t="str">
        <f>VLOOKUP(Data!$AB1031,Name!$B:$F,5,FALSE)</f>
        <v>Frist tier</v>
      </c>
      <c r="AG1031" s="40" t="s">
        <v>47</v>
      </c>
      <c r="AH1031" s="40" t="s">
        <v>48</v>
      </c>
      <c r="AI1031" s="40" t="s">
        <v>77</v>
      </c>
      <c r="AJ1031" s="40" t="s">
        <v>4070</v>
      </c>
      <c r="AK1031" s="40" t="s">
        <v>481</v>
      </c>
      <c r="AL1031" s="46"/>
      <c r="AM1031" s="40" t="s">
        <v>39</v>
      </c>
      <c r="AN1031" s="40" t="s">
        <v>50</v>
      </c>
      <c r="AO1031" s="47">
        <v>0</v>
      </c>
      <c r="AP1031" s="41">
        <v>44830.509074074071</v>
      </c>
      <c r="AQ1031" s="48" t="s">
        <v>56</v>
      </c>
      <c r="AR1031">
        <f t="shared" si="67"/>
        <v>10</v>
      </c>
      <c r="AS1031" s="35">
        <v>0.43124999999999997</v>
      </c>
    </row>
    <row r="1032" spans="1:45" ht="24" customHeight="1">
      <c r="A1032" s="10" t="s">
        <v>35</v>
      </c>
      <c r="B1032" s="10" t="s">
        <v>1527</v>
      </c>
      <c r="C1032" s="42">
        <v>44830.448611111111</v>
      </c>
      <c r="D1032" s="42">
        <v>44830.448611111111</v>
      </c>
      <c r="E1032" s="10">
        <v>2022</v>
      </c>
      <c r="F1032" s="10">
        <f t="shared" si="64"/>
        <v>9</v>
      </c>
      <c r="G1032" s="10">
        <f t="shared" si="65"/>
        <v>26</v>
      </c>
      <c r="H1032" s="50">
        <f t="shared" si="66"/>
        <v>0.44861111111111113</v>
      </c>
      <c r="I1032" s="38" t="s">
        <v>37</v>
      </c>
      <c r="J1032" s="38" t="s">
        <v>4071</v>
      </c>
      <c r="K1032" s="36">
        <v>12161</v>
      </c>
      <c r="L1032" s="39">
        <v>44840.698622685188</v>
      </c>
      <c r="M1032" s="38" t="s">
        <v>38</v>
      </c>
      <c r="N1032" s="38" t="s">
        <v>39</v>
      </c>
      <c r="O1032" s="39"/>
      <c r="P1032" s="38" t="s">
        <v>40</v>
      </c>
      <c r="Q1032" s="38" t="s">
        <v>41</v>
      </c>
      <c r="R1032" s="36">
        <v>1</v>
      </c>
      <c r="S1032" s="38" t="s">
        <v>42</v>
      </c>
      <c r="T1032" s="36">
        <v>0</v>
      </c>
      <c r="U1032" s="38" t="s">
        <v>41</v>
      </c>
      <c r="V1032" s="36">
        <v>642175520</v>
      </c>
      <c r="W1032" s="38" t="s">
        <v>194</v>
      </c>
      <c r="X1032" s="38" t="s">
        <v>195</v>
      </c>
      <c r="Y1032" s="38" t="s">
        <v>45</v>
      </c>
      <c r="Z1032" s="38" t="s">
        <v>1008</v>
      </c>
      <c r="AA1032" s="39">
        <v>44830.449108796296</v>
      </c>
      <c r="AB1032" s="38" t="s">
        <v>196</v>
      </c>
      <c r="AC1032" s="10" t="str">
        <f>VLOOKUP(Data!$AB1032,Name!$B:$F,2,FALSE)</f>
        <v>Application Support</v>
      </c>
      <c r="AD1032" s="10" t="str">
        <f>VLOOKUP(Data!$AB1032,Name!$B:$F,3,FALSE)</f>
        <v>CRA</v>
      </c>
      <c r="AE1032" s="10" t="str">
        <f>VLOOKUP(Data!$AB1032,Name!$B:$F,4,FALSE)</f>
        <v>Second tier</v>
      </c>
      <c r="AF1032" s="10" t="str">
        <f>VLOOKUP(Data!$AB1032,Name!$B:$F,5,FALSE)</f>
        <v>Second tier</v>
      </c>
      <c r="AG1032" s="38" t="s">
        <v>52</v>
      </c>
      <c r="AH1032" s="38" t="s">
        <v>48</v>
      </c>
      <c r="AI1032" s="38" t="s">
        <v>197</v>
      </c>
      <c r="AJ1032" s="38" t="s">
        <v>4072</v>
      </c>
      <c r="AK1032" s="38" t="s">
        <v>538</v>
      </c>
      <c r="AL1032" s="43"/>
      <c r="AM1032" s="38" t="s">
        <v>39</v>
      </c>
      <c r="AN1032" s="38" t="s">
        <v>50</v>
      </c>
      <c r="AO1032" s="44">
        <v>0</v>
      </c>
      <c r="AP1032" s="39">
        <v>44838.448622685188</v>
      </c>
      <c r="AQ1032" s="45" t="s">
        <v>41</v>
      </c>
      <c r="AR1032">
        <f t="shared" si="67"/>
        <v>10</v>
      </c>
      <c r="AS1032" s="35">
        <v>0.44861111111111113</v>
      </c>
    </row>
    <row r="1033" spans="1:45" ht="24" hidden="1" customHeight="1">
      <c r="A1033" s="10" t="s">
        <v>35</v>
      </c>
      <c r="B1033" s="10" t="s">
        <v>36</v>
      </c>
      <c r="C1033" s="42">
        <v>44830.612500000003</v>
      </c>
      <c r="D1033" s="42">
        <v>44830.451388888891</v>
      </c>
      <c r="E1033" s="10">
        <v>2022</v>
      </c>
      <c r="F1033" s="10">
        <f t="shared" si="64"/>
        <v>9</v>
      </c>
      <c r="G1033" s="10">
        <f t="shared" si="65"/>
        <v>26</v>
      </c>
      <c r="H1033" s="50">
        <f t="shared" si="66"/>
        <v>0.4513888888888889</v>
      </c>
      <c r="I1033" s="40" t="s">
        <v>37</v>
      </c>
      <c r="J1033" s="40" t="s">
        <v>4073</v>
      </c>
      <c r="K1033" s="37">
        <v>12162</v>
      </c>
      <c r="L1033" s="41">
        <v>44840.508888888886</v>
      </c>
      <c r="M1033" s="40" t="s">
        <v>2432</v>
      </c>
      <c r="N1033" s="40" t="s">
        <v>45</v>
      </c>
      <c r="O1033" s="41">
        <v>44830.455462962964</v>
      </c>
      <c r="P1033" s="40" t="s">
        <v>40</v>
      </c>
      <c r="Q1033" s="40" t="s">
        <v>56</v>
      </c>
      <c r="R1033" s="37">
        <v>1</v>
      </c>
      <c r="S1033" s="40" t="s">
        <v>42</v>
      </c>
      <c r="T1033" s="37">
        <v>1</v>
      </c>
      <c r="U1033" s="40" t="s">
        <v>56</v>
      </c>
      <c r="V1033" s="37">
        <v>6456</v>
      </c>
      <c r="W1033" s="40" t="s">
        <v>296</v>
      </c>
      <c r="X1033" s="40" t="s">
        <v>297</v>
      </c>
      <c r="Y1033" s="40" t="s">
        <v>45</v>
      </c>
      <c r="Z1033" s="40" t="s">
        <v>4074</v>
      </c>
      <c r="AA1033" s="41">
        <v>44830.556423611109</v>
      </c>
      <c r="AB1033" s="40" t="s">
        <v>59</v>
      </c>
      <c r="AC1033" s="10" t="str">
        <f>VLOOKUP(Data!$AB1033,Name!$B:$F,2,FALSE)</f>
        <v>PC Team</v>
      </c>
      <c r="AD1033" s="10" t="str">
        <f>VLOOKUP(Data!$AB1033,Name!$B:$F,3,FALSE)</f>
        <v>7Sense (Lenovo)</v>
      </c>
      <c r="AE1033" s="10" t="str">
        <f>VLOOKUP(Data!$AB1033,Name!$B:$F,4,FALSE)</f>
        <v>Second tier</v>
      </c>
      <c r="AF1033" s="10" t="str">
        <f>VLOOKUP(Data!$AB1033,Name!$B:$F,5,FALSE)</f>
        <v>Onsite</v>
      </c>
      <c r="AG1033" s="40" t="s">
        <v>47</v>
      </c>
      <c r="AH1033" s="40" t="s">
        <v>48</v>
      </c>
      <c r="AI1033" s="40" t="s">
        <v>179</v>
      </c>
      <c r="AJ1033" s="40" t="s">
        <v>447</v>
      </c>
      <c r="AK1033" s="40" t="s">
        <v>587</v>
      </c>
      <c r="AL1033" s="46"/>
      <c r="AM1033" s="40" t="s">
        <v>39</v>
      </c>
      <c r="AN1033" s="40" t="s">
        <v>50</v>
      </c>
      <c r="AO1033" s="47">
        <v>0</v>
      </c>
      <c r="AP1033" s="41">
        <v>44830.613055555557</v>
      </c>
      <c r="AQ1033" s="48" t="s">
        <v>56</v>
      </c>
      <c r="AR1033">
        <f t="shared" si="67"/>
        <v>10</v>
      </c>
      <c r="AS1033" s="35">
        <v>0.4513888888888889</v>
      </c>
    </row>
    <row r="1034" spans="1:45" ht="24" hidden="1" customHeight="1">
      <c r="A1034" s="10" t="s">
        <v>35</v>
      </c>
      <c r="B1034" s="10" t="s">
        <v>178</v>
      </c>
      <c r="C1034" s="42">
        <v>44831.672222222223</v>
      </c>
      <c r="D1034" s="42">
        <v>44830.452777777777</v>
      </c>
      <c r="E1034" s="10">
        <v>2022</v>
      </c>
      <c r="F1034" s="10">
        <f t="shared" si="64"/>
        <v>9</v>
      </c>
      <c r="G1034" s="10">
        <f t="shared" si="65"/>
        <v>26</v>
      </c>
      <c r="H1034" s="50">
        <f t="shared" si="66"/>
        <v>0.45277777777777778</v>
      </c>
      <c r="I1034" s="38" t="s">
        <v>37</v>
      </c>
      <c r="J1034" s="38" t="s">
        <v>4075</v>
      </c>
      <c r="K1034" s="36">
        <v>12163</v>
      </c>
      <c r="L1034" s="39">
        <v>44841.386331018519</v>
      </c>
      <c r="M1034" s="38" t="s">
        <v>38</v>
      </c>
      <c r="N1034" s="38" t="s">
        <v>39</v>
      </c>
      <c r="O1034" s="39"/>
      <c r="P1034" s="38" t="s">
        <v>40</v>
      </c>
      <c r="Q1034" s="38" t="s">
        <v>56</v>
      </c>
      <c r="R1034" s="36">
        <v>2</v>
      </c>
      <c r="S1034" s="38" t="s">
        <v>253</v>
      </c>
      <c r="T1034" s="36">
        <v>0</v>
      </c>
      <c r="U1034" s="38" t="s">
        <v>56</v>
      </c>
      <c r="V1034" s="36">
        <v>8405</v>
      </c>
      <c r="W1034" s="38" t="s">
        <v>180</v>
      </c>
      <c r="X1034" s="38" t="s">
        <v>181</v>
      </c>
      <c r="Y1034" s="38" t="s">
        <v>45</v>
      </c>
      <c r="Z1034" s="38" t="s">
        <v>4076</v>
      </c>
      <c r="AA1034" s="39">
        <v>44831.402696759258</v>
      </c>
      <c r="AB1034" s="38" t="s">
        <v>72</v>
      </c>
      <c r="AC1034" s="10" t="str">
        <f>VLOOKUP(Data!$AB1034,Name!$B:$F,2,FALSE)</f>
        <v>IT Support</v>
      </c>
      <c r="AD1034" s="10" t="str">
        <f>VLOOKUP(Data!$AB1034,Name!$B:$F,3,FALSE)</f>
        <v>Point IT</v>
      </c>
      <c r="AE1034" s="10" t="str">
        <f>VLOOKUP(Data!$AB1034,Name!$B:$F,4,FALSE)</f>
        <v>Second tier</v>
      </c>
      <c r="AF1034" s="10" t="str">
        <f>VLOOKUP(Data!$AB1034,Name!$B:$F,5,FALSE)</f>
        <v>Onsite</v>
      </c>
      <c r="AG1034" s="38" t="s">
        <v>47</v>
      </c>
      <c r="AH1034" s="38" t="s">
        <v>48</v>
      </c>
      <c r="AI1034" s="38" t="s">
        <v>182</v>
      </c>
      <c r="AJ1034" s="38" t="s">
        <v>4077</v>
      </c>
      <c r="AK1034" s="38" t="s">
        <v>1304</v>
      </c>
      <c r="AL1034" s="43"/>
      <c r="AM1034" s="38" t="s">
        <v>39</v>
      </c>
      <c r="AN1034" s="38" t="s">
        <v>53</v>
      </c>
      <c r="AO1034" s="44">
        <v>0</v>
      </c>
      <c r="AP1034" s="39">
        <v>44831.672442129631</v>
      </c>
      <c r="AQ1034" s="45" t="s">
        <v>56</v>
      </c>
      <c r="AR1034">
        <f t="shared" si="67"/>
        <v>10</v>
      </c>
      <c r="AS1034" s="35">
        <v>0.45277777777777778</v>
      </c>
    </row>
    <row r="1035" spans="1:45" ht="24" hidden="1" customHeight="1">
      <c r="A1035" s="10" t="s">
        <v>35</v>
      </c>
      <c r="B1035" s="10" t="s">
        <v>73</v>
      </c>
      <c r="C1035" s="42">
        <v>44830.456250000003</v>
      </c>
      <c r="D1035" s="42">
        <v>44830.454861111109</v>
      </c>
      <c r="E1035" s="10">
        <v>2022</v>
      </c>
      <c r="F1035" s="10">
        <f t="shared" si="64"/>
        <v>9</v>
      </c>
      <c r="G1035" s="10">
        <f t="shared" si="65"/>
        <v>26</v>
      </c>
      <c r="H1035" s="50">
        <f t="shared" si="66"/>
        <v>0.4548611111111111</v>
      </c>
      <c r="I1035" s="40" t="s">
        <v>37</v>
      </c>
      <c r="J1035" s="40" t="s">
        <v>4078</v>
      </c>
      <c r="K1035" s="37">
        <v>12164</v>
      </c>
      <c r="L1035" s="41">
        <v>44840.455243055556</v>
      </c>
      <c r="M1035" s="40" t="s">
        <v>38</v>
      </c>
      <c r="N1035" s="40" t="s">
        <v>39</v>
      </c>
      <c r="O1035" s="41"/>
      <c r="P1035" s="40" t="s">
        <v>40</v>
      </c>
      <c r="Q1035" s="40" t="s">
        <v>56</v>
      </c>
      <c r="R1035" s="37">
        <v>1</v>
      </c>
      <c r="S1035" s="40" t="s">
        <v>42</v>
      </c>
      <c r="T1035" s="37">
        <v>0</v>
      </c>
      <c r="U1035" s="40" t="s">
        <v>56</v>
      </c>
      <c r="V1035" s="37">
        <v>5631</v>
      </c>
      <c r="W1035" s="40" t="s">
        <v>4079</v>
      </c>
      <c r="X1035" s="40" t="s">
        <v>4080</v>
      </c>
      <c r="Y1035" s="40" t="s">
        <v>45</v>
      </c>
      <c r="Z1035" s="40" t="s">
        <v>4081</v>
      </c>
      <c r="AA1035" s="41">
        <v>44830.456631944442</v>
      </c>
      <c r="AB1035" s="40" t="s">
        <v>223</v>
      </c>
      <c r="AC1035" s="10" t="str">
        <f>VLOOKUP(Data!$AB1035,Name!$B:$F,2,FALSE)</f>
        <v>IT Support</v>
      </c>
      <c r="AD1035" s="10" t="str">
        <f>VLOOKUP(Data!$AB1035,Name!$B:$F,3,FALSE)</f>
        <v>Point IT</v>
      </c>
      <c r="AE1035" s="10" t="str">
        <f>VLOOKUP(Data!$AB1035,Name!$B:$F,4,FALSE)</f>
        <v>Second tier</v>
      </c>
      <c r="AF1035" s="10" t="str">
        <f>VLOOKUP(Data!$AB1035,Name!$B:$F,5,FALSE)</f>
        <v>Onsite</v>
      </c>
      <c r="AG1035" s="40" t="s">
        <v>52</v>
      </c>
      <c r="AH1035" s="40" t="s">
        <v>48</v>
      </c>
      <c r="AI1035" s="40" t="s">
        <v>161</v>
      </c>
      <c r="AJ1035" s="40" t="s">
        <v>4078</v>
      </c>
      <c r="AK1035" s="40" t="s">
        <v>595</v>
      </c>
      <c r="AL1035" s="46"/>
      <c r="AM1035" s="40" t="s">
        <v>39</v>
      </c>
      <c r="AN1035" s="40" t="s">
        <v>50</v>
      </c>
      <c r="AO1035" s="47">
        <v>0</v>
      </c>
      <c r="AP1035" s="41">
        <v>44830.456631944442</v>
      </c>
      <c r="AQ1035" s="48" t="s">
        <v>56</v>
      </c>
      <c r="AR1035">
        <f t="shared" si="67"/>
        <v>10</v>
      </c>
      <c r="AS1035" s="35">
        <v>0.4548611111111111</v>
      </c>
    </row>
    <row r="1036" spans="1:45" ht="24" hidden="1" customHeight="1">
      <c r="A1036" s="10" t="s">
        <v>35</v>
      </c>
      <c r="B1036" s="10" t="s">
        <v>73</v>
      </c>
      <c r="C1036" s="42">
        <v>44830.459027777775</v>
      </c>
      <c r="D1036" s="42">
        <v>44830.456944444442</v>
      </c>
      <c r="E1036" s="10">
        <v>2022</v>
      </c>
      <c r="F1036" s="10">
        <f t="shared" si="64"/>
        <v>9</v>
      </c>
      <c r="G1036" s="10">
        <f t="shared" si="65"/>
        <v>26</v>
      </c>
      <c r="H1036" s="50">
        <f t="shared" si="66"/>
        <v>0.45694444444444443</v>
      </c>
      <c r="I1036" s="38" t="s">
        <v>37</v>
      </c>
      <c r="J1036" s="38" t="s">
        <v>4082</v>
      </c>
      <c r="K1036" s="36">
        <v>12165</v>
      </c>
      <c r="L1036" s="39">
        <v>44840.457326388889</v>
      </c>
      <c r="M1036" s="38" t="s">
        <v>38</v>
      </c>
      <c r="N1036" s="38" t="s">
        <v>39</v>
      </c>
      <c r="O1036" s="39"/>
      <c r="P1036" s="38" t="s">
        <v>40</v>
      </c>
      <c r="Q1036" s="38" t="s">
        <v>56</v>
      </c>
      <c r="R1036" s="36">
        <v>1</v>
      </c>
      <c r="S1036" s="38" t="s">
        <v>127</v>
      </c>
      <c r="T1036" s="36">
        <v>0</v>
      </c>
      <c r="U1036" s="38" t="s">
        <v>56</v>
      </c>
      <c r="V1036" s="36">
        <v>6167</v>
      </c>
      <c r="W1036" s="38" t="s">
        <v>100</v>
      </c>
      <c r="X1036" s="38" t="s">
        <v>101</v>
      </c>
      <c r="Y1036" s="38" t="s">
        <v>45</v>
      </c>
      <c r="Z1036" s="38" t="s">
        <v>885</v>
      </c>
      <c r="AA1036" s="39">
        <v>44830.459120370368</v>
      </c>
      <c r="AB1036" s="38" t="s">
        <v>223</v>
      </c>
      <c r="AC1036" s="10" t="str">
        <f>VLOOKUP(Data!$AB1036,Name!$B:$F,2,FALSE)</f>
        <v>IT Support</v>
      </c>
      <c r="AD1036" s="10" t="str">
        <f>VLOOKUP(Data!$AB1036,Name!$B:$F,3,FALSE)</f>
        <v>Point IT</v>
      </c>
      <c r="AE1036" s="10" t="str">
        <f>VLOOKUP(Data!$AB1036,Name!$B:$F,4,FALSE)</f>
        <v>Second tier</v>
      </c>
      <c r="AF1036" s="10" t="str">
        <f>VLOOKUP(Data!$AB1036,Name!$B:$F,5,FALSE)</f>
        <v>Onsite</v>
      </c>
      <c r="AG1036" s="38" t="s">
        <v>47</v>
      </c>
      <c r="AH1036" s="38" t="s">
        <v>48</v>
      </c>
      <c r="AI1036" s="38" t="s">
        <v>77</v>
      </c>
      <c r="AJ1036" s="38" t="s">
        <v>4082</v>
      </c>
      <c r="AK1036" s="38" t="s">
        <v>688</v>
      </c>
      <c r="AL1036" s="43"/>
      <c r="AM1036" s="38" t="s">
        <v>39</v>
      </c>
      <c r="AN1036" s="38" t="s">
        <v>50</v>
      </c>
      <c r="AO1036" s="44">
        <v>0</v>
      </c>
      <c r="AP1036" s="39">
        <v>44830.459120370368</v>
      </c>
      <c r="AQ1036" s="45" t="s">
        <v>56</v>
      </c>
      <c r="AR1036">
        <f t="shared" si="67"/>
        <v>10</v>
      </c>
      <c r="AS1036" s="35">
        <v>0.45694444444444443</v>
      </c>
    </row>
    <row r="1037" spans="1:45" ht="24" hidden="1" customHeight="1">
      <c r="A1037" s="10" t="s">
        <v>35</v>
      </c>
      <c r="B1037" s="10" t="s">
        <v>178</v>
      </c>
      <c r="C1037" s="10"/>
      <c r="D1037" s="42">
        <v>44830.457638888889</v>
      </c>
      <c r="E1037" s="10">
        <v>2022</v>
      </c>
      <c r="F1037" s="10">
        <f t="shared" si="64"/>
        <v>9</v>
      </c>
      <c r="G1037" s="10">
        <f t="shared" si="65"/>
        <v>26</v>
      </c>
      <c r="H1037" s="50">
        <f t="shared" si="66"/>
        <v>0.45763888888888887</v>
      </c>
      <c r="I1037" s="40" t="s">
        <v>37</v>
      </c>
      <c r="J1037" s="40" t="s">
        <v>39</v>
      </c>
      <c r="K1037" s="37">
        <v>12166</v>
      </c>
      <c r="L1037" s="41">
        <v>44832.708321759259</v>
      </c>
      <c r="M1037" s="40" t="s">
        <v>38</v>
      </c>
      <c r="N1037" s="40" t="s">
        <v>39</v>
      </c>
      <c r="O1037" s="41"/>
      <c r="P1037" s="40" t="s">
        <v>40</v>
      </c>
      <c r="Q1037" s="40" t="s">
        <v>56</v>
      </c>
      <c r="R1037" s="37">
        <v>1</v>
      </c>
      <c r="S1037" s="40" t="s">
        <v>179</v>
      </c>
      <c r="T1037" s="37">
        <v>0</v>
      </c>
      <c r="U1037" s="40" t="s">
        <v>41</v>
      </c>
      <c r="V1037" s="37">
        <v>1326</v>
      </c>
      <c r="W1037" s="40" t="s">
        <v>4083</v>
      </c>
      <c r="X1037" s="40" t="s">
        <v>4084</v>
      </c>
      <c r="Y1037" s="40" t="s">
        <v>39</v>
      </c>
      <c r="Z1037" s="40" t="s">
        <v>39</v>
      </c>
      <c r="AA1037" s="41"/>
      <c r="AB1037" s="40" t="s">
        <v>215</v>
      </c>
      <c r="AC1037" s="10" t="str">
        <f>VLOOKUP(Data!$AB1037,Name!$B:$F,2,FALSE)</f>
        <v>IT Support</v>
      </c>
      <c r="AD1037" s="10" t="str">
        <f>VLOOKUP(Data!$AB1037,Name!$B:$F,3,FALSE)</f>
        <v>CRA</v>
      </c>
      <c r="AE1037" s="10" t="str">
        <f>VLOOKUP(Data!$AB1037,Name!$B:$F,4,FALSE)</f>
        <v>Second tier</v>
      </c>
      <c r="AF1037" s="10" t="str">
        <f>VLOOKUP(Data!$AB1037,Name!$B:$F,5,FALSE)</f>
        <v>Onsite</v>
      </c>
      <c r="AG1037" s="40" t="s">
        <v>47</v>
      </c>
      <c r="AH1037" s="40" t="s">
        <v>216</v>
      </c>
      <c r="AI1037" s="40" t="s">
        <v>182</v>
      </c>
      <c r="AJ1037" s="40" t="s">
        <v>4085</v>
      </c>
      <c r="AK1037" s="40" t="s">
        <v>570</v>
      </c>
      <c r="AL1037" s="46"/>
      <c r="AM1037" s="40" t="s">
        <v>39</v>
      </c>
      <c r="AN1037" s="40" t="s">
        <v>53</v>
      </c>
      <c r="AO1037" s="47">
        <v>0</v>
      </c>
      <c r="AP1037" s="41">
        <v>44831.387488425928</v>
      </c>
      <c r="AQ1037" s="48" t="s">
        <v>56</v>
      </c>
      <c r="AR1037">
        <f t="shared" si="67"/>
        <v>10</v>
      </c>
      <c r="AS1037" s="35">
        <v>0.45763888888888887</v>
      </c>
    </row>
    <row r="1038" spans="1:45" ht="24" hidden="1" customHeight="1">
      <c r="A1038" s="10" t="s">
        <v>35</v>
      </c>
      <c r="B1038" s="10" t="s">
        <v>171</v>
      </c>
      <c r="C1038" s="42">
        <v>44830.657638888886</v>
      </c>
      <c r="D1038" s="42">
        <v>44830.463888888888</v>
      </c>
      <c r="E1038" s="10">
        <v>2022</v>
      </c>
      <c r="F1038" s="10">
        <f t="shared" si="64"/>
        <v>9</v>
      </c>
      <c r="G1038" s="10">
        <f t="shared" si="65"/>
        <v>26</v>
      </c>
      <c r="H1038" s="50">
        <f t="shared" si="66"/>
        <v>0.46388888888888885</v>
      </c>
      <c r="I1038" s="38" t="s">
        <v>37</v>
      </c>
      <c r="J1038" s="38" t="s">
        <v>4086</v>
      </c>
      <c r="K1038" s="36">
        <v>12167</v>
      </c>
      <c r="L1038" s="39">
        <v>44840.485960648148</v>
      </c>
      <c r="M1038" s="38" t="s">
        <v>38</v>
      </c>
      <c r="N1038" s="38" t="s">
        <v>39</v>
      </c>
      <c r="O1038" s="39"/>
      <c r="P1038" s="38" t="s">
        <v>40</v>
      </c>
      <c r="Q1038" s="38" t="s">
        <v>56</v>
      </c>
      <c r="R1038" s="36">
        <v>1</v>
      </c>
      <c r="S1038" s="38" t="s">
        <v>42</v>
      </c>
      <c r="T1038" s="36">
        <v>0</v>
      </c>
      <c r="U1038" s="38" t="s">
        <v>56</v>
      </c>
      <c r="V1038" s="36">
        <v>642171908</v>
      </c>
      <c r="W1038" s="38" t="s">
        <v>172</v>
      </c>
      <c r="X1038" s="38" t="s">
        <v>2065</v>
      </c>
      <c r="Y1038" s="38" t="s">
        <v>45</v>
      </c>
      <c r="Z1038" s="38" t="s">
        <v>4087</v>
      </c>
      <c r="AA1038" s="39">
        <v>44830.636840277781</v>
      </c>
      <c r="AB1038" s="38" t="s">
        <v>103</v>
      </c>
      <c r="AC1038" s="10" t="str">
        <f>VLOOKUP(Data!$AB1038,Name!$B:$F,2,FALSE)</f>
        <v>IT Support</v>
      </c>
      <c r="AD1038" s="10" t="str">
        <f>VLOOKUP(Data!$AB1038,Name!$B:$F,3,FALSE)</f>
        <v>Point IT</v>
      </c>
      <c r="AE1038" s="10" t="str">
        <f>VLOOKUP(Data!$AB1038,Name!$B:$F,4,FALSE)</f>
        <v>Frist tier</v>
      </c>
      <c r="AF1038" s="10" t="str">
        <f>VLOOKUP(Data!$AB1038,Name!$B:$F,5,FALSE)</f>
        <v>Frist tier</v>
      </c>
      <c r="AG1038" s="38" t="s">
        <v>47</v>
      </c>
      <c r="AH1038" s="38" t="s">
        <v>48</v>
      </c>
      <c r="AI1038" s="38" t="s">
        <v>173</v>
      </c>
      <c r="AJ1038" s="38" t="s">
        <v>4088</v>
      </c>
      <c r="AK1038" s="38" t="s">
        <v>174</v>
      </c>
      <c r="AL1038" s="43"/>
      <c r="AM1038" s="38" t="s">
        <v>39</v>
      </c>
      <c r="AN1038" s="38" t="s">
        <v>50</v>
      </c>
      <c r="AO1038" s="44">
        <v>0</v>
      </c>
      <c r="AP1038" s="39">
        <v>44830.658182870371</v>
      </c>
      <c r="AQ1038" s="45" t="s">
        <v>56</v>
      </c>
      <c r="AR1038">
        <f t="shared" si="67"/>
        <v>11</v>
      </c>
      <c r="AS1038" s="35">
        <v>0.46388888888888885</v>
      </c>
    </row>
    <row r="1039" spans="1:45" ht="24" customHeight="1">
      <c r="A1039" s="10" t="s">
        <v>35</v>
      </c>
      <c r="B1039" s="10" t="s">
        <v>1527</v>
      </c>
      <c r="C1039" s="10"/>
      <c r="D1039" s="42">
        <v>44830.465277777781</v>
      </c>
      <c r="E1039" s="10">
        <v>2022</v>
      </c>
      <c r="F1039" s="10">
        <f t="shared" si="64"/>
        <v>9</v>
      </c>
      <c r="G1039" s="10">
        <f t="shared" si="65"/>
        <v>26</v>
      </c>
      <c r="H1039" s="50">
        <f t="shared" si="66"/>
        <v>0.46527777777777773</v>
      </c>
      <c r="I1039" s="40" t="s">
        <v>37</v>
      </c>
      <c r="J1039" s="40" t="s">
        <v>4089</v>
      </c>
      <c r="K1039" s="37">
        <v>12168</v>
      </c>
      <c r="L1039" s="41">
        <v>44840.465729166666</v>
      </c>
      <c r="M1039" s="40" t="s">
        <v>4090</v>
      </c>
      <c r="N1039" s="40" t="s">
        <v>66</v>
      </c>
      <c r="O1039" s="41">
        <v>44833.367951388886</v>
      </c>
      <c r="P1039" s="40" t="s">
        <v>40</v>
      </c>
      <c r="Q1039" s="40" t="s">
        <v>56</v>
      </c>
      <c r="R1039" s="37">
        <v>1</v>
      </c>
      <c r="S1039" s="40" t="s">
        <v>187</v>
      </c>
      <c r="T1039" s="37">
        <v>1</v>
      </c>
      <c r="U1039" s="40" t="s">
        <v>56</v>
      </c>
      <c r="V1039" s="37">
        <v>8231</v>
      </c>
      <c r="W1039" s="40" t="s">
        <v>2285</v>
      </c>
      <c r="X1039" s="40" t="s">
        <v>2286</v>
      </c>
      <c r="Y1039" s="40" t="s">
        <v>39</v>
      </c>
      <c r="Z1039" s="40" t="s">
        <v>39</v>
      </c>
      <c r="AA1039" s="41"/>
      <c r="AB1039" s="40" t="s">
        <v>672</v>
      </c>
      <c r="AC1039" s="10">
        <f>VLOOKUP(Data!$AB1039,Name!$B:$F,2,FALSE)</f>
        <v>0</v>
      </c>
      <c r="AD1039" s="10" t="str">
        <f>VLOOKUP(Data!$AB1039,Name!$B:$F,3,FALSE)</f>
        <v>CRA</v>
      </c>
      <c r="AE1039" s="10" t="str">
        <f>VLOOKUP(Data!$AB1039,Name!$B:$F,4,FALSE)</f>
        <v>Second tier</v>
      </c>
      <c r="AF1039" s="10" t="str">
        <f>VLOOKUP(Data!$AB1039,Name!$B:$F,5,FALSE)</f>
        <v>Frist tier</v>
      </c>
      <c r="AG1039" s="40" t="s">
        <v>47</v>
      </c>
      <c r="AH1039" s="40" t="s">
        <v>160</v>
      </c>
      <c r="AI1039" s="40" t="s">
        <v>456</v>
      </c>
      <c r="AJ1039" s="40" t="s">
        <v>4091</v>
      </c>
      <c r="AK1039" s="40" t="s">
        <v>3016</v>
      </c>
      <c r="AL1039" s="46"/>
      <c r="AM1039" s="40" t="s">
        <v>39</v>
      </c>
      <c r="AN1039" s="40" t="s">
        <v>50</v>
      </c>
      <c r="AO1039" s="47">
        <v>0</v>
      </c>
      <c r="AP1039" s="41">
        <v>44838.438645833332</v>
      </c>
      <c r="AQ1039" s="48" t="s">
        <v>56</v>
      </c>
      <c r="AR1039">
        <f t="shared" si="67"/>
        <v>11</v>
      </c>
      <c r="AS1039" s="35">
        <v>0.46527777777777773</v>
      </c>
    </row>
    <row r="1040" spans="1:45" ht="24" customHeight="1">
      <c r="A1040" s="10" t="s">
        <v>35</v>
      </c>
      <c r="B1040" s="10" t="s">
        <v>1527</v>
      </c>
      <c r="C1040" s="42">
        <v>44830.470138888886</v>
      </c>
      <c r="D1040" s="42">
        <v>44830.469444444447</v>
      </c>
      <c r="E1040" s="10">
        <v>2022</v>
      </c>
      <c r="F1040" s="10">
        <f t="shared" si="64"/>
        <v>9</v>
      </c>
      <c r="G1040" s="10">
        <f t="shared" si="65"/>
        <v>26</v>
      </c>
      <c r="H1040" s="50">
        <f t="shared" si="66"/>
        <v>0.4694444444444445</v>
      </c>
      <c r="I1040" s="38" t="s">
        <v>37</v>
      </c>
      <c r="J1040" s="38" t="s">
        <v>4092</v>
      </c>
      <c r="K1040" s="36">
        <v>12169</v>
      </c>
      <c r="L1040" s="39">
        <v>44840.698518518519</v>
      </c>
      <c r="M1040" s="38" t="s">
        <v>38</v>
      </c>
      <c r="N1040" s="38" t="s">
        <v>39</v>
      </c>
      <c r="O1040" s="39"/>
      <c r="P1040" s="38" t="s">
        <v>40</v>
      </c>
      <c r="Q1040" s="38" t="s">
        <v>41</v>
      </c>
      <c r="R1040" s="36">
        <v>1</v>
      </c>
      <c r="S1040" s="38" t="s">
        <v>42</v>
      </c>
      <c r="T1040" s="36">
        <v>0</v>
      </c>
      <c r="U1040" s="38" t="s">
        <v>41</v>
      </c>
      <c r="V1040" s="36">
        <v>642175520</v>
      </c>
      <c r="W1040" s="38" t="s">
        <v>194</v>
      </c>
      <c r="X1040" s="38" t="s">
        <v>195</v>
      </c>
      <c r="Y1040" s="38" t="s">
        <v>45</v>
      </c>
      <c r="Z1040" s="38" t="s">
        <v>750</v>
      </c>
      <c r="AA1040" s="39">
        <v>44830.470219907409</v>
      </c>
      <c r="AB1040" s="38" t="s">
        <v>196</v>
      </c>
      <c r="AC1040" s="10" t="str">
        <f>VLOOKUP(Data!$AB1040,Name!$B:$F,2,FALSE)</f>
        <v>Application Support</v>
      </c>
      <c r="AD1040" s="10" t="str">
        <f>VLOOKUP(Data!$AB1040,Name!$B:$F,3,FALSE)</f>
        <v>CRA</v>
      </c>
      <c r="AE1040" s="10" t="str">
        <f>VLOOKUP(Data!$AB1040,Name!$B:$F,4,FALSE)</f>
        <v>Second tier</v>
      </c>
      <c r="AF1040" s="10" t="str">
        <f>VLOOKUP(Data!$AB1040,Name!$B:$F,5,FALSE)</f>
        <v>Second tier</v>
      </c>
      <c r="AG1040" s="38" t="s">
        <v>52</v>
      </c>
      <c r="AH1040" s="38" t="s">
        <v>48</v>
      </c>
      <c r="AI1040" s="38" t="s">
        <v>197</v>
      </c>
      <c r="AJ1040" s="38" t="s">
        <v>4093</v>
      </c>
      <c r="AK1040" s="38" t="s">
        <v>538</v>
      </c>
      <c r="AL1040" s="43"/>
      <c r="AM1040" s="38" t="s">
        <v>39</v>
      </c>
      <c r="AN1040" s="38" t="s">
        <v>50</v>
      </c>
      <c r="AO1040" s="44">
        <v>0</v>
      </c>
      <c r="AP1040" s="39">
        <v>44838.448518518519</v>
      </c>
      <c r="AQ1040" s="45" t="s">
        <v>41</v>
      </c>
      <c r="AR1040">
        <f t="shared" si="67"/>
        <v>11</v>
      </c>
      <c r="AS1040" s="35">
        <v>0.4694444444444445</v>
      </c>
    </row>
    <row r="1041" spans="1:45" ht="24" customHeight="1">
      <c r="A1041" s="10" t="s">
        <v>35</v>
      </c>
      <c r="B1041" s="10" t="s">
        <v>1527</v>
      </c>
      <c r="C1041" s="42">
        <v>44830.470833333333</v>
      </c>
      <c r="D1041" s="42">
        <v>44830.470833333333</v>
      </c>
      <c r="E1041" s="10">
        <v>2022</v>
      </c>
      <c r="F1041" s="10">
        <f t="shared" si="64"/>
        <v>9</v>
      </c>
      <c r="G1041" s="10">
        <f t="shared" si="65"/>
        <v>26</v>
      </c>
      <c r="H1041" s="50">
        <f t="shared" si="66"/>
        <v>0.47083333333333338</v>
      </c>
      <c r="I1041" s="40" t="s">
        <v>37</v>
      </c>
      <c r="J1041" s="40" t="s">
        <v>4094</v>
      </c>
      <c r="K1041" s="37">
        <v>12170</v>
      </c>
      <c r="L1041" s="41">
        <v>44840.698391203703</v>
      </c>
      <c r="M1041" s="40" t="s">
        <v>38</v>
      </c>
      <c r="N1041" s="40" t="s">
        <v>39</v>
      </c>
      <c r="O1041" s="41"/>
      <c r="P1041" s="40" t="s">
        <v>40</v>
      </c>
      <c r="Q1041" s="40" t="s">
        <v>41</v>
      </c>
      <c r="R1041" s="37">
        <v>1</v>
      </c>
      <c r="S1041" s="40" t="s">
        <v>42</v>
      </c>
      <c r="T1041" s="37">
        <v>0</v>
      </c>
      <c r="U1041" s="40" t="s">
        <v>41</v>
      </c>
      <c r="V1041" s="37">
        <v>642175520</v>
      </c>
      <c r="W1041" s="40" t="s">
        <v>194</v>
      </c>
      <c r="X1041" s="40" t="s">
        <v>195</v>
      </c>
      <c r="Y1041" s="40" t="s">
        <v>45</v>
      </c>
      <c r="Z1041" s="40" t="s">
        <v>891</v>
      </c>
      <c r="AA1041" s="41">
        <v>44830.47146990741</v>
      </c>
      <c r="AB1041" s="40" t="s">
        <v>196</v>
      </c>
      <c r="AC1041" s="10" t="str">
        <f>VLOOKUP(Data!$AB1041,Name!$B:$F,2,FALSE)</f>
        <v>Application Support</v>
      </c>
      <c r="AD1041" s="10" t="str">
        <f>VLOOKUP(Data!$AB1041,Name!$B:$F,3,FALSE)</f>
        <v>CRA</v>
      </c>
      <c r="AE1041" s="10" t="str">
        <f>VLOOKUP(Data!$AB1041,Name!$B:$F,4,FALSE)</f>
        <v>Second tier</v>
      </c>
      <c r="AF1041" s="10" t="str">
        <f>VLOOKUP(Data!$AB1041,Name!$B:$F,5,FALSE)</f>
        <v>Second tier</v>
      </c>
      <c r="AG1041" s="40" t="s">
        <v>52</v>
      </c>
      <c r="AH1041" s="40" t="s">
        <v>48</v>
      </c>
      <c r="AI1041" s="40" t="s">
        <v>197</v>
      </c>
      <c r="AJ1041" s="40" t="s">
        <v>4095</v>
      </c>
      <c r="AK1041" s="40" t="s">
        <v>538</v>
      </c>
      <c r="AL1041" s="46"/>
      <c r="AM1041" s="40" t="s">
        <v>39</v>
      </c>
      <c r="AN1041" s="40" t="s">
        <v>50</v>
      </c>
      <c r="AO1041" s="47">
        <v>0</v>
      </c>
      <c r="AP1041" s="41">
        <v>44838.448391203703</v>
      </c>
      <c r="AQ1041" s="48" t="s">
        <v>41</v>
      </c>
      <c r="AR1041">
        <f t="shared" si="67"/>
        <v>11</v>
      </c>
      <c r="AS1041" s="35">
        <v>0.47083333333333338</v>
      </c>
    </row>
    <row r="1042" spans="1:45" ht="24" hidden="1" customHeight="1">
      <c r="A1042" s="10" t="s">
        <v>35</v>
      </c>
      <c r="B1042" s="10" t="s">
        <v>178</v>
      </c>
      <c r="C1042" s="42">
        <v>44831.672222222223</v>
      </c>
      <c r="D1042" s="42">
        <v>44830.475694444445</v>
      </c>
      <c r="E1042" s="10">
        <v>2022</v>
      </c>
      <c r="F1042" s="10">
        <f t="shared" si="64"/>
        <v>9</v>
      </c>
      <c r="G1042" s="10">
        <f t="shared" si="65"/>
        <v>26</v>
      </c>
      <c r="H1042" s="50">
        <f t="shared" si="66"/>
        <v>0.47569444444444442</v>
      </c>
      <c r="I1042" s="38" t="s">
        <v>37</v>
      </c>
      <c r="J1042" s="38" t="s">
        <v>4096</v>
      </c>
      <c r="K1042" s="36">
        <v>12171</v>
      </c>
      <c r="L1042" s="39">
        <v>44840.678217592591</v>
      </c>
      <c r="M1042" s="38" t="s">
        <v>38</v>
      </c>
      <c r="N1042" s="38" t="s">
        <v>39</v>
      </c>
      <c r="O1042" s="39"/>
      <c r="P1042" s="38" t="s">
        <v>40</v>
      </c>
      <c r="Q1042" s="38" t="s">
        <v>56</v>
      </c>
      <c r="R1042" s="36">
        <v>1</v>
      </c>
      <c r="S1042" s="38" t="s">
        <v>73</v>
      </c>
      <c r="T1042" s="36">
        <v>0</v>
      </c>
      <c r="U1042" s="38" t="s">
        <v>56</v>
      </c>
      <c r="V1042" s="36">
        <v>6167</v>
      </c>
      <c r="W1042" s="38" t="s">
        <v>100</v>
      </c>
      <c r="X1042" s="38" t="s">
        <v>101</v>
      </c>
      <c r="Y1042" s="38" t="s">
        <v>45</v>
      </c>
      <c r="Z1042" s="38" t="s">
        <v>4097</v>
      </c>
      <c r="AA1042" s="39">
        <v>44831.470289351855</v>
      </c>
      <c r="AB1042" s="38" t="s">
        <v>94</v>
      </c>
      <c r="AC1042" s="10" t="str">
        <f>VLOOKUP(Data!$AB1042,Name!$B:$F,2,FALSE)</f>
        <v>IT Support</v>
      </c>
      <c r="AD1042" s="10" t="str">
        <f>VLOOKUP(Data!$AB1042,Name!$B:$F,3,FALSE)</f>
        <v>Point IT</v>
      </c>
      <c r="AE1042" s="10" t="str">
        <f>VLOOKUP(Data!$AB1042,Name!$B:$F,4,FALSE)</f>
        <v>Second tier</v>
      </c>
      <c r="AF1042" s="10" t="str">
        <f>VLOOKUP(Data!$AB1042,Name!$B:$F,5,FALSE)</f>
        <v>Onsite</v>
      </c>
      <c r="AG1042" s="38" t="s">
        <v>47</v>
      </c>
      <c r="AH1042" s="38" t="s">
        <v>48</v>
      </c>
      <c r="AI1042" s="38" t="s">
        <v>182</v>
      </c>
      <c r="AJ1042" s="38" t="s">
        <v>4096</v>
      </c>
      <c r="AK1042" s="38" t="s">
        <v>1547</v>
      </c>
      <c r="AL1042" s="43"/>
      <c r="AM1042" s="38" t="s">
        <v>39</v>
      </c>
      <c r="AN1042" s="38" t="s">
        <v>53</v>
      </c>
      <c r="AO1042" s="44">
        <v>0</v>
      </c>
      <c r="AP1042" s="39">
        <v>44831.672662037039</v>
      </c>
      <c r="AQ1042" s="45" t="s">
        <v>56</v>
      </c>
      <c r="AR1042">
        <f t="shared" si="67"/>
        <v>11</v>
      </c>
      <c r="AS1042" s="35">
        <v>0.47569444444444442</v>
      </c>
    </row>
    <row r="1043" spans="1:45" ht="24" customHeight="1">
      <c r="A1043" s="10" t="s">
        <v>35</v>
      </c>
      <c r="B1043" s="10" t="s">
        <v>1527</v>
      </c>
      <c r="C1043" s="42">
        <v>44830.560416666667</v>
      </c>
      <c r="D1043" s="42">
        <v>44830.478472222225</v>
      </c>
      <c r="E1043" s="10">
        <v>2022</v>
      </c>
      <c r="F1043" s="10">
        <f t="shared" si="64"/>
        <v>9</v>
      </c>
      <c r="G1043" s="10">
        <f t="shared" si="65"/>
        <v>26</v>
      </c>
      <c r="H1043" s="50">
        <f t="shared" si="66"/>
        <v>0.47847222222222219</v>
      </c>
      <c r="I1043" s="40" t="s">
        <v>37</v>
      </c>
      <c r="J1043" s="40" t="s">
        <v>4098</v>
      </c>
      <c r="K1043" s="37">
        <v>12172</v>
      </c>
      <c r="L1043" s="41">
        <v>44833.354675925926</v>
      </c>
      <c r="M1043" s="40" t="s">
        <v>38</v>
      </c>
      <c r="N1043" s="40" t="s">
        <v>39</v>
      </c>
      <c r="O1043" s="41"/>
      <c r="P1043" s="40" t="s">
        <v>40</v>
      </c>
      <c r="Q1043" s="40" t="s">
        <v>56</v>
      </c>
      <c r="R1043" s="37">
        <v>1</v>
      </c>
      <c r="S1043" s="40" t="s">
        <v>135</v>
      </c>
      <c r="T1043" s="37">
        <v>0</v>
      </c>
      <c r="U1043" s="40" t="s">
        <v>41</v>
      </c>
      <c r="V1043" s="37">
        <v>8581</v>
      </c>
      <c r="W1043" s="40" t="s">
        <v>901</v>
      </c>
      <c r="X1043" s="40" t="s">
        <v>902</v>
      </c>
      <c r="Y1043" s="40" t="s">
        <v>45</v>
      </c>
      <c r="Z1043" s="40" t="s">
        <v>4099</v>
      </c>
      <c r="AA1043" s="41">
        <v>44830.561076388891</v>
      </c>
      <c r="AB1043" s="40" t="s">
        <v>96</v>
      </c>
      <c r="AC1043" s="10" t="str">
        <f>VLOOKUP(Data!$AB1043,Name!$B:$F,2,FALSE)</f>
        <v>E-sarabun</v>
      </c>
      <c r="AD1043" s="10" t="str">
        <f>VLOOKUP(Data!$AB1043,Name!$B:$F,3,FALSE)</f>
        <v>CRA</v>
      </c>
      <c r="AE1043" s="10" t="str">
        <f>VLOOKUP(Data!$AB1043,Name!$B:$F,4,FALSE)</f>
        <v>Second tier</v>
      </c>
      <c r="AF1043" s="10" t="str">
        <f>VLOOKUP(Data!$AB1043,Name!$B:$F,5,FALSE)</f>
        <v>Second tier</v>
      </c>
      <c r="AG1043" s="40" t="s">
        <v>47</v>
      </c>
      <c r="AH1043" s="40" t="s">
        <v>48</v>
      </c>
      <c r="AI1043" s="40" t="s">
        <v>97</v>
      </c>
      <c r="AJ1043" s="40" t="s">
        <v>4100</v>
      </c>
      <c r="AK1043" s="40" t="s">
        <v>1776</v>
      </c>
      <c r="AL1043" s="46">
        <v>44686</v>
      </c>
      <c r="AM1043" s="40" t="s">
        <v>39</v>
      </c>
      <c r="AN1043" s="40" t="s">
        <v>50</v>
      </c>
      <c r="AO1043" s="47">
        <v>0</v>
      </c>
      <c r="AP1043" s="41">
        <v>44830.571493055555</v>
      </c>
      <c r="AQ1043" s="48" t="s">
        <v>41</v>
      </c>
      <c r="AR1043">
        <f t="shared" si="67"/>
        <v>11</v>
      </c>
      <c r="AS1043" s="35">
        <v>0.47847222222222219</v>
      </c>
    </row>
    <row r="1044" spans="1:45" ht="24" hidden="1" customHeight="1">
      <c r="A1044" s="10" t="s">
        <v>35</v>
      </c>
      <c r="B1044" s="10" t="s">
        <v>178</v>
      </c>
      <c r="C1044" s="42">
        <v>44830.496527777781</v>
      </c>
      <c r="D1044" s="42">
        <v>44830.481944444444</v>
      </c>
      <c r="E1044" s="10">
        <v>2022</v>
      </c>
      <c r="F1044" s="10">
        <f t="shared" si="64"/>
        <v>9</v>
      </c>
      <c r="G1044" s="10">
        <f t="shared" si="65"/>
        <v>26</v>
      </c>
      <c r="H1044" s="50">
        <f t="shared" si="66"/>
        <v>0.48194444444444445</v>
      </c>
      <c r="I1044" s="38" t="s">
        <v>37</v>
      </c>
      <c r="J1044" s="38" t="s">
        <v>39</v>
      </c>
      <c r="K1044" s="36">
        <v>12173</v>
      </c>
      <c r="L1044" s="39">
        <v>44833.357974537037</v>
      </c>
      <c r="M1044" s="38" t="s">
        <v>1081</v>
      </c>
      <c r="N1044" s="38" t="s">
        <v>45</v>
      </c>
      <c r="O1044" s="39">
        <v>44830.496481481481</v>
      </c>
      <c r="P1044" s="38" t="s">
        <v>40</v>
      </c>
      <c r="Q1044" s="38" t="s">
        <v>56</v>
      </c>
      <c r="R1044" s="36">
        <v>1</v>
      </c>
      <c r="S1044" s="38" t="s">
        <v>54</v>
      </c>
      <c r="T1044" s="36">
        <v>1</v>
      </c>
      <c r="U1044" s="38" t="s">
        <v>41</v>
      </c>
      <c r="V1044" s="36">
        <v>5757</v>
      </c>
      <c r="W1044" s="38" t="s">
        <v>1000</v>
      </c>
      <c r="X1044" s="38" t="s">
        <v>4101</v>
      </c>
      <c r="Y1044" s="38" t="s">
        <v>45</v>
      </c>
      <c r="Z1044" s="38" t="s">
        <v>4102</v>
      </c>
      <c r="AA1044" s="39">
        <v>44830.496863425928</v>
      </c>
      <c r="AB1044" s="38" t="s">
        <v>223</v>
      </c>
      <c r="AC1044" s="10" t="str">
        <f>VLOOKUP(Data!$AB1044,Name!$B:$F,2,FALSE)</f>
        <v>IT Support</v>
      </c>
      <c r="AD1044" s="10" t="str">
        <f>VLOOKUP(Data!$AB1044,Name!$B:$F,3,FALSE)</f>
        <v>Point IT</v>
      </c>
      <c r="AE1044" s="10" t="str">
        <f>VLOOKUP(Data!$AB1044,Name!$B:$F,4,FALSE)</f>
        <v>Second tier</v>
      </c>
      <c r="AF1044" s="10" t="str">
        <f>VLOOKUP(Data!$AB1044,Name!$B:$F,5,FALSE)</f>
        <v>Onsite</v>
      </c>
      <c r="AG1044" s="38" t="s">
        <v>47</v>
      </c>
      <c r="AH1044" s="38" t="s">
        <v>48</v>
      </c>
      <c r="AI1044" s="38" t="s">
        <v>182</v>
      </c>
      <c r="AJ1044" s="38" t="s">
        <v>1001</v>
      </c>
      <c r="AK1044" s="38" t="s">
        <v>997</v>
      </c>
      <c r="AL1044" s="43"/>
      <c r="AM1044" s="38" t="s">
        <v>39</v>
      </c>
      <c r="AN1044" s="38" t="s">
        <v>53</v>
      </c>
      <c r="AO1044" s="44">
        <v>0</v>
      </c>
      <c r="AP1044" s="39">
        <v>44830.496863425928</v>
      </c>
      <c r="AQ1044" s="45" t="s">
        <v>56</v>
      </c>
      <c r="AR1044">
        <f t="shared" si="67"/>
        <v>11</v>
      </c>
      <c r="AS1044" s="35">
        <v>0.48194444444444445</v>
      </c>
    </row>
    <row r="1045" spans="1:45" ht="24" customHeight="1">
      <c r="A1045" s="10" t="s">
        <v>35</v>
      </c>
      <c r="B1045" s="10" t="s">
        <v>1527</v>
      </c>
      <c r="C1045" s="42">
        <v>44833.417361111111</v>
      </c>
      <c r="D1045" s="42">
        <v>44830.48333333333</v>
      </c>
      <c r="E1045" s="10">
        <v>2022</v>
      </c>
      <c r="F1045" s="10">
        <f t="shared" si="64"/>
        <v>9</v>
      </c>
      <c r="G1045" s="10">
        <f t="shared" si="65"/>
        <v>26</v>
      </c>
      <c r="H1045" s="50">
        <f t="shared" si="66"/>
        <v>0.48333333333333334</v>
      </c>
      <c r="I1045" s="40" t="s">
        <v>37</v>
      </c>
      <c r="J1045" s="40" t="s">
        <v>39</v>
      </c>
      <c r="K1045" s="37">
        <v>12174</v>
      </c>
      <c r="L1045" s="41">
        <v>44833.358738425923</v>
      </c>
      <c r="M1045" s="40" t="s">
        <v>38</v>
      </c>
      <c r="N1045" s="40" t="s">
        <v>39</v>
      </c>
      <c r="O1045" s="41"/>
      <c r="P1045" s="40" t="s">
        <v>40</v>
      </c>
      <c r="Q1045" s="40" t="s">
        <v>56</v>
      </c>
      <c r="R1045" s="37">
        <v>1</v>
      </c>
      <c r="S1045" s="40" t="s">
        <v>42</v>
      </c>
      <c r="T1045" s="37">
        <v>0</v>
      </c>
      <c r="U1045" s="40" t="s">
        <v>41</v>
      </c>
      <c r="V1045" s="37">
        <v>6122</v>
      </c>
      <c r="W1045" s="40" t="s">
        <v>470</v>
      </c>
      <c r="X1045" s="40" t="s">
        <v>471</v>
      </c>
      <c r="Y1045" s="40" t="s">
        <v>66</v>
      </c>
      <c r="Z1045" s="40" t="s">
        <v>4103</v>
      </c>
      <c r="AA1045" s="41">
        <v>44833.41777777778</v>
      </c>
      <c r="AB1045" s="40" t="s">
        <v>106</v>
      </c>
      <c r="AC1045" s="10" t="str">
        <f>VLOOKUP(Data!$AB1045,Name!$B:$F,2,FALSE)</f>
        <v>SAP</v>
      </c>
      <c r="AD1045" s="10" t="str">
        <f>VLOOKUP(Data!$AB1045,Name!$B:$F,3,FALSE)</f>
        <v>CRA</v>
      </c>
      <c r="AE1045" s="10" t="str">
        <f>VLOOKUP(Data!$AB1045,Name!$B:$F,4,FALSE)</f>
        <v>Second tier</v>
      </c>
      <c r="AF1045" s="10" t="str">
        <f>VLOOKUP(Data!$AB1045,Name!$B:$F,5,FALSE)</f>
        <v>Second tier</v>
      </c>
      <c r="AG1045" s="40" t="s">
        <v>47</v>
      </c>
      <c r="AH1045" s="40" t="s">
        <v>48</v>
      </c>
      <c r="AI1045" s="40" t="s">
        <v>456</v>
      </c>
      <c r="AJ1045" s="40" t="s">
        <v>4104</v>
      </c>
      <c r="AK1045" s="40" t="s">
        <v>472</v>
      </c>
      <c r="AL1045" s="46"/>
      <c r="AM1045" s="40" t="s">
        <v>39</v>
      </c>
      <c r="AN1045" s="40" t="s">
        <v>53</v>
      </c>
      <c r="AO1045" s="47">
        <v>0</v>
      </c>
      <c r="AP1045" s="41">
        <v>44833.41777777778</v>
      </c>
      <c r="AQ1045" s="48" t="s">
        <v>41</v>
      </c>
      <c r="AR1045">
        <f t="shared" si="67"/>
        <v>11</v>
      </c>
      <c r="AS1045" s="35">
        <v>0.48333333333333334</v>
      </c>
    </row>
    <row r="1046" spans="1:45" ht="24" hidden="1" customHeight="1">
      <c r="A1046" s="10" t="s">
        <v>35</v>
      </c>
      <c r="B1046" s="10" t="s">
        <v>178</v>
      </c>
      <c r="C1046" s="10"/>
      <c r="D1046" s="42">
        <v>44830.488888888889</v>
      </c>
      <c r="E1046" s="10">
        <v>2022</v>
      </c>
      <c r="F1046" s="10">
        <f t="shared" si="64"/>
        <v>9</v>
      </c>
      <c r="G1046" s="10">
        <f t="shared" si="65"/>
        <v>26</v>
      </c>
      <c r="H1046" s="50">
        <f t="shared" si="66"/>
        <v>0.48888888888888887</v>
      </c>
      <c r="I1046" s="38" t="s">
        <v>37</v>
      </c>
      <c r="J1046" s="38" t="s">
        <v>4105</v>
      </c>
      <c r="K1046" s="36">
        <v>12175</v>
      </c>
      <c r="L1046" s="39">
        <v>44840.489386574074</v>
      </c>
      <c r="M1046" s="38" t="s">
        <v>4106</v>
      </c>
      <c r="N1046" s="38" t="s">
        <v>45</v>
      </c>
      <c r="O1046" s="39">
        <v>44830.499525462961</v>
      </c>
      <c r="P1046" s="38" t="s">
        <v>40</v>
      </c>
      <c r="Q1046" s="38" t="s">
        <v>56</v>
      </c>
      <c r="R1046" s="36">
        <v>2</v>
      </c>
      <c r="S1046" s="38" t="s">
        <v>179</v>
      </c>
      <c r="T1046" s="36">
        <v>1</v>
      </c>
      <c r="U1046" s="38" t="s">
        <v>56</v>
      </c>
      <c r="V1046" s="36">
        <v>6586</v>
      </c>
      <c r="W1046" s="38" t="s">
        <v>806</v>
      </c>
      <c r="X1046" s="38" t="s">
        <v>807</v>
      </c>
      <c r="Y1046" s="38" t="s">
        <v>45</v>
      </c>
      <c r="Z1046" s="38" t="s">
        <v>4107</v>
      </c>
      <c r="AA1046" s="39">
        <v>44837.697592592594</v>
      </c>
      <c r="AB1046" s="38" t="s">
        <v>67</v>
      </c>
      <c r="AC1046" s="10" t="str">
        <f>VLOOKUP(Data!$AB1046,Name!$B:$F,2,FALSE)</f>
        <v>IT Support</v>
      </c>
      <c r="AD1046" s="10" t="str">
        <f>VLOOKUP(Data!$AB1046,Name!$B:$F,3,FALSE)</f>
        <v>Point IT</v>
      </c>
      <c r="AE1046" s="10" t="str">
        <f>VLOOKUP(Data!$AB1046,Name!$B:$F,4,FALSE)</f>
        <v>Second tier</v>
      </c>
      <c r="AF1046" s="10" t="str">
        <f>VLOOKUP(Data!$AB1046,Name!$B:$F,5,FALSE)</f>
        <v>Onsite</v>
      </c>
      <c r="AG1046" s="38" t="s">
        <v>47</v>
      </c>
      <c r="AH1046" s="38" t="s">
        <v>777</v>
      </c>
      <c r="AI1046" s="38" t="s">
        <v>254</v>
      </c>
      <c r="AJ1046" s="38" t="s">
        <v>4108</v>
      </c>
      <c r="AK1046" s="38" t="s">
        <v>1256</v>
      </c>
      <c r="AL1046" s="43"/>
      <c r="AM1046" s="38" t="s">
        <v>39</v>
      </c>
      <c r="AN1046" s="38" t="s">
        <v>53</v>
      </c>
      <c r="AO1046" s="44">
        <v>0</v>
      </c>
      <c r="AP1046" s="39">
        <v>44837.697592592594</v>
      </c>
      <c r="AQ1046" s="45" t="s">
        <v>56</v>
      </c>
      <c r="AR1046">
        <f t="shared" si="67"/>
        <v>11</v>
      </c>
      <c r="AS1046" s="35">
        <v>0.48888888888888887</v>
      </c>
    </row>
    <row r="1047" spans="1:45" ht="24" hidden="1" customHeight="1">
      <c r="A1047" s="10" t="s">
        <v>35</v>
      </c>
      <c r="B1047" s="10" t="s">
        <v>2348</v>
      </c>
      <c r="C1047" s="42">
        <v>44830.613888888889</v>
      </c>
      <c r="D1047" s="42">
        <v>44830.493750000001</v>
      </c>
      <c r="E1047" s="10">
        <v>2022</v>
      </c>
      <c r="F1047" s="10">
        <f t="shared" si="64"/>
        <v>9</v>
      </c>
      <c r="G1047" s="10">
        <f t="shared" si="65"/>
        <v>26</v>
      </c>
      <c r="H1047" s="50">
        <f t="shared" si="66"/>
        <v>0.49374999999999997</v>
      </c>
      <c r="I1047" s="40" t="s">
        <v>37</v>
      </c>
      <c r="J1047" s="40" t="s">
        <v>4109</v>
      </c>
      <c r="K1047" s="37">
        <v>12176</v>
      </c>
      <c r="L1047" s="41">
        <v>44833.471018518518</v>
      </c>
      <c r="M1047" s="40" t="s">
        <v>38</v>
      </c>
      <c r="N1047" s="40" t="s">
        <v>39</v>
      </c>
      <c r="O1047" s="41"/>
      <c r="P1047" s="40" t="s">
        <v>40</v>
      </c>
      <c r="Q1047" s="40" t="s">
        <v>41</v>
      </c>
      <c r="R1047" s="37">
        <v>1</v>
      </c>
      <c r="S1047" s="40" t="s">
        <v>60</v>
      </c>
      <c r="T1047" s="37">
        <v>0</v>
      </c>
      <c r="U1047" s="40" t="s">
        <v>41</v>
      </c>
      <c r="V1047" s="37">
        <v>8370</v>
      </c>
      <c r="W1047" s="40" t="s">
        <v>175</v>
      </c>
      <c r="X1047" s="40" t="s">
        <v>176</v>
      </c>
      <c r="Y1047" s="40" t="s">
        <v>45</v>
      </c>
      <c r="Z1047" s="40" t="s">
        <v>4110</v>
      </c>
      <c r="AA1047" s="41">
        <v>44830.512604166666</v>
      </c>
      <c r="AB1047" s="40" t="s">
        <v>85</v>
      </c>
      <c r="AC1047" s="10" t="str">
        <f>VLOOKUP(Data!$AB1047,Name!$B:$F,2,FALSE)</f>
        <v>IT Support</v>
      </c>
      <c r="AD1047" s="10" t="str">
        <f>VLOOKUP(Data!$AB1047,Name!$B:$F,3,FALSE)</f>
        <v>Point IT</v>
      </c>
      <c r="AE1047" s="10" t="str">
        <f>VLOOKUP(Data!$AB1047,Name!$B:$F,4,FALSE)</f>
        <v>Second tier</v>
      </c>
      <c r="AF1047" s="10" t="str">
        <f>VLOOKUP(Data!$AB1047,Name!$B:$F,5,FALSE)</f>
        <v>Onsite</v>
      </c>
      <c r="AG1047" s="40" t="s">
        <v>47</v>
      </c>
      <c r="AH1047" s="40" t="s">
        <v>48</v>
      </c>
      <c r="AI1047" s="40" t="s">
        <v>314</v>
      </c>
      <c r="AJ1047" s="40" t="s">
        <v>4109</v>
      </c>
      <c r="AK1047" s="40" t="s">
        <v>1349</v>
      </c>
      <c r="AL1047" s="46"/>
      <c r="AM1047" s="40" t="s">
        <v>39</v>
      </c>
      <c r="AN1047" s="40" t="s">
        <v>50</v>
      </c>
      <c r="AO1047" s="47">
        <v>0</v>
      </c>
      <c r="AP1047" s="41">
        <v>44830.614074074074</v>
      </c>
      <c r="AQ1047" s="48" t="s">
        <v>41</v>
      </c>
      <c r="AR1047">
        <f t="shared" si="67"/>
        <v>11</v>
      </c>
      <c r="AS1047" s="35">
        <v>0.49374999999999997</v>
      </c>
    </row>
    <row r="1048" spans="1:45" ht="24" hidden="1" customHeight="1">
      <c r="A1048" s="10" t="s">
        <v>35</v>
      </c>
      <c r="B1048" s="10" t="s">
        <v>36</v>
      </c>
      <c r="C1048" s="42">
        <v>44830.6875</v>
      </c>
      <c r="D1048" s="42">
        <v>44830.502083333333</v>
      </c>
      <c r="E1048" s="10">
        <v>2022</v>
      </c>
      <c r="F1048" s="10">
        <f t="shared" si="64"/>
        <v>9</v>
      </c>
      <c r="G1048" s="10">
        <f t="shared" si="65"/>
        <v>26</v>
      </c>
      <c r="H1048" s="50">
        <f t="shared" si="66"/>
        <v>0.50208333333333333</v>
      </c>
      <c r="I1048" s="38" t="s">
        <v>37</v>
      </c>
      <c r="J1048" s="38" t="s">
        <v>4111</v>
      </c>
      <c r="K1048" s="36">
        <v>12177</v>
      </c>
      <c r="L1048" s="39">
        <v>44840.502870370372</v>
      </c>
      <c r="M1048" s="38" t="s">
        <v>38</v>
      </c>
      <c r="N1048" s="38" t="s">
        <v>39</v>
      </c>
      <c r="O1048" s="39"/>
      <c r="P1048" s="38" t="s">
        <v>40</v>
      </c>
      <c r="Q1048" s="38" t="s">
        <v>56</v>
      </c>
      <c r="R1048" s="36">
        <v>1</v>
      </c>
      <c r="S1048" s="38" t="s">
        <v>82</v>
      </c>
      <c r="T1048" s="36">
        <v>0</v>
      </c>
      <c r="U1048" s="38" t="s">
        <v>56</v>
      </c>
      <c r="V1048" s="36">
        <v>851810515</v>
      </c>
      <c r="W1048" s="38" t="s">
        <v>1270</v>
      </c>
      <c r="X1048" s="38" t="s">
        <v>1271</v>
      </c>
      <c r="Y1048" s="38" t="s">
        <v>45</v>
      </c>
      <c r="Z1048" s="38" t="s">
        <v>4112</v>
      </c>
      <c r="AA1048" s="39">
        <v>44830.687164351853</v>
      </c>
      <c r="AB1048" s="38" t="s">
        <v>89</v>
      </c>
      <c r="AC1048" s="10" t="str">
        <f>VLOOKUP(Data!$AB1048,Name!$B:$F,2,FALSE)</f>
        <v>IT Support</v>
      </c>
      <c r="AD1048" s="10" t="str">
        <f>VLOOKUP(Data!$AB1048,Name!$B:$F,3,FALSE)</f>
        <v>Point IT</v>
      </c>
      <c r="AE1048" s="10" t="str">
        <f>VLOOKUP(Data!$AB1048,Name!$B:$F,4,FALSE)</f>
        <v>Second tier</v>
      </c>
      <c r="AF1048" s="10" t="str">
        <f>VLOOKUP(Data!$AB1048,Name!$B:$F,5,FALSE)</f>
        <v>Onsite</v>
      </c>
      <c r="AG1048" s="38" t="s">
        <v>47</v>
      </c>
      <c r="AH1048" s="38" t="s">
        <v>48</v>
      </c>
      <c r="AI1048" s="38" t="s">
        <v>234</v>
      </c>
      <c r="AJ1048" s="38" t="s">
        <v>4113</v>
      </c>
      <c r="AK1048" s="38" t="s">
        <v>712</v>
      </c>
      <c r="AL1048" s="43"/>
      <c r="AM1048" s="38" t="s">
        <v>39</v>
      </c>
      <c r="AN1048" s="38" t="s">
        <v>50</v>
      </c>
      <c r="AO1048" s="44">
        <v>0</v>
      </c>
      <c r="AP1048" s="39">
        <v>44830.687592592592</v>
      </c>
      <c r="AQ1048" s="45" t="s">
        <v>56</v>
      </c>
      <c r="AR1048">
        <f t="shared" si="67"/>
        <v>12</v>
      </c>
      <c r="AS1048" s="35">
        <v>0.50208333333333333</v>
      </c>
    </row>
    <row r="1049" spans="1:45" ht="24" customHeight="1">
      <c r="A1049" s="10" t="s">
        <v>35</v>
      </c>
      <c r="B1049" s="10" t="s">
        <v>1527</v>
      </c>
      <c r="C1049" s="10"/>
      <c r="D1049" s="42">
        <v>44830.522222222222</v>
      </c>
      <c r="E1049" s="10">
        <v>2022</v>
      </c>
      <c r="F1049" s="10">
        <f t="shared" si="64"/>
        <v>9</v>
      </c>
      <c r="G1049" s="10">
        <f t="shared" si="65"/>
        <v>26</v>
      </c>
      <c r="H1049" s="50">
        <f t="shared" si="66"/>
        <v>0.52222222222222225</v>
      </c>
      <c r="I1049" s="40" t="s">
        <v>37</v>
      </c>
      <c r="J1049" s="40" t="s">
        <v>1103</v>
      </c>
      <c r="K1049" s="37">
        <v>12178</v>
      </c>
      <c r="L1049" s="41">
        <v>44840.522650462961</v>
      </c>
      <c r="M1049" s="40" t="s">
        <v>38</v>
      </c>
      <c r="N1049" s="40" t="s">
        <v>39</v>
      </c>
      <c r="O1049" s="41"/>
      <c r="P1049" s="40" t="s">
        <v>40</v>
      </c>
      <c r="Q1049" s="40" t="s">
        <v>56</v>
      </c>
      <c r="R1049" s="37">
        <v>1</v>
      </c>
      <c r="S1049" s="40" t="s">
        <v>453</v>
      </c>
      <c r="T1049" s="37">
        <v>0</v>
      </c>
      <c r="U1049" s="40" t="s">
        <v>56</v>
      </c>
      <c r="V1049" s="37">
        <v>6355</v>
      </c>
      <c r="W1049" s="40" t="s">
        <v>398</v>
      </c>
      <c r="X1049" s="40" t="s">
        <v>399</v>
      </c>
      <c r="Y1049" s="40" t="s">
        <v>39</v>
      </c>
      <c r="Z1049" s="40" t="s">
        <v>39</v>
      </c>
      <c r="AA1049" s="41"/>
      <c r="AB1049" s="40" t="s">
        <v>189</v>
      </c>
      <c r="AC1049" s="10" t="str">
        <f>VLOOKUP(Data!$AB1049,Name!$B:$F,2,FALSE)</f>
        <v>IT Support</v>
      </c>
      <c r="AD1049" s="10" t="str">
        <f>VLOOKUP(Data!$AB1049,Name!$B:$F,3,FALSE)</f>
        <v>CRA</v>
      </c>
      <c r="AE1049" s="10" t="str">
        <f>VLOOKUP(Data!$AB1049,Name!$B:$F,4,FALSE)</f>
        <v>Second tier</v>
      </c>
      <c r="AF1049" s="10" t="str">
        <f>VLOOKUP(Data!$AB1049,Name!$B:$F,5,FALSE)</f>
        <v>Second tier</v>
      </c>
      <c r="AG1049" s="40" t="s">
        <v>47</v>
      </c>
      <c r="AH1049" s="40" t="s">
        <v>160</v>
      </c>
      <c r="AI1049" s="40" t="s">
        <v>455</v>
      </c>
      <c r="AJ1049" s="40" t="s">
        <v>1103</v>
      </c>
      <c r="AK1049" s="40" t="s">
        <v>521</v>
      </c>
      <c r="AL1049" s="46"/>
      <c r="AM1049" s="40" t="s">
        <v>39</v>
      </c>
      <c r="AN1049" s="40" t="s">
        <v>50</v>
      </c>
      <c r="AO1049" s="47">
        <v>0</v>
      </c>
      <c r="AP1049" s="41">
        <v>44830.529594907406</v>
      </c>
      <c r="AQ1049" s="48" t="s">
        <v>56</v>
      </c>
      <c r="AR1049">
        <f t="shared" si="67"/>
        <v>12</v>
      </c>
      <c r="AS1049" s="35">
        <v>0.52222222222222225</v>
      </c>
    </row>
    <row r="1050" spans="1:45" ht="24" hidden="1" customHeight="1">
      <c r="A1050" s="10" t="s">
        <v>35</v>
      </c>
      <c r="B1050" s="10" t="s">
        <v>36</v>
      </c>
      <c r="C1050" s="10"/>
      <c r="D1050" s="42">
        <v>44830.525694444441</v>
      </c>
      <c r="E1050" s="10">
        <v>2022</v>
      </c>
      <c r="F1050" s="10">
        <f t="shared" si="64"/>
        <v>9</v>
      </c>
      <c r="G1050" s="10">
        <f t="shared" si="65"/>
        <v>26</v>
      </c>
      <c r="H1050" s="50">
        <f t="shared" si="66"/>
        <v>0.52569444444444446</v>
      </c>
      <c r="I1050" s="38" t="s">
        <v>37</v>
      </c>
      <c r="J1050" s="38" t="s">
        <v>4114</v>
      </c>
      <c r="K1050" s="36">
        <v>12179</v>
      </c>
      <c r="L1050" s="39">
        <v>44840.526145833333</v>
      </c>
      <c r="M1050" s="38" t="s">
        <v>38</v>
      </c>
      <c r="N1050" s="38" t="s">
        <v>39</v>
      </c>
      <c r="O1050" s="39"/>
      <c r="P1050" s="38" t="s">
        <v>40</v>
      </c>
      <c r="Q1050" s="38" t="s">
        <v>56</v>
      </c>
      <c r="R1050" s="36">
        <v>1</v>
      </c>
      <c r="S1050" s="38" t="s">
        <v>82</v>
      </c>
      <c r="T1050" s="36">
        <v>0</v>
      </c>
      <c r="U1050" s="38" t="s">
        <v>56</v>
      </c>
      <c r="V1050" s="36">
        <v>0</v>
      </c>
      <c r="W1050" s="38" t="s">
        <v>851</v>
      </c>
      <c r="X1050" s="38" t="s">
        <v>852</v>
      </c>
      <c r="Y1050" s="38" t="s">
        <v>39</v>
      </c>
      <c r="Z1050" s="38" t="s">
        <v>39</v>
      </c>
      <c r="AA1050" s="39"/>
      <c r="AB1050" s="38" t="s">
        <v>219</v>
      </c>
      <c r="AC1050" s="10" t="str">
        <f>VLOOKUP(Data!$AB1050,Name!$B:$F,2,FALSE)</f>
        <v>IT Support</v>
      </c>
      <c r="AD1050" s="10" t="str">
        <f>VLOOKUP(Data!$AB1050,Name!$B:$F,3,FALSE)</f>
        <v>Point IT</v>
      </c>
      <c r="AE1050" s="10" t="str">
        <f>VLOOKUP(Data!$AB1050,Name!$B:$F,4,FALSE)</f>
        <v>Frist tier</v>
      </c>
      <c r="AF1050" s="10" t="str">
        <f>VLOOKUP(Data!$AB1050,Name!$B:$F,5,FALSE)</f>
        <v>Frist tier</v>
      </c>
      <c r="AG1050" s="38" t="s">
        <v>47</v>
      </c>
      <c r="AH1050" s="38" t="s">
        <v>160</v>
      </c>
      <c r="AI1050" s="38" t="s">
        <v>118</v>
      </c>
      <c r="AJ1050" s="38" t="s">
        <v>4115</v>
      </c>
      <c r="AK1050" s="38" t="s">
        <v>538</v>
      </c>
      <c r="AL1050" s="43"/>
      <c r="AM1050" s="38" t="s">
        <v>39</v>
      </c>
      <c r="AN1050" s="38" t="s">
        <v>50</v>
      </c>
      <c r="AO1050" s="44">
        <v>0</v>
      </c>
      <c r="AP1050" s="39">
        <v>44830.547673611109</v>
      </c>
      <c r="AQ1050" s="45" t="s">
        <v>56</v>
      </c>
      <c r="AR1050">
        <f t="shared" si="67"/>
        <v>12</v>
      </c>
      <c r="AS1050" s="35">
        <v>0.52569444444444446</v>
      </c>
    </row>
    <row r="1051" spans="1:45" ht="24" hidden="1" customHeight="1">
      <c r="A1051" s="10" t="s">
        <v>35</v>
      </c>
      <c r="B1051" s="10" t="s">
        <v>178</v>
      </c>
      <c r="C1051" s="42">
        <v>44834.441666666666</v>
      </c>
      <c r="D1051" s="42">
        <v>44830.540972222225</v>
      </c>
      <c r="E1051" s="10">
        <v>2022</v>
      </c>
      <c r="F1051" s="10">
        <f t="shared" si="64"/>
        <v>9</v>
      </c>
      <c r="G1051" s="10">
        <f t="shared" si="65"/>
        <v>26</v>
      </c>
      <c r="H1051" s="50">
        <f t="shared" si="66"/>
        <v>0.54097222222222219</v>
      </c>
      <c r="I1051" s="40" t="s">
        <v>37</v>
      </c>
      <c r="J1051" s="40" t="s">
        <v>4116</v>
      </c>
      <c r="K1051" s="37">
        <v>12180</v>
      </c>
      <c r="L1051" s="41">
        <v>44844.578055555554</v>
      </c>
      <c r="M1051" s="40" t="s">
        <v>4117</v>
      </c>
      <c r="N1051" s="40" t="s">
        <v>45</v>
      </c>
      <c r="O1051" s="41">
        <v>44830.54179398148</v>
      </c>
      <c r="P1051" s="40" t="s">
        <v>40</v>
      </c>
      <c r="Q1051" s="40" t="s">
        <v>56</v>
      </c>
      <c r="R1051" s="37">
        <v>2</v>
      </c>
      <c r="S1051" s="40" t="s">
        <v>179</v>
      </c>
      <c r="T1051" s="37">
        <v>1</v>
      </c>
      <c r="U1051" s="40" t="s">
        <v>56</v>
      </c>
      <c r="V1051" s="37">
        <v>8188</v>
      </c>
      <c r="W1051" s="40" t="s">
        <v>331</v>
      </c>
      <c r="X1051" s="40" t="s">
        <v>332</v>
      </c>
      <c r="Y1051" s="40" t="s">
        <v>45</v>
      </c>
      <c r="Z1051" s="40" t="s">
        <v>4118</v>
      </c>
      <c r="AA1051" s="41">
        <v>44832.405289351853</v>
      </c>
      <c r="AB1051" s="40" t="s">
        <v>215</v>
      </c>
      <c r="AC1051" s="10" t="str">
        <f>VLOOKUP(Data!$AB1051,Name!$B:$F,2,FALSE)</f>
        <v>IT Support</v>
      </c>
      <c r="AD1051" s="10" t="str">
        <f>VLOOKUP(Data!$AB1051,Name!$B:$F,3,FALSE)</f>
        <v>CRA</v>
      </c>
      <c r="AE1051" s="10" t="str">
        <f>VLOOKUP(Data!$AB1051,Name!$B:$F,4,FALSE)</f>
        <v>Second tier</v>
      </c>
      <c r="AF1051" s="10" t="str">
        <f>VLOOKUP(Data!$AB1051,Name!$B:$F,5,FALSE)</f>
        <v>Onsite</v>
      </c>
      <c r="AG1051" s="40" t="s">
        <v>47</v>
      </c>
      <c r="AH1051" s="40" t="s">
        <v>48</v>
      </c>
      <c r="AI1051" s="40" t="s">
        <v>182</v>
      </c>
      <c r="AJ1051" s="40" t="s">
        <v>4119</v>
      </c>
      <c r="AK1051" s="40" t="s">
        <v>1437</v>
      </c>
      <c r="AL1051" s="46"/>
      <c r="AM1051" s="40" t="s">
        <v>39</v>
      </c>
      <c r="AN1051" s="40" t="s">
        <v>53</v>
      </c>
      <c r="AO1051" s="47">
        <v>0</v>
      </c>
      <c r="AP1051" s="41">
        <v>44834.441944444443</v>
      </c>
      <c r="AQ1051" s="48" t="s">
        <v>56</v>
      </c>
      <c r="AR1051">
        <f t="shared" si="67"/>
        <v>12</v>
      </c>
      <c r="AS1051" s="35">
        <v>0.54097222222222219</v>
      </c>
    </row>
    <row r="1052" spans="1:45" ht="24" hidden="1" customHeight="1">
      <c r="A1052" s="10" t="s">
        <v>35</v>
      </c>
      <c r="B1052" s="10" t="s">
        <v>178</v>
      </c>
      <c r="C1052" s="42">
        <v>44831.67291666667</v>
      </c>
      <c r="D1052" s="42">
        <v>44830.54791666667</v>
      </c>
      <c r="E1052" s="10">
        <v>2022</v>
      </c>
      <c r="F1052" s="10">
        <f t="shared" si="64"/>
        <v>9</v>
      </c>
      <c r="G1052" s="10">
        <f t="shared" si="65"/>
        <v>26</v>
      </c>
      <c r="H1052" s="50">
        <f t="shared" si="66"/>
        <v>0.54791666666666672</v>
      </c>
      <c r="I1052" s="38" t="s">
        <v>37</v>
      </c>
      <c r="J1052" s="38" t="s">
        <v>4120</v>
      </c>
      <c r="K1052" s="36">
        <v>12181</v>
      </c>
      <c r="L1052" s="39">
        <v>44841.365289351852</v>
      </c>
      <c r="M1052" s="38" t="s">
        <v>4121</v>
      </c>
      <c r="N1052" s="38" t="s">
        <v>45</v>
      </c>
      <c r="O1052" s="39">
        <v>44830.697731481479</v>
      </c>
      <c r="P1052" s="38" t="s">
        <v>40</v>
      </c>
      <c r="Q1052" s="38" t="s">
        <v>56</v>
      </c>
      <c r="R1052" s="36">
        <v>3</v>
      </c>
      <c r="S1052" s="38" t="s">
        <v>54</v>
      </c>
      <c r="T1052" s="36">
        <v>1</v>
      </c>
      <c r="U1052" s="38" t="s">
        <v>56</v>
      </c>
      <c r="V1052" s="36">
        <v>8076</v>
      </c>
      <c r="W1052" s="38" t="s">
        <v>3204</v>
      </c>
      <c r="X1052" s="38" t="s">
        <v>3205</v>
      </c>
      <c r="Y1052" s="38" t="s">
        <v>45</v>
      </c>
      <c r="Z1052" s="38" t="s">
        <v>4122</v>
      </c>
      <c r="AA1052" s="39">
        <v>44831.481365740743</v>
      </c>
      <c r="AB1052" s="38" t="s">
        <v>103</v>
      </c>
      <c r="AC1052" s="10" t="str">
        <f>VLOOKUP(Data!$AB1052,Name!$B:$F,2,FALSE)</f>
        <v>IT Support</v>
      </c>
      <c r="AD1052" s="10" t="str">
        <f>VLOOKUP(Data!$AB1052,Name!$B:$F,3,FALSE)</f>
        <v>Point IT</v>
      </c>
      <c r="AE1052" s="10" t="str">
        <f>VLOOKUP(Data!$AB1052,Name!$B:$F,4,FALSE)</f>
        <v>Frist tier</v>
      </c>
      <c r="AF1052" s="10" t="str">
        <f>VLOOKUP(Data!$AB1052,Name!$B:$F,5,FALSE)</f>
        <v>Frist tier</v>
      </c>
      <c r="AG1052" s="38" t="s">
        <v>47</v>
      </c>
      <c r="AH1052" s="38" t="s">
        <v>48</v>
      </c>
      <c r="AI1052" s="38" t="s">
        <v>182</v>
      </c>
      <c r="AJ1052" s="38" t="s">
        <v>4123</v>
      </c>
      <c r="AK1052" s="38" t="s">
        <v>1256</v>
      </c>
      <c r="AL1052" s="43"/>
      <c r="AM1052" s="38" t="s">
        <v>39</v>
      </c>
      <c r="AN1052" s="38" t="s">
        <v>53</v>
      </c>
      <c r="AO1052" s="44">
        <v>0</v>
      </c>
      <c r="AP1052" s="39">
        <v>44831.67292824074</v>
      </c>
      <c r="AQ1052" s="45" t="s">
        <v>56</v>
      </c>
      <c r="AR1052">
        <f t="shared" si="67"/>
        <v>13</v>
      </c>
      <c r="AS1052" s="35">
        <v>0.54791666666666672</v>
      </c>
    </row>
    <row r="1053" spans="1:45" ht="24" hidden="1" customHeight="1">
      <c r="A1053" s="10" t="s">
        <v>35</v>
      </c>
      <c r="B1053" s="10" t="s">
        <v>178</v>
      </c>
      <c r="C1053" s="42">
        <v>44831.67291666667</v>
      </c>
      <c r="D1053" s="42">
        <v>44830.559027777781</v>
      </c>
      <c r="E1053" s="10">
        <v>2022</v>
      </c>
      <c r="F1053" s="10">
        <f t="shared" si="64"/>
        <v>9</v>
      </c>
      <c r="G1053" s="10">
        <f t="shared" si="65"/>
        <v>26</v>
      </c>
      <c r="H1053" s="50">
        <f t="shared" si="66"/>
        <v>0.55902777777777779</v>
      </c>
      <c r="I1053" s="40" t="s">
        <v>37</v>
      </c>
      <c r="J1053" s="40" t="s">
        <v>4124</v>
      </c>
      <c r="K1053" s="37">
        <v>12182</v>
      </c>
      <c r="L1053" s="41">
        <v>44841.497881944444</v>
      </c>
      <c r="M1053" s="40" t="s">
        <v>38</v>
      </c>
      <c r="N1053" s="40" t="s">
        <v>39</v>
      </c>
      <c r="O1053" s="41"/>
      <c r="P1053" s="40" t="s">
        <v>40</v>
      </c>
      <c r="Q1053" s="40" t="s">
        <v>56</v>
      </c>
      <c r="R1053" s="37">
        <v>2</v>
      </c>
      <c r="S1053" s="40" t="s">
        <v>490</v>
      </c>
      <c r="T1053" s="37">
        <v>0</v>
      </c>
      <c r="U1053" s="40" t="s">
        <v>56</v>
      </c>
      <c r="V1053" s="37">
        <v>8607</v>
      </c>
      <c r="W1053" s="40" t="s">
        <v>3204</v>
      </c>
      <c r="X1053" s="40" t="s">
        <v>3205</v>
      </c>
      <c r="Y1053" s="40" t="s">
        <v>45</v>
      </c>
      <c r="Z1053" s="40" t="s">
        <v>4125</v>
      </c>
      <c r="AA1053" s="41">
        <v>44831.38181712963</v>
      </c>
      <c r="AB1053" s="40" t="s">
        <v>149</v>
      </c>
      <c r="AC1053" s="10" t="str">
        <f>VLOOKUP(Data!$AB1053,Name!$B:$F,2,FALSE)</f>
        <v>Application Support</v>
      </c>
      <c r="AD1053" s="10" t="str">
        <f>VLOOKUP(Data!$AB1053,Name!$B:$F,3,FALSE)</f>
        <v>CRA</v>
      </c>
      <c r="AE1053" s="10" t="str">
        <f>VLOOKUP(Data!$AB1053,Name!$B:$F,4,FALSE)</f>
        <v>Second tier</v>
      </c>
      <c r="AF1053" s="10" t="str">
        <f>VLOOKUP(Data!$AB1053,Name!$B:$F,5,FALSE)</f>
        <v>Second tier</v>
      </c>
      <c r="AG1053" s="40" t="s">
        <v>47</v>
      </c>
      <c r="AH1053" s="40" t="s">
        <v>48</v>
      </c>
      <c r="AI1053" s="40" t="s">
        <v>182</v>
      </c>
      <c r="AJ1053" s="40" t="s">
        <v>4126</v>
      </c>
      <c r="AK1053" s="40" t="s">
        <v>1256</v>
      </c>
      <c r="AL1053" s="46"/>
      <c r="AM1053" s="40" t="s">
        <v>39</v>
      </c>
      <c r="AN1053" s="40" t="s">
        <v>53</v>
      </c>
      <c r="AO1053" s="47">
        <v>0</v>
      </c>
      <c r="AP1053" s="41">
        <v>44831.673576388886</v>
      </c>
      <c r="AQ1053" s="48" t="s">
        <v>56</v>
      </c>
      <c r="AR1053">
        <f t="shared" si="67"/>
        <v>13</v>
      </c>
      <c r="AS1053" s="35">
        <v>0.55902777777777779</v>
      </c>
    </row>
    <row r="1054" spans="1:45" ht="24" customHeight="1">
      <c r="A1054" s="10" t="s">
        <v>35</v>
      </c>
      <c r="B1054" s="10" t="s">
        <v>1527</v>
      </c>
      <c r="C1054" s="42">
        <v>44830.59097222222</v>
      </c>
      <c r="D1054" s="42">
        <v>44830.570833333331</v>
      </c>
      <c r="E1054" s="10">
        <v>2022</v>
      </c>
      <c r="F1054" s="10">
        <f t="shared" si="64"/>
        <v>9</v>
      </c>
      <c r="G1054" s="10">
        <f t="shared" si="65"/>
        <v>26</v>
      </c>
      <c r="H1054" s="50">
        <f t="shared" si="66"/>
        <v>0.5708333333333333</v>
      </c>
      <c r="I1054" s="38" t="s">
        <v>37</v>
      </c>
      <c r="J1054" s="38" t="s">
        <v>4127</v>
      </c>
      <c r="K1054" s="36">
        <v>12183</v>
      </c>
      <c r="L1054" s="39">
        <v>44840.571493055555</v>
      </c>
      <c r="M1054" s="38" t="s">
        <v>4128</v>
      </c>
      <c r="N1054" s="38" t="s">
        <v>45</v>
      </c>
      <c r="O1054" s="39">
        <v>44830.579953703702</v>
      </c>
      <c r="P1054" s="38" t="s">
        <v>40</v>
      </c>
      <c r="Q1054" s="38" t="s">
        <v>56</v>
      </c>
      <c r="R1054" s="36">
        <v>3</v>
      </c>
      <c r="S1054" s="38" t="s">
        <v>135</v>
      </c>
      <c r="T1054" s="36">
        <v>1</v>
      </c>
      <c r="U1054" s="38" t="s">
        <v>56</v>
      </c>
      <c r="V1054" s="36">
        <v>8103</v>
      </c>
      <c r="W1054" s="38" t="s">
        <v>4129</v>
      </c>
      <c r="X1054" s="38" t="s">
        <v>4130</v>
      </c>
      <c r="Y1054" s="38" t="s">
        <v>45</v>
      </c>
      <c r="Z1054" s="38" t="s">
        <v>4131</v>
      </c>
      <c r="AA1054" s="39">
        <v>44830.591331018521</v>
      </c>
      <c r="AB1054" s="38" t="s">
        <v>96</v>
      </c>
      <c r="AC1054" s="10" t="str">
        <f>VLOOKUP(Data!$AB1054,Name!$B:$F,2,FALSE)</f>
        <v>E-sarabun</v>
      </c>
      <c r="AD1054" s="10" t="str">
        <f>VLOOKUP(Data!$AB1054,Name!$B:$F,3,FALSE)</f>
        <v>CRA</v>
      </c>
      <c r="AE1054" s="10" t="str">
        <f>VLOOKUP(Data!$AB1054,Name!$B:$F,4,FALSE)</f>
        <v>Second tier</v>
      </c>
      <c r="AF1054" s="10" t="str">
        <f>VLOOKUP(Data!$AB1054,Name!$B:$F,5,FALSE)</f>
        <v>Second tier</v>
      </c>
      <c r="AG1054" s="38" t="s">
        <v>47</v>
      </c>
      <c r="AH1054" s="38" t="s">
        <v>48</v>
      </c>
      <c r="AI1054" s="38" t="s">
        <v>505</v>
      </c>
      <c r="AJ1054" s="38" t="s">
        <v>4127</v>
      </c>
      <c r="AK1054" s="38" t="s">
        <v>1338</v>
      </c>
      <c r="AL1054" s="43"/>
      <c r="AM1054" s="38" t="s">
        <v>39</v>
      </c>
      <c r="AN1054" s="38" t="s">
        <v>53</v>
      </c>
      <c r="AO1054" s="44">
        <v>0</v>
      </c>
      <c r="AP1054" s="39">
        <v>44830.591331018521</v>
      </c>
      <c r="AQ1054" s="45" t="s">
        <v>56</v>
      </c>
      <c r="AR1054">
        <f t="shared" si="67"/>
        <v>13</v>
      </c>
      <c r="AS1054" s="35">
        <v>0.5708333333333333</v>
      </c>
    </row>
    <row r="1055" spans="1:45" ht="24" hidden="1" customHeight="1">
      <c r="A1055" s="10" t="s">
        <v>35</v>
      </c>
      <c r="B1055" s="10" t="s">
        <v>178</v>
      </c>
      <c r="C1055" s="10"/>
      <c r="D1055" s="42">
        <v>44830.572916666664</v>
      </c>
      <c r="E1055" s="10">
        <v>2022</v>
      </c>
      <c r="F1055" s="10">
        <f t="shared" si="64"/>
        <v>9</v>
      </c>
      <c r="G1055" s="10">
        <f t="shared" si="65"/>
        <v>26</v>
      </c>
      <c r="H1055" s="50">
        <f t="shared" si="66"/>
        <v>0.57291666666666663</v>
      </c>
      <c r="I1055" s="40" t="s">
        <v>37</v>
      </c>
      <c r="J1055" s="40" t="s">
        <v>39</v>
      </c>
      <c r="K1055" s="37">
        <v>12184</v>
      </c>
      <c r="L1055" s="41">
        <v>44833.448703703703</v>
      </c>
      <c r="M1055" s="40" t="s">
        <v>38</v>
      </c>
      <c r="N1055" s="40" t="s">
        <v>39</v>
      </c>
      <c r="O1055" s="41"/>
      <c r="P1055" s="40" t="s">
        <v>40</v>
      </c>
      <c r="Q1055" s="40" t="s">
        <v>56</v>
      </c>
      <c r="R1055" s="37">
        <v>1</v>
      </c>
      <c r="S1055" s="40" t="s">
        <v>179</v>
      </c>
      <c r="T1055" s="37">
        <v>0</v>
      </c>
      <c r="U1055" s="40" t="s">
        <v>41</v>
      </c>
      <c r="V1055" s="37">
        <v>6797</v>
      </c>
      <c r="W1055" s="40" t="s">
        <v>4132</v>
      </c>
      <c r="X1055" s="40" t="s">
        <v>4133</v>
      </c>
      <c r="Y1055" s="40" t="s">
        <v>39</v>
      </c>
      <c r="Z1055" s="40" t="s">
        <v>39</v>
      </c>
      <c r="AA1055" s="41"/>
      <c r="AB1055" s="40" t="s">
        <v>215</v>
      </c>
      <c r="AC1055" s="10" t="str">
        <f>VLOOKUP(Data!$AB1055,Name!$B:$F,2,FALSE)</f>
        <v>IT Support</v>
      </c>
      <c r="AD1055" s="10" t="str">
        <f>VLOOKUP(Data!$AB1055,Name!$B:$F,3,FALSE)</f>
        <v>CRA</v>
      </c>
      <c r="AE1055" s="10" t="str">
        <f>VLOOKUP(Data!$AB1055,Name!$B:$F,4,FALSE)</f>
        <v>Second tier</v>
      </c>
      <c r="AF1055" s="10" t="str">
        <f>VLOOKUP(Data!$AB1055,Name!$B:$F,5,FALSE)</f>
        <v>Onsite</v>
      </c>
      <c r="AG1055" s="40" t="s">
        <v>47</v>
      </c>
      <c r="AH1055" s="40" t="s">
        <v>216</v>
      </c>
      <c r="AI1055" s="40" t="s">
        <v>182</v>
      </c>
      <c r="AJ1055" s="40" t="s">
        <v>4134</v>
      </c>
      <c r="AK1055" s="40" t="s">
        <v>688</v>
      </c>
      <c r="AL1055" s="46"/>
      <c r="AM1055" s="40" t="s">
        <v>39</v>
      </c>
      <c r="AN1055" s="40" t="s">
        <v>53</v>
      </c>
      <c r="AO1055" s="47">
        <v>0</v>
      </c>
      <c r="AP1055" s="41">
        <v>44832.444861111115</v>
      </c>
      <c r="AQ1055" s="48" t="s">
        <v>56</v>
      </c>
      <c r="AR1055">
        <f t="shared" si="67"/>
        <v>13</v>
      </c>
      <c r="AS1055" s="35">
        <v>0.57291666666666663</v>
      </c>
    </row>
    <row r="1056" spans="1:45" ht="24" hidden="1" customHeight="1">
      <c r="A1056" s="10" t="s">
        <v>35</v>
      </c>
      <c r="B1056" s="10" t="s">
        <v>499</v>
      </c>
      <c r="C1056" s="10"/>
      <c r="D1056" s="42">
        <v>44830.574305555558</v>
      </c>
      <c r="E1056" s="10">
        <v>2022</v>
      </c>
      <c r="F1056" s="10">
        <f t="shared" si="64"/>
        <v>9</v>
      </c>
      <c r="G1056" s="10">
        <f t="shared" si="65"/>
        <v>26</v>
      </c>
      <c r="H1056" s="50">
        <f t="shared" si="66"/>
        <v>0.57430555555555551</v>
      </c>
      <c r="I1056" s="38" t="s">
        <v>37</v>
      </c>
      <c r="J1056" s="38" t="s">
        <v>4135</v>
      </c>
      <c r="K1056" s="36">
        <v>12185</v>
      </c>
      <c r="L1056" s="39">
        <v>44841.541666666664</v>
      </c>
      <c r="M1056" s="38" t="s">
        <v>4136</v>
      </c>
      <c r="N1056" s="38" t="s">
        <v>45</v>
      </c>
      <c r="O1056" s="39">
        <v>44832.715856481482</v>
      </c>
      <c r="P1056" s="38" t="s">
        <v>40</v>
      </c>
      <c r="Q1056" s="38" t="s">
        <v>56</v>
      </c>
      <c r="R1056" s="36">
        <v>1</v>
      </c>
      <c r="S1056" s="38" t="s">
        <v>39</v>
      </c>
      <c r="T1056" s="36">
        <v>1</v>
      </c>
      <c r="U1056" s="38" t="s">
        <v>56</v>
      </c>
      <c r="V1056" s="36">
        <v>6683</v>
      </c>
      <c r="W1056" s="38" t="s">
        <v>3843</v>
      </c>
      <c r="X1056" s="38" t="s">
        <v>3844</v>
      </c>
      <c r="Y1056" s="38" t="s">
        <v>39</v>
      </c>
      <c r="Z1056" s="38" t="s">
        <v>39</v>
      </c>
      <c r="AA1056" s="39"/>
      <c r="AB1056" s="38" t="s">
        <v>321</v>
      </c>
      <c r="AC1056" s="10" t="str">
        <f>VLOOKUP(Data!$AB1056,Name!$B:$F,2,FALSE)</f>
        <v>Application Support</v>
      </c>
      <c r="AD1056" s="10" t="str">
        <f>VLOOKUP(Data!$AB1056,Name!$B:$F,3,FALSE)</f>
        <v>CRA</v>
      </c>
      <c r="AE1056" s="10" t="str">
        <f>VLOOKUP(Data!$AB1056,Name!$B:$F,4,FALSE)</f>
        <v>Second tier</v>
      </c>
      <c r="AF1056" s="10" t="str">
        <f>VLOOKUP(Data!$AB1056,Name!$B:$F,5,FALSE)</f>
        <v>Second tier</v>
      </c>
      <c r="AG1056" s="38" t="s">
        <v>47</v>
      </c>
      <c r="AH1056" s="38" t="s">
        <v>160</v>
      </c>
      <c r="AI1056" s="38" t="s">
        <v>502</v>
      </c>
      <c r="AJ1056" s="38" t="s">
        <v>4137</v>
      </c>
      <c r="AK1056" s="38" t="s">
        <v>328</v>
      </c>
      <c r="AL1056" s="43"/>
      <c r="AM1056" s="38" t="s">
        <v>39</v>
      </c>
      <c r="AN1056" s="38" t="s">
        <v>50</v>
      </c>
      <c r="AO1056" s="44">
        <v>0</v>
      </c>
      <c r="AP1056" s="39">
        <v>44837.437141203707</v>
      </c>
      <c r="AQ1056" s="45" t="s">
        <v>56</v>
      </c>
      <c r="AR1056">
        <f t="shared" si="67"/>
        <v>13</v>
      </c>
      <c r="AS1056" s="35">
        <v>0.57430555555555551</v>
      </c>
    </row>
    <row r="1057" spans="1:45" ht="24" hidden="1" customHeight="1">
      <c r="A1057" s="10" t="s">
        <v>35</v>
      </c>
      <c r="B1057" s="10" t="s">
        <v>178</v>
      </c>
      <c r="C1057" s="10"/>
      <c r="D1057" s="42">
        <v>44830.574999999997</v>
      </c>
      <c r="E1057" s="10">
        <v>2022</v>
      </c>
      <c r="F1057" s="10">
        <f t="shared" si="64"/>
        <v>9</v>
      </c>
      <c r="G1057" s="10">
        <f t="shared" si="65"/>
        <v>26</v>
      </c>
      <c r="H1057" s="50">
        <f t="shared" si="66"/>
        <v>0.57500000000000007</v>
      </c>
      <c r="I1057" s="40" t="s">
        <v>37</v>
      </c>
      <c r="J1057" s="40" t="s">
        <v>39</v>
      </c>
      <c r="K1057" s="37">
        <v>12186</v>
      </c>
      <c r="L1057" s="41">
        <v>44833.451018518521</v>
      </c>
      <c r="M1057" s="40" t="s">
        <v>4138</v>
      </c>
      <c r="N1057" s="40" t="s">
        <v>45</v>
      </c>
      <c r="O1057" s="41">
        <v>44830.617106481484</v>
      </c>
      <c r="P1057" s="40" t="s">
        <v>40</v>
      </c>
      <c r="Q1057" s="40" t="s">
        <v>56</v>
      </c>
      <c r="R1057" s="37">
        <v>2</v>
      </c>
      <c r="S1057" s="40" t="s">
        <v>179</v>
      </c>
      <c r="T1057" s="37">
        <v>2</v>
      </c>
      <c r="U1057" s="40" t="s">
        <v>41</v>
      </c>
      <c r="V1057" s="37">
        <v>8232</v>
      </c>
      <c r="W1057" s="40" t="s">
        <v>2740</v>
      </c>
      <c r="X1057" s="40" t="s">
        <v>2741</v>
      </c>
      <c r="Y1057" s="40" t="s">
        <v>39</v>
      </c>
      <c r="Z1057" s="40" t="s">
        <v>39</v>
      </c>
      <c r="AA1057" s="41"/>
      <c r="AB1057" s="40" t="s">
        <v>85</v>
      </c>
      <c r="AC1057" s="10" t="str">
        <f>VLOOKUP(Data!$AB1057,Name!$B:$F,2,FALSE)</f>
        <v>IT Support</v>
      </c>
      <c r="AD1057" s="10" t="str">
        <f>VLOOKUP(Data!$AB1057,Name!$B:$F,3,FALSE)</f>
        <v>Point IT</v>
      </c>
      <c r="AE1057" s="10" t="str">
        <f>VLOOKUP(Data!$AB1057,Name!$B:$F,4,FALSE)</f>
        <v>Second tier</v>
      </c>
      <c r="AF1057" s="10" t="str">
        <f>VLOOKUP(Data!$AB1057,Name!$B:$F,5,FALSE)</f>
        <v>Onsite</v>
      </c>
      <c r="AG1057" s="40" t="s">
        <v>47</v>
      </c>
      <c r="AH1057" s="40" t="s">
        <v>216</v>
      </c>
      <c r="AI1057" s="40" t="s">
        <v>182</v>
      </c>
      <c r="AJ1057" s="40" t="s">
        <v>4139</v>
      </c>
      <c r="AK1057" s="40" t="s">
        <v>736</v>
      </c>
      <c r="AL1057" s="46"/>
      <c r="AM1057" s="40" t="s">
        <v>39</v>
      </c>
      <c r="AN1057" s="40" t="s">
        <v>53</v>
      </c>
      <c r="AO1057" s="47">
        <v>0</v>
      </c>
      <c r="AP1057" s="41">
        <v>44832.307488425926</v>
      </c>
      <c r="AQ1057" s="48" t="s">
        <v>56</v>
      </c>
      <c r="AR1057">
        <f t="shared" si="67"/>
        <v>13</v>
      </c>
      <c r="AS1057" s="35">
        <v>0.57500000000000007</v>
      </c>
    </row>
    <row r="1058" spans="1:45" ht="24" hidden="1" customHeight="1">
      <c r="A1058" s="10" t="s">
        <v>35</v>
      </c>
      <c r="B1058" s="10" t="s">
        <v>329</v>
      </c>
      <c r="C1058" s="10"/>
      <c r="D1058" s="42">
        <v>44830.590277777781</v>
      </c>
      <c r="E1058" s="10">
        <v>2022</v>
      </c>
      <c r="F1058" s="10">
        <f t="shared" si="64"/>
        <v>9</v>
      </c>
      <c r="G1058" s="10">
        <f t="shared" si="65"/>
        <v>26</v>
      </c>
      <c r="H1058" s="50">
        <f t="shared" si="66"/>
        <v>0.59027777777777779</v>
      </c>
      <c r="I1058" s="38" t="s">
        <v>37</v>
      </c>
      <c r="J1058" s="38" t="s">
        <v>4140</v>
      </c>
      <c r="K1058" s="36">
        <v>12187</v>
      </c>
      <c r="L1058" s="39">
        <v>44840.59097222222</v>
      </c>
      <c r="M1058" s="38" t="s">
        <v>38</v>
      </c>
      <c r="N1058" s="38" t="s">
        <v>39</v>
      </c>
      <c r="O1058" s="39"/>
      <c r="P1058" s="38" t="s">
        <v>40</v>
      </c>
      <c r="Q1058" s="38" t="s">
        <v>56</v>
      </c>
      <c r="R1058" s="36">
        <v>1</v>
      </c>
      <c r="S1058" s="38" t="s">
        <v>518</v>
      </c>
      <c r="T1058" s="36">
        <v>0</v>
      </c>
      <c r="U1058" s="38" t="s">
        <v>56</v>
      </c>
      <c r="V1058" s="36">
        <v>8689</v>
      </c>
      <c r="W1058" s="38" t="s">
        <v>1021</v>
      </c>
      <c r="X1058" s="38" t="s">
        <v>4141</v>
      </c>
      <c r="Y1058" s="38" t="s">
        <v>39</v>
      </c>
      <c r="Z1058" s="38" t="s">
        <v>39</v>
      </c>
      <c r="AA1058" s="39"/>
      <c r="AB1058" s="38" t="s">
        <v>215</v>
      </c>
      <c r="AC1058" s="10" t="str">
        <f>VLOOKUP(Data!$AB1058,Name!$B:$F,2,FALSE)</f>
        <v>IT Support</v>
      </c>
      <c r="AD1058" s="10" t="str">
        <f>VLOOKUP(Data!$AB1058,Name!$B:$F,3,FALSE)</f>
        <v>CRA</v>
      </c>
      <c r="AE1058" s="10" t="str">
        <f>VLOOKUP(Data!$AB1058,Name!$B:$F,4,FALSE)</f>
        <v>Second tier</v>
      </c>
      <c r="AF1058" s="10" t="str">
        <f>VLOOKUP(Data!$AB1058,Name!$B:$F,5,FALSE)</f>
        <v>Onsite</v>
      </c>
      <c r="AG1058" s="38" t="s">
        <v>47</v>
      </c>
      <c r="AH1058" s="38" t="s">
        <v>160</v>
      </c>
      <c r="AI1058" s="38" t="s">
        <v>425</v>
      </c>
      <c r="AJ1058" s="38" t="s">
        <v>4142</v>
      </c>
      <c r="AK1058" s="38" t="s">
        <v>4143</v>
      </c>
      <c r="AL1058" s="43"/>
      <c r="AM1058" s="38" t="s">
        <v>39</v>
      </c>
      <c r="AN1058" s="38" t="s">
        <v>53</v>
      </c>
      <c r="AO1058" s="44">
        <v>0</v>
      </c>
      <c r="AP1058" s="39">
        <v>44830.591666666667</v>
      </c>
      <c r="AQ1058" s="45" t="s">
        <v>56</v>
      </c>
      <c r="AR1058">
        <f t="shared" si="67"/>
        <v>14</v>
      </c>
      <c r="AS1058" s="35">
        <v>0.59027777777777779</v>
      </c>
    </row>
    <row r="1059" spans="1:45" ht="24" hidden="1" customHeight="1">
      <c r="A1059" s="10" t="s">
        <v>35</v>
      </c>
      <c r="B1059" s="10" t="s">
        <v>499</v>
      </c>
      <c r="C1059" s="10"/>
      <c r="D1059" s="42">
        <v>44830.593055555553</v>
      </c>
      <c r="E1059" s="10">
        <v>2022</v>
      </c>
      <c r="F1059" s="10">
        <f t="shared" si="64"/>
        <v>9</v>
      </c>
      <c r="G1059" s="10">
        <f t="shared" si="65"/>
        <v>26</v>
      </c>
      <c r="H1059" s="50">
        <f t="shared" si="66"/>
        <v>0.59305555555555556</v>
      </c>
      <c r="I1059" s="40" t="s">
        <v>37</v>
      </c>
      <c r="J1059" s="40" t="s">
        <v>4144</v>
      </c>
      <c r="K1059" s="37">
        <v>12188</v>
      </c>
      <c r="L1059" s="41">
        <v>44841.46875</v>
      </c>
      <c r="M1059" s="40" t="s">
        <v>4145</v>
      </c>
      <c r="N1059" s="40" t="s">
        <v>66</v>
      </c>
      <c r="O1059" s="41">
        <v>44832.717187499999</v>
      </c>
      <c r="P1059" s="40" t="s">
        <v>40</v>
      </c>
      <c r="Q1059" s="40" t="s">
        <v>56</v>
      </c>
      <c r="R1059" s="37">
        <v>1</v>
      </c>
      <c r="S1059" s="40" t="s">
        <v>39</v>
      </c>
      <c r="T1059" s="37">
        <v>1</v>
      </c>
      <c r="U1059" s="40" t="s">
        <v>41</v>
      </c>
      <c r="V1059" s="37">
        <v>6682</v>
      </c>
      <c r="W1059" s="40" t="s">
        <v>826</v>
      </c>
      <c r="X1059" s="40" t="s">
        <v>2442</v>
      </c>
      <c r="Y1059" s="40" t="s">
        <v>39</v>
      </c>
      <c r="Z1059" s="40" t="s">
        <v>39</v>
      </c>
      <c r="AA1059" s="41"/>
      <c r="AB1059" s="40" t="s">
        <v>321</v>
      </c>
      <c r="AC1059" s="10" t="str">
        <f>VLOOKUP(Data!$AB1059,Name!$B:$F,2,FALSE)</f>
        <v>Application Support</v>
      </c>
      <c r="AD1059" s="10" t="str">
        <f>VLOOKUP(Data!$AB1059,Name!$B:$F,3,FALSE)</f>
        <v>CRA</v>
      </c>
      <c r="AE1059" s="10" t="str">
        <f>VLOOKUP(Data!$AB1059,Name!$B:$F,4,FALSE)</f>
        <v>Second tier</v>
      </c>
      <c r="AF1059" s="10" t="str">
        <f>VLOOKUP(Data!$AB1059,Name!$B:$F,5,FALSE)</f>
        <v>Second tier</v>
      </c>
      <c r="AG1059" s="40" t="s">
        <v>47</v>
      </c>
      <c r="AH1059" s="40" t="s">
        <v>160</v>
      </c>
      <c r="AI1059" s="40" t="s">
        <v>502</v>
      </c>
      <c r="AJ1059" s="40" t="s">
        <v>827</v>
      </c>
      <c r="AK1059" s="40" t="s">
        <v>328</v>
      </c>
      <c r="AL1059" s="46"/>
      <c r="AM1059" s="40" t="s">
        <v>39</v>
      </c>
      <c r="AN1059" s="40" t="s">
        <v>50</v>
      </c>
      <c r="AO1059" s="47">
        <v>0</v>
      </c>
      <c r="AP1059" s="41">
        <v>44837.43822916667</v>
      </c>
      <c r="AQ1059" s="48" t="s">
        <v>56</v>
      </c>
      <c r="AR1059">
        <f t="shared" si="67"/>
        <v>14</v>
      </c>
      <c r="AS1059" s="35">
        <v>0.59305555555555556</v>
      </c>
    </row>
    <row r="1060" spans="1:45" ht="24" hidden="1" customHeight="1">
      <c r="A1060" s="10" t="s">
        <v>35</v>
      </c>
      <c r="B1060" s="10" t="s">
        <v>171</v>
      </c>
      <c r="C1060" s="42">
        <v>44830.614583333336</v>
      </c>
      <c r="D1060" s="42">
        <v>44830.593055555553</v>
      </c>
      <c r="E1060" s="10">
        <v>2022</v>
      </c>
      <c r="F1060" s="10">
        <f t="shared" si="64"/>
        <v>9</v>
      </c>
      <c r="G1060" s="10">
        <f t="shared" si="65"/>
        <v>26</v>
      </c>
      <c r="H1060" s="50">
        <f t="shared" si="66"/>
        <v>0.59305555555555556</v>
      </c>
      <c r="I1060" s="38" t="s">
        <v>37</v>
      </c>
      <c r="J1060" s="38" t="s">
        <v>4146</v>
      </c>
      <c r="K1060" s="36">
        <v>12189</v>
      </c>
      <c r="L1060" s="39">
        <v>44840.595289351855</v>
      </c>
      <c r="M1060" s="38" t="s">
        <v>38</v>
      </c>
      <c r="N1060" s="38" t="s">
        <v>39</v>
      </c>
      <c r="O1060" s="39"/>
      <c r="P1060" s="38" t="s">
        <v>40</v>
      </c>
      <c r="Q1060" s="38" t="s">
        <v>56</v>
      </c>
      <c r="R1060" s="36">
        <v>1</v>
      </c>
      <c r="S1060" s="38" t="s">
        <v>42</v>
      </c>
      <c r="T1060" s="36">
        <v>0</v>
      </c>
      <c r="U1060" s="38" t="s">
        <v>56</v>
      </c>
      <c r="V1060" s="36">
        <v>896809554</v>
      </c>
      <c r="W1060" s="38" t="s">
        <v>83</v>
      </c>
      <c r="X1060" s="38" t="s">
        <v>84</v>
      </c>
      <c r="Y1060" s="38" t="s">
        <v>45</v>
      </c>
      <c r="Z1060" s="38" t="s">
        <v>4147</v>
      </c>
      <c r="AA1060" s="39">
        <v>44830.613275462965</v>
      </c>
      <c r="AB1060" s="38" t="s">
        <v>59</v>
      </c>
      <c r="AC1060" s="10" t="str">
        <f>VLOOKUP(Data!$AB1060,Name!$B:$F,2,FALSE)</f>
        <v>PC Team</v>
      </c>
      <c r="AD1060" s="10" t="str">
        <f>VLOOKUP(Data!$AB1060,Name!$B:$F,3,FALSE)</f>
        <v>7Sense (Lenovo)</v>
      </c>
      <c r="AE1060" s="10" t="str">
        <f>VLOOKUP(Data!$AB1060,Name!$B:$F,4,FALSE)</f>
        <v>Second tier</v>
      </c>
      <c r="AF1060" s="10" t="str">
        <f>VLOOKUP(Data!$AB1060,Name!$B:$F,5,FALSE)</f>
        <v>Onsite</v>
      </c>
      <c r="AG1060" s="38" t="s">
        <v>47</v>
      </c>
      <c r="AH1060" s="38" t="s">
        <v>48</v>
      </c>
      <c r="AI1060" s="38" t="s">
        <v>190</v>
      </c>
      <c r="AJ1060" s="38" t="s">
        <v>4148</v>
      </c>
      <c r="AK1060" s="38" t="s">
        <v>521</v>
      </c>
      <c r="AL1060" s="43"/>
      <c r="AM1060" s="38" t="s">
        <v>39</v>
      </c>
      <c r="AN1060" s="38" t="s">
        <v>50</v>
      </c>
      <c r="AO1060" s="44">
        <v>0</v>
      </c>
      <c r="AP1060" s="39">
        <v>44830.614733796298</v>
      </c>
      <c r="AQ1060" s="45" t="s">
        <v>56</v>
      </c>
      <c r="AR1060">
        <f t="shared" si="67"/>
        <v>14</v>
      </c>
      <c r="AS1060" s="35">
        <v>0.59305555555555556</v>
      </c>
    </row>
    <row r="1061" spans="1:45" ht="24" customHeight="1">
      <c r="A1061" s="10" t="s">
        <v>35</v>
      </c>
      <c r="B1061" s="10" t="s">
        <v>1527</v>
      </c>
      <c r="C1061" s="42">
        <v>44833.357638888891</v>
      </c>
      <c r="D1061" s="42">
        <v>44830.598611111112</v>
      </c>
      <c r="E1061" s="10">
        <v>2022</v>
      </c>
      <c r="F1061" s="10">
        <f t="shared" si="64"/>
        <v>9</v>
      </c>
      <c r="G1061" s="10">
        <f t="shared" si="65"/>
        <v>26</v>
      </c>
      <c r="H1061" s="50">
        <f t="shared" si="66"/>
        <v>0.59861111111111109</v>
      </c>
      <c r="I1061" s="40" t="s">
        <v>37</v>
      </c>
      <c r="J1061" s="40" t="s">
        <v>39</v>
      </c>
      <c r="K1061" s="37">
        <v>12190</v>
      </c>
      <c r="L1061" s="41">
        <v>44833.999988425923</v>
      </c>
      <c r="M1061" s="40" t="s">
        <v>38</v>
      </c>
      <c r="N1061" s="40" t="s">
        <v>39</v>
      </c>
      <c r="O1061" s="41"/>
      <c r="P1061" s="40" t="s">
        <v>40</v>
      </c>
      <c r="Q1061" s="40" t="s">
        <v>56</v>
      </c>
      <c r="R1061" s="37">
        <v>2</v>
      </c>
      <c r="S1061" s="40" t="s">
        <v>119</v>
      </c>
      <c r="T1061" s="37">
        <v>0</v>
      </c>
      <c r="U1061" s="40" t="s">
        <v>41</v>
      </c>
      <c r="V1061" s="37">
        <v>6733</v>
      </c>
      <c r="W1061" s="40" t="s">
        <v>307</v>
      </c>
      <c r="X1061" s="40" t="s">
        <v>4149</v>
      </c>
      <c r="Y1061" s="40" t="s">
        <v>45</v>
      </c>
      <c r="Z1061" s="40" t="s">
        <v>4150</v>
      </c>
      <c r="AA1061" s="41">
        <v>44833.358275462961</v>
      </c>
      <c r="AB1061" s="40" t="s">
        <v>96</v>
      </c>
      <c r="AC1061" s="10" t="str">
        <f>VLOOKUP(Data!$AB1061,Name!$B:$F,2,FALSE)</f>
        <v>E-sarabun</v>
      </c>
      <c r="AD1061" s="10" t="str">
        <f>VLOOKUP(Data!$AB1061,Name!$B:$F,3,FALSE)</f>
        <v>CRA</v>
      </c>
      <c r="AE1061" s="10" t="str">
        <f>VLOOKUP(Data!$AB1061,Name!$B:$F,4,FALSE)</f>
        <v>Second tier</v>
      </c>
      <c r="AF1061" s="10" t="str">
        <f>VLOOKUP(Data!$AB1061,Name!$B:$F,5,FALSE)</f>
        <v>Second tier</v>
      </c>
      <c r="AG1061" s="40" t="s">
        <v>47</v>
      </c>
      <c r="AH1061" s="40" t="s">
        <v>48</v>
      </c>
      <c r="AI1061" s="40" t="s">
        <v>97</v>
      </c>
      <c r="AJ1061" s="40" t="s">
        <v>4151</v>
      </c>
      <c r="AK1061" s="40" t="s">
        <v>123</v>
      </c>
      <c r="AL1061" s="46"/>
      <c r="AM1061" s="40" t="s">
        <v>39</v>
      </c>
      <c r="AN1061" s="40" t="s">
        <v>53</v>
      </c>
      <c r="AO1061" s="47">
        <v>0</v>
      </c>
      <c r="AP1061" s="41">
        <v>44833.358275462961</v>
      </c>
      <c r="AQ1061" s="48" t="s">
        <v>56</v>
      </c>
      <c r="AR1061">
        <f t="shared" si="67"/>
        <v>14</v>
      </c>
      <c r="AS1061" s="35">
        <v>0.59861111111111109</v>
      </c>
    </row>
    <row r="1062" spans="1:45" ht="24" hidden="1" customHeight="1">
      <c r="A1062" s="10" t="s">
        <v>35</v>
      </c>
      <c r="B1062" s="10" t="s">
        <v>73</v>
      </c>
      <c r="C1062" s="42">
        <v>44830.681944444441</v>
      </c>
      <c r="D1062" s="42">
        <v>44830.611805555556</v>
      </c>
      <c r="E1062" s="10">
        <v>2022</v>
      </c>
      <c r="F1062" s="10">
        <f t="shared" si="64"/>
        <v>9</v>
      </c>
      <c r="G1062" s="10">
        <f t="shared" si="65"/>
        <v>26</v>
      </c>
      <c r="H1062" s="50">
        <f t="shared" si="66"/>
        <v>0.6118055555555556</v>
      </c>
      <c r="I1062" s="38" t="s">
        <v>37</v>
      </c>
      <c r="J1062" s="38" t="s">
        <v>4152</v>
      </c>
      <c r="K1062" s="36">
        <v>12191</v>
      </c>
      <c r="L1062" s="39">
        <v>44833.499745370369</v>
      </c>
      <c r="M1062" s="38" t="s">
        <v>38</v>
      </c>
      <c r="N1062" s="38" t="s">
        <v>39</v>
      </c>
      <c r="O1062" s="39"/>
      <c r="P1062" s="38" t="s">
        <v>40</v>
      </c>
      <c r="Q1062" s="38" t="s">
        <v>56</v>
      </c>
      <c r="R1062" s="36">
        <v>1</v>
      </c>
      <c r="S1062" s="38" t="s">
        <v>42</v>
      </c>
      <c r="T1062" s="36">
        <v>0</v>
      </c>
      <c r="U1062" s="38" t="s">
        <v>41</v>
      </c>
      <c r="V1062" s="36">
        <v>8668</v>
      </c>
      <c r="W1062" s="38" t="s">
        <v>225</v>
      </c>
      <c r="X1062" s="38" t="s">
        <v>226</v>
      </c>
      <c r="Y1062" s="38" t="s">
        <v>45</v>
      </c>
      <c r="Z1062" s="38" t="s">
        <v>4153</v>
      </c>
      <c r="AA1062" s="39">
        <v>44830.669606481482</v>
      </c>
      <c r="AB1062" s="38" t="s">
        <v>67</v>
      </c>
      <c r="AC1062" s="10" t="str">
        <f>VLOOKUP(Data!$AB1062,Name!$B:$F,2,FALSE)</f>
        <v>IT Support</v>
      </c>
      <c r="AD1062" s="10" t="str">
        <f>VLOOKUP(Data!$AB1062,Name!$B:$F,3,FALSE)</f>
        <v>Point IT</v>
      </c>
      <c r="AE1062" s="10" t="str">
        <f>VLOOKUP(Data!$AB1062,Name!$B:$F,4,FALSE)</f>
        <v>Second tier</v>
      </c>
      <c r="AF1062" s="10" t="str">
        <f>VLOOKUP(Data!$AB1062,Name!$B:$F,5,FALSE)</f>
        <v>Onsite</v>
      </c>
      <c r="AG1062" s="38" t="s">
        <v>47</v>
      </c>
      <c r="AH1062" s="38" t="s">
        <v>48</v>
      </c>
      <c r="AI1062" s="38" t="s">
        <v>77</v>
      </c>
      <c r="AJ1062" s="38" t="s">
        <v>228</v>
      </c>
      <c r="AK1062" s="38" t="s">
        <v>561</v>
      </c>
      <c r="AL1062" s="43">
        <v>44686</v>
      </c>
      <c r="AM1062" s="38" t="s">
        <v>39</v>
      </c>
      <c r="AN1062" s="38" t="s">
        <v>50</v>
      </c>
      <c r="AO1062" s="44">
        <v>0</v>
      </c>
      <c r="AP1062" s="39">
        <v>44832.385914351849</v>
      </c>
      <c r="AQ1062" s="45" t="s">
        <v>56</v>
      </c>
      <c r="AR1062">
        <f t="shared" si="67"/>
        <v>14</v>
      </c>
      <c r="AS1062" s="35">
        <v>0.6118055555555556</v>
      </c>
    </row>
    <row r="1063" spans="1:45" ht="24" hidden="1" customHeight="1">
      <c r="A1063" s="10" t="s">
        <v>35</v>
      </c>
      <c r="B1063" s="10" t="s">
        <v>982</v>
      </c>
      <c r="C1063" s="10"/>
      <c r="D1063" s="42">
        <v>44830.611805555556</v>
      </c>
      <c r="E1063" s="10">
        <v>2022</v>
      </c>
      <c r="F1063" s="10">
        <f t="shared" si="64"/>
        <v>9</v>
      </c>
      <c r="G1063" s="10">
        <f t="shared" si="65"/>
        <v>26</v>
      </c>
      <c r="H1063" s="50">
        <f t="shared" si="66"/>
        <v>0.6118055555555556</v>
      </c>
      <c r="I1063" s="40" t="s">
        <v>37</v>
      </c>
      <c r="J1063" s="40" t="s">
        <v>39</v>
      </c>
      <c r="K1063" s="37">
        <v>12192</v>
      </c>
      <c r="L1063" s="41">
        <v>44841.458333333336</v>
      </c>
      <c r="M1063" s="40" t="s">
        <v>38</v>
      </c>
      <c r="N1063" s="40" t="s">
        <v>39</v>
      </c>
      <c r="O1063" s="41"/>
      <c r="P1063" s="40" t="s">
        <v>40</v>
      </c>
      <c r="Q1063" s="40" t="s">
        <v>56</v>
      </c>
      <c r="R1063" s="37">
        <v>1</v>
      </c>
      <c r="S1063" s="40" t="s">
        <v>39</v>
      </c>
      <c r="T1063" s="37">
        <v>0</v>
      </c>
      <c r="U1063" s="40" t="s">
        <v>41</v>
      </c>
      <c r="V1063" s="37">
        <v>6405</v>
      </c>
      <c r="W1063" s="40" t="s">
        <v>382</v>
      </c>
      <c r="X1063" s="40" t="s">
        <v>383</v>
      </c>
      <c r="Y1063" s="40" t="s">
        <v>39</v>
      </c>
      <c r="Z1063" s="40" t="s">
        <v>39</v>
      </c>
      <c r="AA1063" s="41"/>
      <c r="AB1063" s="40" t="s">
        <v>159</v>
      </c>
      <c r="AC1063" s="10" t="str">
        <f>VLOOKUP(Data!$AB1063,Name!$B:$F,2,FALSE)</f>
        <v>Programer</v>
      </c>
      <c r="AD1063" s="10" t="str">
        <f>VLOOKUP(Data!$AB1063,Name!$B:$F,3,FALSE)</f>
        <v>CRA</v>
      </c>
      <c r="AE1063" s="10" t="str">
        <f>VLOOKUP(Data!$AB1063,Name!$B:$F,4,FALSE)</f>
        <v>Second tier</v>
      </c>
      <c r="AF1063" s="10" t="str">
        <f>VLOOKUP(Data!$AB1063,Name!$B:$F,5,FALSE)</f>
        <v>Second tier</v>
      </c>
      <c r="AG1063" s="40" t="s">
        <v>47</v>
      </c>
      <c r="AH1063" s="40" t="s">
        <v>160</v>
      </c>
      <c r="AI1063" s="40" t="s">
        <v>39</v>
      </c>
      <c r="AJ1063" s="40" t="s">
        <v>4154</v>
      </c>
      <c r="AK1063" s="40" t="s">
        <v>1304</v>
      </c>
      <c r="AL1063" s="46"/>
      <c r="AM1063" s="40" t="s">
        <v>39</v>
      </c>
      <c r="AN1063" s="40" t="s">
        <v>53</v>
      </c>
      <c r="AO1063" s="47">
        <v>0</v>
      </c>
      <c r="AP1063" s="41">
        <v>44838.44494212963</v>
      </c>
      <c r="AQ1063" s="48" t="s">
        <v>56</v>
      </c>
      <c r="AR1063">
        <f t="shared" si="67"/>
        <v>14</v>
      </c>
      <c r="AS1063" s="35">
        <v>0.6118055555555556</v>
      </c>
    </row>
    <row r="1064" spans="1:45" ht="24" hidden="1" customHeight="1">
      <c r="A1064" s="10" t="s">
        <v>35</v>
      </c>
      <c r="B1064" s="10" t="s">
        <v>329</v>
      </c>
      <c r="C1064" s="10"/>
      <c r="D1064" s="42">
        <v>44830.614583333336</v>
      </c>
      <c r="E1064" s="10">
        <v>2022</v>
      </c>
      <c r="F1064" s="10">
        <f t="shared" si="64"/>
        <v>9</v>
      </c>
      <c r="G1064" s="10">
        <f t="shared" si="65"/>
        <v>26</v>
      </c>
      <c r="H1064" s="50">
        <f t="shared" si="66"/>
        <v>0.61458333333333337</v>
      </c>
      <c r="I1064" s="38" t="s">
        <v>37</v>
      </c>
      <c r="J1064" s="38" t="s">
        <v>4155</v>
      </c>
      <c r="K1064" s="36">
        <v>12193</v>
      </c>
      <c r="L1064" s="39">
        <v>44840.615636574075</v>
      </c>
      <c r="M1064" s="38" t="s">
        <v>38</v>
      </c>
      <c r="N1064" s="38" t="s">
        <v>39</v>
      </c>
      <c r="O1064" s="39"/>
      <c r="P1064" s="38" t="s">
        <v>40</v>
      </c>
      <c r="Q1064" s="38" t="s">
        <v>56</v>
      </c>
      <c r="R1064" s="36">
        <v>1</v>
      </c>
      <c r="S1064" s="38" t="s">
        <v>102</v>
      </c>
      <c r="T1064" s="36">
        <v>0</v>
      </c>
      <c r="U1064" s="38" t="s">
        <v>56</v>
      </c>
      <c r="V1064" s="36">
        <v>6416</v>
      </c>
      <c r="W1064" s="38" t="s">
        <v>513</v>
      </c>
      <c r="X1064" s="38" t="s">
        <v>514</v>
      </c>
      <c r="Y1064" s="38" t="s">
        <v>39</v>
      </c>
      <c r="Z1064" s="38" t="s">
        <v>39</v>
      </c>
      <c r="AA1064" s="39"/>
      <c r="AB1064" s="38" t="s">
        <v>321</v>
      </c>
      <c r="AC1064" s="10" t="str">
        <f>VLOOKUP(Data!$AB1064,Name!$B:$F,2,FALSE)</f>
        <v>Application Support</v>
      </c>
      <c r="AD1064" s="10" t="str">
        <f>VLOOKUP(Data!$AB1064,Name!$B:$F,3,FALSE)</f>
        <v>CRA</v>
      </c>
      <c r="AE1064" s="10" t="str">
        <f>VLOOKUP(Data!$AB1064,Name!$B:$F,4,FALSE)</f>
        <v>Second tier</v>
      </c>
      <c r="AF1064" s="10" t="str">
        <f>VLOOKUP(Data!$AB1064,Name!$B:$F,5,FALSE)</f>
        <v>Second tier</v>
      </c>
      <c r="AG1064" s="38" t="s">
        <v>47</v>
      </c>
      <c r="AH1064" s="38" t="s">
        <v>160</v>
      </c>
      <c r="AI1064" s="38" t="s">
        <v>330</v>
      </c>
      <c r="AJ1064" s="38" t="s">
        <v>4156</v>
      </c>
      <c r="AK1064" s="38" t="s">
        <v>515</v>
      </c>
      <c r="AL1064" s="43"/>
      <c r="AM1064" s="38" t="s">
        <v>39</v>
      </c>
      <c r="AN1064" s="38" t="s">
        <v>53</v>
      </c>
      <c r="AO1064" s="44">
        <v>0</v>
      </c>
      <c r="AP1064" s="39">
        <v>44838.445497685185</v>
      </c>
      <c r="AQ1064" s="45" t="s">
        <v>56</v>
      </c>
      <c r="AR1064">
        <f t="shared" si="67"/>
        <v>14</v>
      </c>
      <c r="AS1064" s="35">
        <v>0.61458333333333337</v>
      </c>
    </row>
    <row r="1065" spans="1:45" ht="24" hidden="1" customHeight="1">
      <c r="A1065" s="10" t="s">
        <v>35</v>
      </c>
      <c r="B1065" s="10" t="s">
        <v>36</v>
      </c>
      <c r="C1065" s="42">
        <v>44830.7</v>
      </c>
      <c r="D1065" s="42">
        <v>44830.623611111114</v>
      </c>
      <c r="E1065" s="10">
        <v>2022</v>
      </c>
      <c r="F1065" s="10">
        <f t="shared" si="64"/>
        <v>9</v>
      </c>
      <c r="G1065" s="10">
        <f t="shared" si="65"/>
        <v>26</v>
      </c>
      <c r="H1065" s="50">
        <f t="shared" si="66"/>
        <v>0.62361111111111112</v>
      </c>
      <c r="I1065" s="40" t="s">
        <v>37</v>
      </c>
      <c r="J1065" s="40" t="s">
        <v>4157</v>
      </c>
      <c r="K1065" s="37">
        <v>12194</v>
      </c>
      <c r="L1065" s="41">
        <v>44840.631122685183</v>
      </c>
      <c r="M1065" s="40" t="s">
        <v>38</v>
      </c>
      <c r="N1065" s="40" t="s">
        <v>39</v>
      </c>
      <c r="O1065" s="41"/>
      <c r="P1065" s="40" t="s">
        <v>40</v>
      </c>
      <c r="Q1065" s="40" t="s">
        <v>56</v>
      </c>
      <c r="R1065" s="37">
        <v>1</v>
      </c>
      <c r="S1065" s="40" t="s">
        <v>42</v>
      </c>
      <c r="T1065" s="37">
        <v>0</v>
      </c>
      <c r="U1065" s="40" t="s">
        <v>56</v>
      </c>
      <c r="V1065" s="37">
        <v>6569</v>
      </c>
      <c r="W1065" s="40" t="s">
        <v>201</v>
      </c>
      <c r="X1065" s="40" t="s">
        <v>1250</v>
      </c>
      <c r="Y1065" s="40" t="s">
        <v>45</v>
      </c>
      <c r="Z1065" s="40" t="s">
        <v>4158</v>
      </c>
      <c r="AA1065" s="41">
        <v>44830.693425925929</v>
      </c>
      <c r="AB1065" s="40" t="s">
        <v>85</v>
      </c>
      <c r="AC1065" s="10" t="str">
        <f>VLOOKUP(Data!$AB1065,Name!$B:$F,2,FALSE)</f>
        <v>IT Support</v>
      </c>
      <c r="AD1065" s="10" t="str">
        <f>VLOOKUP(Data!$AB1065,Name!$B:$F,3,FALSE)</f>
        <v>Point IT</v>
      </c>
      <c r="AE1065" s="10" t="str">
        <f>VLOOKUP(Data!$AB1065,Name!$B:$F,4,FALSE)</f>
        <v>Second tier</v>
      </c>
      <c r="AF1065" s="10" t="str">
        <f>VLOOKUP(Data!$AB1065,Name!$B:$F,5,FALSE)</f>
        <v>Onsite</v>
      </c>
      <c r="AG1065" s="40" t="s">
        <v>47</v>
      </c>
      <c r="AH1065" s="40" t="s">
        <v>48</v>
      </c>
      <c r="AI1065" s="40" t="s">
        <v>86</v>
      </c>
      <c r="AJ1065" s="40" t="s">
        <v>4159</v>
      </c>
      <c r="AK1065" s="40" t="s">
        <v>630</v>
      </c>
      <c r="AL1065" s="46"/>
      <c r="AM1065" s="40" t="s">
        <v>39</v>
      </c>
      <c r="AN1065" s="40" t="s">
        <v>50</v>
      </c>
      <c r="AO1065" s="47">
        <v>0</v>
      </c>
      <c r="AP1065" s="41">
        <v>44830.700567129628</v>
      </c>
      <c r="AQ1065" s="48" t="s">
        <v>56</v>
      </c>
      <c r="AR1065">
        <f t="shared" si="67"/>
        <v>14</v>
      </c>
      <c r="AS1065" s="35">
        <v>0.62361111111111112</v>
      </c>
    </row>
    <row r="1066" spans="1:45" ht="24" hidden="1" customHeight="1">
      <c r="A1066" s="10" t="s">
        <v>35</v>
      </c>
      <c r="B1066" s="10" t="s">
        <v>178</v>
      </c>
      <c r="C1066" s="42">
        <v>44831.673611111109</v>
      </c>
      <c r="D1066" s="42">
        <v>44830.627083333333</v>
      </c>
      <c r="E1066" s="10">
        <v>2022</v>
      </c>
      <c r="F1066" s="10">
        <f t="shared" si="64"/>
        <v>9</v>
      </c>
      <c r="G1066" s="10">
        <f t="shared" si="65"/>
        <v>26</v>
      </c>
      <c r="H1066" s="50">
        <f t="shared" si="66"/>
        <v>0.62708333333333333</v>
      </c>
      <c r="I1066" s="38" t="s">
        <v>37</v>
      </c>
      <c r="J1066" s="38" t="s">
        <v>39</v>
      </c>
      <c r="K1066" s="36">
        <v>12195</v>
      </c>
      <c r="L1066" s="39">
        <v>44834.441828703704</v>
      </c>
      <c r="M1066" s="38" t="s">
        <v>38</v>
      </c>
      <c r="N1066" s="38" t="s">
        <v>39</v>
      </c>
      <c r="O1066" s="39"/>
      <c r="P1066" s="38" t="s">
        <v>40</v>
      </c>
      <c r="Q1066" s="38" t="s">
        <v>56</v>
      </c>
      <c r="R1066" s="36">
        <v>1</v>
      </c>
      <c r="S1066" s="38" t="s">
        <v>490</v>
      </c>
      <c r="T1066" s="36">
        <v>0</v>
      </c>
      <c r="U1066" s="38" t="s">
        <v>41</v>
      </c>
      <c r="V1066" s="36">
        <v>8652</v>
      </c>
      <c r="W1066" s="38" t="s">
        <v>211</v>
      </c>
      <c r="X1066" s="38" t="s">
        <v>2041</v>
      </c>
      <c r="Y1066" s="38" t="s">
        <v>45</v>
      </c>
      <c r="Z1066" s="38" t="s">
        <v>4160</v>
      </c>
      <c r="AA1066" s="39">
        <v>44831.374641203707</v>
      </c>
      <c r="AB1066" s="38" t="s">
        <v>149</v>
      </c>
      <c r="AC1066" s="10" t="str">
        <f>VLOOKUP(Data!$AB1066,Name!$B:$F,2,FALSE)</f>
        <v>Application Support</v>
      </c>
      <c r="AD1066" s="10" t="str">
        <f>VLOOKUP(Data!$AB1066,Name!$B:$F,3,FALSE)</f>
        <v>CRA</v>
      </c>
      <c r="AE1066" s="10" t="str">
        <f>VLOOKUP(Data!$AB1066,Name!$B:$F,4,FALSE)</f>
        <v>Second tier</v>
      </c>
      <c r="AF1066" s="10" t="str">
        <f>VLOOKUP(Data!$AB1066,Name!$B:$F,5,FALSE)</f>
        <v>Second tier</v>
      </c>
      <c r="AG1066" s="38" t="s">
        <v>47</v>
      </c>
      <c r="AH1066" s="38" t="s">
        <v>48</v>
      </c>
      <c r="AI1066" s="38" t="s">
        <v>182</v>
      </c>
      <c r="AJ1066" s="38" t="s">
        <v>2304</v>
      </c>
      <c r="AK1066" s="38" t="s">
        <v>1256</v>
      </c>
      <c r="AL1066" s="43"/>
      <c r="AM1066" s="38" t="s">
        <v>39</v>
      </c>
      <c r="AN1066" s="38" t="s">
        <v>53</v>
      </c>
      <c r="AO1066" s="44">
        <v>0</v>
      </c>
      <c r="AP1066" s="39">
        <v>44831.673773148148</v>
      </c>
      <c r="AQ1066" s="45" t="s">
        <v>56</v>
      </c>
      <c r="AR1066">
        <f t="shared" si="67"/>
        <v>15</v>
      </c>
      <c r="AS1066" s="35">
        <v>0.62708333333333333</v>
      </c>
    </row>
    <row r="1067" spans="1:45" ht="24" customHeight="1">
      <c r="A1067" s="10" t="s">
        <v>35</v>
      </c>
      <c r="B1067" s="10" t="s">
        <v>1527</v>
      </c>
      <c r="C1067" s="42">
        <v>44830.629166666666</v>
      </c>
      <c r="D1067" s="42">
        <v>44830.628472222219</v>
      </c>
      <c r="E1067" s="10">
        <v>2022</v>
      </c>
      <c r="F1067" s="10">
        <f t="shared" si="64"/>
        <v>9</v>
      </c>
      <c r="G1067" s="10">
        <f t="shared" si="65"/>
        <v>26</v>
      </c>
      <c r="H1067" s="50">
        <f t="shared" si="66"/>
        <v>0.62847222222222221</v>
      </c>
      <c r="I1067" s="40" t="s">
        <v>37</v>
      </c>
      <c r="J1067" s="40" t="s">
        <v>4161</v>
      </c>
      <c r="K1067" s="37">
        <v>12196</v>
      </c>
      <c r="L1067" s="41">
        <v>44840.698344907411</v>
      </c>
      <c r="M1067" s="40" t="s">
        <v>38</v>
      </c>
      <c r="N1067" s="40" t="s">
        <v>39</v>
      </c>
      <c r="O1067" s="41"/>
      <c r="P1067" s="40" t="s">
        <v>40</v>
      </c>
      <c r="Q1067" s="40" t="s">
        <v>41</v>
      </c>
      <c r="R1067" s="37">
        <v>1</v>
      </c>
      <c r="S1067" s="40" t="s">
        <v>42</v>
      </c>
      <c r="T1067" s="37">
        <v>0</v>
      </c>
      <c r="U1067" s="40" t="s">
        <v>41</v>
      </c>
      <c r="V1067" s="37">
        <v>642175520</v>
      </c>
      <c r="W1067" s="40" t="s">
        <v>194</v>
      </c>
      <c r="X1067" s="40" t="s">
        <v>195</v>
      </c>
      <c r="Y1067" s="40" t="s">
        <v>45</v>
      </c>
      <c r="Z1067" s="40" t="s">
        <v>4162</v>
      </c>
      <c r="AA1067" s="41">
        <v>44830.629537037035</v>
      </c>
      <c r="AB1067" s="40" t="s">
        <v>196</v>
      </c>
      <c r="AC1067" s="10" t="str">
        <f>VLOOKUP(Data!$AB1067,Name!$B:$F,2,FALSE)</f>
        <v>Application Support</v>
      </c>
      <c r="AD1067" s="10" t="str">
        <f>VLOOKUP(Data!$AB1067,Name!$B:$F,3,FALSE)</f>
        <v>CRA</v>
      </c>
      <c r="AE1067" s="10" t="str">
        <f>VLOOKUP(Data!$AB1067,Name!$B:$F,4,FALSE)</f>
        <v>Second tier</v>
      </c>
      <c r="AF1067" s="10" t="str">
        <f>VLOOKUP(Data!$AB1067,Name!$B:$F,5,FALSE)</f>
        <v>Second tier</v>
      </c>
      <c r="AG1067" s="40" t="s">
        <v>52</v>
      </c>
      <c r="AH1067" s="40" t="s">
        <v>48</v>
      </c>
      <c r="AI1067" s="40" t="s">
        <v>39</v>
      </c>
      <c r="AJ1067" s="40" t="s">
        <v>4093</v>
      </c>
      <c r="AK1067" s="40" t="s">
        <v>538</v>
      </c>
      <c r="AL1067" s="46"/>
      <c r="AM1067" s="40" t="s">
        <v>39</v>
      </c>
      <c r="AN1067" s="40" t="s">
        <v>50</v>
      </c>
      <c r="AO1067" s="47">
        <v>0</v>
      </c>
      <c r="AP1067" s="41">
        <v>44838.448344907411</v>
      </c>
      <c r="AQ1067" s="48" t="s">
        <v>41</v>
      </c>
      <c r="AR1067">
        <f t="shared" si="67"/>
        <v>15</v>
      </c>
      <c r="AS1067" s="35">
        <v>0.62847222222222221</v>
      </c>
    </row>
    <row r="1068" spans="1:45" ht="24" customHeight="1">
      <c r="A1068" s="10" t="s">
        <v>35</v>
      </c>
      <c r="B1068" s="10" t="s">
        <v>1527</v>
      </c>
      <c r="C1068" s="42">
        <v>44830.630555555559</v>
      </c>
      <c r="D1068" s="42">
        <v>44830.630555555559</v>
      </c>
      <c r="E1068" s="10">
        <v>2022</v>
      </c>
      <c r="F1068" s="10">
        <f t="shared" si="64"/>
        <v>9</v>
      </c>
      <c r="G1068" s="10">
        <f t="shared" si="65"/>
        <v>26</v>
      </c>
      <c r="H1068" s="50">
        <f t="shared" si="66"/>
        <v>0.63055555555555554</v>
      </c>
      <c r="I1068" s="38" t="s">
        <v>37</v>
      </c>
      <c r="J1068" s="38" t="s">
        <v>4163</v>
      </c>
      <c r="K1068" s="36">
        <v>12197</v>
      </c>
      <c r="L1068" s="39">
        <v>44833.512291666666</v>
      </c>
      <c r="M1068" s="38" t="s">
        <v>38</v>
      </c>
      <c r="N1068" s="38" t="s">
        <v>39</v>
      </c>
      <c r="O1068" s="39"/>
      <c r="P1068" s="38" t="s">
        <v>40</v>
      </c>
      <c r="Q1068" s="38" t="s">
        <v>41</v>
      </c>
      <c r="R1068" s="36">
        <v>1</v>
      </c>
      <c r="S1068" s="38" t="s">
        <v>42</v>
      </c>
      <c r="T1068" s="36">
        <v>0</v>
      </c>
      <c r="U1068" s="38" t="s">
        <v>41</v>
      </c>
      <c r="V1068" s="36">
        <v>642175520</v>
      </c>
      <c r="W1068" s="38" t="s">
        <v>194</v>
      </c>
      <c r="X1068" s="38" t="s">
        <v>195</v>
      </c>
      <c r="Y1068" s="38" t="s">
        <v>45</v>
      </c>
      <c r="Z1068" s="38" t="s">
        <v>891</v>
      </c>
      <c r="AA1068" s="39">
        <v>44830.631145833337</v>
      </c>
      <c r="AB1068" s="38" t="s">
        <v>196</v>
      </c>
      <c r="AC1068" s="10" t="str">
        <f>VLOOKUP(Data!$AB1068,Name!$B:$F,2,FALSE)</f>
        <v>Application Support</v>
      </c>
      <c r="AD1068" s="10" t="str">
        <f>VLOOKUP(Data!$AB1068,Name!$B:$F,3,FALSE)</f>
        <v>CRA</v>
      </c>
      <c r="AE1068" s="10" t="str">
        <f>VLOOKUP(Data!$AB1068,Name!$B:$F,4,FALSE)</f>
        <v>Second tier</v>
      </c>
      <c r="AF1068" s="10" t="str">
        <f>VLOOKUP(Data!$AB1068,Name!$B:$F,5,FALSE)</f>
        <v>Second tier</v>
      </c>
      <c r="AG1068" s="38" t="s">
        <v>282</v>
      </c>
      <c r="AH1068" s="38" t="s">
        <v>48</v>
      </c>
      <c r="AI1068" s="38" t="s">
        <v>197</v>
      </c>
      <c r="AJ1068" s="38" t="s">
        <v>4164</v>
      </c>
      <c r="AK1068" s="38" t="s">
        <v>538</v>
      </c>
      <c r="AL1068" s="43"/>
      <c r="AM1068" s="38" t="s">
        <v>39</v>
      </c>
      <c r="AN1068" s="38" t="s">
        <v>50</v>
      </c>
      <c r="AO1068" s="44">
        <v>0</v>
      </c>
      <c r="AP1068" s="39">
        <v>44830.637291666666</v>
      </c>
      <c r="AQ1068" s="45" t="s">
        <v>41</v>
      </c>
      <c r="AR1068">
        <f t="shared" si="67"/>
        <v>15</v>
      </c>
      <c r="AS1068" s="35">
        <v>0.63055555555555554</v>
      </c>
    </row>
    <row r="1069" spans="1:45" ht="24" customHeight="1">
      <c r="A1069" s="10" t="s">
        <v>35</v>
      </c>
      <c r="B1069" s="10" t="s">
        <v>1527</v>
      </c>
      <c r="C1069" s="42">
        <v>44830.636111111111</v>
      </c>
      <c r="D1069" s="42">
        <v>44830.635416666664</v>
      </c>
      <c r="E1069" s="10">
        <v>2022</v>
      </c>
      <c r="F1069" s="10">
        <f t="shared" si="64"/>
        <v>9</v>
      </c>
      <c r="G1069" s="10">
        <f t="shared" si="65"/>
        <v>26</v>
      </c>
      <c r="H1069" s="50">
        <f t="shared" si="66"/>
        <v>0.63541666666666663</v>
      </c>
      <c r="I1069" s="40" t="s">
        <v>37</v>
      </c>
      <c r="J1069" s="40" t="s">
        <v>4165</v>
      </c>
      <c r="K1069" s="37">
        <v>12198</v>
      </c>
      <c r="L1069" s="41">
        <v>44840.698298611111</v>
      </c>
      <c r="M1069" s="40" t="s">
        <v>38</v>
      </c>
      <c r="N1069" s="40" t="s">
        <v>39</v>
      </c>
      <c r="O1069" s="41"/>
      <c r="P1069" s="40" t="s">
        <v>40</v>
      </c>
      <c r="Q1069" s="40" t="s">
        <v>41</v>
      </c>
      <c r="R1069" s="37">
        <v>1</v>
      </c>
      <c r="S1069" s="40" t="s">
        <v>42</v>
      </c>
      <c r="T1069" s="37">
        <v>0</v>
      </c>
      <c r="U1069" s="40" t="s">
        <v>41</v>
      </c>
      <c r="V1069" s="37">
        <v>642175520</v>
      </c>
      <c r="W1069" s="40" t="s">
        <v>194</v>
      </c>
      <c r="X1069" s="40" t="s">
        <v>195</v>
      </c>
      <c r="Y1069" s="40" t="s">
        <v>45</v>
      </c>
      <c r="Z1069" s="40" t="s">
        <v>835</v>
      </c>
      <c r="AA1069" s="41">
        <v>44830.636273148149</v>
      </c>
      <c r="AB1069" s="40" t="s">
        <v>196</v>
      </c>
      <c r="AC1069" s="10" t="str">
        <f>VLOOKUP(Data!$AB1069,Name!$B:$F,2,FALSE)</f>
        <v>Application Support</v>
      </c>
      <c r="AD1069" s="10" t="str">
        <f>VLOOKUP(Data!$AB1069,Name!$B:$F,3,FALSE)</f>
        <v>CRA</v>
      </c>
      <c r="AE1069" s="10" t="str">
        <f>VLOOKUP(Data!$AB1069,Name!$B:$F,4,FALSE)</f>
        <v>Second tier</v>
      </c>
      <c r="AF1069" s="10" t="str">
        <f>VLOOKUP(Data!$AB1069,Name!$B:$F,5,FALSE)</f>
        <v>Second tier</v>
      </c>
      <c r="AG1069" s="40" t="s">
        <v>52</v>
      </c>
      <c r="AH1069" s="40" t="s">
        <v>48</v>
      </c>
      <c r="AI1069" s="40" t="s">
        <v>197</v>
      </c>
      <c r="AJ1069" s="40" t="s">
        <v>3041</v>
      </c>
      <c r="AK1069" s="40" t="s">
        <v>538</v>
      </c>
      <c r="AL1069" s="46"/>
      <c r="AM1069" s="40" t="s">
        <v>39</v>
      </c>
      <c r="AN1069" s="40" t="s">
        <v>50</v>
      </c>
      <c r="AO1069" s="47">
        <v>0</v>
      </c>
      <c r="AP1069" s="41">
        <v>44838.448298611111</v>
      </c>
      <c r="AQ1069" s="48" t="s">
        <v>41</v>
      </c>
      <c r="AR1069">
        <f t="shared" si="67"/>
        <v>15</v>
      </c>
      <c r="AS1069" s="35">
        <v>0.63541666666666663</v>
      </c>
    </row>
    <row r="1070" spans="1:45" ht="24" hidden="1" customHeight="1">
      <c r="A1070" s="10" t="s">
        <v>35</v>
      </c>
      <c r="B1070" s="10" t="s">
        <v>36</v>
      </c>
      <c r="C1070" s="42">
        <v>44830.658333333333</v>
      </c>
      <c r="D1070" s="42">
        <v>44830.638194444444</v>
      </c>
      <c r="E1070" s="10">
        <v>2022</v>
      </c>
      <c r="F1070" s="10">
        <f t="shared" si="64"/>
        <v>9</v>
      </c>
      <c r="G1070" s="10">
        <f t="shared" si="65"/>
        <v>26</v>
      </c>
      <c r="H1070" s="50">
        <f t="shared" si="66"/>
        <v>0.6381944444444444</v>
      </c>
      <c r="I1070" s="38" t="s">
        <v>37</v>
      </c>
      <c r="J1070" s="38" t="s">
        <v>4166</v>
      </c>
      <c r="K1070" s="36">
        <v>12199</v>
      </c>
      <c r="L1070" s="39">
        <v>44840.643784722219</v>
      </c>
      <c r="M1070" s="38" t="s">
        <v>38</v>
      </c>
      <c r="N1070" s="38" t="s">
        <v>39</v>
      </c>
      <c r="O1070" s="39"/>
      <c r="P1070" s="38" t="s">
        <v>40</v>
      </c>
      <c r="Q1070" s="38" t="s">
        <v>56</v>
      </c>
      <c r="R1070" s="36">
        <v>1</v>
      </c>
      <c r="S1070" s="38" t="s">
        <v>82</v>
      </c>
      <c r="T1070" s="36">
        <v>0</v>
      </c>
      <c r="U1070" s="38" t="s">
        <v>56</v>
      </c>
      <c r="V1070" s="36">
        <v>6241</v>
      </c>
      <c r="W1070" s="38" t="s">
        <v>410</v>
      </c>
      <c r="X1070" s="38" t="s">
        <v>411</v>
      </c>
      <c r="Y1070" s="38" t="s">
        <v>45</v>
      </c>
      <c r="Z1070" s="38" t="s">
        <v>4167</v>
      </c>
      <c r="AA1070" s="39">
        <v>44830.653657407405</v>
      </c>
      <c r="AB1070" s="38" t="s">
        <v>59</v>
      </c>
      <c r="AC1070" s="10" t="str">
        <f>VLOOKUP(Data!$AB1070,Name!$B:$F,2,FALSE)</f>
        <v>PC Team</v>
      </c>
      <c r="AD1070" s="10" t="str">
        <f>VLOOKUP(Data!$AB1070,Name!$B:$F,3,FALSE)</f>
        <v>7Sense (Lenovo)</v>
      </c>
      <c r="AE1070" s="10" t="str">
        <f>VLOOKUP(Data!$AB1070,Name!$B:$F,4,FALSE)</f>
        <v>Second tier</v>
      </c>
      <c r="AF1070" s="10" t="str">
        <f>VLOOKUP(Data!$AB1070,Name!$B:$F,5,FALSE)</f>
        <v>Onsite</v>
      </c>
      <c r="AG1070" s="38" t="s">
        <v>52</v>
      </c>
      <c r="AH1070" s="38" t="s">
        <v>48</v>
      </c>
      <c r="AI1070" s="38" t="s">
        <v>298</v>
      </c>
      <c r="AJ1070" s="38" t="s">
        <v>4168</v>
      </c>
      <c r="AK1070" s="38" t="s">
        <v>599</v>
      </c>
      <c r="AL1070" s="43"/>
      <c r="AM1070" s="38" t="s">
        <v>39</v>
      </c>
      <c r="AN1070" s="38" t="s">
        <v>50</v>
      </c>
      <c r="AO1070" s="44">
        <v>0</v>
      </c>
      <c r="AP1070" s="39">
        <v>44830.658368055556</v>
      </c>
      <c r="AQ1070" s="45" t="s">
        <v>56</v>
      </c>
      <c r="AR1070">
        <f t="shared" si="67"/>
        <v>15</v>
      </c>
      <c r="AS1070" s="35">
        <v>0.6381944444444444</v>
      </c>
    </row>
    <row r="1071" spans="1:45" ht="24" customHeight="1">
      <c r="A1071" s="10" t="s">
        <v>35</v>
      </c>
      <c r="B1071" s="10" t="s">
        <v>1527</v>
      </c>
      <c r="C1071" s="42">
        <v>44830.663888888892</v>
      </c>
      <c r="D1071" s="42">
        <v>44830.643055555556</v>
      </c>
      <c r="E1071" s="10">
        <v>2022</v>
      </c>
      <c r="F1071" s="10">
        <f t="shared" si="64"/>
        <v>9</v>
      </c>
      <c r="G1071" s="10">
        <f t="shared" si="65"/>
        <v>26</v>
      </c>
      <c r="H1071" s="50">
        <f t="shared" si="66"/>
        <v>0.6430555555555556</v>
      </c>
      <c r="I1071" s="40" t="s">
        <v>37</v>
      </c>
      <c r="J1071" s="40" t="s">
        <v>4169</v>
      </c>
      <c r="K1071" s="37">
        <v>12200</v>
      </c>
      <c r="L1071" s="41">
        <v>44840.644166666665</v>
      </c>
      <c r="M1071" s="40" t="s">
        <v>38</v>
      </c>
      <c r="N1071" s="40" t="s">
        <v>39</v>
      </c>
      <c r="O1071" s="41"/>
      <c r="P1071" s="40" t="s">
        <v>40</v>
      </c>
      <c r="Q1071" s="40" t="s">
        <v>56</v>
      </c>
      <c r="R1071" s="37">
        <v>1</v>
      </c>
      <c r="S1071" s="40" t="s">
        <v>453</v>
      </c>
      <c r="T1071" s="37">
        <v>0</v>
      </c>
      <c r="U1071" s="40" t="s">
        <v>56</v>
      </c>
      <c r="V1071" s="37">
        <v>6109</v>
      </c>
      <c r="W1071" s="40" t="s">
        <v>1110</v>
      </c>
      <c r="X1071" s="40" t="s">
        <v>2749</v>
      </c>
      <c r="Y1071" s="40" t="s">
        <v>45</v>
      </c>
      <c r="Z1071" s="40" t="s">
        <v>4170</v>
      </c>
      <c r="AA1071" s="41">
        <v>44830.663888888892</v>
      </c>
      <c r="AB1071" s="40" t="s">
        <v>321</v>
      </c>
      <c r="AC1071" s="10" t="str">
        <f>VLOOKUP(Data!$AB1071,Name!$B:$F,2,FALSE)</f>
        <v>Application Support</v>
      </c>
      <c r="AD1071" s="10" t="str">
        <f>VLOOKUP(Data!$AB1071,Name!$B:$F,3,FALSE)</f>
        <v>CRA</v>
      </c>
      <c r="AE1071" s="10" t="str">
        <f>VLOOKUP(Data!$AB1071,Name!$B:$F,4,FALSE)</f>
        <v>Second tier</v>
      </c>
      <c r="AF1071" s="10" t="str">
        <f>VLOOKUP(Data!$AB1071,Name!$B:$F,5,FALSE)</f>
        <v>Second tier</v>
      </c>
      <c r="AG1071" s="40" t="s">
        <v>47</v>
      </c>
      <c r="AH1071" s="40" t="s">
        <v>48</v>
      </c>
      <c r="AI1071" s="40" t="s">
        <v>455</v>
      </c>
      <c r="AJ1071" s="40" t="s">
        <v>4171</v>
      </c>
      <c r="AK1071" s="40" t="s">
        <v>1111</v>
      </c>
      <c r="AL1071" s="46"/>
      <c r="AM1071" s="40" t="s">
        <v>39</v>
      </c>
      <c r="AN1071" s="40" t="s">
        <v>50</v>
      </c>
      <c r="AO1071" s="47">
        <v>0</v>
      </c>
      <c r="AP1071" s="41">
        <v>44830.663888888892</v>
      </c>
      <c r="AQ1071" s="48" t="s">
        <v>56</v>
      </c>
      <c r="AR1071">
        <f t="shared" si="67"/>
        <v>15</v>
      </c>
      <c r="AS1071" s="35">
        <v>0.6430555555555556</v>
      </c>
    </row>
    <row r="1072" spans="1:45" ht="24" customHeight="1">
      <c r="A1072" s="10" t="s">
        <v>35</v>
      </c>
      <c r="B1072" s="10" t="s">
        <v>1527</v>
      </c>
      <c r="C1072" s="42">
        <v>44830.68472222222</v>
      </c>
      <c r="D1072" s="42">
        <v>44830.645138888889</v>
      </c>
      <c r="E1072" s="10">
        <v>2022</v>
      </c>
      <c r="F1072" s="10">
        <f t="shared" si="64"/>
        <v>9</v>
      </c>
      <c r="G1072" s="10">
        <f t="shared" si="65"/>
        <v>26</v>
      </c>
      <c r="H1072" s="50">
        <f t="shared" si="66"/>
        <v>0.64513888888888882</v>
      </c>
      <c r="I1072" s="38" t="s">
        <v>37</v>
      </c>
      <c r="J1072" s="38" t="s">
        <v>4172</v>
      </c>
      <c r="K1072" s="36">
        <v>12201</v>
      </c>
      <c r="L1072" s="39">
        <v>44833.523298611108</v>
      </c>
      <c r="M1072" s="38" t="s">
        <v>38</v>
      </c>
      <c r="N1072" s="38" t="s">
        <v>39</v>
      </c>
      <c r="O1072" s="39"/>
      <c r="P1072" s="38" t="s">
        <v>40</v>
      </c>
      <c r="Q1072" s="38" t="s">
        <v>56</v>
      </c>
      <c r="R1072" s="36">
        <v>2</v>
      </c>
      <c r="S1072" s="38" t="s">
        <v>42</v>
      </c>
      <c r="T1072" s="36">
        <v>0</v>
      </c>
      <c r="U1072" s="38" t="s">
        <v>41</v>
      </c>
      <c r="V1072" s="36">
        <v>6023</v>
      </c>
      <c r="W1072" s="38" t="s">
        <v>438</v>
      </c>
      <c r="X1072" s="38" t="s">
        <v>439</v>
      </c>
      <c r="Y1072" s="38" t="s">
        <v>45</v>
      </c>
      <c r="Z1072" s="38" t="s">
        <v>2712</v>
      </c>
      <c r="AA1072" s="39">
        <v>44830.682511574072</v>
      </c>
      <c r="AB1072" s="38" t="s">
        <v>67</v>
      </c>
      <c r="AC1072" s="10" t="str">
        <f>VLOOKUP(Data!$AB1072,Name!$B:$F,2,FALSE)</f>
        <v>IT Support</v>
      </c>
      <c r="AD1072" s="10" t="str">
        <f>VLOOKUP(Data!$AB1072,Name!$B:$F,3,FALSE)</f>
        <v>Point IT</v>
      </c>
      <c r="AE1072" s="10" t="str">
        <f>VLOOKUP(Data!$AB1072,Name!$B:$F,4,FALSE)</f>
        <v>Second tier</v>
      </c>
      <c r="AF1072" s="10" t="str">
        <f>VLOOKUP(Data!$AB1072,Name!$B:$F,5,FALSE)</f>
        <v>Onsite</v>
      </c>
      <c r="AG1072" s="38" t="s">
        <v>47</v>
      </c>
      <c r="AH1072" s="38" t="s">
        <v>48</v>
      </c>
      <c r="AI1072" s="38" t="s">
        <v>107</v>
      </c>
      <c r="AJ1072" s="38" t="s">
        <v>4172</v>
      </c>
      <c r="AK1072" s="38" t="s">
        <v>712</v>
      </c>
      <c r="AL1072" s="43"/>
      <c r="AM1072" s="38" t="s">
        <v>39</v>
      </c>
      <c r="AN1072" s="38" t="s">
        <v>50</v>
      </c>
      <c r="AO1072" s="44">
        <v>0</v>
      </c>
      <c r="AP1072" s="39">
        <v>44830.685104166667</v>
      </c>
      <c r="AQ1072" s="45" t="s">
        <v>56</v>
      </c>
      <c r="AR1072">
        <f t="shared" si="67"/>
        <v>15</v>
      </c>
      <c r="AS1072" s="35">
        <v>0.64513888888888882</v>
      </c>
    </row>
    <row r="1073" spans="1:45" ht="24" hidden="1" customHeight="1">
      <c r="A1073" s="10" t="s">
        <v>35</v>
      </c>
      <c r="B1073" s="10" t="s">
        <v>178</v>
      </c>
      <c r="C1073" s="42">
        <v>44831.674305555556</v>
      </c>
      <c r="D1073" s="42">
        <v>44830.655555555553</v>
      </c>
      <c r="E1073" s="10">
        <v>2022</v>
      </c>
      <c r="F1073" s="10">
        <f t="shared" si="64"/>
        <v>9</v>
      </c>
      <c r="G1073" s="10">
        <f t="shared" si="65"/>
        <v>26</v>
      </c>
      <c r="H1073" s="50">
        <f t="shared" si="66"/>
        <v>0.65555555555555556</v>
      </c>
      <c r="I1073" s="40" t="s">
        <v>37</v>
      </c>
      <c r="J1073" s="40" t="s">
        <v>4173</v>
      </c>
      <c r="K1073" s="37">
        <v>12202</v>
      </c>
      <c r="L1073" s="41">
        <v>44841.360405092593</v>
      </c>
      <c r="M1073" s="40" t="s">
        <v>38</v>
      </c>
      <c r="N1073" s="40" t="s">
        <v>39</v>
      </c>
      <c r="O1073" s="41"/>
      <c r="P1073" s="40" t="s">
        <v>40</v>
      </c>
      <c r="Q1073" s="40" t="s">
        <v>56</v>
      </c>
      <c r="R1073" s="37">
        <v>1</v>
      </c>
      <c r="S1073" s="40" t="s">
        <v>73</v>
      </c>
      <c r="T1073" s="37">
        <v>0</v>
      </c>
      <c r="U1073" s="40" t="s">
        <v>56</v>
      </c>
      <c r="V1073" s="37">
        <v>8733</v>
      </c>
      <c r="W1073" s="40" t="s">
        <v>1083</v>
      </c>
      <c r="X1073" s="40" t="s">
        <v>1084</v>
      </c>
      <c r="Y1073" s="40" t="s">
        <v>45</v>
      </c>
      <c r="Z1073" s="40" t="s">
        <v>4174</v>
      </c>
      <c r="AA1073" s="41">
        <v>44831.594826388886</v>
      </c>
      <c r="AB1073" s="40" t="s">
        <v>72</v>
      </c>
      <c r="AC1073" s="10" t="str">
        <f>VLOOKUP(Data!$AB1073,Name!$B:$F,2,FALSE)</f>
        <v>IT Support</v>
      </c>
      <c r="AD1073" s="10" t="str">
        <f>VLOOKUP(Data!$AB1073,Name!$B:$F,3,FALSE)</f>
        <v>Point IT</v>
      </c>
      <c r="AE1073" s="10" t="str">
        <f>VLOOKUP(Data!$AB1073,Name!$B:$F,4,FALSE)</f>
        <v>Second tier</v>
      </c>
      <c r="AF1073" s="10" t="str">
        <f>VLOOKUP(Data!$AB1073,Name!$B:$F,5,FALSE)</f>
        <v>Onsite</v>
      </c>
      <c r="AG1073" s="40" t="s">
        <v>47</v>
      </c>
      <c r="AH1073" s="40" t="s">
        <v>48</v>
      </c>
      <c r="AI1073" s="40" t="s">
        <v>182</v>
      </c>
      <c r="AJ1073" s="40" t="s">
        <v>4175</v>
      </c>
      <c r="AK1073" s="40" t="s">
        <v>1304</v>
      </c>
      <c r="AL1073" s="46"/>
      <c r="AM1073" s="40" t="s">
        <v>39</v>
      </c>
      <c r="AN1073" s="40" t="s">
        <v>53</v>
      </c>
      <c r="AO1073" s="47">
        <v>0</v>
      </c>
      <c r="AP1073" s="41">
        <v>44831.674293981479</v>
      </c>
      <c r="AQ1073" s="48" t="s">
        <v>56</v>
      </c>
      <c r="AR1073">
        <f t="shared" si="67"/>
        <v>15</v>
      </c>
      <c r="AS1073" s="35">
        <v>0.65555555555555556</v>
      </c>
    </row>
    <row r="1074" spans="1:45" ht="24" hidden="1" customHeight="1">
      <c r="A1074" s="10" t="s">
        <v>35</v>
      </c>
      <c r="B1074" s="10" t="s">
        <v>499</v>
      </c>
      <c r="C1074" s="10"/>
      <c r="D1074" s="42">
        <v>44830.671527777777</v>
      </c>
      <c r="E1074" s="10">
        <v>2022</v>
      </c>
      <c r="F1074" s="10">
        <f t="shared" si="64"/>
        <v>9</v>
      </c>
      <c r="G1074" s="10">
        <f t="shared" si="65"/>
        <v>26</v>
      </c>
      <c r="H1074" s="50">
        <f t="shared" si="66"/>
        <v>0.67152777777777783</v>
      </c>
      <c r="I1074" s="38" t="s">
        <v>37</v>
      </c>
      <c r="J1074" s="38" t="s">
        <v>39</v>
      </c>
      <c r="K1074" s="36">
        <v>12203</v>
      </c>
      <c r="L1074" s="39">
        <v>44839.541666666664</v>
      </c>
      <c r="M1074" s="38" t="s">
        <v>38</v>
      </c>
      <c r="N1074" s="38" t="s">
        <v>39</v>
      </c>
      <c r="O1074" s="39"/>
      <c r="P1074" s="38" t="s">
        <v>40</v>
      </c>
      <c r="Q1074" s="38" t="s">
        <v>56</v>
      </c>
      <c r="R1074" s="36">
        <v>1</v>
      </c>
      <c r="S1074" s="38" t="s">
        <v>452</v>
      </c>
      <c r="T1074" s="36">
        <v>0</v>
      </c>
      <c r="U1074" s="38" t="s">
        <v>41</v>
      </c>
      <c r="V1074" s="36">
        <v>819072726</v>
      </c>
      <c r="W1074" s="38" t="s">
        <v>100</v>
      </c>
      <c r="X1074" s="38" t="s">
        <v>101</v>
      </c>
      <c r="Y1074" s="38" t="s">
        <v>39</v>
      </c>
      <c r="Z1074" s="38" t="s">
        <v>39</v>
      </c>
      <c r="AA1074" s="39"/>
      <c r="AB1074" s="38" t="s">
        <v>227</v>
      </c>
      <c r="AC1074" s="10" t="str">
        <f>VLOOKUP(Data!$AB1074,Name!$B:$F,2,FALSE)</f>
        <v>Programer</v>
      </c>
      <c r="AD1074" s="10" t="str">
        <f>VLOOKUP(Data!$AB1074,Name!$B:$F,3,FALSE)</f>
        <v>CRA</v>
      </c>
      <c r="AE1074" s="10" t="str">
        <f>VLOOKUP(Data!$AB1074,Name!$B:$F,4,FALSE)</f>
        <v>Second tier</v>
      </c>
      <c r="AF1074" s="10" t="str">
        <f>VLOOKUP(Data!$AB1074,Name!$B:$F,5,FALSE)</f>
        <v>Second tier</v>
      </c>
      <c r="AG1074" s="38" t="s">
        <v>47</v>
      </c>
      <c r="AH1074" s="38" t="s">
        <v>160</v>
      </c>
      <c r="AI1074" s="38" t="s">
        <v>502</v>
      </c>
      <c r="AJ1074" s="38" t="s">
        <v>4176</v>
      </c>
      <c r="AK1074" s="38" t="s">
        <v>896</v>
      </c>
      <c r="AL1074" s="43"/>
      <c r="AM1074" s="38" t="s">
        <v>39</v>
      </c>
      <c r="AN1074" s="38" t="s">
        <v>53</v>
      </c>
      <c r="AO1074" s="44">
        <v>0</v>
      </c>
      <c r="AP1074" s="39">
        <v>44833.706076388888</v>
      </c>
      <c r="AQ1074" s="45" t="s">
        <v>56</v>
      </c>
      <c r="AR1074">
        <f t="shared" si="67"/>
        <v>16</v>
      </c>
      <c r="AS1074" s="35">
        <v>0.67152777777777783</v>
      </c>
    </row>
    <row r="1075" spans="1:45" ht="24" hidden="1" customHeight="1">
      <c r="A1075" s="10" t="s">
        <v>35</v>
      </c>
      <c r="B1075" s="10" t="s">
        <v>178</v>
      </c>
      <c r="C1075" s="42">
        <v>44830.706250000003</v>
      </c>
      <c r="D1075" s="42">
        <v>44830.702777777777</v>
      </c>
      <c r="E1075" s="10">
        <v>2022</v>
      </c>
      <c r="F1075" s="10">
        <f t="shared" si="64"/>
        <v>9</v>
      </c>
      <c r="G1075" s="10">
        <f t="shared" si="65"/>
        <v>26</v>
      </c>
      <c r="H1075" s="50">
        <f t="shared" si="66"/>
        <v>0.70277777777777783</v>
      </c>
      <c r="I1075" s="40" t="s">
        <v>37</v>
      </c>
      <c r="J1075" s="40" t="s">
        <v>4177</v>
      </c>
      <c r="K1075" s="37">
        <v>12204</v>
      </c>
      <c r="L1075" s="41">
        <v>44840.703773148147</v>
      </c>
      <c r="M1075" s="40" t="s">
        <v>38</v>
      </c>
      <c r="N1075" s="40" t="s">
        <v>39</v>
      </c>
      <c r="O1075" s="41"/>
      <c r="P1075" s="40" t="s">
        <v>40</v>
      </c>
      <c r="Q1075" s="40" t="s">
        <v>56</v>
      </c>
      <c r="R1075" s="37">
        <v>1</v>
      </c>
      <c r="S1075" s="40" t="s">
        <v>54</v>
      </c>
      <c r="T1075" s="37">
        <v>0</v>
      </c>
      <c r="U1075" s="40" t="s">
        <v>56</v>
      </c>
      <c r="V1075" s="37">
        <v>8888</v>
      </c>
      <c r="W1075" s="40" t="s">
        <v>968</v>
      </c>
      <c r="X1075" s="40" t="s">
        <v>177</v>
      </c>
      <c r="Y1075" s="40" t="s">
        <v>45</v>
      </c>
      <c r="Z1075" s="40" t="s">
        <v>80</v>
      </c>
      <c r="AA1075" s="41">
        <v>44830.706261574072</v>
      </c>
      <c r="AB1075" s="40" t="s">
        <v>89</v>
      </c>
      <c r="AC1075" s="10" t="str">
        <f>VLOOKUP(Data!$AB1075,Name!$B:$F,2,FALSE)</f>
        <v>IT Support</v>
      </c>
      <c r="AD1075" s="10" t="str">
        <f>VLOOKUP(Data!$AB1075,Name!$B:$F,3,FALSE)</f>
        <v>Point IT</v>
      </c>
      <c r="AE1075" s="10" t="str">
        <f>VLOOKUP(Data!$AB1075,Name!$B:$F,4,FALSE)</f>
        <v>Second tier</v>
      </c>
      <c r="AF1075" s="10" t="str">
        <f>VLOOKUP(Data!$AB1075,Name!$B:$F,5,FALSE)</f>
        <v>Onsite</v>
      </c>
      <c r="AG1075" s="40" t="s">
        <v>235</v>
      </c>
      <c r="AH1075" s="40" t="s">
        <v>48</v>
      </c>
      <c r="AI1075" s="40" t="s">
        <v>182</v>
      </c>
      <c r="AJ1075" s="40" t="s">
        <v>3505</v>
      </c>
      <c r="AK1075" s="40" t="s">
        <v>538</v>
      </c>
      <c r="AL1075" s="46"/>
      <c r="AM1075" s="40" t="s">
        <v>39</v>
      </c>
      <c r="AN1075" s="40" t="s">
        <v>53</v>
      </c>
      <c r="AO1075" s="47">
        <v>0</v>
      </c>
      <c r="AP1075" s="41">
        <v>44830.706550925926</v>
      </c>
      <c r="AQ1075" s="48" t="s">
        <v>56</v>
      </c>
      <c r="AR1075">
        <f t="shared" si="67"/>
        <v>16</v>
      </c>
      <c r="AS1075" s="35">
        <v>0.70277777777777783</v>
      </c>
    </row>
    <row r="1076" spans="1:45" ht="24" hidden="1" customHeight="1">
      <c r="A1076" s="10" t="s">
        <v>35</v>
      </c>
      <c r="B1076" s="10" t="s">
        <v>178</v>
      </c>
      <c r="C1076" s="42">
        <v>44830.706250000003</v>
      </c>
      <c r="D1076" s="42">
        <v>44830.70416666667</v>
      </c>
      <c r="E1076" s="10">
        <v>2022</v>
      </c>
      <c r="F1076" s="10">
        <f t="shared" si="64"/>
        <v>9</v>
      </c>
      <c r="G1076" s="10">
        <f t="shared" si="65"/>
        <v>26</v>
      </c>
      <c r="H1076" s="50">
        <f t="shared" si="66"/>
        <v>0.70416666666666661</v>
      </c>
      <c r="I1076" s="38" t="s">
        <v>37</v>
      </c>
      <c r="J1076" s="38" t="s">
        <v>4178</v>
      </c>
      <c r="K1076" s="36">
        <v>12205</v>
      </c>
      <c r="L1076" s="39">
        <v>44840.704687500001</v>
      </c>
      <c r="M1076" s="38" t="s">
        <v>38</v>
      </c>
      <c r="N1076" s="38" t="s">
        <v>39</v>
      </c>
      <c r="O1076" s="39"/>
      <c r="P1076" s="38" t="s">
        <v>40</v>
      </c>
      <c r="Q1076" s="38" t="s">
        <v>56</v>
      </c>
      <c r="R1076" s="36">
        <v>1</v>
      </c>
      <c r="S1076" s="38" t="s">
        <v>54</v>
      </c>
      <c r="T1076" s="36">
        <v>0</v>
      </c>
      <c r="U1076" s="38" t="s">
        <v>56</v>
      </c>
      <c r="V1076" s="36">
        <v>8888</v>
      </c>
      <c r="W1076" s="38" t="s">
        <v>968</v>
      </c>
      <c r="X1076" s="38" t="s">
        <v>177</v>
      </c>
      <c r="Y1076" s="38" t="s">
        <v>45</v>
      </c>
      <c r="Z1076" s="38" t="s">
        <v>4024</v>
      </c>
      <c r="AA1076" s="39">
        <v>44830.70648148148</v>
      </c>
      <c r="AB1076" s="38" t="s">
        <v>89</v>
      </c>
      <c r="AC1076" s="10" t="str">
        <f>VLOOKUP(Data!$AB1076,Name!$B:$F,2,FALSE)</f>
        <v>IT Support</v>
      </c>
      <c r="AD1076" s="10" t="str">
        <f>VLOOKUP(Data!$AB1076,Name!$B:$F,3,FALSE)</f>
        <v>Point IT</v>
      </c>
      <c r="AE1076" s="10" t="str">
        <f>VLOOKUP(Data!$AB1076,Name!$B:$F,4,FALSE)</f>
        <v>Second tier</v>
      </c>
      <c r="AF1076" s="10" t="str">
        <f>VLOOKUP(Data!$AB1076,Name!$B:$F,5,FALSE)</f>
        <v>Onsite</v>
      </c>
      <c r="AG1076" s="38" t="s">
        <v>235</v>
      </c>
      <c r="AH1076" s="38" t="s">
        <v>48</v>
      </c>
      <c r="AI1076" s="38" t="s">
        <v>182</v>
      </c>
      <c r="AJ1076" s="38" t="s">
        <v>3505</v>
      </c>
      <c r="AK1076" s="38" t="s">
        <v>538</v>
      </c>
      <c r="AL1076" s="43"/>
      <c r="AM1076" s="38" t="s">
        <v>39</v>
      </c>
      <c r="AN1076" s="38" t="s">
        <v>53</v>
      </c>
      <c r="AO1076" s="44">
        <v>0</v>
      </c>
      <c r="AP1076" s="39">
        <v>44830.706770833334</v>
      </c>
      <c r="AQ1076" s="45" t="s">
        <v>56</v>
      </c>
      <c r="AR1076">
        <f t="shared" si="67"/>
        <v>16</v>
      </c>
      <c r="AS1076" s="35">
        <v>0.70416666666666661</v>
      </c>
    </row>
    <row r="1077" spans="1:45" ht="24" hidden="1" customHeight="1">
      <c r="A1077" s="10" t="s">
        <v>35</v>
      </c>
      <c r="B1077" s="10" t="s">
        <v>178</v>
      </c>
      <c r="C1077" s="42">
        <v>44830.706944444442</v>
      </c>
      <c r="D1077" s="42">
        <v>44830.704861111109</v>
      </c>
      <c r="E1077" s="10">
        <v>2022</v>
      </c>
      <c r="F1077" s="10">
        <f t="shared" si="64"/>
        <v>9</v>
      </c>
      <c r="G1077" s="10">
        <f t="shared" si="65"/>
        <v>26</v>
      </c>
      <c r="H1077" s="50">
        <f t="shared" si="66"/>
        <v>0.70486111111111116</v>
      </c>
      <c r="I1077" s="40" t="s">
        <v>37</v>
      </c>
      <c r="J1077" s="40" t="s">
        <v>4179</v>
      </c>
      <c r="K1077" s="37">
        <v>12206</v>
      </c>
      <c r="L1077" s="41">
        <v>44840.705706018518</v>
      </c>
      <c r="M1077" s="40" t="s">
        <v>38</v>
      </c>
      <c r="N1077" s="40" t="s">
        <v>39</v>
      </c>
      <c r="O1077" s="41"/>
      <c r="P1077" s="40" t="s">
        <v>40</v>
      </c>
      <c r="Q1077" s="40" t="s">
        <v>56</v>
      </c>
      <c r="R1077" s="37">
        <v>1</v>
      </c>
      <c r="S1077" s="40" t="s">
        <v>54</v>
      </c>
      <c r="T1077" s="37">
        <v>0</v>
      </c>
      <c r="U1077" s="40" t="s">
        <v>56</v>
      </c>
      <c r="V1077" s="37">
        <v>8888</v>
      </c>
      <c r="W1077" s="40" t="s">
        <v>968</v>
      </c>
      <c r="X1077" s="40" t="s">
        <v>177</v>
      </c>
      <c r="Y1077" s="40" t="s">
        <v>45</v>
      </c>
      <c r="Z1077" s="40" t="s">
        <v>3769</v>
      </c>
      <c r="AA1077" s="41">
        <v>44830.706678240742</v>
      </c>
      <c r="AB1077" s="40" t="s">
        <v>89</v>
      </c>
      <c r="AC1077" s="10" t="str">
        <f>VLOOKUP(Data!$AB1077,Name!$B:$F,2,FALSE)</f>
        <v>IT Support</v>
      </c>
      <c r="AD1077" s="10" t="str">
        <f>VLOOKUP(Data!$AB1077,Name!$B:$F,3,FALSE)</f>
        <v>Point IT</v>
      </c>
      <c r="AE1077" s="10" t="str">
        <f>VLOOKUP(Data!$AB1077,Name!$B:$F,4,FALSE)</f>
        <v>Second tier</v>
      </c>
      <c r="AF1077" s="10" t="str">
        <f>VLOOKUP(Data!$AB1077,Name!$B:$F,5,FALSE)</f>
        <v>Onsite</v>
      </c>
      <c r="AG1077" s="40" t="s">
        <v>235</v>
      </c>
      <c r="AH1077" s="40" t="s">
        <v>48</v>
      </c>
      <c r="AI1077" s="40" t="s">
        <v>182</v>
      </c>
      <c r="AJ1077" s="40" t="s">
        <v>3505</v>
      </c>
      <c r="AK1077" s="40" t="s">
        <v>538</v>
      </c>
      <c r="AL1077" s="46"/>
      <c r="AM1077" s="40" t="s">
        <v>39</v>
      </c>
      <c r="AN1077" s="40" t="s">
        <v>53</v>
      </c>
      <c r="AO1077" s="47">
        <v>0</v>
      </c>
      <c r="AP1077" s="41">
        <v>44830.707094907404</v>
      </c>
      <c r="AQ1077" s="48" t="s">
        <v>56</v>
      </c>
      <c r="AR1077">
        <f t="shared" si="67"/>
        <v>16</v>
      </c>
      <c r="AS1077" s="35">
        <v>0.70486111111111116</v>
      </c>
    </row>
    <row r="1078" spans="1:45" ht="24" hidden="1" customHeight="1">
      <c r="A1078" s="10" t="s">
        <v>35</v>
      </c>
      <c r="B1078" s="10" t="s">
        <v>178</v>
      </c>
      <c r="C1078" s="42">
        <v>44830.706944444442</v>
      </c>
      <c r="D1078" s="42">
        <v>44830.705555555556</v>
      </c>
      <c r="E1078" s="10">
        <v>2022</v>
      </c>
      <c r="F1078" s="10">
        <f t="shared" si="64"/>
        <v>9</v>
      </c>
      <c r="G1078" s="10">
        <f t="shared" si="65"/>
        <v>26</v>
      </c>
      <c r="H1078" s="50">
        <f t="shared" si="66"/>
        <v>0.7055555555555556</v>
      </c>
      <c r="I1078" s="38" t="s">
        <v>37</v>
      </c>
      <c r="J1078" s="38" t="s">
        <v>4180</v>
      </c>
      <c r="K1078" s="36">
        <v>12207</v>
      </c>
      <c r="L1078" s="39">
        <v>44840.70652777778</v>
      </c>
      <c r="M1078" s="38" t="s">
        <v>38</v>
      </c>
      <c r="N1078" s="38" t="s">
        <v>39</v>
      </c>
      <c r="O1078" s="39"/>
      <c r="P1078" s="38" t="s">
        <v>40</v>
      </c>
      <c r="Q1078" s="38" t="s">
        <v>56</v>
      </c>
      <c r="R1078" s="36">
        <v>1</v>
      </c>
      <c r="S1078" s="38" t="s">
        <v>54</v>
      </c>
      <c r="T1078" s="36">
        <v>0</v>
      </c>
      <c r="U1078" s="38" t="s">
        <v>56</v>
      </c>
      <c r="V1078" s="36">
        <v>8888</v>
      </c>
      <c r="W1078" s="38" t="s">
        <v>968</v>
      </c>
      <c r="X1078" s="38" t="s">
        <v>177</v>
      </c>
      <c r="Y1078" s="38" t="s">
        <v>45</v>
      </c>
      <c r="Z1078" s="38" t="s">
        <v>2186</v>
      </c>
      <c r="AA1078" s="39">
        <v>44830.70689814815</v>
      </c>
      <c r="AB1078" s="38" t="s">
        <v>89</v>
      </c>
      <c r="AC1078" s="10" t="str">
        <f>VLOOKUP(Data!$AB1078,Name!$B:$F,2,FALSE)</f>
        <v>IT Support</v>
      </c>
      <c r="AD1078" s="10" t="str">
        <f>VLOOKUP(Data!$AB1078,Name!$B:$F,3,FALSE)</f>
        <v>Point IT</v>
      </c>
      <c r="AE1078" s="10" t="str">
        <f>VLOOKUP(Data!$AB1078,Name!$B:$F,4,FALSE)</f>
        <v>Second tier</v>
      </c>
      <c r="AF1078" s="10" t="str">
        <f>VLOOKUP(Data!$AB1078,Name!$B:$F,5,FALSE)</f>
        <v>Onsite</v>
      </c>
      <c r="AG1078" s="38" t="s">
        <v>52</v>
      </c>
      <c r="AH1078" s="38" t="s">
        <v>48</v>
      </c>
      <c r="AI1078" s="38" t="s">
        <v>182</v>
      </c>
      <c r="AJ1078" s="38" t="s">
        <v>3505</v>
      </c>
      <c r="AK1078" s="38" t="s">
        <v>538</v>
      </c>
      <c r="AL1078" s="43"/>
      <c r="AM1078" s="38" t="s">
        <v>39</v>
      </c>
      <c r="AN1078" s="38" t="s">
        <v>53</v>
      </c>
      <c r="AO1078" s="44">
        <v>0</v>
      </c>
      <c r="AP1078" s="39">
        <v>44830.70722222222</v>
      </c>
      <c r="AQ1078" s="45" t="s">
        <v>56</v>
      </c>
      <c r="AR1078">
        <f t="shared" si="67"/>
        <v>16</v>
      </c>
      <c r="AS1078" s="35">
        <v>0.7055555555555556</v>
      </c>
    </row>
    <row r="1079" spans="1:45" ht="24" customHeight="1">
      <c r="A1079" s="10" t="s">
        <v>35</v>
      </c>
      <c r="B1079" s="10" t="s">
        <v>1527</v>
      </c>
      <c r="C1079" s="42">
        <v>44831.388888888891</v>
      </c>
      <c r="D1079" s="42">
        <v>44830.738888888889</v>
      </c>
      <c r="E1079" s="10">
        <v>2022</v>
      </c>
      <c r="F1079" s="10">
        <f t="shared" si="64"/>
        <v>9</v>
      </c>
      <c r="G1079" s="10">
        <f t="shared" si="65"/>
        <v>26</v>
      </c>
      <c r="H1079" s="50">
        <f t="shared" si="66"/>
        <v>0.73888888888888893</v>
      </c>
      <c r="I1079" s="40" t="s">
        <v>37</v>
      </c>
      <c r="J1079" s="40" t="s">
        <v>39</v>
      </c>
      <c r="K1079" s="37">
        <v>12208</v>
      </c>
      <c r="L1079" s="41">
        <v>44833.583819444444</v>
      </c>
      <c r="M1079" s="40" t="s">
        <v>4181</v>
      </c>
      <c r="N1079" s="40" t="s">
        <v>45</v>
      </c>
      <c r="O1079" s="41">
        <v>44831.388645833336</v>
      </c>
      <c r="P1079" s="40" t="s">
        <v>40</v>
      </c>
      <c r="Q1079" s="40" t="s">
        <v>56</v>
      </c>
      <c r="R1079" s="37">
        <v>1</v>
      </c>
      <c r="S1079" s="40" t="s">
        <v>119</v>
      </c>
      <c r="T1079" s="37">
        <v>1</v>
      </c>
      <c r="U1079" s="40" t="s">
        <v>41</v>
      </c>
      <c r="V1079" s="37">
        <v>8759</v>
      </c>
      <c r="W1079" s="40" t="s">
        <v>443</v>
      </c>
      <c r="X1079" s="40" t="s">
        <v>444</v>
      </c>
      <c r="Y1079" s="40" t="s">
        <v>45</v>
      </c>
      <c r="Z1079" s="40" t="s">
        <v>4182</v>
      </c>
      <c r="AA1079" s="41">
        <v>44831.388958333337</v>
      </c>
      <c r="AB1079" s="40" t="s">
        <v>110</v>
      </c>
      <c r="AC1079" s="10" t="str">
        <f>VLOOKUP(Data!$AB1079,Name!$B:$F,2,FALSE)</f>
        <v>E-sarabun</v>
      </c>
      <c r="AD1079" s="10" t="str">
        <f>VLOOKUP(Data!$AB1079,Name!$B:$F,3,FALSE)</f>
        <v>CRA</v>
      </c>
      <c r="AE1079" s="10" t="str">
        <f>VLOOKUP(Data!$AB1079,Name!$B:$F,4,FALSE)</f>
        <v>Second tier</v>
      </c>
      <c r="AF1079" s="10" t="str">
        <f>VLOOKUP(Data!$AB1079,Name!$B:$F,5,FALSE)</f>
        <v>Second tier</v>
      </c>
      <c r="AG1079" s="40" t="s">
        <v>47</v>
      </c>
      <c r="AH1079" s="40" t="s">
        <v>48</v>
      </c>
      <c r="AI1079" s="40" t="s">
        <v>97</v>
      </c>
      <c r="AJ1079" s="40" t="s">
        <v>1277</v>
      </c>
      <c r="AK1079" s="40" t="s">
        <v>328</v>
      </c>
      <c r="AL1079" s="46"/>
      <c r="AM1079" s="40" t="s">
        <v>39</v>
      </c>
      <c r="AN1079" s="40" t="s">
        <v>53</v>
      </c>
      <c r="AO1079" s="47">
        <v>0</v>
      </c>
      <c r="AP1079" s="41">
        <v>44831.388958333337</v>
      </c>
      <c r="AQ1079" s="48" t="s">
        <v>41</v>
      </c>
      <c r="AR1079">
        <f t="shared" si="67"/>
        <v>17</v>
      </c>
      <c r="AS1079" s="35">
        <v>0.73888888888888893</v>
      </c>
    </row>
    <row r="1080" spans="1:45" ht="24" customHeight="1">
      <c r="A1080" s="10" t="s">
        <v>35</v>
      </c>
      <c r="B1080" s="10" t="s">
        <v>1527</v>
      </c>
      <c r="C1080" s="42">
        <v>44834.35833333333</v>
      </c>
      <c r="D1080" s="42">
        <v>44830.780555555553</v>
      </c>
      <c r="E1080" s="10">
        <v>2022</v>
      </c>
      <c r="F1080" s="10">
        <f t="shared" si="64"/>
        <v>9</v>
      </c>
      <c r="G1080" s="10">
        <f t="shared" si="65"/>
        <v>26</v>
      </c>
      <c r="H1080" s="50">
        <f t="shared" si="66"/>
        <v>0.78055555555555556</v>
      </c>
      <c r="I1080" s="38" t="s">
        <v>37</v>
      </c>
      <c r="J1080" s="38" t="s">
        <v>4183</v>
      </c>
      <c r="K1080" s="36">
        <v>12209</v>
      </c>
      <c r="L1080" s="39">
        <v>44838.608831018515</v>
      </c>
      <c r="M1080" s="38" t="s">
        <v>38</v>
      </c>
      <c r="N1080" s="38" t="s">
        <v>45</v>
      </c>
      <c r="O1080" s="39">
        <v>44831.331562500003</v>
      </c>
      <c r="P1080" s="38" t="s">
        <v>40</v>
      </c>
      <c r="Q1080" s="38" t="s">
        <v>41</v>
      </c>
      <c r="R1080" s="36">
        <v>1</v>
      </c>
      <c r="S1080" s="38" t="s">
        <v>453</v>
      </c>
      <c r="T1080" s="36">
        <v>1</v>
      </c>
      <c r="U1080" s="38" t="s">
        <v>41</v>
      </c>
      <c r="V1080" s="36">
        <v>6219</v>
      </c>
      <c r="W1080" s="38" t="s">
        <v>1065</v>
      </c>
      <c r="X1080" s="38" t="s">
        <v>1066</v>
      </c>
      <c r="Y1080" s="38" t="s">
        <v>45</v>
      </c>
      <c r="Z1080" s="38" t="s">
        <v>38</v>
      </c>
      <c r="AA1080" s="39">
        <v>44832.333171296297</v>
      </c>
      <c r="AB1080" s="38" t="s">
        <v>85</v>
      </c>
      <c r="AC1080" s="10" t="str">
        <f>VLOOKUP(Data!$AB1080,Name!$B:$F,2,FALSE)</f>
        <v>IT Support</v>
      </c>
      <c r="AD1080" s="10" t="str">
        <f>VLOOKUP(Data!$AB1080,Name!$B:$F,3,FALSE)</f>
        <v>Point IT</v>
      </c>
      <c r="AE1080" s="10" t="str">
        <f>VLOOKUP(Data!$AB1080,Name!$B:$F,4,FALSE)</f>
        <v>Second tier</v>
      </c>
      <c r="AF1080" s="10" t="str">
        <f>VLOOKUP(Data!$AB1080,Name!$B:$F,5,FALSE)</f>
        <v>Onsite</v>
      </c>
      <c r="AG1080" s="38" t="s">
        <v>47</v>
      </c>
      <c r="AH1080" s="38" t="s">
        <v>48</v>
      </c>
      <c r="AI1080" s="38" t="s">
        <v>455</v>
      </c>
      <c r="AJ1080" s="38" t="s">
        <v>4184</v>
      </c>
      <c r="AK1080" s="38" t="s">
        <v>2168</v>
      </c>
      <c r="AL1080" s="43"/>
      <c r="AM1080" s="38" t="s">
        <v>39</v>
      </c>
      <c r="AN1080" s="38" t="s">
        <v>50</v>
      </c>
      <c r="AO1080" s="44">
        <v>0</v>
      </c>
      <c r="AP1080" s="39">
        <v>44834.358819444446</v>
      </c>
      <c r="AQ1080" s="45" t="s">
        <v>41</v>
      </c>
      <c r="AR1080">
        <f t="shared" si="67"/>
        <v>18</v>
      </c>
      <c r="AS1080" s="35">
        <v>0.78055555555555556</v>
      </c>
    </row>
    <row r="1081" spans="1:45" ht="24" hidden="1" customHeight="1">
      <c r="A1081" s="10" t="s">
        <v>35</v>
      </c>
      <c r="B1081" s="10" t="s">
        <v>73</v>
      </c>
      <c r="C1081" s="10"/>
      <c r="D1081" s="42">
        <v>44831.302083333336</v>
      </c>
      <c r="E1081" s="10">
        <v>2022</v>
      </c>
      <c r="F1081" s="10">
        <f t="shared" si="64"/>
        <v>9</v>
      </c>
      <c r="G1081" s="10">
        <f t="shared" si="65"/>
        <v>27</v>
      </c>
      <c r="H1081" s="50">
        <f t="shared" si="66"/>
        <v>0.30208333333333331</v>
      </c>
      <c r="I1081" s="40" t="s">
        <v>37</v>
      </c>
      <c r="J1081" s="40" t="s">
        <v>4185</v>
      </c>
      <c r="K1081" s="37">
        <v>12210</v>
      </c>
      <c r="L1081" s="41">
        <v>44833.583333333336</v>
      </c>
      <c r="M1081" s="40" t="s">
        <v>38</v>
      </c>
      <c r="N1081" s="40" t="s">
        <v>39</v>
      </c>
      <c r="O1081" s="41"/>
      <c r="P1081" s="40" t="s">
        <v>40</v>
      </c>
      <c r="Q1081" s="40" t="s">
        <v>41</v>
      </c>
      <c r="R1081" s="37">
        <v>1</v>
      </c>
      <c r="S1081" s="40" t="s">
        <v>42</v>
      </c>
      <c r="T1081" s="37">
        <v>0</v>
      </c>
      <c r="U1081" s="40" t="s">
        <v>41</v>
      </c>
      <c r="V1081" s="37">
        <v>5732</v>
      </c>
      <c r="W1081" s="40" t="s">
        <v>3872</v>
      </c>
      <c r="X1081" s="40" t="s">
        <v>3873</v>
      </c>
      <c r="Y1081" s="40" t="s">
        <v>39</v>
      </c>
      <c r="Z1081" s="40" t="s">
        <v>39</v>
      </c>
      <c r="AA1081" s="41"/>
      <c r="AB1081" s="40" t="s">
        <v>72</v>
      </c>
      <c r="AC1081" s="10" t="str">
        <f>VLOOKUP(Data!$AB1081,Name!$B:$F,2,FALSE)</f>
        <v>IT Support</v>
      </c>
      <c r="AD1081" s="10" t="str">
        <f>VLOOKUP(Data!$AB1081,Name!$B:$F,3,FALSE)</f>
        <v>Point IT</v>
      </c>
      <c r="AE1081" s="10" t="str">
        <f>VLOOKUP(Data!$AB1081,Name!$B:$F,4,FALSE)</f>
        <v>Second tier</v>
      </c>
      <c r="AF1081" s="10" t="str">
        <f>VLOOKUP(Data!$AB1081,Name!$B:$F,5,FALSE)</f>
        <v>Onsite</v>
      </c>
      <c r="AG1081" s="40" t="s">
        <v>47</v>
      </c>
      <c r="AH1081" s="40" t="s">
        <v>216</v>
      </c>
      <c r="AI1081" s="40" t="s">
        <v>4186</v>
      </c>
      <c r="AJ1081" s="40" t="s">
        <v>4187</v>
      </c>
      <c r="AK1081" s="40" t="s">
        <v>685</v>
      </c>
      <c r="AL1081" s="46"/>
      <c r="AM1081" s="40" t="s">
        <v>39</v>
      </c>
      <c r="AN1081" s="40" t="s">
        <v>50</v>
      </c>
      <c r="AO1081" s="47">
        <v>0</v>
      </c>
      <c r="AP1081" s="41">
        <v>44831.631145833337</v>
      </c>
      <c r="AQ1081" s="48" t="s">
        <v>41</v>
      </c>
      <c r="AR1081">
        <f t="shared" si="67"/>
        <v>7</v>
      </c>
      <c r="AS1081" s="35">
        <v>0.30208333333333331</v>
      </c>
    </row>
    <row r="1082" spans="1:45" ht="24" hidden="1" customHeight="1">
      <c r="A1082" s="10" t="s">
        <v>35</v>
      </c>
      <c r="B1082" s="10" t="s">
        <v>329</v>
      </c>
      <c r="C1082" s="10"/>
      <c r="D1082" s="42">
        <v>44831.335416666669</v>
      </c>
      <c r="E1082" s="10">
        <v>2022</v>
      </c>
      <c r="F1082" s="10">
        <f t="shared" si="64"/>
        <v>9</v>
      </c>
      <c r="G1082" s="10">
        <f t="shared" si="65"/>
        <v>27</v>
      </c>
      <c r="H1082" s="50">
        <f t="shared" si="66"/>
        <v>0.3354166666666667</v>
      </c>
      <c r="I1082" s="38" t="s">
        <v>37</v>
      </c>
      <c r="J1082" s="38" t="s">
        <v>39</v>
      </c>
      <c r="K1082" s="36">
        <v>12211</v>
      </c>
      <c r="L1082" s="39">
        <v>44833.586006944446</v>
      </c>
      <c r="M1082" s="38" t="s">
        <v>4188</v>
      </c>
      <c r="N1082" s="38" t="s">
        <v>66</v>
      </c>
      <c r="O1082" s="39">
        <v>44832.444108796299</v>
      </c>
      <c r="P1082" s="38" t="s">
        <v>40</v>
      </c>
      <c r="Q1082" s="38" t="s">
        <v>56</v>
      </c>
      <c r="R1082" s="36">
        <v>1</v>
      </c>
      <c r="S1082" s="38" t="s">
        <v>92</v>
      </c>
      <c r="T1082" s="36">
        <v>1</v>
      </c>
      <c r="U1082" s="38" t="s">
        <v>41</v>
      </c>
      <c r="V1082" s="36">
        <v>8185</v>
      </c>
      <c r="W1082" s="38" t="s">
        <v>1462</v>
      </c>
      <c r="X1082" s="38" t="s">
        <v>1463</v>
      </c>
      <c r="Y1082" s="38" t="s">
        <v>39</v>
      </c>
      <c r="Z1082" s="38" t="s">
        <v>39</v>
      </c>
      <c r="AA1082" s="39"/>
      <c r="AB1082" s="38" t="s">
        <v>106</v>
      </c>
      <c r="AC1082" s="10" t="str">
        <f>VLOOKUP(Data!$AB1082,Name!$B:$F,2,FALSE)</f>
        <v>SAP</v>
      </c>
      <c r="AD1082" s="10" t="str">
        <f>VLOOKUP(Data!$AB1082,Name!$B:$F,3,FALSE)</f>
        <v>CRA</v>
      </c>
      <c r="AE1082" s="10" t="str">
        <f>VLOOKUP(Data!$AB1082,Name!$B:$F,4,FALSE)</f>
        <v>Second tier</v>
      </c>
      <c r="AF1082" s="10" t="str">
        <f>VLOOKUP(Data!$AB1082,Name!$B:$F,5,FALSE)</f>
        <v>Second tier</v>
      </c>
      <c r="AG1082" s="38" t="s">
        <v>47</v>
      </c>
      <c r="AH1082" s="38" t="s">
        <v>160</v>
      </c>
      <c r="AI1082" s="38" t="s">
        <v>330</v>
      </c>
      <c r="AJ1082" s="38" t="s">
        <v>1465</v>
      </c>
      <c r="AK1082" s="38" t="s">
        <v>1466</v>
      </c>
      <c r="AL1082" s="43"/>
      <c r="AM1082" s="38" t="s">
        <v>39</v>
      </c>
      <c r="AN1082" s="38" t="s">
        <v>53</v>
      </c>
      <c r="AO1082" s="44">
        <v>0</v>
      </c>
      <c r="AP1082" s="39">
        <v>44832.444108796299</v>
      </c>
      <c r="AQ1082" s="45" t="s">
        <v>56</v>
      </c>
      <c r="AR1082">
        <f t="shared" si="67"/>
        <v>8</v>
      </c>
      <c r="AS1082" s="35">
        <v>0.3354166666666667</v>
      </c>
    </row>
    <row r="1083" spans="1:45" ht="24" customHeight="1">
      <c r="A1083" s="10" t="s">
        <v>35</v>
      </c>
      <c r="B1083" s="10" t="s">
        <v>1527</v>
      </c>
      <c r="C1083" s="10"/>
      <c r="D1083" s="42">
        <v>44831.361805555556</v>
      </c>
      <c r="E1083" s="10">
        <v>2022</v>
      </c>
      <c r="F1083" s="10">
        <f t="shared" si="64"/>
        <v>9</v>
      </c>
      <c r="G1083" s="10">
        <f t="shared" si="65"/>
        <v>27</v>
      </c>
      <c r="H1083" s="50">
        <f t="shared" si="66"/>
        <v>0.36180555555555555</v>
      </c>
      <c r="I1083" s="40" t="s">
        <v>37</v>
      </c>
      <c r="J1083" s="40" t="s">
        <v>4189</v>
      </c>
      <c r="K1083" s="37">
        <v>12212</v>
      </c>
      <c r="L1083" s="41">
        <v>44848.393599537034</v>
      </c>
      <c r="M1083" s="40" t="s">
        <v>38</v>
      </c>
      <c r="N1083" s="40" t="s">
        <v>39</v>
      </c>
      <c r="O1083" s="41"/>
      <c r="P1083" s="40" t="s">
        <v>40</v>
      </c>
      <c r="Q1083" s="40" t="s">
        <v>56</v>
      </c>
      <c r="R1083" s="37">
        <v>1</v>
      </c>
      <c r="S1083" s="40" t="s">
        <v>135</v>
      </c>
      <c r="T1083" s="37">
        <v>0</v>
      </c>
      <c r="U1083" s="40" t="s">
        <v>56</v>
      </c>
      <c r="V1083" s="37">
        <v>6941</v>
      </c>
      <c r="W1083" s="40" t="s">
        <v>4190</v>
      </c>
      <c r="X1083" s="40" t="s">
        <v>4191</v>
      </c>
      <c r="Y1083" s="40" t="s">
        <v>39</v>
      </c>
      <c r="Z1083" s="40" t="s">
        <v>39</v>
      </c>
      <c r="AA1083" s="41"/>
      <c r="AB1083" s="40" t="s">
        <v>259</v>
      </c>
      <c r="AC1083" s="10" t="str">
        <f>VLOOKUP(Data!$AB1083,Name!$B:$F,2,FALSE)</f>
        <v>PMO</v>
      </c>
      <c r="AD1083" s="10" t="str">
        <f>VLOOKUP(Data!$AB1083,Name!$B:$F,3,FALSE)</f>
        <v>CRA</v>
      </c>
      <c r="AE1083" s="10" t="str">
        <f>VLOOKUP(Data!$AB1083,Name!$B:$F,4,FALSE)</f>
        <v>Second tier</v>
      </c>
      <c r="AF1083" s="10" t="str">
        <f>VLOOKUP(Data!$AB1083,Name!$B:$F,5,FALSE)</f>
        <v>Second tier</v>
      </c>
      <c r="AG1083" s="40" t="s">
        <v>282</v>
      </c>
      <c r="AH1083" s="40" t="s">
        <v>216</v>
      </c>
      <c r="AI1083" s="40" t="s">
        <v>505</v>
      </c>
      <c r="AJ1083" s="40" t="s">
        <v>4192</v>
      </c>
      <c r="AK1083" s="40" t="s">
        <v>497</v>
      </c>
      <c r="AL1083" s="46"/>
      <c r="AM1083" s="40" t="s">
        <v>39</v>
      </c>
      <c r="AN1083" s="40" t="s">
        <v>50</v>
      </c>
      <c r="AO1083" s="47">
        <v>0</v>
      </c>
      <c r="AP1083" s="41">
        <v>44838.446377314816</v>
      </c>
      <c r="AQ1083" s="48" t="s">
        <v>56</v>
      </c>
      <c r="AR1083">
        <f t="shared" si="67"/>
        <v>8</v>
      </c>
      <c r="AS1083" s="35">
        <v>0.36180555555555555</v>
      </c>
    </row>
    <row r="1084" spans="1:45" ht="24" customHeight="1">
      <c r="A1084" s="10" t="s">
        <v>35</v>
      </c>
      <c r="B1084" s="10" t="s">
        <v>1527</v>
      </c>
      <c r="C1084" s="42">
        <v>44831.611111111109</v>
      </c>
      <c r="D1084" s="42">
        <v>44831.362500000003</v>
      </c>
      <c r="E1084" s="10">
        <v>2022</v>
      </c>
      <c r="F1084" s="10">
        <f t="shared" si="64"/>
        <v>9</v>
      </c>
      <c r="G1084" s="10">
        <f t="shared" si="65"/>
        <v>27</v>
      </c>
      <c r="H1084" s="50">
        <f t="shared" si="66"/>
        <v>0.36249999999999999</v>
      </c>
      <c r="I1084" s="38" t="s">
        <v>37</v>
      </c>
      <c r="J1084" s="38" t="s">
        <v>4193</v>
      </c>
      <c r="K1084" s="36">
        <v>12213</v>
      </c>
      <c r="L1084" s="39">
        <v>44841.603009259263</v>
      </c>
      <c r="M1084" s="38" t="s">
        <v>38</v>
      </c>
      <c r="N1084" s="38" t="s">
        <v>39</v>
      </c>
      <c r="O1084" s="39"/>
      <c r="P1084" s="38" t="s">
        <v>40</v>
      </c>
      <c r="Q1084" s="38" t="s">
        <v>56</v>
      </c>
      <c r="R1084" s="36">
        <v>1</v>
      </c>
      <c r="S1084" s="38" t="s">
        <v>42</v>
      </c>
      <c r="T1084" s="36">
        <v>0</v>
      </c>
      <c r="U1084" s="38" t="s">
        <v>56</v>
      </c>
      <c r="V1084" s="36">
        <v>6938</v>
      </c>
      <c r="W1084" s="38" t="s">
        <v>4194</v>
      </c>
      <c r="X1084" s="38" t="s">
        <v>4195</v>
      </c>
      <c r="Y1084" s="38" t="s">
        <v>45</v>
      </c>
      <c r="Z1084" s="38" t="s">
        <v>4196</v>
      </c>
      <c r="AA1084" s="39">
        <v>44831.371550925927</v>
      </c>
      <c r="AB1084" s="38" t="s">
        <v>219</v>
      </c>
      <c r="AC1084" s="10" t="str">
        <f>VLOOKUP(Data!$AB1084,Name!$B:$F,2,FALSE)</f>
        <v>IT Support</v>
      </c>
      <c r="AD1084" s="10" t="str">
        <f>VLOOKUP(Data!$AB1084,Name!$B:$F,3,FALSE)</f>
        <v>Point IT</v>
      </c>
      <c r="AE1084" s="10" t="str">
        <f>VLOOKUP(Data!$AB1084,Name!$B:$F,4,FALSE)</f>
        <v>Frist tier</v>
      </c>
      <c r="AF1084" s="10" t="str">
        <f>VLOOKUP(Data!$AB1084,Name!$B:$F,5,FALSE)</f>
        <v>Frist tier</v>
      </c>
      <c r="AG1084" s="38" t="s">
        <v>47</v>
      </c>
      <c r="AH1084" s="38" t="s">
        <v>48</v>
      </c>
      <c r="AI1084" s="38" t="s">
        <v>4197</v>
      </c>
      <c r="AJ1084" s="38" t="s">
        <v>4198</v>
      </c>
      <c r="AK1084" s="38" t="s">
        <v>497</v>
      </c>
      <c r="AL1084" s="43"/>
      <c r="AM1084" s="38" t="s">
        <v>39</v>
      </c>
      <c r="AN1084" s="38" t="s">
        <v>50</v>
      </c>
      <c r="AO1084" s="44">
        <v>0</v>
      </c>
      <c r="AP1084" s="39">
        <v>44831.611342592594</v>
      </c>
      <c r="AQ1084" s="45" t="s">
        <v>56</v>
      </c>
      <c r="AR1084">
        <f t="shared" si="67"/>
        <v>8</v>
      </c>
      <c r="AS1084" s="35">
        <v>0.36249999999999999</v>
      </c>
    </row>
    <row r="1085" spans="1:45" ht="24" hidden="1" customHeight="1">
      <c r="A1085" s="10" t="s">
        <v>35</v>
      </c>
      <c r="B1085" s="10" t="s">
        <v>73</v>
      </c>
      <c r="C1085" s="42">
        <v>44831.611111111109</v>
      </c>
      <c r="D1085" s="42">
        <v>44831.388194444444</v>
      </c>
      <c r="E1085" s="10">
        <v>2022</v>
      </c>
      <c r="F1085" s="10">
        <f t="shared" si="64"/>
        <v>9</v>
      </c>
      <c r="G1085" s="10">
        <f t="shared" si="65"/>
        <v>27</v>
      </c>
      <c r="H1085" s="50">
        <f t="shared" si="66"/>
        <v>0.38819444444444445</v>
      </c>
      <c r="I1085" s="40" t="s">
        <v>37</v>
      </c>
      <c r="J1085" s="40" t="s">
        <v>2111</v>
      </c>
      <c r="K1085" s="37">
        <v>12214</v>
      </c>
      <c r="L1085" s="41">
        <v>44841.594942129632</v>
      </c>
      <c r="M1085" s="40" t="s">
        <v>38</v>
      </c>
      <c r="N1085" s="40" t="s">
        <v>39</v>
      </c>
      <c r="O1085" s="41"/>
      <c r="P1085" s="40" t="s">
        <v>40</v>
      </c>
      <c r="Q1085" s="40" t="s">
        <v>56</v>
      </c>
      <c r="R1085" s="37">
        <v>1</v>
      </c>
      <c r="S1085" s="40" t="s">
        <v>127</v>
      </c>
      <c r="T1085" s="37">
        <v>0</v>
      </c>
      <c r="U1085" s="40" t="s">
        <v>56</v>
      </c>
      <c r="V1085" s="37">
        <v>5762</v>
      </c>
      <c r="W1085" s="40" t="s">
        <v>3749</v>
      </c>
      <c r="X1085" s="40" t="s">
        <v>3750</v>
      </c>
      <c r="Y1085" s="40" t="s">
        <v>45</v>
      </c>
      <c r="Z1085" s="40" t="s">
        <v>4199</v>
      </c>
      <c r="AA1085" s="41">
        <v>44831.405717592592</v>
      </c>
      <c r="AB1085" s="40" t="s">
        <v>58</v>
      </c>
      <c r="AC1085" s="10" t="str">
        <f>VLOOKUP(Data!$AB1085,Name!$B:$F,2,FALSE)</f>
        <v>IT Support</v>
      </c>
      <c r="AD1085" s="10" t="str">
        <f>VLOOKUP(Data!$AB1085,Name!$B:$F,3,FALSE)</f>
        <v>Point IT</v>
      </c>
      <c r="AE1085" s="10" t="str">
        <f>VLOOKUP(Data!$AB1085,Name!$B:$F,4,FALSE)</f>
        <v>Second tier</v>
      </c>
      <c r="AF1085" s="10" t="str">
        <f>VLOOKUP(Data!$AB1085,Name!$B:$F,5,FALSE)</f>
        <v>Onsite</v>
      </c>
      <c r="AG1085" s="40" t="s">
        <v>47</v>
      </c>
      <c r="AH1085" s="40" t="s">
        <v>48</v>
      </c>
      <c r="AI1085" s="40" t="s">
        <v>161</v>
      </c>
      <c r="AJ1085" s="40" t="s">
        <v>2111</v>
      </c>
      <c r="AK1085" s="40" t="s">
        <v>2269</v>
      </c>
      <c r="AL1085" s="46"/>
      <c r="AM1085" s="40" t="s">
        <v>39</v>
      </c>
      <c r="AN1085" s="40" t="s">
        <v>50</v>
      </c>
      <c r="AO1085" s="47">
        <v>0</v>
      </c>
      <c r="AP1085" s="41">
        <v>44831.611608796295</v>
      </c>
      <c r="AQ1085" s="48" t="s">
        <v>56</v>
      </c>
      <c r="AR1085">
        <f t="shared" si="67"/>
        <v>9</v>
      </c>
      <c r="AS1085" s="35">
        <v>0.38819444444444445</v>
      </c>
    </row>
    <row r="1086" spans="1:45" ht="24" customHeight="1">
      <c r="A1086" s="10" t="s">
        <v>35</v>
      </c>
      <c r="B1086" s="10" t="s">
        <v>1527</v>
      </c>
      <c r="C1086" s="42">
        <v>44831.611805555556</v>
      </c>
      <c r="D1086" s="42">
        <v>44831.388888888891</v>
      </c>
      <c r="E1086" s="10">
        <v>2022</v>
      </c>
      <c r="F1086" s="10">
        <f t="shared" si="64"/>
        <v>9</v>
      </c>
      <c r="G1086" s="10">
        <f t="shared" si="65"/>
        <v>27</v>
      </c>
      <c r="H1086" s="50">
        <f t="shared" si="66"/>
        <v>0.3888888888888889</v>
      </c>
      <c r="I1086" s="38" t="s">
        <v>37</v>
      </c>
      <c r="J1086" s="38" t="s">
        <v>4200</v>
      </c>
      <c r="K1086" s="36">
        <v>12215</v>
      </c>
      <c r="L1086" s="39">
        <v>44841.575127314813</v>
      </c>
      <c r="M1086" s="38" t="s">
        <v>38</v>
      </c>
      <c r="N1086" s="38" t="s">
        <v>39</v>
      </c>
      <c r="O1086" s="39"/>
      <c r="P1086" s="38" t="s">
        <v>40</v>
      </c>
      <c r="Q1086" s="38" t="s">
        <v>56</v>
      </c>
      <c r="R1086" s="36">
        <v>1</v>
      </c>
      <c r="S1086" s="38" t="s">
        <v>42</v>
      </c>
      <c r="T1086" s="36">
        <v>0</v>
      </c>
      <c r="U1086" s="38" t="s">
        <v>56</v>
      </c>
      <c r="V1086" s="36">
        <v>6081</v>
      </c>
      <c r="W1086" s="38" t="s">
        <v>1242</v>
      </c>
      <c r="X1086" s="38" t="s">
        <v>1243</v>
      </c>
      <c r="Y1086" s="38" t="s">
        <v>45</v>
      </c>
      <c r="Z1086" s="38" t="s">
        <v>516</v>
      </c>
      <c r="AA1086" s="39">
        <v>44831.426261574074</v>
      </c>
      <c r="AB1086" s="38" t="s">
        <v>58</v>
      </c>
      <c r="AC1086" s="10" t="str">
        <f>VLOOKUP(Data!$AB1086,Name!$B:$F,2,FALSE)</f>
        <v>IT Support</v>
      </c>
      <c r="AD1086" s="10" t="str">
        <f>VLOOKUP(Data!$AB1086,Name!$B:$F,3,FALSE)</f>
        <v>Point IT</v>
      </c>
      <c r="AE1086" s="10" t="str">
        <f>VLOOKUP(Data!$AB1086,Name!$B:$F,4,FALSE)</f>
        <v>Second tier</v>
      </c>
      <c r="AF1086" s="10" t="str">
        <f>VLOOKUP(Data!$AB1086,Name!$B:$F,5,FALSE)</f>
        <v>Onsite</v>
      </c>
      <c r="AG1086" s="38" t="s">
        <v>47</v>
      </c>
      <c r="AH1086" s="38" t="s">
        <v>48</v>
      </c>
      <c r="AI1086" s="38" t="s">
        <v>475</v>
      </c>
      <c r="AJ1086" s="38" t="s">
        <v>4201</v>
      </c>
      <c r="AK1086" s="38" t="s">
        <v>557</v>
      </c>
      <c r="AL1086" s="43"/>
      <c r="AM1086" s="38" t="s">
        <v>39</v>
      </c>
      <c r="AN1086" s="38" t="s">
        <v>50</v>
      </c>
      <c r="AO1086" s="44">
        <v>0</v>
      </c>
      <c r="AP1086" s="39">
        <v>44831.611932870372</v>
      </c>
      <c r="AQ1086" s="45" t="s">
        <v>56</v>
      </c>
      <c r="AR1086">
        <f t="shared" si="67"/>
        <v>9</v>
      </c>
      <c r="AS1086" s="35">
        <v>0.3888888888888889</v>
      </c>
    </row>
    <row r="1087" spans="1:45" ht="24" hidden="1" customHeight="1">
      <c r="A1087" s="10" t="s">
        <v>35</v>
      </c>
      <c r="B1087" s="10" t="s">
        <v>36</v>
      </c>
      <c r="C1087" s="10"/>
      <c r="D1087" s="42">
        <v>44831.39166666667</v>
      </c>
      <c r="E1087" s="10">
        <v>2022</v>
      </c>
      <c r="F1087" s="10">
        <f t="shared" si="64"/>
        <v>9</v>
      </c>
      <c r="G1087" s="10">
        <f t="shared" si="65"/>
        <v>27</v>
      </c>
      <c r="H1087" s="50">
        <f t="shared" si="66"/>
        <v>0.39166666666666666</v>
      </c>
      <c r="I1087" s="40" t="s">
        <v>37</v>
      </c>
      <c r="J1087" s="40" t="s">
        <v>4202</v>
      </c>
      <c r="K1087" s="37">
        <v>12216</v>
      </c>
      <c r="L1087" s="41">
        <v>44841.392256944448</v>
      </c>
      <c r="M1087" s="40" t="s">
        <v>38</v>
      </c>
      <c r="N1087" s="40" t="s">
        <v>39</v>
      </c>
      <c r="O1087" s="41"/>
      <c r="P1087" s="40" t="s">
        <v>40</v>
      </c>
      <c r="Q1087" s="40" t="s">
        <v>56</v>
      </c>
      <c r="R1087" s="37">
        <v>1</v>
      </c>
      <c r="S1087" s="40" t="s">
        <v>42</v>
      </c>
      <c r="T1087" s="37">
        <v>0</v>
      </c>
      <c r="U1087" s="40" t="s">
        <v>56</v>
      </c>
      <c r="V1087" s="37">
        <v>8370</v>
      </c>
      <c r="W1087" s="40" t="s">
        <v>175</v>
      </c>
      <c r="X1087" s="40" t="s">
        <v>176</v>
      </c>
      <c r="Y1087" s="40" t="s">
        <v>39</v>
      </c>
      <c r="Z1087" s="40" t="s">
        <v>39</v>
      </c>
      <c r="AA1087" s="41"/>
      <c r="AB1087" s="40" t="s">
        <v>151</v>
      </c>
      <c r="AC1087" s="10" t="str">
        <f>VLOOKUP(Data!$AB1087,Name!$B:$F,2,FALSE)</f>
        <v>IT Support</v>
      </c>
      <c r="AD1087" s="10" t="str">
        <f>VLOOKUP(Data!$AB1087,Name!$B:$F,3,FALSE)</f>
        <v>Point IT</v>
      </c>
      <c r="AE1087" s="10" t="str">
        <f>VLOOKUP(Data!$AB1087,Name!$B:$F,4,FALSE)</f>
        <v>Second tier</v>
      </c>
      <c r="AF1087" s="10" t="str">
        <f>VLOOKUP(Data!$AB1087,Name!$B:$F,5,FALSE)</f>
        <v>Onsite</v>
      </c>
      <c r="AG1087" s="40" t="s">
        <v>47</v>
      </c>
      <c r="AH1087" s="40" t="s">
        <v>160</v>
      </c>
      <c r="AI1087" s="40" t="s">
        <v>49</v>
      </c>
      <c r="AJ1087" s="40" t="s">
        <v>4203</v>
      </c>
      <c r="AK1087" s="40" t="s">
        <v>1349</v>
      </c>
      <c r="AL1087" s="46"/>
      <c r="AM1087" s="40" t="s">
        <v>39</v>
      </c>
      <c r="AN1087" s="40" t="s">
        <v>50</v>
      </c>
      <c r="AO1087" s="47">
        <v>0</v>
      </c>
      <c r="AP1087" s="41">
        <v>44831.600474537037</v>
      </c>
      <c r="AQ1087" s="48" t="s">
        <v>56</v>
      </c>
      <c r="AR1087">
        <f t="shared" si="67"/>
        <v>9</v>
      </c>
      <c r="AS1087" s="35">
        <v>0.39166666666666666</v>
      </c>
    </row>
    <row r="1088" spans="1:45" ht="24" hidden="1" customHeight="1">
      <c r="A1088" s="10" t="s">
        <v>35</v>
      </c>
      <c r="B1088" s="10" t="s">
        <v>2343</v>
      </c>
      <c r="C1088" s="42">
        <v>44831.666666666664</v>
      </c>
      <c r="D1088" s="42">
        <v>44831.397222222222</v>
      </c>
      <c r="E1088" s="10">
        <v>2022</v>
      </c>
      <c r="F1088" s="10">
        <f t="shared" si="64"/>
        <v>9</v>
      </c>
      <c r="G1088" s="10">
        <f t="shared" si="65"/>
        <v>27</v>
      </c>
      <c r="H1088" s="50">
        <f t="shared" si="66"/>
        <v>0.3972222222222222</v>
      </c>
      <c r="I1088" s="38" t="s">
        <v>37</v>
      </c>
      <c r="J1088" s="38" t="s">
        <v>39</v>
      </c>
      <c r="K1088" s="36">
        <v>12217</v>
      </c>
      <c r="L1088" s="39">
        <v>44841.422488425924</v>
      </c>
      <c r="M1088" s="38" t="s">
        <v>38</v>
      </c>
      <c r="N1088" s="38" t="s">
        <v>39</v>
      </c>
      <c r="O1088" s="39"/>
      <c r="P1088" s="38" t="s">
        <v>40</v>
      </c>
      <c r="Q1088" s="38" t="s">
        <v>56</v>
      </c>
      <c r="R1088" s="36">
        <v>1</v>
      </c>
      <c r="S1088" s="38" t="s">
        <v>39</v>
      </c>
      <c r="T1088" s="36">
        <v>0</v>
      </c>
      <c r="U1088" s="38" t="s">
        <v>56</v>
      </c>
      <c r="V1088" s="36">
        <v>6400</v>
      </c>
      <c r="W1088" s="38" t="s">
        <v>917</v>
      </c>
      <c r="X1088" s="38" t="s">
        <v>918</v>
      </c>
      <c r="Y1088" s="38" t="s">
        <v>45</v>
      </c>
      <c r="Z1088" s="38" t="s">
        <v>4204</v>
      </c>
      <c r="AA1088" s="39">
        <v>44831.641944444447</v>
      </c>
      <c r="AB1088" s="38" t="s">
        <v>67</v>
      </c>
      <c r="AC1088" s="10" t="str">
        <f>VLOOKUP(Data!$AB1088,Name!$B:$F,2,FALSE)</f>
        <v>IT Support</v>
      </c>
      <c r="AD1088" s="10" t="str">
        <f>VLOOKUP(Data!$AB1088,Name!$B:$F,3,FALSE)</f>
        <v>Point IT</v>
      </c>
      <c r="AE1088" s="10" t="str">
        <f>VLOOKUP(Data!$AB1088,Name!$B:$F,4,FALSE)</f>
        <v>Second tier</v>
      </c>
      <c r="AF1088" s="10" t="str">
        <f>VLOOKUP(Data!$AB1088,Name!$B:$F,5,FALSE)</f>
        <v>Onsite</v>
      </c>
      <c r="AG1088" s="38" t="s">
        <v>47</v>
      </c>
      <c r="AH1088" s="38" t="s">
        <v>48</v>
      </c>
      <c r="AI1088" s="38" t="s">
        <v>39</v>
      </c>
      <c r="AJ1088" s="38" t="s">
        <v>4205</v>
      </c>
      <c r="AK1088" s="38" t="s">
        <v>1304</v>
      </c>
      <c r="AL1088" s="43"/>
      <c r="AM1088" s="38" t="s">
        <v>39</v>
      </c>
      <c r="AN1088" s="38" t="s">
        <v>50</v>
      </c>
      <c r="AO1088" s="44">
        <v>0</v>
      </c>
      <c r="AP1088" s="39">
        <v>44831.666932870372</v>
      </c>
      <c r="AQ1088" s="45" t="s">
        <v>56</v>
      </c>
      <c r="AR1088">
        <f t="shared" si="67"/>
        <v>9</v>
      </c>
      <c r="AS1088" s="35">
        <v>0.3972222222222222</v>
      </c>
    </row>
    <row r="1089" spans="1:45" ht="24" customHeight="1">
      <c r="A1089" s="10" t="s">
        <v>35</v>
      </c>
      <c r="B1089" s="10" t="s">
        <v>1527</v>
      </c>
      <c r="C1089" s="42">
        <v>44831.418055555558</v>
      </c>
      <c r="D1089" s="42">
        <v>44831.399305555555</v>
      </c>
      <c r="E1089" s="10">
        <v>2022</v>
      </c>
      <c r="F1089" s="10">
        <f t="shared" si="64"/>
        <v>9</v>
      </c>
      <c r="G1089" s="10">
        <f t="shared" si="65"/>
        <v>27</v>
      </c>
      <c r="H1089" s="50">
        <f t="shared" si="66"/>
        <v>0.39930555555555558</v>
      </c>
      <c r="I1089" s="40" t="s">
        <v>37</v>
      </c>
      <c r="J1089" s="40" t="s">
        <v>4206</v>
      </c>
      <c r="K1089" s="37">
        <v>12218</v>
      </c>
      <c r="L1089" s="41">
        <v>44841.400104166663</v>
      </c>
      <c r="M1089" s="40" t="s">
        <v>38</v>
      </c>
      <c r="N1089" s="40" t="s">
        <v>39</v>
      </c>
      <c r="O1089" s="41"/>
      <c r="P1089" s="40" t="s">
        <v>40</v>
      </c>
      <c r="Q1089" s="40" t="s">
        <v>56</v>
      </c>
      <c r="R1089" s="37">
        <v>2</v>
      </c>
      <c r="S1089" s="40" t="s">
        <v>135</v>
      </c>
      <c r="T1089" s="37">
        <v>0</v>
      </c>
      <c r="U1089" s="40" t="s">
        <v>56</v>
      </c>
      <c r="V1089" s="37">
        <v>6363</v>
      </c>
      <c r="W1089" s="40" t="s">
        <v>689</v>
      </c>
      <c r="X1089" s="40" t="s">
        <v>3428</v>
      </c>
      <c r="Y1089" s="40" t="s">
        <v>45</v>
      </c>
      <c r="Z1089" s="40" t="s">
        <v>624</v>
      </c>
      <c r="AA1089" s="41">
        <v>44831.41815972222</v>
      </c>
      <c r="AB1089" s="40" t="s">
        <v>96</v>
      </c>
      <c r="AC1089" s="10" t="str">
        <f>VLOOKUP(Data!$AB1089,Name!$B:$F,2,FALSE)</f>
        <v>E-sarabun</v>
      </c>
      <c r="AD1089" s="10" t="str">
        <f>VLOOKUP(Data!$AB1089,Name!$B:$F,3,FALSE)</f>
        <v>CRA</v>
      </c>
      <c r="AE1089" s="10" t="str">
        <f>VLOOKUP(Data!$AB1089,Name!$B:$F,4,FALSE)</f>
        <v>Second tier</v>
      </c>
      <c r="AF1089" s="10" t="str">
        <f>VLOOKUP(Data!$AB1089,Name!$B:$F,5,FALSE)</f>
        <v>Second tier</v>
      </c>
      <c r="AG1089" s="40" t="s">
        <v>47</v>
      </c>
      <c r="AH1089" s="40" t="s">
        <v>48</v>
      </c>
      <c r="AI1089" s="40" t="s">
        <v>97</v>
      </c>
      <c r="AJ1089" s="40" t="s">
        <v>4207</v>
      </c>
      <c r="AK1089" s="40" t="s">
        <v>521</v>
      </c>
      <c r="AL1089" s="46"/>
      <c r="AM1089" s="40" t="s">
        <v>39</v>
      </c>
      <c r="AN1089" s="40" t="s">
        <v>53</v>
      </c>
      <c r="AO1089" s="47">
        <v>0</v>
      </c>
      <c r="AP1089" s="41">
        <v>44831.41815972222</v>
      </c>
      <c r="AQ1089" s="48" t="s">
        <v>56</v>
      </c>
      <c r="AR1089">
        <f t="shared" si="67"/>
        <v>9</v>
      </c>
      <c r="AS1089" s="35">
        <v>0.39930555555555558</v>
      </c>
    </row>
    <row r="1090" spans="1:45" ht="24" hidden="1" customHeight="1">
      <c r="A1090" s="10" t="s">
        <v>35</v>
      </c>
      <c r="B1090" s="10" t="s">
        <v>499</v>
      </c>
      <c r="C1090" s="42">
        <v>44831.410416666666</v>
      </c>
      <c r="D1090" s="42">
        <v>44831.404861111114</v>
      </c>
      <c r="E1090" s="10">
        <v>2022</v>
      </c>
      <c r="F1090" s="10">
        <f t="shared" si="64"/>
        <v>9</v>
      </c>
      <c r="G1090" s="10">
        <f t="shared" si="65"/>
        <v>27</v>
      </c>
      <c r="H1090" s="50">
        <f t="shared" si="66"/>
        <v>0.40486111111111112</v>
      </c>
      <c r="I1090" s="38" t="s">
        <v>39</v>
      </c>
      <c r="J1090" s="38" t="s">
        <v>4208</v>
      </c>
      <c r="K1090" s="36">
        <v>12219</v>
      </c>
      <c r="L1090" s="39">
        <v>44831.572060185186</v>
      </c>
      <c r="M1090" s="38" t="s">
        <v>38</v>
      </c>
      <c r="N1090" s="38" t="s">
        <v>39</v>
      </c>
      <c r="O1090" s="39"/>
      <c r="P1090" s="38" t="s">
        <v>40</v>
      </c>
      <c r="Q1090" s="38" t="s">
        <v>41</v>
      </c>
      <c r="R1090" s="36">
        <v>1</v>
      </c>
      <c r="S1090" s="38" t="s">
        <v>452</v>
      </c>
      <c r="T1090" s="36">
        <v>0</v>
      </c>
      <c r="U1090" s="38" t="s">
        <v>205</v>
      </c>
      <c r="V1090" s="36">
        <v>6399</v>
      </c>
      <c r="W1090" s="38" t="s">
        <v>4209</v>
      </c>
      <c r="X1090" s="38" t="s">
        <v>4210</v>
      </c>
      <c r="Y1090" s="38" t="s">
        <v>45</v>
      </c>
      <c r="Z1090" s="38" t="s">
        <v>4211</v>
      </c>
      <c r="AA1090" s="39">
        <v>44831.410949074074</v>
      </c>
      <c r="AB1090" s="38" t="s">
        <v>227</v>
      </c>
      <c r="AC1090" s="10" t="str">
        <f>VLOOKUP(Data!$AB1090,Name!$B:$F,2,FALSE)</f>
        <v>Programer</v>
      </c>
      <c r="AD1090" s="10" t="str">
        <f>VLOOKUP(Data!$AB1090,Name!$B:$F,3,FALSE)</f>
        <v>CRA</v>
      </c>
      <c r="AE1090" s="10" t="str">
        <f>VLOOKUP(Data!$AB1090,Name!$B:$F,4,FALSE)</f>
        <v>Second tier</v>
      </c>
      <c r="AF1090" s="10" t="str">
        <f>VLOOKUP(Data!$AB1090,Name!$B:$F,5,FALSE)</f>
        <v>Second tier</v>
      </c>
      <c r="AG1090" s="38" t="s">
        <v>479</v>
      </c>
      <c r="AH1090" s="38" t="s">
        <v>48</v>
      </c>
      <c r="AI1090" s="38" t="s">
        <v>502</v>
      </c>
      <c r="AJ1090" s="38" t="s">
        <v>4212</v>
      </c>
      <c r="AK1090" s="38" t="s">
        <v>923</v>
      </c>
      <c r="AL1090" s="43">
        <v>44686</v>
      </c>
      <c r="AM1090" s="38" t="s">
        <v>39</v>
      </c>
      <c r="AN1090" s="38" t="s">
        <v>53</v>
      </c>
      <c r="AO1090" s="44">
        <v>0</v>
      </c>
      <c r="AP1090" s="39">
        <v>44831.543599537035</v>
      </c>
      <c r="AQ1090" s="45" t="s">
        <v>41</v>
      </c>
      <c r="AR1090">
        <f t="shared" si="67"/>
        <v>9</v>
      </c>
      <c r="AS1090" s="35">
        <v>0.40486111111111112</v>
      </c>
    </row>
    <row r="1091" spans="1:45" ht="24" customHeight="1">
      <c r="A1091" s="10" t="s">
        <v>35</v>
      </c>
      <c r="B1091" s="10" t="s">
        <v>1527</v>
      </c>
      <c r="C1091" s="42">
        <v>44831.42083333333</v>
      </c>
      <c r="D1091" s="42">
        <v>44831.407638888886</v>
      </c>
      <c r="E1091" s="10">
        <v>2022</v>
      </c>
      <c r="F1091" s="10">
        <f t="shared" ref="F1091:F1154" si="68">MONTH(D1091)</f>
        <v>9</v>
      </c>
      <c r="G1091" s="10">
        <f t="shared" ref="G1091:G1154" si="69">DAY(D1091)</f>
        <v>27</v>
      </c>
      <c r="H1091" s="50">
        <f t="shared" ref="H1091:H1154" si="70">TIME(HOUR(D1091),MINUTE(D1091),SECOND(D1091))</f>
        <v>0.40763888888888888</v>
      </c>
      <c r="I1091" s="40" t="s">
        <v>37</v>
      </c>
      <c r="J1091" s="40" t="s">
        <v>39</v>
      </c>
      <c r="K1091" s="37">
        <v>12220</v>
      </c>
      <c r="L1091" s="41">
        <v>44833.658078703702</v>
      </c>
      <c r="M1091" s="40" t="s">
        <v>38</v>
      </c>
      <c r="N1091" s="40" t="s">
        <v>39</v>
      </c>
      <c r="O1091" s="41"/>
      <c r="P1091" s="40" t="s">
        <v>40</v>
      </c>
      <c r="Q1091" s="40" t="s">
        <v>56</v>
      </c>
      <c r="R1091" s="37">
        <v>1</v>
      </c>
      <c r="S1091" s="40" t="s">
        <v>202</v>
      </c>
      <c r="T1091" s="37">
        <v>0</v>
      </c>
      <c r="U1091" s="40" t="s">
        <v>41</v>
      </c>
      <c r="V1091" s="37">
        <v>8719</v>
      </c>
      <c r="W1091" s="40" t="s">
        <v>185</v>
      </c>
      <c r="X1091" s="40" t="s">
        <v>186</v>
      </c>
      <c r="Y1091" s="40" t="s">
        <v>45</v>
      </c>
      <c r="Z1091" s="40" t="s">
        <v>4213</v>
      </c>
      <c r="AA1091" s="41">
        <v>44831.421030092592</v>
      </c>
      <c r="AB1091" s="40" t="s">
        <v>110</v>
      </c>
      <c r="AC1091" s="10" t="str">
        <f>VLOOKUP(Data!$AB1091,Name!$B:$F,2,FALSE)</f>
        <v>E-sarabun</v>
      </c>
      <c r="AD1091" s="10" t="str">
        <f>VLOOKUP(Data!$AB1091,Name!$B:$F,3,FALSE)</f>
        <v>CRA</v>
      </c>
      <c r="AE1091" s="10" t="str">
        <f>VLOOKUP(Data!$AB1091,Name!$B:$F,4,FALSE)</f>
        <v>Second tier</v>
      </c>
      <c r="AF1091" s="10" t="str">
        <f>VLOOKUP(Data!$AB1091,Name!$B:$F,5,FALSE)</f>
        <v>Second tier</v>
      </c>
      <c r="AG1091" s="40" t="s">
        <v>47</v>
      </c>
      <c r="AH1091" s="40" t="s">
        <v>48</v>
      </c>
      <c r="AI1091" s="40" t="s">
        <v>97</v>
      </c>
      <c r="AJ1091" s="40" t="s">
        <v>2912</v>
      </c>
      <c r="AK1091" s="40" t="s">
        <v>464</v>
      </c>
      <c r="AL1091" s="46"/>
      <c r="AM1091" s="40" t="s">
        <v>39</v>
      </c>
      <c r="AN1091" s="40" t="s">
        <v>53</v>
      </c>
      <c r="AO1091" s="47">
        <v>0</v>
      </c>
      <c r="AP1091" s="41">
        <v>44831.421018518522</v>
      </c>
      <c r="AQ1091" s="48" t="s">
        <v>56</v>
      </c>
      <c r="AR1091">
        <f t="shared" ref="AR1091:AR1154" si="71">HOUR(AS1091)</f>
        <v>9</v>
      </c>
      <c r="AS1091" s="35">
        <v>0.40763888888888888</v>
      </c>
    </row>
    <row r="1092" spans="1:45" ht="24" hidden="1" customHeight="1">
      <c r="A1092" s="10" t="s">
        <v>35</v>
      </c>
      <c r="B1092" s="10" t="s">
        <v>178</v>
      </c>
      <c r="C1092" s="42">
        <v>44831.667361111111</v>
      </c>
      <c r="D1092" s="42">
        <v>44831.40902777778</v>
      </c>
      <c r="E1092" s="10">
        <v>2022</v>
      </c>
      <c r="F1092" s="10">
        <f t="shared" si="68"/>
        <v>9</v>
      </c>
      <c r="G1092" s="10">
        <f t="shared" si="69"/>
        <v>27</v>
      </c>
      <c r="H1092" s="50">
        <f t="shared" si="70"/>
        <v>0.40902777777777777</v>
      </c>
      <c r="I1092" s="38" t="s">
        <v>37</v>
      </c>
      <c r="J1092" s="38" t="s">
        <v>4214</v>
      </c>
      <c r="K1092" s="36">
        <v>12221</v>
      </c>
      <c r="L1092" s="39">
        <v>44841.421817129631</v>
      </c>
      <c r="M1092" s="38" t="s">
        <v>38</v>
      </c>
      <c r="N1092" s="38" t="s">
        <v>39</v>
      </c>
      <c r="O1092" s="39"/>
      <c r="P1092" s="38" t="s">
        <v>40</v>
      </c>
      <c r="Q1092" s="38" t="s">
        <v>56</v>
      </c>
      <c r="R1092" s="36">
        <v>1</v>
      </c>
      <c r="S1092" s="38" t="s">
        <v>54</v>
      </c>
      <c r="T1092" s="36">
        <v>0</v>
      </c>
      <c r="U1092" s="38" t="s">
        <v>56</v>
      </c>
      <c r="V1092" s="36">
        <v>8684</v>
      </c>
      <c r="W1092" s="38" t="s">
        <v>2020</v>
      </c>
      <c r="X1092" s="38" t="s">
        <v>2021</v>
      </c>
      <c r="Y1092" s="38" t="s">
        <v>45</v>
      </c>
      <c r="Z1092" s="38" t="s">
        <v>4215</v>
      </c>
      <c r="AA1092" s="39">
        <v>44831.655150462961</v>
      </c>
      <c r="AB1092" s="38" t="s">
        <v>81</v>
      </c>
      <c r="AC1092" s="10" t="str">
        <f>VLOOKUP(Data!$AB1092,Name!$B:$F,2,FALSE)</f>
        <v>IT Support</v>
      </c>
      <c r="AD1092" s="10" t="str">
        <f>VLOOKUP(Data!$AB1092,Name!$B:$F,3,FALSE)</f>
        <v>Point IT</v>
      </c>
      <c r="AE1092" s="10" t="str">
        <f>VLOOKUP(Data!$AB1092,Name!$B:$F,4,FALSE)</f>
        <v>Second tier</v>
      </c>
      <c r="AF1092" s="10" t="str">
        <f>VLOOKUP(Data!$AB1092,Name!$B:$F,5,FALSE)</f>
        <v>Onsite</v>
      </c>
      <c r="AG1092" s="38" t="s">
        <v>52</v>
      </c>
      <c r="AH1092" s="38" t="s">
        <v>48</v>
      </c>
      <c r="AI1092" s="38" t="s">
        <v>182</v>
      </c>
      <c r="AJ1092" s="38" t="s">
        <v>4216</v>
      </c>
      <c r="AK1092" s="38" t="s">
        <v>328</v>
      </c>
      <c r="AL1092" s="43"/>
      <c r="AM1092" s="38" t="s">
        <v>39</v>
      </c>
      <c r="AN1092" s="38" t="s">
        <v>53</v>
      </c>
      <c r="AO1092" s="44">
        <v>0</v>
      </c>
      <c r="AP1092" s="39">
        <v>44831.667650462965</v>
      </c>
      <c r="AQ1092" s="45" t="s">
        <v>56</v>
      </c>
      <c r="AR1092">
        <f t="shared" si="71"/>
        <v>9</v>
      </c>
      <c r="AS1092" s="35">
        <v>0.40902777777777777</v>
      </c>
    </row>
    <row r="1093" spans="1:45" ht="24" customHeight="1">
      <c r="A1093" s="10" t="s">
        <v>35</v>
      </c>
      <c r="B1093" s="10" t="s">
        <v>1527</v>
      </c>
      <c r="C1093" s="42">
        <v>44831.439583333333</v>
      </c>
      <c r="D1093" s="42">
        <v>44831.423611111109</v>
      </c>
      <c r="E1093" s="10">
        <v>2022</v>
      </c>
      <c r="F1093" s="10">
        <f t="shared" si="68"/>
        <v>9</v>
      </c>
      <c r="G1093" s="10">
        <f t="shared" si="69"/>
        <v>27</v>
      </c>
      <c r="H1093" s="50">
        <f t="shared" si="70"/>
        <v>0.4236111111111111</v>
      </c>
      <c r="I1093" s="40" t="s">
        <v>37</v>
      </c>
      <c r="J1093" s="40" t="s">
        <v>39</v>
      </c>
      <c r="K1093" s="37">
        <v>12222</v>
      </c>
      <c r="L1093" s="41">
        <v>44833.674872685187</v>
      </c>
      <c r="M1093" s="40" t="s">
        <v>38</v>
      </c>
      <c r="N1093" s="40" t="s">
        <v>39</v>
      </c>
      <c r="O1093" s="41"/>
      <c r="P1093" s="40" t="s">
        <v>40</v>
      </c>
      <c r="Q1093" s="40" t="s">
        <v>56</v>
      </c>
      <c r="R1093" s="37">
        <v>1</v>
      </c>
      <c r="S1093" s="40" t="s">
        <v>135</v>
      </c>
      <c r="T1093" s="37">
        <v>0</v>
      </c>
      <c r="U1093" s="40" t="s">
        <v>41</v>
      </c>
      <c r="V1093" s="37">
        <v>8715</v>
      </c>
      <c r="W1093" s="40" t="s">
        <v>1645</v>
      </c>
      <c r="X1093" s="40" t="s">
        <v>1646</v>
      </c>
      <c r="Y1093" s="40" t="s">
        <v>45</v>
      </c>
      <c r="Z1093" s="40" t="s">
        <v>4217</v>
      </c>
      <c r="AA1093" s="41">
        <v>44831.439791666664</v>
      </c>
      <c r="AB1093" s="40" t="s">
        <v>96</v>
      </c>
      <c r="AC1093" s="10" t="str">
        <f>VLOOKUP(Data!$AB1093,Name!$B:$F,2,FALSE)</f>
        <v>E-sarabun</v>
      </c>
      <c r="AD1093" s="10" t="str">
        <f>VLOOKUP(Data!$AB1093,Name!$B:$F,3,FALSE)</f>
        <v>CRA</v>
      </c>
      <c r="AE1093" s="10" t="str">
        <f>VLOOKUP(Data!$AB1093,Name!$B:$F,4,FALSE)</f>
        <v>Second tier</v>
      </c>
      <c r="AF1093" s="10" t="str">
        <f>VLOOKUP(Data!$AB1093,Name!$B:$F,5,FALSE)</f>
        <v>Second tier</v>
      </c>
      <c r="AG1093" s="40" t="s">
        <v>47</v>
      </c>
      <c r="AH1093" s="40" t="s">
        <v>48</v>
      </c>
      <c r="AI1093" s="40" t="s">
        <v>97</v>
      </c>
      <c r="AJ1093" s="40" t="s">
        <v>4218</v>
      </c>
      <c r="AK1093" s="40" t="s">
        <v>464</v>
      </c>
      <c r="AL1093" s="46">
        <v>44686</v>
      </c>
      <c r="AM1093" s="40" t="s">
        <v>39</v>
      </c>
      <c r="AN1093" s="40" t="s">
        <v>53</v>
      </c>
      <c r="AO1093" s="47">
        <v>0</v>
      </c>
      <c r="AP1093" s="41">
        <v>44831.440439814818</v>
      </c>
      <c r="AQ1093" s="48" t="s">
        <v>56</v>
      </c>
      <c r="AR1093">
        <f t="shared" si="71"/>
        <v>10</v>
      </c>
      <c r="AS1093" s="35">
        <v>0.4236111111111111</v>
      </c>
    </row>
    <row r="1094" spans="1:45" ht="24" customHeight="1">
      <c r="A1094" s="10" t="s">
        <v>35</v>
      </c>
      <c r="B1094" s="10" t="s">
        <v>1527</v>
      </c>
      <c r="C1094" s="42">
        <v>44831.444444444445</v>
      </c>
      <c r="D1094" s="42">
        <v>44831.436111111114</v>
      </c>
      <c r="E1094" s="10">
        <v>2022</v>
      </c>
      <c r="F1094" s="10">
        <f t="shared" si="68"/>
        <v>9</v>
      </c>
      <c r="G1094" s="10">
        <f t="shared" si="69"/>
        <v>27</v>
      </c>
      <c r="H1094" s="50">
        <f t="shared" si="70"/>
        <v>0.43611111111111112</v>
      </c>
      <c r="I1094" s="38" t="s">
        <v>37</v>
      </c>
      <c r="J1094" s="38" t="s">
        <v>39</v>
      </c>
      <c r="K1094" s="36">
        <v>12223</v>
      </c>
      <c r="L1094" s="39">
        <v>44834.482025462959</v>
      </c>
      <c r="M1094" s="38" t="s">
        <v>38</v>
      </c>
      <c r="N1094" s="38" t="s">
        <v>39</v>
      </c>
      <c r="O1094" s="39"/>
      <c r="P1094" s="38" t="s">
        <v>40</v>
      </c>
      <c r="Q1094" s="38" t="s">
        <v>56</v>
      </c>
      <c r="R1094" s="36">
        <v>1</v>
      </c>
      <c r="S1094" s="38" t="s">
        <v>135</v>
      </c>
      <c r="T1094" s="36">
        <v>0</v>
      </c>
      <c r="U1094" s="38" t="s">
        <v>41</v>
      </c>
      <c r="V1094" s="36">
        <v>6711</v>
      </c>
      <c r="W1094" s="38" t="s">
        <v>910</v>
      </c>
      <c r="X1094" s="38" t="s">
        <v>911</v>
      </c>
      <c r="Y1094" s="38" t="s">
        <v>45</v>
      </c>
      <c r="Z1094" s="38" t="s">
        <v>270</v>
      </c>
      <c r="AA1094" s="39">
        <v>44831.445057870369</v>
      </c>
      <c r="AB1094" s="38" t="s">
        <v>96</v>
      </c>
      <c r="AC1094" s="10" t="str">
        <f>VLOOKUP(Data!$AB1094,Name!$B:$F,2,FALSE)</f>
        <v>E-sarabun</v>
      </c>
      <c r="AD1094" s="10" t="str">
        <f>VLOOKUP(Data!$AB1094,Name!$B:$F,3,FALSE)</f>
        <v>CRA</v>
      </c>
      <c r="AE1094" s="10" t="str">
        <f>VLOOKUP(Data!$AB1094,Name!$B:$F,4,FALSE)</f>
        <v>Second tier</v>
      </c>
      <c r="AF1094" s="10" t="str">
        <f>VLOOKUP(Data!$AB1094,Name!$B:$F,5,FALSE)</f>
        <v>Second tier</v>
      </c>
      <c r="AG1094" s="38" t="s">
        <v>47</v>
      </c>
      <c r="AH1094" s="38" t="s">
        <v>48</v>
      </c>
      <c r="AI1094" s="38" t="s">
        <v>97</v>
      </c>
      <c r="AJ1094" s="38" t="s">
        <v>913</v>
      </c>
      <c r="AK1094" s="38" t="s">
        <v>561</v>
      </c>
      <c r="AL1094" s="43"/>
      <c r="AM1094" s="38" t="s">
        <v>39</v>
      </c>
      <c r="AN1094" s="38" t="s">
        <v>53</v>
      </c>
      <c r="AO1094" s="44">
        <v>0</v>
      </c>
      <c r="AP1094" s="39">
        <v>44831.615358796298</v>
      </c>
      <c r="AQ1094" s="45" t="s">
        <v>56</v>
      </c>
      <c r="AR1094">
        <f t="shared" si="71"/>
        <v>10</v>
      </c>
      <c r="AS1094" s="35">
        <v>0.43611111111111112</v>
      </c>
    </row>
    <row r="1095" spans="1:45" ht="24" customHeight="1">
      <c r="A1095" s="10" t="s">
        <v>35</v>
      </c>
      <c r="B1095" s="10" t="s">
        <v>1527</v>
      </c>
      <c r="C1095" s="42">
        <v>44831.470138888886</v>
      </c>
      <c r="D1095" s="42">
        <v>44831.440972222219</v>
      </c>
      <c r="E1095" s="10">
        <v>2022</v>
      </c>
      <c r="F1095" s="10">
        <f t="shared" si="68"/>
        <v>9</v>
      </c>
      <c r="G1095" s="10">
        <f t="shared" si="69"/>
        <v>27</v>
      </c>
      <c r="H1095" s="50">
        <f t="shared" si="70"/>
        <v>0.44097222222222227</v>
      </c>
      <c r="I1095" s="40" t="s">
        <v>37</v>
      </c>
      <c r="J1095" s="40" t="s">
        <v>4219</v>
      </c>
      <c r="K1095" s="37">
        <v>12224</v>
      </c>
      <c r="L1095" s="41">
        <v>44841.441250000003</v>
      </c>
      <c r="M1095" s="40" t="s">
        <v>38</v>
      </c>
      <c r="N1095" s="40" t="s">
        <v>39</v>
      </c>
      <c r="O1095" s="41"/>
      <c r="P1095" s="40" t="s">
        <v>40</v>
      </c>
      <c r="Q1095" s="40" t="s">
        <v>56</v>
      </c>
      <c r="R1095" s="37">
        <v>1</v>
      </c>
      <c r="S1095" s="40" t="s">
        <v>135</v>
      </c>
      <c r="T1095" s="37">
        <v>0</v>
      </c>
      <c r="U1095" s="40" t="s">
        <v>56</v>
      </c>
      <c r="V1095" s="37">
        <v>8521</v>
      </c>
      <c r="W1095" s="40" t="s">
        <v>787</v>
      </c>
      <c r="X1095" s="40" t="s">
        <v>788</v>
      </c>
      <c r="Y1095" s="40" t="s">
        <v>45</v>
      </c>
      <c r="Z1095" s="40" t="s">
        <v>4220</v>
      </c>
      <c r="AA1095" s="41">
        <v>44831.470729166664</v>
      </c>
      <c r="AB1095" s="40" t="s">
        <v>96</v>
      </c>
      <c r="AC1095" s="10" t="str">
        <f>VLOOKUP(Data!$AB1095,Name!$B:$F,2,FALSE)</f>
        <v>E-sarabun</v>
      </c>
      <c r="AD1095" s="10" t="str">
        <f>VLOOKUP(Data!$AB1095,Name!$B:$F,3,FALSE)</f>
        <v>CRA</v>
      </c>
      <c r="AE1095" s="10" t="str">
        <f>VLOOKUP(Data!$AB1095,Name!$B:$F,4,FALSE)</f>
        <v>Second tier</v>
      </c>
      <c r="AF1095" s="10" t="str">
        <f>VLOOKUP(Data!$AB1095,Name!$B:$F,5,FALSE)</f>
        <v>Second tier</v>
      </c>
      <c r="AG1095" s="40" t="s">
        <v>47</v>
      </c>
      <c r="AH1095" s="40" t="s">
        <v>48</v>
      </c>
      <c r="AI1095" s="40" t="s">
        <v>97</v>
      </c>
      <c r="AJ1095" s="40" t="s">
        <v>4221</v>
      </c>
      <c r="AK1095" s="40" t="s">
        <v>517</v>
      </c>
      <c r="AL1095" s="46">
        <v>44686</v>
      </c>
      <c r="AM1095" s="40" t="s">
        <v>39</v>
      </c>
      <c r="AN1095" s="40" t="s">
        <v>53</v>
      </c>
      <c r="AO1095" s="47">
        <v>0</v>
      </c>
      <c r="AP1095" s="41">
        <v>44831.477638888886</v>
      </c>
      <c r="AQ1095" s="48" t="s">
        <v>56</v>
      </c>
      <c r="AR1095">
        <f t="shared" si="71"/>
        <v>10</v>
      </c>
      <c r="AS1095" s="35">
        <v>0.44097222222222227</v>
      </c>
    </row>
    <row r="1096" spans="1:45" ht="24" hidden="1" customHeight="1">
      <c r="A1096" s="10" t="s">
        <v>35</v>
      </c>
      <c r="B1096" s="10" t="s">
        <v>2348</v>
      </c>
      <c r="C1096" s="42">
        <v>44831.611805555556</v>
      </c>
      <c r="D1096" s="42">
        <v>44831.443749999999</v>
      </c>
      <c r="E1096" s="10">
        <v>2022</v>
      </c>
      <c r="F1096" s="10">
        <f t="shared" si="68"/>
        <v>9</v>
      </c>
      <c r="G1096" s="10">
        <f t="shared" si="69"/>
        <v>27</v>
      </c>
      <c r="H1096" s="50">
        <f t="shared" si="70"/>
        <v>0.44375000000000003</v>
      </c>
      <c r="I1096" s="38" t="s">
        <v>37</v>
      </c>
      <c r="J1096" s="38" t="s">
        <v>4222</v>
      </c>
      <c r="K1096" s="36">
        <v>12225</v>
      </c>
      <c r="L1096" s="39">
        <v>44841.59270833333</v>
      </c>
      <c r="M1096" s="38" t="s">
        <v>38</v>
      </c>
      <c r="N1096" s="38" t="s">
        <v>39</v>
      </c>
      <c r="O1096" s="39"/>
      <c r="P1096" s="38" t="s">
        <v>40</v>
      </c>
      <c r="Q1096" s="38" t="s">
        <v>56</v>
      </c>
      <c r="R1096" s="36">
        <v>1</v>
      </c>
      <c r="S1096" s="38" t="s">
        <v>60</v>
      </c>
      <c r="T1096" s="36">
        <v>0</v>
      </c>
      <c r="U1096" s="38" t="s">
        <v>56</v>
      </c>
      <c r="V1096" s="36">
        <v>863368521</v>
      </c>
      <c r="W1096" s="38" t="s">
        <v>4223</v>
      </c>
      <c r="X1096" s="38" t="s">
        <v>4224</v>
      </c>
      <c r="Y1096" s="38" t="s">
        <v>45</v>
      </c>
      <c r="Z1096" s="38" t="s">
        <v>4225</v>
      </c>
      <c r="AA1096" s="39">
        <v>44831.46365740741</v>
      </c>
      <c r="AB1096" s="38" t="s">
        <v>51</v>
      </c>
      <c r="AC1096" s="10" t="str">
        <f>VLOOKUP(Data!$AB1096,Name!$B:$F,2,FALSE)</f>
        <v>IT Support</v>
      </c>
      <c r="AD1096" s="10" t="str">
        <f>VLOOKUP(Data!$AB1096,Name!$B:$F,3,FALSE)</f>
        <v>Point IT</v>
      </c>
      <c r="AE1096" s="10" t="str">
        <f>VLOOKUP(Data!$AB1096,Name!$B:$F,4,FALSE)</f>
        <v>Second tier</v>
      </c>
      <c r="AF1096" s="10" t="str">
        <f>VLOOKUP(Data!$AB1096,Name!$B:$F,5,FALSE)</f>
        <v>Onsite</v>
      </c>
      <c r="AG1096" s="38" t="s">
        <v>47</v>
      </c>
      <c r="AH1096" s="38" t="s">
        <v>48</v>
      </c>
      <c r="AI1096" s="38" t="s">
        <v>314</v>
      </c>
      <c r="AJ1096" s="38" t="s">
        <v>4226</v>
      </c>
      <c r="AK1096" s="38" t="s">
        <v>4143</v>
      </c>
      <c r="AL1096" s="43"/>
      <c r="AM1096" s="38" t="s">
        <v>39</v>
      </c>
      <c r="AN1096" s="38" t="s">
        <v>50</v>
      </c>
      <c r="AO1096" s="44">
        <v>0</v>
      </c>
      <c r="AP1096" s="39">
        <v>44831.61215277778</v>
      </c>
      <c r="AQ1096" s="45" t="s">
        <v>56</v>
      </c>
      <c r="AR1096">
        <f t="shared" si="71"/>
        <v>10</v>
      </c>
      <c r="AS1096" s="35">
        <v>0.44375000000000003</v>
      </c>
    </row>
    <row r="1097" spans="1:45" ht="24" hidden="1" customHeight="1">
      <c r="A1097" s="10" t="s">
        <v>35</v>
      </c>
      <c r="B1097" s="10" t="s">
        <v>178</v>
      </c>
      <c r="C1097" s="42">
        <v>44831.668749999997</v>
      </c>
      <c r="D1097" s="42">
        <v>44831.450694444444</v>
      </c>
      <c r="E1097" s="10">
        <v>2022</v>
      </c>
      <c r="F1097" s="10">
        <f t="shared" si="68"/>
        <v>9</v>
      </c>
      <c r="G1097" s="10">
        <f t="shared" si="69"/>
        <v>27</v>
      </c>
      <c r="H1097" s="50">
        <f t="shared" si="70"/>
        <v>0.45069444444444445</v>
      </c>
      <c r="I1097" s="40" t="s">
        <v>37</v>
      </c>
      <c r="J1097" s="40" t="s">
        <v>4227</v>
      </c>
      <c r="K1097" s="37">
        <v>12226</v>
      </c>
      <c r="L1097" s="41">
        <v>44841.452361111114</v>
      </c>
      <c r="M1097" s="40" t="s">
        <v>38</v>
      </c>
      <c r="N1097" s="40" t="s">
        <v>39</v>
      </c>
      <c r="O1097" s="41"/>
      <c r="P1097" s="40" t="s">
        <v>40</v>
      </c>
      <c r="Q1097" s="40" t="s">
        <v>56</v>
      </c>
      <c r="R1097" s="37">
        <v>1</v>
      </c>
      <c r="S1097" s="40" t="s">
        <v>311</v>
      </c>
      <c r="T1097" s="37">
        <v>0</v>
      </c>
      <c r="U1097" s="40" t="s">
        <v>56</v>
      </c>
      <c r="V1097" s="37">
        <v>8245</v>
      </c>
      <c r="W1097" s="40" t="s">
        <v>1306</v>
      </c>
      <c r="X1097" s="40" t="s">
        <v>1307</v>
      </c>
      <c r="Y1097" s="40" t="s">
        <v>45</v>
      </c>
      <c r="Z1097" s="40" t="s">
        <v>4228</v>
      </c>
      <c r="AA1097" s="41">
        <v>44831.667592592596</v>
      </c>
      <c r="AB1097" s="40" t="s">
        <v>46</v>
      </c>
      <c r="AC1097" s="10" t="str">
        <f>VLOOKUP(Data!$AB1097,Name!$B:$F,2,FALSE)</f>
        <v>IT Support</v>
      </c>
      <c r="AD1097" s="10" t="str">
        <f>VLOOKUP(Data!$AB1097,Name!$B:$F,3,FALSE)</f>
        <v>Point IT</v>
      </c>
      <c r="AE1097" s="10" t="str">
        <f>VLOOKUP(Data!$AB1097,Name!$B:$F,4,FALSE)</f>
        <v>Second tier</v>
      </c>
      <c r="AF1097" s="10" t="str">
        <f>VLOOKUP(Data!$AB1097,Name!$B:$F,5,FALSE)</f>
        <v>Onsite</v>
      </c>
      <c r="AG1097" s="40" t="s">
        <v>52</v>
      </c>
      <c r="AH1097" s="40" t="s">
        <v>48</v>
      </c>
      <c r="AI1097" s="40" t="s">
        <v>182</v>
      </c>
      <c r="AJ1097" s="40" t="s">
        <v>4229</v>
      </c>
      <c r="AK1097" s="40" t="s">
        <v>1227</v>
      </c>
      <c r="AL1097" s="46"/>
      <c r="AM1097" s="40" t="s">
        <v>39</v>
      </c>
      <c r="AN1097" s="40" t="s">
        <v>53</v>
      </c>
      <c r="AO1097" s="47">
        <v>0</v>
      </c>
      <c r="AP1097" s="41">
        <v>44831.669027777774</v>
      </c>
      <c r="AQ1097" s="48" t="s">
        <v>56</v>
      </c>
      <c r="AR1097">
        <f t="shared" si="71"/>
        <v>10</v>
      </c>
      <c r="AS1097" s="35">
        <v>0.45069444444444445</v>
      </c>
    </row>
    <row r="1098" spans="1:45" ht="24" hidden="1" customHeight="1">
      <c r="A1098" s="10" t="s">
        <v>35</v>
      </c>
      <c r="B1098" s="10" t="s">
        <v>329</v>
      </c>
      <c r="C1098" s="42">
        <v>44831.459027777775</v>
      </c>
      <c r="D1098" s="42">
        <v>44831.45208333333</v>
      </c>
      <c r="E1098" s="10">
        <v>2022</v>
      </c>
      <c r="F1098" s="10">
        <f t="shared" si="68"/>
        <v>9</v>
      </c>
      <c r="G1098" s="10">
        <f t="shared" si="69"/>
        <v>27</v>
      </c>
      <c r="H1098" s="50">
        <f t="shared" si="70"/>
        <v>0.45208333333333334</v>
      </c>
      <c r="I1098" s="38" t="s">
        <v>37</v>
      </c>
      <c r="J1098" s="38" t="s">
        <v>4230</v>
      </c>
      <c r="K1098" s="36">
        <v>12227</v>
      </c>
      <c r="L1098" s="39">
        <v>44841.452546296299</v>
      </c>
      <c r="M1098" s="38" t="s">
        <v>38</v>
      </c>
      <c r="N1098" s="38" t="s">
        <v>39</v>
      </c>
      <c r="O1098" s="39"/>
      <c r="P1098" s="38" t="s">
        <v>40</v>
      </c>
      <c r="Q1098" s="38" t="s">
        <v>56</v>
      </c>
      <c r="R1098" s="36">
        <v>1</v>
      </c>
      <c r="S1098" s="38" t="s">
        <v>518</v>
      </c>
      <c r="T1098" s="36">
        <v>0</v>
      </c>
      <c r="U1098" s="38" t="s">
        <v>56</v>
      </c>
      <c r="V1098" s="36">
        <v>639579251</v>
      </c>
      <c r="W1098" s="38" t="s">
        <v>4231</v>
      </c>
      <c r="X1098" s="38" t="s">
        <v>4232</v>
      </c>
      <c r="Y1098" s="38" t="s">
        <v>45</v>
      </c>
      <c r="Z1098" s="38" t="s">
        <v>1009</v>
      </c>
      <c r="AA1098" s="39">
        <v>44831.459490740737</v>
      </c>
      <c r="AB1098" s="38" t="s">
        <v>94</v>
      </c>
      <c r="AC1098" s="10" t="str">
        <f>VLOOKUP(Data!$AB1098,Name!$B:$F,2,FALSE)</f>
        <v>IT Support</v>
      </c>
      <c r="AD1098" s="10" t="str">
        <f>VLOOKUP(Data!$AB1098,Name!$B:$F,3,FALSE)</f>
        <v>Point IT</v>
      </c>
      <c r="AE1098" s="10" t="str">
        <f>VLOOKUP(Data!$AB1098,Name!$B:$F,4,FALSE)</f>
        <v>Second tier</v>
      </c>
      <c r="AF1098" s="10" t="str">
        <f>VLOOKUP(Data!$AB1098,Name!$B:$F,5,FALSE)</f>
        <v>Onsite</v>
      </c>
      <c r="AG1098" s="38" t="s">
        <v>47</v>
      </c>
      <c r="AH1098" s="38" t="s">
        <v>48</v>
      </c>
      <c r="AI1098" s="38" t="s">
        <v>425</v>
      </c>
      <c r="AJ1098" s="38" t="s">
        <v>4233</v>
      </c>
      <c r="AK1098" s="38" t="s">
        <v>3098</v>
      </c>
      <c r="AL1098" s="43"/>
      <c r="AM1098" s="38" t="s">
        <v>39</v>
      </c>
      <c r="AN1098" s="38" t="s">
        <v>53</v>
      </c>
      <c r="AO1098" s="44">
        <v>0</v>
      </c>
      <c r="AP1098" s="39">
        <v>44831.459490740737</v>
      </c>
      <c r="AQ1098" s="45" t="s">
        <v>56</v>
      </c>
      <c r="AR1098">
        <f t="shared" si="71"/>
        <v>10</v>
      </c>
      <c r="AS1098" s="35">
        <v>0.45208333333333334</v>
      </c>
    </row>
    <row r="1099" spans="1:45" ht="24" customHeight="1">
      <c r="A1099" s="10" t="s">
        <v>35</v>
      </c>
      <c r="B1099" s="10" t="s">
        <v>1527</v>
      </c>
      <c r="C1099" s="42">
        <v>44831.574999999997</v>
      </c>
      <c r="D1099" s="42">
        <v>44831.457638888889</v>
      </c>
      <c r="E1099" s="10">
        <v>2022</v>
      </c>
      <c r="F1099" s="10">
        <f t="shared" si="68"/>
        <v>9</v>
      </c>
      <c r="G1099" s="10">
        <f t="shared" si="69"/>
        <v>27</v>
      </c>
      <c r="H1099" s="50">
        <f t="shared" si="70"/>
        <v>0.45763888888888887</v>
      </c>
      <c r="I1099" s="40" t="s">
        <v>37</v>
      </c>
      <c r="J1099" s="40" t="s">
        <v>39</v>
      </c>
      <c r="K1099" s="37">
        <v>12228</v>
      </c>
      <c r="L1099" s="41">
        <v>44833.708287037036</v>
      </c>
      <c r="M1099" s="40" t="s">
        <v>38</v>
      </c>
      <c r="N1099" s="40" t="s">
        <v>39</v>
      </c>
      <c r="O1099" s="41"/>
      <c r="P1099" s="40" t="s">
        <v>40</v>
      </c>
      <c r="Q1099" s="40" t="s">
        <v>56</v>
      </c>
      <c r="R1099" s="37">
        <v>2</v>
      </c>
      <c r="S1099" s="40" t="s">
        <v>135</v>
      </c>
      <c r="T1099" s="37">
        <v>0</v>
      </c>
      <c r="U1099" s="40" t="s">
        <v>41</v>
      </c>
      <c r="V1099" s="37">
        <v>818108684</v>
      </c>
      <c r="W1099" s="40" t="s">
        <v>645</v>
      </c>
      <c r="X1099" s="40" t="s">
        <v>646</v>
      </c>
      <c r="Y1099" s="40" t="s">
        <v>45</v>
      </c>
      <c r="Z1099" s="40" t="s">
        <v>4234</v>
      </c>
      <c r="AA1099" s="41">
        <v>44831.575011574074</v>
      </c>
      <c r="AB1099" s="40" t="s">
        <v>96</v>
      </c>
      <c r="AC1099" s="10" t="str">
        <f>VLOOKUP(Data!$AB1099,Name!$B:$F,2,FALSE)</f>
        <v>E-sarabun</v>
      </c>
      <c r="AD1099" s="10" t="str">
        <f>VLOOKUP(Data!$AB1099,Name!$B:$F,3,FALSE)</f>
        <v>CRA</v>
      </c>
      <c r="AE1099" s="10" t="str">
        <f>VLOOKUP(Data!$AB1099,Name!$B:$F,4,FALSE)</f>
        <v>Second tier</v>
      </c>
      <c r="AF1099" s="10" t="str">
        <f>VLOOKUP(Data!$AB1099,Name!$B:$F,5,FALSE)</f>
        <v>Second tier</v>
      </c>
      <c r="AG1099" s="40" t="s">
        <v>47</v>
      </c>
      <c r="AH1099" s="40" t="s">
        <v>48</v>
      </c>
      <c r="AI1099" s="40" t="s">
        <v>97</v>
      </c>
      <c r="AJ1099" s="40" t="s">
        <v>4235</v>
      </c>
      <c r="AK1099" s="40" t="s">
        <v>1256</v>
      </c>
      <c r="AL1099" s="46"/>
      <c r="AM1099" s="40" t="s">
        <v>39</v>
      </c>
      <c r="AN1099" s="40" t="s">
        <v>53</v>
      </c>
      <c r="AO1099" s="47">
        <v>0</v>
      </c>
      <c r="AP1099" s="41">
        <v>44831.575011574074</v>
      </c>
      <c r="AQ1099" s="48" t="s">
        <v>41</v>
      </c>
      <c r="AR1099">
        <f t="shared" si="71"/>
        <v>10</v>
      </c>
      <c r="AS1099" s="35">
        <v>0.45763888888888887</v>
      </c>
    </row>
    <row r="1100" spans="1:45" ht="24" hidden="1" customHeight="1">
      <c r="A1100" s="10" t="s">
        <v>35</v>
      </c>
      <c r="B1100" s="10" t="s">
        <v>178</v>
      </c>
      <c r="C1100" s="10"/>
      <c r="D1100" s="42">
        <v>44831.463888888888</v>
      </c>
      <c r="E1100" s="10">
        <v>2022</v>
      </c>
      <c r="F1100" s="10">
        <f t="shared" si="68"/>
        <v>9</v>
      </c>
      <c r="G1100" s="10">
        <f t="shared" si="69"/>
        <v>27</v>
      </c>
      <c r="H1100" s="50">
        <f t="shared" si="70"/>
        <v>0.46388888888888885</v>
      </c>
      <c r="I1100" s="38" t="s">
        <v>37</v>
      </c>
      <c r="J1100" s="38" t="s">
        <v>4236</v>
      </c>
      <c r="K1100" s="36">
        <v>12229</v>
      </c>
      <c r="L1100" s="39">
        <v>44848.414548611108</v>
      </c>
      <c r="M1100" s="38" t="s">
        <v>38</v>
      </c>
      <c r="N1100" s="38" t="s">
        <v>39</v>
      </c>
      <c r="O1100" s="39"/>
      <c r="P1100" s="38" t="s">
        <v>40</v>
      </c>
      <c r="Q1100" s="38" t="s">
        <v>56</v>
      </c>
      <c r="R1100" s="36">
        <v>1</v>
      </c>
      <c r="S1100" s="38" t="s">
        <v>311</v>
      </c>
      <c r="T1100" s="36">
        <v>0</v>
      </c>
      <c r="U1100" s="38" t="s">
        <v>56</v>
      </c>
      <c r="V1100" s="36">
        <v>922266496</v>
      </c>
      <c r="W1100" s="38" t="s">
        <v>850</v>
      </c>
      <c r="X1100" s="38" t="s">
        <v>4237</v>
      </c>
      <c r="Y1100" s="38" t="s">
        <v>45</v>
      </c>
      <c r="Z1100" s="38" t="s">
        <v>4238</v>
      </c>
      <c r="AA1100" s="39">
        <v>44838.426354166666</v>
      </c>
      <c r="AB1100" s="38" t="s">
        <v>149</v>
      </c>
      <c r="AC1100" s="10" t="str">
        <f>VLOOKUP(Data!$AB1100,Name!$B:$F,2,FALSE)</f>
        <v>Application Support</v>
      </c>
      <c r="AD1100" s="10" t="str">
        <f>VLOOKUP(Data!$AB1100,Name!$B:$F,3,FALSE)</f>
        <v>CRA</v>
      </c>
      <c r="AE1100" s="10" t="str">
        <f>VLOOKUP(Data!$AB1100,Name!$B:$F,4,FALSE)</f>
        <v>Second tier</v>
      </c>
      <c r="AF1100" s="10" t="str">
        <f>VLOOKUP(Data!$AB1100,Name!$B:$F,5,FALSE)</f>
        <v>Second tier</v>
      </c>
      <c r="AG1100" s="38" t="s">
        <v>47</v>
      </c>
      <c r="AH1100" s="38" t="s">
        <v>777</v>
      </c>
      <c r="AI1100" s="38" t="s">
        <v>182</v>
      </c>
      <c r="AJ1100" s="38" t="s">
        <v>4239</v>
      </c>
      <c r="AK1100" s="38" t="s">
        <v>39</v>
      </c>
      <c r="AL1100" s="43"/>
      <c r="AM1100" s="38" t="s">
        <v>39</v>
      </c>
      <c r="AN1100" s="38" t="s">
        <v>53</v>
      </c>
      <c r="AO1100" s="44">
        <v>0</v>
      </c>
      <c r="AP1100" s="39">
        <v>44838.426354166666</v>
      </c>
      <c r="AQ1100" s="45" t="s">
        <v>56</v>
      </c>
      <c r="AR1100">
        <f t="shared" si="71"/>
        <v>11</v>
      </c>
      <c r="AS1100" s="35">
        <v>0.46388888888888885</v>
      </c>
    </row>
    <row r="1101" spans="1:45" ht="24" hidden="1" customHeight="1">
      <c r="A1101" s="10" t="s">
        <v>35</v>
      </c>
      <c r="B1101" s="10" t="s">
        <v>178</v>
      </c>
      <c r="C1101" s="10"/>
      <c r="D1101" s="42">
        <v>44831.46597222222</v>
      </c>
      <c r="E1101" s="10">
        <v>2022</v>
      </c>
      <c r="F1101" s="10">
        <f t="shared" si="68"/>
        <v>9</v>
      </c>
      <c r="G1101" s="10">
        <f t="shared" si="69"/>
        <v>27</v>
      </c>
      <c r="H1101" s="50">
        <f t="shared" si="70"/>
        <v>0.46597222222222223</v>
      </c>
      <c r="I1101" s="40" t="s">
        <v>37</v>
      </c>
      <c r="J1101" s="40" t="s">
        <v>4240</v>
      </c>
      <c r="K1101" s="37">
        <v>12230</v>
      </c>
      <c r="L1101" s="41">
        <v>44834.34175925926</v>
      </c>
      <c r="M1101" s="40" t="s">
        <v>38</v>
      </c>
      <c r="N1101" s="40" t="s">
        <v>39</v>
      </c>
      <c r="O1101" s="41"/>
      <c r="P1101" s="40" t="s">
        <v>40</v>
      </c>
      <c r="Q1101" s="40" t="s">
        <v>41</v>
      </c>
      <c r="R1101" s="37">
        <v>1</v>
      </c>
      <c r="S1101" s="40" t="s">
        <v>490</v>
      </c>
      <c r="T1101" s="37">
        <v>0</v>
      </c>
      <c r="U1101" s="40" t="s">
        <v>41</v>
      </c>
      <c r="V1101" s="37">
        <v>5783</v>
      </c>
      <c r="W1101" s="40" t="s">
        <v>821</v>
      </c>
      <c r="X1101" s="40" t="s">
        <v>822</v>
      </c>
      <c r="Y1101" s="40" t="s">
        <v>39</v>
      </c>
      <c r="Z1101" s="40" t="s">
        <v>39</v>
      </c>
      <c r="AA1101" s="41"/>
      <c r="AB1101" s="40" t="s">
        <v>215</v>
      </c>
      <c r="AC1101" s="10" t="str">
        <f>VLOOKUP(Data!$AB1101,Name!$B:$F,2,FALSE)</f>
        <v>IT Support</v>
      </c>
      <c r="AD1101" s="10" t="str">
        <f>VLOOKUP(Data!$AB1101,Name!$B:$F,3,FALSE)</f>
        <v>CRA</v>
      </c>
      <c r="AE1101" s="10" t="str">
        <f>VLOOKUP(Data!$AB1101,Name!$B:$F,4,FALSE)</f>
        <v>Second tier</v>
      </c>
      <c r="AF1101" s="10" t="str">
        <f>VLOOKUP(Data!$AB1101,Name!$B:$F,5,FALSE)</f>
        <v>Onsite</v>
      </c>
      <c r="AG1101" s="40" t="s">
        <v>479</v>
      </c>
      <c r="AH1101" s="40" t="s">
        <v>216</v>
      </c>
      <c r="AI1101" s="40" t="s">
        <v>283</v>
      </c>
      <c r="AJ1101" s="40" t="s">
        <v>4241</v>
      </c>
      <c r="AK1101" s="40" t="s">
        <v>537</v>
      </c>
      <c r="AL1101" s="46"/>
      <c r="AM1101" s="40" t="s">
        <v>39</v>
      </c>
      <c r="AN1101" s="40" t="s">
        <v>53</v>
      </c>
      <c r="AO1101" s="47">
        <v>0</v>
      </c>
      <c r="AP1101" s="41">
        <v>44838.425312500003</v>
      </c>
      <c r="AQ1101" s="48" t="s">
        <v>41</v>
      </c>
      <c r="AR1101">
        <f t="shared" si="71"/>
        <v>11</v>
      </c>
      <c r="AS1101" s="35">
        <v>0.46597222222222223</v>
      </c>
    </row>
    <row r="1102" spans="1:45" ht="24" hidden="1" customHeight="1">
      <c r="A1102" s="10" t="s">
        <v>35</v>
      </c>
      <c r="B1102" s="10" t="s">
        <v>178</v>
      </c>
      <c r="C1102" s="42">
        <v>44831.611805555556</v>
      </c>
      <c r="D1102" s="42">
        <v>44831.467361111114</v>
      </c>
      <c r="E1102" s="10">
        <v>2022</v>
      </c>
      <c r="F1102" s="10">
        <f t="shared" si="68"/>
        <v>9</v>
      </c>
      <c r="G1102" s="10">
        <f t="shared" si="69"/>
        <v>27</v>
      </c>
      <c r="H1102" s="50">
        <f t="shared" si="70"/>
        <v>0.46736111111111112</v>
      </c>
      <c r="I1102" s="38" t="s">
        <v>37</v>
      </c>
      <c r="J1102" s="38" t="s">
        <v>4242</v>
      </c>
      <c r="K1102" s="36">
        <v>12231</v>
      </c>
      <c r="L1102" s="39">
        <v>44841.584710648145</v>
      </c>
      <c r="M1102" s="38" t="s">
        <v>38</v>
      </c>
      <c r="N1102" s="38" t="s">
        <v>39</v>
      </c>
      <c r="O1102" s="39"/>
      <c r="P1102" s="38" t="s">
        <v>40</v>
      </c>
      <c r="Q1102" s="38" t="s">
        <v>56</v>
      </c>
      <c r="R1102" s="36">
        <v>1</v>
      </c>
      <c r="S1102" s="38" t="s">
        <v>54</v>
      </c>
      <c r="T1102" s="36">
        <v>0</v>
      </c>
      <c r="U1102" s="38" t="s">
        <v>56</v>
      </c>
      <c r="V1102" s="36">
        <v>8650</v>
      </c>
      <c r="W1102" s="38" t="s">
        <v>647</v>
      </c>
      <c r="X1102" s="38" t="s">
        <v>648</v>
      </c>
      <c r="Y1102" s="38" t="s">
        <v>45</v>
      </c>
      <c r="Z1102" s="38" t="s">
        <v>4243</v>
      </c>
      <c r="AA1102" s="39">
        <v>44831.496307870373</v>
      </c>
      <c r="AB1102" s="38" t="s">
        <v>58</v>
      </c>
      <c r="AC1102" s="10" t="str">
        <f>VLOOKUP(Data!$AB1102,Name!$B:$F,2,FALSE)</f>
        <v>IT Support</v>
      </c>
      <c r="AD1102" s="10" t="str">
        <f>VLOOKUP(Data!$AB1102,Name!$B:$F,3,FALSE)</f>
        <v>Point IT</v>
      </c>
      <c r="AE1102" s="10" t="str">
        <f>VLOOKUP(Data!$AB1102,Name!$B:$F,4,FALSE)</f>
        <v>Second tier</v>
      </c>
      <c r="AF1102" s="10" t="str">
        <f>VLOOKUP(Data!$AB1102,Name!$B:$F,5,FALSE)</f>
        <v>Onsite</v>
      </c>
      <c r="AG1102" s="38" t="s">
        <v>47</v>
      </c>
      <c r="AH1102" s="38" t="s">
        <v>48</v>
      </c>
      <c r="AI1102" s="38" t="s">
        <v>182</v>
      </c>
      <c r="AJ1102" s="38" t="s">
        <v>4244</v>
      </c>
      <c r="AK1102" s="38" t="s">
        <v>328</v>
      </c>
      <c r="AL1102" s="43">
        <v>44686</v>
      </c>
      <c r="AM1102" s="38" t="s">
        <v>39</v>
      </c>
      <c r="AN1102" s="38" t="s">
        <v>53</v>
      </c>
      <c r="AO1102" s="44">
        <v>0</v>
      </c>
      <c r="AP1102" s="39">
        <v>44832.560868055552</v>
      </c>
      <c r="AQ1102" s="45" t="s">
        <v>56</v>
      </c>
      <c r="AR1102">
        <f t="shared" si="71"/>
        <v>11</v>
      </c>
      <c r="AS1102" s="35">
        <v>0.46736111111111112</v>
      </c>
    </row>
    <row r="1103" spans="1:45" ht="24" customHeight="1">
      <c r="A1103" s="10" t="s">
        <v>35</v>
      </c>
      <c r="B1103" s="10" t="s">
        <v>1527</v>
      </c>
      <c r="C1103" s="10"/>
      <c r="D1103" s="42">
        <v>44831.470138888886</v>
      </c>
      <c r="E1103" s="10">
        <v>2022</v>
      </c>
      <c r="F1103" s="10">
        <f t="shared" si="68"/>
        <v>9</v>
      </c>
      <c r="G1103" s="10">
        <f t="shared" si="69"/>
        <v>27</v>
      </c>
      <c r="H1103" s="50">
        <f t="shared" si="70"/>
        <v>0.47013888888888888</v>
      </c>
      <c r="I1103" s="40" t="s">
        <v>37</v>
      </c>
      <c r="J1103" s="40" t="s">
        <v>4245</v>
      </c>
      <c r="K1103" s="37">
        <v>12232</v>
      </c>
      <c r="L1103" s="41">
        <v>44841.470138888886</v>
      </c>
      <c r="M1103" s="40" t="s">
        <v>38</v>
      </c>
      <c r="N1103" s="40" t="s">
        <v>39</v>
      </c>
      <c r="O1103" s="41"/>
      <c r="P1103" s="40" t="s">
        <v>40</v>
      </c>
      <c r="Q1103" s="40" t="s">
        <v>56</v>
      </c>
      <c r="R1103" s="37">
        <v>1</v>
      </c>
      <c r="S1103" s="40" t="s">
        <v>152</v>
      </c>
      <c r="T1103" s="37">
        <v>0</v>
      </c>
      <c r="U1103" s="40" t="s">
        <v>56</v>
      </c>
      <c r="V1103" s="37">
        <v>6334</v>
      </c>
      <c r="W1103" s="40" t="s">
        <v>87</v>
      </c>
      <c r="X1103" s="40" t="s">
        <v>88</v>
      </c>
      <c r="Y1103" s="40" t="s">
        <v>39</v>
      </c>
      <c r="Z1103" s="40" t="s">
        <v>39</v>
      </c>
      <c r="AA1103" s="41"/>
      <c r="AB1103" s="40" t="s">
        <v>106</v>
      </c>
      <c r="AC1103" s="10" t="str">
        <f>VLOOKUP(Data!$AB1103,Name!$B:$F,2,FALSE)</f>
        <v>SAP</v>
      </c>
      <c r="AD1103" s="10" t="str">
        <f>VLOOKUP(Data!$AB1103,Name!$B:$F,3,FALSE)</f>
        <v>CRA</v>
      </c>
      <c r="AE1103" s="10" t="str">
        <f>VLOOKUP(Data!$AB1103,Name!$B:$F,4,FALSE)</f>
        <v>Second tier</v>
      </c>
      <c r="AF1103" s="10" t="str">
        <f>VLOOKUP(Data!$AB1103,Name!$B:$F,5,FALSE)</f>
        <v>Second tier</v>
      </c>
      <c r="AG1103" s="40" t="s">
        <v>47</v>
      </c>
      <c r="AH1103" s="40" t="s">
        <v>160</v>
      </c>
      <c r="AI1103" s="40" t="s">
        <v>107</v>
      </c>
      <c r="AJ1103" s="40" t="s">
        <v>4246</v>
      </c>
      <c r="AK1103" s="40" t="s">
        <v>570</v>
      </c>
      <c r="AL1103" s="46"/>
      <c r="AM1103" s="40" t="s">
        <v>39</v>
      </c>
      <c r="AN1103" s="40" t="s">
        <v>50</v>
      </c>
      <c r="AO1103" s="47">
        <v>0</v>
      </c>
      <c r="AP1103" s="41">
        <v>44831.491666666669</v>
      </c>
      <c r="AQ1103" s="48" t="s">
        <v>56</v>
      </c>
      <c r="AR1103">
        <f t="shared" si="71"/>
        <v>11</v>
      </c>
      <c r="AS1103" s="35">
        <v>0.47013888888888888</v>
      </c>
    </row>
    <row r="1104" spans="1:45" ht="24" customHeight="1">
      <c r="A1104" s="10" t="s">
        <v>35</v>
      </c>
      <c r="B1104" s="10" t="s">
        <v>1527</v>
      </c>
      <c r="C1104" s="42">
        <v>44831.612500000003</v>
      </c>
      <c r="D1104" s="42">
        <v>44831.470138888886</v>
      </c>
      <c r="E1104" s="10">
        <v>2022</v>
      </c>
      <c r="F1104" s="10">
        <f t="shared" si="68"/>
        <v>9</v>
      </c>
      <c r="G1104" s="10">
        <f t="shared" si="69"/>
        <v>27</v>
      </c>
      <c r="H1104" s="50">
        <f t="shared" si="70"/>
        <v>0.47013888888888888</v>
      </c>
      <c r="I1104" s="38" t="s">
        <v>37</v>
      </c>
      <c r="J1104" s="38" t="s">
        <v>4247</v>
      </c>
      <c r="K1104" s="36">
        <v>12233</v>
      </c>
      <c r="L1104" s="39">
        <v>44841.518460648149</v>
      </c>
      <c r="M1104" s="38" t="s">
        <v>38</v>
      </c>
      <c r="N1104" s="38" t="s">
        <v>39</v>
      </c>
      <c r="O1104" s="39"/>
      <c r="P1104" s="38" t="s">
        <v>40</v>
      </c>
      <c r="Q1104" s="38" t="s">
        <v>56</v>
      </c>
      <c r="R1104" s="36">
        <v>1</v>
      </c>
      <c r="S1104" s="38" t="s">
        <v>541</v>
      </c>
      <c r="T1104" s="36">
        <v>0</v>
      </c>
      <c r="U1104" s="38" t="s">
        <v>56</v>
      </c>
      <c r="V1104" s="36">
        <v>6219</v>
      </c>
      <c r="W1104" s="38" t="s">
        <v>1065</v>
      </c>
      <c r="X1104" s="38" t="s">
        <v>1066</v>
      </c>
      <c r="Y1104" s="38" t="s">
        <v>45</v>
      </c>
      <c r="Z1104" s="38" t="s">
        <v>4248</v>
      </c>
      <c r="AA1104" s="39">
        <v>44831.56521990741</v>
      </c>
      <c r="AB1104" s="38" t="s">
        <v>94</v>
      </c>
      <c r="AC1104" s="10" t="str">
        <f>VLOOKUP(Data!$AB1104,Name!$B:$F,2,FALSE)</f>
        <v>IT Support</v>
      </c>
      <c r="AD1104" s="10" t="str">
        <f>VLOOKUP(Data!$AB1104,Name!$B:$F,3,FALSE)</f>
        <v>Point IT</v>
      </c>
      <c r="AE1104" s="10" t="str">
        <f>VLOOKUP(Data!$AB1104,Name!$B:$F,4,FALSE)</f>
        <v>Second tier</v>
      </c>
      <c r="AF1104" s="10" t="str">
        <f>VLOOKUP(Data!$AB1104,Name!$B:$F,5,FALSE)</f>
        <v>Onsite</v>
      </c>
      <c r="AG1104" s="38" t="s">
        <v>47</v>
      </c>
      <c r="AH1104" s="38" t="s">
        <v>48</v>
      </c>
      <c r="AI1104" s="38" t="s">
        <v>455</v>
      </c>
      <c r="AJ1104" s="38" t="s">
        <v>4249</v>
      </c>
      <c r="AK1104" s="38" t="s">
        <v>2168</v>
      </c>
      <c r="AL1104" s="43"/>
      <c r="AM1104" s="38" t="s">
        <v>39</v>
      </c>
      <c r="AN1104" s="38" t="s">
        <v>50</v>
      </c>
      <c r="AO1104" s="44">
        <v>0</v>
      </c>
      <c r="AP1104" s="39">
        <v>44831.612905092596</v>
      </c>
      <c r="AQ1104" s="45" t="s">
        <v>56</v>
      </c>
      <c r="AR1104">
        <f t="shared" si="71"/>
        <v>11</v>
      </c>
      <c r="AS1104" s="35">
        <v>0.47013888888888888</v>
      </c>
    </row>
    <row r="1105" spans="1:45" ht="24" hidden="1" customHeight="1">
      <c r="A1105" s="10" t="s">
        <v>35</v>
      </c>
      <c r="B1105" s="10" t="s">
        <v>36</v>
      </c>
      <c r="C1105" s="42">
        <v>44831.613194444442</v>
      </c>
      <c r="D1105" s="42">
        <v>44831.488888888889</v>
      </c>
      <c r="E1105" s="10">
        <v>2022</v>
      </c>
      <c r="F1105" s="10">
        <f t="shared" si="68"/>
        <v>9</v>
      </c>
      <c r="G1105" s="10">
        <f t="shared" si="69"/>
        <v>27</v>
      </c>
      <c r="H1105" s="50">
        <f t="shared" si="70"/>
        <v>0.48888888888888887</v>
      </c>
      <c r="I1105" s="40" t="s">
        <v>37</v>
      </c>
      <c r="J1105" s="40" t="s">
        <v>4250</v>
      </c>
      <c r="K1105" s="37">
        <v>12234</v>
      </c>
      <c r="L1105" s="41">
        <v>44841.506736111114</v>
      </c>
      <c r="M1105" s="40" t="s">
        <v>38</v>
      </c>
      <c r="N1105" s="40" t="s">
        <v>39</v>
      </c>
      <c r="O1105" s="41"/>
      <c r="P1105" s="40" t="s">
        <v>40</v>
      </c>
      <c r="Q1105" s="40" t="s">
        <v>56</v>
      </c>
      <c r="R1105" s="37">
        <v>1</v>
      </c>
      <c r="S1105" s="40" t="s">
        <v>42</v>
      </c>
      <c r="T1105" s="37">
        <v>0</v>
      </c>
      <c r="U1105" s="40" t="s">
        <v>56</v>
      </c>
      <c r="V1105" s="37">
        <v>5766</v>
      </c>
      <c r="W1105" s="40" t="s">
        <v>549</v>
      </c>
      <c r="X1105" s="40" t="s">
        <v>550</v>
      </c>
      <c r="Y1105" s="40" t="s">
        <v>45</v>
      </c>
      <c r="Z1105" s="40" t="s">
        <v>4251</v>
      </c>
      <c r="AA1105" s="41">
        <v>44831.596898148149</v>
      </c>
      <c r="AB1105" s="40" t="s">
        <v>72</v>
      </c>
      <c r="AC1105" s="10" t="str">
        <f>VLOOKUP(Data!$AB1105,Name!$B:$F,2,FALSE)</f>
        <v>IT Support</v>
      </c>
      <c r="AD1105" s="10" t="str">
        <f>VLOOKUP(Data!$AB1105,Name!$B:$F,3,FALSE)</f>
        <v>Point IT</v>
      </c>
      <c r="AE1105" s="10" t="str">
        <f>VLOOKUP(Data!$AB1105,Name!$B:$F,4,FALSE)</f>
        <v>Second tier</v>
      </c>
      <c r="AF1105" s="10" t="str">
        <f>VLOOKUP(Data!$AB1105,Name!$B:$F,5,FALSE)</f>
        <v>Onsite</v>
      </c>
      <c r="AG1105" s="40" t="s">
        <v>47</v>
      </c>
      <c r="AH1105" s="40" t="s">
        <v>48</v>
      </c>
      <c r="AI1105" s="40" t="s">
        <v>179</v>
      </c>
      <c r="AJ1105" s="40" t="s">
        <v>4252</v>
      </c>
      <c r="AK1105" s="40" t="s">
        <v>511</v>
      </c>
      <c r="AL1105" s="46"/>
      <c r="AM1105" s="40" t="s">
        <v>39</v>
      </c>
      <c r="AN1105" s="40" t="s">
        <v>50</v>
      </c>
      <c r="AO1105" s="47">
        <v>0</v>
      </c>
      <c r="AP1105" s="41">
        <v>44831.613680555558</v>
      </c>
      <c r="AQ1105" s="48" t="s">
        <v>56</v>
      </c>
      <c r="AR1105">
        <f t="shared" si="71"/>
        <v>11</v>
      </c>
      <c r="AS1105" s="35">
        <v>0.48888888888888887</v>
      </c>
    </row>
    <row r="1106" spans="1:45" ht="24" customHeight="1">
      <c r="A1106" s="10" t="s">
        <v>35</v>
      </c>
      <c r="B1106" s="10" t="s">
        <v>1527</v>
      </c>
      <c r="C1106" s="42">
        <v>44831.613888888889</v>
      </c>
      <c r="D1106" s="42">
        <v>44831.506249999999</v>
      </c>
      <c r="E1106" s="10">
        <v>2022</v>
      </c>
      <c r="F1106" s="10">
        <f t="shared" si="68"/>
        <v>9</v>
      </c>
      <c r="G1106" s="10">
        <f t="shared" si="69"/>
        <v>27</v>
      </c>
      <c r="H1106" s="50">
        <f t="shared" si="70"/>
        <v>0.50624999999999998</v>
      </c>
      <c r="I1106" s="38" t="s">
        <v>37</v>
      </c>
      <c r="J1106" s="38" t="s">
        <v>4253</v>
      </c>
      <c r="K1106" s="36">
        <v>12235</v>
      </c>
      <c r="L1106" s="39">
        <v>44834.444490740738</v>
      </c>
      <c r="M1106" s="38" t="s">
        <v>38</v>
      </c>
      <c r="N1106" s="38" t="s">
        <v>39</v>
      </c>
      <c r="O1106" s="39"/>
      <c r="P1106" s="38" t="s">
        <v>40</v>
      </c>
      <c r="Q1106" s="38" t="s">
        <v>41</v>
      </c>
      <c r="R1106" s="36">
        <v>1</v>
      </c>
      <c r="S1106" s="38" t="s">
        <v>202</v>
      </c>
      <c r="T1106" s="36">
        <v>0</v>
      </c>
      <c r="U1106" s="38" t="s">
        <v>41</v>
      </c>
      <c r="V1106" s="36">
        <v>6938</v>
      </c>
      <c r="W1106" s="38" t="s">
        <v>4194</v>
      </c>
      <c r="X1106" s="38" t="s">
        <v>4195</v>
      </c>
      <c r="Y1106" s="38" t="s">
        <v>45</v>
      </c>
      <c r="Z1106" s="38" t="s">
        <v>4254</v>
      </c>
      <c r="AA1106" s="39">
        <v>44831.551030092596</v>
      </c>
      <c r="AB1106" s="38" t="s">
        <v>85</v>
      </c>
      <c r="AC1106" s="10" t="str">
        <f>VLOOKUP(Data!$AB1106,Name!$B:$F,2,FALSE)</f>
        <v>IT Support</v>
      </c>
      <c r="AD1106" s="10" t="str">
        <f>VLOOKUP(Data!$AB1106,Name!$B:$F,3,FALSE)</f>
        <v>Point IT</v>
      </c>
      <c r="AE1106" s="10" t="str">
        <f>VLOOKUP(Data!$AB1106,Name!$B:$F,4,FALSE)</f>
        <v>Second tier</v>
      </c>
      <c r="AF1106" s="10" t="str">
        <f>VLOOKUP(Data!$AB1106,Name!$B:$F,5,FALSE)</f>
        <v>Onsite</v>
      </c>
      <c r="AG1106" s="38" t="s">
        <v>47</v>
      </c>
      <c r="AH1106" s="38" t="s">
        <v>48</v>
      </c>
      <c r="AI1106" s="38" t="s">
        <v>1538</v>
      </c>
      <c r="AJ1106" s="38" t="s">
        <v>4255</v>
      </c>
      <c r="AK1106" s="38" t="s">
        <v>497</v>
      </c>
      <c r="AL1106" s="43"/>
      <c r="AM1106" s="38" t="s">
        <v>39</v>
      </c>
      <c r="AN1106" s="38" t="s">
        <v>50</v>
      </c>
      <c r="AO1106" s="44">
        <v>0</v>
      </c>
      <c r="AP1106" s="39">
        <v>44831.613935185182</v>
      </c>
      <c r="AQ1106" s="45" t="s">
        <v>41</v>
      </c>
      <c r="AR1106">
        <f t="shared" si="71"/>
        <v>12</v>
      </c>
      <c r="AS1106" s="35">
        <v>0.50624999999999998</v>
      </c>
    </row>
    <row r="1107" spans="1:45" ht="24" customHeight="1">
      <c r="A1107" s="10" t="s">
        <v>35</v>
      </c>
      <c r="B1107" s="10" t="s">
        <v>1527</v>
      </c>
      <c r="C1107" s="42">
        <v>44831.613888888889</v>
      </c>
      <c r="D1107" s="42">
        <v>44831.538194444445</v>
      </c>
      <c r="E1107" s="10">
        <v>2022</v>
      </c>
      <c r="F1107" s="10">
        <f t="shared" si="68"/>
        <v>9</v>
      </c>
      <c r="G1107" s="10">
        <f t="shared" si="69"/>
        <v>27</v>
      </c>
      <c r="H1107" s="50">
        <f t="shared" si="70"/>
        <v>0.53819444444444442</v>
      </c>
      <c r="I1107" s="40" t="s">
        <v>37</v>
      </c>
      <c r="J1107" s="40" t="s">
        <v>4256</v>
      </c>
      <c r="K1107" s="37">
        <v>12236</v>
      </c>
      <c r="L1107" s="41">
        <v>44841.56622685185</v>
      </c>
      <c r="M1107" s="40" t="s">
        <v>38</v>
      </c>
      <c r="N1107" s="40" t="s">
        <v>39</v>
      </c>
      <c r="O1107" s="41"/>
      <c r="P1107" s="40" t="s">
        <v>40</v>
      </c>
      <c r="Q1107" s="40" t="s">
        <v>56</v>
      </c>
      <c r="R1107" s="37">
        <v>1</v>
      </c>
      <c r="S1107" s="40" t="s">
        <v>224</v>
      </c>
      <c r="T1107" s="37">
        <v>0</v>
      </c>
      <c r="U1107" s="40" t="s">
        <v>56</v>
      </c>
      <c r="V1107" s="37">
        <v>850559408</v>
      </c>
      <c r="W1107" s="40" t="s">
        <v>529</v>
      </c>
      <c r="X1107" s="40" t="s">
        <v>1810</v>
      </c>
      <c r="Y1107" s="40" t="s">
        <v>45</v>
      </c>
      <c r="Z1107" s="40" t="s">
        <v>512</v>
      </c>
      <c r="AA1107" s="41">
        <v>44831.587152777778</v>
      </c>
      <c r="AB1107" s="40" t="s">
        <v>58</v>
      </c>
      <c r="AC1107" s="10" t="str">
        <f>VLOOKUP(Data!$AB1107,Name!$B:$F,2,FALSE)</f>
        <v>IT Support</v>
      </c>
      <c r="AD1107" s="10" t="str">
        <f>VLOOKUP(Data!$AB1107,Name!$B:$F,3,FALSE)</f>
        <v>Point IT</v>
      </c>
      <c r="AE1107" s="10" t="str">
        <f>VLOOKUP(Data!$AB1107,Name!$B:$F,4,FALSE)</f>
        <v>Second tier</v>
      </c>
      <c r="AF1107" s="10" t="str">
        <f>VLOOKUP(Data!$AB1107,Name!$B:$F,5,FALSE)</f>
        <v>Onsite</v>
      </c>
      <c r="AG1107" s="40" t="s">
        <v>47</v>
      </c>
      <c r="AH1107" s="40" t="s">
        <v>48</v>
      </c>
      <c r="AI1107" s="40" t="s">
        <v>455</v>
      </c>
      <c r="AJ1107" s="40" t="s">
        <v>4257</v>
      </c>
      <c r="AK1107" s="40" t="s">
        <v>532</v>
      </c>
      <c r="AL1107" s="46"/>
      <c r="AM1107" s="40" t="s">
        <v>39</v>
      </c>
      <c r="AN1107" s="40" t="s">
        <v>50</v>
      </c>
      <c r="AO1107" s="47">
        <v>0</v>
      </c>
      <c r="AP1107" s="41">
        <v>44831.61414351852</v>
      </c>
      <c r="AQ1107" s="48" t="s">
        <v>56</v>
      </c>
      <c r="AR1107">
        <f t="shared" si="71"/>
        <v>12</v>
      </c>
      <c r="AS1107" s="35">
        <v>0.53819444444444442</v>
      </c>
    </row>
    <row r="1108" spans="1:45" ht="24" hidden="1" customHeight="1">
      <c r="A1108" s="10" t="s">
        <v>35</v>
      </c>
      <c r="B1108" s="10" t="s">
        <v>178</v>
      </c>
      <c r="C1108" s="42">
        <v>44831.613888888889</v>
      </c>
      <c r="D1108" s="42">
        <v>44831.54583333333</v>
      </c>
      <c r="E1108" s="10">
        <v>2022</v>
      </c>
      <c r="F1108" s="10">
        <f t="shared" si="68"/>
        <v>9</v>
      </c>
      <c r="G1108" s="10">
        <f t="shared" si="69"/>
        <v>27</v>
      </c>
      <c r="H1108" s="50">
        <f t="shared" si="70"/>
        <v>0.54583333333333328</v>
      </c>
      <c r="I1108" s="38" t="s">
        <v>37</v>
      </c>
      <c r="J1108" s="38" t="s">
        <v>4258</v>
      </c>
      <c r="K1108" s="36">
        <v>12237</v>
      </c>
      <c r="L1108" s="39">
        <v>44841.57267361111</v>
      </c>
      <c r="M1108" s="38" t="s">
        <v>38</v>
      </c>
      <c r="N1108" s="38" t="s">
        <v>39</v>
      </c>
      <c r="O1108" s="39"/>
      <c r="P1108" s="38" t="s">
        <v>40</v>
      </c>
      <c r="Q1108" s="38" t="s">
        <v>56</v>
      </c>
      <c r="R1108" s="36">
        <v>1</v>
      </c>
      <c r="S1108" s="38" t="s">
        <v>73</v>
      </c>
      <c r="T1108" s="36">
        <v>0</v>
      </c>
      <c r="U1108" s="38" t="s">
        <v>56</v>
      </c>
      <c r="V1108" s="36">
        <v>818108684</v>
      </c>
      <c r="W1108" s="38" t="s">
        <v>645</v>
      </c>
      <c r="X1108" s="38" t="s">
        <v>646</v>
      </c>
      <c r="Y1108" s="38" t="s">
        <v>45</v>
      </c>
      <c r="Z1108" s="38" t="s">
        <v>4259</v>
      </c>
      <c r="AA1108" s="39">
        <v>44831.588206018518</v>
      </c>
      <c r="AB1108" s="38" t="s">
        <v>58</v>
      </c>
      <c r="AC1108" s="10" t="str">
        <f>VLOOKUP(Data!$AB1108,Name!$B:$F,2,FALSE)</f>
        <v>IT Support</v>
      </c>
      <c r="AD1108" s="10" t="str">
        <f>VLOOKUP(Data!$AB1108,Name!$B:$F,3,FALSE)</f>
        <v>Point IT</v>
      </c>
      <c r="AE1108" s="10" t="str">
        <f>VLOOKUP(Data!$AB1108,Name!$B:$F,4,FALSE)</f>
        <v>Second tier</v>
      </c>
      <c r="AF1108" s="10" t="str">
        <f>VLOOKUP(Data!$AB1108,Name!$B:$F,5,FALSE)</f>
        <v>Onsite</v>
      </c>
      <c r="AG1108" s="38" t="s">
        <v>47</v>
      </c>
      <c r="AH1108" s="38" t="s">
        <v>48</v>
      </c>
      <c r="AI1108" s="38" t="s">
        <v>182</v>
      </c>
      <c r="AJ1108" s="38" t="s">
        <v>4260</v>
      </c>
      <c r="AK1108" s="38" t="s">
        <v>1805</v>
      </c>
      <c r="AL1108" s="43"/>
      <c r="AM1108" s="38" t="s">
        <v>39</v>
      </c>
      <c r="AN1108" s="38" t="s">
        <v>53</v>
      </c>
      <c r="AO1108" s="44">
        <v>0</v>
      </c>
      <c r="AP1108" s="39">
        <v>44831.614340277774</v>
      </c>
      <c r="AQ1108" s="45" t="s">
        <v>56</v>
      </c>
      <c r="AR1108">
        <f t="shared" si="71"/>
        <v>13</v>
      </c>
      <c r="AS1108" s="35">
        <v>0.54583333333333328</v>
      </c>
    </row>
    <row r="1109" spans="1:45" ht="24" customHeight="1">
      <c r="A1109" s="10" t="s">
        <v>35</v>
      </c>
      <c r="B1109" s="10" t="s">
        <v>1527</v>
      </c>
      <c r="C1109" s="10"/>
      <c r="D1109" s="42">
        <v>44831.56527777778</v>
      </c>
      <c r="E1109" s="10">
        <v>2022</v>
      </c>
      <c r="F1109" s="10">
        <f t="shared" si="68"/>
        <v>9</v>
      </c>
      <c r="G1109" s="10">
        <f t="shared" si="69"/>
        <v>27</v>
      </c>
      <c r="H1109" s="50">
        <f t="shared" si="70"/>
        <v>0.56527777777777777</v>
      </c>
      <c r="I1109" s="40" t="s">
        <v>37</v>
      </c>
      <c r="J1109" s="40" t="s">
        <v>39</v>
      </c>
      <c r="K1109" s="37">
        <v>12238</v>
      </c>
      <c r="L1109" s="41">
        <v>44834.440798611111</v>
      </c>
      <c r="M1109" s="40" t="s">
        <v>38</v>
      </c>
      <c r="N1109" s="40" t="s">
        <v>39</v>
      </c>
      <c r="O1109" s="41"/>
      <c r="P1109" s="40" t="s">
        <v>40</v>
      </c>
      <c r="Q1109" s="40" t="s">
        <v>56</v>
      </c>
      <c r="R1109" s="37">
        <v>1</v>
      </c>
      <c r="S1109" s="40" t="s">
        <v>135</v>
      </c>
      <c r="T1109" s="37">
        <v>0</v>
      </c>
      <c r="U1109" s="40" t="s">
        <v>41</v>
      </c>
      <c r="V1109" s="37">
        <v>6706</v>
      </c>
      <c r="W1109" s="40" t="s">
        <v>400</v>
      </c>
      <c r="X1109" s="40" t="s">
        <v>401</v>
      </c>
      <c r="Y1109" s="40" t="s">
        <v>39</v>
      </c>
      <c r="Z1109" s="40" t="s">
        <v>39</v>
      </c>
      <c r="AA1109" s="41"/>
      <c r="AB1109" s="40" t="s">
        <v>259</v>
      </c>
      <c r="AC1109" s="10" t="str">
        <f>VLOOKUP(Data!$AB1109,Name!$B:$F,2,FALSE)</f>
        <v>PMO</v>
      </c>
      <c r="AD1109" s="10" t="str">
        <f>VLOOKUP(Data!$AB1109,Name!$B:$F,3,FALSE)</f>
        <v>CRA</v>
      </c>
      <c r="AE1109" s="10" t="str">
        <f>VLOOKUP(Data!$AB1109,Name!$B:$F,4,FALSE)</f>
        <v>Second tier</v>
      </c>
      <c r="AF1109" s="10" t="str">
        <f>VLOOKUP(Data!$AB1109,Name!$B:$F,5,FALSE)</f>
        <v>Second tier</v>
      </c>
      <c r="AG1109" s="40" t="s">
        <v>47</v>
      </c>
      <c r="AH1109" s="40" t="s">
        <v>160</v>
      </c>
      <c r="AI1109" s="40" t="s">
        <v>505</v>
      </c>
      <c r="AJ1109" s="40" t="s">
        <v>533</v>
      </c>
      <c r="AK1109" s="40" t="s">
        <v>534</v>
      </c>
      <c r="AL1109" s="46"/>
      <c r="AM1109" s="40" t="s">
        <v>39</v>
      </c>
      <c r="AN1109" s="40" t="s">
        <v>53</v>
      </c>
      <c r="AO1109" s="47">
        <v>0</v>
      </c>
      <c r="AP1109" s="41">
        <v>44831.56927083333</v>
      </c>
      <c r="AQ1109" s="48" t="s">
        <v>56</v>
      </c>
      <c r="AR1109">
        <f t="shared" si="71"/>
        <v>13</v>
      </c>
      <c r="AS1109" s="35">
        <v>0.56527777777777777</v>
      </c>
    </row>
    <row r="1110" spans="1:45" ht="24" customHeight="1">
      <c r="A1110" s="10" t="s">
        <v>35</v>
      </c>
      <c r="B1110" s="10" t="s">
        <v>1527</v>
      </c>
      <c r="C1110" s="10"/>
      <c r="D1110" s="42">
        <v>44831.567361111112</v>
      </c>
      <c r="E1110" s="10">
        <v>2022</v>
      </c>
      <c r="F1110" s="10">
        <f t="shared" si="68"/>
        <v>9</v>
      </c>
      <c r="G1110" s="10">
        <f t="shared" si="69"/>
        <v>27</v>
      </c>
      <c r="H1110" s="50">
        <f t="shared" si="70"/>
        <v>0.56736111111111109</v>
      </c>
      <c r="I1110" s="38" t="s">
        <v>37</v>
      </c>
      <c r="J1110" s="38" t="s">
        <v>39</v>
      </c>
      <c r="K1110" s="36">
        <v>12239</v>
      </c>
      <c r="L1110" s="39">
        <v>44834.442499999997</v>
      </c>
      <c r="M1110" s="38" t="s">
        <v>38</v>
      </c>
      <c r="N1110" s="38" t="s">
        <v>39</v>
      </c>
      <c r="O1110" s="39"/>
      <c r="P1110" s="38" t="s">
        <v>40</v>
      </c>
      <c r="Q1110" s="38" t="s">
        <v>56</v>
      </c>
      <c r="R1110" s="36">
        <v>1</v>
      </c>
      <c r="S1110" s="38" t="s">
        <v>135</v>
      </c>
      <c r="T1110" s="36">
        <v>0</v>
      </c>
      <c r="U1110" s="38" t="s">
        <v>41</v>
      </c>
      <c r="V1110" s="36">
        <v>6706</v>
      </c>
      <c r="W1110" s="38" t="s">
        <v>400</v>
      </c>
      <c r="X1110" s="38" t="s">
        <v>401</v>
      </c>
      <c r="Y1110" s="38" t="s">
        <v>39</v>
      </c>
      <c r="Z1110" s="38" t="s">
        <v>39</v>
      </c>
      <c r="AA1110" s="39"/>
      <c r="AB1110" s="38" t="s">
        <v>259</v>
      </c>
      <c r="AC1110" s="10" t="str">
        <f>VLOOKUP(Data!$AB1110,Name!$B:$F,2,FALSE)</f>
        <v>PMO</v>
      </c>
      <c r="AD1110" s="10" t="str">
        <f>VLOOKUP(Data!$AB1110,Name!$B:$F,3,FALSE)</f>
        <v>CRA</v>
      </c>
      <c r="AE1110" s="10" t="str">
        <f>VLOOKUP(Data!$AB1110,Name!$B:$F,4,FALSE)</f>
        <v>Second tier</v>
      </c>
      <c r="AF1110" s="10" t="str">
        <f>VLOOKUP(Data!$AB1110,Name!$B:$F,5,FALSE)</f>
        <v>Second tier</v>
      </c>
      <c r="AG1110" s="38" t="s">
        <v>47</v>
      </c>
      <c r="AH1110" s="38" t="s">
        <v>160</v>
      </c>
      <c r="AI1110" s="38" t="s">
        <v>505</v>
      </c>
      <c r="AJ1110" s="38" t="s">
        <v>533</v>
      </c>
      <c r="AK1110" s="38" t="s">
        <v>534</v>
      </c>
      <c r="AL1110" s="43"/>
      <c r="AM1110" s="38" t="s">
        <v>39</v>
      </c>
      <c r="AN1110" s="38" t="s">
        <v>50</v>
      </c>
      <c r="AO1110" s="44">
        <v>0</v>
      </c>
      <c r="AP1110" s="39">
        <v>44838.447094907409</v>
      </c>
      <c r="AQ1110" s="45" t="s">
        <v>56</v>
      </c>
      <c r="AR1110">
        <f t="shared" si="71"/>
        <v>13</v>
      </c>
      <c r="AS1110" s="35">
        <v>0.56736111111111109</v>
      </c>
    </row>
    <row r="1111" spans="1:45" ht="24" hidden="1" customHeight="1">
      <c r="A1111" s="10" t="s">
        <v>35</v>
      </c>
      <c r="B1111" s="10" t="s">
        <v>73</v>
      </c>
      <c r="C1111" s="42">
        <v>44831.614583333336</v>
      </c>
      <c r="D1111" s="42">
        <v>44831.577777777777</v>
      </c>
      <c r="E1111" s="10">
        <v>2022</v>
      </c>
      <c r="F1111" s="10">
        <f t="shared" si="68"/>
        <v>9</v>
      </c>
      <c r="G1111" s="10">
        <f t="shared" si="69"/>
        <v>27</v>
      </c>
      <c r="H1111" s="50">
        <f t="shared" si="70"/>
        <v>0.57777777777777783</v>
      </c>
      <c r="I1111" s="40" t="s">
        <v>37</v>
      </c>
      <c r="J1111" s="40" t="s">
        <v>4261</v>
      </c>
      <c r="K1111" s="37">
        <v>12240</v>
      </c>
      <c r="L1111" s="41">
        <v>44841.595138888886</v>
      </c>
      <c r="M1111" s="40" t="s">
        <v>38</v>
      </c>
      <c r="N1111" s="40" t="s">
        <v>39</v>
      </c>
      <c r="O1111" s="41"/>
      <c r="P1111" s="40" t="s">
        <v>40</v>
      </c>
      <c r="Q1111" s="40" t="s">
        <v>56</v>
      </c>
      <c r="R1111" s="37">
        <v>1</v>
      </c>
      <c r="S1111" s="40" t="s">
        <v>74</v>
      </c>
      <c r="T1111" s="37">
        <v>0</v>
      </c>
      <c r="U1111" s="40" t="s">
        <v>56</v>
      </c>
      <c r="V1111" s="37">
        <v>5748</v>
      </c>
      <c r="W1111" s="40" t="s">
        <v>877</v>
      </c>
      <c r="X1111" s="40" t="s">
        <v>878</v>
      </c>
      <c r="Y1111" s="40" t="s">
        <v>45</v>
      </c>
      <c r="Z1111" s="40" t="s">
        <v>4225</v>
      </c>
      <c r="AA1111" s="41">
        <v>44831.598032407404</v>
      </c>
      <c r="AB1111" s="40" t="s">
        <v>72</v>
      </c>
      <c r="AC1111" s="10" t="str">
        <f>VLOOKUP(Data!$AB1111,Name!$B:$F,2,FALSE)</f>
        <v>IT Support</v>
      </c>
      <c r="AD1111" s="10" t="str">
        <f>VLOOKUP(Data!$AB1111,Name!$B:$F,3,FALSE)</f>
        <v>Point IT</v>
      </c>
      <c r="AE1111" s="10" t="str">
        <f>VLOOKUP(Data!$AB1111,Name!$B:$F,4,FALSE)</f>
        <v>Second tier</v>
      </c>
      <c r="AF1111" s="10" t="str">
        <f>VLOOKUP(Data!$AB1111,Name!$B:$F,5,FALSE)</f>
        <v>Onsite</v>
      </c>
      <c r="AG1111" s="40" t="s">
        <v>47</v>
      </c>
      <c r="AH1111" s="40" t="s">
        <v>48</v>
      </c>
      <c r="AI1111" s="40" t="s">
        <v>77</v>
      </c>
      <c r="AJ1111" s="40" t="s">
        <v>4262</v>
      </c>
      <c r="AK1111" s="40" t="s">
        <v>451</v>
      </c>
      <c r="AL1111" s="46"/>
      <c r="AM1111" s="40" t="s">
        <v>39</v>
      </c>
      <c r="AN1111" s="40" t="s">
        <v>50</v>
      </c>
      <c r="AO1111" s="47">
        <v>0</v>
      </c>
      <c r="AP1111" s="41">
        <v>44831.614583333336</v>
      </c>
      <c r="AQ1111" s="48" t="s">
        <v>56</v>
      </c>
      <c r="AR1111">
        <f t="shared" si="71"/>
        <v>13</v>
      </c>
      <c r="AS1111" s="35">
        <v>0.57777777777777783</v>
      </c>
    </row>
    <row r="1112" spans="1:45" ht="24" customHeight="1">
      <c r="A1112" s="10" t="s">
        <v>35</v>
      </c>
      <c r="B1112" s="10" t="s">
        <v>1527</v>
      </c>
      <c r="C1112" s="42">
        <v>44831.614583333336</v>
      </c>
      <c r="D1112" s="42">
        <v>44831.581944444442</v>
      </c>
      <c r="E1112" s="10">
        <v>2022</v>
      </c>
      <c r="F1112" s="10">
        <f t="shared" si="68"/>
        <v>9</v>
      </c>
      <c r="G1112" s="10">
        <f t="shared" si="69"/>
        <v>27</v>
      </c>
      <c r="H1112" s="50">
        <f t="shared" si="70"/>
        <v>0.58194444444444449</v>
      </c>
      <c r="I1112" s="38" t="s">
        <v>37</v>
      </c>
      <c r="J1112" s="38" t="s">
        <v>4263</v>
      </c>
      <c r="K1112" s="36">
        <v>12241</v>
      </c>
      <c r="L1112" s="39">
        <v>44841.587013888886</v>
      </c>
      <c r="M1112" s="38" t="s">
        <v>38</v>
      </c>
      <c r="N1112" s="38" t="s">
        <v>39</v>
      </c>
      <c r="O1112" s="39"/>
      <c r="P1112" s="38" t="s">
        <v>40</v>
      </c>
      <c r="Q1112" s="38" t="s">
        <v>56</v>
      </c>
      <c r="R1112" s="36">
        <v>1</v>
      </c>
      <c r="S1112" s="38" t="s">
        <v>104</v>
      </c>
      <c r="T1112" s="36">
        <v>0</v>
      </c>
      <c r="U1112" s="38" t="s">
        <v>56</v>
      </c>
      <c r="V1112" s="36">
        <v>6241</v>
      </c>
      <c r="W1112" s="38" t="s">
        <v>4264</v>
      </c>
      <c r="X1112" s="38" t="s">
        <v>649</v>
      </c>
      <c r="Y1112" s="38" t="s">
        <v>45</v>
      </c>
      <c r="Z1112" s="38" t="s">
        <v>4265</v>
      </c>
      <c r="AA1112" s="39">
        <v>44831.610358796293</v>
      </c>
      <c r="AB1112" s="38" t="s">
        <v>51</v>
      </c>
      <c r="AC1112" s="10" t="str">
        <f>VLOOKUP(Data!$AB1112,Name!$B:$F,2,FALSE)</f>
        <v>IT Support</v>
      </c>
      <c r="AD1112" s="10" t="str">
        <f>VLOOKUP(Data!$AB1112,Name!$B:$F,3,FALSE)</f>
        <v>Point IT</v>
      </c>
      <c r="AE1112" s="10" t="str">
        <f>VLOOKUP(Data!$AB1112,Name!$B:$F,4,FALSE)</f>
        <v>Second tier</v>
      </c>
      <c r="AF1112" s="10" t="str">
        <f>VLOOKUP(Data!$AB1112,Name!$B:$F,5,FALSE)</f>
        <v>Onsite</v>
      </c>
      <c r="AG1112" s="38" t="s">
        <v>47</v>
      </c>
      <c r="AH1112" s="38" t="s">
        <v>48</v>
      </c>
      <c r="AI1112" s="38" t="s">
        <v>455</v>
      </c>
      <c r="AJ1112" s="38" t="s">
        <v>4266</v>
      </c>
      <c r="AK1112" s="38" t="s">
        <v>599</v>
      </c>
      <c r="AL1112" s="43"/>
      <c r="AM1112" s="38" t="s">
        <v>39</v>
      </c>
      <c r="AN1112" s="38" t="s">
        <v>50</v>
      </c>
      <c r="AO1112" s="44">
        <v>0</v>
      </c>
      <c r="AP1112" s="39">
        <v>44831.614791666667</v>
      </c>
      <c r="AQ1112" s="45" t="s">
        <v>56</v>
      </c>
      <c r="AR1112">
        <f t="shared" si="71"/>
        <v>13</v>
      </c>
      <c r="AS1112" s="35">
        <v>0.58194444444444449</v>
      </c>
    </row>
    <row r="1113" spans="1:45" ht="24" hidden="1" customHeight="1">
      <c r="A1113" s="10" t="s">
        <v>35</v>
      </c>
      <c r="B1113" s="10" t="s">
        <v>2343</v>
      </c>
      <c r="C1113" s="10"/>
      <c r="D1113" s="42">
        <v>44831.590277777781</v>
      </c>
      <c r="E1113" s="10">
        <v>2022</v>
      </c>
      <c r="F1113" s="10">
        <f t="shared" si="68"/>
        <v>9</v>
      </c>
      <c r="G1113" s="10">
        <f t="shared" si="69"/>
        <v>27</v>
      </c>
      <c r="H1113" s="50">
        <f t="shared" si="70"/>
        <v>0.59027777777777779</v>
      </c>
      <c r="I1113" s="40" t="s">
        <v>37</v>
      </c>
      <c r="J1113" s="40" t="s">
        <v>4267</v>
      </c>
      <c r="K1113" s="37">
        <v>12242</v>
      </c>
      <c r="L1113" s="41">
        <v>44846.651319444441</v>
      </c>
      <c r="M1113" s="40" t="s">
        <v>38</v>
      </c>
      <c r="N1113" s="40" t="s">
        <v>39</v>
      </c>
      <c r="O1113" s="41"/>
      <c r="P1113" s="40" t="s">
        <v>40</v>
      </c>
      <c r="Q1113" s="40" t="s">
        <v>56</v>
      </c>
      <c r="R1113" s="37">
        <v>1</v>
      </c>
      <c r="S1113" s="40" t="s">
        <v>39</v>
      </c>
      <c r="T1113" s="37">
        <v>0</v>
      </c>
      <c r="U1113" s="40" t="s">
        <v>56</v>
      </c>
      <c r="V1113" s="37">
        <v>8888</v>
      </c>
      <c r="W1113" s="40" t="s">
        <v>968</v>
      </c>
      <c r="X1113" s="40" t="s">
        <v>177</v>
      </c>
      <c r="Y1113" s="40" t="s">
        <v>39</v>
      </c>
      <c r="Z1113" s="40" t="s">
        <v>39</v>
      </c>
      <c r="AA1113" s="41"/>
      <c r="AB1113" s="40" t="s">
        <v>85</v>
      </c>
      <c r="AC1113" s="10" t="str">
        <f>VLOOKUP(Data!$AB1113,Name!$B:$F,2,FALSE)</f>
        <v>IT Support</v>
      </c>
      <c r="AD1113" s="10" t="str">
        <f>VLOOKUP(Data!$AB1113,Name!$B:$F,3,FALSE)</f>
        <v>Point IT</v>
      </c>
      <c r="AE1113" s="10" t="str">
        <f>VLOOKUP(Data!$AB1113,Name!$B:$F,4,FALSE)</f>
        <v>Second tier</v>
      </c>
      <c r="AF1113" s="10" t="str">
        <f>VLOOKUP(Data!$AB1113,Name!$B:$F,5,FALSE)</f>
        <v>Onsite</v>
      </c>
      <c r="AG1113" s="40" t="s">
        <v>52</v>
      </c>
      <c r="AH1113" s="40" t="s">
        <v>216</v>
      </c>
      <c r="AI1113" s="40" t="s">
        <v>39</v>
      </c>
      <c r="AJ1113" s="40" t="s">
        <v>4268</v>
      </c>
      <c r="AK1113" s="40" t="s">
        <v>538</v>
      </c>
      <c r="AL1113" s="46"/>
      <c r="AM1113" s="40" t="s">
        <v>39</v>
      </c>
      <c r="AN1113" s="40" t="s">
        <v>50</v>
      </c>
      <c r="AO1113" s="47">
        <v>0</v>
      </c>
      <c r="AP1113" s="41">
        <v>44837.348541666666</v>
      </c>
      <c r="AQ1113" s="48" t="s">
        <v>56</v>
      </c>
      <c r="AR1113">
        <f t="shared" si="71"/>
        <v>14</v>
      </c>
      <c r="AS1113" s="35">
        <v>0.59027777777777779</v>
      </c>
    </row>
    <row r="1114" spans="1:45" ht="24" hidden="1" customHeight="1">
      <c r="A1114" s="10" t="s">
        <v>35</v>
      </c>
      <c r="B1114" s="10" t="s">
        <v>178</v>
      </c>
      <c r="C1114" s="10"/>
      <c r="D1114" s="42">
        <v>44831.59375</v>
      </c>
      <c r="E1114" s="10">
        <v>2022</v>
      </c>
      <c r="F1114" s="10">
        <f t="shared" si="68"/>
        <v>9</v>
      </c>
      <c r="G1114" s="10">
        <f t="shared" si="69"/>
        <v>27</v>
      </c>
      <c r="H1114" s="50">
        <f t="shared" si="70"/>
        <v>0.59375</v>
      </c>
      <c r="I1114" s="38" t="s">
        <v>37</v>
      </c>
      <c r="J1114" s="38" t="s">
        <v>4269</v>
      </c>
      <c r="K1114" s="36">
        <v>12243</v>
      </c>
      <c r="L1114" s="39">
        <v>44845.601319444446</v>
      </c>
      <c r="M1114" s="38" t="s">
        <v>38</v>
      </c>
      <c r="N1114" s="38" t="s">
        <v>39</v>
      </c>
      <c r="O1114" s="39"/>
      <c r="P1114" s="38" t="s">
        <v>40</v>
      </c>
      <c r="Q1114" s="38" t="s">
        <v>56</v>
      </c>
      <c r="R1114" s="36">
        <v>1</v>
      </c>
      <c r="S1114" s="38" t="s">
        <v>311</v>
      </c>
      <c r="T1114" s="36">
        <v>0</v>
      </c>
      <c r="U1114" s="38" t="s">
        <v>56</v>
      </c>
      <c r="V1114" s="36">
        <v>8888</v>
      </c>
      <c r="W1114" s="38" t="s">
        <v>968</v>
      </c>
      <c r="X1114" s="38" t="s">
        <v>177</v>
      </c>
      <c r="Y1114" s="38" t="s">
        <v>39</v>
      </c>
      <c r="Z1114" s="38" t="s">
        <v>39</v>
      </c>
      <c r="AA1114" s="39"/>
      <c r="AB1114" s="38" t="s">
        <v>85</v>
      </c>
      <c r="AC1114" s="10" t="str">
        <f>VLOOKUP(Data!$AB1114,Name!$B:$F,2,FALSE)</f>
        <v>IT Support</v>
      </c>
      <c r="AD1114" s="10" t="str">
        <f>VLOOKUP(Data!$AB1114,Name!$B:$F,3,FALSE)</f>
        <v>Point IT</v>
      </c>
      <c r="AE1114" s="10" t="str">
        <f>VLOOKUP(Data!$AB1114,Name!$B:$F,4,FALSE)</f>
        <v>Second tier</v>
      </c>
      <c r="AF1114" s="10" t="str">
        <f>VLOOKUP(Data!$AB1114,Name!$B:$F,5,FALSE)</f>
        <v>Onsite</v>
      </c>
      <c r="AG1114" s="38" t="s">
        <v>52</v>
      </c>
      <c r="AH1114" s="38" t="s">
        <v>216</v>
      </c>
      <c r="AI1114" s="38" t="s">
        <v>182</v>
      </c>
      <c r="AJ1114" s="38" t="s">
        <v>969</v>
      </c>
      <c r="AK1114" s="38" t="s">
        <v>538</v>
      </c>
      <c r="AL1114" s="43"/>
      <c r="AM1114" s="38" t="s">
        <v>39</v>
      </c>
      <c r="AN1114" s="38" t="s">
        <v>53</v>
      </c>
      <c r="AO1114" s="44">
        <v>0</v>
      </c>
      <c r="AP1114" s="39">
        <v>44837.341597222221</v>
      </c>
      <c r="AQ1114" s="45" t="s">
        <v>56</v>
      </c>
      <c r="AR1114">
        <f t="shared" si="71"/>
        <v>14</v>
      </c>
      <c r="AS1114" s="35">
        <v>0.59375</v>
      </c>
    </row>
    <row r="1115" spans="1:45" ht="24" customHeight="1">
      <c r="A1115" s="10" t="s">
        <v>35</v>
      </c>
      <c r="B1115" s="10" t="s">
        <v>1527</v>
      </c>
      <c r="C1115" s="42">
        <v>44834.35833333333</v>
      </c>
      <c r="D1115" s="42">
        <v>44831.604166666664</v>
      </c>
      <c r="E1115" s="10">
        <v>2022</v>
      </c>
      <c r="F1115" s="10">
        <f t="shared" si="68"/>
        <v>9</v>
      </c>
      <c r="G1115" s="10">
        <f t="shared" si="69"/>
        <v>27</v>
      </c>
      <c r="H1115" s="50">
        <f t="shared" si="70"/>
        <v>0.60416666666666663</v>
      </c>
      <c r="I1115" s="40" t="s">
        <v>442</v>
      </c>
      <c r="J1115" s="40" t="s">
        <v>4270</v>
      </c>
      <c r="K1115" s="37">
        <v>12244</v>
      </c>
      <c r="L1115" s="41">
        <v>44838.550509259258</v>
      </c>
      <c r="M1115" s="40" t="s">
        <v>38</v>
      </c>
      <c r="N1115" s="40" t="s">
        <v>39</v>
      </c>
      <c r="O1115" s="41"/>
      <c r="P1115" s="40" t="s">
        <v>40</v>
      </c>
      <c r="Q1115" s="40" t="s">
        <v>41</v>
      </c>
      <c r="R1115" s="37">
        <v>1</v>
      </c>
      <c r="S1115" s="40" t="s">
        <v>104</v>
      </c>
      <c r="T1115" s="37">
        <v>0</v>
      </c>
      <c r="U1115" s="40" t="s">
        <v>41</v>
      </c>
      <c r="V1115" s="37">
        <v>7020</v>
      </c>
      <c r="W1115" s="40" t="s">
        <v>3214</v>
      </c>
      <c r="X1115" s="40" t="s">
        <v>3215</v>
      </c>
      <c r="Y1115" s="40" t="s">
        <v>45</v>
      </c>
      <c r="Z1115" s="40" t="s">
        <v>4271</v>
      </c>
      <c r="AA1115" s="41">
        <v>44832.335023148145</v>
      </c>
      <c r="AB1115" s="40" t="s">
        <v>85</v>
      </c>
      <c r="AC1115" s="10" t="str">
        <f>VLOOKUP(Data!$AB1115,Name!$B:$F,2,FALSE)</f>
        <v>IT Support</v>
      </c>
      <c r="AD1115" s="10" t="str">
        <f>VLOOKUP(Data!$AB1115,Name!$B:$F,3,FALSE)</f>
        <v>Point IT</v>
      </c>
      <c r="AE1115" s="10" t="str">
        <f>VLOOKUP(Data!$AB1115,Name!$B:$F,4,FALSE)</f>
        <v>Second tier</v>
      </c>
      <c r="AF1115" s="10" t="str">
        <f>VLOOKUP(Data!$AB1115,Name!$B:$F,5,FALSE)</f>
        <v>Onsite</v>
      </c>
      <c r="AG1115" s="40" t="s">
        <v>47</v>
      </c>
      <c r="AH1115" s="40" t="s">
        <v>48</v>
      </c>
      <c r="AI1115" s="40" t="s">
        <v>455</v>
      </c>
      <c r="AJ1115" s="40" t="s">
        <v>4272</v>
      </c>
      <c r="AK1115" s="40" t="s">
        <v>686</v>
      </c>
      <c r="AL1115" s="46"/>
      <c r="AM1115" s="40" t="s">
        <v>39</v>
      </c>
      <c r="AN1115" s="40" t="s">
        <v>50</v>
      </c>
      <c r="AO1115" s="47">
        <v>0</v>
      </c>
      <c r="AP1115" s="41">
        <v>44834.358842592592</v>
      </c>
      <c r="AQ1115" s="48" t="s">
        <v>41</v>
      </c>
      <c r="AR1115">
        <f t="shared" si="71"/>
        <v>14</v>
      </c>
      <c r="AS1115" s="35">
        <v>0.60416666666666663</v>
      </c>
    </row>
    <row r="1116" spans="1:45" ht="24" customHeight="1">
      <c r="A1116" s="10" t="s">
        <v>35</v>
      </c>
      <c r="B1116" s="10" t="s">
        <v>1527</v>
      </c>
      <c r="C1116" s="42">
        <v>44831.647222222222</v>
      </c>
      <c r="D1116" s="42">
        <v>44831.613888888889</v>
      </c>
      <c r="E1116" s="10">
        <v>2022</v>
      </c>
      <c r="F1116" s="10">
        <f t="shared" si="68"/>
        <v>9</v>
      </c>
      <c r="G1116" s="10">
        <f t="shared" si="69"/>
        <v>27</v>
      </c>
      <c r="H1116" s="50">
        <f t="shared" si="70"/>
        <v>0.61388888888888882</v>
      </c>
      <c r="I1116" s="38" t="s">
        <v>37</v>
      </c>
      <c r="J1116" s="38" t="s">
        <v>39</v>
      </c>
      <c r="K1116" s="36">
        <v>12245</v>
      </c>
      <c r="L1116" s="39">
        <v>44834.489502314813</v>
      </c>
      <c r="M1116" s="38" t="s">
        <v>38</v>
      </c>
      <c r="N1116" s="38" t="s">
        <v>39</v>
      </c>
      <c r="O1116" s="39"/>
      <c r="P1116" s="38" t="s">
        <v>40</v>
      </c>
      <c r="Q1116" s="38" t="s">
        <v>56</v>
      </c>
      <c r="R1116" s="36">
        <v>1</v>
      </c>
      <c r="S1116" s="38" t="s">
        <v>202</v>
      </c>
      <c r="T1116" s="36">
        <v>0</v>
      </c>
      <c r="U1116" s="38" t="s">
        <v>41</v>
      </c>
      <c r="V1116" s="36">
        <v>894087904</v>
      </c>
      <c r="W1116" s="38" t="s">
        <v>3055</v>
      </c>
      <c r="X1116" s="38" t="s">
        <v>3056</v>
      </c>
      <c r="Y1116" s="38" t="s">
        <v>45</v>
      </c>
      <c r="Z1116" s="38" t="s">
        <v>4273</v>
      </c>
      <c r="AA1116" s="39">
        <v>44831.647407407407</v>
      </c>
      <c r="AB1116" s="38" t="s">
        <v>96</v>
      </c>
      <c r="AC1116" s="10" t="str">
        <f>VLOOKUP(Data!$AB1116,Name!$B:$F,2,FALSE)</f>
        <v>E-sarabun</v>
      </c>
      <c r="AD1116" s="10" t="str">
        <f>VLOOKUP(Data!$AB1116,Name!$B:$F,3,FALSE)</f>
        <v>CRA</v>
      </c>
      <c r="AE1116" s="10" t="str">
        <f>VLOOKUP(Data!$AB1116,Name!$B:$F,4,FALSE)</f>
        <v>Second tier</v>
      </c>
      <c r="AF1116" s="10" t="str">
        <f>VLOOKUP(Data!$AB1116,Name!$B:$F,5,FALSE)</f>
        <v>Second tier</v>
      </c>
      <c r="AG1116" s="38" t="s">
        <v>47</v>
      </c>
      <c r="AH1116" s="38" t="s">
        <v>48</v>
      </c>
      <c r="AI1116" s="38" t="s">
        <v>97</v>
      </c>
      <c r="AJ1116" s="38" t="s">
        <v>4274</v>
      </c>
      <c r="AK1116" s="38" t="s">
        <v>570</v>
      </c>
      <c r="AL1116" s="43"/>
      <c r="AM1116" s="38" t="s">
        <v>39</v>
      </c>
      <c r="AN1116" s="38" t="s">
        <v>53</v>
      </c>
      <c r="AO1116" s="44">
        <v>0</v>
      </c>
      <c r="AP1116" s="39">
        <v>44831.647407407407</v>
      </c>
      <c r="AQ1116" s="45" t="s">
        <v>56</v>
      </c>
      <c r="AR1116">
        <f t="shared" si="71"/>
        <v>14</v>
      </c>
      <c r="AS1116" s="35">
        <v>0.61388888888888882</v>
      </c>
    </row>
    <row r="1117" spans="1:45" ht="24" customHeight="1">
      <c r="A1117" s="10" t="s">
        <v>35</v>
      </c>
      <c r="B1117" s="10" t="s">
        <v>1527</v>
      </c>
      <c r="C1117" s="42">
        <v>44831.645138888889</v>
      </c>
      <c r="D1117" s="42">
        <v>44831.644444444442</v>
      </c>
      <c r="E1117" s="10">
        <v>2022</v>
      </c>
      <c r="F1117" s="10">
        <f t="shared" si="68"/>
        <v>9</v>
      </c>
      <c r="G1117" s="10">
        <f t="shared" si="69"/>
        <v>27</v>
      </c>
      <c r="H1117" s="50">
        <f t="shared" si="70"/>
        <v>0.64444444444444449</v>
      </c>
      <c r="I1117" s="40" t="s">
        <v>37</v>
      </c>
      <c r="J1117" s="40" t="s">
        <v>4275</v>
      </c>
      <c r="K1117" s="37">
        <v>12246</v>
      </c>
      <c r="L1117" s="41">
        <v>44840.697557870371</v>
      </c>
      <c r="M1117" s="40" t="s">
        <v>38</v>
      </c>
      <c r="N1117" s="40" t="s">
        <v>39</v>
      </c>
      <c r="O1117" s="41"/>
      <c r="P1117" s="40" t="s">
        <v>40</v>
      </c>
      <c r="Q1117" s="40" t="s">
        <v>41</v>
      </c>
      <c r="R1117" s="37">
        <v>1</v>
      </c>
      <c r="S1117" s="40" t="s">
        <v>42</v>
      </c>
      <c r="T1117" s="37">
        <v>0</v>
      </c>
      <c r="U1117" s="40" t="s">
        <v>41</v>
      </c>
      <c r="V1117" s="37">
        <v>642175520</v>
      </c>
      <c r="W1117" s="40" t="s">
        <v>194</v>
      </c>
      <c r="X1117" s="40" t="s">
        <v>195</v>
      </c>
      <c r="Y1117" s="40" t="s">
        <v>45</v>
      </c>
      <c r="Z1117" s="40" t="s">
        <v>922</v>
      </c>
      <c r="AA1117" s="41">
        <v>44831.645636574074</v>
      </c>
      <c r="AB1117" s="40" t="s">
        <v>196</v>
      </c>
      <c r="AC1117" s="10" t="str">
        <f>VLOOKUP(Data!$AB1117,Name!$B:$F,2,FALSE)</f>
        <v>Application Support</v>
      </c>
      <c r="AD1117" s="10" t="str">
        <f>VLOOKUP(Data!$AB1117,Name!$B:$F,3,FALSE)</f>
        <v>CRA</v>
      </c>
      <c r="AE1117" s="10" t="str">
        <f>VLOOKUP(Data!$AB1117,Name!$B:$F,4,FALSE)</f>
        <v>Second tier</v>
      </c>
      <c r="AF1117" s="10" t="str">
        <f>VLOOKUP(Data!$AB1117,Name!$B:$F,5,FALSE)</f>
        <v>Second tier</v>
      </c>
      <c r="AG1117" s="40" t="s">
        <v>52</v>
      </c>
      <c r="AH1117" s="40" t="s">
        <v>48</v>
      </c>
      <c r="AI1117" s="40" t="s">
        <v>197</v>
      </c>
      <c r="AJ1117" s="40" t="s">
        <v>4276</v>
      </c>
      <c r="AK1117" s="40" t="s">
        <v>538</v>
      </c>
      <c r="AL1117" s="46"/>
      <c r="AM1117" s="40" t="s">
        <v>39</v>
      </c>
      <c r="AN1117" s="40" t="s">
        <v>50</v>
      </c>
      <c r="AO1117" s="47">
        <v>0</v>
      </c>
      <c r="AP1117" s="41">
        <v>44838.448252314818</v>
      </c>
      <c r="AQ1117" s="48" t="s">
        <v>41</v>
      </c>
      <c r="AR1117">
        <f t="shared" si="71"/>
        <v>15</v>
      </c>
      <c r="AS1117" s="35">
        <v>0.64444444444444449</v>
      </c>
    </row>
    <row r="1118" spans="1:45" ht="24" hidden="1" customHeight="1">
      <c r="A1118" s="10" t="s">
        <v>35</v>
      </c>
      <c r="B1118" s="10" t="s">
        <v>171</v>
      </c>
      <c r="C1118" s="42">
        <v>44831.674305555556</v>
      </c>
      <c r="D1118" s="42">
        <v>44831.645833333336</v>
      </c>
      <c r="E1118" s="10">
        <v>2022</v>
      </c>
      <c r="F1118" s="10">
        <f t="shared" si="68"/>
        <v>9</v>
      </c>
      <c r="G1118" s="10">
        <f t="shared" si="69"/>
        <v>27</v>
      </c>
      <c r="H1118" s="50">
        <f t="shared" si="70"/>
        <v>0.64583333333333337</v>
      </c>
      <c r="I1118" s="38" t="s">
        <v>37</v>
      </c>
      <c r="J1118" s="38" t="s">
        <v>4277</v>
      </c>
      <c r="K1118" s="36">
        <v>12247</v>
      </c>
      <c r="L1118" s="39">
        <v>44841.651631944442</v>
      </c>
      <c r="M1118" s="38" t="s">
        <v>38</v>
      </c>
      <c r="N1118" s="38" t="s">
        <v>39</v>
      </c>
      <c r="O1118" s="39"/>
      <c r="P1118" s="38" t="s">
        <v>40</v>
      </c>
      <c r="Q1118" s="38" t="s">
        <v>56</v>
      </c>
      <c r="R1118" s="36">
        <v>1</v>
      </c>
      <c r="S1118" s="38" t="s">
        <v>42</v>
      </c>
      <c r="T1118" s="36">
        <v>0</v>
      </c>
      <c r="U1118" s="38" t="s">
        <v>56</v>
      </c>
      <c r="V1118" s="36">
        <v>984354746</v>
      </c>
      <c r="W1118" s="38" t="s">
        <v>949</v>
      </c>
      <c r="X1118" s="38" t="s">
        <v>594</v>
      </c>
      <c r="Y1118" s="38" t="s">
        <v>45</v>
      </c>
      <c r="Z1118" s="38" t="s">
        <v>4278</v>
      </c>
      <c r="AA1118" s="39">
        <v>44831.669930555552</v>
      </c>
      <c r="AB1118" s="38" t="s">
        <v>46</v>
      </c>
      <c r="AC1118" s="10" t="str">
        <f>VLOOKUP(Data!$AB1118,Name!$B:$F,2,FALSE)</f>
        <v>IT Support</v>
      </c>
      <c r="AD1118" s="10" t="str">
        <f>VLOOKUP(Data!$AB1118,Name!$B:$F,3,FALSE)</f>
        <v>Point IT</v>
      </c>
      <c r="AE1118" s="10" t="str">
        <f>VLOOKUP(Data!$AB1118,Name!$B:$F,4,FALSE)</f>
        <v>Second tier</v>
      </c>
      <c r="AF1118" s="10" t="str">
        <f>VLOOKUP(Data!$AB1118,Name!$B:$F,5,FALSE)</f>
        <v>Onsite</v>
      </c>
      <c r="AG1118" s="38" t="s">
        <v>52</v>
      </c>
      <c r="AH1118" s="38" t="s">
        <v>48</v>
      </c>
      <c r="AI1118" s="38" t="s">
        <v>190</v>
      </c>
      <c r="AJ1118" s="38" t="s">
        <v>4279</v>
      </c>
      <c r="AK1118" s="38" t="s">
        <v>1349</v>
      </c>
      <c r="AL1118" s="43"/>
      <c r="AM1118" s="38" t="s">
        <v>39</v>
      </c>
      <c r="AN1118" s="38" t="s">
        <v>50</v>
      </c>
      <c r="AO1118" s="44">
        <v>0</v>
      </c>
      <c r="AP1118" s="39">
        <v>44831.67454861111</v>
      </c>
      <c r="AQ1118" s="45" t="s">
        <v>56</v>
      </c>
      <c r="AR1118">
        <f t="shared" si="71"/>
        <v>15</v>
      </c>
      <c r="AS1118" s="35">
        <v>0.64583333333333337</v>
      </c>
    </row>
    <row r="1119" spans="1:45" ht="24" customHeight="1">
      <c r="A1119" s="10" t="s">
        <v>35</v>
      </c>
      <c r="B1119" s="10" t="s">
        <v>1527</v>
      </c>
      <c r="C1119" s="42">
        <v>44831.646527777775</v>
      </c>
      <c r="D1119" s="42">
        <v>44831.646527777775</v>
      </c>
      <c r="E1119" s="10">
        <v>2022</v>
      </c>
      <c r="F1119" s="10">
        <f t="shared" si="68"/>
        <v>9</v>
      </c>
      <c r="G1119" s="10">
        <f t="shared" si="69"/>
        <v>27</v>
      </c>
      <c r="H1119" s="50">
        <f t="shared" si="70"/>
        <v>0.64652777777777781</v>
      </c>
      <c r="I1119" s="40" t="s">
        <v>37</v>
      </c>
      <c r="J1119" s="40" t="s">
        <v>4280</v>
      </c>
      <c r="K1119" s="37">
        <v>12248</v>
      </c>
      <c r="L1119" s="41">
        <v>44840.698182870372</v>
      </c>
      <c r="M1119" s="40" t="s">
        <v>38</v>
      </c>
      <c r="N1119" s="40" t="s">
        <v>39</v>
      </c>
      <c r="O1119" s="41"/>
      <c r="P1119" s="40" t="s">
        <v>40</v>
      </c>
      <c r="Q1119" s="40" t="s">
        <v>41</v>
      </c>
      <c r="R1119" s="37">
        <v>1</v>
      </c>
      <c r="S1119" s="40" t="s">
        <v>42</v>
      </c>
      <c r="T1119" s="37">
        <v>0</v>
      </c>
      <c r="U1119" s="40" t="s">
        <v>41</v>
      </c>
      <c r="V1119" s="37">
        <v>642175520</v>
      </c>
      <c r="W1119" s="40" t="s">
        <v>194</v>
      </c>
      <c r="X1119" s="40" t="s">
        <v>195</v>
      </c>
      <c r="Y1119" s="40" t="s">
        <v>45</v>
      </c>
      <c r="Z1119" s="40" t="s">
        <v>2090</v>
      </c>
      <c r="AA1119" s="41">
        <v>44831.647141203706</v>
      </c>
      <c r="AB1119" s="40" t="s">
        <v>196</v>
      </c>
      <c r="AC1119" s="10" t="str">
        <f>VLOOKUP(Data!$AB1119,Name!$B:$F,2,FALSE)</f>
        <v>Application Support</v>
      </c>
      <c r="AD1119" s="10" t="str">
        <f>VLOOKUP(Data!$AB1119,Name!$B:$F,3,FALSE)</f>
        <v>CRA</v>
      </c>
      <c r="AE1119" s="10" t="str">
        <f>VLOOKUP(Data!$AB1119,Name!$B:$F,4,FALSE)</f>
        <v>Second tier</v>
      </c>
      <c r="AF1119" s="10" t="str">
        <f>VLOOKUP(Data!$AB1119,Name!$B:$F,5,FALSE)</f>
        <v>Second tier</v>
      </c>
      <c r="AG1119" s="40" t="s">
        <v>52</v>
      </c>
      <c r="AH1119" s="40" t="s">
        <v>48</v>
      </c>
      <c r="AI1119" s="40" t="s">
        <v>197</v>
      </c>
      <c r="AJ1119" s="40" t="s">
        <v>4281</v>
      </c>
      <c r="AK1119" s="40" t="s">
        <v>538</v>
      </c>
      <c r="AL1119" s="46"/>
      <c r="AM1119" s="40" t="s">
        <v>39</v>
      </c>
      <c r="AN1119" s="40" t="s">
        <v>50</v>
      </c>
      <c r="AO1119" s="47">
        <v>0</v>
      </c>
      <c r="AP1119" s="41">
        <v>44838.448182870372</v>
      </c>
      <c r="AQ1119" s="48" t="s">
        <v>41</v>
      </c>
      <c r="AR1119">
        <f t="shared" si="71"/>
        <v>15</v>
      </c>
      <c r="AS1119" s="35">
        <v>0.64652777777777781</v>
      </c>
    </row>
    <row r="1120" spans="1:45" ht="24" customHeight="1">
      <c r="A1120" s="10" t="s">
        <v>35</v>
      </c>
      <c r="B1120" s="10" t="s">
        <v>1527</v>
      </c>
      <c r="C1120" s="42">
        <v>44831.648611111108</v>
      </c>
      <c r="D1120" s="42">
        <v>44831.647916666669</v>
      </c>
      <c r="E1120" s="10">
        <v>2022</v>
      </c>
      <c r="F1120" s="10">
        <f t="shared" si="68"/>
        <v>9</v>
      </c>
      <c r="G1120" s="10">
        <f t="shared" si="69"/>
        <v>27</v>
      </c>
      <c r="H1120" s="50">
        <f t="shared" si="70"/>
        <v>0.6479166666666667</v>
      </c>
      <c r="I1120" s="38" t="s">
        <v>37</v>
      </c>
      <c r="J1120" s="38" t="s">
        <v>4282</v>
      </c>
      <c r="K1120" s="36">
        <v>12249</v>
      </c>
      <c r="L1120" s="39">
        <v>44840.697465277779</v>
      </c>
      <c r="M1120" s="38" t="s">
        <v>38</v>
      </c>
      <c r="N1120" s="38" t="s">
        <v>39</v>
      </c>
      <c r="O1120" s="39"/>
      <c r="P1120" s="38" t="s">
        <v>40</v>
      </c>
      <c r="Q1120" s="38" t="s">
        <v>41</v>
      </c>
      <c r="R1120" s="36">
        <v>1</v>
      </c>
      <c r="S1120" s="38" t="s">
        <v>42</v>
      </c>
      <c r="T1120" s="36">
        <v>0</v>
      </c>
      <c r="U1120" s="38" t="s">
        <v>41</v>
      </c>
      <c r="V1120" s="36">
        <v>642175520</v>
      </c>
      <c r="W1120" s="38" t="s">
        <v>194</v>
      </c>
      <c r="X1120" s="38" t="s">
        <v>195</v>
      </c>
      <c r="Y1120" s="38" t="s">
        <v>45</v>
      </c>
      <c r="Z1120" s="38" t="s">
        <v>1923</v>
      </c>
      <c r="AA1120" s="39">
        <v>44831.648668981485</v>
      </c>
      <c r="AB1120" s="38" t="s">
        <v>196</v>
      </c>
      <c r="AC1120" s="10" t="str">
        <f>VLOOKUP(Data!$AB1120,Name!$B:$F,2,FALSE)</f>
        <v>Application Support</v>
      </c>
      <c r="AD1120" s="10" t="str">
        <f>VLOOKUP(Data!$AB1120,Name!$B:$F,3,FALSE)</f>
        <v>CRA</v>
      </c>
      <c r="AE1120" s="10" t="str">
        <f>VLOOKUP(Data!$AB1120,Name!$B:$F,4,FALSE)</f>
        <v>Second tier</v>
      </c>
      <c r="AF1120" s="10" t="str">
        <f>VLOOKUP(Data!$AB1120,Name!$B:$F,5,FALSE)</f>
        <v>Second tier</v>
      </c>
      <c r="AG1120" s="38" t="s">
        <v>235</v>
      </c>
      <c r="AH1120" s="38" t="s">
        <v>48</v>
      </c>
      <c r="AI1120" s="38" t="s">
        <v>197</v>
      </c>
      <c r="AJ1120" s="38" t="s">
        <v>4281</v>
      </c>
      <c r="AK1120" s="38" t="s">
        <v>538</v>
      </c>
      <c r="AL1120" s="43"/>
      <c r="AM1120" s="38" t="s">
        <v>39</v>
      </c>
      <c r="AN1120" s="38" t="s">
        <v>50</v>
      </c>
      <c r="AO1120" s="44">
        <v>0</v>
      </c>
      <c r="AP1120" s="39">
        <v>44838.447465277779</v>
      </c>
      <c r="AQ1120" s="45" t="s">
        <v>41</v>
      </c>
      <c r="AR1120">
        <f t="shared" si="71"/>
        <v>15</v>
      </c>
      <c r="AS1120" s="35">
        <v>0.6479166666666667</v>
      </c>
    </row>
    <row r="1121" spans="1:45" ht="24" customHeight="1">
      <c r="A1121" s="10" t="s">
        <v>35</v>
      </c>
      <c r="B1121" s="10" t="s">
        <v>1527</v>
      </c>
      <c r="C1121" s="42">
        <v>44831.652083333334</v>
      </c>
      <c r="D1121" s="42">
        <v>44831.652083333334</v>
      </c>
      <c r="E1121" s="10">
        <v>2022</v>
      </c>
      <c r="F1121" s="10">
        <f t="shared" si="68"/>
        <v>9</v>
      </c>
      <c r="G1121" s="10">
        <f t="shared" si="69"/>
        <v>27</v>
      </c>
      <c r="H1121" s="50">
        <f t="shared" si="70"/>
        <v>0.65208333333333335</v>
      </c>
      <c r="I1121" s="40" t="s">
        <v>37</v>
      </c>
      <c r="J1121" s="40" t="s">
        <v>4283</v>
      </c>
      <c r="K1121" s="37">
        <v>12250</v>
      </c>
      <c r="L1121" s="41">
        <v>44840.69740740741</v>
      </c>
      <c r="M1121" s="40" t="s">
        <v>38</v>
      </c>
      <c r="N1121" s="40" t="s">
        <v>39</v>
      </c>
      <c r="O1121" s="41"/>
      <c r="P1121" s="40" t="s">
        <v>40</v>
      </c>
      <c r="Q1121" s="40" t="s">
        <v>41</v>
      </c>
      <c r="R1121" s="37">
        <v>1</v>
      </c>
      <c r="S1121" s="40" t="s">
        <v>42</v>
      </c>
      <c r="T1121" s="37">
        <v>0</v>
      </c>
      <c r="U1121" s="40" t="s">
        <v>41</v>
      </c>
      <c r="V1121" s="37">
        <v>642175520</v>
      </c>
      <c r="W1121" s="40" t="s">
        <v>194</v>
      </c>
      <c r="X1121" s="40" t="s">
        <v>195</v>
      </c>
      <c r="Y1121" s="40" t="s">
        <v>45</v>
      </c>
      <c r="Z1121" s="40" t="s">
        <v>747</v>
      </c>
      <c r="AA1121" s="41">
        <v>44831.652754629627</v>
      </c>
      <c r="AB1121" s="40" t="s">
        <v>196</v>
      </c>
      <c r="AC1121" s="10" t="str">
        <f>VLOOKUP(Data!$AB1121,Name!$B:$F,2,FALSE)</f>
        <v>Application Support</v>
      </c>
      <c r="AD1121" s="10" t="str">
        <f>VLOOKUP(Data!$AB1121,Name!$B:$F,3,FALSE)</f>
        <v>CRA</v>
      </c>
      <c r="AE1121" s="10" t="str">
        <f>VLOOKUP(Data!$AB1121,Name!$B:$F,4,FALSE)</f>
        <v>Second tier</v>
      </c>
      <c r="AF1121" s="10" t="str">
        <f>VLOOKUP(Data!$AB1121,Name!$B:$F,5,FALSE)</f>
        <v>Second tier</v>
      </c>
      <c r="AG1121" s="40" t="s">
        <v>235</v>
      </c>
      <c r="AH1121" s="40" t="s">
        <v>48</v>
      </c>
      <c r="AI1121" s="40" t="s">
        <v>197</v>
      </c>
      <c r="AJ1121" s="40" t="s">
        <v>4281</v>
      </c>
      <c r="AK1121" s="40" t="s">
        <v>538</v>
      </c>
      <c r="AL1121" s="46"/>
      <c r="AM1121" s="40" t="s">
        <v>39</v>
      </c>
      <c r="AN1121" s="40" t="s">
        <v>50</v>
      </c>
      <c r="AO1121" s="47">
        <v>0</v>
      </c>
      <c r="AP1121" s="41">
        <v>44838.44740740741</v>
      </c>
      <c r="AQ1121" s="48" t="s">
        <v>41</v>
      </c>
      <c r="AR1121">
        <f t="shared" si="71"/>
        <v>15</v>
      </c>
      <c r="AS1121" s="35">
        <v>0.65208333333333335</v>
      </c>
    </row>
    <row r="1122" spans="1:45" ht="24" customHeight="1">
      <c r="A1122" s="10" t="s">
        <v>35</v>
      </c>
      <c r="B1122" s="10" t="s">
        <v>1527</v>
      </c>
      <c r="C1122" s="42">
        <v>44831.65347222222</v>
      </c>
      <c r="D1122" s="42">
        <v>44831.65347222222</v>
      </c>
      <c r="E1122" s="10">
        <v>2022</v>
      </c>
      <c r="F1122" s="10">
        <f t="shared" si="68"/>
        <v>9</v>
      </c>
      <c r="G1122" s="10">
        <f t="shared" si="69"/>
        <v>27</v>
      </c>
      <c r="H1122" s="50">
        <f t="shared" si="70"/>
        <v>0.65347222222222223</v>
      </c>
      <c r="I1122" s="38" t="s">
        <v>37</v>
      </c>
      <c r="J1122" s="38" t="s">
        <v>4284</v>
      </c>
      <c r="K1122" s="36">
        <v>12251</v>
      </c>
      <c r="L1122" s="39">
        <v>44840.69734953704</v>
      </c>
      <c r="M1122" s="38" t="s">
        <v>38</v>
      </c>
      <c r="N1122" s="38" t="s">
        <v>39</v>
      </c>
      <c r="O1122" s="39"/>
      <c r="P1122" s="38" t="s">
        <v>40</v>
      </c>
      <c r="Q1122" s="38" t="s">
        <v>41</v>
      </c>
      <c r="R1122" s="36">
        <v>1</v>
      </c>
      <c r="S1122" s="38" t="s">
        <v>42</v>
      </c>
      <c r="T1122" s="36">
        <v>0</v>
      </c>
      <c r="U1122" s="38" t="s">
        <v>41</v>
      </c>
      <c r="V1122" s="36">
        <v>642175520</v>
      </c>
      <c r="W1122" s="38" t="s">
        <v>194</v>
      </c>
      <c r="X1122" s="38" t="s">
        <v>195</v>
      </c>
      <c r="Y1122" s="38" t="s">
        <v>45</v>
      </c>
      <c r="Z1122" s="38" t="s">
        <v>2093</v>
      </c>
      <c r="AA1122" s="39">
        <v>44831.654050925928</v>
      </c>
      <c r="AB1122" s="38" t="s">
        <v>196</v>
      </c>
      <c r="AC1122" s="10" t="str">
        <f>VLOOKUP(Data!$AB1122,Name!$B:$F,2,FALSE)</f>
        <v>Application Support</v>
      </c>
      <c r="AD1122" s="10" t="str">
        <f>VLOOKUP(Data!$AB1122,Name!$B:$F,3,FALSE)</f>
        <v>CRA</v>
      </c>
      <c r="AE1122" s="10" t="str">
        <f>VLOOKUP(Data!$AB1122,Name!$B:$F,4,FALSE)</f>
        <v>Second tier</v>
      </c>
      <c r="AF1122" s="10" t="str">
        <f>VLOOKUP(Data!$AB1122,Name!$B:$F,5,FALSE)</f>
        <v>Second tier</v>
      </c>
      <c r="AG1122" s="38" t="s">
        <v>235</v>
      </c>
      <c r="AH1122" s="38" t="s">
        <v>48</v>
      </c>
      <c r="AI1122" s="38" t="s">
        <v>197</v>
      </c>
      <c r="AJ1122" s="38" t="s">
        <v>4285</v>
      </c>
      <c r="AK1122" s="38" t="s">
        <v>538</v>
      </c>
      <c r="AL1122" s="43"/>
      <c r="AM1122" s="38" t="s">
        <v>39</v>
      </c>
      <c r="AN1122" s="38" t="s">
        <v>50</v>
      </c>
      <c r="AO1122" s="44">
        <v>0</v>
      </c>
      <c r="AP1122" s="39">
        <v>44838.44734953704</v>
      </c>
      <c r="AQ1122" s="45" t="s">
        <v>41</v>
      </c>
      <c r="AR1122">
        <f t="shared" si="71"/>
        <v>15</v>
      </c>
      <c r="AS1122" s="35">
        <v>0.65347222222222223</v>
      </c>
    </row>
    <row r="1123" spans="1:45" ht="24" customHeight="1">
      <c r="A1123" s="10" t="s">
        <v>35</v>
      </c>
      <c r="B1123" s="10" t="s">
        <v>1527</v>
      </c>
      <c r="C1123" s="42">
        <v>44831.655555555553</v>
      </c>
      <c r="D1123" s="42">
        <v>44831.654861111114</v>
      </c>
      <c r="E1123" s="10">
        <v>2022</v>
      </c>
      <c r="F1123" s="10">
        <f t="shared" si="68"/>
        <v>9</v>
      </c>
      <c r="G1123" s="10">
        <f t="shared" si="69"/>
        <v>27</v>
      </c>
      <c r="H1123" s="50">
        <f t="shared" si="70"/>
        <v>0.65486111111111112</v>
      </c>
      <c r="I1123" s="40" t="s">
        <v>37</v>
      </c>
      <c r="J1123" s="40" t="s">
        <v>4286</v>
      </c>
      <c r="K1123" s="37">
        <v>12252</v>
      </c>
      <c r="L1123" s="41">
        <v>44840.697291666664</v>
      </c>
      <c r="M1123" s="40" t="s">
        <v>38</v>
      </c>
      <c r="N1123" s="40" t="s">
        <v>39</v>
      </c>
      <c r="O1123" s="41"/>
      <c r="P1123" s="40" t="s">
        <v>40</v>
      </c>
      <c r="Q1123" s="40" t="s">
        <v>41</v>
      </c>
      <c r="R1123" s="37">
        <v>1</v>
      </c>
      <c r="S1123" s="40" t="s">
        <v>119</v>
      </c>
      <c r="T1123" s="37">
        <v>0</v>
      </c>
      <c r="U1123" s="40" t="s">
        <v>41</v>
      </c>
      <c r="V1123" s="37">
        <v>642175520</v>
      </c>
      <c r="W1123" s="40" t="s">
        <v>194</v>
      </c>
      <c r="X1123" s="40" t="s">
        <v>195</v>
      </c>
      <c r="Y1123" s="40" t="s">
        <v>45</v>
      </c>
      <c r="Z1123" s="40" t="s">
        <v>2194</v>
      </c>
      <c r="AA1123" s="41">
        <v>44831.6559375</v>
      </c>
      <c r="AB1123" s="40" t="s">
        <v>196</v>
      </c>
      <c r="AC1123" s="10" t="str">
        <f>VLOOKUP(Data!$AB1123,Name!$B:$F,2,FALSE)</f>
        <v>Application Support</v>
      </c>
      <c r="AD1123" s="10" t="str">
        <f>VLOOKUP(Data!$AB1123,Name!$B:$F,3,FALSE)</f>
        <v>CRA</v>
      </c>
      <c r="AE1123" s="10" t="str">
        <f>VLOOKUP(Data!$AB1123,Name!$B:$F,4,FALSE)</f>
        <v>Second tier</v>
      </c>
      <c r="AF1123" s="10" t="str">
        <f>VLOOKUP(Data!$AB1123,Name!$B:$F,5,FALSE)</f>
        <v>Second tier</v>
      </c>
      <c r="AG1123" s="40" t="s">
        <v>235</v>
      </c>
      <c r="AH1123" s="40" t="s">
        <v>48</v>
      </c>
      <c r="AI1123" s="40" t="s">
        <v>197</v>
      </c>
      <c r="AJ1123" s="40" t="s">
        <v>4281</v>
      </c>
      <c r="AK1123" s="40" t="s">
        <v>538</v>
      </c>
      <c r="AL1123" s="46"/>
      <c r="AM1123" s="40" t="s">
        <v>39</v>
      </c>
      <c r="AN1123" s="40" t="s">
        <v>50</v>
      </c>
      <c r="AO1123" s="47">
        <v>0</v>
      </c>
      <c r="AP1123" s="41">
        <v>44838.447291666664</v>
      </c>
      <c r="AQ1123" s="48" t="s">
        <v>41</v>
      </c>
      <c r="AR1123">
        <f t="shared" si="71"/>
        <v>15</v>
      </c>
      <c r="AS1123" s="35">
        <v>0.65486111111111112</v>
      </c>
    </row>
    <row r="1124" spans="1:45" ht="24" hidden="1" customHeight="1">
      <c r="A1124" s="10" t="s">
        <v>35</v>
      </c>
      <c r="B1124" s="10" t="s">
        <v>36</v>
      </c>
      <c r="C1124" s="42">
        <v>44831.70416666667</v>
      </c>
      <c r="D1124" s="42">
        <v>44831.655555555553</v>
      </c>
      <c r="E1124" s="10">
        <v>2022</v>
      </c>
      <c r="F1124" s="10">
        <f t="shared" si="68"/>
        <v>9</v>
      </c>
      <c r="G1124" s="10">
        <f t="shared" si="69"/>
        <v>27</v>
      </c>
      <c r="H1124" s="50">
        <f t="shared" si="70"/>
        <v>0.65555555555555556</v>
      </c>
      <c r="I1124" s="38" t="s">
        <v>37</v>
      </c>
      <c r="J1124" s="38" t="s">
        <v>4287</v>
      </c>
      <c r="K1124" s="36">
        <v>12253</v>
      </c>
      <c r="L1124" s="39">
        <v>44841.669085648151</v>
      </c>
      <c r="M1124" s="38" t="s">
        <v>38</v>
      </c>
      <c r="N1124" s="38" t="s">
        <v>39</v>
      </c>
      <c r="O1124" s="39"/>
      <c r="P1124" s="38" t="s">
        <v>40</v>
      </c>
      <c r="Q1124" s="38" t="s">
        <v>56</v>
      </c>
      <c r="R1124" s="36">
        <v>1</v>
      </c>
      <c r="S1124" s="38" t="s">
        <v>42</v>
      </c>
      <c r="T1124" s="36">
        <v>0</v>
      </c>
      <c r="U1124" s="38" t="s">
        <v>56</v>
      </c>
      <c r="V1124" s="36">
        <v>612965964</v>
      </c>
      <c r="W1124" s="38" t="s">
        <v>4288</v>
      </c>
      <c r="X1124" s="38" t="s">
        <v>4289</v>
      </c>
      <c r="Y1124" s="38" t="s">
        <v>45</v>
      </c>
      <c r="Z1124" s="38" t="s">
        <v>2527</v>
      </c>
      <c r="AA1124" s="39">
        <v>44831.691354166665</v>
      </c>
      <c r="AB1124" s="38" t="s">
        <v>72</v>
      </c>
      <c r="AC1124" s="10" t="str">
        <f>VLOOKUP(Data!$AB1124,Name!$B:$F,2,FALSE)</f>
        <v>IT Support</v>
      </c>
      <c r="AD1124" s="10" t="str">
        <f>VLOOKUP(Data!$AB1124,Name!$B:$F,3,FALSE)</f>
        <v>Point IT</v>
      </c>
      <c r="AE1124" s="10" t="str">
        <f>VLOOKUP(Data!$AB1124,Name!$B:$F,4,FALSE)</f>
        <v>Second tier</v>
      </c>
      <c r="AF1124" s="10" t="str">
        <f>VLOOKUP(Data!$AB1124,Name!$B:$F,5,FALSE)</f>
        <v>Onsite</v>
      </c>
      <c r="AG1124" s="38" t="s">
        <v>47</v>
      </c>
      <c r="AH1124" s="38" t="s">
        <v>48</v>
      </c>
      <c r="AI1124" s="38" t="s">
        <v>336</v>
      </c>
      <c r="AJ1124" s="38" t="s">
        <v>4290</v>
      </c>
      <c r="AK1124" s="38" t="s">
        <v>841</v>
      </c>
      <c r="AL1124" s="43"/>
      <c r="AM1124" s="38" t="s">
        <v>39</v>
      </c>
      <c r="AN1124" s="38" t="s">
        <v>50</v>
      </c>
      <c r="AO1124" s="44">
        <v>0</v>
      </c>
      <c r="AP1124" s="39">
        <v>44831.704502314817</v>
      </c>
      <c r="AQ1124" s="45" t="s">
        <v>56</v>
      </c>
      <c r="AR1124">
        <f t="shared" si="71"/>
        <v>15</v>
      </c>
      <c r="AS1124" s="35">
        <v>0.65555555555555556</v>
      </c>
    </row>
    <row r="1125" spans="1:45" ht="24" hidden="1" customHeight="1">
      <c r="A1125" s="10" t="s">
        <v>35</v>
      </c>
      <c r="B1125" s="10" t="s">
        <v>329</v>
      </c>
      <c r="C1125" s="10"/>
      <c r="D1125" s="42">
        <v>44831.65625</v>
      </c>
      <c r="E1125" s="10">
        <v>2022</v>
      </c>
      <c r="F1125" s="10">
        <f t="shared" si="68"/>
        <v>9</v>
      </c>
      <c r="G1125" s="10">
        <f t="shared" si="69"/>
        <v>27</v>
      </c>
      <c r="H1125" s="50">
        <f t="shared" si="70"/>
        <v>0.65625</v>
      </c>
      <c r="I1125" s="40" t="s">
        <v>39</v>
      </c>
      <c r="J1125" s="40" t="s">
        <v>4291</v>
      </c>
      <c r="K1125" s="37">
        <v>12254</v>
      </c>
      <c r="L1125" s="41">
        <v>44834.532199074078</v>
      </c>
      <c r="M1125" s="40" t="s">
        <v>38</v>
      </c>
      <c r="N1125" s="40" t="s">
        <v>39</v>
      </c>
      <c r="O1125" s="41"/>
      <c r="P1125" s="40" t="s">
        <v>40</v>
      </c>
      <c r="Q1125" s="40" t="s">
        <v>41</v>
      </c>
      <c r="R1125" s="37">
        <v>1</v>
      </c>
      <c r="S1125" s="40" t="s">
        <v>102</v>
      </c>
      <c r="T1125" s="37">
        <v>0</v>
      </c>
      <c r="U1125" s="40" t="s">
        <v>41</v>
      </c>
      <c r="V1125" s="37">
        <v>6815</v>
      </c>
      <c r="W1125" s="40" t="s">
        <v>928</v>
      </c>
      <c r="X1125" s="40" t="s">
        <v>4292</v>
      </c>
      <c r="Y1125" s="40" t="s">
        <v>39</v>
      </c>
      <c r="Z1125" s="40" t="s">
        <v>39</v>
      </c>
      <c r="AA1125" s="41"/>
      <c r="AB1125" s="40" t="s">
        <v>159</v>
      </c>
      <c r="AC1125" s="10" t="str">
        <f>VLOOKUP(Data!$AB1125,Name!$B:$F,2,FALSE)</f>
        <v>Programer</v>
      </c>
      <c r="AD1125" s="10" t="str">
        <f>VLOOKUP(Data!$AB1125,Name!$B:$F,3,FALSE)</f>
        <v>CRA</v>
      </c>
      <c r="AE1125" s="10" t="str">
        <f>VLOOKUP(Data!$AB1125,Name!$B:$F,4,FALSE)</f>
        <v>Second tier</v>
      </c>
      <c r="AF1125" s="10" t="str">
        <f>VLOOKUP(Data!$AB1125,Name!$B:$F,5,FALSE)</f>
        <v>Second tier</v>
      </c>
      <c r="AG1125" s="40" t="s">
        <v>479</v>
      </c>
      <c r="AH1125" s="40" t="s">
        <v>160</v>
      </c>
      <c r="AI1125" s="40" t="s">
        <v>330</v>
      </c>
      <c r="AJ1125" s="40" t="s">
        <v>929</v>
      </c>
      <c r="AK1125" s="40" t="s">
        <v>931</v>
      </c>
      <c r="AL1125" s="46"/>
      <c r="AM1125" s="40" t="s">
        <v>39</v>
      </c>
      <c r="AN1125" s="40" t="s">
        <v>53</v>
      </c>
      <c r="AO1125" s="47">
        <v>0</v>
      </c>
      <c r="AP1125" s="41">
        <v>44831.658587962964</v>
      </c>
      <c r="AQ1125" s="48" t="s">
        <v>41</v>
      </c>
      <c r="AR1125">
        <f t="shared" si="71"/>
        <v>15</v>
      </c>
      <c r="AS1125" s="35">
        <v>0.65625</v>
      </c>
    </row>
    <row r="1126" spans="1:45" ht="24" hidden="1" customHeight="1">
      <c r="A1126" s="10" t="s">
        <v>35</v>
      </c>
      <c r="B1126" s="10" t="s">
        <v>178</v>
      </c>
      <c r="C1126" s="42">
        <v>44831.667361111111</v>
      </c>
      <c r="D1126" s="42">
        <v>44831.65902777778</v>
      </c>
      <c r="E1126" s="10">
        <v>2022</v>
      </c>
      <c r="F1126" s="10">
        <f t="shared" si="68"/>
        <v>9</v>
      </c>
      <c r="G1126" s="10">
        <f t="shared" si="69"/>
        <v>27</v>
      </c>
      <c r="H1126" s="50">
        <f t="shared" si="70"/>
        <v>0.65902777777777777</v>
      </c>
      <c r="I1126" s="38" t="s">
        <v>37</v>
      </c>
      <c r="J1126" s="38" t="s">
        <v>4293</v>
      </c>
      <c r="K1126" s="36">
        <v>12255</v>
      </c>
      <c r="L1126" s="39">
        <v>44841.663078703707</v>
      </c>
      <c r="M1126" s="38" t="s">
        <v>38</v>
      </c>
      <c r="N1126" s="38" t="s">
        <v>39</v>
      </c>
      <c r="O1126" s="39"/>
      <c r="P1126" s="38" t="s">
        <v>40</v>
      </c>
      <c r="Q1126" s="38" t="s">
        <v>56</v>
      </c>
      <c r="R1126" s="36">
        <v>1</v>
      </c>
      <c r="S1126" s="38" t="s">
        <v>54</v>
      </c>
      <c r="T1126" s="36">
        <v>0</v>
      </c>
      <c r="U1126" s="38" t="s">
        <v>56</v>
      </c>
      <c r="V1126" s="36">
        <v>8888</v>
      </c>
      <c r="W1126" s="38" t="s">
        <v>968</v>
      </c>
      <c r="X1126" s="38" t="s">
        <v>177</v>
      </c>
      <c r="Y1126" s="38" t="s">
        <v>45</v>
      </c>
      <c r="Z1126" s="38" t="s">
        <v>4294</v>
      </c>
      <c r="AA1126" s="39">
        <v>44831.6641087963</v>
      </c>
      <c r="AB1126" s="38" t="s">
        <v>89</v>
      </c>
      <c r="AC1126" s="10" t="str">
        <f>VLOOKUP(Data!$AB1126,Name!$B:$F,2,FALSE)</f>
        <v>IT Support</v>
      </c>
      <c r="AD1126" s="10" t="str">
        <f>VLOOKUP(Data!$AB1126,Name!$B:$F,3,FALSE)</f>
        <v>Point IT</v>
      </c>
      <c r="AE1126" s="10" t="str">
        <f>VLOOKUP(Data!$AB1126,Name!$B:$F,4,FALSE)</f>
        <v>Second tier</v>
      </c>
      <c r="AF1126" s="10" t="str">
        <f>VLOOKUP(Data!$AB1126,Name!$B:$F,5,FALSE)</f>
        <v>Onsite</v>
      </c>
      <c r="AG1126" s="38" t="s">
        <v>52</v>
      </c>
      <c r="AH1126" s="38" t="s">
        <v>48</v>
      </c>
      <c r="AI1126" s="38" t="s">
        <v>182</v>
      </c>
      <c r="AJ1126" s="38" t="s">
        <v>4295</v>
      </c>
      <c r="AK1126" s="38" t="s">
        <v>538</v>
      </c>
      <c r="AL1126" s="43"/>
      <c r="AM1126" s="38" t="s">
        <v>39</v>
      </c>
      <c r="AN1126" s="38" t="s">
        <v>53</v>
      </c>
      <c r="AO1126" s="44">
        <v>0</v>
      </c>
      <c r="AP1126" s="39">
        <v>44831.667939814812</v>
      </c>
      <c r="AQ1126" s="45" t="s">
        <v>56</v>
      </c>
      <c r="AR1126">
        <f t="shared" si="71"/>
        <v>15</v>
      </c>
      <c r="AS1126" s="35">
        <v>0.65902777777777777</v>
      </c>
    </row>
    <row r="1127" spans="1:45" ht="24" hidden="1" customHeight="1">
      <c r="A1127" s="10" t="s">
        <v>35</v>
      </c>
      <c r="B1127" s="10" t="s">
        <v>178</v>
      </c>
      <c r="C1127" s="42">
        <v>44831.668055555558</v>
      </c>
      <c r="D1127" s="42">
        <v>44831.65902777778</v>
      </c>
      <c r="E1127" s="10">
        <v>2022</v>
      </c>
      <c r="F1127" s="10">
        <f t="shared" si="68"/>
        <v>9</v>
      </c>
      <c r="G1127" s="10">
        <f t="shared" si="69"/>
        <v>27</v>
      </c>
      <c r="H1127" s="50">
        <f t="shared" si="70"/>
        <v>0.65902777777777777</v>
      </c>
      <c r="I1127" s="40" t="s">
        <v>37</v>
      </c>
      <c r="J1127" s="40" t="s">
        <v>4296</v>
      </c>
      <c r="K1127" s="37">
        <v>12256</v>
      </c>
      <c r="L1127" s="41">
        <v>44841.663206018522</v>
      </c>
      <c r="M1127" s="40" t="s">
        <v>38</v>
      </c>
      <c r="N1127" s="40" t="s">
        <v>39</v>
      </c>
      <c r="O1127" s="41"/>
      <c r="P1127" s="40" t="s">
        <v>40</v>
      </c>
      <c r="Q1127" s="40" t="s">
        <v>56</v>
      </c>
      <c r="R1127" s="37">
        <v>1</v>
      </c>
      <c r="S1127" s="40" t="s">
        <v>54</v>
      </c>
      <c r="T1127" s="37">
        <v>0</v>
      </c>
      <c r="U1127" s="40" t="s">
        <v>56</v>
      </c>
      <c r="V1127" s="37">
        <v>8888</v>
      </c>
      <c r="W1127" s="40" t="s">
        <v>968</v>
      </c>
      <c r="X1127" s="40" t="s">
        <v>177</v>
      </c>
      <c r="Y1127" s="40" t="s">
        <v>45</v>
      </c>
      <c r="Z1127" s="40" t="s">
        <v>720</v>
      </c>
      <c r="AA1127" s="41">
        <v>44831.664340277777</v>
      </c>
      <c r="AB1127" s="40" t="s">
        <v>89</v>
      </c>
      <c r="AC1127" s="10" t="str">
        <f>VLOOKUP(Data!$AB1127,Name!$B:$F,2,FALSE)</f>
        <v>IT Support</v>
      </c>
      <c r="AD1127" s="10" t="str">
        <f>VLOOKUP(Data!$AB1127,Name!$B:$F,3,FALSE)</f>
        <v>Point IT</v>
      </c>
      <c r="AE1127" s="10" t="str">
        <f>VLOOKUP(Data!$AB1127,Name!$B:$F,4,FALSE)</f>
        <v>Second tier</v>
      </c>
      <c r="AF1127" s="10" t="str">
        <f>VLOOKUP(Data!$AB1127,Name!$B:$F,5,FALSE)</f>
        <v>Onsite</v>
      </c>
      <c r="AG1127" s="40" t="s">
        <v>52</v>
      </c>
      <c r="AH1127" s="40" t="s">
        <v>48</v>
      </c>
      <c r="AI1127" s="40" t="s">
        <v>182</v>
      </c>
      <c r="AJ1127" s="40" t="s">
        <v>3505</v>
      </c>
      <c r="AK1127" s="40" t="s">
        <v>538</v>
      </c>
      <c r="AL1127" s="46"/>
      <c r="AM1127" s="40" t="s">
        <v>39</v>
      </c>
      <c r="AN1127" s="40" t="s">
        <v>53</v>
      </c>
      <c r="AO1127" s="47">
        <v>0</v>
      </c>
      <c r="AP1127" s="41">
        <v>44831.668067129627</v>
      </c>
      <c r="AQ1127" s="48" t="s">
        <v>56</v>
      </c>
      <c r="AR1127">
        <f t="shared" si="71"/>
        <v>15</v>
      </c>
      <c r="AS1127" s="35">
        <v>0.65902777777777777</v>
      </c>
    </row>
    <row r="1128" spans="1:45" ht="24" hidden="1" customHeight="1">
      <c r="A1128" s="10" t="s">
        <v>35</v>
      </c>
      <c r="B1128" s="10" t="s">
        <v>178</v>
      </c>
      <c r="C1128" s="42">
        <v>44831.668055555558</v>
      </c>
      <c r="D1128" s="42">
        <v>44831.659722222219</v>
      </c>
      <c r="E1128" s="10">
        <v>2022</v>
      </c>
      <c r="F1128" s="10">
        <f t="shared" si="68"/>
        <v>9</v>
      </c>
      <c r="G1128" s="10">
        <f t="shared" si="69"/>
        <v>27</v>
      </c>
      <c r="H1128" s="50">
        <f t="shared" si="70"/>
        <v>0.65972222222222221</v>
      </c>
      <c r="I1128" s="38" t="s">
        <v>37</v>
      </c>
      <c r="J1128" s="38" t="s">
        <v>4297</v>
      </c>
      <c r="K1128" s="36">
        <v>12257</v>
      </c>
      <c r="L1128" s="39">
        <v>44841.6640162037</v>
      </c>
      <c r="M1128" s="38" t="s">
        <v>38</v>
      </c>
      <c r="N1128" s="38" t="s">
        <v>39</v>
      </c>
      <c r="O1128" s="39"/>
      <c r="P1128" s="38" t="s">
        <v>40</v>
      </c>
      <c r="Q1128" s="38" t="s">
        <v>56</v>
      </c>
      <c r="R1128" s="36">
        <v>1</v>
      </c>
      <c r="S1128" s="38" t="s">
        <v>54</v>
      </c>
      <c r="T1128" s="36">
        <v>0</v>
      </c>
      <c r="U1128" s="38" t="s">
        <v>56</v>
      </c>
      <c r="V1128" s="36">
        <v>8888</v>
      </c>
      <c r="W1128" s="38" t="s">
        <v>968</v>
      </c>
      <c r="X1128" s="38" t="s">
        <v>177</v>
      </c>
      <c r="Y1128" s="38" t="s">
        <v>45</v>
      </c>
      <c r="Z1128" s="38" t="s">
        <v>4298</v>
      </c>
      <c r="AA1128" s="39">
        <v>44831.664814814816</v>
      </c>
      <c r="AB1128" s="38" t="s">
        <v>89</v>
      </c>
      <c r="AC1128" s="10" t="str">
        <f>VLOOKUP(Data!$AB1128,Name!$B:$F,2,FALSE)</f>
        <v>IT Support</v>
      </c>
      <c r="AD1128" s="10" t="str">
        <f>VLOOKUP(Data!$AB1128,Name!$B:$F,3,FALSE)</f>
        <v>Point IT</v>
      </c>
      <c r="AE1128" s="10" t="str">
        <f>VLOOKUP(Data!$AB1128,Name!$B:$F,4,FALSE)</f>
        <v>Second tier</v>
      </c>
      <c r="AF1128" s="10" t="str">
        <f>VLOOKUP(Data!$AB1128,Name!$B:$F,5,FALSE)</f>
        <v>Onsite</v>
      </c>
      <c r="AG1128" s="38" t="s">
        <v>52</v>
      </c>
      <c r="AH1128" s="38" t="s">
        <v>48</v>
      </c>
      <c r="AI1128" s="38" t="s">
        <v>182</v>
      </c>
      <c r="AJ1128" s="38" t="s">
        <v>3505</v>
      </c>
      <c r="AK1128" s="38" t="s">
        <v>538</v>
      </c>
      <c r="AL1128" s="43"/>
      <c r="AM1128" s="38" t="s">
        <v>39</v>
      </c>
      <c r="AN1128" s="38" t="s">
        <v>53</v>
      </c>
      <c r="AO1128" s="44">
        <v>0</v>
      </c>
      <c r="AP1128" s="39">
        <v>44831.668182870373</v>
      </c>
      <c r="AQ1128" s="45" t="s">
        <v>56</v>
      </c>
      <c r="AR1128">
        <f t="shared" si="71"/>
        <v>15</v>
      </c>
      <c r="AS1128" s="35">
        <v>0.65972222222222221</v>
      </c>
    </row>
    <row r="1129" spans="1:45" ht="24" hidden="1" customHeight="1">
      <c r="A1129" s="10" t="s">
        <v>35</v>
      </c>
      <c r="B1129" s="10" t="s">
        <v>178</v>
      </c>
      <c r="C1129" s="42">
        <v>44831.668055555558</v>
      </c>
      <c r="D1129" s="42">
        <v>44831.660416666666</v>
      </c>
      <c r="E1129" s="10">
        <v>2022</v>
      </c>
      <c r="F1129" s="10">
        <f t="shared" si="68"/>
        <v>9</v>
      </c>
      <c r="G1129" s="10">
        <f t="shared" si="69"/>
        <v>27</v>
      </c>
      <c r="H1129" s="50">
        <f t="shared" si="70"/>
        <v>0.66041666666666665</v>
      </c>
      <c r="I1129" s="40" t="s">
        <v>37</v>
      </c>
      <c r="J1129" s="40" t="s">
        <v>4299</v>
      </c>
      <c r="K1129" s="37">
        <v>12258</v>
      </c>
      <c r="L1129" s="41">
        <v>44841.664155092592</v>
      </c>
      <c r="M1129" s="40" t="s">
        <v>38</v>
      </c>
      <c r="N1129" s="40" t="s">
        <v>39</v>
      </c>
      <c r="O1129" s="41"/>
      <c r="P1129" s="40" t="s">
        <v>40</v>
      </c>
      <c r="Q1129" s="40" t="s">
        <v>56</v>
      </c>
      <c r="R1129" s="37">
        <v>1</v>
      </c>
      <c r="S1129" s="40" t="s">
        <v>54</v>
      </c>
      <c r="T1129" s="37">
        <v>0</v>
      </c>
      <c r="U1129" s="40" t="s">
        <v>56</v>
      </c>
      <c r="V1129" s="37">
        <v>8888</v>
      </c>
      <c r="W1129" s="40" t="s">
        <v>968</v>
      </c>
      <c r="X1129" s="40" t="s">
        <v>177</v>
      </c>
      <c r="Y1129" s="40" t="s">
        <v>45</v>
      </c>
      <c r="Z1129" s="40" t="s">
        <v>4300</v>
      </c>
      <c r="AA1129" s="41">
        <v>44831.665034722224</v>
      </c>
      <c r="AB1129" s="40" t="s">
        <v>89</v>
      </c>
      <c r="AC1129" s="10" t="str">
        <f>VLOOKUP(Data!$AB1129,Name!$B:$F,2,FALSE)</f>
        <v>IT Support</v>
      </c>
      <c r="AD1129" s="10" t="str">
        <f>VLOOKUP(Data!$AB1129,Name!$B:$F,3,FALSE)</f>
        <v>Point IT</v>
      </c>
      <c r="AE1129" s="10" t="str">
        <f>VLOOKUP(Data!$AB1129,Name!$B:$F,4,FALSE)</f>
        <v>Second tier</v>
      </c>
      <c r="AF1129" s="10" t="str">
        <f>VLOOKUP(Data!$AB1129,Name!$B:$F,5,FALSE)</f>
        <v>Onsite</v>
      </c>
      <c r="AG1129" s="40" t="s">
        <v>52</v>
      </c>
      <c r="AH1129" s="40" t="s">
        <v>48</v>
      </c>
      <c r="AI1129" s="40" t="s">
        <v>182</v>
      </c>
      <c r="AJ1129" s="40" t="s">
        <v>3505</v>
      </c>
      <c r="AK1129" s="40" t="s">
        <v>538</v>
      </c>
      <c r="AL1129" s="46"/>
      <c r="AM1129" s="40" t="s">
        <v>39</v>
      </c>
      <c r="AN1129" s="40" t="s">
        <v>53</v>
      </c>
      <c r="AO1129" s="47">
        <v>0</v>
      </c>
      <c r="AP1129" s="41">
        <v>44831.668321759258</v>
      </c>
      <c r="AQ1129" s="48" t="s">
        <v>56</v>
      </c>
      <c r="AR1129">
        <f t="shared" si="71"/>
        <v>15</v>
      </c>
      <c r="AS1129" s="35">
        <v>0.66041666666666665</v>
      </c>
    </row>
    <row r="1130" spans="1:45" ht="24" customHeight="1">
      <c r="A1130" s="10" t="s">
        <v>35</v>
      </c>
      <c r="B1130" s="10" t="s">
        <v>1527</v>
      </c>
      <c r="C1130" s="10"/>
      <c r="D1130" s="42">
        <v>44831.660416666666</v>
      </c>
      <c r="E1130" s="10">
        <v>2022</v>
      </c>
      <c r="F1130" s="10">
        <f t="shared" si="68"/>
        <v>9</v>
      </c>
      <c r="G1130" s="10">
        <f t="shared" si="69"/>
        <v>27</v>
      </c>
      <c r="H1130" s="50">
        <f t="shared" si="70"/>
        <v>0.66041666666666665</v>
      </c>
      <c r="I1130" s="38" t="s">
        <v>37</v>
      </c>
      <c r="J1130" s="38" t="s">
        <v>4301</v>
      </c>
      <c r="K1130" s="36">
        <v>12259</v>
      </c>
      <c r="L1130" s="39">
        <v>44834.536145833335</v>
      </c>
      <c r="M1130" s="38" t="s">
        <v>38</v>
      </c>
      <c r="N1130" s="38" t="s">
        <v>39</v>
      </c>
      <c r="O1130" s="39"/>
      <c r="P1130" s="38" t="s">
        <v>40</v>
      </c>
      <c r="Q1130" s="38" t="s">
        <v>56</v>
      </c>
      <c r="R1130" s="36">
        <v>1</v>
      </c>
      <c r="S1130" s="38" t="s">
        <v>42</v>
      </c>
      <c r="T1130" s="36">
        <v>0</v>
      </c>
      <c r="U1130" s="38" t="s">
        <v>41</v>
      </c>
      <c r="V1130" s="36">
        <v>8185</v>
      </c>
      <c r="W1130" s="38" t="s">
        <v>1087</v>
      </c>
      <c r="X1130" s="38" t="s">
        <v>1088</v>
      </c>
      <c r="Y1130" s="38" t="s">
        <v>39</v>
      </c>
      <c r="Z1130" s="38" t="s">
        <v>39</v>
      </c>
      <c r="AA1130" s="39"/>
      <c r="AB1130" s="38" t="s">
        <v>560</v>
      </c>
      <c r="AC1130" s="10" t="str">
        <f>VLOOKUP(Data!$AB1130,Name!$B:$F,2,FALSE)</f>
        <v>Application Support</v>
      </c>
      <c r="AD1130" s="10" t="str">
        <f>VLOOKUP(Data!$AB1130,Name!$B:$F,3,FALSE)</f>
        <v>CRA</v>
      </c>
      <c r="AE1130" s="10" t="str">
        <f>VLOOKUP(Data!$AB1130,Name!$B:$F,4,FALSE)</f>
        <v>Second tier</v>
      </c>
      <c r="AF1130" s="10" t="str">
        <f>VLOOKUP(Data!$AB1130,Name!$B:$F,5,FALSE)</f>
        <v>Second tier</v>
      </c>
      <c r="AG1130" s="38" t="s">
        <v>47</v>
      </c>
      <c r="AH1130" s="38" t="s">
        <v>160</v>
      </c>
      <c r="AI1130" s="38" t="s">
        <v>733</v>
      </c>
      <c r="AJ1130" s="38" t="s">
        <v>1089</v>
      </c>
      <c r="AK1130" s="38" t="s">
        <v>1466</v>
      </c>
      <c r="AL1130" s="43"/>
      <c r="AM1130" s="38" t="s">
        <v>39</v>
      </c>
      <c r="AN1130" s="38" t="s">
        <v>50</v>
      </c>
      <c r="AO1130" s="44">
        <v>0</v>
      </c>
      <c r="AP1130" s="39">
        <v>44831.663229166668</v>
      </c>
      <c r="AQ1130" s="45" t="s">
        <v>56</v>
      </c>
      <c r="AR1130">
        <f t="shared" si="71"/>
        <v>15</v>
      </c>
      <c r="AS1130" s="35">
        <v>0.66041666666666665</v>
      </c>
    </row>
    <row r="1131" spans="1:45" ht="24" hidden="1" customHeight="1">
      <c r="A1131" s="10" t="s">
        <v>35</v>
      </c>
      <c r="B1131" s="10" t="s">
        <v>178</v>
      </c>
      <c r="C1131" s="42">
        <v>44831.668055555558</v>
      </c>
      <c r="D1131" s="42">
        <v>44831.661111111112</v>
      </c>
      <c r="E1131" s="10">
        <v>2022</v>
      </c>
      <c r="F1131" s="10">
        <f t="shared" si="68"/>
        <v>9</v>
      </c>
      <c r="G1131" s="10">
        <f t="shared" si="69"/>
        <v>27</v>
      </c>
      <c r="H1131" s="50">
        <f t="shared" si="70"/>
        <v>0.66111111111111109</v>
      </c>
      <c r="I1131" s="40" t="s">
        <v>37</v>
      </c>
      <c r="J1131" s="40" t="s">
        <v>4302</v>
      </c>
      <c r="K1131" s="37">
        <v>12260</v>
      </c>
      <c r="L1131" s="41">
        <v>44841.66510416667</v>
      </c>
      <c r="M1131" s="40" t="s">
        <v>38</v>
      </c>
      <c r="N1131" s="40" t="s">
        <v>39</v>
      </c>
      <c r="O1131" s="41"/>
      <c r="P1131" s="40" t="s">
        <v>40</v>
      </c>
      <c r="Q1131" s="40" t="s">
        <v>56</v>
      </c>
      <c r="R1131" s="37">
        <v>1</v>
      </c>
      <c r="S1131" s="40" t="s">
        <v>54</v>
      </c>
      <c r="T1131" s="37">
        <v>0</v>
      </c>
      <c r="U1131" s="40" t="s">
        <v>56</v>
      </c>
      <c r="V1131" s="37">
        <v>8888</v>
      </c>
      <c r="W1131" s="40" t="s">
        <v>968</v>
      </c>
      <c r="X1131" s="40" t="s">
        <v>177</v>
      </c>
      <c r="Y1131" s="40" t="s">
        <v>45</v>
      </c>
      <c r="Z1131" s="40" t="s">
        <v>1067</v>
      </c>
      <c r="AA1131" s="41">
        <v>44831.665266203701</v>
      </c>
      <c r="AB1131" s="40" t="s">
        <v>89</v>
      </c>
      <c r="AC1131" s="10" t="str">
        <f>VLOOKUP(Data!$AB1131,Name!$B:$F,2,FALSE)</f>
        <v>IT Support</v>
      </c>
      <c r="AD1131" s="10" t="str">
        <f>VLOOKUP(Data!$AB1131,Name!$B:$F,3,FALSE)</f>
        <v>Point IT</v>
      </c>
      <c r="AE1131" s="10" t="str">
        <f>VLOOKUP(Data!$AB1131,Name!$B:$F,4,FALSE)</f>
        <v>Second tier</v>
      </c>
      <c r="AF1131" s="10" t="str">
        <f>VLOOKUP(Data!$AB1131,Name!$B:$F,5,FALSE)</f>
        <v>Onsite</v>
      </c>
      <c r="AG1131" s="40" t="s">
        <v>52</v>
      </c>
      <c r="AH1131" s="40" t="s">
        <v>48</v>
      </c>
      <c r="AI1131" s="40" t="s">
        <v>182</v>
      </c>
      <c r="AJ1131" s="40" t="s">
        <v>3505</v>
      </c>
      <c r="AK1131" s="40" t="s">
        <v>538</v>
      </c>
      <c r="AL1131" s="46"/>
      <c r="AM1131" s="40" t="s">
        <v>39</v>
      </c>
      <c r="AN1131" s="40" t="s">
        <v>53</v>
      </c>
      <c r="AO1131" s="47">
        <v>0</v>
      </c>
      <c r="AP1131" s="41">
        <v>44831.668576388889</v>
      </c>
      <c r="AQ1131" s="48" t="s">
        <v>56</v>
      </c>
      <c r="AR1131">
        <f t="shared" si="71"/>
        <v>15</v>
      </c>
      <c r="AS1131" s="35">
        <v>0.66111111111111109</v>
      </c>
    </row>
    <row r="1132" spans="1:45" ht="24" customHeight="1">
      <c r="A1132" s="10" t="s">
        <v>35</v>
      </c>
      <c r="B1132" s="10" t="s">
        <v>1527</v>
      </c>
      <c r="C1132" s="42">
        <v>44831.661805555559</v>
      </c>
      <c r="D1132" s="42">
        <v>44831.661111111112</v>
      </c>
      <c r="E1132" s="10">
        <v>2022</v>
      </c>
      <c r="F1132" s="10">
        <f t="shared" si="68"/>
        <v>9</v>
      </c>
      <c r="G1132" s="10">
        <f t="shared" si="69"/>
        <v>27</v>
      </c>
      <c r="H1132" s="50">
        <f t="shared" si="70"/>
        <v>0.66111111111111109</v>
      </c>
      <c r="I1132" s="38" t="s">
        <v>37</v>
      </c>
      <c r="J1132" s="38" t="s">
        <v>4303</v>
      </c>
      <c r="K1132" s="36">
        <v>12261</v>
      </c>
      <c r="L1132" s="39">
        <v>44840.695879629631</v>
      </c>
      <c r="M1132" s="38" t="s">
        <v>38</v>
      </c>
      <c r="N1132" s="38" t="s">
        <v>39</v>
      </c>
      <c r="O1132" s="39"/>
      <c r="P1132" s="38" t="s">
        <v>40</v>
      </c>
      <c r="Q1132" s="38" t="s">
        <v>41</v>
      </c>
      <c r="R1132" s="36">
        <v>1</v>
      </c>
      <c r="S1132" s="38" t="s">
        <v>119</v>
      </c>
      <c r="T1132" s="36">
        <v>0</v>
      </c>
      <c r="U1132" s="38" t="s">
        <v>41</v>
      </c>
      <c r="V1132" s="36">
        <v>642175520</v>
      </c>
      <c r="W1132" s="38" t="s">
        <v>194</v>
      </c>
      <c r="X1132" s="38" t="s">
        <v>195</v>
      </c>
      <c r="Y1132" s="38" t="s">
        <v>45</v>
      </c>
      <c r="Z1132" s="38" t="s">
        <v>1091</v>
      </c>
      <c r="AA1132" s="39">
        <v>44831.661921296298</v>
      </c>
      <c r="AB1132" s="38" t="s">
        <v>196</v>
      </c>
      <c r="AC1132" s="10" t="str">
        <f>VLOOKUP(Data!$AB1132,Name!$B:$F,2,FALSE)</f>
        <v>Application Support</v>
      </c>
      <c r="AD1132" s="10" t="str">
        <f>VLOOKUP(Data!$AB1132,Name!$B:$F,3,FALSE)</f>
        <v>CRA</v>
      </c>
      <c r="AE1132" s="10" t="str">
        <f>VLOOKUP(Data!$AB1132,Name!$B:$F,4,FALSE)</f>
        <v>Second tier</v>
      </c>
      <c r="AF1132" s="10" t="str">
        <f>VLOOKUP(Data!$AB1132,Name!$B:$F,5,FALSE)</f>
        <v>Second tier</v>
      </c>
      <c r="AG1132" s="38" t="s">
        <v>52</v>
      </c>
      <c r="AH1132" s="38" t="s">
        <v>48</v>
      </c>
      <c r="AI1132" s="38" t="s">
        <v>197</v>
      </c>
      <c r="AJ1132" s="38" t="s">
        <v>4304</v>
      </c>
      <c r="AK1132" s="38" t="s">
        <v>538</v>
      </c>
      <c r="AL1132" s="43"/>
      <c r="AM1132" s="38" t="s">
        <v>39</v>
      </c>
      <c r="AN1132" s="38" t="s">
        <v>50</v>
      </c>
      <c r="AO1132" s="44">
        <v>0</v>
      </c>
      <c r="AP1132" s="39">
        <v>44838.445879629631</v>
      </c>
      <c r="AQ1132" s="45" t="s">
        <v>41</v>
      </c>
      <c r="AR1132">
        <f t="shared" si="71"/>
        <v>15</v>
      </c>
      <c r="AS1132" s="35">
        <v>0.66111111111111109</v>
      </c>
    </row>
    <row r="1133" spans="1:45" ht="24" customHeight="1">
      <c r="A1133" s="10" t="s">
        <v>35</v>
      </c>
      <c r="B1133" s="10" t="s">
        <v>1527</v>
      </c>
      <c r="C1133" s="42">
        <v>44832.37777777778</v>
      </c>
      <c r="D1133" s="42">
        <v>44831.690972222219</v>
      </c>
      <c r="E1133" s="10">
        <v>2022</v>
      </c>
      <c r="F1133" s="10">
        <f t="shared" si="68"/>
        <v>9</v>
      </c>
      <c r="G1133" s="10">
        <f t="shared" si="69"/>
        <v>27</v>
      </c>
      <c r="H1133" s="50">
        <f t="shared" si="70"/>
        <v>0.69097222222222221</v>
      </c>
      <c r="I1133" s="40" t="s">
        <v>37</v>
      </c>
      <c r="J1133" s="40" t="s">
        <v>4305</v>
      </c>
      <c r="K1133" s="37">
        <v>12262</v>
      </c>
      <c r="L1133" s="41">
        <v>44841.69189814815</v>
      </c>
      <c r="M1133" s="40" t="s">
        <v>38</v>
      </c>
      <c r="N1133" s="40" t="s">
        <v>39</v>
      </c>
      <c r="O1133" s="41"/>
      <c r="P1133" s="40" t="s">
        <v>40</v>
      </c>
      <c r="Q1133" s="40" t="s">
        <v>56</v>
      </c>
      <c r="R1133" s="37">
        <v>1</v>
      </c>
      <c r="S1133" s="40" t="s">
        <v>202</v>
      </c>
      <c r="T1133" s="37">
        <v>0</v>
      </c>
      <c r="U1133" s="40" t="s">
        <v>56</v>
      </c>
      <c r="V1133" s="37">
        <v>6734</v>
      </c>
      <c r="W1133" s="40" t="s">
        <v>112</v>
      </c>
      <c r="X1133" s="40" t="s">
        <v>113</v>
      </c>
      <c r="Y1133" s="40" t="s">
        <v>45</v>
      </c>
      <c r="Z1133" s="40" t="s">
        <v>4306</v>
      </c>
      <c r="AA1133" s="41">
        <v>44832.37841435185</v>
      </c>
      <c r="AB1133" s="40" t="s">
        <v>96</v>
      </c>
      <c r="AC1133" s="10" t="str">
        <f>VLOOKUP(Data!$AB1133,Name!$B:$F,2,FALSE)</f>
        <v>E-sarabun</v>
      </c>
      <c r="AD1133" s="10" t="str">
        <f>VLOOKUP(Data!$AB1133,Name!$B:$F,3,FALSE)</f>
        <v>CRA</v>
      </c>
      <c r="AE1133" s="10" t="str">
        <f>VLOOKUP(Data!$AB1133,Name!$B:$F,4,FALSE)</f>
        <v>Second tier</v>
      </c>
      <c r="AF1133" s="10" t="str">
        <f>VLOOKUP(Data!$AB1133,Name!$B:$F,5,FALSE)</f>
        <v>Second tier</v>
      </c>
      <c r="AG1133" s="40" t="s">
        <v>47</v>
      </c>
      <c r="AH1133" s="40" t="s">
        <v>48</v>
      </c>
      <c r="AI1133" s="40" t="s">
        <v>97</v>
      </c>
      <c r="AJ1133" s="40" t="s">
        <v>4307</v>
      </c>
      <c r="AK1133" s="40" t="s">
        <v>604</v>
      </c>
      <c r="AL1133" s="46"/>
      <c r="AM1133" s="40" t="s">
        <v>39</v>
      </c>
      <c r="AN1133" s="40" t="s">
        <v>53</v>
      </c>
      <c r="AO1133" s="47">
        <v>0</v>
      </c>
      <c r="AP1133" s="41">
        <v>44832.37841435185</v>
      </c>
      <c r="AQ1133" s="48" t="s">
        <v>56</v>
      </c>
      <c r="AR1133">
        <f t="shared" si="71"/>
        <v>16</v>
      </c>
      <c r="AS1133" s="35">
        <v>0.69097222222222221</v>
      </c>
    </row>
    <row r="1134" spans="1:45" ht="24" hidden="1" customHeight="1">
      <c r="A1134" s="10" t="s">
        <v>35</v>
      </c>
      <c r="B1134" s="10" t="s">
        <v>178</v>
      </c>
      <c r="C1134" s="10"/>
      <c r="D1134" s="42">
        <v>44831.695138888892</v>
      </c>
      <c r="E1134" s="10">
        <v>2022</v>
      </c>
      <c r="F1134" s="10">
        <f t="shared" si="68"/>
        <v>9</v>
      </c>
      <c r="G1134" s="10">
        <f t="shared" si="69"/>
        <v>27</v>
      </c>
      <c r="H1134" s="50">
        <f t="shared" si="70"/>
        <v>0.69513888888888886</v>
      </c>
      <c r="I1134" s="38" t="s">
        <v>37</v>
      </c>
      <c r="J1134" s="38" t="s">
        <v>39</v>
      </c>
      <c r="K1134" s="36">
        <v>12263</v>
      </c>
      <c r="L1134" s="39">
        <v>44834.570428240739</v>
      </c>
      <c r="M1134" s="38" t="s">
        <v>4308</v>
      </c>
      <c r="N1134" s="38" t="s">
        <v>45</v>
      </c>
      <c r="O1134" s="39">
        <v>44831.703460648147</v>
      </c>
      <c r="P1134" s="38" t="s">
        <v>40</v>
      </c>
      <c r="Q1134" s="38" t="s">
        <v>56</v>
      </c>
      <c r="R1134" s="36">
        <v>2</v>
      </c>
      <c r="S1134" s="38" t="s">
        <v>179</v>
      </c>
      <c r="T1134" s="36">
        <v>2</v>
      </c>
      <c r="U1134" s="38" t="s">
        <v>41</v>
      </c>
      <c r="V1134" s="36">
        <v>6802</v>
      </c>
      <c r="W1134" s="38" t="s">
        <v>1282</v>
      </c>
      <c r="X1134" s="38" t="s">
        <v>1283</v>
      </c>
      <c r="Y1134" s="38" t="s">
        <v>39</v>
      </c>
      <c r="Z1134" s="38" t="s">
        <v>39</v>
      </c>
      <c r="AA1134" s="39"/>
      <c r="AB1134" s="38" t="s">
        <v>51</v>
      </c>
      <c r="AC1134" s="10" t="str">
        <f>VLOOKUP(Data!$AB1134,Name!$B:$F,2,FALSE)</f>
        <v>IT Support</v>
      </c>
      <c r="AD1134" s="10" t="str">
        <f>VLOOKUP(Data!$AB1134,Name!$B:$F,3,FALSE)</f>
        <v>Point IT</v>
      </c>
      <c r="AE1134" s="10" t="str">
        <f>VLOOKUP(Data!$AB1134,Name!$B:$F,4,FALSE)</f>
        <v>Second tier</v>
      </c>
      <c r="AF1134" s="10" t="str">
        <f>VLOOKUP(Data!$AB1134,Name!$B:$F,5,FALSE)</f>
        <v>Onsite</v>
      </c>
      <c r="AG1134" s="38" t="s">
        <v>47</v>
      </c>
      <c r="AH1134" s="38" t="s">
        <v>216</v>
      </c>
      <c r="AI1134" s="38" t="s">
        <v>283</v>
      </c>
      <c r="AJ1134" s="38" t="s">
        <v>4309</v>
      </c>
      <c r="AK1134" s="38" t="s">
        <v>813</v>
      </c>
      <c r="AL1134" s="43"/>
      <c r="AM1134" s="38" t="s">
        <v>39</v>
      </c>
      <c r="AN1134" s="38" t="s">
        <v>53</v>
      </c>
      <c r="AO1134" s="44">
        <v>0</v>
      </c>
      <c r="AP1134" s="39">
        <v>44836.347013888888</v>
      </c>
      <c r="AQ1134" s="45" t="s">
        <v>56</v>
      </c>
      <c r="AR1134">
        <f t="shared" si="71"/>
        <v>16</v>
      </c>
      <c r="AS1134" s="35">
        <v>0.69513888888888886</v>
      </c>
    </row>
    <row r="1135" spans="1:45" ht="24" customHeight="1">
      <c r="A1135" s="10" t="s">
        <v>35</v>
      </c>
      <c r="B1135" s="10" t="s">
        <v>1527</v>
      </c>
      <c r="C1135" s="42">
        <v>44832.67083333333</v>
      </c>
      <c r="D1135" s="42">
        <v>44831.722916666666</v>
      </c>
      <c r="E1135" s="10">
        <v>2022</v>
      </c>
      <c r="F1135" s="10">
        <f t="shared" si="68"/>
        <v>9</v>
      </c>
      <c r="G1135" s="10">
        <f t="shared" si="69"/>
        <v>27</v>
      </c>
      <c r="H1135" s="50">
        <f t="shared" si="70"/>
        <v>0.72291666666666676</v>
      </c>
      <c r="I1135" s="40" t="s">
        <v>37</v>
      </c>
      <c r="J1135" s="40" t="s">
        <v>39</v>
      </c>
      <c r="K1135" s="37">
        <v>12264</v>
      </c>
      <c r="L1135" s="41">
        <v>44834.583333333336</v>
      </c>
      <c r="M1135" s="40" t="s">
        <v>38</v>
      </c>
      <c r="N1135" s="40" t="s">
        <v>39</v>
      </c>
      <c r="O1135" s="41"/>
      <c r="P1135" s="40" t="s">
        <v>40</v>
      </c>
      <c r="Q1135" s="40" t="s">
        <v>41</v>
      </c>
      <c r="R1135" s="37">
        <v>1</v>
      </c>
      <c r="S1135" s="40" t="s">
        <v>119</v>
      </c>
      <c r="T1135" s="37">
        <v>0</v>
      </c>
      <c r="U1135" s="40" t="s">
        <v>41</v>
      </c>
      <c r="V1135" s="37">
        <v>8714</v>
      </c>
      <c r="W1135" s="40" t="s">
        <v>4310</v>
      </c>
      <c r="X1135" s="40" t="s">
        <v>4311</v>
      </c>
      <c r="Y1135" s="40" t="s">
        <v>45</v>
      </c>
      <c r="Z1135" s="40" t="s">
        <v>4312</v>
      </c>
      <c r="AA1135" s="41">
        <v>44832.671446759261</v>
      </c>
      <c r="AB1135" s="40" t="s">
        <v>106</v>
      </c>
      <c r="AC1135" s="10" t="str">
        <f>VLOOKUP(Data!$AB1135,Name!$B:$F,2,FALSE)</f>
        <v>SAP</v>
      </c>
      <c r="AD1135" s="10" t="str">
        <f>VLOOKUP(Data!$AB1135,Name!$B:$F,3,FALSE)</f>
        <v>CRA</v>
      </c>
      <c r="AE1135" s="10" t="str">
        <f>VLOOKUP(Data!$AB1135,Name!$B:$F,4,FALSE)</f>
        <v>Second tier</v>
      </c>
      <c r="AF1135" s="10" t="str">
        <f>VLOOKUP(Data!$AB1135,Name!$B:$F,5,FALSE)</f>
        <v>Second tier</v>
      </c>
      <c r="AG1135" s="40" t="s">
        <v>47</v>
      </c>
      <c r="AH1135" s="40" t="s">
        <v>48</v>
      </c>
      <c r="AI1135" s="40" t="s">
        <v>107</v>
      </c>
      <c r="AJ1135" s="40" t="s">
        <v>4313</v>
      </c>
      <c r="AK1135" s="40" t="s">
        <v>464</v>
      </c>
      <c r="AL1135" s="46"/>
      <c r="AM1135" s="40" t="s">
        <v>39</v>
      </c>
      <c r="AN1135" s="40" t="s">
        <v>50</v>
      </c>
      <c r="AO1135" s="47">
        <v>0</v>
      </c>
      <c r="AP1135" s="41">
        <v>44832.671446759261</v>
      </c>
      <c r="AQ1135" s="48" t="s">
        <v>41</v>
      </c>
      <c r="AR1135">
        <f t="shared" si="71"/>
        <v>17</v>
      </c>
      <c r="AS1135" s="35">
        <v>0.72291666666666676</v>
      </c>
    </row>
    <row r="1136" spans="1:45" ht="24" hidden="1" customHeight="1">
      <c r="A1136" s="10" t="s">
        <v>35</v>
      </c>
      <c r="B1136" s="10" t="s">
        <v>329</v>
      </c>
      <c r="C1136" s="10"/>
      <c r="D1136" s="42">
        <v>44831.756944444445</v>
      </c>
      <c r="E1136" s="10">
        <v>2022</v>
      </c>
      <c r="F1136" s="10">
        <f t="shared" si="68"/>
        <v>9</v>
      </c>
      <c r="G1136" s="10">
        <f t="shared" si="69"/>
        <v>27</v>
      </c>
      <c r="H1136" s="50">
        <f t="shared" si="70"/>
        <v>0.75694444444444453</v>
      </c>
      <c r="I1136" s="38" t="s">
        <v>37</v>
      </c>
      <c r="J1136" s="38" t="s">
        <v>4314</v>
      </c>
      <c r="K1136" s="36">
        <v>12265</v>
      </c>
      <c r="L1136" s="39">
        <v>44834.583969907406</v>
      </c>
      <c r="M1136" s="38" t="s">
        <v>38</v>
      </c>
      <c r="N1136" s="38" t="s">
        <v>39</v>
      </c>
      <c r="O1136" s="39"/>
      <c r="P1136" s="38" t="s">
        <v>40</v>
      </c>
      <c r="Q1136" s="38" t="s">
        <v>41</v>
      </c>
      <c r="R1136" s="36">
        <v>1</v>
      </c>
      <c r="S1136" s="38" t="s">
        <v>54</v>
      </c>
      <c r="T1136" s="36">
        <v>0</v>
      </c>
      <c r="U1136" s="38" t="s">
        <v>41</v>
      </c>
      <c r="V1136" s="36">
        <v>8542</v>
      </c>
      <c r="W1136" s="38" t="s">
        <v>256</v>
      </c>
      <c r="X1136" s="38" t="s">
        <v>257</v>
      </c>
      <c r="Y1136" s="38" t="s">
        <v>39</v>
      </c>
      <c r="Z1136" s="38" t="s">
        <v>39</v>
      </c>
      <c r="AA1136" s="39"/>
      <c r="AB1136" s="38" t="s">
        <v>268</v>
      </c>
      <c r="AC1136" s="10" t="str">
        <f>VLOOKUP(Data!$AB1136,Name!$B:$F,2,FALSE)</f>
        <v>ผู้บริหารโครงการ (Project Manager)</v>
      </c>
      <c r="AD1136" s="10" t="str">
        <f>VLOOKUP(Data!$AB1136,Name!$B:$F,3,FALSE)</f>
        <v>CRA</v>
      </c>
      <c r="AE1136" s="10" t="str">
        <f>VLOOKUP(Data!$AB1136,Name!$B:$F,4,FALSE)</f>
        <v>Second tier</v>
      </c>
      <c r="AF1136" s="10" t="str">
        <f>VLOOKUP(Data!$AB1136,Name!$B:$F,5,FALSE)</f>
        <v>Frist tier</v>
      </c>
      <c r="AG1136" s="38" t="s">
        <v>47</v>
      </c>
      <c r="AH1136" s="38" t="s">
        <v>160</v>
      </c>
      <c r="AI1136" s="38" t="s">
        <v>425</v>
      </c>
      <c r="AJ1136" s="38" t="s">
        <v>258</v>
      </c>
      <c r="AK1136" s="38" t="s">
        <v>464</v>
      </c>
      <c r="AL1136" s="43"/>
      <c r="AM1136" s="38" t="s">
        <v>39</v>
      </c>
      <c r="AN1136" s="38" t="s">
        <v>53</v>
      </c>
      <c r="AO1136" s="44">
        <v>0</v>
      </c>
      <c r="AP1136" s="39">
        <v>44832.587546296294</v>
      </c>
      <c r="AQ1136" s="45" t="s">
        <v>41</v>
      </c>
      <c r="AR1136">
        <f t="shared" si="71"/>
        <v>18</v>
      </c>
      <c r="AS1136" s="35">
        <v>0.75694444444444453</v>
      </c>
    </row>
    <row r="1137" spans="1:45" ht="24" hidden="1" customHeight="1">
      <c r="A1137" s="10" t="s">
        <v>35</v>
      </c>
      <c r="B1137" s="10" t="s">
        <v>36</v>
      </c>
      <c r="C1137" s="42">
        <v>44832.647222222222</v>
      </c>
      <c r="D1137" s="42">
        <v>44832.337500000001</v>
      </c>
      <c r="E1137" s="10">
        <v>2022</v>
      </c>
      <c r="F1137" s="10">
        <f t="shared" si="68"/>
        <v>9</v>
      </c>
      <c r="G1137" s="10">
        <f t="shared" si="69"/>
        <v>28</v>
      </c>
      <c r="H1137" s="50">
        <f t="shared" si="70"/>
        <v>0.33749999999999997</v>
      </c>
      <c r="I1137" s="40" t="s">
        <v>37</v>
      </c>
      <c r="J1137" s="40" t="s">
        <v>4315</v>
      </c>
      <c r="K1137" s="37">
        <v>12266</v>
      </c>
      <c r="L1137" s="41">
        <v>44844.4065162037</v>
      </c>
      <c r="M1137" s="40" t="s">
        <v>38</v>
      </c>
      <c r="N1137" s="40" t="s">
        <v>39</v>
      </c>
      <c r="O1137" s="41"/>
      <c r="P1137" s="40" t="s">
        <v>40</v>
      </c>
      <c r="Q1137" s="40" t="s">
        <v>56</v>
      </c>
      <c r="R1137" s="37">
        <v>1</v>
      </c>
      <c r="S1137" s="40" t="s">
        <v>42</v>
      </c>
      <c r="T1137" s="37">
        <v>0</v>
      </c>
      <c r="U1137" s="40" t="s">
        <v>56</v>
      </c>
      <c r="V1137" s="37">
        <v>8190</v>
      </c>
      <c r="W1137" s="40" t="s">
        <v>248</v>
      </c>
      <c r="X1137" s="40" t="s">
        <v>249</v>
      </c>
      <c r="Y1137" s="40" t="s">
        <v>45</v>
      </c>
      <c r="Z1137" s="40" t="s">
        <v>4316</v>
      </c>
      <c r="AA1137" s="41">
        <v>44832.578958333332</v>
      </c>
      <c r="AB1137" s="40" t="s">
        <v>94</v>
      </c>
      <c r="AC1137" s="10" t="str">
        <f>VLOOKUP(Data!$AB1137,Name!$B:$F,2,FALSE)</f>
        <v>IT Support</v>
      </c>
      <c r="AD1137" s="10" t="str">
        <f>VLOOKUP(Data!$AB1137,Name!$B:$F,3,FALSE)</f>
        <v>Point IT</v>
      </c>
      <c r="AE1137" s="10" t="str">
        <f>VLOOKUP(Data!$AB1137,Name!$B:$F,4,FALSE)</f>
        <v>Second tier</v>
      </c>
      <c r="AF1137" s="10" t="str">
        <f>VLOOKUP(Data!$AB1137,Name!$B:$F,5,FALSE)</f>
        <v>Onsite</v>
      </c>
      <c r="AG1137" s="40" t="s">
        <v>47</v>
      </c>
      <c r="AH1137" s="40" t="s">
        <v>48</v>
      </c>
      <c r="AI1137" s="40" t="s">
        <v>49</v>
      </c>
      <c r="AJ1137" s="40" t="s">
        <v>4317</v>
      </c>
      <c r="AK1137" s="40" t="s">
        <v>1466</v>
      </c>
      <c r="AL1137" s="46">
        <v>44686</v>
      </c>
      <c r="AM1137" s="40" t="s">
        <v>39</v>
      </c>
      <c r="AN1137" s="40" t="s">
        <v>50</v>
      </c>
      <c r="AO1137" s="47">
        <v>0</v>
      </c>
      <c r="AP1137" s="41">
        <v>44832.765497685185</v>
      </c>
      <c r="AQ1137" s="48" t="s">
        <v>56</v>
      </c>
      <c r="AR1137">
        <f t="shared" si="71"/>
        <v>8</v>
      </c>
      <c r="AS1137" s="35">
        <v>0.33749999999999997</v>
      </c>
    </row>
    <row r="1138" spans="1:45" ht="24" customHeight="1">
      <c r="A1138" s="10" t="s">
        <v>35</v>
      </c>
      <c r="B1138" s="10" t="s">
        <v>1527</v>
      </c>
      <c r="C1138" s="42">
        <v>44832.647222222222</v>
      </c>
      <c r="D1138" s="42">
        <v>44832.338194444441</v>
      </c>
      <c r="E1138" s="10">
        <v>2022</v>
      </c>
      <c r="F1138" s="10">
        <f t="shared" si="68"/>
        <v>9</v>
      </c>
      <c r="G1138" s="10">
        <f t="shared" si="69"/>
        <v>28</v>
      </c>
      <c r="H1138" s="50">
        <f t="shared" si="70"/>
        <v>0.33819444444444446</v>
      </c>
      <c r="I1138" s="38" t="s">
        <v>37</v>
      </c>
      <c r="J1138" s="38" t="s">
        <v>4318</v>
      </c>
      <c r="K1138" s="36">
        <v>12267</v>
      </c>
      <c r="L1138" s="39">
        <v>44844.632615740738</v>
      </c>
      <c r="M1138" s="38" t="s">
        <v>38</v>
      </c>
      <c r="N1138" s="38" t="s">
        <v>39</v>
      </c>
      <c r="O1138" s="39"/>
      <c r="P1138" s="38" t="s">
        <v>40</v>
      </c>
      <c r="Q1138" s="38" t="s">
        <v>56</v>
      </c>
      <c r="R1138" s="36">
        <v>1</v>
      </c>
      <c r="S1138" s="38" t="s">
        <v>135</v>
      </c>
      <c r="T1138" s="36">
        <v>0</v>
      </c>
      <c r="U1138" s="38" t="s">
        <v>56</v>
      </c>
      <c r="V1138" s="36">
        <v>6368</v>
      </c>
      <c r="W1138" s="38" t="s">
        <v>642</v>
      </c>
      <c r="X1138" s="38" t="s">
        <v>643</v>
      </c>
      <c r="Y1138" s="38" t="s">
        <v>45</v>
      </c>
      <c r="Z1138" s="38" t="s">
        <v>4319</v>
      </c>
      <c r="AA1138" s="39">
        <v>44832.35429398148</v>
      </c>
      <c r="AB1138" s="38" t="s">
        <v>58</v>
      </c>
      <c r="AC1138" s="10" t="str">
        <f>VLOOKUP(Data!$AB1138,Name!$B:$F,2,FALSE)</f>
        <v>IT Support</v>
      </c>
      <c r="AD1138" s="10" t="str">
        <f>VLOOKUP(Data!$AB1138,Name!$B:$F,3,FALSE)</f>
        <v>Point IT</v>
      </c>
      <c r="AE1138" s="10" t="str">
        <f>VLOOKUP(Data!$AB1138,Name!$B:$F,4,FALSE)</f>
        <v>Second tier</v>
      </c>
      <c r="AF1138" s="10" t="str">
        <f>VLOOKUP(Data!$AB1138,Name!$B:$F,5,FALSE)</f>
        <v>Onsite</v>
      </c>
      <c r="AG1138" s="38" t="s">
        <v>47</v>
      </c>
      <c r="AH1138" s="38" t="s">
        <v>48</v>
      </c>
      <c r="AI1138" s="38" t="s">
        <v>792</v>
      </c>
      <c r="AJ1138" s="38" t="s">
        <v>4320</v>
      </c>
      <c r="AK1138" s="38" t="s">
        <v>539</v>
      </c>
      <c r="AL1138" s="43"/>
      <c r="AM1138" s="38" t="s">
        <v>39</v>
      </c>
      <c r="AN1138" s="38" t="s">
        <v>50</v>
      </c>
      <c r="AO1138" s="44">
        <v>0</v>
      </c>
      <c r="AP1138" s="39">
        <v>44832.647893518515</v>
      </c>
      <c r="AQ1138" s="45" t="s">
        <v>56</v>
      </c>
      <c r="AR1138">
        <f t="shared" si="71"/>
        <v>8</v>
      </c>
      <c r="AS1138" s="35">
        <v>0.33819444444444446</v>
      </c>
    </row>
    <row r="1139" spans="1:45" ht="24" hidden="1" customHeight="1">
      <c r="A1139" s="10" t="s">
        <v>35</v>
      </c>
      <c r="B1139" s="10" t="s">
        <v>178</v>
      </c>
      <c r="C1139" s="10"/>
      <c r="D1139" s="42">
        <v>44832.348611111112</v>
      </c>
      <c r="E1139" s="10">
        <v>2022</v>
      </c>
      <c r="F1139" s="10">
        <f t="shared" si="68"/>
        <v>9</v>
      </c>
      <c r="G1139" s="10">
        <f t="shared" si="69"/>
        <v>28</v>
      </c>
      <c r="H1139" s="50">
        <f t="shared" si="70"/>
        <v>0.34861111111111115</v>
      </c>
      <c r="I1139" s="40" t="s">
        <v>37</v>
      </c>
      <c r="J1139" s="40" t="s">
        <v>39</v>
      </c>
      <c r="K1139" s="37">
        <v>12268</v>
      </c>
      <c r="L1139" s="41">
        <v>44834.599618055552</v>
      </c>
      <c r="M1139" s="40" t="s">
        <v>1817</v>
      </c>
      <c r="N1139" s="40" t="s">
        <v>45</v>
      </c>
      <c r="O1139" s="41">
        <v>44832.382916666669</v>
      </c>
      <c r="P1139" s="40" t="s">
        <v>40</v>
      </c>
      <c r="Q1139" s="40" t="s">
        <v>56</v>
      </c>
      <c r="R1139" s="37">
        <v>1</v>
      </c>
      <c r="S1139" s="40" t="s">
        <v>179</v>
      </c>
      <c r="T1139" s="37">
        <v>1</v>
      </c>
      <c r="U1139" s="40" t="s">
        <v>41</v>
      </c>
      <c r="V1139" s="37">
        <v>8546</v>
      </c>
      <c r="W1139" s="40" t="s">
        <v>2300</v>
      </c>
      <c r="X1139" s="40" t="s">
        <v>2301</v>
      </c>
      <c r="Y1139" s="40" t="s">
        <v>39</v>
      </c>
      <c r="Z1139" s="40" t="s">
        <v>39</v>
      </c>
      <c r="AA1139" s="41"/>
      <c r="AB1139" s="40" t="s">
        <v>85</v>
      </c>
      <c r="AC1139" s="10" t="str">
        <f>VLOOKUP(Data!$AB1139,Name!$B:$F,2,FALSE)</f>
        <v>IT Support</v>
      </c>
      <c r="AD1139" s="10" t="str">
        <f>VLOOKUP(Data!$AB1139,Name!$B:$F,3,FALSE)</f>
        <v>Point IT</v>
      </c>
      <c r="AE1139" s="10" t="str">
        <f>VLOOKUP(Data!$AB1139,Name!$B:$F,4,FALSE)</f>
        <v>Second tier</v>
      </c>
      <c r="AF1139" s="10" t="str">
        <f>VLOOKUP(Data!$AB1139,Name!$B:$F,5,FALSE)</f>
        <v>Onsite</v>
      </c>
      <c r="AG1139" s="40" t="s">
        <v>47</v>
      </c>
      <c r="AH1139" s="40" t="s">
        <v>216</v>
      </c>
      <c r="AI1139" s="40" t="s">
        <v>182</v>
      </c>
      <c r="AJ1139" s="40" t="s">
        <v>3864</v>
      </c>
      <c r="AK1139" s="40" t="s">
        <v>4321</v>
      </c>
      <c r="AL1139" s="46"/>
      <c r="AM1139" s="40" t="s">
        <v>39</v>
      </c>
      <c r="AN1139" s="40" t="s">
        <v>53</v>
      </c>
      <c r="AO1139" s="47">
        <v>0</v>
      </c>
      <c r="AP1139" s="41">
        <v>44832.383032407408</v>
      </c>
      <c r="AQ1139" s="48" t="s">
        <v>56</v>
      </c>
      <c r="AR1139">
        <f t="shared" si="71"/>
        <v>8</v>
      </c>
      <c r="AS1139" s="35">
        <v>0.34861111111111115</v>
      </c>
    </row>
    <row r="1140" spans="1:45" ht="24" hidden="1" customHeight="1">
      <c r="A1140" s="10" t="s">
        <v>35</v>
      </c>
      <c r="B1140" s="10" t="s">
        <v>36</v>
      </c>
      <c r="C1140" s="42">
        <v>44832.663888888892</v>
      </c>
      <c r="D1140" s="42">
        <v>44832.363194444442</v>
      </c>
      <c r="E1140" s="10">
        <v>2022</v>
      </c>
      <c r="F1140" s="10">
        <f t="shared" si="68"/>
        <v>9</v>
      </c>
      <c r="G1140" s="10">
        <f t="shared" si="69"/>
        <v>28</v>
      </c>
      <c r="H1140" s="50">
        <f t="shared" si="70"/>
        <v>0.36319444444444443</v>
      </c>
      <c r="I1140" s="38" t="s">
        <v>37</v>
      </c>
      <c r="J1140" s="38" t="s">
        <v>4322</v>
      </c>
      <c r="K1140" s="36">
        <v>12269</v>
      </c>
      <c r="L1140" s="39">
        <v>44844.641817129632</v>
      </c>
      <c r="M1140" s="38" t="s">
        <v>38</v>
      </c>
      <c r="N1140" s="38" t="s">
        <v>39</v>
      </c>
      <c r="O1140" s="39"/>
      <c r="P1140" s="38" t="s">
        <v>40</v>
      </c>
      <c r="Q1140" s="38" t="s">
        <v>56</v>
      </c>
      <c r="R1140" s="36">
        <v>1</v>
      </c>
      <c r="S1140" s="38" t="s">
        <v>82</v>
      </c>
      <c r="T1140" s="36">
        <v>0</v>
      </c>
      <c r="U1140" s="38" t="s">
        <v>56</v>
      </c>
      <c r="V1140" s="36">
        <v>8407</v>
      </c>
      <c r="W1140" s="38" t="s">
        <v>4323</v>
      </c>
      <c r="X1140" s="38" t="s">
        <v>4324</v>
      </c>
      <c r="Y1140" s="38" t="s">
        <v>45</v>
      </c>
      <c r="Z1140" s="38" t="s">
        <v>4325</v>
      </c>
      <c r="AA1140" s="39">
        <v>44832.652442129627</v>
      </c>
      <c r="AB1140" s="38" t="s">
        <v>81</v>
      </c>
      <c r="AC1140" s="10" t="str">
        <f>VLOOKUP(Data!$AB1140,Name!$B:$F,2,FALSE)</f>
        <v>IT Support</v>
      </c>
      <c r="AD1140" s="10" t="str">
        <f>VLOOKUP(Data!$AB1140,Name!$B:$F,3,FALSE)</f>
        <v>Point IT</v>
      </c>
      <c r="AE1140" s="10" t="str">
        <f>VLOOKUP(Data!$AB1140,Name!$B:$F,4,FALSE)</f>
        <v>Second tier</v>
      </c>
      <c r="AF1140" s="10" t="str">
        <f>VLOOKUP(Data!$AB1140,Name!$B:$F,5,FALSE)</f>
        <v>Onsite</v>
      </c>
      <c r="AG1140" s="38" t="s">
        <v>52</v>
      </c>
      <c r="AH1140" s="38" t="s">
        <v>48</v>
      </c>
      <c r="AI1140" s="38" t="s">
        <v>179</v>
      </c>
      <c r="AJ1140" s="38" t="s">
        <v>584</v>
      </c>
      <c r="AK1140" s="38" t="s">
        <v>4143</v>
      </c>
      <c r="AL1140" s="43"/>
      <c r="AM1140" s="38" t="s">
        <v>39</v>
      </c>
      <c r="AN1140" s="38" t="s">
        <v>50</v>
      </c>
      <c r="AO1140" s="44">
        <v>0</v>
      </c>
      <c r="AP1140" s="39">
        <v>44832.664039351854</v>
      </c>
      <c r="AQ1140" s="45" t="s">
        <v>56</v>
      </c>
      <c r="AR1140">
        <f t="shared" si="71"/>
        <v>8</v>
      </c>
      <c r="AS1140" s="35">
        <v>0.36319444444444443</v>
      </c>
    </row>
    <row r="1141" spans="1:45" ht="24" hidden="1" customHeight="1">
      <c r="A1141" s="10" t="s">
        <v>35</v>
      </c>
      <c r="B1141" s="10" t="s">
        <v>329</v>
      </c>
      <c r="C1141" s="42">
        <v>44837.567361111112</v>
      </c>
      <c r="D1141" s="42">
        <v>44832.368055555555</v>
      </c>
      <c r="E1141" s="10">
        <v>2022</v>
      </c>
      <c r="F1141" s="10">
        <f t="shared" si="68"/>
        <v>9</v>
      </c>
      <c r="G1141" s="10">
        <f t="shared" si="69"/>
        <v>28</v>
      </c>
      <c r="H1141" s="50">
        <f t="shared" si="70"/>
        <v>0.36805555555555558</v>
      </c>
      <c r="I1141" s="40" t="s">
        <v>37</v>
      </c>
      <c r="J1141" s="40" t="s">
        <v>39</v>
      </c>
      <c r="K1141" s="37">
        <v>12270</v>
      </c>
      <c r="L1141" s="41">
        <v>44834.619201388887</v>
      </c>
      <c r="M1141" s="40" t="s">
        <v>38</v>
      </c>
      <c r="N1141" s="40" t="s">
        <v>39</v>
      </c>
      <c r="O1141" s="41"/>
      <c r="P1141" s="40" t="s">
        <v>40</v>
      </c>
      <c r="Q1141" s="40" t="s">
        <v>56</v>
      </c>
      <c r="R1141" s="37">
        <v>1</v>
      </c>
      <c r="S1141" s="40" t="s">
        <v>92</v>
      </c>
      <c r="T1141" s="37">
        <v>0</v>
      </c>
      <c r="U1141" s="40" t="s">
        <v>41</v>
      </c>
      <c r="V1141" s="37">
        <v>8668</v>
      </c>
      <c r="W1141" s="40" t="s">
        <v>225</v>
      </c>
      <c r="X1141" s="40" t="s">
        <v>226</v>
      </c>
      <c r="Y1141" s="40" t="s">
        <v>66</v>
      </c>
      <c r="Z1141" s="40" t="s">
        <v>4326</v>
      </c>
      <c r="AA1141" s="41">
        <v>44837.567476851851</v>
      </c>
      <c r="AB1141" s="40" t="s">
        <v>106</v>
      </c>
      <c r="AC1141" s="10" t="str">
        <f>VLOOKUP(Data!$AB1141,Name!$B:$F,2,FALSE)</f>
        <v>SAP</v>
      </c>
      <c r="AD1141" s="10" t="str">
        <f>VLOOKUP(Data!$AB1141,Name!$B:$F,3,FALSE)</f>
        <v>CRA</v>
      </c>
      <c r="AE1141" s="10" t="str">
        <f>VLOOKUP(Data!$AB1141,Name!$B:$F,4,FALSE)</f>
        <v>Second tier</v>
      </c>
      <c r="AF1141" s="10" t="str">
        <f>VLOOKUP(Data!$AB1141,Name!$B:$F,5,FALSE)</f>
        <v>Second tier</v>
      </c>
      <c r="AG1141" s="40" t="s">
        <v>47</v>
      </c>
      <c r="AH1141" s="40" t="s">
        <v>48</v>
      </c>
      <c r="AI1141" s="40" t="s">
        <v>330</v>
      </c>
      <c r="AJ1141" s="40" t="s">
        <v>228</v>
      </c>
      <c r="AK1141" s="40" t="s">
        <v>328</v>
      </c>
      <c r="AL1141" s="46">
        <v>44686</v>
      </c>
      <c r="AM1141" s="40" t="s">
        <v>39</v>
      </c>
      <c r="AN1141" s="40" t="s">
        <v>53</v>
      </c>
      <c r="AO1141" s="47">
        <v>0</v>
      </c>
      <c r="AP1141" s="41">
        <v>44837.593356481484</v>
      </c>
      <c r="AQ1141" s="48" t="s">
        <v>56</v>
      </c>
      <c r="AR1141">
        <f t="shared" si="71"/>
        <v>8</v>
      </c>
      <c r="AS1141" s="35">
        <v>0.36805555555555558</v>
      </c>
    </row>
    <row r="1142" spans="1:45" ht="24" hidden="1" customHeight="1">
      <c r="A1142" s="10" t="s">
        <v>35</v>
      </c>
      <c r="B1142" s="10" t="s">
        <v>36</v>
      </c>
      <c r="C1142" s="42">
        <v>44835.48333333333</v>
      </c>
      <c r="D1142" s="42">
        <v>44832.373611111114</v>
      </c>
      <c r="E1142" s="10">
        <v>2022</v>
      </c>
      <c r="F1142" s="10">
        <f t="shared" si="68"/>
        <v>9</v>
      </c>
      <c r="G1142" s="10">
        <f t="shared" si="69"/>
        <v>28</v>
      </c>
      <c r="H1142" s="50">
        <f t="shared" si="70"/>
        <v>0.37361111111111112</v>
      </c>
      <c r="I1142" s="38" t="s">
        <v>37</v>
      </c>
      <c r="J1142" s="38" t="s">
        <v>4327</v>
      </c>
      <c r="K1142" s="36">
        <v>12271</v>
      </c>
      <c r="L1142" s="39">
        <v>44845.633333333331</v>
      </c>
      <c r="M1142" s="38" t="s">
        <v>38</v>
      </c>
      <c r="N1142" s="38" t="s">
        <v>39</v>
      </c>
      <c r="O1142" s="39"/>
      <c r="P1142" s="38" t="s">
        <v>40</v>
      </c>
      <c r="Q1142" s="38" t="s">
        <v>56</v>
      </c>
      <c r="R1142" s="36">
        <v>1</v>
      </c>
      <c r="S1142" s="38" t="s">
        <v>42</v>
      </c>
      <c r="T1142" s="36">
        <v>0</v>
      </c>
      <c r="U1142" s="38" t="s">
        <v>56</v>
      </c>
      <c r="V1142" s="36">
        <v>5742</v>
      </c>
      <c r="W1142" s="38" t="s">
        <v>218</v>
      </c>
      <c r="X1142" s="38" t="s">
        <v>219</v>
      </c>
      <c r="Y1142" s="38" t="s">
        <v>45</v>
      </c>
      <c r="Z1142" s="38" t="s">
        <v>4328</v>
      </c>
      <c r="AA1142" s="39">
        <v>44833.449687499997</v>
      </c>
      <c r="AB1142" s="38" t="s">
        <v>46</v>
      </c>
      <c r="AC1142" s="10" t="str">
        <f>VLOOKUP(Data!$AB1142,Name!$B:$F,2,FALSE)</f>
        <v>IT Support</v>
      </c>
      <c r="AD1142" s="10" t="str">
        <f>VLOOKUP(Data!$AB1142,Name!$B:$F,3,FALSE)</f>
        <v>Point IT</v>
      </c>
      <c r="AE1142" s="10" t="str">
        <f>VLOOKUP(Data!$AB1142,Name!$B:$F,4,FALSE)</f>
        <v>Second tier</v>
      </c>
      <c r="AF1142" s="10" t="str">
        <f>VLOOKUP(Data!$AB1142,Name!$B:$F,5,FALSE)</f>
        <v>Onsite</v>
      </c>
      <c r="AG1142" s="38" t="s">
        <v>52</v>
      </c>
      <c r="AH1142" s="38" t="s">
        <v>48</v>
      </c>
      <c r="AI1142" s="38" t="s">
        <v>49</v>
      </c>
      <c r="AJ1142" s="38" t="s">
        <v>4329</v>
      </c>
      <c r="AK1142" s="38" t="s">
        <v>467</v>
      </c>
      <c r="AL1142" s="43"/>
      <c r="AM1142" s="38" t="s">
        <v>39</v>
      </c>
      <c r="AN1142" s="38" t="s">
        <v>50</v>
      </c>
      <c r="AO1142" s="44">
        <v>0</v>
      </c>
      <c r="AP1142" s="39">
        <v>44835.483611111114</v>
      </c>
      <c r="AQ1142" s="45" t="s">
        <v>56</v>
      </c>
      <c r="AR1142">
        <f t="shared" si="71"/>
        <v>8</v>
      </c>
      <c r="AS1142" s="35">
        <v>0.37361111111111112</v>
      </c>
    </row>
    <row r="1143" spans="1:45" ht="24" customHeight="1">
      <c r="A1143" s="10" t="s">
        <v>35</v>
      </c>
      <c r="B1143" s="10" t="s">
        <v>1527</v>
      </c>
      <c r="C1143" s="42">
        <v>44832.387499999997</v>
      </c>
      <c r="D1143" s="42">
        <v>44832.37777777778</v>
      </c>
      <c r="E1143" s="10">
        <v>2022</v>
      </c>
      <c r="F1143" s="10">
        <f t="shared" si="68"/>
        <v>9</v>
      </c>
      <c r="G1143" s="10">
        <f t="shared" si="69"/>
        <v>28</v>
      </c>
      <c r="H1143" s="50">
        <f t="shared" si="70"/>
        <v>0.37777777777777777</v>
      </c>
      <c r="I1143" s="40" t="s">
        <v>37</v>
      </c>
      <c r="J1143" s="40" t="s">
        <v>39</v>
      </c>
      <c r="K1143" s="37">
        <v>12272</v>
      </c>
      <c r="L1143" s="41">
        <v>44834.628946759258</v>
      </c>
      <c r="M1143" s="40" t="s">
        <v>38</v>
      </c>
      <c r="N1143" s="40" t="s">
        <v>39</v>
      </c>
      <c r="O1143" s="41"/>
      <c r="P1143" s="40" t="s">
        <v>40</v>
      </c>
      <c r="Q1143" s="40" t="s">
        <v>56</v>
      </c>
      <c r="R1143" s="37">
        <v>1</v>
      </c>
      <c r="S1143" s="40" t="s">
        <v>42</v>
      </c>
      <c r="T1143" s="37">
        <v>0</v>
      </c>
      <c r="U1143" s="40" t="s">
        <v>41</v>
      </c>
      <c r="V1143" s="37">
        <v>8640</v>
      </c>
      <c r="W1143" s="40" t="s">
        <v>2744</v>
      </c>
      <c r="X1143" s="40" t="s">
        <v>2745</v>
      </c>
      <c r="Y1143" s="40" t="s">
        <v>45</v>
      </c>
      <c r="Z1143" s="40" t="s">
        <v>4330</v>
      </c>
      <c r="AA1143" s="41">
        <v>44832.387592592589</v>
      </c>
      <c r="AB1143" s="40" t="s">
        <v>96</v>
      </c>
      <c r="AC1143" s="10" t="str">
        <f>VLOOKUP(Data!$AB1143,Name!$B:$F,2,FALSE)</f>
        <v>E-sarabun</v>
      </c>
      <c r="AD1143" s="10" t="str">
        <f>VLOOKUP(Data!$AB1143,Name!$B:$F,3,FALSE)</f>
        <v>CRA</v>
      </c>
      <c r="AE1143" s="10" t="str">
        <f>VLOOKUP(Data!$AB1143,Name!$B:$F,4,FALSE)</f>
        <v>Second tier</v>
      </c>
      <c r="AF1143" s="10" t="str">
        <f>VLOOKUP(Data!$AB1143,Name!$B:$F,5,FALSE)</f>
        <v>Second tier</v>
      </c>
      <c r="AG1143" s="40" t="s">
        <v>47</v>
      </c>
      <c r="AH1143" s="40" t="s">
        <v>48</v>
      </c>
      <c r="AI1143" s="40" t="s">
        <v>97</v>
      </c>
      <c r="AJ1143" s="40" t="s">
        <v>2747</v>
      </c>
      <c r="AK1143" s="40" t="s">
        <v>786</v>
      </c>
      <c r="AL1143" s="46"/>
      <c r="AM1143" s="40" t="s">
        <v>39</v>
      </c>
      <c r="AN1143" s="40" t="s">
        <v>53</v>
      </c>
      <c r="AO1143" s="47">
        <v>0</v>
      </c>
      <c r="AP1143" s="41">
        <v>44832.387592592589</v>
      </c>
      <c r="AQ1143" s="48" t="s">
        <v>56</v>
      </c>
      <c r="AR1143">
        <f t="shared" si="71"/>
        <v>9</v>
      </c>
      <c r="AS1143" s="35">
        <v>0.37777777777777777</v>
      </c>
    </row>
    <row r="1144" spans="1:45" ht="24" customHeight="1">
      <c r="A1144" s="10" t="s">
        <v>35</v>
      </c>
      <c r="B1144" s="10" t="s">
        <v>1527</v>
      </c>
      <c r="C1144" s="42">
        <v>44832.413888888892</v>
      </c>
      <c r="D1144" s="42">
        <v>44832.381944444445</v>
      </c>
      <c r="E1144" s="10">
        <v>2022</v>
      </c>
      <c r="F1144" s="10">
        <f t="shared" si="68"/>
        <v>9</v>
      </c>
      <c r="G1144" s="10">
        <f t="shared" si="69"/>
        <v>28</v>
      </c>
      <c r="H1144" s="50">
        <f t="shared" si="70"/>
        <v>0.38194444444444442</v>
      </c>
      <c r="I1144" s="38" t="s">
        <v>37</v>
      </c>
      <c r="J1144" s="38" t="s">
        <v>39</v>
      </c>
      <c r="K1144" s="36">
        <v>12273</v>
      </c>
      <c r="L1144" s="39">
        <v>44834.632708333331</v>
      </c>
      <c r="M1144" s="38" t="s">
        <v>4331</v>
      </c>
      <c r="N1144" s="38" t="s">
        <v>45</v>
      </c>
      <c r="O1144" s="39">
        <v>44832.391215277778</v>
      </c>
      <c r="P1144" s="38" t="s">
        <v>40</v>
      </c>
      <c r="Q1144" s="38" t="s">
        <v>56</v>
      </c>
      <c r="R1144" s="36">
        <v>2</v>
      </c>
      <c r="S1144" s="38" t="s">
        <v>135</v>
      </c>
      <c r="T1144" s="36">
        <v>2</v>
      </c>
      <c r="U1144" s="38" t="s">
        <v>41</v>
      </c>
      <c r="V1144" s="36">
        <v>5762</v>
      </c>
      <c r="W1144" s="38" t="s">
        <v>3749</v>
      </c>
      <c r="X1144" s="38" t="s">
        <v>3750</v>
      </c>
      <c r="Y1144" s="38" t="s">
        <v>45</v>
      </c>
      <c r="Z1144" s="38" t="s">
        <v>4332</v>
      </c>
      <c r="AA1144" s="39">
        <v>44832.413958333331</v>
      </c>
      <c r="AB1144" s="38" t="s">
        <v>110</v>
      </c>
      <c r="AC1144" s="10" t="str">
        <f>VLOOKUP(Data!$AB1144,Name!$B:$F,2,FALSE)</f>
        <v>E-sarabun</v>
      </c>
      <c r="AD1144" s="10" t="str">
        <f>VLOOKUP(Data!$AB1144,Name!$B:$F,3,FALSE)</f>
        <v>CRA</v>
      </c>
      <c r="AE1144" s="10" t="str">
        <f>VLOOKUP(Data!$AB1144,Name!$B:$F,4,FALSE)</f>
        <v>Second tier</v>
      </c>
      <c r="AF1144" s="10" t="str">
        <f>VLOOKUP(Data!$AB1144,Name!$B:$F,5,FALSE)</f>
        <v>Second tier</v>
      </c>
      <c r="AG1144" s="38" t="s">
        <v>47</v>
      </c>
      <c r="AH1144" s="38" t="s">
        <v>48</v>
      </c>
      <c r="AI1144" s="38" t="s">
        <v>97</v>
      </c>
      <c r="AJ1144" s="38" t="s">
        <v>4333</v>
      </c>
      <c r="AK1144" s="38" t="s">
        <v>2269</v>
      </c>
      <c r="AL1144" s="43"/>
      <c r="AM1144" s="38" t="s">
        <v>39</v>
      </c>
      <c r="AN1144" s="38" t="s">
        <v>53</v>
      </c>
      <c r="AO1144" s="44">
        <v>0</v>
      </c>
      <c r="AP1144" s="39">
        <v>44832.413958333331</v>
      </c>
      <c r="AQ1144" s="45" t="s">
        <v>56</v>
      </c>
      <c r="AR1144">
        <f t="shared" si="71"/>
        <v>9</v>
      </c>
      <c r="AS1144" s="35">
        <v>0.38194444444444442</v>
      </c>
    </row>
    <row r="1145" spans="1:45" ht="24" hidden="1" customHeight="1">
      <c r="A1145" s="10" t="s">
        <v>35</v>
      </c>
      <c r="B1145" s="10" t="s">
        <v>178</v>
      </c>
      <c r="C1145" s="10"/>
      <c r="D1145" s="42">
        <v>44832.394444444442</v>
      </c>
      <c r="E1145" s="10">
        <v>2022</v>
      </c>
      <c r="F1145" s="10">
        <f t="shared" si="68"/>
        <v>9</v>
      </c>
      <c r="G1145" s="10">
        <f t="shared" si="69"/>
        <v>28</v>
      </c>
      <c r="H1145" s="50">
        <f t="shared" si="70"/>
        <v>0.39444444444444443</v>
      </c>
      <c r="I1145" s="40" t="s">
        <v>37</v>
      </c>
      <c r="J1145" s="40" t="s">
        <v>39</v>
      </c>
      <c r="K1145" s="37">
        <v>12274</v>
      </c>
      <c r="L1145" s="41">
        <v>44848.625</v>
      </c>
      <c r="M1145" s="40" t="s">
        <v>38</v>
      </c>
      <c r="N1145" s="40" t="s">
        <v>39</v>
      </c>
      <c r="O1145" s="41"/>
      <c r="P1145" s="40" t="s">
        <v>40</v>
      </c>
      <c r="Q1145" s="40" t="s">
        <v>41</v>
      </c>
      <c r="R1145" s="37">
        <v>1</v>
      </c>
      <c r="S1145" s="40" t="s">
        <v>54</v>
      </c>
      <c r="T1145" s="37">
        <v>0</v>
      </c>
      <c r="U1145" s="40" t="s">
        <v>41</v>
      </c>
      <c r="V1145" s="37">
        <v>8414</v>
      </c>
      <c r="W1145" s="40" t="s">
        <v>675</v>
      </c>
      <c r="X1145" s="40" t="s">
        <v>676</v>
      </c>
      <c r="Y1145" s="40" t="s">
        <v>39</v>
      </c>
      <c r="Z1145" s="40" t="s">
        <v>39</v>
      </c>
      <c r="AA1145" s="41"/>
      <c r="AB1145" s="40" t="s">
        <v>4334</v>
      </c>
      <c r="AC1145" s="10" t="e">
        <f>VLOOKUP(Data!$AB1145,Name!$B:$F,2,FALSE)</f>
        <v>#N/A</v>
      </c>
      <c r="AD1145" s="10" t="e">
        <f>VLOOKUP(Data!$AB1145,Name!$B:$F,3,FALSE)</f>
        <v>#N/A</v>
      </c>
      <c r="AE1145" s="10" t="e">
        <f>VLOOKUP(Data!$AB1145,Name!$B:$F,4,FALSE)</f>
        <v>#N/A</v>
      </c>
      <c r="AF1145" s="10" t="e">
        <f>VLOOKUP(Data!$AB1145,Name!$B:$F,5,FALSE)</f>
        <v>#N/A</v>
      </c>
      <c r="AG1145" s="40" t="s">
        <v>47</v>
      </c>
      <c r="AH1145" s="40" t="s">
        <v>160</v>
      </c>
      <c r="AI1145" s="40" t="s">
        <v>182</v>
      </c>
      <c r="AJ1145" s="40" t="s">
        <v>677</v>
      </c>
      <c r="AK1145" s="40" t="s">
        <v>1304</v>
      </c>
      <c r="AL1145" s="46"/>
      <c r="AM1145" s="40" t="s">
        <v>39</v>
      </c>
      <c r="AN1145" s="40" t="s">
        <v>53</v>
      </c>
      <c r="AO1145" s="47">
        <v>0</v>
      </c>
      <c r="AP1145" s="41">
        <v>44833.708240740743</v>
      </c>
      <c r="AQ1145" s="48" t="s">
        <v>41</v>
      </c>
      <c r="AR1145">
        <f t="shared" si="71"/>
        <v>9</v>
      </c>
      <c r="AS1145" s="35">
        <v>0.39444444444444443</v>
      </c>
    </row>
    <row r="1146" spans="1:45" ht="24" hidden="1" customHeight="1">
      <c r="A1146" s="10" t="s">
        <v>35</v>
      </c>
      <c r="B1146" s="10" t="s">
        <v>36</v>
      </c>
      <c r="C1146" s="10"/>
      <c r="D1146" s="42">
        <v>44832.397916666669</v>
      </c>
      <c r="E1146" s="10">
        <v>2022</v>
      </c>
      <c r="F1146" s="10">
        <f t="shared" si="68"/>
        <v>9</v>
      </c>
      <c r="G1146" s="10">
        <f t="shared" si="69"/>
        <v>28</v>
      </c>
      <c r="H1146" s="50">
        <f t="shared" si="70"/>
        <v>0.3979166666666667</v>
      </c>
      <c r="I1146" s="38" t="s">
        <v>37</v>
      </c>
      <c r="J1146" s="38" t="s">
        <v>4335</v>
      </c>
      <c r="K1146" s="36">
        <v>12275</v>
      </c>
      <c r="L1146" s="39">
        <v>44844.398715277777</v>
      </c>
      <c r="M1146" s="38" t="s">
        <v>38</v>
      </c>
      <c r="N1146" s="38" t="s">
        <v>39</v>
      </c>
      <c r="O1146" s="39"/>
      <c r="P1146" s="38" t="s">
        <v>40</v>
      </c>
      <c r="Q1146" s="38" t="s">
        <v>56</v>
      </c>
      <c r="R1146" s="36">
        <v>1</v>
      </c>
      <c r="S1146" s="38" t="s">
        <v>42</v>
      </c>
      <c r="T1146" s="36">
        <v>0</v>
      </c>
      <c r="U1146" s="38" t="s">
        <v>56</v>
      </c>
      <c r="V1146" s="36">
        <v>8431</v>
      </c>
      <c r="W1146" s="38" t="s">
        <v>355</v>
      </c>
      <c r="X1146" s="38" t="s">
        <v>356</v>
      </c>
      <c r="Y1146" s="38" t="s">
        <v>39</v>
      </c>
      <c r="Z1146" s="38" t="s">
        <v>39</v>
      </c>
      <c r="AA1146" s="39"/>
      <c r="AB1146" s="38" t="s">
        <v>72</v>
      </c>
      <c r="AC1146" s="10" t="str">
        <f>VLOOKUP(Data!$AB1146,Name!$B:$F,2,FALSE)</f>
        <v>IT Support</v>
      </c>
      <c r="AD1146" s="10" t="str">
        <f>VLOOKUP(Data!$AB1146,Name!$B:$F,3,FALSE)</f>
        <v>Point IT</v>
      </c>
      <c r="AE1146" s="10" t="str">
        <f>VLOOKUP(Data!$AB1146,Name!$B:$F,4,FALSE)</f>
        <v>Second tier</v>
      </c>
      <c r="AF1146" s="10" t="str">
        <f>VLOOKUP(Data!$AB1146,Name!$B:$F,5,FALSE)</f>
        <v>Onsite</v>
      </c>
      <c r="AG1146" s="38" t="s">
        <v>47</v>
      </c>
      <c r="AH1146" s="38" t="s">
        <v>216</v>
      </c>
      <c r="AI1146" s="38" t="s">
        <v>179</v>
      </c>
      <c r="AJ1146" s="38" t="s">
        <v>4336</v>
      </c>
      <c r="AK1146" s="38" t="s">
        <v>1304</v>
      </c>
      <c r="AL1146" s="43"/>
      <c r="AM1146" s="38" t="s">
        <v>39</v>
      </c>
      <c r="AN1146" s="38" t="s">
        <v>50</v>
      </c>
      <c r="AO1146" s="44">
        <v>0</v>
      </c>
      <c r="AP1146" s="39">
        <v>44833.616967592592</v>
      </c>
      <c r="AQ1146" s="45" t="s">
        <v>56</v>
      </c>
      <c r="AR1146">
        <f t="shared" si="71"/>
        <v>9</v>
      </c>
      <c r="AS1146" s="35">
        <v>0.3979166666666667</v>
      </c>
    </row>
    <row r="1147" spans="1:45" ht="24" hidden="1" customHeight="1">
      <c r="A1147" s="10" t="s">
        <v>35</v>
      </c>
      <c r="B1147" s="10" t="s">
        <v>178</v>
      </c>
      <c r="C1147" s="10"/>
      <c r="D1147" s="42">
        <v>44832.402777777781</v>
      </c>
      <c r="E1147" s="10">
        <v>2022</v>
      </c>
      <c r="F1147" s="10">
        <f t="shared" si="68"/>
        <v>9</v>
      </c>
      <c r="G1147" s="10">
        <f t="shared" si="69"/>
        <v>28</v>
      </c>
      <c r="H1147" s="50">
        <f t="shared" si="70"/>
        <v>0.40277777777777773</v>
      </c>
      <c r="I1147" s="40" t="s">
        <v>37</v>
      </c>
      <c r="J1147" s="40" t="s">
        <v>39</v>
      </c>
      <c r="K1147" s="37">
        <v>12276</v>
      </c>
      <c r="L1147" s="41">
        <v>44834.653171296297</v>
      </c>
      <c r="M1147" s="40" t="s">
        <v>38</v>
      </c>
      <c r="N1147" s="40" t="s">
        <v>39</v>
      </c>
      <c r="O1147" s="41"/>
      <c r="P1147" s="40" t="s">
        <v>40</v>
      </c>
      <c r="Q1147" s="40" t="s">
        <v>41</v>
      </c>
      <c r="R1147" s="37">
        <v>1</v>
      </c>
      <c r="S1147" s="40" t="s">
        <v>179</v>
      </c>
      <c r="T1147" s="37">
        <v>0</v>
      </c>
      <c r="U1147" s="40" t="s">
        <v>41</v>
      </c>
      <c r="V1147" s="37">
        <v>6122</v>
      </c>
      <c r="W1147" s="40" t="s">
        <v>470</v>
      </c>
      <c r="X1147" s="40" t="s">
        <v>471</v>
      </c>
      <c r="Y1147" s="40" t="s">
        <v>39</v>
      </c>
      <c r="Z1147" s="40" t="s">
        <v>39</v>
      </c>
      <c r="AA1147" s="41"/>
      <c r="AB1147" s="40" t="s">
        <v>215</v>
      </c>
      <c r="AC1147" s="10" t="str">
        <f>VLOOKUP(Data!$AB1147,Name!$B:$F,2,FALSE)</f>
        <v>IT Support</v>
      </c>
      <c r="AD1147" s="10" t="str">
        <f>VLOOKUP(Data!$AB1147,Name!$B:$F,3,FALSE)</f>
        <v>CRA</v>
      </c>
      <c r="AE1147" s="10" t="str">
        <f>VLOOKUP(Data!$AB1147,Name!$B:$F,4,FALSE)</f>
        <v>Second tier</v>
      </c>
      <c r="AF1147" s="10" t="str">
        <f>VLOOKUP(Data!$AB1147,Name!$B:$F,5,FALSE)</f>
        <v>Onsite</v>
      </c>
      <c r="AG1147" s="40" t="s">
        <v>47</v>
      </c>
      <c r="AH1147" s="40" t="s">
        <v>216</v>
      </c>
      <c r="AI1147" s="40" t="s">
        <v>182</v>
      </c>
      <c r="AJ1147" s="40" t="s">
        <v>4104</v>
      </c>
      <c r="AK1147" s="40" t="s">
        <v>472</v>
      </c>
      <c r="AL1147" s="46"/>
      <c r="AM1147" s="40" t="s">
        <v>39</v>
      </c>
      <c r="AN1147" s="40" t="s">
        <v>53</v>
      </c>
      <c r="AO1147" s="47">
        <v>0</v>
      </c>
      <c r="AP1147" s="41">
        <v>44832.477442129632</v>
      </c>
      <c r="AQ1147" s="48" t="s">
        <v>41</v>
      </c>
      <c r="AR1147">
        <f t="shared" si="71"/>
        <v>9</v>
      </c>
      <c r="AS1147" s="35">
        <v>0.40277777777777773</v>
      </c>
    </row>
    <row r="1148" spans="1:45" ht="24" hidden="1" customHeight="1">
      <c r="A1148" s="10" t="s">
        <v>35</v>
      </c>
      <c r="B1148" s="10" t="s">
        <v>178</v>
      </c>
      <c r="C1148" s="42">
        <v>44832.647916666669</v>
      </c>
      <c r="D1148" s="42">
        <v>44832.40347222222</v>
      </c>
      <c r="E1148" s="10">
        <v>2022</v>
      </c>
      <c r="F1148" s="10">
        <f t="shared" si="68"/>
        <v>9</v>
      </c>
      <c r="G1148" s="10">
        <f t="shared" si="69"/>
        <v>28</v>
      </c>
      <c r="H1148" s="50">
        <f t="shared" si="70"/>
        <v>0.40347222222222223</v>
      </c>
      <c r="I1148" s="38" t="s">
        <v>37</v>
      </c>
      <c r="J1148" s="38" t="s">
        <v>39</v>
      </c>
      <c r="K1148" s="36">
        <v>12277</v>
      </c>
      <c r="L1148" s="39">
        <v>44837.498784722222</v>
      </c>
      <c r="M1148" s="38" t="s">
        <v>38</v>
      </c>
      <c r="N1148" s="38" t="s">
        <v>39</v>
      </c>
      <c r="O1148" s="39"/>
      <c r="P1148" s="38" t="s">
        <v>40</v>
      </c>
      <c r="Q1148" s="38" t="s">
        <v>56</v>
      </c>
      <c r="R1148" s="36">
        <v>1</v>
      </c>
      <c r="S1148" s="38" t="s">
        <v>490</v>
      </c>
      <c r="T1148" s="36">
        <v>0</v>
      </c>
      <c r="U1148" s="38" t="s">
        <v>41</v>
      </c>
      <c r="V1148" s="36">
        <v>8181</v>
      </c>
      <c r="W1148" s="38" t="s">
        <v>1108</v>
      </c>
      <c r="X1148" s="38" t="s">
        <v>1109</v>
      </c>
      <c r="Y1148" s="38" t="s">
        <v>45</v>
      </c>
      <c r="Z1148" s="38" t="s">
        <v>4337</v>
      </c>
      <c r="AA1148" s="39">
        <v>44832.427881944444</v>
      </c>
      <c r="AB1148" s="38" t="s">
        <v>149</v>
      </c>
      <c r="AC1148" s="10" t="str">
        <f>VLOOKUP(Data!$AB1148,Name!$B:$F,2,FALSE)</f>
        <v>Application Support</v>
      </c>
      <c r="AD1148" s="10" t="str">
        <f>VLOOKUP(Data!$AB1148,Name!$B:$F,3,FALSE)</f>
        <v>CRA</v>
      </c>
      <c r="AE1148" s="10" t="str">
        <f>VLOOKUP(Data!$AB1148,Name!$B:$F,4,FALSE)</f>
        <v>Second tier</v>
      </c>
      <c r="AF1148" s="10" t="str">
        <f>VLOOKUP(Data!$AB1148,Name!$B:$F,5,FALSE)</f>
        <v>Second tier</v>
      </c>
      <c r="AG1148" s="38" t="s">
        <v>47</v>
      </c>
      <c r="AH1148" s="38" t="s">
        <v>48</v>
      </c>
      <c r="AI1148" s="38" t="s">
        <v>182</v>
      </c>
      <c r="AJ1148" s="38" t="s">
        <v>4338</v>
      </c>
      <c r="AK1148" s="38" t="s">
        <v>1466</v>
      </c>
      <c r="AL1148" s="43"/>
      <c r="AM1148" s="38" t="s">
        <v>39</v>
      </c>
      <c r="AN1148" s="38" t="s">
        <v>53</v>
      </c>
      <c r="AO1148" s="44">
        <v>0</v>
      </c>
      <c r="AP1148" s="39">
        <v>44832.648090277777</v>
      </c>
      <c r="AQ1148" s="45" t="s">
        <v>56</v>
      </c>
      <c r="AR1148">
        <f t="shared" si="71"/>
        <v>9</v>
      </c>
      <c r="AS1148" s="35">
        <v>0.40347222222222223</v>
      </c>
    </row>
    <row r="1149" spans="1:45" ht="24" hidden="1" customHeight="1">
      <c r="A1149" s="10" t="s">
        <v>35</v>
      </c>
      <c r="B1149" s="10" t="s">
        <v>178</v>
      </c>
      <c r="C1149" s="42">
        <v>44832.647916666669</v>
      </c>
      <c r="D1149" s="42">
        <v>44832.404166666667</v>
      </c>
      <c r="E1149" s="10">
        <v>2022</v>
      </c>
      <c r="F1149" s="10">
        <f t="shared" si="68"/>
        <v>9</v>
      </c>
      <c r="G1149" s="10">
        <f t="shared" si="69"/>
        <v>28</v>
      </c>
      <c r="H1149" s="50">
        <f t="shared" si="70"/>
        <v>0.40416666666666662</v>
      </c>
      <c r="I1149" s="40" t="s">
        <v>37</v>
      </c>
      <c r="J1149" s="40" t="s">
        <v>39</v>
      </c>
      <c r="K1149" s="37">
        <v>12278</v>
      </c>
      <c r="L1149" s="41">
        <v>44837.349108796298</v>
      </c>
      <c r="M1149" s="40" t="s">
        <v>38</v>
      </c>
      <c r="N1149" s="40" t="s">
        <v>39</v>
      </c>
      <c r="O1149" s="41"/>
      <c r="P1149" s="40" t="s">
        <v>40</v>
      </c>
      <c r="Q1149" s="40" t="s">
        <v>56</v>
      </c>
      <c r="R1149" s="37">
        <v>1</v>
      </c>
      <c r="S1149" s="40" t="s">
        <v>54</v>
      </c>
      <c r="T1149" s="37">
        <v>0</v>
      </c>
      <c r="U1149" s="40" t="s">
        <v>41</v>
      </c>
      <c r="V1149" s="37">
        <v>8414</v>
      </c>
      <c r="W1149" s="40" t="s">
        <v>675</v>
      </c>
      <c r="X1149" s="40" t="s">
        <v>676</v>
      </c>
      <c r="Y1149" s="40" t="s">
        <v>45</v>
      </c>
      <c r="Z1149" s="40" t="s">
        <v>4339</v>
      </c>
      <c r="AA1149" s="41">
        <v>44832.579293981478</v>
      </c>
      <c r="AB1149" s="40" t="s">
        <v>94</v>
      </c>
      <c r="AC1149" s="10" t="str">
        <f>VLOOKUP(Data!$AB1149,Name!$B:$F,2,FALSE)</f>
        <v>IT Support</v>
      </c>
      <c r="AD1149" s="10" t="str">
        <f>VLOOKUP(Data!$AB1149,Name!$B:$F,3,FALSE)</f>
        <v>Point IT</v>
      </c>
      <c r="AE1149" s="10" t="str">
        <f>VLOOKUP(Data!$AB1149,Name!$B:$F,4,FALSE)</f>
        <v>Second tier</v>
      </c>
      <c r="AF1149" s="10" t="str">
        <f>VLOOKUP(Data!$AB1149,Name!$B:$F,5,FALSE)</f>
        <v>Onsite</v>
      </c>
      <c r="AG1149" s="40" t="s">
        <v>47</v>
      </c>
      <c r="AH1149" s="40" t="s">
        <v>48</v>
      </c>
      <c r="AI1149" s="40" t="s">
        <v>182</v>
      </c>
      <c r="AJ1149" s="40" t="s">
        <v>677</v>
      </c>
      <c r="AK1149" s="40" t="s">
        <v>1304</v>
      </c>
      <c r="AL1149" s="46"/>
      <c r="AM1149" s="40" t="s">
        <v>39</v>
      </c>
      <c r="AN1149" s="40" t="s">
        <v>53</v>
      </c>
      <c r="AO1149" s="47">
        <v>0</v>
      </c>
      <c r="AP1149" s="41">
        <v>44832.648414351854</v>
      </c>
      <c r="AQ1149" s="48" t="s">
        <v>56</v>
      </c>
      <c r="AR1149">
        <f t="shared" si="71"/>
        <v>9</v>
      </c>
      <c r="AS1149" s="35">
        <v>0.40416666666666662</v>
      </c>
    </row>
    <row r="1150" spans="1:45" ht="24" hidden="1" customHeight="1">
      <c r="A1150" s="10" t="s">
        <v>35</v>
      </c>
      <c r="B1150" s="10" t="s">
        <v>2343</v>
      </c>
      <c r="C1150" s="42">
        <v>44832.659722222219</v>
      </c>
      <c r="D1150" s="42">
        <v>44832.404861111114</v>
      </c>
      <c r="E1150" s="10">
        <v>2022</v>
      </c>
      <c r="F1150" s="10">
        <f t="shared" si="68"/>
        <v>9</v>
      </c>
      <c r="G1150" s="10">
        <f t="shared" si="69"/>
        <v>28</v>
      </c>
      <c r="H1150" s="50">
        <f t="shared" si="70"/>
        <v>0.40486111111111112</v>
      </c>
      <c r="I1150" s="38" t="s">
        <v>37</v>
      </c>
      <c r="J1150" s="38" t="s">
        <v>4340</v>
      </c>
      <c r="K1150" s="36">
        <v>12279</v>
      </c>
      <c r="L1150" s="39">
        <v>44837.490486111114</v>
      </c>
      <c r="M1150" s="38" t="s">
        <v>38</v>
      </c>
      <c r="N1150" s="38" t="s">
        <v>39</v>
      </c>
      <c r="O1150" s="39"/>
      <c r="P1150" s="38" t="s">
        <v>40</v>
      </c>
      <c r="Q1150" s="38" t="s">
        <v>56</v>
      </c>
      <c r="R1150" s="36">
        <v>1</v>
      </c>
      <c r="S1150" s="38" t="s">
        <v>39</v>
      </c>
      <c r="T1150" s="36">
        <v>0</v>
      </c>
      <c r="U1150" s="38" t="s">
        <v>41</v>
      </c>
      <c r="V1150" s="36">
        <v>6752</v>
      </c>
      <c r="W1150" s="38" t="s">
        <v>288</v>
      </c>
      <c r="X1150" s="38" t="s">
        <v>289</v>
      </c>
      <c r="Y1150" s="38" t="s">
        <v>45</v>
      </c>
      <c r="Z1150" s="38" t="s">
        <v>4341</v>
      </c>
      <c r="AA1150" s="39">
        <v>44832.45039351852</v>
      </c>
      <c r="AB1150" s="38" t="s">
        <v>85</v>
      </c>
      <c r="AC1150" s="10" t="str">
        <f>VLOOKUP(Data!$AB1150,Name!$B:$F,2,FALSE)</f>
        <v>IT Support</v>
      </c>
      <c r="AD1150" s="10" t="str">
        <f>VLOOKUP(Data!$AB1150,Name!$B:$F,3,FALSE)</f>
        <v>Point IT</v>
      </c>
      <c r="AE1150" s="10" t="str">
        <f>VLOOKUP(Data!$AB1150,Name!$B:$F,4,FALSE)</f>
        <v>Second tier</v>
      </c>
      <c r="AF1150" s="10" t="str">
        <f>VLOOKUP(Data!$AB1150,Name!$B:$F,5,FALSE)</f>
        <v>Onsite</v>
      </c>
      <c r="AG1150" s="38" t="s">
        <v>235</v>
      </c>
      <c r="AH1150" s="38" t="s">
        <v>48</v>
      </c>
      <c r="AI1150" s="38" t="s">
        <v>39</v>
      </c>
      <c r="AJ1150" s="38" t="s">
        <v>4342</v>
      </c>
      <c r="AK1150" s="38" t="s">
        <v>619</v>
      </c>
      <c r="AL1150" s="43"/>
      <c r="AM1150" s="38" t="s">
        <v>39</v>
      </c>
      <c r="AN1150" s="38" t="s">
        <v>50</v>
      </c>
      <c r="AO1150" s="44">
        <v>0</v>
      </c>
      <c r="AP1150" s="39">
        <v>44832.659930555557</v>
      </c>
      <c r="AQ1150" s="45" t="s">
        <v>41</v>
      </c>
      <c r="AR1150">
        <f t="shared" si="71"/>
        <v>9</v>
      </c>
      <c r="AS1150" s="35">
        <v>0.40486111111111112</v>
      </c>
    </row>
    <row r="1151" spans="1:45" ht="24" hidden="1" customHeight="1">
      <c r="A1151" s="10" t="s">
        <v>35</v>
      </c>
      <c r="B1151" s="10" t="s">
        <v>2343</v>
      </c>
      <c r="C1151" s="42">
        <v>44832.660416666666</v>
      </c>
      <c r="D1151" s="42">
        <v>44832.409722222219</v>
      </c>
      <c r="E1151" s="10">
        <v>2022</v>
      </c>
      <c r="F1151" s="10">
        <f t="shared" si="68"/>
        <v>9</v>
      </c>
      <c r="G1151" s="10">
        <f t="shared" si="69"/>
        <v>28</v>
      </c>
      <c r="H1151" s="50">
        <f t="shared" si="70"/>
        <v>0.40972222222222227</v>
      </c>
      <c r="I1151" s="40" t="s">
        <v>37</v>
      </c>
      <c r="J1151" s="40" t="s">
        <v>4343</v>
      </c>
      <c r="K1151" s="37">
        <v>12280</v>
      </c>
      <c r="L1151" s="41">
        <v>44844.504317129627</v>
      </c>
      <c r="M1151" s="40" t="s">
        <v>38</v>
      </c>
      <c r="N1151" s="40" t="s">
        <v>39</v>
      </c>
      <c r="O1151" s="41"/>
      <c r="P1151" s="40" t="s">
        <v>40</v>
      </c>
      <c r="Q1151" s="40" t="s">
        <v>56</v>
      </c>
      <c r="R1151" s="37">
        <v>1</v>
      </c>
      <c r="S1151" s="40" t="s">
        <v>39</v>
      </c>
      <c r="T1151" s="37">
        <v>0</v>
      </c>
      <c r="U1151" s="40" t="s">
        <v>56</v>
      </c>
      <c r="V1151" s="37">
        <v>6753</v>
      </c>
      <c r="W1151" s="40" t="s">
        <v>978</v>
      </c>
      <c r="X1151" s="40" t="s">
        <v>979</v>
      </c>
      <c r="Y1151" s="40" t="s">
        <v>45</v>
      </c>
      <c r="Z1151" s="40" t="s">
        <v>4344</v>
      </c>
      <c r="AA1151" s="41">
        <v>44832.566435185188</v>
      </c>
      <c r="AB1151" s="40" t="s">
        <v>67</v>
      </c>
      <c r="AC1151" s="10" t="str">
        <f>VLOOKUP(Data!$AB1151,Name!$B:$F,2,FALSE)</f>
        <v>IT Support</v>
      </c>
      <c r="AD1151" s="10" t="str">
        <f>VLOOKUP(Data!$AB1151,Name!$B:$F,3,FALSE)</f>
        <v>Point IT</v>
      </c>
      <c r="AE1151" s="10" t="str">
        <f>VLOOKUP(Data!$AB1151,Name!$B:$F,4,FALSE)</f>
        <v>Second tier</v>
      </c>
      <c r="AF1151" s="10" t="str">
        <f>VLOOKUP(Data!$AB1151,Name!$B:$F,5,FALSE)</f>
        <v>Onsite</v>
      </c>
      <c r="AG1151" s="40" t="s">
        <v>47</v>
      </c>
      <c r="AH1151" s="40" t="s">
        <v>48</v>
      </c>
      <c r="AI1151" s="40" t="s">
        <v>39</v>
      </c>
      <c r="AJ1151" s="40" t="s">
        <v>4345</v>
      </c>
      <c r="AK1151" s="40" t="s">
        <v>1746</v>
      </c>
      <c r="AL1151" s="46"/>
      <c r="AM1151" s="40" t="s">
        <v>39</v>
      </c>
      <c r="AN1151" s="40" t="s">
        <v>50</v>
      </c>
      <c r="AO1151" s="47">
        <v>0</v>
      </c>
      <c r="AP1151" s="41">
        <v>44832.660567129627</v>
      </c>
      <c r="AQ1151" s="48" t="s">
        <v>56</v>
      </c>
      <c r="AR1151">
        <f t="shared" si="71"/>
        <v>9</v>
      </c>
      <c r="AS1151" s="35">
        <v>0.40972222222222227</v>
      </c>
    </row>
    <row r="1152" spans="1:45" ht="24" hidden="1" customHeight="1">
      <c r="A1152" s="10" t="s">
        <v>35</v>
      </c>
      <c r="B1152" s="10" t="s">
        <v>178</v>
      </c>
      <c r="C1152" s="10"/>
      <c r="D1152" s="42">
        <v>44832.411805555559</v>
      </c>
      <c r="E1152" s="10">
        <v>2022</v>
      </c>
      <c r="F1152" s="10">
        <f t="shared" si="68"/>
        <v>9</v>
      </c>
      <c r="G1152" s="10">
        <f t="shared" si="69"/>
        <v>28</v>
      </c>
      <c r="H1152" s="50">
        <f t="shared" si="70"/>
        <v>0.41180555555555554</v>
      </c>
      <c r="I1152" s="38" t="s">
        <v>37</v>
      </c>
      <c r="J1152" s="38" t="s">
        <v>39</v>
      </c>
      <c r="K1152" s="36">
        <v>12281</v>
      </c>
      <c r="L1152" s="39">
        <v>44834.66233796296</v>
      </c>
      <c r="M1152" s="38" t="s">
        <v>38</v>
      </c>
      <c r="N1152" s="38" t="s">
        <v>39</v>
      </c>
      <c r="O1152" s="39"/>
      <c r="P1152" s="38" t="s">
        <v>40</v>
      </c>
      <c r="Q1152" s="38" t="s">
        <v>56</v>
      </c>
      <c r="R1152" s="36">
        <v>1</v>
      </c>
      <c r="S1152" s="38" t="s">
        <v>179</v>
      </c>
      <c r="T1152" s="36">
        <v>0</v>
      </c>
      <c r="U1152" s="38" t="s">
        <v>41</v>
      </c>
      <c r="V1152" s="36">
        <v>6122</v>
      </c>
      <c r="W1152" s="38" t="s">
        <v>470</v>
      </c>
      <c r="X1152" s="38" t="s">
        <v>471</v>
      </c>
      <c r="Y1152" s="38" t="s">
        <v>39</v>
      </c>
      <c r="Z1152" s="38" t="s">
        <v>39</v>
      </c>
      <c r="AA1152" s="39"/>
      <c r="AB1152" s="38" t="s">
        <v>85</v>
      </c>
      <c r="AC1152" s="10" t="str">
        <f>VLOOKUP(Data!$AB1152,Name!$B:$F,2,FALSE)</f>
        <v>IT Support</v>
      </c>
      <c r="AD1152" s="10" t="str">
        <f>VLOOKUP(Data!$AB1152,Name!$B:$F,3,FALSE)</f>
        <v>Point IT</v>
      </c>
      <c r="AE1152" s="10" t="str">
        <f>VLOOKUP(Data!$AB1152,Name!$B:$F,4,FALSE)</f>
        <v>Second tier</v>
      </c>
      <c r="AF1152" s="10" t="str">
        <f>VLOOKUP(Data!$AB1152,Name!$B:$F,5,FALSE)</f>
        <v>Onsite</v>
      </c>
      <c r="AG1152" s="38" t="s">
        <v>47</v>
      </c>
      <c r="AH1152" s="38" t="s">
        <v>160</v>
      </c>
      <c r="AI1152" s="38" t="s">
        <v>182</v>
      </c>
      <c r="AJ1152" s="38" t="s">
        <v>4104</v>
      </c>
      <c r="AK1152" s="38" t="s">
        <v>472</v>
      </c>
      <c r="AL1152" s="43"/>
      <c r="AM1152" s="38" t="s">
        <v>39</v>
      </c>
      <c r="AN1152" s="38" t="s">
        <v>53</v>
      </c>
      <c r="AO1152" s="44">
        <v>0</v>
      </c>
      <c r="AP1152" s="39">
        <v>44834.410949074074</v>
      </c>
      <c r="AQ1152" s="45" t="s">
        <v>56</v>
      </c>
      <c r="AR1152">
        <f t="shared" si="71"/>
        <v>9</v>
      </c>
      <c r="AS1152" s="35">
        <v>0.41180555555555554</v>
      </c>
    </row>
    <row r="1153" spans="1:45" ht="24" customHeight="1">
      <c r="A1153" s="10" t="s">
        <v>35</v>
      </c>
      <c r="B1153" s="10" t="s">
        <v>1527</v>
      </c>
      <c r="C1153" s="42">
        <v>44832.422222222223</v>
      </c>
      <c r="D1153" s="42">
        <v>44832.415972222225</v>
      </c>
      <c r="E1153" s="10">
        <v>2022</v>
      </c>
      <c r="F1153" s="10">
        <f t="shared" si="68"/>
        <v>9</v>
      </c>
      <c r="G1153" s="10">
        <f t="shared" si="69"/>
        <v>28</v>
      </c>
      <c r="H1153" s="50">
        <f t="shared" si="70"/>
        <v>0.41597222222222219</v>
      </c>
      <c r="I1153" s="40" t="s">
        <v>4346</v>
      </c>
      <c r="J1153" s="40" t="s">
        <v>39</v>
      </c>
      <c r="K1153" s="37">
        <v>12282</v>
      </c>
      <c r="L1153" s="41">
        <v>44834.682604166665</v>
      </c>
      <c r="M1153" s="40" t="s">
        <v>4347</v>
      </c>
      <c r="N1153" s="40" t="s">
        <v>45</v>
      </c>
      <c r="O1153" s="41">
        <v>44832.421898148146</v>
      </c>
      <c r="P1153" s="40" t="s">
        <v>40</v>
      </c>
      <c r="Q1153" s="40" t="s">
        <v>56</v>
      </c>
      <c r="R1153" s="37">
        <v>1</v>
      </c>
      <c r="S1153" s="40" t="s">
        <v>119</v>
      </c>
      <c r="T1153" s="37">
        <v>1</v>
      </c>
      <c r="U1153" s="40" t="s">
        <v>41</v>
      </c>
      <c r="V1153" s="37">
        <v>8635</v>
      </c>
      <c r="W1153" s="40" t="s">
        <v>4348</v>
      </c>
      <c r="X1153" s="40" t="s">
        <v>4349</v>
      </c>
      <c r="Y1153" s="40" t="s">
        <v>45</v>
      </c>
      <c r="Z1153" s="40" t="s">
        <v>4350</v>
      </c>
      <c r="AA1153" s="41">
        <v>44832.422395833331</v>
      </c>
      <c r="AB1153" s="40" t="s">
        <v>110</v>
      </c>
      <c r="AC1153" s="10" t="str">
        <f>VLOOKUP(Data!$AB1153,Name!$B:$F,2,FALSE)</f>
        <v>E-sarabun</v>
      </c>
      <c r="AD1153" s="10" t="str">
        <f>VLOOKUP(Data!$AB1153,Name!$B:$F,3,FALSE)</f>
        <v>CRA</v>
      </c>
      <c r="AE1153" s="10" t="str">
        <f>VLOOKUP(Data!$AB1153,Name!$B:$F,4,FALSE)</f>
        <v>Second tier</v>
      </c>
      <c r="AF1153" s="10" t="str">
        <f>VLOOKUP(Data!$AB1153,Name!$B:$F,5,FALSE)</f>
        <v>Second tier</v>
      </c>
      <c r="AG1153" s="40" t="s">
        <v>47</v>
      </c>
      <c r="AH1153" s="40" t="s">
        <v>48</v>
      </c>
      <c r="AI1153" s="40" t="s">
        <v>97</v>
      </c>
      <c r="AJ1153" s="40" t="s">
        <v>4351</v>
      </c>
      <c r="AK1153" s="40" t="s">
        <v>1893</v>
      </c>
      <c r="AL1153" s="46"/>
      <c r="AM1153" s="40" t="s">
        <v>39</v>
      </c>
      <c r="AN1153" s="40" t="s">
        <v>53</v>
      </c>
      <c r="AO1153" s="47">
        <v>0</v>
      </c>
      <c r="AP1153" s="41">
        <v>44832.438159722224</v>
      </c>
      <c r="AQ1153" s="48" t="s">
        <v>56</v>
      </c>
      <c r="AR1153">
        <f t="shared" si="71"/>
        <v>9</v>
      </c>
      <c r="AS1153" s="35">
        <v>0.41597222222222219</v>
      </c>
    </row>
    <row r="1154" spans="1:45" ht="24" hidden="1" customHeight="1">
      <c r="A1154" s="10" t="s">
        <v>35</v>
      </c>
      <c r="B1154" s="10" t="s">
        <v>2348</v>
      </c>
      <c r="C1154" s="42">
        <v>44832.663888888892</v>
      </c>
      <c r="D1154" s="42">
        <v>44832.428472222222</v>
      </c>
      <c r="E1154" s="10">
        <v>2022</v>
      </c>
      <c r="F1154" s="10">
        <f t="shared" si="68"/>
        <v>9</v>
      </c>
      <c r="G1154" s="10">
        <f t="shared" si="69"/>
        <v>28</v>
      </c>
      <c r="H1154" s="50">
        <f t="shared" si="70"/>
        <v>0.4284722222222222</v>
      </c>
      <c r="I1154" s="38" t="s">
        <v>37</v>
      </c>
      <c r="J1154" s="38" t="s">
        <v>4352</v>
      </c>
      <c r="K1154" s="36">
        <v>12283</v>
      </c>
      <c r="L1154" s="39">
        <v>44844.437916666669</v>
      </c>
      <c r="M1154" s="38" t="s">
        <v>38</v>
      </c>
      <c r="N1154" s="38" t="s">
        <v>39</v>
      </c>
      <c r="O1154" s="39"/>
      <c r="P1154" s="38" t="s">
        <v>40</v>
      </c>
      <c r="Q1154" s="38" t="s">
        <v>56</v>
      </c>
      <c r="R1154" s="36">
        <v>1</v>
      </c>
      <c r="S1154" s="38" t="s">
        <v>60</v>
      </c>
      <c r="T1154" s="36">
        <v>0</v>
      </c>
      <c r="U1154" s="38" t="s">
        <v>56</v>
      </c>
      <c r="V1154" s="36">
        <v>6681</v>
      </c>
      <c r="W1154" s="38" t="s">
        <v>803</v>
      </c>
      <c r="X1154" s="38" t="s">
        <v>804</v>
      </c>
      <c r="Y1154" s="38" t="s">
        <v>45</v>
      </c>
      <c r="Z1154" s="38" t="s">
        <v>4353</v>
      </c>
      <c r="AA1154" s="39">
        <v>44832.655729166669</v>
      </c>
      <c r="AB1154" s="38" t="s">
        <v>81</v>
      </c>
      <c r="AC1154" s="10" t="str">
        <f>VLOOKUP(Data!$AB1154,Name!$B:$F,2,FALSE)</f>
        <v>IT Support</v>
      </c>
      <c r="AD1154" s="10" t="str">
        <f>VLOOKUP(Data!$AB1154,Name!$B:$F,3,FALSE)</f>
        <v>Point IT</v>
      </c>
      <c r="AE1154" s="10" t="str">
        <f>VLOOKUP(Data!$AB1154,Name!$B:$F,4,FALSE)</f>
        <v>Second tier</v>
      </c>
      <c r="AF1154" s="10" t="str">
        <f>VLOOKUP(Data!$AB1154,Name!$B:$F,5,FALSE)</f>
        <v>Onsite</v>
      </c>
      <c r="AG1154" s="38" t="s">
        <v>52</v>
      </c>
      <c r="AH1154" s="38" t="s">
        <v>48</v>
      </c>
      <c r="AI1154" s="38" t="s">
        <v>474</v>
      </c>
      <c r="AJ1154" s="38" t="s">
        <v>4354</v>
      </c>
      <c r="AK1154" s="38" t="s">
        <v>328</v>
      </c>
      <c r="AL1154" s="43"/>
      <c r="AM1154" s="38" t="s">
        <v>39</v>
      </c>
      <c r="AN1154" s="38" t="s">
        <v>50</v>
      </c>
      <c r="AO1154" s="44">
        <v>0</v>
      </c>
      <c r="AP1154" s="39">
        <v>44832.664305555554</v>
      </c>
      <c r="AQ1154" s="45" t="s">
        <v>56</v>
      </c>
      <c r="AR1154">
        <f t="shared" si="71"/>
        <v>10</v>
      </c>
      <c r="AS1154" s="35">
        <v>0.4284722222222222</v>
      </c>
    </row>
    <row r="1155" spans="1:45" ht="24" hidden="1" customHeight="1">
      <c r="A1155" s="10" t="s">
        <v>35</v>
      </c>
      <c r="B1155" s="10" t="s">
        <v>178</v>
      </c>
      <c r="C1155" s="10"/>
      <c r="D1155" s="42">
        <v>44832.436805555553</v>
      </c>
      <c r="E1155" s="10">
        <v>2022</v>
      </c>
      <c r="F1155" s="10">
        <f t="shared" ref="F1155:F1218" si="72">MONTH(D1155)</f>
        <v>9</v>
      </c>
      <c r="G1155" s="10">
        <f t="shared" ref="G1155:G1218" si="73">DAY(D1155)</f>
        <v>28</v>
      </c>
      <c r="H1155" s="50">
        <f t="shared" ref="H1155:H1218" si="74">TIME(HOUR(D1155),MINUTE(D1155),SECOND(D1155))</f>
        <v>0.4368055555555555</v>
      </c>
      <c r="I1155" s="40" t="s">
        <v>37</v>
      </c>
      <c r="J1155" s="40" t="s">
        <v>39</v>
      </c>
      <c r="K1155" s="37">
        <v>12284</v>
      </c>
      <c r="L1155" s="41">
        <v>44834.686909722222</v>
      </c>
      <c r="M1155" s="40" t="s">
        <v>38</v>
      </c>
      <c r="N1155" s="40" t="s">
        <v>39</v>
      </c>
      <c r="O1155" s="41"/>
      <c r="P1155" s="40" t="s">
        <v>40</v>
      </c>
      <c r="Q1155" s="40" t="s">
        <v>56</v>
      </c>
      <c r="R1155" s="37">
        <v>1</v>
      </c>
      <c r="S1155" s="40" t="s">
        <v>179</v>
      </c>
      <c r="T1155" s="37">
        <v>0</v>
      </c>
      <c r="U1155" s="40" t="s">
        <v>41</v>
      </c>
      <c r="V1155" s="37">
        <v>8652</v>
      </c>
      <c r="W1155" s="40" t="s">
        <v>211</v>
      </c>
      <c r="X1155" s="40" t="s">
        <v>2041</v>
      </c>
      <c r="Y1155" s="40" t="s">
        <v>39</v>
      </c>
      <c r="Z1155" s="40" t="s">
        <v>39</v>
      </c>
      <c r="AA1155" s="41"/>
      <c r="AB1155" s="40" t="s">
        <v>672</v>
      </c>
      <c r="AC1155" s="10">
        <f>VLOOKUP(Data!$AB1155,Name!$B:$F,2,FALSE)</f>
        <v>0</v>
      </c>
      <c r="AD1155" s="10" t="str">
        <f>VLOOKUP(Data!$AB1155,Name!$B:$F,3,FALSE)</f>
        <v>CRA</v>
      </c>
      <c r="AE1155" s="10" t="str">
        <f>VLOOKUP(Data!$AB1155,Name!$B:$F,4,FALSE)</f>
        <v>Second tier</v>
      </c>
      <c r="AF1155" s="10" t="str">
        <f>VLOOKUP(Data!$AB1155,Name!$B:$F,5,FALSE)</f>
        <v>Frist tier</v>
      </c>
      <c r="AG1155" s="40" t="s">
        <v>47</v>
      </c>
      <c r="AH1155" s="40" t="s">
        <v>160</v>
      </c>
      <c r="AI1155" s="40" t="s">
        <v>283</v>
      </c>
      <c r="AJ1155" s="40" t="s">
        <v>2304</v>
      </c>
      <c r="AK1155" s="40" t="s">
        <v>1256</v>
      </c>
      <c r="AL1155" s="46"/>
      <c r="AM1155" s="40" t="s">
        <v>39</v>
      </c>
      <c r="AN1155" s="40" t="s">
        <v>53</v>
      </c>
      <c r="AO1155" s="47">
        <v>0</v>
      </c>
      <c r="AP1155" s="41">
        <v>44834.450798611113</v>
      </c>
      <c r="AQ1155" s="48" t="s">
        <v>56</v>
      </c>
      <c r="AR1155">
        <f t="shared" ref="AR1155:AR1218" si="75">HOUR(AS1155)</f>
        <v>10</v>
      </c>
      <c r="AS1155" s="35">
        <v>0.4368055555555555</v>
      </c>
    </row>
    <row r="1156" spans="1:45" ht="24" hidden="1" customHeight="1">
      <c r="A1156" s="10" t="s">
        <v>35</v>
      </c>
      <c r="B1156" s="10" t="s">
        <v>73</v>
      </c>
      <c r="C1156" s="42">
        <v>44832.664583333331</v>
      </c>
      <c r="D1156" s="42">
        <v>44832.438888888886</v>
      </c>
      <c r="E1156" s="10">
        <v>2022</v>
      </c>
      <c r="F1156" s="10">
        <f t="shared" si="72"/>
        <v>9</v>
      </c>
      <c r="G1156" s="10">
        <f t="shared" si="73"/>
        <v>28</v>
      </c>
      <c r="H1156" s="50">
        <f t="shared" si="74"/>
        <v>0.43888888888888888</v>
      </c>
      <c r="I1156" s="38" t="s">
        <v>37</v>
      </c>
      <c r="J1156" s="38" t="s">
        <v>4355</v>
      </c>
      <c r="K1156" s="36">
        <v>12285</v>
      </c>
      <c r="L1156" s="39">
        <v>44844.450752314813</v>
      </c>
      <c r="M1156" s="38" t="s">
        <v>38</v>
      </c>
      <c r="N1156" s="38" t="s">
        <v>39</v>
      </c>
      <c r="O1156" s="39"/>
      <c r="P1156" s="38" t="s">
        <v>40</v>
      </c>
      <c r="Q1156" s="38" t="s">
        <v>56</v>
      </c>
      <c r="R1156" s="36">
        <v>1</v>
      </c>
      <c r="S1156" s="38" t="s">
        <v>42</v>
      </c>
      <c r="T1156" s="36">
        <v>0</v>
      </c>
      <c r="U1156" s="38" t="s">
        <v>56</v>
      </c>
      <c r="V1156" s="36">
        <v>8455</v>
      </c>
      <c r="W1156" s="38" t="s">
        <v>70</v>
      </c>
      <c r="X1156" s="38" t="s">
        <v>71</v>
      </c>
      <c r="Y1156" s="38" t="s">
        <v>45</v>
      </c>
      <c r="Z1156" s="38" t="s">
        <v>4356</v>
      </c>
      <c r="AA1156" s="39">
        <v>44832.653715277775</v>
      </c>
      <c r="AB1156" s="38" t="s">
        <v>81</v>
      </c>
      <c r="AC1156" s="10" t="str">
        <f>VLOOKUP(Data!$AB1156,Name!$B:$F,2,FALSE)</f>
        <v>IT Support</v>
      </c>
      <c r="AD1156" s="10" t="str">
        <f>VLOOKUP(Data!$AB1156,Name!$B:$F,3,FALSE)</f>
        <v>Point IT</v>
      </c>
      <c r="AE1156" s="10" t="str">
        <f>VLOOKUP(Data!$AB1156,Name!$B:$F,4,FALSE)</f>
        <v>Second tier</v>
      </c>
      <c r="AF1156" s="10" t="str">
        <f>VLOOKUP(Data!$AB1156,Name!$B:$F,5,FALSE)</f>
        <v>Onsite</v>
      </c>
      <c r="AG1156" s="38" t="s">
        <v>47</v>
      </c>
      <c r="AH1156" s="38" t="s">
        <v>48</v>
      </c>
      <c r="AI1156" s="38" t="s">
        <v>206</v>
      </c>
      <c r="AJ1156" s="38" t="s">
        <v>207</v>
      </c>
      <c r="AK1156" s="38" t="s">
        <v>517</v>
      </c>
      <c r="AL1156" s="43"/>
      <c r="AM1156" s="38" t="s">
        <v>39</v>
      </c>
      <c r="AN1156" s="38" t="s">
        <v>50</v>
      </c>
      <c r="AO1156" s="44">
        <v>0</v>
      </c>
      <c r="AP1156" s="39">
        <v>44832.664641203701</v>
      </c>
      <c r="AQ1156" s="45" t="s">
        <v>56</v>
      </c>
      <c r="AR1156">
        <f t="shared" si="75"/>
        <v>10</v>
      </c>
      <c r="AS1156" s="35">
        <v>0.43888888888888888</v>
      </c>
    </row>
    <row r="1157" spans="1:45" ht="24" hidden="1" customHeight="1">
      <c r="A1157" s="10" t="s">
        <v>35</v>
      </c>
      <c r="B1157" s="10" t="s">
        <v>178</v>
      </c>
      <c r="C1157" s="42">
        <v>44832.660416666666</v>
      </c>
      <c r="D1157" s="42">
        <v>44832.443749999999</v>
      </c>
      <c r="E1157" s="10">
        <v>2022</v>
      </c>
      <c r="F1157" s="10">
        <f t="shared" si="72"/>
        <v>9</v>
      </c>
      <c r="G1157" s="10">
        <f t="shared" si="73"/>
        <v>28</v>
      </c>
      <c r="H1157" s="50">
        <f t="shared" si="74"/>
        <v>0.44375000000000003</v>
      </c>
      <c r="I1157" s="40" t="s">
        <v>37</v>
      </c>
      <c r="J1157" s="40" t="s">
        <v>4357</v>
      </c>
      <c r="K1157" s="37">
        <v>12286</v>
      </c>
      <c r="L1157" s="41">
        <v>44844.659675925926</v>
      </c>
      <c r="M1157" s="40" t="s">
        <v>38</v>
      </c>
      <c r="N1157" s="40" t="s">
        <v>39</v>
      </c>
      <c r="O1157" s="41"/>
      <c r="P1157" s="40" t="s">
        <v>40</v>
      </c>
      <c r="Q1157" s="40" t="s">
        <v>56</v>
      </c>
      <c r="R1157" s="37">
        <v>1</v>
      </c>
      <c r="S1157" s="40" t="s">
        <v>490</v>
      </c>
      <c r="T1157" s="37">
        <v>0</v>
      </c>
      <c r="U1157" s="40" t="s">
        <v>56</v>
      </c>
      <c r="V1157" s="37">
        <v>856825525</v>
      </c>
      <c r="W1157" s="40" t="s">
        <v>525</v>
      </c>
      <c r="X1157" s="40" t="s">
        <v>526</v>
      </c>
      <c r="Y1157" s="40" t="s">
        <v>45</v>
      </c>
      <c r="Z1157" s="40" t="s">
        <v>4358</v>
      </c>
      <c r="AA1157" s="41">
        <v>44832.550509259258</v>
      </c>
      <c r="AB1157" s="40" t="s">
        <v>149</v>
      </c>
      <c r="AC1157" s="10" t="str">
        <f>VLOOKUP(Data!$AB1157,Name!$B:$F,2,FALSE)</f>
        <v>Application Support</v>
      </c>
      <c r="AD1157" s="10" t="str">
        <f>VLOOKUP(Data!$AB1157,Name!$B:$F,3,FALSE)</f>
        <v>CRA</v>
      </c>
      <c r="AE1157" s="10" t="str">
        <f>VLOOKUP(Data!$AB1157,Name!$B:$F,4,FALSE)</f>
        <v>Second tier</v>
      </c>
      <c r="AF1157" s="10" t="str">
        <f>VLOOKUP(Data!$AB1157,Name!$B:$F,5,FALSE)</f>
        <v>Second tier</v>
      </c>
      <c r="AG1157" s="40" t="s">
        <v>47</v>
      </c>
      <c r="AH1157" s="40" t="s">
        <v>48</v>
      </c>
      <c r="AI1157" s="40" t="s">
        <v>254</v>
      </c>
      <c r="AJ1157" s="40" t="s">
        <v>4359</v>
      </c>
      <c r="AK1157" s="40" t="s">
        <v>527</v>
      </c>
      <c r="AL1157" s="46"/>
      <c r="AM1157" s="40" t="s">
        <v>39</v>
      </c>
      <c r="AN1157" s="40" t="s">
        <v>53</v>
      </c>
      <c r="AO1157" s="47">
        <v>0</v>
      </c>
      <c r="AP1157" s="41">
        <v>44832.661064814813</v>
      </c>
      <c r="AQ1157" s="48" t="s">
        <v>56</v>
      </c>
      <c r="AR1157">
        <f t="shared" si="75"/>
        <v>10</v>
      </c>
      <c r="AS1157" s="35">
        <v>0.44375000000000003</v>
      </c>
    </row>
    <row r="1158" spans="1:45" ht="24" hidden="1" customHeight="1">
      <c r="A1158" s="10" t="s">
        <v>35</v>
      </c>
      <c r="B1158" s="10" t="s">
        <v>178</v>
      </c>
      <c r="C1158" s="10"/>
      <c r="D1158" s="42">
        <v>44832.445138888892</v>
      </c>
      <c r="E1158" s="10">
        <v>2022</v>
      </c>
      <c r="F1158" s="10">
        <f t="shared" si="72"/>
        <v>9</v>
      </c>
      <c r="G1158" s="10">
        <f t="shared" si="73"/>
        <v>28</v>
      </c>
      <c r="H1158" s="50">
        <f t="shared" si="74"/>
        <v>0.44513888888888892</v>
      </c>
      <c r="I1158" s="38" t="s">
        <v>37</v>
      </c>
      <c r="J1158" s="38" t="s">
        <v>4360</v>
      </c>
      <c r="K1158" s="36">
        <v>12287</v>
      </c>
      <c r="L1158" s="39">
        <v>44834.695497685185</v>
      </c>
      <c r="M1158" s="38" t="s">
        <v>38</v>
      </c>
      <c r="N1158" s="38" t="s">
        <v>39</v>
      </c>
      <c r="O1158" s="39"/>
      <c r="P1158" s="38" t="s">
        <v>40</v>
      </c>
      <c r="Q1158" s="38" t="s">
        <v>56</v>
      </c>
      <c r="R1158" s="36">
        <v>1</v>
      </c>
      <c r="S1158" s="38" t="s">
        <v>490</v>
      </c>
      <c r="T1158" s="36">
        <v>0</v>
      </c>
      <c r="U1158" s="38" t="s">
        <v>41</v>
      </c>
      <c r="V1158" s="36">
        <v>6797</v>
      </c>
      <c r="W1158" s="38" t="s">
        <v>4132</v>
      </c>
      <c r="X1158" s="38" t="s">
        <v>4133</v>
      </c>
      <c r="Y1158" s="38" t="s">
        <v>39</v>
      </c>
      <c r="Z1158" s="38" t="s">
        <v>39</v>
      </c>
      <c r="AA1158" s="39"/>
      <c r="AB1158" s="38" t="s">
        <v>149</v>
      </c>
      <c r="AC1158" s="10" t="str">
        <f>VLOOKUP(Data!$AB1158,Name!$B:$F,2,FALSE)</f>
        <v>Application Support</v>
      </c>
      <c r="AD1158" s="10" t="str">
        <f>VLOOKUP(Data!$AB1158,Name!$B:$F,3,FALSE)</f>
        <v>CRA</v>
      </c>
      <c r="AE1158" s="10" t="str">
        <f>VLOOKUP(Data!$AB1158,Name!$B:$F,4,FALSE)</f>
        <v>Second tier</v>
      </c>
      <c r="AF1158" s="10" t="str">
        <f>VLOOKUP(Data!$AB1158,Name!$B:$F,5,FALSE)</f>
        <v>Second tier</v>
      </c>
      <c r="AG1158" s="38" t="s">
        <v>52</v>
      </c>
      <c r="AH1158" s="38" t="s">
        <v>216</v>
      </c>
      <c r="AI1158" s="38" t="s">
        <v>182</v>
      </c>
      <c r="AJ1158" s="38" t="s">
        <v>4361</v>
      </c>
      <c r="AK1158" s="38" t="s">
        <v>688</v>
      </c>
      <c r="AL1158" s="43"/>
      <c r="AM1158" s="38" t="s">
        <v>39</v>
      </c>
      <c r="AN1158" s="38" t="s">
        <v>53</v>
      </c>
      <c r="AO1158" s="44">
        <v>0</v>
      </c>
      <c r="AP1158" s="39">
        <v>44832.59878472222</v>
      </c>
      <c r="AQ1158" s="45" t="s">
        <v>56</v>
      </c>
      <c r="AR1158">
        <f t="shared" si="75"/>
        <v>10</v>
      </c>
      <c r="AS1158" s="35">
        <v>0.44513888888888892</v>
      </c>
    </row>
    <row r="1159" spans="1:45" ht="24" hidden="1" customHeight="1">
      <c r="A1159" s="10" t="s">
        <v>35</v>
      </c>
      <c r="B1159" s="10" t="s">
        <v>2348</v>
      </c>
      <c r="C1159" s="42">
        <v>44834.668749999997</v>
      </c>
      <c r="D1159" s="42">
        <v>44832.495138888888</v>
      </c>
      <c r="E1159" s="10">
        <v>2022</v>
      </c>
      <c r="F1159" s="10">
        <f t="shared" si="72"/>
        <v>9</v>
      </c>
      <c r="G1159" s="10">
        <f t="shared" si="73"/>
        <v>28</v>
      </c>
      <c r="H1159" s="50">
        <f t="shared" si="74"/>
        <v>0.49513888888888885</v>
      </c>
      <c r="I1159" s="40" t="s">
        <v>37</v>
      </c>
      <c r="J1159" s="40" t="s">
        <v>4362</v>
      </c>
      <c r="K1159" s="37">
        <v>12289</v>
      </c>
      <c r="L1159" s="41">
        <v>44837.371099537035</v>
      </c>
      <c r="M1159" s="40" t="s">
        <v>38</v>
      </c>
      <c r="N1159" s="40" t="s">
        <v>39</v>
      </c>
      <c r="O1159" s="41"/>
      <c r="P1159" s="40" t="s">
        <v>40</v>
      </c>
      <c r="Q1159" s="40" t="s">
        <v>56</v>
      </c>
      <c r="R1159" s="37">
        <v>1</v>
      </c>
      <c r="S1159" s="40" t="s">
        <v>60</v>
      </c>
      <c r="T1159" s="37">
        <v>0</v>
      </c>
      <c r="U1159" s="40" t="s">
        <v>41</v>
      </c>
      <c r="V1159" s="37">
        <v>955149929</v>
      </c>
      <c r="W1159" s="40" t="s">
        <v>766</v>
      </c>
      <c r="X1159" s="40" t="s">
        <v>767</v>
      </c>
      <c r="Y1159" s="40" t="s">
        <v>45</v>
      </c>
      <c r="Z1159" s="40" t="s">
        <v>4363</v>
      </c>
      <c r="AA1159" s="41">
        <v>44834.669282407405</v>
      </c>
      <c r="AB1159" s="40" t="s">
        <v>223</v>
      </c>
      <c r="AC1159" s="10" t="str">
        <f>VLOOKUP(Data!$AB1159,Name!$B:$F,2,FALSE)</f>
        <v>IT Support</v>
      </c>
      <c r="AD1159" s="10" t="str">
        <f>VLOOKUP(Data!$AB1159,Name!$B:$F,3,FALSE)</f>
        <v>Point IT</v>
      </c>
      <c r="AE1159" s="10" t="str">
        <f>VLOOKUP(Data!$AB1159,Name!$B:$F,4,FALSE)</f>
        <v>Second tier</v>
      </c>
      <c r="AF1159" s="10" t="str">
        <f>VLOOKUP(Data!$AB1159,Name!$B:$F,5,FALSE)</f>
        <v>Onsite</v>
      </c>
      <c r="AG1159" s="40" t="s">
        <v>47</v>
      </c>
      <c r="AH1159" s="40" t="s">
        <v>48</v>
      </c>
      <c r="AI1159" s="40" t="s">
        <v>314</v>
      </c>
      <c r="AJ1159" s="40" t="s">
        <v>4364</v>
      </c>
      <c r="AK1159" s="40" t="s">
        <v>265</v>
      </c>
      <c r="AL1159" s="46"/>
      <c r="AM1159" s="40" t="s">
        <v>39</v>
      </c>
      <c r="AN1159" s="40" t="s">
        <v>50</v>
      </c>
      <c r="AO1159" s="47">
        <v>0</v>
      </c>
      <c r="AP1159" s="41">
        <v>44834.669282407405</v>
      </c>
      <c r="AQ1159" s="48" t="s">
        <v>41</v>
      </c>
      <c r="AR1159">
        <f t="shared" si="75"/>
        <v>11</v>
      </c>
      <c r="AS1159" s="35">
        <v>0.49513888888888885</v>
      </c>
    </row>
    <row r="1160" spans="1:45" ht="24" customHeight="1">
      <c r="A1160" s="10" t="s">
        <v>35</v>
      </c>
      <c r="B1160" s="10" t="s">
        <v>1527</v>
      </c>
      <c r="C1160" s="42">
        <v>44832.573611111111</v>
      </c>
      <c r="D1160" s="42">
        <v>44832.512499999997</v>
      </c>
      <c r="E1160" s="10">
        <v>2022</v>
      </c>
      <c r="F1160" s="10">
        <f t="shared" si="72"/>
        <v>9</v>
      </c>
      <c r="G1160" s="10">
        <f t="shared" si="73"/>
        <v>28</v>
      </c>
      <c r="H1160" s="50">
        <f t="shared" si="74"/>
        <v>0.51250000000000007</v>
      </c>
      <c r="I1160" s="38" t="s">
        <v>37</v>
      </c>
      <c r="J1160" s="38" t="s">
        <v>4365</v>
      </c>
      <c r="K1160" s="36">
        <v>12290</v>
      </c>
      <c r="L1160" s="39">
        <v>44837.38789351852</v>
      </c>
      <c r="M1160" s="38" t="s">
        <v>4366</v>
      </c>
      <c r="N1160" s="38" t="s">
        <v>45</v>
      </c>
      <c r="O1160" s="39">
        <v>44832.573657407411</v>
      </c>
      <c r="P1160" s="38" t="s">
        <v>40</v>
      </c>
      <c r="Q1160" s="38" t="s">
        <v>56</v>
      </c>
      <c r="R1160" s="36">
        <v>1</v>
      </c>
      <c r="S1160" s="38" t="s">
        <v>135</v>
      </c>
      <c r="T1160" s="36">
        <v>1</v>
      </c>
      <c r="U1160" s="38" t="s">
        <v>41</v>
      </c>
      <c r="V1160" s="36">
        <v>8595</v>
      </c>
      <c r="W1160" s="38" t="s">
        <v>1026</v>
      </c>
      <c r="X1160" s="38" t="s">
        <v>1027</v>
      </c>
      <c r="Y1160" s="38" t="s">
        <v>45</v>
      </c>
      <c r="Z1160" s="38" t="s">
        <v>4367</v>
      </c>
      <c r="AA1160" s="39">
        <v>44832.57403935185</v>
      </c>
      <c r="AB1160" s="38" t="s">
        <v>110</v>
      </c>
      <c r="AC1160" s="10" t="str">
        <f>VLOOKUP(Data!$AB1160,Name!$B:$F,2,FALSE)</f>
        <v>E-sarabun</v>
      </c>
      <c r="AD1160" s="10" t="str">
        <f>VLOOKUP(Data!$AB1160,Name!$B:$F,3,FALSE)</f>
        <v>CRA</v>
      </c>
      <c r="AE1160" s="10" t="str">
        <f>VLOOKUP(Data!$AB1160,Name!$B:$F,4,FALSE)</f>
        <v>Second tier</v>
      </c>
      <c r="AF1160" s="10" t="str">
        <f>VLOOKUP(Data!$AB1160,Name!$B:$F,5,FALSE)</f>
        <v>Second tier</v>
      </c>
      <c r="AG1160" s="38" t="s">
        <v>47</v>
      </c>
      <c r="AH1160" s="38" t="s">
        <v>48</v>
      </c>
      <c r="AI1160" s="38" t="s">
        <v>97</v>
      </c>
      <c r="AJ1160" s="38" t="s">
        <v>4368</v>
      </c>
      <c r="AK1160" s="38" t="s">
        <v>1776</v>
      </c>
      <c r="AL1160" s="43"/>
      <c r="AM1160" s="38" t="s">
        <v>39</v>
      </c>
      <c r="AN1160" s="38" t="s">
        <v>50</v>
      </c>
      <c r="AO1160" s="44">
        <v>0</v>
      </c>
      <c r="AP1160" s="39">
        <v>44832.57403935185</v>
      </c>
      <c r="AQ1160" s="45" t="s">
        <v>41</v>
      </c>
      <c r="AR1160">
        <f t="shared" si="75"/>
        <v>12</v>
      </c>
      <c r="AS1160" s="35">
        <v>0.51250000000000007</v>
      </c>
    </row>
    <row r="1161" spans="1:45" ht="24" hidden="1" customHeight="1">
      <c r="A1161" s="10" t="s">
        <v>35</v>
      </c>
      <c r="B1161" s="10" t="s">
        <v>36</v>
      </c>
      <c r="C1161" s="42">
        <v>44832.566666666666</v>
      </c>
      <c r="D1161" s="42">
        <v>44832.525694444441</v>
      </c>
      <c r="E1161" s="10">
        <v>2022</v>
      </c>
      <c r="F1161" s="10">
        <f t="shared" si="72"/>
        <v>9</v>
      </c>
      <c r="G1161" s="10">
        <f t="shared" si="73"/>
        <v>28</v>
      </c>
      <c r="H1161" s="50">
        <f t="shared" si="74"/>
        <v>0.52569444444444446</v>
      </c>
      <c r="I1161" s="40" t="s">
        <v>37</v>
      </c>
      <c r="J1161" s="40" t="s">
        <v>4369</v>
      </c>
      <c r="K1161" s="37">
        <v>12291</v>
      </c>
      <c r="L1161" s="41">
        <v>44844.526724537034</v>
      </c>
      <c r="M1161" s="40" t="s">
        <v>38</v>
      </c>
      <c r="N1161" s="40" t="s">
        <v>39</v>
      </c>
      <c r="O1161" s="41"/>
      <c r="P1161" s="40" t="s">
        <v>40</v>
      </c>
      <c r="Q1161" s="40" t="s">
        <v>56</v>
      </c>
      <c r="R1161" s="37">
        <v>1</v>
      </c>
      <c r="S1161" s="40" t="s">
        <v>127</v>
      </c>
      <c r="T1161" s="37">
        <v>0</v>
      </c>
      <c r="U1161" s="40" t="s">
        <v>56</v>
      </c>
      <c r="V1161" s="37">
        <v>6456</v>
      </c>
      <c r="W1161" s="40" t="s">
        <v>296</v>
      </c>
      <c r="X1161" s="40" t="s">
        <v>297</v>
      </c>
      <c r="Y1161" s="40" t="s">
        <v>45</v>
      </c>
      <c r="Z1161" s="40" t="s">
        <v>4370</v>
      </c>
      <c r="AA1161" s="41">
        <v>44832.566979166666</v>
      </c>
      <c r="AB1161" s="40" t="s">
        <v>184</v>
      </c>
      <c r="AC1161" s="10" t="str">
        <f>VLOOKUP(Data!$AB1161,Name!$B:$F,2,FALSE)</f>
        <v>IT Support</v>
      </c>
      <c r="AD1161" s="10" t="str">
        <f>VLOOKUP(Data!$AB1161,Name!$B:$F,3,FALSE)</f>
        <v>Point IT</v>
      </c>
      <c r="AE1161" s="10" t="str">
        <f>VLOOKUP(Data!$AB1161,Name!$B:$F,4,FALSE)</f>
        <v>Frist tier</v>
      </c>
      <c r="AF1161" s="10" t="str">
        <f>VLOOKUP(Data!$AB1161,Name!$B:$F,5,FALSE)</f>
        <v>Frist tier</v>
      </c>
      <c r="AG1161" s="40" t="s">
        <v>47</v>
      </c>
      <c r="AH1161" s="40" t="s">
        <v>48</v>
      </c>
      <c r="AI1161" s="40" t="s">
        <v>128</v>
      </c>
      <c r="AJ1161" s="40" t="s">
        <v>4371</v>
      </c>
      <c r="AK1161" s="40" t="s">
        <v>587</v>
      </c>
      <c r="AL1161" s="46"/>
      <c r="AM1161" s="40" t="s">
        <v>39</v>
      </c>
      <c r="AN1161" s="40" t="s">
        <v>50</v>
      </c>
      <c r="AO1161" s="47">
        <v>0</v>
      </c>
      <c r="AP1161" s="41">
        <v>44832.566979166666</v>
      </c>
      <c r="AQ1161" s="48" t="s">
        <v>56</v>
      </c>
      <c r="AR1161">
        <f t="shared" si="75"/>
        <v>12</v>
      </c>
      <c r="AS1161" s="35">
        <v>0.52569444444444446</v>
      </c>
    </row>
    <row r="1162" spans="1:45" ht="24" customHeight="1">
      <c r="A1162" s="10" t="s">
        <v>35</v>
      </c>
      <c r="B1162" s="10" t="s">
        <v>1527</v>
      </c>
      <c r="C1162" s="42">
        <v>44832.661111111112</v>
      </c>
      <c r="D1162" s="42">
        <v>44832.531944444447</v>
      </c>
      <c r="E1162" s="10">
        <v>2022</v>
      </c>
      <c r="F1162" s="10">
        <f t="shared" si="72"/>
        <v>9</v>
      </c>
      <c r="G1162" s="10">
        <f t="shared" si="73"/>
        <v>28</v>
      </c>
      <c r="H1162" s="50">
        <f t="shared" si="74"/>
        <v>0.53194444444444444</v>
      </c>
      <c r="I1162" s="38" t="s">
        <v>37</v>
      </c>
      <c r="J1162" s="38" t="s">
        <v>4372</v>
      </c>
      <c r="K1162" s="36">
        <v>12292</v>
      </c>
      <c r="L1162" s="39">
        <v>44844.629374999997</v>
      </c>
      <c r="M1162" s="38" t="s">
        <v>38</v>
      </c>
      <c r="N1162" s="38" t="s">
        <v>39</v>
      </c>
      <c r="O1162" s="39"/>
      <c r="P1162" s="38" t="s">
        <v>40</v>
      </c>
      <c r="Q1162" s="38" t="s">
        <v>56</v>
      </c>
      <c r="R1162" s="36">
        <v>1</v>
      </c>
      <c r="S1162" s="38" t="s">
        <v>42</v>
      </c>
      <c r="T1162" s="36">
        <v>0</v>
      </c>
      <c r="U1162" s="38" t="s">
        <v>56</v>
      </c>
      <c r="V1162" s="36">
        <v>6456</v>
      </c>
      <c r="W1162" s="38" t="s">
        <v>296</v>
      </c>
      <c r="X1162" s="38" t="s">
        <v>297</v>
      </c>
      <c r="Y1162" s="38" t="s">
        <v>45</v>
      </c>
      <c r="Z1162" s="38" t="s">
        <v>4373</v>
      </c>
      <c r="AA1162" s="39">
        <v>44832.565046296295</v>
      </c>
      <c r="AB1162" s="38" t="s">
        <v>219</v>
      </c>
      <c r="AC1162" s="10" t="str">
        <f>VLOOKUP(Data!$AB1162,Name!$B:$F,2,FALSE)</f>
        <v>IT Support</v>
      </c>
      <c r="AD1162" s="10" t="str">
        <f>VLOOKUP(Data!$AB1162,Name!$B:$F,3,FALSE)</f>
        <v>Point IT</v>
      </c>
      <c r="AE1162" s="10" t="str">
        <f>VLOOKUP(Data!$AB1162,Name!$B:$F,4,FALSE)</f>
        <v>Frist tier</v>
      </c>
      <c r="AF1162" s="10" t="str">
        <f>VLOOKUP(Data!$AB1162,Name!$B:$F,5,FALSE)</f>
        <v>Frist tier</v>
      </c>
      <c r="AG1162" s="38" t="s">
        <v>47</v>
      </c>
      <c r="AH1162" s="38" t="s">
        <v>48</v>
      </c>
      <c r="AI1162" s="38" t="s">
        <v>4197</v>
      </c>
      <c r="AJ1162" s="38" t="s">
        <v>4374</v>
      </c>
      <c r="AK1162" s="38" t="s">
        <v>587</v>
      </c>
      <c r="AL1162" s="43"/>
      <c r="AM1162" s="38" t="s">
        <v>39</v>
      </c>
      <c r="AN1162" s="38" t="s">
        <v>50</v>
      </c>
      <c r="AO1162" s="44">
        <v>0</v>
      </c>
      <c r="AP1162" s="39">
        <v>44832.661319444444</v>
      </c>
      <c r="AQ1162" s="45" t="s">
        <v>56</v>
      </c>
      <c r="AR1162">
        <f t="shared" si="75"/>
        <v>12</v>
      </c>
      <c r="AS1162" s="35">
        <v>0.53194444444444444</v>
      </c>
    </row>
    <row r="1163" spans="1:45" ht="24" hidden="1" customHeight="1">
      <c r="A1163" s="10" t="s">
        <v>35</v>
      </c>
      <c r="B1163" s="10" t="s">
        <v>178</v>
      </c>
      <c r="C1163" s="10"/>
      <c r="D1163" s="42">
        <v>44832.542361111111</v>
      </c>
      <c r="E1163" s="10">
        <v>2022</v>
      </c>
      <c r="F1163" s="10">
        <f t="shared" si="72"/>
        <v>9</v>
      </c>
      <c r="G1163" s="10">
        <f t="shared" si="73"/>
        <v>28</v>
      </c>
      <c r="H1163" s="50">
        <f t="shared" si="74"/>
        <v>0.54236111111111118</v>
      </c>
      <c r="I1163" s="40" t="s">
        <v>37</v>
      </c>
      <c r="J1163" s="40" t="s">
        <v>4375</v>
      </c>
      <c r="K1163" s="37">
        <v>12293</v>
      </c>
      <c r="L1163" s="41">
        <v>44844.543310185189</v>
      </c>
      <c r="M1163" s="40" t="s">
        <v>2374</v>
      </c>
      <c r="N1163" s="40" t="s">
        <v>45</v>
      </c>
      <c r="O1163" s="41">
        <v>44832.555185185185</v>
      </c>
      <c r="P1163" s="40" t="s">
        <v>40</v>
      </c>
      <c r="Q1163" s="40" t="s">
        <v>56</v>
      </c>
      <c r="R1163" s="37">
        <v>2</v>
      </c>
      <c r="S1163" s="40" t="s">
        <v>179</v>
      </c>
      <c r="T1163" s="37">
        <v>1</v>
      </c>
      <c r="U1163" s="40" t="s">
        <v>56</v>
      </c>
      <c r="V1163" s="37">
        <v>8744</v>
      </c>
      <c r="W1163" s="40" t="s">
        <v>553</v>
      </c>
      <c r="X1163" s="40" t="s">
        <v>554</v>
      </c>
      <c r="Y1163" s="40" t="s">
        <v>39</v>
      </c>
      <c r="Z1163" s="40" t="s">
        <v>39</v>
      </c>
      <c r="AA1163" s="41"/>
      <c r="AB1163" s="40" t="s">
        <v>215</v>
      </c>
      <c r="AC1163" s="10" t="str">
        <f>VLOOKUP(Data!$AB1163,Name!$B:$F,2,FALSE)</f>
        <v>IT Support</v>
      </c>
      <c r="AD1163" s="10" t="str">
        <f>VLOOKUP(Data!$AB1163,Name!$B:$F,3,FALSE)</f>
        <v>CRA</v>
      </c>
      <c r="AE1163" s="10" t="str">
        <f>VLOOKUP(Data!$AB1163,Name!$B:$F,4,FALSE)</f>
        <v>Second tier</v>
      </c>
      <c r="AF1163" s="10" t="str">
        <f>VLOOKUP(Data!$AB1163,Name!$B:$F,5,FALSE)</f>
        <v>Onsite</v>
      </c>
      <c r="AG1163" s="40" t="s">
        <v>47</v>
      </c>
      <c r="AH1163" s="40" t="s">
        <v>216</v>
      </c>
      <c r="AI1163" s="40" t="s">
        <v>182</v>
      </c>
      <c r="AJ1163" s="40" t="s">
        <v>4376</v>
      </c>
      <c r="AK1163" s="40" t="s">
        <v>496</v>
      </c>
      <c r="AL1163" s="46"/>
      <c r="AM1163" s="40" t="s">
        <v>39</v>
      </c>
      <c r="AN1163" s="40" t="s">
        <v>53</v>
      </c>
      <c r="AO1163" s="47">
        <v>0</v>
      </c>
      <c r="AP1163" s="41">
        <v>44838.420983796299</v>
      </c>
      <c r="AQ1163" s="48" t="s">
        <v>56</v>
      </c>
      <c r="AR1163">
        <f t="shared" si="75"/>
        <v>13</v>
      </c>
      <c r="AS1163" s="35">
        <v>0.54236111111111118</v>
      </c>
    </row>
    <row r="1164" spans="1:45" ht="24" hidden="1" customHeight="1">
      <c r="A1164" s="10" t="s">
        <v>35</v>
      </c>
      <c r="B1164" s="10" t="s">
        <v>36</v>
      </c>
      <c r="C1164" s="42">
        <v>44835.316666666666</v>
      </c>
      <c r="D1164" s="42">
        <v>44832.55</v>
      </c>
      <c r="E1164" s="10">
        <v>2022</v>
      </c>
      <c r="F1164" s="10">
        <f t="shared" si="72"/>
        <v>9</v>
      </c>
      <c r="G1164" s="10">
        <f t="shared" si="73"/>
        <v>28</v>
      </c>
      <c r="H1164" s="50">
        <f t="shared" si="74"/>
        <v>0.54999999999999993</v>
      </c>
      <c r="I1164" s="38" t="s">
        <v>37</v>
      </c>
      <c r="J1164" s="38" t="s">
        <v>4377</v>
      </c>
      <c r="K1164" s="36">
        <v>12294</v>
      </c>
      <c r="L1164" s="39">
        <v>44846.591666666667</v>
      </c>
      <c r="M1164" s="38" t="s">
        <v>38</v>
      </c>
      <c r="N1164" s="38" t="s">
        <v>39</v>
      </c>
      <c r="O1164" s="39"/>
      <c r="P1164" s="38" t="s">
        <v>40</v>
      </c>
      <c r="Q1164" s="38" t="s">
        <v>56</v>
      </c>
      <c r="R1164" s="36">
        <v>1</v>
      </c>
      <c r="S1164" s="38" t="s">
        <v>127</v>
      </c>
      <c r="T1164" s="36">
        <v>0</v>
      </c>
      <c r="U1164" s="38" t="s">
        <v>56</v>
      </c>
      <c r="V1164" s="36">
        <v>6300</v>
      </c>
      <c r="W1164" s="38" t="s">
        <v>4378</v>
      </c>
      <c r="X1164" s="38" t="s">
        <v>4379</v>
      </c>
      <c r="Y1164" s="38" t="s">
        <v>45</v>
      </c>
      <c r="Z1164" s="38" t="s">
        <v>4380</v>
      </c>
      <c r="AA1164" s="39">
        <v>44833.309201388889</v>
      </c>
      <c r="AB1164" s="38" t="s">
        <v>94</v>
      </c>
      <c r="AC1164" s="10" t="str">
        <f>VLOOKUP(Data!$AB1164,Name!$B:$F,2,FALSE)</f>
        <v>IT Support</v>
      </c>
      <c r="AD1164" s="10" t="str">
        <f>VLOOKUP(Data!$AB1164,Name!$B:$F,3,FALSE)</f>
        <v>Point IT</v>
      </c>
      <c r="AE1164" s="10" t="str">
        <f>VLOOKUP(Data!$AB1164,Name!$B:$F,4,FALSE)</f>
        <v>Second tier</v>
      </c>
      <c r="AF1164" s="10" t="str">
        <f>VLOOKUP(Data!$AB1164,Name!$B:$F,5,FALSE)</f>
        <v>Onsite</v>
      </c>
      <c r="AG1164" s="38" t="s">
        <v>52</v>
      </c>
      <c r="AH1164" s="38" t="s">
        <v>48</v>
      </c>
      <c r="AI1164" s="38" t="s">
        <v>95</v>
      </c>
      <c r="AJ1164" s="38" t="s">
        <v>4377</v>
      </c>
      <c r="AK1164" s="38" t="s">
        <v>570</v>
      </c>
      <c r="AL1164" s="43"/>
      <c r="AM1164" s="38" t="s">
        <v>39</v>
      </c>
      <c r="AN1164" s="38" t="s">
        <v>50</v>
      </c>
      <c r="AO1164" s="44">
        <v>0</v>
      </c>
      <c r="AP1164" s="39">
        <v>44835.317141203705</v>
      </c>
      <c r="AQ1164" s="45" t="s">
        <v>56</v>
      </c>
      <c r="AR1164">
        <f t="shared" si="75"/>
        <v>13</v>
      </c>
      <c r="AS1164" s="35">
        <v>0.54999999999999993</v>
      </c>
    </row>
    <row r="1165" spans="1:45" ht="24" hidden="1" customHeight="1">
      <c r="A1165" s="10" t="s">
        <v>35</v>
      </c>
      <c r="B1165" s="10" t="s">
        <v>171</v>
      </c>
      <c r="C1165" s="42">
        <v>44832.664583333331</v>
      </c>
      <c r="D1165" s="42">
        <v>44832.55</v>
      </c>
      <c r="E1165" s="10">
        <v>2022</v>
      </c>
      <c r="F1165" s="10">
        <f t="shared" si="72"/>
        <v>9</v>
      </c>
      <c r="G1165" s="10">
        <f t="shared" si="73"/>
        <v>28</v>
      </c>
      <c r="H1165" s="50">
        <f t="shared" si="74"/>
        <v>0.54999999999999993</v>
      </c>
      <c r="I1165" s="40" t="s">
        <v>37</v>
      </c>
      <c r="J1165" s="40" t="s">
        <v>4381</v>
      </c>
      <c r="K1165" s="37">
        <v>12295</v>
      </c>
      <c r="L1165" s="41">
        <v>44844.558564814812</v>
      </c>
      <c r="M1165" s="40" t="s">
        <v>38</v>
      </c>
      <c r="N1165" s="40" t="s">
        <v>39</v>
      </c>
      <c r="O1165" s="41"/>
      <c r="P1165" s="40" t="s">
        <v>40</v>
      </c>
      <c r="Q1165" s="40" t="s">
        <v>56</v>
      </c>
      <c r="R1165" s="37">
        <v>1</v>
      </c>
      <c r="S1165" s="40" t="s">
        <v>42</v>
      </c>
      <c r="T1165" s="37">
        <v>0</v>
      </c>
      <c r="U1165" s="40" t="s">
        <v>56</v>
      </c>
      <c r="V1165" s="37">
        <v>633061868</v>
      </c>
      <c r="W1165" s="40" t="s">
        <v>1024</v>
      </c>
      <c r="X1165" s="40" t="s">
        <v>1025</v>
      </c>
      <c r="Y1165" s="40" t="s">
        <v>45</v>
      </c>
      <c r="Z1165" s="40" t="s">
        <v>4382</v>
      </c>
      <c r="AA1165" s="41">
        <v>44832.657233796293</v>
      </c>
      <c r="AB1165" s="40" t="s">
        <v>81</v>
      </c>
      <c r="AC1165" s="10" t="str">
        <f>VLOOKUP(Data!$AB1165,Name!$B:$F,2,FALSE)</f>
        <v>IT Support</v>
      </c>
      <c r="AD1165" s="10" t="str">
        <f>VLOOKUP(Data!$AB1165,Name!$B:$F,3,FALSE)</f>
        <v>Point IT</v>
      </c>
      <c r="AE1165" s="10" t="str">
        <f>VLOOKUP(Data!$AB1165,Name!$B:$F,4,FALSE)</f>
        <v>Second tier</v>
      </c>
      <c r="AF1165" s="10" t="str">
        <f>VLOOKUP(Data!$AB1165,Name!$B:$F,5,FALSE)</f>
        <v>Onsite</v>
      </c>
      <c r="AG1165" s="40" t="s">
        <v>47</v>
      </c>
      <c r="AH1165" s="40" t="s">
        <v>48</v>
      </c>
      <c r="AI1165" s="40" t="s">
        <v>190</v>
      </c>
      <c r="AJ1165" s="40" t="s">
        <v>4383</v>
      </c>
      <c r="AK1165" s="40" t="s">
        <v>907</v>
      </c>
      <c r="AL1165" s="46"/>
      <c r="AM1165" s="40" t="s">
        <v>39</v>
      </c>
      <c r="AN1165" s="40" t="s">
        <v>50</v>
      </c>
      <c r="AO1165" s="47">
        <v>0</v>
      </c>
      <c r="AP1165" s="41">
        <v>44832.664814814816</v>
      </c>
      <c r="AQ1165" s="48" t="s">
        <v>56</v>
      </c>
      <c r="AR1165">
        <f t="shared" si="75"/>
        <v>13</v>
      </c>
      <c r="AS1165" s="35">
        <v>0.54999999999999993</v>
      </c>
    </row>
    <row r="1166" spans="1:45" ht="24" hidden="1" customHeight="1">
      <c r="A1166" s="10" t="s">
        <v>35</v>
      </c>
      <c r="B1166" s="10" t="s">
        <v>36</v>
      </c>
      <c r="C1166" s="42">
        <v>44835.48333333333</v>
      </c>
      <c r="D1166" s="42">
        <v>44832.551388888889</v>
      </c>
      <c r="E1166" s="10">
        <v>2022</v>
      </c>
      <c r="F1166" s="10">
        <f t="shared" si="72"/>
        <v>9</v>
      </c>
      <c r="G1166" s="10">
        <f t="shared" si="73"/>
        <v>28</v>
      </c>
      <c r="H1166" s="50">
        <f t="shared" si="74"/>
        <v>0.55138888888888882</v>
      </c>
      <c r="I1166" s="38" t="s">
        <v>37</v>
      </c>
      <c r="J1166" s="38" t="s">
        <v>4384</v>
      </c>
      <c r="K1166" s="36">
        <v>12296</v>
      </c>
      <c r="L1166" s="39">
        <v>44846.434027777781</v>
      </c>
      <c r="M1166" s="38" t="s">
        <v>38</v>
      </c>
      <c r="N1166" s="38" t="s">
        <v>39</v>
      </c>
      <c r="O1166" s="39"/>
      <c r="P1166" s="38" t="s">
        <v>40</v>
      </c>
      <c r="Q1166" s="38" t="s">
        <v>56</v>
      </c>
      <c r="R1166" s="36">
        <v>1</v>
      </c>
      <c r="S1166" s="38" t="s">
        <v>42</v>
      </c>
      <c r="T1166" s="36">
        <v>0</v>
      </c>
      <c r="U1166" s="38" t="s">
        <v>56</v>
      </c>
      <c r="V1166" s="36">
        <v>5708</v>
      </c>
      <c r="W1166" s="38" t="s">
        <v>4385</v>
      </c>
      <c r="X1166" s="38" t="s">
        <v>4386</v>
      </c>
      <c r="Y1166" s="38" t="s">
        <v>45</v>
      </c>
      <c r="Z1166" s="38" t="s">
        <v>4387</v>
      </c>
      <c r="AA1166" s="39">
        <v>44833.450902777775</v>
      </c>
      <c r="AB1166" s="38" t="s">
        <v>46</v>
      </c>
      <c r="AC1166" s="10" t="str">
        <f>VLOOKUP(Data!$AB1166,Name!$B:$F,2,FALSE)</f>
        <v>IT Support</v>
      </c>
      <c r="AD1166" s="10" t="str">
        <f>VLOOKUP(Data!$AB1166,Name!$B:$F,3,FALSE)</f>
        <v>Point IT</v>
      </c>
      <c r="AE1166" s="10" t="str">
        <f>VLOOKUP(Data!$AB1166,Name!$B:$F,4,FALSE)</f>
        <v>Second tier</v>
      </c>
      <c r="AF1166" s="10" t="str">
        <f>VLOOKUP(Data!$AB1166,Name!$B:$F,5,FALSE)</f>
        <v>Onsite</v>
      </c>
      <c r="AG1166" s="38" t="s">
        <v>52</v>
      </c>
      <c r="AH1166" s="38" t="s">
        <v>48</v>
      </c>
      <c r="AI1166" s="38" t="s">
        <v>336</v>
      </c>
      <c r="AJ1166" s="38" t="s">
        <v>4388</v>
      </c>
      <c r="AK1166" s="38" t="s">
        <v>841</v>
      </c>
      <c r="AL1166" s="43"/>
      <c r="AM1166" s="38" t="s">
        <v>39</v>
      </c>
      <c r="AN1166" s="38" t="s">
        <v>50</v>
      </c>
      <c r="AO1166" s="44">
        <v>0</v>
      </c>
      <c r="AP1166" s="39">
        <v>44835.483634259261</v>
      </c>
      <c r="AQ1166" s="45" t="s">
        <v>56</v>
      </c>
      <c r="AR1166">
        <f t="shared" si="75"/>
        <v>13</v>
      </c>
      <c r="AS1166" s="35">
        <v>0.55138888888888882</v>
      </c>
    </row>
    <row r="1167" spans="1:45" ht="24" hidden="1" customHeight="1">
      <c r="A1167" s="10" t="s">
        <v>35</v>
      </c>
      <c r="B1167" s="10" t="s">
        <v>178</v>
      </c>
      <c r="C1167" s="10"/>
      <c r="D1167" s="42">
        <v>44832.557638888888</v>
      </c>
      <c r="E1167" s="10">
        <v>2022</v>
      </c>
      <c r="F1167" s="10">
        <f t="shared" si="72"/>
        <v>9</v>
      </c>
      <c r="G1167" s="10">
        <f t="shared" si="73"/>
        <v>28</v>
      </c>
      <c r="H1167" s="50">
        <f t="shared" si="74"/>
        <v>0.55763888888888891</v>
      </c>
      <c r="I1167" s="40" t="s">
        <v>37</v>
      </c>
      <c r="J1167" s="40" t="s">
        <v>4389</v>
      </c>
      <c r="K1167" s="37">
        <v>12297</v>
      </c>
      <c r="L1167" s="41">
        <v>44844.558159722219</v>
      </c>
      <c r="M1167" s="40" t="s">
        <v>38</v>
      </c>
      <c r="N1167" s="40" t="s">
        <v>39</v>
      </c>
      <c r="O1167" s="41"/>
      <c r="P1167" s="40" t="s">
        <v>40</v>
      </c>
      <c r="Q1167" s="40" t="s">
        <v>56</v>
      </c>
      <c r="R1167" s="37">
        <v>1</v>
      </c>
      <c r="S1167" s="40" t="s">
        <v>179</v>
      </c>
      <c r="T1167" s="37">
        <v>0</v>
      </c>
      <c r="U1167" s="40" t="s">
        <v>56</v>
      </c>
      <c r="V1167" s="37">
        <v>8405</v>
      </c>
      <c r="W1167" s="40" t="s">
        <v>180</v>
      </c>
      <c r="X1167" s="40" t="s">
        <v>181</v>
      </c>
      <c r="Y1167" s="40" t="s">
        <v>39</v>
      </c>
      <c r="Z1167" s="40" t="s">
        <v>39</v>
      </c>
      <c r="AA1167" s="41"/>
      <c r="AB1167" s="40" t="s">
        <v>215</v>
      </c>
      <c r="AC1167" s="10" t="str">
        <f>VLOOKUP(Data!$AB1167,Name!$B:$F,2,FALSE)</f>
        <v>IT Support</v>
      </c>
      <c r="AD1167" s="10" t="str">
        <f>VLOOKUP(Data!$AB1167,Name!$B:$F,3,FALSE)</f>
        <v>CRA</v>
      </c>
      <c r="AE1167" s="10" t="str">
        <f>VLOOKUP(Data!$AB1167,Name!$B:$F,4,FALSE)</f>
        <v>Second tier</v>
      </c>
      <c r="AF1167" s="10" t="str">
        <f>VLOOKUP(Data!$AB1167,Name!$B:$F,5,FALSE)</f>
        <v>Onsite</v>
      </c>
      <c r="AG1167" s="40" t="s">
        <v>47</v>
      </c>
      <c r="AH1167" s="40" t="s">
        <v>216</v>
      </c>
      <c r="AI1167" s="40" t="s">
        <v>182</v>
      </c>
      <c r="AJ1167" s="40" t="s">
        <v>4390</v>
      </c>
      <c r="AK1167" s="40" t="s">
        <v>1304</v>
      </c>
      <c r="AL1167" s="46"/>
      <c r="AM1167" s="40" t="s">
        <v>39</v>
      </c>
      <c r="AN1167" s="40" t="s">
        <v>53</v>
      </c>
      <c r="AO1167" s="47">
        <v>0</v>
      </c>
      <c r="AP1167" s="41">
        <v>44834.447314814817</v>
      </c>
      <c r="AQ1167" s="48" t="s">
        <v>56</v>
      </c>
      <c r="AR1167">
        <f t="shared" si="75"/>
        <v>13</v>
      </c>
      <c r="AS1167" s="35">
        <v>0.55763888888888891</v>
      </c>
    </row>
    <row r="1168" spans="1:45" ht="24" customHeight="1">
      <c r="A1168" s="10" t="s">
        <v>35</v>
      </c>
      <c r="B1168" s="10" t="s">
        <v>1527</v>
      </c>
      <c r="C1168" s="10"/>
      <c r="D1168" s="42">
        <v>44832.575694444444</v>
      </c>
      <c r="E1168" s="10">
        <v>2022</v>
      </c>
      <c r="F1168" s="10">
        <f t="shared" si="72"/>
        <v>9</v>
      </c>
      <c r="G1168" s="10">
        <f t="shared" si="73"/>
        <v>28</v>
      </c>
      <c r="H1168" s="50">
        <f t="shared" si="74"/>
        <v>0.5756944444444444</v>
      </c>
      <c r="I1168" s="38" t="s">
        <v>37</v>
      </c>
      <c r="J1168" s="38" t="s">
        <v>4391</v>
      </c>
      <c r="K1168" s="36">
        <v>12298</v>
      </c>
      <c r="L1168" s="39">
        <v>44844.576678240737</v>
      </c>
      <c r="M1168" s="38" t="s">
        <v>4392</v>
      </c>
      <c r="N1168" s="38" t="s">
        <v>45</v>
      </c>
      <c r="O1168" s="39">
        <v>44832.590462962966</v>
      </c>
      <c r="P1168" s="38" t="s">
        <v>40</v>
      </c>
      <c r="Q1168" s="38" t="s">
        <v>56</v>
      </c>
      <c r="R1168" s="36">
        <v>1</v>
      </c>
      <c r="S1168" s="38" t="s">
        <v>55</v>
      </c>
      <c r="T1168" s="36">
        <v>2</v>
      </c>
      <c r="U1168" s="38" t="s">
        <v>56</v>
      </c>
      <c r="V1168" s="36">
        <v>5757</v>
      </c>
      <c r="W1168" s="38" t="s">
        <v>1034</v>
      </c>
      <c r="X1168" s="38" t="s">
        <v>1035</v>
      </c>
      <c r="Y1168" s="38" t="s">
        <v>39</v>
      </c>
      <c r="Z1168" s="38" t="s">
        <v>39</v>
      </c>
      <c r="AA1168" s="39"/>
      <c r="AB1168" s="38" t="s">
        <v>259</v>
      </c>
      <c r="AC1168" s="10" t="str">
        <f>VLOOKUP(Data!$AB1168,Name!$B:$F,2,FALSE)</f>
        <v>PMO</v>
      </c>
      <c r="AD1168" s="10" t="str">
        <f>VLOOKUP(Data!$AB1168,Name!$B:$F,3,FALSE)</f>
        <v>CRA</v>
      </c>
      <c r="AE1168" s="10" t="str">
        <f>VLOOKUP(Data!$AB1168,Name!$B:$F,4,FALSE)</f>
        <v>Second tier</v>
      </c>
      <c r="AF1168" s="10" t="str">
        <f>VLOOKUP(Data!$AB1168,Name!$B:$F,5,FALSE)</f>
        <v>Second tier</v>
      </c>
      <c r="AG1168" s="38" t="s">
        <v>47</v>
      </c>
      <c r="AH1168" s="38" t="s">
        <v>160</v>
      </c>
      <c r="AI1168" s="38" t="s">
        <v>505</v>
      </c>
      <c r="AJ1168" s="38" t="s">
        <v>4393</v>
      </c>
      <c r="AK1168" s="38" t="s">
        <v>997</v>
      </c>
      <c r="AL1168" s="43"/>
      <c r="AM1168" s="38" t="s">
        <v>39</v>
      </c>
      <c r="AN1168" s="38" t="s">
        <v>50</v>
      </c>
      <c r="AO1168" s="44">
        <v>0</v>
      </c>
      <c r="AP1168" s="39">
        <v>44832.591527777775</v>
      </c>
      <c r="AQ1168" s="45" t="s">
        <v>56</v>
      </c>
      <c r="AR1168">
        <f t="shared" si="75"/>
        <v>13</v>
      </c>
      <c r="AS1168" s="35">
        <v>0.5756944444444444</v>
      </c>
    </row>
    <row r="1169" spans="1:45" ht="24" hidden="1" customHeight="1">
      <c r="A1169" s="10" t="s">
        <v>35</v>
      </c>
      <c r="B1169" s="10" t="s">
        <v>178</v>
      </c>
      <c r="C1169" s="10"/>
      <c r="D1169" s="42">
        <v>44832.578472222223</v>
      </c>
      <c r="E1169" s="10">
        <v>2022</v>
      </c>
      <c r="F1169" s="10">
        <f t="shared" si="72"/>
        <v>9</v>
      </c>
      <c r="G1169" s="10">
        <f t="shared" si="73"/>
        <v>28</v>
      </c>
      <c r="H1169" s="50">
        <f t="shared" si="74"/>
        <v>0.57847222222222217</v>
      </c>
      <c r="I1169" s="40" t="s">
        <v>37</v>
      </c>
      <c r="J1169" s="40" t="s">
        <v>39</v>
      </c>
      <c r="K1169" s="37">
        <v>12299</v>
      </c>
      <c r="L1169" s="41">
        <v>44837.45416666667</v>
      </c>
      <c r="M1169" s="40" t="s">
        <v>38</v>
      </c>
      <c r="N1169" s="40" t="s">
        <v>39</v>
      </c>
      <c r="O1169" s="41"/>
      <c r="P1169" s="40" t="s">
        <v>40</v>
      </c>
      <c r="Q1169" s="40" t="s">
        <v>56</v>
      </c>
      <c r="R1169" s="37">
        <v>1</v>
      </c>
      <c r="S1169" s="40" t="s">
        <v>179</v>
      </c>
      <c r="T1169" s="37">
        <v>0</v>
      </c>
      <c r="U1169" s="40" t="s">
        <v>41</v>
      </c>
      <c r="V1169" s="37">
        <v>6663</v>
      </c>
      <c r="W1169" s="40" t="s">
        <v>1045</v>
      </c>
      <c r="X1169" s="40" t="s">
        <v>4394</v>
      </c>
      <c r="Y1169" s="40" t="s">
        <v>39</v>
      </c>
      <c r="Z1169" s="40" t="s">
        <v>39</v>
      </c>
      <c r="AA1169" s="41"/>
      <c r="AB1169" s="40" t="s">
        <v>85</v>
      </c>
      <c r="AC1169" s="10" t="str">
        <f>VLOOKUP(Data!$AB1169,Name!$B:$F,2,FALSE)</f>
        <v>IT Support</v>
      </c>
      <c r="AD1169" s="10" t="str">
        <f>VLOOKUP(Data!$AB1169,Name!$B:$F,3,FALSE)</f>
        <v>Point IT</v>
      </c>
      <c r="AE1169" s="10" t="str">
        <f>VLOOKUP(Data!$AB1169,Name!$B:$F,4,FALSE)</f>
        <v>Second tier</v>
      </c>
      <c r="AF1169" s="10" t="str">
        <f>VLOOKUP(Data!$AB1169,Name!$B:$F,5,FALSE)</f>
        <v>Onsite</v>
      </c>
      <c r="AG1169" s="40" t="s">
        <v>47</v>
      </c>
      <c r="AH1169" s="40" t="s">
        <v>160</v>
      </c>
      <c r="AI1169" s="40" t="s">
        <v>182</v>
      </c>
      <c r="AJ1169" s="40" t="s">
        <v>1046</v>
      </c>
      <c r="AK1169" s="40" t="s">
        <v>631</v>
      </c>
      <c r="AL1169" s="46"/>
      <c r="AM1169" s="40" t="s">
        <v>39</v>
      </c>
      <c r="AN1169" s="40" t="s">
        <v>53</v>
      </c>
      <c r="AO1169" s="47">
        <v>0</v>
      </c>
      <c r="AP1169" s="41">
        <v>44833.875300925924</v>
      </c>
      <c r="AQ1169" s="48" t="s">
        <v>56</v>
      </c>
      <c r="AR1169">
        <f t="shared" si="75"/>
        <v>13</v>
      </c>
      <c r="AS1169" s="35">
        <v>0.57847222222222217</v>
      </c>
    </row>
    <row r="1170" spans="1:45" ht="24" hidden="1" customHeight="1">
      <c r="A1170" s="10" t="s">
        <v>35</v>
      </c>
      <c r="B1170" s="10" t="s">
        <v>73</v>
      </c>
      <c r="C1170" s="42">
        <v>44835.65</v>
      </c>
      <c r="D1170" s="42">
        <v>44832.583333333336</v>
      </c>
      <c r="E1170" s="10">
        <v>2022</v>
      </c>
      <c r="F1170" s="10">
        <f t="shared" si="72"/>
        <v>9</v>
      </c>
      <c r="G1170" s="10">
        <f t="shared" si="73"/>
        <v>28</v>
      </c>
      <c r="H1170" s="50">
        <f t="shared" si="74"/>
        <v>0.58333333333333337</v>
      </c>
      <c r="I1170" s="38" t="s">
        <v>37</v>
      </c>
      <c r="J1170" s="38" t="s">
        <v>4395</v>
      </c>
      <c r="K1170" s="36">
        <v>12300</v>
      </c>
      <c r="L1170" s="39">
        <v>44838.55</v>
      </c>
      <c r="M1170" s="38" t="s">
        <v>38</v>
      </c>
      <c r="N1170" s="38" t="s">
        <v>39</v>
      </c>
      <c r="O1170" s="39"/>
      <c r="P1170" s="38" t="s">
        <v>40</v>
      </c>
      <c r="Q1170" s="38" t="s">
        <v>56</v>
      </c>
      <c r="R1170" s="36">
        <v>1</v>
      </c>
      <c r="S1170" s="38" t="s">
        <v>82</v>
      </c>
      <c r="T1170" s="36">
        <v>0</v>
      </c>
      <c r="U1170" s="38" t="s">
        <v>41</v>
      </c>
      <c r="V1170" s="36">
        <v>8702</v>
      </c>
      <c r="W1170" s="38" t="s">
        <v>4396</v>
      </c>
      <c r="X1170" s="38" t="s">
        <v>4397</v>
      </c>
      <c r="Y1170" s="38" t="s">
        <v>45</v>
      </c>
      <c r="Z1170" s="38" t="s">
        <v>4398</v>
      </c>
      <c r="AA1170" s="39">
        <v>44833.617025462961</v>
      </c>
      <c r="AB1170" s="38" t="s">
        <v>81</v>
      </c>
      <c r="AC1170" s="10" t="str">
        <f>VLOOKUP(Data!$AB1170,Name!$B:$F,2,FALSE)</f>
        <v>IT Support</v>
      </c>
      <c r="AD1170" s="10" t="str">
        <f>VLOOKUP(Data!$AB1170,Name!$B:$F,3,FALSE)</f>
        <v>Point IT</v>
      </c>
      <c r="AE1170" s="10" t="str">
        <f>VLOOKUP(Data!$AB1170,Name!$B:$F,4,FALSE)</f>
        <v>Second tier</v>
      </c>
      <c r="AF1170" s="10" t="str">
        <f>VLOOKUP(Data!$AB1170,Name!$B:$F,5,FALSE)</f>
        <v>Onsite</v>
      </c>
      <c r="AG1170" s="38" t="s">
        <v>47</v>
      </c>
      <c r="AH1170" s="38" t="s">
        <v>48</v>
      </c>
      <c r="AI1170" s="38" t="s">
        <v>77</v>
      </c>
      <c r="AJ1170" s="38" t="s">
        <v>4399</v>
      </c>
      <c r="AK1170" s="38" t="s">
        <v>907</v>
      </c>
      <c r="AL1170" s="43"/>
      <c r="AM1170" s="38" t="s">
        <v>39</v>
      </c>
      <c r="AN1170" s="38" t="s">
        <v>50</v>
      </c>
      <c r="AO1170" s="44">
        <v>0</v>
      </c>
      <c r="AP1170" s="39">
        <v>44835.650439814817</v>
      </c>
      <c r="AQ1170" s="45" t="s">
        <v>56</v>
      </c>
      <c r="AR1170">
        <f t="shared" si="75"/>
        <v>14</v>
      </c>
      <c r="AS1170" s="35">
        <v>0.58333333333333337</v>
      </c>
    </row>
    <row r="1171" spans="1:45" ht="24" hidden="1" customHeight="1">
      <c r="A1171" s="10" t="s">
        <v>35</v>
      </c>
      <c r="B1171" s="10" t="s">
        <v>73</v>
      </c>
      <c r="C1171" s="42">
        <v>44832.661111111112</v>
      </c>
      <c r="D1171" s="42">
        <v>44832.587500000001</v>
      </c>
      <c r="E1171" s="10">
        <v>2022</v>
      </c>
      <c r="F1171" s="10">
        <f t="shared" si="72"/>
        <v>9</v>
      </c>
      <c r="G1171" s="10">
        <f t="shared" si="73"/>
        <v>28</v>
      </c>
      <c r="H1171" s="50">
        <f t="shared" si="74"/>
        <v>0.58750000000000002</v>
      </c>
      <c r="I1171" s="40" t="s">
        <v>37</v>
      </c>
      <c r="J1171" s="40" t="s">
        <v>4400</v>
      </c>
      <c r="K1171" s="37">
        <v>12301</v>
      </c>
      <c r="L1171" s="41">
        <v>44844.637962962966</v>
      </c>
      <c r="M1171" s="40" t="s">
        <v>38</v>
      </c>
      <c r="N1171" s="40" t="s">
        <v>39</v>
      </c>
      <c r="O1171" s="41"/>
      <c r="P1171" s="40" t="s">
        <v>40</v>
      </c>
      <c r="Q1171" s="40" t="s">
        <v>56</v>
      </c>
      <c r="R1171" s="37">
        <v>1</v>
      </c>
      <c r="S1171" s="40" t="s">
        <v>74</v>
      </c>
      <c r="T1171" s="37">
        <v>0</v>
      </c>
      <c r="U1171" s="40" t="s">
        <v>56</v>
      </c>
      <c r="V1171" s="37">
        <v>6941</v>
      </c>
      <c r="W1171" s="40" t="s">
        <v>366</v>
      </c>
      <c r="X1171" s="40" t="s">
        <v>367</v>
      </c>
      <c r="Y1171" s="40" t="s">
        <v>45</v>
      </c>
      <c r="Z1171" s="40" t="s">
        <v>4401</v>
      </c>
      <c r="AA1171" s="41">
        <v>44832.611689814818</v>
      </c>
      <c r="AB1171" s="40" t="s">
        <v>58</v>
      </c>
      <c r="AC1171" s="10" t="str">
        <f>VLOOKUP(Data!$AB1171,Name!$B:$F,2,FALSE)</f>
        <v>IT Support</v>
      </c>
      <c r="AD1171" s="10" t="str">
        <f>VLOOKUP(Data!$AB1171,Name!$B:$F,3,FALSE)</f>
        <v>Point IT</v>
      </c>
      <c r="AE1171" s="10" t="str">
        <f>VLOOKUP(Data!$AB1171,Name!$B:$F,4,FALSE)</f>
        <v>Second tier</v>
      </c>
      <c r="AF1171" s="10" t="str">
        <f>VLOOKUP(Data!$AB1171,Name!$B:$F,5,FALSE)</f>
        <v>Onsite</v>
      </c>
      <c r="AG1171" s="40" t="s">
        <v>47</v>
      </c>
      <c r="AH1171" s="40" t="s">
        <v>48</v>
      </c>
      <c r="AI1171" s="40" t="s">
        <v>77</v>
      </c>
      <c r="AJ1171" s="40" t="s">
        <v>4402</v>
      </c>
      <c r="AK1171" s="40" t="s">
        <v>497</v>
      </c>
      <c r="AL1171" s="46">
        <v>44686</v>
      </c>
      <c r="AM1171" s="40" t="s">
        <v>39</v>
      </c>
      <c r="AN1171" s="40" t="s">
        <v>50</v>
      </c>
      <c r="AO1171" s="47">
        <v>0</v>
      </c>
      <c r="AP1171" s="41">
        <v>44832.701504629629</v>
      </c>
      <c r="AQ1171" s="48" t="s">
        <v>56</v>
      </c>
      <c r="AR1171">
        <f t="shared" si="75"/>
        <v>14</v>
      </c>
      <c r="AS1171" s="35">
        <v>0.58750000000000002</v>
      </c>
    </row>
    <row r="1172" spans="1:45" ht="24" hidden="1" customHeight="1">
      <c r="A1172" s="10" t="s">
        <v>35</v>
      </c>
      <c r="B1172" s="10" t="s">
        <v>178</v>
      </c>
      <c r="C1172" s="42">
        <v>44835.65</v>
      </c>
      <c r="D1172" s="42">
        <v>44832.592361111114</v>
      </c>
      <c r="E1172" s="10">
        <v>2022</v>
      </c>
      <c r="F1172" s="10">
        <f t="shared" si="72"/>
        <v>9</v>
      </c>
      <c r="G1172" s="10">
        <f t="shared" si="73"/>
        <v>28</v>
      </c>
      <c r="H1172" s="50">
        <f t="shared" si="74"/>
        <v>0.59236111111111112</v>
      </c>
      <c r="I1172" s="38" t="s">
        <v>37</v>
      </c>
      <c r="J1172" s="38" t="s">
        <v>4403</v>
      </c>
      <c r="K1172" s="36">
        <v>12302</v>
      </c>
      <c r="L1172" s="39">
        <v>44845.683333333334</v>
      </c>
      <c r="M1172" s="38" t="s">
        <v>38</v>
      </c>
      <c r="N1172" s="38" t="s">
        <v>39</v>
      </c>
      <c r="O1172" s="39"/>
      <c r="P1172" s="38" t="s">
        <v>40</v>
      </c>
      <c r="Q1172" s="38" t="s">
        <v>56</v>
      </c>
      <c r="R1172" s="36">
        <v>1</v>
      </c>
      <c r="S1172" s="38" t="s">
        <v>73</v>
      </c>
      <c r="T1172" s="36">
        <v>0</v>
      </c>
      <c r="U1172" s="38" t="s">
        <v>56</v>
      </c>
      <c r="V1172" s="36">
        <v>8677</v>
      </c>
      <c r="W1172" s="38" t="s">
        <v>1570</v>
      </c>
      <c r="X1172" s="38" t="s">
        <v>1571</v>
      </c>
      <c r="Y1172" s="38" t="s">
        <v>45</v>
      </c>
      <c r="Z1172" s="38" t="s">
        <v>4404</v>
      </c>
      <c r="AA1172" s="39">
        <v>44833.618125000001</v>
      </c>
      <c r="AB1172" s="38" t="s">
        <v>72</v>
      </c>
      <c r="AC1172" s="10" t="str">
        <f>VLOOKUP(Data!$AB1172,Name!$B:$F,2,FALSE)</f>
        <v>IT Support</v>
      </c>
      <c r="AD1172" s="10" t="str">
        <f>VLOOKUP(Data!$AB1172,Name!$B:$F,3,FALSE)</f>
        <v>Point IT</v>
      </c>
      <c r="AE1172" s="10" t="str">
        <f>VLOOKUP(Data!$AB1172,Name!$B:$F,4,FALSE)</f>
        <v>Second tier</v>
      </c>
      <c r="AF1172" s="10" t="str">
        <f>VLOOKUP(Data!$AB1172,Name!$B:$F,5,FALSE)</f>
        <v>Onsite</v>
      </c>
      <c r="AG1172" s="38" t="s">
        <v>47</v>
      </c>
      <c r="AH1172" s="38" t="s">
        <v>48</v>
      </c>
      <c r="AI1172" s="38" t="s">
        <v>182</v>
      </c>
      <c r="AJ1172" s="38" t="s">
        <v>4405</v>
      </c>
      <c r="AK1172" s="38" t="s">
        <v>461</v>
      </c>
      <c r="AL1172" s="43"/>
      <c r="AM1172" s="38" t="s">
        <v>39</v>
      </c>
      <c r="AN1172" s="38" t="s">
        <v>53</v>
      </c>
      <c r="AO1172" s="44">
        <v>0</v>
      </c>
      <c r="AP1172" s="39">
        <v>44835.650451388887</v>
      </c>
      <c r="AQ1172" s="45" t="s">
        <v>56</v>
      </c>
      <c r="AR1172">
        <f t="shared" si="75"/>
        <v>14</v>
      </c>
      <c r="AS1172" s="35">
        <v>0.59236111111111112</v>
      </c>
    </row>
    <row r="1173" spans="1:45" ht="24" hidden="1" customHeight="1">
      <c r="A1173" s="10" t="s">
        <v>35</v>
      </c>
      <c r="B1173" s="10" t="s">
        <v>171</v>
      </c>
      <c r="C1173" s="42">
        <v>44832.661805555559</v>
      </c>
      <c r="D1173" s="42">
        <v>44832.599305555559</v>
      </c>
      <c r="E1173" s="10">
        <v>2022</v>
      </c>
      <c r="F1173" s="10">
        <f t="shared" si="72"/>
        <v>9</v>
      </c>
      <c r="G1173" s="10">
        <f t="shared" si="73"/>
        <v>28</v>
      </c>
      <c r="H1173" s="50">
        <f t="shared" si="74"/>
        <v>0.59930555555555554</v>
      </c>
      <c r="I1173" s="40" t="s">
        <v>37</v>
      </c>
      <c r="J1173" s="40" t="s">
        <v>4406</v>
      </c>
      <c r="K1173" s="37">
        <v>12303</v>
      </c>
      <c r="L1173" s="41">
        <v>44844.631331018521</v>
      </c>
      <c r="M1173" s="40" t="s">
        <v>38</v>
      </c>
      <c r="N1173" s="40" t="s">
        <v>39</v>
      </c>
      <c r="O1173" s="41"/>
      <c r="P1173" s="40" t="s">
        <v>40</v>
      </c>
      <c r="Q1173" s="40" t="s">
        <v>56</v>
      </c>
      <c r="R1173" s="37">
        <v>1</v>
      </c>
      <c r="S1173" s="40" t="s">
        <v>42</v>
      </c>
      <c r="T1173" s="37">
        <v>0</v>
      </c>
      <c r="U1173" s="40" t="s">
        <v>56</v>
      </c>
      <c r="V1173" s="37">
        <v>5788</v>
      </c>
      <c r="W1173" s="40" t="s">
        <v>124</v>
      </c>
      <c r="X1173" s="40" t="s">
        <v>125</v>
      </c>
      <c r="Y1173" s="40" t="s">
        <v>45</v>
      </c>
      <c r="Z1173" s="40" t="s">
        <v>4407</v>
      </c>
      <c r="AA1173" s="41">
        <v>44832.630740740744</v>
      </c>
      <c r="AB1173" s="40" t="s">
        <v>46</v>
      </c>
      <c r="AC1173" s="10" t="str">
        <f>VLOOKUP(Data!$AB1173,Name!$B:$F,2,FALSE)</f>
        <v>IT Support</v>
      </c>
      <c r="AD1173" s="10" t="str">
        <f>VLOOKUP(Data!$AB1173,Name!$B:$F,3,FALSE)</f>
        <v>Point IT</v>
      </c>
      <c r="AE1173" s="10" t="str">
        <f>VLOOKUP(Data!$AB1173,Name!$B:$F,4,FALSE)</f>
        <v>Second tier</v>
      </c>
      <c r="AF1173" s="10" t="str">
        <f>VLOOKUP(Data!$AB1173,Name!$B:$F,5,FALSE)</f>
        <v>Onsite</v>
      </c>
      <c r="AG1173" s="40" t="s">
        <v>47</v>
      </c>
      <c r="AH1173" s="40" t="s">
        <v>48</v>
      </c>
      <c r="AI1173" s="40" t="s">
        <v>220</v>
      </c>
      <c r="AJ1173" s="40" t="s">
        <v>4408</v>
      </c>
      <c r="AK1173" s="40" t="s">
        <v>3627</v>
      </c>
      <c r="AL1173" s="46"/>
      <c r="AM1173" s="40" t="s">
        <v>39</v>
      </c>
      <c r="AN1173" s="40" t="s">
        <v>50</v>
      </c>
      <c r="AO1173" s="47">
        <v>0</v>
      </c>
      <c r="AP1173" s="41">
        <v>44832.661886574075</v>
      </c>
      <c r="AQ1173" s="48" t="s">
        <v>41</v>
      </c>
      <c r="AR1173">
        <f t="shared" si="75"/>
        <v>14</v>
      </c>
      <c r="AS1173" s="35">
        <v>0.59930555555555554</v>
      </c>
    </row>
    <row r="1174" spans="1:45" ht="24" hidden="1" customHeight="1">
      <c r="A1174" s="10" t="s">
        <v>35</v>
      </c>
      <c r="B1174" s="10" t="s">
        <v>178</v>
      </c>
      <c r="C1174" s="10"/>
      <c r="D1174" s="42">
        <v>44832.612500000003</v>
      </c>
      <c r="E1174" s="10">
        <v>2022</v>
      </c>
      <c r="F1174" s="10">
        <f t="shared" si="72"/>
        <v>9</v>
      </c>
      <c r="G1174" s="10">
        <f t="shared" si="73"/>
        <v>28</v>
      </c>
      <c r="H1174" s="50">
        <f t="shared" si="74"/>
        <v>0.61249999999999993</v>
      </c>
      <c r="I1174" s="38" t="s">
        <v>37</v>
      </c>
      <c r="J1174" s="38" t="s">
        <v>39</v>
      </c>
      <c r="K1174" s="36">
        <v>12304</v>
      </c>
      <c r="L1174" s="39">
        <v>44839.48746527778</v>
      </c>
      <c r="M1174" s="38" t="s">
        <v>4181</v>
      </c>
      <c r="N1174" s="38" t="s">
        <v>45</v>
      </c>
      <c r="O1174" s="39">
        <v>44832.668263888889</v>
      </c>
      <c r="P1174" s="38" t="s">
        <v>40</v>
      </c>
      <c r="Q1174" s="38" t="s">
        <v>56</v>
      </c>
      <c r="R1174" s="36">
        <v>1</v>
      </c>
      <c r="S1174" s="38" t="s">
        <v>311</v>
      </c>
      <c r="T1174" s="36">
        <v>1</v>
      </c>
      <c r="U1174" s="38" t="s">
        <v>41</v>
      </c>
      <c r="V1174" s="36">
        <v>6797</v>
      </c>
      <c r="W1174" s="38" t="s">
        <v>4132</v>
      </c>
      <c r="X1174" s="38" t="s">
        <v>4133</v>
      </c>
      <c r="Y1174" s="38" t="s">
        <v>45</v>
      </c>
      <c r="Z1174" s="38" t="s">
        <v>4409</v>
      </c>
      <c r="AA1174" s="39">
        <v>44837.704826388886</v>
      </c>
      <c r="AB1174" s="38" t="s">
        <v>85</v>
      </c>
      <c r="AC1174" s="10" t="str">
        <f>VLOOKUP(Data!$AB1174,Name!$B:$F,2,FALSE)</f>
        <v>IT Support</v>
      </c>
      <c r="AD1174" s="10" t="str">
        <f>VLOOKUP(Data!$AB1174,Name!$B:$F,3,FALSE)</f>
        <v>Point IT</v>
      </c>
      <c r="AE1174" s="10" t="str">
        <f>VLOOKUP(Data!$AB1174,Name!$B:$F,4,FALSE)</f>
        <v>Second tier</v>
      </c>
      <c r="AF1174" s="10" t="str">
        <f>VLOOKUP(Data!$AB1174,Name!$B:$F,5,FALSE)</f>
        <v>Onsite</v>
      </c>
      <c r="AG1174" s="38" t="s">
        <v>47</v>
      </c>
      <c r="AH1174" s="38" t="s">
        <v>777</v>
      </c>
      <c r="AI1174" s="38" t="s">
        <v>182</v>
      </c>
      <c r="AJ1174" s="38" t="s">
        <v>4134</v>
      </c>
      <c r="AK1174" s="38" t="s">
        <v>484</v>
      </c>
      <c r="AL1174" s="43"/>
      <c r="AM1174" s="38" t="s">
        <v>39</v>
      </c>
      <c r="AN1174" s="38" t="s">
        <v>53</v>
      </c>
      <c r="AO1174" s="44">
        <v>0</v>
      </c>
      <c r="AP1174" s="39">
        <v>44837.704826388886</v>
      </c>
      <c r="AQ1174" s="45" t="s">
        <v>56</v>
      </c>
      <c r="AR1174">
        <f t="shared" si="75"/>
        <v>14</v>
      </c>
      <c r="AS1174" s="35">
        <v>0.61249999999999993</v>
      </c>
    </row>
    <row r="1175" spans="1:45" ht="24" customHeight="1">
      <c r="A1175" s="10" t="s">
        <v>35</v>
      </c>
      <c r="B1175" s="10" t="s">
        <v>1527</v>
      </c>
      <c r="C1175" s="42">
        <v>44832.615972222222</v>
      </c>
      <c r="D1175" s="42">
        <v>44832.614583333336</v>
      </c>
      <c r="E1175" s="10">
        <v>2022</v>
      </c>
      <c r="F1175" s="10">
        <f t="shared" si="72"/>
        <v>9</v>
      </c>
      <c r="G1175" s="10">
        <f t="shared" si="73"/>
        <v>28</v>
      </c>
      <c r="H1175" s="50">
        <f t="shared" si="74"/>
        <v>0.61458333333333337</v>
      </c>
      <c r="I1175" s="40" t="s">
        <v>37</v>
      </c>
      <c r="J1175" s="40" t="s">
        <v>4410</v>
      </c>
      <c r="K1175" s="37">
        <v>12305</v>
      </c>
      <c r="L1175" s="41">
        <v>44840.695115740738</v>
      </c>
      <c r="M1175" s="40" t="s">
        <v>38</v>
      </c>
      <c r="N1175" s="40" t="s">
        <v>39</v>
      </c>
      <c r="O1175" s="41"/>
      <c r="P1175" s="40" t="s">
        <v>40</v>
      </c>
      <c r="Q1175" s="40" t="s">
        <v>41</v>
      </c>
      <c r="R1175" s="37">
        <v>1</v>
      </c>
      <c r="S1175" s="40" t="s">
        <v>42</v>
      </c>
      <c r="T1175" s="37">
        <v>0</v>
      </c>
      <c r="U1175" s="40" t="s">
        <v>41</v>
      </c>
      <c r="V1175" s="37">
        <v>642175520</v>
      </c>
      <c r="W1175" s="40" t="s">
        <v>194</v>
      </c>
      <c r="X1175" s="40" t="s">
        <v>195</v>
      </c>
      <c r="Y1175" s="40" t="s">
        <v>45</v>
      </c>
      <c r="Z1175" s="40" t="s">
        <v>4411</v>
      </c>
      <c r="AA1175" s="41">
        <v>44832.615995370368</v>
      </c>
      <c r="AB1175" s="40" t="s">
        <v>196</v>
      </c>
      <c r="AC1175" s="10" t="str">
        <f>VLOOKUP(Data!$AB1175,Name!$B:$F,2,FALSE)</f>
        <v>Application Support</v>
      </c>
      <c r="AD1175" s="10" t="str">
        <f>VLOOKUP(Data!$AB1175,Name!$B:$F,3,FALSE)</f>
        <v>CRA</v>
      </c>
      <c r="AE1175" s="10" t="str">
        <f>VLOOKUP(Data!$AB1175,Name!$B:$F,4,FALSE)</f>
        <v>Second tier</v>
      </c>
      <c r="AF1175" s="10" t="str">
        <f>VLOOKUP(Data!$AB1175,Name!$B:$F,5,FALSE)</f>
        <v>Second tier</v>
      </c>
      <c r="AG1175" s="40" t="s">
        <v>235</v>
      </c>
      <c r="AH1175" s="40" t="s">
        <v>48</v>
      </c>
      <c r="AI1175" s="40" t="s">
        <v>197</v>
      </c>
      <c r="AJ1175" s="40" t="s">
        <v>4412</v>
      </c>
      <c r="AK1175" s="40" t="s">
        <v>538</v>
      </c>
      <c r="AL1175" s="46"/>
      <c r="AM1175" s="40" t="s">
        <v>39</v>
      </c>
      <c r="AN1175" s="40" t="s">
        <v>50</v>
      </c>
      <c r="AO1175" s="47">
        <v>0</v>
      </c>
      <c r="AP1175" s="41">
        <v>44838.445810185185</v>
      </c>
      <c r="AQ1175" s="48" t="s">
        <v>41</v>
      </c>
      <c r="AR1175">
        <f t="shared" si="75"/>
        <v>14</v>
      </c>
      <c r="AS1175" s="35">
        <v>0.61458333333333337</v>
      </c>
    </row>
    <row r="1176" spans="1:45" ht="24" customHeight="1">
      <c r="A1176" s="10" t="s">
        <v>35</v>
      </c>
      <c r="B1176" s="10" t="s">
        <v>1527</v>
      </c>
      <c r="C1176" s="42">
        <v>44832.618055555555</v>
      </c>
      <c r="D1176" s="42">
        <v>44832.618055555555</v>
      </c>
      <c r="E1176" s="10">
        <v>2022</v>
      </c>
      <c r="F1176" s="10">
        <f t="shared" si="72"/>
        <v>9</v>
      </c>
      <c r="G1176" s="10">
        <f t="shared" si="73"/>
        <v>28</v>
      </c>
      <c r="H1176" s="50">
        <f t="shared" si="74"/>
        <v>0.61805555555555558</v>
      </c>
      <c r="I1176" s="38" t="s">
        <v>37</v>
      </c>
      <c r="J1176" s="38" t="s">
        <v>4413</v>
      </c>
      <c r="K1176" s="36">
        <v>12306</v>
      </c>
      <c r="L1176" s="39">
        <v>44840.695763888885</v>
      </c>
      <c r="M1176" s="38" t="s">
        <v>38</v>
      </c>
      <c r="N1176" s="38" t="s">
        <v>39</v>
      </c>
      <c r="O1176" s="39"/>
      <c r="P1176" s="38" t="s">
        <v>40</v>
      </c>
      <c r="Q1176" s="38" t="s">
        <v>41</v>
      </c>
      <c r="R1176" s="36">
        <v>1</v>
      </c>
      <c r="S1176" s="38" t="s">
        <v>42</v>
      </c>
      <c r="T1176" s="36">
        <v>0</v>
      </c>
      <c r="U1176" s="38" t="s">
        <v>41</v>
      </c>
      <c r="V1176" s="36">
        <v>642175520</v>
      </c>
      <c r="W1176" s="38" t="s">
        <v>194</v>
      </c>
      <c r="X1176" s="38" t="s">
        <v>195</v>
      </c>
      <c r="Y1176" s="38" t="s">
        <v>45</v>
      </c>
      <c r="Z1176" s="38" t="s">
        <v>1340</v>
      </c>
      <c r="AA1176" s="39">
        <v>44832.618379629632</v>
      </c>
      <c r="AB1176" s="38" t="s">
        <v>196</v>
      </c>
      <c r="AC1176" s="10" t="str">
        <f>VLOOKUP(Data!$AB1176,Name!$B:$F,2,FALSE)</f>
        <v>Application Support</v>
      </c>
      <c r="AD1176" s="10" t="str">
        <f>VLOOKUP(Data!$AB1176,Name!$B:$F,3,FALSE)</f>
        <v>CRA</v>
      </c>
      <c r="AE1176" s="10" t="str">
        <f>VLOOKUP(Data!$AB1176,Name!$B:$F,4,FALSE)</f>
        <v>Second tier</v>
      </c>
      <c r="AF1176" s="10" t="str">
        <f>VLOOKUP(Data!$AB1176,Name!$B:$F,5,FALSE)</f>
        <v>Second tier</v>
      </c>
      <c r="AG1176" s="38" t="s">
        <v>235</v>
      </c>
      <c r="AH1176" s="38" t="s">
        <v>48</v>
      </c>
      <c r="AI1176" s="38" t="s">
        <v>197</v>
      </c>
      <c r="AJ1176" s="38" t="s">
        <v>4414</v>
      </c>
      <c r="AK1176" s="38" t="s">
        <v>538</v>
      </c>
      <c r="AL1176" s="43"/>
      <c r="AM1176" s="38" t="s">
        <v>39</v>
      </c>
      <c r="AN1176" s="38" t="s">
        <v>50</v>
      </c>
      <c r="AO1176" s="44">
        <v>0</v>
      </c>
      <c r="AP1176" s="39">
        <v>44838.445763888885</v>
      </c>
      <c r="AQ1176" s="45" t="s">
        <v>41</v>
      </c>
      <c r="AR1176">
        <f t="shared" si="75"/>
        <v>14</v>
      </c>
      <c r="AS1176" s="35">
        <v>0.61805555555555558</v>
      </c>
    </row>
    <row r="1177" spans="1:45" ht="24" customHeight="1">
      <c r="A1177" s="10" t="s">
        <v>35</v>
      </c>
      <c r="B1177" s="10" t="s">
        <v>1527</v>
      </c>
      <c r="C1177" s="42">
        <v>44832.619444444441</v>
      </c>
      <c r="D1177" s="42">
        <v>44832.618750000001</v>
      </c>
      <c r="E1177" s="10">
        <v>2022</v>
      </c>
      <c r="F1177" s="10">
        <f t="shared" si="72"/>
        <v>9</v>
      </c>
      <c r="G1177" s="10">
        <f t="shared" si="73"/>
        <v>28</v>
      </c>
      <c r="H1177" s="50">
        <f t="shared" si="74"/>
        <v>0.61875000000000002</v>
      </c>
      <c r="I1177" s="40" t="s">
        <v>37</v>
      </c>
      <c r="J1177" s="40" t="s">
        <v>4415</v>
      </c>
      <c r="K1177" s="37">
        <v>12307</v>
      </c>
      <c r="L1177" s="41">
        <v>44840.695034722223</v>
      </c>
      <c r="M1177" s="40" t="s">
        <v>38</v>
      </c>
      <c r="N1177" s="40" t="s">
        <v>39</v>
      </c>
      <c r="O1177" s="41"/>
      <c r="P1177" s="40" t="s">
        <v>40</v>
      </c>
      <c r="Q1177" s="40" t="s">
        <v>41</v>
      </c>
      <c r="R1177" s="37">
        <v>1</v>
      </c>
      <c r="S1177" s="40" t="s">
        <v>119</v>
      </c>
      <c r="T1177" s="37">
        <v>0</v>
      </c>
      <c r="U1177" s="40" t="s">
        <v>41</v>
      </c>
      <c r="V1177" s="37">
        <v>642175520</v>
      </c>
      <c r="W1177" s="40" t="s">
        <v>194</v>
      </c>
      <c r="X1177" s="40" t="s">
        <v>195</v>
      </c>
      <c r="Y1177" s="40" t="s">
        <v>45</v>
      </c>
      <c r="Z1177" s="40" t="s">
        <v>1007</v>
      </c>
      <c r="AA1177" s="41">
        <v>44832.62</v>
      </c>
      <c r="AB1177" s="40" t="s">
        <v>196</v>
      </c>
      <c r="AC1177" s="10" t="str">
        <f>VLOOKUP(Data!$AB1177,Name!$B:$F,2,FALSE)</f>
        <v>Application Support</v>
      </c>
      <c r="AD1177" s="10" t="str">
        <f>VLOOKUP(Data!$AB1177,Name!$B:$F,3,FALSE)</f>
        <v>CRA</v>
      </c>
      <c r="AE1177" s="10" t="str">
        <f>VLOOKUP(Data!$AB1177,Name!$B:$F,4,FALSE)</f>
        <v>Second tier</v>
      </c>
      <c r="AF1177" s="10" t="str">
        <f>VLOOKUP(Data!$AB1177,Name!$B:$F,5,FALSE)</f>
        <v>Second tier</v>
      </c>
      <c r="AG1177" s="40" t="s">
        <v>235</v>
      </c>
      <c r="AH1177" s="40" t="s">
        <v>48</v>
      </c>
      <c r="AI1177" s="40" t="s">
        <v>197</v>
      </c>
      <c r="AJ1177" s="40" t="s">
        <v>4416</v>
      </c>
      <c r="AK1177" s="40" t="s">
        <v>538</v>
      </c>
      <c r="AL1177" s="46"/>
      <c r="AM1177" s="40" t="s">
        <v>39</v>
      </c>
      <c r="AN1177" s="40" t="s">
        <v>50</v>
      </c>
      <c r="AO1177" s="47">
        <v>0</v>
      </c>
      <c r="AP1177" s="41">
        <v>44838.445729166669</v>
      </c>
      <c r="AQ1177" s="48" t="s">
        <v>41</v>
      </c>
      <c r="AR1177">
        <f t="shared" si="75"/>
        <v>14</v>
      </c>
      <c r="AS1177" s="35">
        <v>0.61875000000000002</v>
      </c>
    </row>
    <row r="1178" spans="1:45" ht="24" hidden="1" customHeight="1">
      <c r="A1178" s="10" t="s">
        <v>35</v>
      </c>
      <c r="B1178" s="10" t="s">
        <v>2348</v>
      </c>
      <c r="C1178" s="42">
        <v>44832.696527777778</v>
      </c>
      <c r="D1178" s="42">
        <v>44832.619444444441</v>
      </c>
      <c r="E1178" s="10">
        <v>2022</v>
      </c>
      <c r="F1178" s="10">
        <f t="shared" si="72"/>
        <v>9</v>
      </c>
      <c r="G1178" s="10">
        <f t="shared" si="73"/>
        <v>28</v>
      </c>
      <c r="H1178" s="50">
        <f t="shared" si="74"/>
        <v>0.61944444444444446</v>
      </c>
      <c r="I1178" s="38" t="s">
        <v>37</v>
      </c>
      <c r="J1178" s="38" t="s">
        <v>4417</v>
      </c>
      <c r="K1178" s="36">
        <v>12308</v>
      </c>
      <c r="L1178" s="39">
        <v>44844.623923611114</v>
      </c>
      <c r="M1178" s="38" t="s">
        <v>38</v>
      </c>
      <c r="N1178" s="38" t="s">
        <v>39</v>
      </c>
      <c r="O1178" s="39"/>
      <c r="P1178" s="38" t="s">
        <v>40</v>
      </c>
      <c r="Q1178" s="38" t="s">
        <v>56</v>
      </c>
      <c r="R1178" s="36">
        <v>1</v>
      </c>
      <c r="S1178" s="38" t="s">
        <v>60</v>
      </c>
      <c r="T1178" s="36">
        <v>0</v>
      </c>
      <c r="U1178" s="38" t="s">
        <v>56</v>
      </c>
      <c r="V1178" s="36">
        <v>6044</v>
      </c>
      <c r="W1178" s="38" t="s">
        <v>440</v>
      </c>
      <c r="X1178" s="38" t="s">
        <v>441</v>
      </c>
      <c r="Y1178" s="38" t="s">
        <v>45</v>
      </c>
      <c r="Z1178" s="38" t="s">
        <v>4418</v>
      </c>
      <c r="AA1178" s="39">
        <v>44832.693356481483</v>
      </c>
      <c r="AB1178" s="38" t="s">
        <v>51</v>
      </c>
      <c r="AC1178" s="10" t="str">
        <f>VLOOKUP(Data!$AB1178,Name!$B:$F,2,FALSE)</f>
        <v>IT Support</v>
      </c>
      <c r="AD1178" s="10" t="str">
        <f>VLOOKUP(Data!$AB1178,Name!$B:$F,3,FALSE)</f>
        <v>Point IT</v>
      </c>
      <c r="AE1178" s="10" t="str">
        <f>VLOOKUP(Data!$AB1178,Name!$B:$F,4,FALSE)</f>
        <v>Second tier</v>
      </c>
      <c r="AF1178" s="10" t="str">
        <f>VLOOKUP(Data!$AB1178,Name!$B:$F,5,FALSE)</f>
        <v>Onsite</v>
      </c>
      <c r="AG1178" s="38" t="s">
        <v>52</v>
      </c>
      <c r="AH1178" s="38" t="s">
        <v>48</v>
      </c>
      <c r="AI1178" s="38" t="s">
        <v>474</v>
      </c>
      <c r="AJ1178" s="38" t="s">
        <v>4419</v>
      </c>
      <c r="AK1178" s="38" t="s">
        <v>794</v>
      </c>
      <c r="AL1178" s="43"/>
      <c r="AM1178" s="38" t="s">
        <v>39</v>
      </c>
      <c r="AN1178" s="38" t="s">
        <v>50</v>
      </c>
      <c r="AO1178" s="44">
        <v>0</v>
      </c>
      <c r="AP1178" s="39">
        <v>44832.696840277778</v>
      </c>
      <c r="AQ1178" s="45" t="s">
        <v>56</v>
      </c>
      <c r="AR1178">
        <f t="shared" si="75"/>
        <v>14</v>
      </c>
      <c r="AS1178" s="35">
        <v>0.61944444444444446</v>
      </c>
    </row>
    <row r="1179" spans="1:45" ht="24" customHeight="1">
      <c r="A1179" s="10" t="s">
        <v>35</v>
      </c>
      <c r="B1179" s="10" t="s">
        <v>1527</v>
      </c>
      <c r="C1179" s="42">
        <v>44832.663194444445</v>
      </c>
      <c r="D1179" s="42">
        <v>44832.621527777781</v>
      </c>
      <c r="E1179" s="10">
        <v>2022</v>
      </c>
      <c r="F1179" s="10">
        <f t="shared" si="72"/>
        <v>9</v>
      </c>
      <c r="G1179" s="10">
        <f t="shared" si="73"/>
        <v>28</v>
      </c>
      <c r="H1179" s="50">
        <f t="shared" si="74"/>
        <v>0.62152777777777779</v>
      </c>
      <c r="I1179" s="40" t="s">
        <v>37</v>
      </c>
      <c r="J1179" s="40" t="s">
        <v>39</v>
      </c>
      <c r="K1179" s="37">
        <v>12309</v>
      </c>
      <c r="L1179" s="41">
        <v>44840.703865740739</v>
      </c>
      <c r="M1179" s="40" t="s">
        <v>4420</v>
      </c>
      <c r="N1179" s="40" t="s">
        <v>45</v>
      </c>
      <c r="O1179" s="41">
        <v>44832.628495370373</v>
      </c>
      <c r="P1179" s="40" t="s">
        <v>40</v>
      </c>
      <c r="Q1179" s="40" t="s">
        <v>56</v>
      </c>
      <c r="R1179" s="37">
        <v>1</v>
      </c>
      <c r="S1179" s="40" t="s">
        <v>135</v>
      </c>
      <c r="T1179" s="37">
        <v>1</v>
      </c>
      <c r="U1179" s="40" t="s">
        <v>41</v>
      </c>
      <c r="V1179" s="37">
        <v>5728</v>
      </c>
      <c r="W1179" s="40" t="s">
        <v>4421</v>
      </c>
      <c r="X1179" s="40" t="s">
        <v>4422</v>
      </c>
      <c r="Y1179" s="40" t="s">
        <v>45</v>
      </c>
      <c r="Z1179" s="40" t="s">
        <v>977</v>
      </c>
      <c r="AA1179" s="41">
        <v>44832.633912037039</v>
      </c>
      <c r="AB1179" s="40" t="s">
        <v>103</v>
      </c>
      <c r="AC1179" s="10" t="str">
        <f>VLOOKUP(Data!$AB1179,Name!$B:$F,2,FALSE)</f>
        <v>IT Support</v>
      </c>
      <c r="AD1179" s="10" t="str">
        <f>VLOOKUP(Data!$AB1179,Name!$B:$F,3,FALSE)</f>
        <v>Point IT</v>
      </c>
      <c r="AE1179" s="10" t="str">
        <f>VLOOKUP(Data!$AB1179,Name!$B:$F,4,FALSE)</f>
        <v>Frist tier</v>
      </c>
      <c r="AF1179" s="10" t="str">
        <f>VLOOKUP(Data!$AB1179,Name!$B:$F,5,FALSE)</f>
        <v>Frist tier</v>
      </c>
      <c r="AG1179" s="40" t="s">
        <v>47</v>
      </c>
      <c r="AH1179" s="40" t="s">
        <v>48</v>
      </c>
      <c r="AI1179" s="40" t="s">
        <v>505</v>
      </c>
      <c r="AJ1179" s="40" t="s">
        <v>4423</v>
      </c>
      <c r="AK1179" s="40" t="s">
        <v>265</v>
      </c>
      <c r="AL1179" s="46"/>
      <c r="AM1179" s="40" t="s">
        <v>39</v>
      </c>
      <c r="AN1179" s="40" t="s">
        <v>50</v>
      </c>
      <c r="AO1179" s="47">
        <v>0</v>
      </c>
      <c r="AP1179" s="41">
        <v>44838.465671296297</v>
      </c>
      <c r="AQ1179" s="48" t="s">
        <v>56</v>
      </c>
      <c r="AR1179">
        <f t="shared" si="75"/>
        <v>14</v>
      </c>
      <c r="AS1179" s="35">
        <v>0.62152777777777779</v>
      </c>
    </row>
    <row r="1180" spans="1:45" ht="24" customHeight="1">
      <c r="A1180" s="10" t="s">
        <v>35</v>
      </c>
      <c r="B1180" s="10" t="s">
        <v>1527</v>
      </c>
      <c r="C1180" s="42">
        <v>44832.652083333334</v>
      </c>
      <c r="D1180" s="42">
        <v>44832.626388888886</v>
      </c>
      <c r="E1180" s="10">
        <v>2022</v>
      </c>
      <c r="F1180" s="10">
        <f t="shared" si="72"/>
        <v>9</v>
      </c>
      <c r="G1180" s="10">
        <f t="shared" si="73"/>
        <v>28</v>
      </c>
      <c r="H1180" s="50">
        <f t="shared" si="74"/>
        <v>0.62638888888888888</v>
      </c>
      <c r="I1180" s="38" t="s">
        <v>37</v>
      </c>
      <c r="J1180" s="38" t="s">
        <v>39</v>
      </c>
      <c r="K1180" s="36">
        <v>12310</v>
      </c>
      <c r="L1180" s="39">
        <v>44837.50209490741</v>
      </c>
      <c r="M1180" s="38" t="s">
        <v>4424</v>
      </c>
      <c r="N1180" s="38" t="s">
        <v>45</v>
      </c>
      <c r="O1180" s="39">
        <v>44832.652395833335</v>
      </c>
      <c r="P1180" s="38" t="s">
        <v>40</v>
      </c>
      <c r="Q1180" s="38" t="s">
        <v>56</v>
      </c>
      <c r="R1180" s="36">
        <v>1</v>
      </c>
      <c r="S1180" s="38" t="s">
        <v>135</v>
      </c>
      <c r="T1180" s="36">
        <v>1</v>
      </c>
      <c r="U1180" s="38" t="s">
        <v>41</v>
      </c>
      <c r="V1180" s="36">
        <v>8449</v>
      </c>
      <c r="W1180" s="38" t="s">
        <v>4425</v>
      </c>
      <c r="X1180" s="38" t="s">
        <v>4426</v>
      </c>
      <c r="Y1180" s="38" t="s">
        <v>45</v>
      </c>
      <c r="Z1180" s="38" t="s">
        <v>4427</v>
      </c>
      <c r="AA1180" s="39">
        <v>44832.65253472222</v>
      </c>
      <c r="AB1180" s="38" t="s">
        <v>110</v>
      </c>
      <c r="AC1180" s="10" t="str">
        <f>VLOOKUP(Data!$AB1180,Name!$B:$F,2,FALSE)</f>
        <v>E-sarabun</v>
      </c>
      <c r="AD1180" s="10" t="str">
        <f>VLOOKUP(Data!$AB1180,Name!$B:$F,3,FALSE)</f>
        <v>CRA</v>
      </c>
      <c r="AE1180" s="10" t="str">
        <f>VLOOKUP(Data!$AB1180,Name!$B:$F,4,FALSE)</f>
        <v>Second tier</v>
      </c>
      <c r="AF1180" s="10" t="str">
        <f>VLOOKUP(Data!$AB1180,Name!$B:$F,5,FALSE)</f>
        <v>Second tier</v>
      </c>
      <c r="AG1180" s="38" t="s">
        <v>47</v>
      </c>
      <c r="AH1180" s="38" t="s">
        <v>48</v>
      </c>
      <c r="AI1180" s="38" t="s">
        <v>97</v>
      </c>
      <c r="AJ1180" s="38" t="s">
        <v>4428</v>
      </c>
      <c r="AK1180" s="38" t="s">
        <v>517</v>
      </c>
      <c r="AL1180" s="43">
        <v>44686</v>
      </c>
      <c r="AM1180" s="38" t="s">
        <v>39</v>
      </c>
      <c r="AN1180" s="38" t="s">
        <v>53</v>
      </c>
      <c r="AO1180" s="44">
        <v>0</v>
      </c>
      <c r="AP1180" s="39">
        <v>44832.661620370367</v>
      </c>
      <c r="AQ1180" s="45" t="s">
        <v>56</v>
      </c>
      <c r="AR1180">
        <f t="shared" si="75"/>
        <v>15</v>
      </c>
      <c r="AS1180" s="35">
        <v>0.62638888888888888</v>
      </c>
    </row>
    <row r="1181" spans="1:45" ht="24" hidden="1" customHeight="1">
      <c r="A1181" s="10" t="s">
        <v>35</v>
      </c>
      <c r="B1181" s="10" t="s">
        <v>171</v>
      </c>
      <c r="C1181" s="10"/>
      <c r="D1181" s="42">
        <v>44832.628472222219</v>
      </c>
      <c r="E1181" s="10">
        <v>2022</v>
      </c>
      <c r="F1181" s="10">
        <f t="shared" si="72"/>
        <v>9</v>
      </c>
      <c r="G1181" s="10">
        <f t="shared" si="73"/>
        <v>28</v>
      </c>
      <c r="H1181" s="50">
        <f t="shared" si="74"/>
        <v>0.62847222222222221</v>
      </c>
      <c r="I1181" s="40" t="s">
        <v>37</v>
      </c>
      <c r="J1181" s="40" t="s">
        <v>4429</v>
      </c>
      <c r="K1181" s="37">
        <v>12311</v>
      </c>
      <c r="L1181" s="41">
        <v>44844.628993055558</v>
      </c>
      <c r="M1181" s="40" t="s">
        <v>38</v>
      </c>
      <c r="N1181" s="40" t="s">
        <v>39</v>
      </c>
      <c r="O1181" s="41"/>
      <c r="P1181" s="40" t="s">
        <v>40</v>
      </c>
      <c r="Q1181" s="40" t="s">
        <v>56</v>
      </c>
      <c r="R1181" s="37">
        <v>1</v>
      </c>
      <c r="S1181" s="40" t="s">
        <v>42</v>
      </c>
      <c r="T1181" s="37">
        <v>0</v>
      </c>
      <c r="U1181" s="40" t="s">
        <v>56</v>
      </c>
      <c r="V1181" s="37">
        <v>8719</v>
      </c>
      <c r="W1181" s="40" t="s">
        <v>256</v>
      </c>
      <c r="X1181" s="40" t="s">
        <v>257</v>
      </c>
      <c r="Y1181" s="40" t="s">
        <v>39</v>
      </c>
      <c r="Z1181" s="40" t="s">
        <v>39</v>
      </c>
      <c r="AA1181" s="41"/>
      <c r="AB1181" s="40" t="s">
        <v>72</v>
      </c>
      <c r="AC1181" s="10" t="str">
        <f>VLOOKUP(Data!$AB1181,Name!$B:$F,2,FALSE)</f>
        <v>IT Support</v>
      </c>
      <c r="AD1181" s="10" t="str">
        <f>VLOOKUP(Data!$AB1181,Name!$B:$F,3,FALSE)</f>
        <v>Point IT</v>
      </c>
      <c r="AE1181" s="10" t="str">
        <f>VLOOKUP(Data!$AB1181,Name!$B:$F,4,FALSE)</f>
        <v>Second tier</v>
      </c>
      <c r="AF1181" s="10" t="str">
        <f>VLOOKUP(Data!$AB1181,Name!$B:$F,5,FALSE)</f>
        <v>Onsite</v>
      </c>
      <c r="AG1181" s="40" t="s">
        <v>52</v>
      </c>
      <c r="AH1181" s="40" t="s">
        <v>216</v>
      </c>
      <c r="AI1181" s="40" t="s">
        <v>190</v>
      </c>
      <c r="AJ1181" s="40" t="s">
        <v>4430</v>
      </c>
      <c r="AK1181" s="40" t="s">
        <v>464</v>
      </c>
      <c r="AL1181" s="46"/>
      <c r="AM1181" s="40" t="s">
        <v>39</v>
      </c>
      <c r="AN1181" s="40" t="s">
        <v>50</v>
      </c>
      <c r="AO1181" s="47">
        <v>0</v>
      </c>
      <c r="AP1181" s="41">
        <v>44833.618715277778</v>
      </c>
      <c r="AQ1181" s="48" t="s">
        <v>56</v>
      </c>
      <c r="AR1181">
        <f t="shared" si="75"/>
        <v>15</v>
      </c>
      <c r="AS1181" s="35">
        <v>0.62847222222222221</v>
      </c>
    </row>
    <row r="1182" spans="1:45" ht="24" customHeight="1">
      <c r="A1182" s="10" t="s">
        <v>35</v>
      </c>
      <c r="B1182" s="10" t="s">
        <v>1527</v>
      </c>
      <c r="C1182" s="42">
        <v>44832.649305555555</v>
      </c>
      <c r="D1182" s="42">
        <v>44832.637499999997</v>
      </c>
      <c r="E1182" s="10">
        <v>2022</v>
      </c>
      <c r="F1182" s="10">
        <f t="shared" si="72"/>
        <v>9</v>
      </c>
      <c r="G1182" s="10">
        <f t="shared" si="73"/>
        <v>28</v>
      </c>
      <c r="H1182" s="50">
        <f t="shared" si="74"/>
        <v>0.63750000000000007</v>
      </c>
      <c r="I1182" s="38" t="s">
        <v>37</v>
      </c>
      <c r="J1182" s="38" t="s">
        <v>39</v>
      </c>
      <c r="K1182" s="36">
        <v>12312</v>
      </c>
      <c r="L1182" s="39">
        <v>44837.513298611113</v>
      </c>
      <c r="M1182" s="38" t="s">
        <v>38</v>
      </c>
      <c r="N1182" s="38" t="s">
        <v>39</v>
      </c>
      <c r="O1182" s="39"/>
      <c r="P1182" s="38" t="s">
        <v>40</v>
      </c>
      <c r="Q1182" s="38" t="s">
        <v>56</v>
      </c>
      <c r="R1182" s="36">
        <v>1</v>
      </c>
      <c r="S1182" s="38" t="s">
        <v>135</v>
      </c>
      <c r="T1182" s="36">
        <v>0</v>
      </c>
      <c r="U1182" s="38" t="s">
        <v>41</v>
      </c>
      <c r="V1182" s="36">
        <v>6860</v>
      </c>
      <c r="W1182" s="38" t="s">
        <v>789</v>
      </c>
      <c r="X1182" s="38" t="s">
        <v>790</v>
      </c>
      <c r="Y1182" s="38" t="s">
        <v>45</v>
      </c>
      <c r="Z1182" s="38" t="s">
        <v>4431</v>
      </c>
      <c r="AA1182" s="39">
        <v>44832.649895833332</v>
      </c>
      <c r="AB1182" s="38" t="s">
        <v>96</v>
      </c>
      <c r="AC1182" s="10" t="str">
        <f>VLOOKUP(Data!$AB1182,Name!$B:$F,2,FALSE)</f>
        <v>E-sarabun</v>
      </c>
      <c r="AD1182" s="10" t="str">
        <f>VLOOKUP(Data!$AB1182,Name!$B:$F,3,FALSE)</f>
        <v>CRA</v>
      </c>
      <c r="AE1182" s="10" t="str">
        <f>VLOOKUP(Data!$AB1182,Name!$B:$F,4,FALSE)</f>
        <v>Second tier</v>
      </c>
      <c r="AF1182" s="10" t="str">
        <f>VLOOKUP(Data!$AB1182,Name!$B:$F,5,FALSE)</f>
        <v>Second tier</v>
      </c>
      <c r="AG1182" s="38" t="s">
        <v>47</v>
      </c>
      <c r="AH1182" s="38" t="s">
        <v>48</v>
      </c>
      <c r="AI1182" s="38" t="s">
        <v>97</v>
      </c>
      <c r="AJ1182" s="38" t="s">
        <v>3640</v>
      </c>
      <c r="AK1182" s="38" t="s">
        <v>791</v>
      </c>
      <c r="AL1182" s="43">
        <v>44686</v>
      </c>
      <c r="AM1182" s="38" t="s">
        <v>39</v>
      </c>
      <c r="AN1182" s="38" t="s">
        <v>53</v>
      </c>
      <c r="AO1182" s="44">
        <v>0</v>
      </c>
      <c r="AP1182" s="39">
        <v>44832.65252314815</v>
      </c>
      <c r="AQ1182" s="45" t="s">
        <v>56</v>
      </c>
      <c r="AR1182">
        <f t="shared" si="75"/>
        <v>15</v>
      </c>
      <c r="AS1182" s="35">
        <v>0.63750000000000007</v>
      </c>
    </row>
    <row r="1183" spans="1:45" ht="24" hidden="1" customHeight="1">
      <c r="A1183" s="10" t="s">
        <v>35</v>
      </c>
      <c r="B1183" s="10" t="s">
        <v>178</v>
      </c>
      <c r="C1183" s="10"/>
      <c r="D1183" s="42">
        <v>44832.65625</v>
      </c>
      <c r="E1183" s="10">
        <v>2022</v>
      </c>
      <c r="F1183" s="10">
        <f t="shared" si="72"/>
        <v>9</v>
      </c>
      <c r="G1183" s="10">
        <f t="shared" si="73"/>
        <v>28</v>
      </c>
      <c r="H1183" s="50">
        <f t="shared" si="74"/>
        <v>0.65625</v>
      </c>
      <c r="I1183" s="40" t="s">
        <v>37</v>
      </c>
      <c r="J1183" s="40" t="s">
        <v>4432</v>
      </c>
      <c r="K1183" s="37">
        <v>12313</v>
      </c>
      <c r="L1183" s="41">
        <v>44846.657870370371</v>
      </c>
      <c r="M1183" s="40" t="s">
        <v>4433</v>
      </c>
      <c r="N1183" s="40" t="s">
        <v>45</v>
      </c>
      <c r="O1183" s="41">
        <v>44833.691111111111</v>
      </c>
      <c r="P1183" s="40" t="s">
        <v>40</v>
      </c>
      <c r="Q1183" s="40" t="s">
        <v>56</v>
      </c>
      <c r="R1183" s="37">
        <v>2</v>
      </c>
      <c r="S1183" s="40" t="s">
        <v>179</v>
      </c>
      <c r="T1183" s="37">
        <v>1</v>
      </c>
      <c r="U1183" s="40" t="s">
        <v>56</v>
      </c>
      <c r="V1183" s="37">
        <v>856825525</v>
      </c>
      <c r="W1183" s="40" t="s">
        <v>525</v>
      </c>
      <c r="X1183" s="40" t="s">
        <v>526</v>
      </c>
      <c r="Y1183" s="40" t="s">
        <v>45</v>
      </c>
      <c r="Z1183" s="40" t="s">
        <v>4434</v>
      </c>
      <c r="AA1183" s="41">
        <v>44837.688425925924</v>
      </c>
      <c r="AB1183" s="40" t="s">
        <v>51</v>
      </c>
      <c r="AC1183" s="10" t="str">
        <f>VLOOKUP(Data!$AB1183,Name!$B:$F,2,FALSE)</f>
        <v>IT Support</v>
      </c>
      <c r="AD1183" s="10" t="str">
        <f>VLOOKUP(Data!$AB1183,Name!$B:$F,3,FALSE)</f>
        <v>Point IT</v>
      </c>
      <c r="AE1183" s="10" t="str">
        <f>VLOOKUP(Data!$AB1183,Name!$B:$F,4,FALSE)</f>
        <v>Second tier</v>
      </c>
      <c r="AF1183" s="10" t="str">
        <f>VLOOKUP(Data!$AB1183,Name!$B:$F,5,FALSE)</f>
        <v>Onsite</v>
      </c>
      <c r="AG1183" s="40" t="s">
        <v>47</v>
      </c>
      <c r="AH1183" s="40" t="s">
        <v>777</v>
      </c>
      <c r="AI1183" s="40" t="s">
        <v>182</v>
      </c>
      <c r="AJ1183" s="40" t="s">
        <v>4435</v>
      </c>
      <c r="AK1183" s="40" t="s">
        <v>1393</v>
      </c>
      <c r="AL1183" s="46"/>
      <c r="AM1183" s="40" t="s">
        <v>39</v>
      </c>
      <c r="AN1183" s="40" t="s">
        <v>53</v>
      </c>
      <c r="AO1183" s="47">
        <v>0</v>
      </c>
      <c r="AP1183" s="41">
        <v>44837.688425925924</v>
      </c>
      <c r="AQ1183" s="48" t="s">
        <v>56</v>
      </c>
      <c r="AR1183">
        <f t="shared" si="75"/>
        <v>15</v>
      </c>
      <c r="AS1183" s="35">
        <v>0.65625</v>
      </c>
    </row>
    <row r="1184" spans="1:45" ht="24" customHeight="1">
      <c r="A1184" s="10" t="s">
        <v>35</v>
      </c>
      <c r="B1184" s="10" t="s">
        <v>1527</v>
      </c>
      <c r="C1184" s="42">
        <v>44833.362500000003</v>
      </c>
      <c r="D1184" s="42">
        <v>44832.657638888886</v>
      </c>
      <c r="E1184" s="10">
        <v>2022</v>
      </c>
      <c r="F1184" s="10">
        <f t="shared" si="72"/>
        <v>9</v>
      </c>
      <c r="G1184" s="10">
        <f t="shared" si="73"/>
        <v>28</v>
      </c>
      <c r="H1184" s="50">
        <f t="shared" si="74"/>
        <v>0.65763888888888888</v>
      </c>
      <c r="I1184" s="38" t="s">
        <v>37</v>
      </c>
      <c r="J1184" s="38" t="s">
        <v>4436</v>
      </c>
      <c r="K1184" s="36">
        <v>12314</v>
      </c>
      <c r="L1184" s="39">
        <v>44844.658483796295</v>
      </c>
      <c r="M1184" s="38" t="s">
        <v>38</v>
      </c>
      <c r="N1184" s="38" t="s">
        <v>39</v>
      </c>
      <c r="O1184" s="39"/>
      <c r="P1184" s="38" t="s">
        <v>40</v>
      </c>
      <c r="Q1184" s="38" t="s">
        <v>56</v>
      </c>
      <c r="R1184" s="36">
        <v>1</v>
      </c>
      <c r="S1184" s="38" t="s">
        <v>198</v>
      </c>
      <c r="T1184" s="36">
        <v>0</v>
      </c>
      <c r="U1184" s="38" t="s">
        <v>56</v>
      </c>
      <c r="V1184" s="36">
        <v>8612</v>
      </c>
      <c r="W1184" s="38" t="s">
        <v>364</v>
      </c>
      <c r="X1184" s="38" t="s">
        <v>365</v>
      </c>
      <c r="Y1184" s="38" t="s">
        <v>45</v>
      </c>
      <c r="Z1184" s="38" t="s">
        <v>255</v>
      </c>
      <c r="AA1184" s="39">
        <v>44833.363171296296</v>
      </c>
      <c r="AB1184" s="38" t="s">
        <v>106</v>
      </c>
      <c r="AC1184" s="10" t="str">
        <f>VLOOKUP(Data!$AB1184,Name!$B:$F,2,FALSE)</f>
        <v>SAP</v>
      </c>
      <c r="AD1184" s="10" t="str">
        <f>VLOOKUP(Data!$AB1184,Name!$B:$F,3,FALSE)</f>
        <v>CRA</v>
      </c>
      <c r="AE1184" s="10" t="str">
        <f>VLOOKUP(Data!$AB1184,Name!$B:$F,4,FALSE)</f>
        <v>Second tier</v>
      </c>
      <c r="AF1184" s="10" t="str">
        <f>VLOOKUP(Data!$AB1184,Name!$B:$F,5,FALSE)</f>
        <v>Second tier</v>
      </c>
      <c r="AG1184" s="38" t="s">
        <v>47</v>
      </c>
      <c r="AH1184" s="38" t="s">
        <v>48</v>
      </c>
      <c r="AI1184" s="38" t="s">
        <v>107</v>
      </c>
      <c r="AJ1184" s="38" t="s">
        <v>4437</v>
      </c>
      <c r="AK1184" s="38" t="s">
        <v>1256</v>
      </c>
      <c r="AL1184" s="43"/>
      <c r="AM1184" s="38" t="s">
        <v>39</v>
      </c>
      <c r="AN1184" s="38" t="s">
        <v>50</v>
      </c>
      <c r="AO1184" s="44">
        <v>0</v>
      </c>
      <c r="AP1184" s="39">
        <v>44833.363171296296</v>
      </c>
      <c r="AQ1184" s="45" t="s">
        <v>56</v>
      </c>
      <c r="AR1184">
        <f t="shared" si="75"/>
        <v>15</v>
      </c>
      <c r="AS1184" s="35">
        <v>0.65763888888888888</v>
      </c>
    </row>
    <row r="1185" spans="1:45" ht="24" hidden="1" customHeight="1">
      <c r="A1185" s="10" t="s">
        <v>35</v>
      </c>
      <c r="B1185" s="10" t="s">
        <v>737</v>
      </c>
      <c r="C1185" s="10"/>
      <c r="D1185" s="42">
        <v>44832.658333333333</v>
      </c>
      <c r="E1185" s="10">
        <v>2022</v>
      </c>
      <c r="F1185" s="10">
        <f t="shared" si="72"/>
        <v>9</v>
      </c>
      <c r="G1185" s="10">
        <f t="shared" si="73"/>
        <v>28</v>
      </c>
      <c r="H1185" s="50">
        <f t="shared" si="74"/>
        <v>0.65833333333333333</v>
      </c>
      <c r="I1185" s="40" t="s">
        <v>37</v>
      </c>
      <c r="J1185" s="40" t="s">
        <v>39</v>
      </c>
      <c r="K1185" s="37">
        <v>12315</v>
      </c>
      <c r="L1185" s="41">
        <v>44837.534375000003</v>
      </c>
      <c r="M1185" s="40" t="s">
        <v>38</v>
      </c>
      <c r="N1185" s="40" t="s">
        <v>39</v>
      </c>
      <c r="O1185" s="41"/>
      <c r="P1185" s="40" t="s">
        <v>40</v>
      </c>
      <c r="Q1185" s="40" t="s">
        <v>56</v>
      </c>
      <c r="R1185" s="37">
        <v>1</v>
      </c>
      <c r="S1185" s="40" t="s">
        <v>738</v>
      </c>
      <c r="T1185" s="37">
        <v>0</v>
      </c>
      <c r="U1185" s="40" t="s">
        <v>41</v>
      </c>
      <c r="V1185" s="37">
        <v>6816</v>
      </c>
      <c r="W1185" s="40" t="s">
        <v>304</v>
      </c>
      <c r="X1185" s="40" t="s">
        <v>2024</v>
      </c>
      <c r="Y1185" s="40" t="s">
        <v>39</v>
      </c>
      <c r="Z1185" s="40" t="s">
        <v>39</v>
      </c>
      <c r="AA1185" s="41"/>
      <c r="AB1185" s="40" t="s">
        <v>227</v>
      </c>
      <c r="AC1185" s="10" t="str">
        <f>VLOOKUP(Data!$AB1185,Name!$B:$F,2,FALSE)</f>
        <v>Programer</v>
      </c>
      <c r="AD1185" s="10" t="str">
        <f>VLOOKUP(Data!$AB1185,Name!$B:$F,3,FALSE)</f>
        <v>CRA</v>
      </c>
      <c r="AE1185" s="10" t="str">
        <f>VLOOKUP(Data!$AB1185,Name!$B:$F,4,FALSE)</f>
        <v>Second tier</v>
      </c>
      <c r="AF1185" s="10" t="str">
        <f>VLOOKUP(Data!$AB1185,Name!$B:$F,5,FALSE)</f>
        <v>Second tier</v>
      </c>
      <c r="AG1185" s="40" t="s">
        <v>47</v>
      </c>
      <c r="AH1185" s="40" t="s">
        <v>160</v>
      </c>
      <c r="AI1185" s="40" t="s">
        <v>920</v>
      </c>
      <c r="AJ1185" s="40" t="s">
        <v>4438</v>
      </c>
      <c r="AK1185" s="40" t="s">
        <v>448</v>
      </c>
      <c r="AL1185" s="46"/>
      <c r="AM1185" s="40" t="s">
        <v>39</v>
      </c>
      <c r="AN1185" s="40" t="s">
        <v>53</v>
      </c>
      <c r="AO1185" s="47">
        <v>0</v>
      </c>
      <c r="AP1185" s="41">
        <v>44832.665625000001</v>
      </c>
      <c r="AQ1185" s="48" t="s">
        <v>41</v>
      </c>
      <c r="AR1185">
        <f t="shared" si="75"/>
        <v>15</v>
      </c>
      <c r="AS1185" s="35">
        <v>0.65833333333333333</v>
      </c>
    </row>
    <row r="1186" spans="1:45" ht="24" hidden="1" customHeight="1">
      <c r="A1186" s="10" t="s">
        <v>35</v>
      </c>
      <c r="B1186" s="10" t="s">
        <v>178</v>
      </c>
      <c r="C1186" s="42">
        <v>44834.775694444441</v>
      </c>
      <c r="D1186" s="42">
        <v>44832.686805555553</v>
      </c>
      <c r="E1186" s="10">
        <v>2022</v>
      </c>
      <c r="F1186" s="10">
        <f t="shared" si="72"/>
        <v>9</v>
      </c>
      <c r="G1186" s="10">
        <f t="shared" si="73"/>
        <v>28</v>
      </c>
      <c r="H1186" s="50">
        <f t="shared" si="74"/>
        <v>0.68680555555555556</v>
      </c>
      <c r="I1186" s="38" t="s">
        <v>37</v>
      </c>
      <c r="J1186" s="38" t="s">
        <v>4439</v>
      </c>
      <c r="K1186" s="36">
        <v>12316</v>
      </c>
      <c r="L1186" s="39">
        <v>44846.6875</v>
      </c>
      <c r="M1186" s="38" t="s">
        <v>38</v>
      </c>
      <c r="N1186" s="38" t="s">
        <v>39</v>
      </c>
      <c r="O1186" s="39"/>
      <c r="P1186" s="38" t="s">
        <v>40</v>
      </c>
      <c r="Q1186" s="38" t="s">
        <v>56</v>
      </c>
      <c r="R1186" s="36">
        <v>1</v>
      </c>
      <c r="S1186" s="38" t="s">
        <v>54</v>
      </c>
      <c r="T1186" s="36">
        <v>0</v>
      </c>
      <c r="U1186" s="38" t="s">
        <v>56</v>
      </c>
      <c r="V1186" s="36">
        <v>8888</v>
      </c>
      <c r="W1186" s="38" t="s">
        <v>968</v>
      </c>
      <c r="X1186" s="38" t="s">
        <v>177</v>
      </c>
      <c r="Y1186" s="38" t="s">
        <v>45</v>
      </c>
      <c r="Z1186" s="38" t="s">
        <v>4440</v>
      </c>
      <c r="AA1186" s="39">
        <v>44832.763912037037</v>
      </c>
      <c r="AB1186" s="38" t="s">
        <v>89</v>
      </c>
      <c r="AC1186" s="10" t="str">
        <f>VLOOKUP(Data!$AB1186,Name!$B:$F,2,FALSE)</f>
        <v>IT Support</v>
      </c>
      <c r="AD1186" s="10" t="str">
        <f>VLOOKUP(Data!$AB1186,Name!$B:$F,3,FALSE)</f>
        <v>Point IT</v>
      </c>
      <c r="AE1186" s="10" t="str">
        <f>VLOOKUP(Data!$AB1186,Name!$B:$F,4,FALSE)</f>
        <v>Second tier</v>
      </c>
      <c r="AF1186" s="10" t="str">
        <f>VLOOKUP(Data!$AB1186,Name!$B:$F,5,FALSE)</f>
        <v>Onsite</v>
      </c>
      <c r="AG1186" s="38" t="s">
        <v>52</v>
      </c>
      <c r="AH1186" s="38" t="s">
        <v>48</v>
      </c>
      <c r="AI1186" s="38" t="s">
        <v>182</v>
      </c>
      <c r="AJ1186" s="38" t="s">
        <v>3505</v>
      </c>
      <c r="AK1186" s="38" t="s">
        <v>538</v>
      </c>
      <c r="AL1186" s="43"/>
      <c r="AM1186" s="38" t="s">
        <v>39</v>
      </c>
      <c r="AN1186" s="38" t="s">
        <v>53</v>
      </c>
      <c r="AO1186" s="44">
        <v>0</v>
      </c>
      <c r="AP1186" s="39">
        <v>44834.775787037041</v>
      </c>
      <c r="AQ1186" s="45" t="s">
        <v>56</v>
      </c>
      <c r="AR1186">
        <f t="shared" si="75"/>
        <v>16</v>
      </c>
      <c r="AS1186" s="35">
        <v>0.68680555555555556</v>
      </c>
    </row>
    <row r="1187" spans="1:45" ht="24" hidden="1" customHeight="1">
      <c r="A1187" s="10" t="s">
        <v>35</v>
      </c>
      <c r="B1187" s="10" t="s">
        <v>178</v>
      </c>
      <c r="C1187" s="42">
        <v>44834.775694444441</v>
      </c>
      <c r="D1187" s="42">
        <v>44832.688194444447</v>
      </c>
      <c r="E1187" s="10">
        <v>2022</v>
      </c>
      <c r="F1187" s="10">
        <f t="shared" si="72"/>
        <v>9</v>
      </c>
      <c r="G1187" s="10">
        <f t="shared" si="73"/>
        <v>28</v>
      </c>
      <c r="H1187" s="50">
        <f t="shared" si="74"/>
        <v>0.68819444444444444</v>
      </c>
      <c r="I1187" s="40" t="s">
        <v>37</v>
      </c>
      <c r="J1187" s="40" t="s">
        <v>4441</v>
      </c>
      <c r="K1187" s="37">
        <v>12317</v>
      </c>
      <c r="L1187" s="41">
        <v>44846.688888888886</v>
      </c>
      <c r="M1187" s="40" t="s">
        <v>38</v>
      </c>
      <c r="N1187" s="40" t="s">
        <v>39</v>
      </c>
      <c r="O1187" s="41"/>
      <c r="P1187" s="40" t="s">
        <v>40</v>
      </c>
      <c r="Q1187" s="40" t="s">
        <v>56</v>
      </c>
      <c r="R1187" s="37">
        <v>1</v>
      </c>
      <c r="S1187" s="40" t="s">
        <v>54</v>
      </c>
      <c r="T1187" s="37">
        <v>0</v>
      </c>
      <c r="U1187" s="40" t="s">
        <v>56</v>
      </c>
      <c r="V1187" s="37">
        <v>8888</v>
      </c>
      <c r="W1187" s="40" t="s">
        <v>968</v>
      </c>
      <c r="X1187" s="40" t="s">
        <v>177</v>
      </c>
      <c r="Y1187" s="40" t="s">
        <v>45</v>
      </c>
      <c r="Z1187" s="40" t="s">
        <v>654</v>
      </c>
      <c r="AA1187" s="41">
        <v>44832.764108796298</v>
      </c>
      <c r="AB1187" s="40" t="s">
        <v>89</v>
      </c>
      <c r="AC1187" s="10" t="str">
        <f>VLOOKUP(Data!$AB1187,Name!$B:$F,2,FALSE)</f>
        <v>IT Support</v>
      </c>
      <c r="AD1187" s="10" t="str">
        <f>VLOOKUP(Data!$AB1187,Name!$B:$F,3,FALSE)</f>
        <v>Point IT</v>
      </c>
      <c r="AE1187" s="10" t="str">
        <f>VLOOKUP(Data!$AB1187,Name!$B:$F,4,FALSE)</f>
        <v>Second tier</v>
      </c>
      <c r="AF1187" s="10" t="str">
        <f>VLOOKUP(Data!$AB1187,Name!$B:$F,5,FALSE)</f>
        <v>Onsite</v>
      </c>
      <c r="AG1187" s="40" t="s">
        <v>52</v>
      </c>
      <c r="AH1187" s="40" t="s">
        <v>48</v>
      </c>
      <c r="AI1187" s="40" t="s">
        <v>182</v>
      </c>
      <c r="AJ1187" s="40" t="s">
        <v>3505</v>
      </c>
      <c r="AK1187" s="40" t="s">
        <v>538</v>
      </c>
      <c r="AL1187" s="46"/>
      <c r="AM1187" s="40" t="s">
        <v>39</v>
      </c>
      <c r="AN1187" s="40" t="s">
        <v>53</v>
      </c>
      <c r="AO1187" s="47">
        <v>0</v>
      </c>
      <c r="AP1187" s="41">
        <v>44834.775810185187</v>
      </c>
      <c r="AQ1187" s="48" t="s">
        <v>56</v>
      </c>
      <c r="AR1187">
        <f t="shared" si="75"/>
        <v>16</v>
      </c>
      <c r="AS1187" s="35">
        <v>0.68819444444444444</v>
      </c>
    </row>
    <row r="1188" spans="1:45" ht="24" hidden="1" customHeight="1">
      <c r="A1188" s="10" t="s">
        <v>35</v>
      </c>
      <c r="B1188" s="10" t="s">
        <v>178</v>
      </c>
      <c r="C1188" s="42">
        <v>44834.775694444441</v>
      </c>
      <c r="D1188" s="42">
        <v>44832.688888888886</v>
      </c>
      <c r="E1188" s="10">
        <v>2022</v>
      </c>
      <c r="F1188" s="10">
        <f t="shared" si="72"/>
        <v>9</v>
      </c>
      <c r="G1188" s="10">
        <f t="shared" si="73"/>
        <v>28</v>
      </c>
      <c r="H1188" s="50">
        <f t="shared" si="74"/>
        <v>0.68888888888888899</v>
      </c>
      <c r="I1188" s="38" t="s">
        <v>37</v>
      </c>
      <c r="J1188" s="38" t="s">
        <v>4442</v>
      </c>
      <c r="K1188" s="36">
        <v>12318</v>
      </c>
      <c r="L1188" s="39">
        <v>44846.689583333333</v>
      </c>
      <c r="M1188" s="38" t="s">
        <v>38</v>
      </c>
      <c r="N1188" s="38" t="s">
        <v>39</v>
      </c>
      <c r="O1188" s="39"/>
      <c r="P1188" s="38" t="s">
        <v>40</v>
      </c>
      <c r="Q1188" s="38" t="s">
        <v>56</v>
      </c>
      <c r="R1188" s="36">
        <v>1</v>
      </c>
      <c r="S1188" s="38" t="s">
        <v>54</v>
      </c>
      <c r="T1188" s="36">
        <v>0</v>
      </c>
      <c r="U1188" s="38" t="s">
        <v>56</v>
      </c>
      <c r="V1188" s="36">
        <v>8888</v>
      </c>
      <c r="W1188" s="38" t="s">
        <v>968</v>
      </c>
      <c r="X1188" s="38" t="s">
        <v>177</v>
      </c>
      <c r="Y1188" s="38" t="s">
        <v>45</v>
      </c>
      <c r="Z1188" s="38" t="s">
        <v>4443</v>
      </c>
      <c r="AA1188" s="39">
        <v>44832.764826388891</v>
      </c>
      <c r="AB1188" s="38" t="s">
        <v>89</v>
      </c>
      <c r="AC1188" s="10" t="str">
        <f>VLOOKUP(Data!$AB1188,Name!$B:$F,2,FALSE)</f>
        <v>IT Support</v>
      </c>
      <c r="AD1188" s="10" t="str">
        <f>VLOOKUP(Data!$AB1188,Name!$B:$F,3,FALSE)</f>
        <v>Point IT</v>
      </c>
      <c r="AE1188" s="10" t="str">
        <f>VLOOKUP(Data!$AB1188,Name!$B:$F,4,FALSE)</f>
        <v>Second tier</v>
      </c>
      <c r="AF1188" s="10" t="str">
        <f>VLOOKUP(Data!$AB1188,Name!$B:$F,5,FALSE)</f>
        <v>Onsite</v>
      </c>
      <c r="AG1188" s="38" t="s">
        <v>52</v>
      </c>
      <c r="AH1188" s="38" t="s">
        <v>48</v>
      </c>
      <c r="AI1188" s="38" t="s">
        <v>182</v>
      </c>
      <c r="AJ1188" s="38" t="s">
        <v>3505</v>
      </c>
      <c r="AK1188" s="38" t="s">
        <v>538</v>
      </c>
      <c r="AL1188" s="43"/>
      <c r="AM1188" s="38" t="s">
        <v>39</v>
      </c>
      <c r="AN1188" s="38" t="s">
        <v>53</v>
      </c>
      <c r="AO1188" s="44">
        <v>0</v>
      </c>
      <c r="AP1188" s="39">
        <v>44834.775856481479</v>
      </c>
      <c r="AQ1188" s="45" t="s">
        <v>56</v>
      </c>
      <c r="AR1188">
        <f t="shared" si="75"/>
        <v>16</v>
      </c>
      <c r="AS1188" s="35">
        <v>0.68888888888888899</v>
      </c>
    </row>
    <row r="1189" spans="1:45" ht="24" hidden="1" customHeight="1">
      <c r="A1189" s="10" t="s">
        <v>35</v>
      </c>
      <c r="B1189" s="10" t="s">
        <v>178</v>
      </c>
      <c r="C1189" s="42">
        <v>44834.775694444441</v>
      </c>
      <c r="D1189" s="42">
        <v>44832.689583333333</v>
      </c>
      <c r="E1189" s="10">
        <v>2022</v>
      </c>
      <c r="F1189" s="10">
        <f t="shared" si="72"/>
        <v>9</v>
      </c>
      <c r="G1189" s="10">
        <f t="shared" si="73"/>
        <v>28</v>
      </c>
      <c r="H1189" s="50">
        <f t="shared" si="74"/>
        <v>0.68958333333333333</v>
      </c>
      <c r="I1189" s="40" t="s">
        <v>37</v>
      </c>
      <c r="J1189" s="40" t="s">
        <v>4444</v>
      </c>
      <c r="K1189" s="37">
        <v>12319</v>
      </c>
      <c r="L1189" s="41">
        <v>44846.69027777778</v>
      </c>
      <c r="M1189" s="40" t="s">
        <v>38</v>
      </c>
      <c r="N1189" s="40" t="s">
        <v>39</v>
      </c>
      <c r="O1189" s="41"/>
      <c r="P1189" s="40" t="s">
        <v>40</v>
      </c>
      <c r="Q1189" s="40" t="s">
        <v>56</v>
      </c>
      <c r="R1189" s="37">
        <v>1</v>
      </c>
      <c r="S1189" s="40" t="s">
        <v>54</v>
      </c>
      <c r="T1189" s="37">
        <v>0</v>
      </c>
      <c r="U1189" s="40" t="s">
        <v>56</v>
      </c>
      <c r="V1189" s="37">
        <v>8888</v>
      </c>
      <c r="W1189" s="40" t="s">
        <v>968</v>
      </c>
      <c r="X1189" s="40" t="s">
        <v>177</v>
      </c>
      <c r="Y1189" s="40" t="s">
        <v>45</v>
      </c>
      <c r="Z1189" s="40" t="s">
        <v>4445</v>
      </c>
      <c r="AA1189" s="41">
        <v>44832.764907407407</v>
      </c>
      <c r="AB1189" s="40" t="s">
        <v>89</v>
      </c>
      <c r="AC1189" s="10" t="str">
        <f>VLOOKUP(Data!$AB1189,Name!$B:$F,2,FALSE)</f>
        <v>IT Support</v>
      </c>
      <c r="AD1189" s="10" t="str">
        <f>VLOOKUP(Data!$AB1189,Name!$B:$F,3,FALSE)</f>
        <v>Point IT</v>
      </c>
      <c r="AE1189" s="10" t="str">
        <f>VLOOKUP(Data!$AB1189,Name!$B:$F,4,FALSE)</f>
        <v>Second tier</v>
      </c>
      <c r="AF1189" s="10" t="str">
        <f>VLOOKUP(Data!$AB1189,Name!$B:$F,5,FALSE)</f>
        <v>Onsite</v>
      </c>
      <c r="AG1189" s="40" t="s">
        <v>52</v>
      </c>
      <c r="AH1189" s="40" t="s">
        <v>48</v>
      </c>
      <c r="AI1189" s="40" t="s">
        <v>182</v>
      </c>
      <c r="AJ1189" s="40" t="s">
        <v>3505</v>
      </c>
      <c r="AK1189" s="40" t="s">
        <v>538</v>
      </c>
      <c r="AL1189" s="46"/>
      <c r="AM1189" s="40" t="s">
        <v>39</v>
      </c>
      <c r="AN1189" s="40" t="s">
        <v>53</v>
      </c>
      <c r="AO1189" s="47">
        <v>0</v>
      </c>
      <c r="AP1189" s="41">
        <v>44834.775914351849</v>
      </c>
      <c r="AQ1189" s="48" t="s">
        <v>56</v>
      </c>
      <c r="AR1189">
        <f t="shared" si="75"/>
        <v>16</v>
      </c>
      <c r="AS1189" s="35">
        <v>0.68958333333333333</v>
      </c>
    </row>
    <row r="1190" spans="1:45" ht="24" hidden="1" customHeight="1">
      <c r="A1190" s="10" t="s">
        <v>35</v>
      </c>
      <c r="B1190" s="10" t="s">
        <v>737</v>
      </c>
      <c r="C1190" s="10"/>
      <c r="D1190" s="42">
        <v>44832.70208333333</v>
      </c>
      <c r="E1190" s="10">
        <v>2022</v>
      </c>
      <c r="F1190" s="10">
        <f t="shared" si="72"/>
        <v>9</v>
      </c>
      <c r="G1190" s="10">
        <f t="shared" si="73"/>
        <v>28</v>
      </c>
      <c r="H1190" s="50">
        <f t="shared" si="74"/>
        <v>0.70208333333333339</v>
      </c>
      <c r="I1190" s="38" t="s">
        <v>37</v>
      </c>
      <c r="J1190" s="38" t="s">
        <v>39</v>
      </c>
      <c r="K1190" s="36">
        <v>12320</v>
      </c>
      <c r="L1190" s="39">
        <v>44837.577638888892</v>
      </c>
      <c r="M1190" s="38" t="s">
        <v>4446</v>
      </c>
      <c r="N1190" s="38" t="s">
        <v>45</v>
      </c>
      <c r="O1190" s="39">
        <v>44832.703680555554</v>
      </c>
      <c r="P1190" s="38" t="s">
        <v>40</v>
      </c>
      <c r="Q1190" s="38" t="s">
        <v>56</v>
      </c>
      <c r="R1190" s="36">
        <v>2</v>
      </c>
      <c r="S1190" s="38" t="s">
        <v>738</v>
      </c>
      <c r="T1190" s="36">
        <v>1</v>
      </c>
      <c r="U1190" s="38" t="s">
        <v>41</v>
      </c>
      <c r="V1190" s="36">
        <v>6241</v>
      </c>
      <c r="W1190" s="38" t="s">
        <v>3065</v>
      </c>
      <c r="X1190" s="38" t="s">
        <v>3066</v>
      </c>
      <c r="Y1190" s="38" t="s">
        <v>39</v>
      </c>
      <c r="Z1190" s="38" t="s">
        <v>39</v>
      </c>
      <c r="AA1190" s="39"/>
      <c r="AB1190" s="38" t="s">
        <v>614</v>
      </c>
      <c r="AC1190" s="10" t="str">
        <f>VLOOKUP(Data!$AB1190,Name!$B:$F,2,FALSE)</f>
        <v>PMO</v>
      </c>
      <c r="AD1190" s="10" t="str">
        <f>VLOOKUP(Data!$AB1190,Name!$B:$F,3,FALSE)</f>
        <v>CRA</v>
      </c>
      <c r="AE1190" s="10" t="str">
        <f>VLOOKUP(Data!$AB1190,Name!$B:$F,4,FALSE)</f>
        <v>Second tier</v>
      </c>
      <c r="AF1190" s="10" t="str">
        <f>VLOOKUP(Data!$AB1190,Name!$B:$F,5,FALSE)</f>
        <v>Second tier</v>
      </c>
      <c r="AG1190" s="38" t="s">
        <v>47</v>
      </c>
      <c r="AH1190" s="38" t="s">
        <v>160</v>
      </c>
      <c r="AI1190" s="38" t="s">
        <v>920</v>
      </c>
      <c r="AJ1190" s="38" t="s">
        <v>4447</v>
      </c>
      <c r="AK1190" s="38" t="s">
        <v>599</v>
      </c>
      <c r="AL1190" s="43"/>
      <c r="AM1190" s="38" t="s">
        <v>39</v>
      </c>
      <c r="AN1190" s="38" t="s">
        <v>53</v>
      </c>
      <c r="AO1190" s="44">
        <v>0</v>
      </c>
      <c r="AP1190" s="39">
        <v>44834.397083333337</v>
      </c>
      <c r="AQ1190" s="45" t="s">
        <v>56</v>
      </c>
      <c r="AR1190">
        <f t="shared" si="75"/>
        <v>16</v>
      </c>
      <c r="AS1190" s="35">
        <v>0.70208333333333339</v>
      </c>
    </row>
    <row r="1191" spans="1:45" ht="24" customHeight="1">
      <c r="A1191" s="10" t="s">
        <v>35</v>
      </c>
      <c r="B1191" s="10" t="s">
        <v>1527</v>
      </c>
      <c r="C1191" s="42">
        <v>44833.390972222223</v>
      </c>
      <c r="D1191" s="42">
        <v>44832.730555555558</v>
      </c>
      <c r="E1191" s="10">
        <v>2022</v>
      </c>
      <c r="F1191" s="10">
        <f t="shared" si="72"/>
        <v>9</v>
      </c>
      <c r="G1191" s="10">
        <f t="shared" si="73"/>
        <v>28</v>
      </c>
      <c r="H1191" s="50">
        <f t="shared" si="74"/>
        <v>0.73055555555555562</v>
      </c>
      <c r="I1191" s="40" t="s">
        <v>37</v>
      </c>
      <c r="J1191" s="40" t="s">
        <v>4448</v>
      </c>
      <c r="K1191" s="37">
        <v>12321</v>
      </c>
      <c r="L1191" s="41">
        <v>44845.333611111113</v>
      </c>
      <c r="M1191" s="40" t="s">
        <v>4449</v>
      </c>
      <c r="N1191" s="40" t="s">
        <v>45</v>
      </c>
      <c r="O1191" s="41">
        <v>44833.390682870369</v>
      </c>
      <c r="P1191" s="40" t="s">
        <v>40</v>
      </c>
      <c r="Q1191" s="40" t="s">
        <v>56</v>
      </c>
      <c r="R1191" s="37">
        <v>1</v>
      </c>
      <c r="S1191" s="40" t="s">
        <v>135</v>
      </c>
      <c r="T1191" s="37">
        <v>1</v>
      </c>
      <c r="U1191" s="40" t="s">
        <v>56</v>
      </c>
      <c r="V1191" s="37">
        <v>962945161</v>
      </c>
      <c r="W1191" s="40" t="s">
        <v>4450</v>
      </c>
      <c r="X1191" s="40" t="s">
        <v>4451</v>
      </c>
      <c r="Y1191" s="40" t="s">
        <v>45</v>
      </c>
      <c r="Z1191" s="40" t="s">
        <v>748</v>
      </c>
      <c r="AA1191" s="41">
        <v>44833.391076388885</v>
      </c>
      <c r="AB1191" s="40" t="s">
        <v>110</v>
      </c>
      <c r="AC1191" s="10" t="str">
        <f>VLOOKUP(Data!$AB1191,Name!$B:$F,2,FALSE)</f>
        <v>E-sarabun</v>
      </c>
      <c r="AD1191" s="10" t="str">
        <f>VLOOKUP(Data!$AB1191,Name!$B:$F,3,FALSE)</f>
        <v>CRA</v>
      </c>
      <c r="AE1191" s="10" t="str">
        <f>VLOOKUP(Data!$AB1191,Name!$B:$F,4,FALSE)</f>
        <v>Second tier</v>
      </c>
      <c r="AF1191" s="10" t="str">
        <f>VLOOKUP(Data!$AB1191,Name!$B:$F,5,FALSE)</f>
        <v>Second tier</v>
      </c>
      <c r="AG1191" s="40" t="s">
        <v>47</v>
      </c>
      <c r="AH1191" s="40" t="s">
        <v>48</v>
      </c>
      <c r="AI1191" s="40" t="s">
        <v>97</v>
      </c>
      <c r="AJ1191" s="40" t="s">
        <v>4452</v>
      </c>
      <c r="AK1191" s="40" t="s">
        <v>1535</v>
      </c>
      <c r="AL1191" s="46"/>
      <c r="AM1191" s="40" t="s">
        <v>39</v>
      </c>
      <c r="AN1191" s="40" t="s">
        <v>53</v>
      </c>
      <c r="AO1191" s="47">
        <v>0</v>
      </c>
      <c r="AP1191" s="41">
        <v>44833.391076388885</v>
      </c>
      <c r="AQ1191" s="48" t="s">
        <v>56</v>
      </c>
      <c r="AR1191">
        <f t="shared" si="75"/>
        <v>17</v>
      </c>
      <c r="AS1191" s="35">
        <v>0.73055555555555562</v>
      </c>
    </row>
    <row r="1192" spans="1:45" ht="24" hidden="1" customHeight="1">
      <c r="A1192" s="10" t="s">
        <v>35</v>
      </c>
      <c r="B1192" s="10" t="s">
        <v>36</v>
      </c>
      <c r="C1192" s="42">
        <v>44835.73333333333</v>
      </c>
      <c r="D1192" s="42">
        <v>44832.826388888891</v>
      </c>
      <c r="E1192" s="10">
        <v>2022</v>
      </c>
      <c r="F1192" s="10">
        <f t="shared" si="72"/>
        <v>9</v>
      </c>
      <c r="G1192" s="10">
        <f t="shared" si="73"/>
        <v>28</v>
      </c>
      <c r="H1192" s="50">
        <f t="shared" si="74"/>
        <v>0.82638888888888884</v>
      </c>
      <c r="I1192" s="38" t="s">
        <v>37</v>
      </c>
      <c r="J1192" s="38" t="s">
        <v>4453</v>
      </c>
      <c r="K1192" s="36">
        <v>12322</v>
      </c>
      <c r="L1192" s="39">
        <v>44846.708333333336</v>
      </c>
      <c r="M1192" s="38" t="s">
        <v>4454</v>
      </c>
      <c r="N1192" s="38" t="s">
        <v>45</v>
      </c>
      <c r="O1192" s="39">
        <v>44833.360995370371</v>
      </c>
      <c r="P1192" s="38" t="s">
        <v>40</v>
      </c>
      <c r="Q1192" s="38" t="s">
        <v>56</v>
      </c>
      <c r="R1192" s="36">
        <v>1</v>
      </c>
      <c r="S1192" s="38" t="s">
        <v>42</v>
      </c>
      <c r="T1192" s="36">
        <v>1</v>
      </c>
      <c r="U1192" s="38" t="s">
        <v>56</v>
      </c>
      <c r="V1192" s="36">
        <v>6260</v>
      </c>
      <c r="W1192" s="38" t="s">
        <v>408</v>
      </c>
      <c r="X1192" s="38" t="s">
        <v>409</v>
      </c>
      <c r="Y1192" s="38" t="s">
        <v>45</v>
      </c>
      <c r="Z1192" s="38" t="s">
        <v>38</v>
      </c>
      <c r="AA1192" s="39">
        <v>44833.703414351854</v>
      </c>
      <c r="AB1192" s="38" t="s">
        <v>89</v>
      </c>
      <c r="AC1192" s="10" t="str">
        <f>VLOOKUP(Data!$AB1192,Name!$B:$F,2,FALSE)</f>
        <v>IT Support</v>
      </c>
      <c r="AD1192" s="10" t="str">
        <f>VLOOKUP(Data!$AB1192,Name!$B:$F,3,FALSE)</f>
        <v>Point IT</v>
      </c>
      <c r="AE1192" s="10" t="str">
        <f>VLOOKUP(Data!$AB1192,Name!$B:$F,4,FALSE)</f>
        <v>Second tier</v>
      </c>
      <c r="AF1192" s="10" t="str">
        <f>VLOOKUP(Data!$AB1192,Name!$B:$F,5,FALSE)</f>
        <v>Onsite</v>
      </c>
      <c r="AG1192" s="38" t="s">
        <v>47</v>
      </c>
      <c r="AH1192" s="38" t="s">
        <v>48</v>
      </c>
      <c r="AI1192" s="38" t="s">
        <v>118</v>
      </c>
      <c r="AJ1192" s="38" t="s">
        <v>4455</v>
      </c>
      <c r="AK1192" s="38" t="s">
        <v>570</v>
      </c>
      <c r="AL1192" s="43"/>
      <c r="AM1192" s="38" t="s">
        <v>39</v>
      </c>
      <c r="AN1192" s="38" t="s">
        <v>50</v>
      </c>
      <c r="AO1192" s="44">
        <v>0</v>
      </c>
      <c r="AP1192" s="39">
        <v>44835.733634259261</v>
      </c>
      <c r="AQ1192" s="45" t="s">
        <v>56</v>
      </c>
      <c r="AR1192">
        <f t="shared" si="75"/>
        <v>19</v>
      </c>
      <c r="AS1192" s="35">
        <v>0.82638888888888884</v>
      </c>
    </row>
    <row r="1193" spans="1:45" ht="24" hidden="1" customHeight="1">
      <c r="A1193" s="10" t="s">
        <v>35</v>
      </c>
      <c r="B1193" s="10" t="s">
        <v>178</v>
      </c>
      <c r="C1193" s="42">
        <v>44836.399305555555</v>
      </c>
      <c r="D1193" s="42">
        <v>44833.313194444447</v>
      </c>
      <c r="E1193" s="10">
        <v>2022</v>
      </c>
      <c r="F1193" s="10">
        <f t="shared" si="72"/>
        <v>9</v>
      </c>
      <c r="G1193" s="10">
        <f t="shared" si="73"/>
        <v>29</v>
      </c>
      <c r="H1193" s="50">
        <f t="shared" si="74"/>
        <v>0.31319444444444444</v>
      </c>
      <c r="I1193" s="40" t="s">
        <v>37</v>
      </c>
      <c r="J1193" s="40" t="s">
        <v>4456</v>
      </c>
      <c r="K1193" s="37">
        <v>12323</v>
      </c>
      <c r="L1193" s="41">
        <v>44846.425000000003</v>
      </c>
      <c r="M1193" s="40" t="s">
        <v>38</v>
      </c>
      <c r="N1193" s="40" t="s">
        <v>39</v>
      </c>
      <c r="O1193" s="41"/>
      <c r="P1193" s="40" t="s">
        <v>40</v>
      </c>
      <c r="Q1193" s="40" t="s">
        <v>56</v>
      </c>
      <c r="R1193" s="37">
        <v>3</v>
      </c>
      <c r="S1193" s="40" t="s">
        <v>73</v>
      </c>
      <c r="T1193" s="37">
        <v>0</v>
      </c>
      <c r="U1193" s="40" t="s">
        <v>56</v>
      </c>
      <c r="V1193" s="37">
        <v>859102515</v>
      </c>
      <c r="W1193" s="40" t="s">
        <v>1944</v>
      </c>
      <c r="X1193" s="40" t="s">
        <v>1945</v>
      </c>
      <c r="Y1193" s="40" t="s">
        <v>45</v>
      </c>
      <c r="Z1193" s="40" t="s">
        <v>4457</v>
      </c>
      <c r="AA1193" s="41">
        <v>44834.378032407411</v>
      </c>
      <c r="AB1193" s="40" t="s">
        <v>81</v>
      </c>
      <c r="AC1193" s="10" t="str">
        <f>VLOOKUP(Data!$AB1193,Name!$B:$F,2,FALSE)</f>
        <v>IT Support</v>
      </c>
      <c r="AD1193" s="10" t="str">
        <f>VLOOKUP(Data!$AB1193,Name!$B:$F,3,FALSE)</f>
        <v>Point IT</v>
      </c>
      <c r="AE1193" s="10" t="str">
        <f>VLOOKUP(Data!$AB1193,Name!$B:$F,4,FALSE)</f>
        <v>Second tier</v>
      </c>
      <c r="AF1193" s="10" t="str">
        <f>VLOOKUP(Data!$AB1193,Name!$B:$F,5,FALSE)</f>
        <v>Onsite</v>
      </c>
      <c r="AG1193" s="40" t="s">
        <v>47</v>
      </c>
      <c r="AH1193" s="40" t="s">
        <v>48</v>
      </c>
      <c r="AI1193" s="40" t="s">
        <v>182</v>
      </c>
      <c r="AJ1193" s="40" t="s">
        <v>4458</v>
      </c>
      <c r="AK1193" s="40" t="s">
        <v>561</v>
      </c>
      <c r="AL1193" s="46"/>
      <c r="AM1193" s="40" t="s">
        <v>4459</v>
      </c>
      <c r="AN1193" s="40" t="s">
        <v>53</v>
      </c>
      <c r="AO1193" s="47">
        <v>0</v>
      </c>
      <c r="AP1193" s="41">
        <v>44836.399618055555</v>
      </c>
      <c r="AQ1193" s="48" t="s">
        <v>56</v>
      </c>
      <c r="AR1193">
        <f t="shared" si="75"/>
        <v>7</v>
      </c>
      <c r="AS1193" s="35">
        <v>0.31319444444444444</v>
      </c>
    </row>
    <row r="1194" spans="1:45" ht="24" hidden="1" customHeight="1">
      <c r="A1194" s="10" t="s">
        <v>35</v>
      </c>
      <c r="B1194" s="10" t="s">
        <v>36</v>
      </c>
      <c r="C1194" s="42">
        <v>44833.59097222222</v>
      </c>
      <c r="D1194" s="42">
        <v>44833.313194444447</v>
      </c>
      <c r="E1194" s="10">
        <v>2022</v>
      </c>
      <c r="F1194" s="10">
        <f t="shared" si="72"/>
        <v>9</v>
      </c>
      <c r="G1194" s="10">
        <f t="shared" si="73"/>
        <v>29</v>
      </c>
      <c r="H1194" s="50">
        <f t="shared" si="74"/>
        <v>0.31319444444444444</v>
      </c>
      <c r="I1194" s="38" t="s">
        <v>37</v>
      </c>
      <c r="J1194" s="38" t="s">
        <v>4460</v>
      </c>
      <c r="K1194" s="36">
        <v>12324</v>
      </c>
      <c r="L1194" s="39">
        <v>44845.591377314813</v>
      </c>
      <c r="M1194" s="38" t="s">
        <v>38</v>
      </c>
      <c r="N1194" s="38" t="s">
        <v>39</v>
      </c>
      <c r="O1194" s="39"/>
      <c r="P1194" s="38" t="s">
        <v>40</v>
      </c>
      <c r="Q1194" s="38" t="s">
        <v>56</v>
      </c>
      <c r="R1194" s="36">
        <v>1</v>
      </c>
      <c r="S1194" s="38" t="s">
        <v>127</v>
      </c>
      <c r="T1194" s="36">
        <v>0</v>
      </c>
      <c r="U1194" s="38" t="s">
        <v>56</v>
      </c>
      <c r="V1194" s="36">
        <v>6079</v>
      </c>
      <c r="W1194" s="38" t="s">
        <v>4461</v>
      </c>
      <c r="X1194" s="38" t="s">
        <v>4462</v>
      </c>
      <c r="Y1194" s="38" t="s">
        <v>45</v>
      </c>
      <c r="Z1194" s="38" t="s">
        <v>38</v>
      </c>
      <c r="AA1194" s="39">
        <v>44833.322835648149</v>
      </c>
      <c r="AB1194" s="38" t="s">
        <v>85</v>
      </c>
      <c r="AC1194" s="10" t="str">
        <f>VLOOKUP(Data!$AB1194,Name!$B:$F,2,FALSE)</f>
        <v>IT Support</v>
      </c>
      <c r="AD1194" s="10" t="str">
        <f>VLOOKUP(Data!$AB1194,Name!$B:$F,3,FALSE)</f>
        <v>Point IT</v>
      </c>
      <c r="AE1194" s="10" t="str">
        <f>VLOOKUP(Data!$AB1194,Name!$B:$F,4,FALSE)</f>
        <v>Second tier</v>
      </c>
      <c r="AF1194" s="10" t="str">
        <f>VLOOKUP(Data!$AB1194,Name!$B:$F,5,FALSE)</f>
        <v>Onsite</v>
      </c>
      <c r="AG1194" s="38" t="s">
        <v>52</v>
      </c>
      <c r="AH1194" s="38" t="s">
        <v>48</v>
      </c>
      <c r="AI1194" s="38" t="s">
        <v>674</v>
      </c>
      <c r="AJ1194" s="38" t="s">
        <v>4463</v>
      </c>
      <c r="AK1194" s="38" t="s">
        <v>557</v>
      </c>
      <c r="AL1194" s="43"/>
      <c r="AM1194" s="38" t="s">
        <v>39</v>
      </c>
      <c r="AN1194" s="38" t="s">
        <v>50</v>
      </c>
      <c r="AO1194" s="44">
        <v>0</v>
      </c>
      <c r="AP1194" s="39">
        <v>44833.591377314813</v>
      </c>
      <c r="AQ1194" s="45" t="s">
        <v>41</v>
      </c>
      <c r="AR1194">
        <f t="shared" si="75"/>
        <v>7</v>
      </c>
      <c r="AS1194" s="35">
        <v>0.31319444444444444</v>
      </c>
    </row>
    <row r="1195" spans="1:45" ht="24" hidden="1" customHeight="1">
      <c r="A1195" s="10" t="s">
        <v>35</v>
      </c>
      <c r="B1195" s="10" t="s">
        <v>36</v>
      </c>
      <c r="C1195" s="42">
        <v>44833.591666666667</v>
      </c>
      <c r="D1195" s="42">
        <v>44833.334722222222</v>
      </c>
      <c r="E1195" s="10">
        <v>2022</v>
      </c>
      <c r="F1195" s="10">
        <f t="shared" si="72"/>
        <v>9</v>
      </c>
      <c r="G1195" s="10">
        <f t="shared" si="73"/>
        <v>29</v>
      </c>
      <c r="H1195" s="50">
        <f t="shared" si="74"/>
        <v>0.3347222222222222</v>
      </c>
      <c r="I1195" s="40" t="s">
        <v>37</v>
      </c>
      <c r="J1195" s="40" t="s">
        <v>4464</v>
      </c>
      <c r="K1195" s="37">
        <v>12325</v>
      </c>
      <c r="L1195" s="41">
        <v>44845.503680555557</v>
      </c>
      <c r="M1195" s="40" t="s">
        <v>38</v>
      </c>
      <c r="N1195" s="40" t="s">
        <v>39</v>
      </c>
      <c r="O1195" s="41"/>
      <c r="P1195" s="40" t="s">
        <v>40</v>
      </c>
      <c r="Q1195" s="40" t="s">
        <v>56</v>
      </c>
      <c r="R1195" s="37">
        <v>1</v>
      </c>
      <c r="S1195" s="40" t="s">
        <v>127</v>
      </c>
      <c r="T1195" s="37">
        <v>0</v>
      </c>
      <c r="U1195" s="40" t="s">
        <v>56</v>
      </c>
      <c r="V1195" s="37">
        <v>5606</v>
      </c>
      <c r="W1195" s="40" t="s">
        <v>4465</v>
      </c>
      <c r="X1195" s="40" t="s">
        <v>4466</v>
      </c>
      <c r="Y1195" s="40" t="s">
        <v>45</v>
      </c>
      <c r="Z1195" s="40" t="s">
        <v>4467</v>
      </c>
      <c r="AA1195" s="41">
        <v>44833.423981481479</v>
      </c>
      <c r="AB1195" s="40" t="s">
        <v>151</v>
      </c>
      <c r="AC1195" s="10" t="str">
        <f>VLOOKUP(Data!$AB1195,Name!$B:$F,2,FALSE)</f>
        <v>IT Support</v>
      </c>
      <c r="AD1195" s="10" t="str">
        <f>VLOOKUP(Data!$AB1195,Name!$B:$F,3,FALSE)</f>
        <v>Point IT</v>
      </c>
      <c r="AE1195" s="10" t="str">
        <f>VLOOKUP(Data!$AB1195,Name!$B:$F,4,FALSE)</f>
        <v>Second tier</v>
      </c>
      <c r="AF1195" s="10" t="str">
        <f>VLOOKUP(Data!$AB1195,Name!$B:$F,5,FALSE)</f>
        <v>Onsite</v>
      </c>
      <c r="AG1195" s="40" t="s">
        <v>52</v>
      </c>
      <c r="AH1195" s="40" t="s">
        <v>48</v>
      </c>
      <c r="AI1195" s="40" t="s">
        <v>49</v>
      </c>
      <c r="AJ1195" s="40" t="s">
        <v>4468</v>
      </c>
      <c r="AK1195" s="40" t="s">
        <v>265</v>
      </c>
      <c r="AL1195" s="46">
        <v>44686</v>
      </c>
      <c r="AM1195" s="40" t="s">
        <v>39</v>
      </c>
      <c r="AN1195" s="40" t="s">
        <v>50</v>
      </c>
      <c r="AO1195" s="47">
        <v>0</v>
      </c>
      <c r="AP1195" s="41">
        <v>44834.607025462959</v>
      </c>
      <c r="AQ1195" s="48" t="s">
        <v>56</v>
      </c>
      <c r="AR1195">
        <f t="shared" si="75"/>
        <v>8</v>
      </c>
      <c r="AS1195" s="35">
        <v>0.3347222222222222</v>
      </c>
    </row>
    <row r="1196" spans="1:45" ht="24" customHeight="1">
      <c r="A1196" s="10" t="s">
        <v>35</v>
      </c>
      <c r="B1196" s="10" t="s">
        <v>1527</v>
      </c>
      <c r="C1196" s="10"/>
      <c r="D1196" s="42">
        <v>44833.34652777778</v>
      </c>
      <c r="E1196" s="10">
        <v>2022</v>
      </c>
      <c r="F1196" s="10">
        <f t="shared" si="72"/>
        <v>9</v>
      </c>
      <c r="G1196" s="10">
        <f t="shared" si="73"/>
        <v>29</v>
      </c>
      <c r="H1196" s="50">
        <f t="shared" si="74"/>
        <v>0.34652777777777777</v>
      </c>
      <c r="I1196" s="38" t="s">
        <v>37</v>
      </c>
      <c r="J1196" s="38" t="s">
        <v>4469</v>
      </c>
      <c r="K1196" s="36">
        <v>12326</v>
      </c>
      <c r="L1196" s="39">
        <v>44845.347511574073</v>
      </c>
      <c r="M1196" s="38" t="s">
        <v>38</v>
      </c>
      <c r="N1196" s="38" t="s">
        <v>39</v>
      </c>
      <c r="O1196" s="39"/>
      <c r="P1196" s="38" t="s">
        <v>40</v>
      </c>
      <c r="Q1196" s="38" t="s">
        <v>56</v>
      </c>
      <c r="R1196" s="36">
        <v>1</v>
      </c>
      <c r="S1196" s="38" t="s">
        <v>202</v>
      </c>
      <c r="T1196" s="36">
        <v>0</v>
      </c>
      <c r="U1196" s="38" t="s">
        <v>56</v>
      </c>
      <c r="V1196" s="36">
        <v>8229</v>
      </c>
      <c r="W1196" s="38" t="s">
        <v>778</v>
      </c>
      <c r="X1196" s="38" t="s">
        <v>779</v>
      </c>
      <c r="Y1196" s="38" t="s">
        <v>39</v>
      </c>
      <c r="Z1196" s="38" t="s">
        <v>39</v>
      </c>
      <c r="AA1196" s="39"/>
      <c r="AB1196" s="38" t="s">
        <v>560</v>
      </c>
      <c r="AC1196" s="10" t="str">
        <f>VLOOKUP(Data!$AB1196,Name!$B:$F,2,FALSE)</f>
        <v>Application Support</v>
      </c>
      <c r="AD1196" s="10" t="str">
        <f>VLOOKUP(Data!$AB1196,Name!$B:$F,3,FALSE)</f>
        <v>CRA</v>
      </c>
      <c r="AE1196" s="10" t="str">
        <f>VLOOKUP(Data!$AB1196,Name!$B:$F,4,FALSE)</f>
        <v>Second tier</v>
      </c>
      <c r="AF1196" s="10" t="str">
        <f>VLOOKUP(Data!$AB1196,Name!$B:$F,5,FALSE)</f>
        <v>Second tier</v>
      </c>
      <c r="AG1196" s="38" t="s">
        <v>47</v>
      </c>
      <c r="AH1196" s="38" t="s">
        <v>160</v>
      </c>
      <c r="AI1196" s="38" t="s">
        <v>733</v>
      </c>
      <c r="AJ1196" s="38" t="s">
        <v>4470</v>
      </c>
      <c r="AK1196" s="38" t="s">
        <v>561</v>
      </c>
      <c r="AL1196" s="43"/>
      <c r="AM1196" s="38" t="s">
        <v>39</v>
      </c>
      <c r="AN1196" s="38" t="s">
        <v>53</v>
      </c>
      <c r="AO1196" s="44">
        <v>0</v>
      </c>
      <c r="AP1196" s="39">
        <v>44833.380150462966</v>
      </c>
      <c r="AQ1196" s="45" t="s">
        <v>56</v>
      </c>
      <c r="AR1196">
        <f t="shared" si="75"/>
        <v>8</v>
      </c>
      <c r="AS1196" s="35">
        <v>0.34652777777777777</v>
      </c>
    </row>
    <row r="1197" spans="1:45" ht="24" customHeight="1">
      <c r="A1197" s="10" t="s">
        <v>35</v>
      </c>
      <c r="B1197" s="10" t="s">
        <v>1527</v>
      </c>
      <c r="C1197" s="42">
        <v>44833.354861111111</v>
      </c>
      <c r="D1197" s="42">
        <v>44833.350694444445</v>
      </c>
      <c r="E1197" s="10">
        <v>2022</v>
      </c>
      <c r="F1197" s="10">
        <f t="shared" si="72"/>
        <v>9</v>
      </c>
      <c r="G1197" s="10">
        <f t="shared" si="73"/>
        <v>29</v>
      </c>
      <c r="H1197" s="50">
        <f t="shared" si="74"/>
        <v>0.35069444444444442</v>
      </c>
      <c r="I1197" s="40" t="s">
        <v>37</v>
      </c>
      <c r="J1197" s="40" t="s">
        <v>4471</v>
      </c>
      <c r="K1197" s="37">
        <v>12327</v>
      </c>
      <c r="L1197" s="41">
        <v>44845.351041666669</v>
      </c>
      <c r="M1197" s="40" t="s">
        <v>38</v>
      </c>
      <c r="N1197" s="40" t="s">
        <v>39</v>
      </c>
      <c r="O1197" s="41"/>
      <c r="P1197" s="40" t="s">
        <v>40</v>
      </c>
      <c r="Q1197" s="40" t="s">
        <v>56</v>
      </c>
      <c r="R1197" s="37">
        <v>1</v>
      </c>
      <c r="S1197" s="40" t="s">
        <v>104</v>
      </c>
      <c r="T1197" s="37">
        <v>0</v>
      </c>
      <c r="U1197" s="40" t="s">
        <v>56</v>
      </c>
      <c r="V1197" s="37">
        <v>909838512</v>
      </c>
      <c r="W1197" s="40" t="s">
        <v>1737</v>
      </c>
      <c r="X1197" s="40" t="s">
        <v>1738</v>
      </c>
      <c r="Y1197" s="40" t="s">
        <v>45</v>
      </c>
      <c r="Z1197" s="40" t="s">
        <v>4472</v>
      </c>
      <c r="AA1197" s="41">
        <v>44833.35527777778</v>
      </c>
      <c r="AB1197" s="40" t="s">
        <v>184</v>
      </c>
      <c r="AC1197" s="10" t="str">
        <f>VLOOKUP(Data!$AB1197,Name!$B:$F,2,FALSE)</f>
        <v>IT Support</v>
      </c>
      <c r="AD1197" s="10" t="str">
        <f>VLOOKUP(Data!$AB1197,Name!$B:$F,3,FALSE)</f>
        <v>Point IT</v>
      </c>
      <c r="AE1197" s="10" t="str">
        <f>VLOOKUP(Data!$AB1197,Name!$B:$F,4,FALSE)</f>
        <v>Frist tier</v>
      </c>
      <c r="AF1197" s="10" t="str">
        <f>VLOOKUP(Data!$AB1197,Name!$B:$F,5,FALSE)</f>
        <v>Frist tier</v>
      </c>
      <c r="AG1197" s="40" t="s">
        <v>47</v>
      </c>
      <c r="AH1197" s="40" t="s">
        <v>48</v>
      </c>
      <c r="AI1197" s="40" t="s">
        <v>455</v>
      </c>
      <c r="AJ1197" s="40" t="s">
        <v>4473</v>
      </c>
      <c r="AK1197" s="40" t="s">
        <v>1297</v>
      </c>
      <c r="AL1197" s="46"/>
      <c r="AM1197" s="40" t="s">
        <v>39</v>
      </c>
      <c r="AN1197" s="40" t="s">
        <v>50</v>
      </c>
      <c r="AO1197" s="47">
        <v>0</v>
      </c>
      <c r="AP1197" s="41">
        <v>44833.35527777778</v>
      </c>
      <c r="AQ1197" s="48" t="s">
        <v>56</v>
      </c>
      <c r="AR1197">
        <f t="shared" si="75"/>
        <v>8</v>
      </c>
      <c r="AS1197" s="35">
        <v>0.35069444444444442</v>
      </c>
    </row>
    <row r="1198" spans="1:45" ht="24" hidden="1" customHeight="1">
      <c r="A1198" s="10" t="s">
        <v>35</v>
      </c>
      <c r="B1198" s="10" t="s">
        <v>171</v>
      </c>
      <c r="C1198" s="42">
        <v>44833.646527777775</v>
      </c>
      <c r="D1198" s="42">
        <v>44833.352777777778</v>
      </c>
      <c r="E1198" s="10">
        <v>2022</v>
      </c>
      <c r="F1198" s="10">
        <f t="shared" si="72"/>
        <v>9</v>
      </c>
      <c r="G1198" s="10">
        <f t="shared" si="73"/>
        <v>29</v>
      </c>
      <c r="H1198" s="50">
        <f t="shared" si="74"/>
        <v>0.3527777777777778</v>
      </c>
      <c r="I1198" s="38" t="s">
        <v>37</v>
      </c>
      <c r="J1198" s="38" t="s">
        <v>4474</v>
      </c>
      <c r="K1198" s="36">
        <v>12328</v>
      </c>
      <c r="L1198" s="39">
        <v>44845.589675925927</v>
      </c>
      <c r="M1198" s="38" t="s">
        <v>38</v>
      </c>
      <c r="N1198" s="38" t="s">
        <v>39</v>
      </c>
      <c r="O1198" s="39"/>
      <c r="P1198" s="38" t="s">
        <v>40</v>
      </c>
      <c r="Q1198" s="38" t="s">
        <v>56</v>
      </c>
      <c r="R1198" s="36">
        <v>1</v>
      </c>
      <c r="S1198" s="38" t="s">
        <v>42</v>
      </c>
      <c r="T1198" s="36">
        <v>0</v>
      </c>
      <c r="U1198" s="38" t="s">
        <v>56</v>
      </c>
      <c r="V1198" s="36">
        <v>6570</v>
      </c>
      <c r="W1198" s="38" t="s">
        <v>1317</v>
      </c>
      <c r="X1198" s="38" t="s">
        <v>1318</v>
      </c>
      <c r="Y1198" s="38" t="s">
        <v>45</v>
      </c>
      <c r="Z1198" s="38" t="s">
        <v>4475</v>
      </c>
      <c r="AA1198" s="39">
        <v>44833.644571759258</v>
      </c>
      <c r="AB1198" s="38" t="s">
        <v>149</v>
      </c>
      <c r="AC1198" s="10" t="str">
        <f>VLOOKUP(Data!$AB1198,Name!$B:$F,2,FALSE)</f>
        <v>Application Support</v>
      </c>
      <c r="AD1198" s="10" t="str">
        <f>VLOOKUP(Data!$AB1198,Name!$B:$F,3,FALSE)</f>
        <v>CRA</v>
      </c>
      <c r="AE1198" s="10" t="str">
        <f>VLOOKUP(Data!$AB1198,Name!$B:$F,4,FALSE)</f>
        <v>Second tier</v>
      </c>
      <c r="AF1198" s="10" t="str">
        <f>VLOOKUP(Data!$AB1198,Name!$B:$F,5,FALSE)</f>
        <v>Second tier</v>
      </c>
      <c r="AG1198" s="38" t="s">
        <v>47</v>
      </c>
      <c r="AH1198" s="38" t="s">
        <v>48</v>
      </c>
      <c r="AI1198" s="38" t="s">
        <v>220</v>
      </c>
      <c r="AJ1198" s="38" t="s">
        <v>4476</v>
      </c>
      <c r="AK1198" s="38" t="s">
        <v>1321</v>
      </c>
      <c r="AL1198" s="43">
        <v>44686</v>
      </c>
      <c r="AM1198" s="38" t="s">
        <v>39</v>
      </c>
      <c r="AN1198" s="38" t="s">
        <v>50</v>
      </c>
      <c r="AO1198" s="44">
        <v>0</v>
      </c>
      <c r="AP1198" s="39">
        <v>44833.65834490741</v>
      </c>
      <c r="AQ1198" s="45" t="s">
        <v>56</v>
      </c>
      <c r="AR1198">
        <f t="shared" si="75"/>
        <v>8</v>
      </c>
      <c r="AS1198" s="35">
        <v>0.3527777777777778</v>
      </c>
    </row>
    <row r="1199" spans="1:45" ht="24" hidden="1" customHeight="1">
      <c r="A1199" s="10" t="s">
        <v>35</v>
      </c>
      <c r="B1199" s="10" t="s">
        <v>36</v>
      </c>
      <c r="C1199" s="42">
        <v>44833.592361111114</v>
      </c>
      <c r="D1199" s="42">
        <v>44833.359722222223</v>
      </c>
      <c r="E1199" s="10">
        <v>2022</v>
      </c>
      <c r="F1199" s="10">
        <f t="shared" si="72"/>
        <v>9</v>
      </c>
      <c r="G1199" s="10">
        <f t="shared" si="73"/>
        <v>29</v>
      </c>
      <c r="H1199" s="50">
        <f t="shared" si="74"/>
        <v>0.35972222222222222</v>
      </c>
      <c r="I1199" s="40" t="s">
        <v>37</v>
      </c>
      <c r="J1199" s="40" t="s">
        <v>4477</v>
      </c>
      <c r="K1199" s="37">
        <v>12329</v>
      </c>
      <c r="L1199" s="41">
        <v>44845.575949074075</v>
      </c>
      <c r="M1199" s="40" t="s">
        <v>38</v>
      </c>
      <c r="N1199" s="40" t="s">
        <v>39</v>
      </c>
      <c r="O1199" s="41"/>
      <c r="P1199" s="40" t="s">
        <v>40</v>
      </c>
      <c r="Q1199" s="40" t="s">
        <v>56</v>
      </c>
      <c r="R1199" s="37">
        <v>1</v>
      </c>
      <c r="S1199" s="40" t="s">
        <v>42</v>
      </c>
      <c r="T1199" s="37">
        <v>0</v>
      </c>
      <c r="U1199" s="40" t="s">
        <v>56</v>
      </c>
      <c r="V1199" s="37">
        <v>8472</v>
      </c>
      <c r="W1199" s="40" t="s">
        <v>2493</v>
      </c>
      <c r="X1199" s="40" t="s">
        <v>2494</v>
      </c>
      <c r="Y1199" s="40" t="s">
        <v>45</v>
      </c>
      <c r="Z1199" s="40" t="s">
        <v>1102</v>
      </c>
      <c r="AA1199" s="41">
        <v>44833.376828703702</v>
      </c>
      <c r="AB1199" s="40" t="s">
        <v>81</v>
      </c>
      <c r="AC1199" s="10" t="str">
        <f>VLOOKUP(Data!$AB1199,Name!$B:$F,2,FALSE)</f>
        <v>IT Support</v>
      </c>
      <c r="AD1199" s="10" t="str">
        <f>VLOOKUP(Data!$AB1199,Name!$B:$F,3,FALSE)</f>
        <v>Point IT</v>
      </c>
      <c r="AE1199" s="10" t="str">
        <f>VLOOKUP(Data!$AB1199,Name!$B:$F,4,FALSE)</f>
        <v>Second tier</v>
      </c>
      <c r="AF1199" s="10" t="str">
        <f>VLOOKUP(Data!$AB1199,Name!$B:$F,5,FALSE)</f>
        <v>Onsite</v>
      </c>
      <c r="AG1199" s="40" t="s">
        <v>47</v>
      </c>
      <c r="AH1199" s="40" t="s">
        <v>48</v>
      </c>
      <c r="AI1199" s="40" t="s">
        <v>118</v>
      </c>
      <c r="AJ1199" s="40" t="s">
        <v>4478</v>
      </c>
      <c r="AK1199" s="40" t="s">
        <v>717</v>
      </c>
      <c r="AL1199" s="46"/>
      <c r="AM1199" s="40" t="s">
        <v>39</v>
      </c>
      <c r="AN1199" s="40" t="s">
        <v>50</v>
      </c>
      <c r="AO1199" s="47">
        <v>0</v>
      </c>
      <c r="AP1199" s="41">
        <v>44833.592615740738</v>
      </c>
      <c r="AQ1199" s="48" t="s">
        <v>56</v>
      </c>
      <c r="AR1199">
        <f t="shared" si="75"/>
        <v>8</v>
      </c>
      <c r="AS1199" s="35">
        <v>0.35972222222222222</v>
      </c>
    </row>
    <row r="1200" spans="1:45" ht="24" hidden="1" customHeight="1">
      <c r="A1200" s="10" t="s">
        <v>35</v>
      </c>
      <c r="B1200" s="10" t="s">
        <v>73</v>
      </c>
      <c r="C1200" s="42">
        <v>44833.646527777775</v>
      </c>
      <c r="D1200" s="42">
        <v>44833.363194444442</v>
      </c>
      <c r="E1200" s="10">
        <v>2022</v>
      </c>
      <c r="F1200" s="10">
        <f t="shared" si="72"/>
        <v>9</v>
      </c>
      <c r="G1200" s="10">
        <f t="shared" si="73"/>
        <v>29</v>
      </c>
      <c r="H1200" s="50">
        <f t="shared" si="74"/>
        <v>0.36319444444444443</v>
      </c>
      <c r="I1200" s="38" t="s">
        <v>37</v>
      </c>
      <c r="J1200" s="38" t="s">
        <v>4479</v>
      </c>
      <c r="K1200" s="36">
        <v>12330</v>
      </c>
      <c r="L1200" s="39">
        <v>44845.374675925923</v>
      </c>
      <c r="M1200" s="38" t="s">
        <v>3578</v>
      </c>
      <c r="N1200" s="38" t="s">
        <v>45</v>
      </c>
      <c r="O1200" s="39">
        <v>44833.364872685182</v>
      </c>
      <c r="P1200" s="38" t="s">
        <v>40</v>
      </c>
      <c r="Q1200" s="38" t="s">
        <v>56</v>
      </c>
      <c r="R1200" s="36">
        <v>1</v>
      </c>
      <c r="S1200" s="38" t="s">
        <v>42</v>
      </c>
      <c r="T1200" s="36">
        <v>1</v>
      </c>
      <c r="U1200" s="38" t="s">
        <v>56</v>
      </c>
      <c r="V1200" s="36">
        <v>6893</v>
      </c>
      <c r="W1200" s="38" t="s">
        <v>847</v>
      </c>
      <c r="X1200" s="38" t="s">
        <v>848</v>
      </c>
      <c r="Y1200" s="38" t="s">
        <v>45</v>
      </c>
      <c r="Z1200" s="38" t="s">
        <v>4480</v>
      </c>
      <c r="AA1200" s="39">
        <v>44833.636111111111</v>
      </c>
      <c r="AB1200" s="38" t="s">
        <v>51</v>
      </c>
      <c r="AC1200" s="10" t="str">
        <f>VLOOKUP(Data!$AB1200,Name!$B:$F,2,FALSE)</f>
        <v>IT Support</v>
      </c>
      <c r="AD1200" s="10" t="str">
        <f>VLOOKUP(Data!$AB1200,Name!$B:$F,3,FALSE)</f>
        <v>Point IT</v>
      </c>
      <c r="AE1200" s="10" t="str">
        <f>VLOOKUP(Data!$AB1200,Name!$B:$F,4,FALSE)</f>
        <v>Second tier</v>
      </c>
      <c r="AF1200" s="10" t="str">
        <f>VLOOKUP(Data!$AB1200,Name!$B:$F,5,FALSE)</f>
        <v>Onsite</v>
      </c>
      <c r="AG1200" s="38" t="s">
        <v>52</v>
      </c>
      <c r="AH1200" s="38" t="s">
        <v>48</v>
      </c>
      <c r="AI1200" s="38" t="s">
        <v>206</v>
      </c>
      <c r="AJ1200" s="38" t="s">
        <v>4481</v>
      </c>
      <c r="AK1200" s="38" t="s">
        <v>461</v>
      </c>
      <c r="AL1200" s="43"/>
      <c r="AM1200" s="38" t="s">
        <v>39</v>
      </c>
      <c r="AN1200" s="38" t="s">
        <v>50</v>
      </c>
      <c r="AO1200" s="44">
        <v>0</v>
      </c>
      <c r="AP1200" s="39">
        <v>44833.646898148145</v>
      </c>
      <c r="AQ1200" s="45" t="s">
        <v>56</v>
      </c>
      <c r="AR1200">
        <f t="shared" si="75"/>
        <v>8</v>
      </c>
      <c r="AS1200" s="35">
        <v>0.36319444444444443</v>
      </c>
    </row>
    <row r="1201" spans="1:45" ht="24" hidden="1" customHeight="1">
      <c r="A1201" s="10" t="s">
        <v>35</v>
      </c>
      <c r="B1201" s="10" t="s">
        <v>171</v>
      </c>
      <c r="C1201" s="42">
        <v>44833.593055555553</v>
      </c>
      <c r="D1201" s="42">
        <v>44833.368750000001</v>
      </c>
      <c r="E1201" s="10">
        <v>2022</v>
      </c>
      <c r="F1201" s="10">
        <f t="shared" si="72"/>
        <v>9</v>
      </c>
      <c r="G1201" s="10">
        <f t="shared" si="73"/>
        <v>29</v>
      </c>
      <c r="H1201" s="50">
        <f t="shared" si="74"/>
        <v>0.36874999999999997</v>
      </c>
      <c r="I1201" s="40" t="s">
        <v>37</v>
      </c>
      <c r="J1201" s="40" t="s">
        <v>4482</v>
      </c>
      <c r="K1201" s="37">
        <v>12331</v>
      </c>
      <c r="L1201" s="41">
        <v>44845.514016203706</v>
      </c>
      <c r="M1201" s="40" t="s">
        <v>38</v>
      </c>
      <c r="N1201" s="40" t="s">
        <v>39</v>
      </c>
      <c r="O1201" s="41"/>
      <c r="P1201" s="40" t="s">
        <v>40</v>
      </c>
      <c r="Q1201" s="40" t="s">
        <v>56</v>
      </c>
      <c r="R1201" s="37">
        <v>1</v>
      </c>
      <c r="S1201" s="40" t="s">
        <v>42</v>
      </c>
      <c r="T1201" s="37">
        <v>0</v>
      </c>
      <c r="U1201" s="40" t="s">
        <v>56</v>
      </c>
      <c r="V1201" s="37">
        <v>25765720</v>
      </c>
      <c r="W1201" s="40" t="s">
        <v>4483</v>
      </c>
      <c r="X1201" s="40" t="s">
        <v>4484</v>
      </c>
      <c r="Y1201" s="40" t="s">
        <v>45</v>
      </c>
      <c r="Z1201" s="40" t="s">
        <v>4485</v>
      </c>
      <c r="AA1201" s="41">
        <v>44833.448634259257</v>
      </c>
      <c r="AB1201" s="40" t="s">
        <v>46</v>
      </c>
      <c r="AC1201" s="10" t="str">
        <f>VLOOKUP(Data!$AB1201,Name!$B:$F,2,FALSE)</f>
        <v>IT Support</v>
      </c>
      <c r="AD1201" s="10" t="str">
        <f>VLOOKUP(Data!$AB1201,Name!$B:$F,3,FALSE)</f>
        <v>Point IT</v>
      </c>
      <c r="AE1201" s="10" t="str">
        <f>VLOOKUP(Data!$AB1201,Name!$B:$F,4,FALSE)</f>
        <v>Second tier</v>
      </c>
      <c r="AF1201" s="10" t="str">
        <f>VLOOKUP(Data!$AB1201,Name!$B:$F,5,FALSE)</f>
        <v>Onsite</v>
      </c>
      <c r="AG1201" s="40" t="s">
        <v>47</v>
      </c>
      <c r="AH1201" s="40" t="s">
        <v>48</v>
      </c>
      <c r="AI1201" s="40" t="s">
        <v>190</v>
      </c>
      <c r="AJ1201" s="40" t="s">
        <v>4486</v>
      </c>
      <c r="AK1201" s="40" t="s">
        <v>616</v>
      </c>
      <c r="AL1201" s="46"/>
      <c r="AM1201" s="40" t="s">
        <v>39</v>
      </c>
      <c r="AN1201" s="40" t="s">
        <v>50</v>
      </c>
      <c r="AO1201" s="47">
        <v>0</v>
      </c>
      <c r="AP1201" s="41">
        <v>44833.593182870369</v>
      </c>
      <c r="AQ1201" s="48" t="s">
        <v>56</v>
      </c>
      <c r="AR1201">
        <f t="shared" si="75"/>
        <v>8</v>
      </c>
      <c r="AS1201" s="35">
        <v>0.36874999999999997</v>
      </c>
    </row>
    <row r="1202" spans="1:45" ht="24" customHeight="1">
      <c r="A1202" s="10" t="s">
        <v>35</v>
      </c>
      <c r="B1202" s="10" t="s">
        <v>1527</v>
      </c>
      <c r="C1202" s="42">
        <v>44833.650694444441</v>
      </c>
      <c r="D1202" s="42">
        <v>44833.370138888888</v>
      </c>
      <c r="E1202" s="10">
        <v>2022</v>
      </c>
      <c r="F1202" s="10">
        <f t="shared" si="72"/>
        <v>9</v>
      </c>
      <c r="G1202" s="10">
        <f t="shared" si="73"/>
        <v>29</v>
      </c>
      <c r="H1202" s="50">
        <f t="shared" si="74"/>
        <v>0.37013888888888885</v>
      </c>
      <c r="I1202" s="38" t="s">
        <v>37</v>
      </c>
      <c r="J1202" s="38" t="s">
        <v>39</v>
      </c>
      <c r="K1202" s="36">
        <v>12332</v>
      </c>
      <c r="L1202" s="39">
        <v>44837.620625000003</v>
      </c>
      <c r="M1202" s="38" t="s">
        <v>4487</v>
      </c>
      <c r="N1202" s="38" t="s">
        <v>45</v>
      </c>
      <c r="O1202" s="39">
        <v>44833.399409722224</v>
      </c>
      <c r="P1202" s="38" t="s">
        <v>40</v>
      </c>
      <c r="Q1202" s="38" t="s">
        <v>56</v>
      </c>
      <c r="R1202" s="36">
        <v>2</v>
      </c>
      <c r="S1202" s="38" t="s">
        <v>135</v>
      </c>
      <c r="T1202" s="36">
        <v>2</v>
      </c>
      <c r="U1202" s="38" t="s">
        <v>41</v>
      </c>
      <c r="V1202" s="36">
        <v>8692</v>
      </c>
      <c r="W1202" s="38" t="s">
        <v>582</v>
      </c>
      <c r="X1202" s="38" t="s">
        <v>583</v>
      </c>
      <c r="Y1202" s="38" t="s">
        <v>45</v>
      </c>
      <c r="Z1202" s="38" t="s">
        <v>4488</v>
      </c>
      <c r="AA1202" s="39">
        <v>44833.651192129626</v>
      </c>
      <c r="AB1202" s="38" t="s">
        <v>110</v>
      </c>
      <c r="AC1202" s="10" t="str">
        <f>VLOOKUP(Data!$AB1202,Name!$B:$F,2,FALSE)</f>
        <v>E-sarabun</v>
      </c>
      <c r="AD1202" s="10" t="str">
        <f>VLOOKUP(Data!$AB1202,Name!$B:$F,3,FALSE)</f>
        <v>CRA</v>
      </c>
      <c r="AE1202" s="10" t="str">
        <f>VLOOKUP(Data!$AB1202,Name!$B:$F,4,FALSE)</f>
        <v>Second tier</v>
      </c>
      <c r="AF1202" s="10" t="str">
        <f>VLOOKUP(Data!$AB1202,Name!$B:$F,5,FALSE)</f>
        <v>Second tier</v>
      </c>
      <c r="AG1202" s="38" t="s">
        <v>47</v>
      </c>
      <c r="AH1202" s="38" t="s">
        <v>48</v>
      </c>
      <c r="AI1202" s="38" t="s">
        <v>97</v>
      </c>
      <c r="AJ1202" s="38" t="s">
        <v>4489</v>
      </c>
      <c r="AK1202" s="38" t="s">
        <v>1237</v>
      </c>
      <c r="AL1202" s="43"/>
      <c r="AM1202" s="38" t="s">
        <v>39</v>
      </c>
      <c r="AN1202" s="38" t="s">
        <v>53</v>
      </c>
      <c r="AO1202" s="44">
        <v>0</v>
      </c>
      <c r="AP1202" s="39">
        <v>44833.651192129626</v>
      </c>
      <c r="AQ1202" s="45" t="s">
        <v>56</v>
      </c>
      <c r="AR1202">
        <f t="shared" si="75"/>
        <v>8</v>
      </c>
      <c r="AS1202" s="35">
        <v>0.37013888888888885</v>
      </c>
    </row>
    <row r="1203" spans="1:45" ht="24" hidden="1" customHeight="1">
      <c r="A1203" s="10" t="s">
        <v>35</v>
      </c>
      <c r="B1203" s="10" t="s">
        <v>36</v>
      </c>
      <c r="C1203" s="42">
        <v>44833.692361111112</v>
      </c>
      <c r="D1203" s="42">
        <v>44833.373611111114</v>
      </c>
      <c r="E1203" s="10">
        <v>2022</v>
      </c>
      <c r="F1203" s="10">
        <f t="shared" si="72"/>
        <v>9</v>
      </c>
      <c r="G1203" s="10">
        <f t="shared" si="73"/>
        <v>29</v>
      </c>
      <c r="H1203" s="50">
        <f t="shared" si="74"/>
        <v>0.37361111111111112</v>
      </c>
      <c r="I1203" s="40" t="s">
        <v>37</v>
      </c>
      <c r="J1203" s="40" t="s">
        <v>4490</v>
      </c>
      <c r="K1203" s="37">
        <v>12333</v>
      </c>
      <c r="L1203" s="41">
        <v>44845.377662037034</v>
      </c>
      <c r="M1203" s="40" t="s">
        <v>38</v>
      </c>
      <c r="N1203" s="40" t="s">
        <v>39</v>
      </c>
      <c r="O1203" s="41"/>
      <c r="P1203" s="40" t="s">
        <v>40</v>
      </c>
      <c r="Q1203" s="40" t="s">
        <v>56</v>
      </c>
      <c r="R1203" s="37">
        <v>1</v>
      </c>
      <c r="S1203" s="40" t="s">
        <v>127</v>
      </c>
      <c r="T1203" s="37">
        <v>0</v>
      </c>
      <c r="U1203" s="40" t="s">
        <v>56</v>
      </c>
      <c r="V1203" s="37">
        <v>6079</v>
      </c>
      <c r="W1203" s="40" t="s">
        <v>78</v>
      </c>
      <c r="X1203" s="40" t="s">
        <v>79</v>
      </c>
      <c r="Y1203" s="40" t="s">
        <v>45</v>
      </c>
      <c r="Z1203" s="40" t="s">
        <v>4491</v>
      </c>
      <c r="AA1203" s="41">
        <v>44833.689444444448</v>
      </c>
      <c r="AB1203" s="40" t="s">
        <v>67</v>
      </c>
      <c r="AC1203" s="10" t="str">
        <f>VLOOKUP(Data!$AB1203,Name!$B:$F,2,FALSE)</f>
        <v>IT Support</v>
      </c>
      <c r="AD1203" s="10" t="str">
        <f>VLOOKUP(Data!$AB1203,Name!$B:$F,3,FALSE)</f>
        <v>Point IT</v>
      </c>
      <c r="AE1203" s="10" t="str">
        <f>VLOOKUP(Data!$AB1203,Name!$B:$F,4,FALSE)</f>
        <v>Second tier</v>
      </c>
      <c r="AF1203" s="10" t="str">
        <f>VLOOKUP(Data!$AB1203,Name!$B:$F,5,FALSE)</f>
        <v>Onsite</v>
      </c>
      <c r="AG1203" s="40" t="s">
        <v>47</v>
      </c>
      <c r="AH1203" s="40" t="s">
        <v>48</v>
      </c>
      <c r="AI1203" s="40" t="s">
        <v>131</v>
      </c>
      <c r="AJ1203" s="40" t="s">
        <v>966</v>
      </c>
      <c r="AK1203" s="40" t="s">
        <v>557</v>
      </c>
      <c r="AL1203" s="46">
        <v>44686</v>
      </c>
      <c r="AM1203" s="40" t="s">
        <v>39</v>
      </c>
      <c r="AN1203" s="40" t="s">
        <v>50</v>
      </c>
      <c r="AO1203" s="47">
        <v>0</v>
      </c>
      <c r="AP1203" s="41">
        <v>44833.697905092595</v>
      </c>
      <c r="AQ1203" s="48" t="s">
        <v>56</v>
      </c>
      <c r="AR1203">
        <f t="shared" si="75"/>
        <v>8</v>
      </c>
      <c r="AS1203" s="35">
        <v>0.37361111111111112</v>
      </c>
    </row>
    <row r="1204" spans="1:45" ht="24" hidden="1" customHeight="1">
      <c r="A1204" s="10" t="s">
        <v>35</v>
      </c>
      <c r="B1204" s="10" t="s">
        <v>2348</v>
      </c>
      <c r="C1204" s="10"/>
      <c r="D1204" s="42">
        <v>44833.375694444447</v>
      </c>
      <c r="E1204" s="10">
        <v>2022</v>
      </c>
      <c r="F1204" s="10">
        <f t="shared" si="72"/>
        <v>9</v>
      </c>
      <c r="G1204" s="10">
        <f t="shared" si="73"/>
        <v>29</v>
      </c>
      <c r="H1204" s="50">
        <f t="shared" si="74"/>
        <v>0.3756944444444445</v>
      </c>
      <c r="I1204" s="38" t="s">
        <v>37</v>
      </c>
      <c r="J1204" s="38" t="s">
        <v>39</v>
      </c>
      <c r="K1204" s="36">
        <v>12334</v>
      </c>
      <c r="L1204" s="39">
        <v>44847.596354166664</v>
      </c>
      <c r="M1204" s="38" t="s">
        <v>4492</v>
      </c>
      <c r="N1204" s="38" t="s">
        <v>45</v>
      </c>
      <c r="O1204" s="39">
        <v>44833.481041666666</v>
      </c>
      <c r="P1204" s="38" t="s">
        <v>40</v>
      </c>
      <c r="Q1204" s="38" t="s">
        <v>56</v>
      </c>
      <c r="R1204" s="36">
        <v>1</v>
      </c>
      <c r="S1204" s="38" t="s">
        <v>82</v>
      </c>
      <c r="T1204" s="36">
        <v>1</v>
      </c>
      <c r="U1204" s="38" t="s">
        <v>56</v>
      </c>
      <c r="V1204" s="36">
        <v>6400</v>
      </c>
      <c r="W1204" s="38" t="s">
        <v>917</v>
      </c>
      <c r="X1204" s="38" t="s">
        <v>918</v>
      </c>
      <c r="Y1204" s="38" t="s">
        <v>45</v>
      </c>
      <c r="Z1204" s="38" t="s">
        <v>4493</v>
      </c>
      <c r="AA1204" s="39">
        <v>44837.701215277775</v>
      </c>
      <c r="AB1204" s="38" t="s">
        <v>67</v>
      </c>
      <c r="AC1204" s="10" t="str">
        <f>VLOOKUP(Data!$AB1204,Name!$B:$F,2,FALSE)</f>
        <v>IT Support</v>
      </c>
      <c r="AD1204" s="10" t="str">
        <f>VLOOKUP(Data!$AB1204,Name!$B:$F,3,FALSE)</f>
        <v>Point IT</v>
      </c>
      <c r="AE1204" s="10" t="str">
        <f>VLOOKUP(Data!$AB1204,Name!$B:$F,4,FALSE)</f>
        <v>Second tier</v>
      </c>
      <c r="AF1204" s="10" t="str">
        <f>VLOOKUP(Data!$AB1204,Name!$B:$F,5,FALSE)</f>
        <v>Onsite</v>
      </c>
      <c r="AG1204" s="38" t="s">
        <v>47</v>
      </c>
      <c r="AH1204" s="38" t="s">
        <v>777</v>
      </c>
      <c r="AI1204" s="38" t="s">
        <v>314</v>
      </c>
      <c r="AJ1204" s="38" t="s">
        <v>4494</v>
      </c>
      <c r="AK1204" s="38" t="s">
        <v>1304</v>
      </c>
      <c r="AL1204" s="43"/>
      <c r="AM1204" s="38" t="s">
        <v>39</v>
      </c>
      <c r="AN1204" s="38" t="s">
        <v>50</v>
      </c>
      <c r="AO1204" s="44">
        <v>0</v>
      </c>
      <c r="AP1204" s="39">
        <v>44837.701215277775</v>
      </c>
      <c r="AQ1204" s="45" t="s">
        <v>56</v>
      </c>
      <c r="AR1204">
        <f t="shared" si="75"/>
        <v>9</v>
      </c>
      <c r="AS1204" s="35">
        <v>0.3756944444444445</v>
      </c>
    </row>
    <row r="1205" spans="1:45" ht="24" customHeight="1">
      <c r="A1205" s="10" t="s">
        <v>35</v>
      </c>
      <c r="B1205" s="10" t="s">
        <v>1527</v>
      </c>
      <c r="C1205" s="42">
        <v>44833.388888888891</v>
      </c>
      <c r="D1205" s="42">
        <v>44833.379166666666</v>
      </c>
      <c r="E1205" s="10">
        <v>2022</v>
      </c>
      <c r="F1205" s="10">
        <f t="shared" si="72"/>
        <v>9</v>
      </c>
      <c r="G1205" s="10">
        <f t="shared" si="73"/>
        <v>29</v>
      </c>
      <c r="H1205" s="50">
        <f t="shared" si="74"/>
        <v>0.37916666666666665</v>
      </c>
      <c r="I1205" s="40" t="s">
        <v>37</v>
      </c>
      <c r="J1205" s="40" t="s">
        <v>4495</v>
      </c>
      <c r="K1205" s="37">
        <v>12335</v>
      </c>
      <c r="L1205" s="41">
        <v>44845.379490740743</v>
      </c>
      <c r="M1205" s="40" t="s">
        <v>38</v>
      </c>
      <c r="N1205" s="40" t="s">
        <v>39</v>
      </c>
      <c r="O1205" s="41"/>
      <c r="P1205" s="40" t="s">
        <v>40</v>
      </c>
      <c r="Q1205" s="40" t="s">
        <v>56</v>
      </c>
      <c r="R1205" s="37">
        <v>1</v>
      </c>
      <c r="S1205" s="40" t="s">
        <v>224</v>
      </c>
      <c r="T1205" s="37">
        <v>0</v>
      </c>
      <c r="U1205" s="40" t="s">
        <v>56</v>
      </c>
      <c r="V1205" s="37">
        <v>6331</v>
      </c>
      <c r="W1205" s="40" t="s">
        <v>622</v>
      </c>
      <c r="X1205" s="40" t="s">
        <v>623</v>
      </c>
      <c r="Y1205" s="40" t="s">
        <v>45</v>
      </c>
      <c r="Z1205" s="40" t="s">
        <v>849</v>
      </c>
      <c r="AA1205" s="41">
        <v>44833.389039351852</v>
      </c>
      <c r="AB1205" s="40" t="s">
        <v>184</v>
      </c>
      <c r="AC1205" s="10" t="str">
        <f>VLOOKUP(Data!$AB1205,Name!$B:$F,2,FALSE)</f>
        <v>IT Support</v>
      </c>
      <c r="AD1205" s="10" t="str">
        <f>VLOOKUP(Data!$AB1205,Name!$B:$F,3,FALSE)</f>
        <v>Point IT</v>
      </c>
      <c r="AE1205" s="10" t="str">
        <f>VLOOKUP(Data!$AB1205,Name!$B:$F,4,FALSE)</f>
        <v>Frist tier</v>
      </c>
      <c r="AF1205" s="10" t="str">
        <f>VLOOKUP(Data!$AB1205,Name!$B:$F,5,FALSE)</f>
        <v>Frist tier</v>
      </c>
      <c r="AG1205" s="40" t="s">
        <v>47</v>
      </c>
      <c r="AH1205" s="40" t="s">
        <v>48</v>
      </c>
      <c r="AI1205" s="40" t="s">
        <v>455</v>
      </c>
      <c r="AJ1205" s="40" t="s">
        <v>4496</v>
      </c>
      <c r="AK1205" s="40" t="s">
        <v>570</v>
      </c>
      <c r="AL1205" s="46"/>
      <c r="AM1205" s="40" t="s">
        <v>39</v>
      </c>
      <c r="AN1205" s="40" t="s">
        <v>50</v>
      </c>
      <c r="AO1205" s="47">
        <v>0</v>
      </c>
      <c r="AP1205" s="41">
        <v>44833.389027777775</v>
      </c>
      <c r="AQ1205" s="48" t="s">
        <v>56</v>
      </c>
      <c r="AR1205">
        <f t="shared" si="75"/>
        <v>9</v>
      </c>
      <c r="AS1205" s="35">
        <v>0.37916666666666665</v>
      </c>
    </row>
    <row r="1206" spans="1:45" ht="24" hidden="1" customHeight="1">
      <c r="A1206" s="10" t="s">
        <v>35</v>
      </c>
      <c r="B1206" s="10" t="s">
        <v>171</v>
      </c>
      <c r="C1206" s="42">
        <v>44833.70208333333</v>
      </c>
      <c r="D1206" s="42">
        <v>44833.380555555559</v>
      </c>
      <c r="E1206" s="10">
        <v>2022</v>
      </c>
      <c r="F1206" s="10">
        <f t="shared" si="72"/>
        <v>9</v>
      </c>
      <c r="G1206" s="10">
        <f t="shared" si="73"/>
        <v>29</v>
      </c>
      <c r="H1206" s="50">
        <f t="shared" si="74"/>
        <v>0.38055555555555554</v>
      </c>
      <c r="I1206" s="38" t="s">
        <v>37</v>
      </c>
      <c r="J1206" s="38" t="s">
        <v>4497</v>
      </c>
      <c r="K1206" s="36">
        <v>12336</v>
      </c>
      <c r="L1206" s="39">
        <v>44845.390659722223</v>
      </c>
      <c r="M1206" s="38" t="s">
        <v>38</v>
      </c>
      <c r="N1206" s="38" t="s">
        <v>39</v>
      </c>
      <c r="O1206" s="39"/>
      <c r="P1206" s="38" t="s">
        <v>40</v>
      </c>
      <c r="Q1206" s="38" t="s">
        <v>56</v>
      </c>
      <c r="R1206" s="36">
        <v>1</v>
      </c>
      <c r="S1206" s="38" t="s">
        <v>42</v>
      </c>
      <c r="T1206" s="36">
        <v>0</v>
      </c>
      <c r="U1206" s="38" t="s">
        <v>56</v>
      </c>
      <c r="V1206" s="36">
        <v>845250096</v>
      </c>
      <c r="W1206" s="38" t="s">
        <v>4498</v>
      </c>
      <c r="X1206" s="38" t="s">
        <v>4499</v>
      </c>
      <c r="Y1206" s="38" t="s">
        <v>45</v>
      </c>
      <c r="Z1206" s="38" t="s">
        <v>4500</v>
      </c>
      <c r="AA1206" s="39">
        <v>44833.693032407406</v>
      </c>
      <c r="AB1206" s="38" t="s">
        <v>67</v>
      </c>
      <c r="AC1206" s="10" t="str">
        <f>VLOOKUP(Data!$AB1206,Name!$B:$F,2,FALSE)</f>
        <v>IT Support</v>
      </c>
      <c r="AD1206" s="10" t="str">
        <f>VLOOKUP(Data!$AB1206,Name!$B:$F,3,FALSE)</f>
        <v>Point IT</v>
      </c>
      <c r="AE1206" s="10" t="str">
        <f>VLOOKUP(Data!$AB1206,Name!$B:$F,4,FALSE)</f>
        <v>Second tier</v>
      </c>
      <c r="AF1206" s="10" t="str">
        <f>VLOOKUP(Data!$AB1206,Name!$B:$F,5,FALSE)</f>
        <v>Onsite</v>
      </c>
      <c r="AG1206" s="38" t="s">
        <v>47</v>
      </c>
      <c r="AH1206" s="38" t="s">
        <v>48</v>
      </c>
      <c r="AI1206" s="38" t="s">
        <v>190</v>
      </c>
      <c r="AJ1206" s="38" t="s">
        <v>4501</v>
      </c>
      <c r="AK1206" s="38" t="s">
        <v>1349</v>
      </c>
      <c r="AL1206" s="43"/>
      <c r="AM1206" s="38" t="s">
        <v>39</v>
      </c>
      <c r="AN1206" s="38" t="s">
        <v>50</v>
      </c>
      <c r="AO1206" s="44">
        <v>0</v>
      </c>
      <c r="AP1206" s="39">
        <v>44833.702465277776</v>
      </c>
      <c r="AQ1206" s="45" t="s">
        <v>56</v>
      </c>
      <c r="AR1206">
        <f t="shared" si="75"/>
        <v>9</v>
      </c>
      <c r="AS1206" s="35">
        <v>0.38055555555555554</v>
      </c>
    </row>
    <row r="1207" spans="1:45" ht="24" hidden="1" customHeight="1">
      <c r="A1207" s="10" t="s">
        <v>35</v>
      </c>
      <c r="B1207" s="10" t="s">
        <v>178</v>
      </c>
      <c r="C1207" s="42">
        <v>44833.648611111108</v>
      </c>
      <c r="D1207" s="42">
        <v>44833.392361111109</v>
      </c>
      <c r="E1207" s="10">
        <v>2022</v>
      </c>
      <c r="F1207" s="10">
        <f t="shared" si="72"/>
        <v>9</v>
      </c>
      <c r="G1207" s="10">
        <f t="shared" si="73"/>
        <v>29</v>
      </c>
      <c r="H1207" s="50">
        <f t="shared" si="74"/>
        <v>0.3923611111111111</v>
      </c>
      <c r="I1207" s="40" t="s">
        <v>37</v>
      </c>
      <c r="J1207" s="40" t="s">
        <v>4502</v>
      </c>
      <c r="K1207" s="37">
        <v>12337</v>
      </c>
      <c r="L1207" s="41">
        <v>44845.41988425926</v>
      </c>
      <c r="M1207" s="40" t="s">
        <v>38</v>
      </c>
      <c r="N1207" s="40" t="s">
        <v>39</v>
      </c>
      <c r="O1207" s="41"/>
      <c r="P1207" s="40" t="s">
        <v>40</v>
      </c>
      <c r="Q1207" s="40" t="s">
        <v>56</v>
      </c>
      <c r="R1207" s="37">
        <v>1</v>
      </c>
      <c r="S1207" s="40" t="s">
        <v>54</v>
      </c>
      <c r="T1207" s="37">
        <v>0</v>
      </c>
      <c r="U1207" s="40" t="s">
        <v>56</v>
      </c>
      <c r="V1207" s="37">
        <v>8736</v>
      </c>
      <c r="W1207" s="40" t="s">
        <v>4503</v>
      </c>
      <c r="X1207" s="40" t="s">
        <v>4504</v>
      </c>
      <c r="Y1207" s="40" t="s">
        <v>45</v>
      </c>
      <c r="Z1207" s="40" t="s">
        <v>4505</v>
      </c>
      <c r="AA1207" s="41">
        <v>44833.622719907406</v>
      </c>
      <c r="AB1207" s="40" t="s">
        <v>72</v>
      </c>
      <c r="AC1207" s="10" t="str">
        <f>VLOOKUP(Data!$AB1207,Name!$B:$F,2,FALSE)</f>
        <v>IT Support</v>
      </c>
      <c r="AD1207" s="10" t="str">
        <f>VLOOKUP(Data!$AB1207,Name!$B:$F,3,FALSE)</f>
        <v>Point IT</v>
      </c>
      <c r="AE1207" s="10" t="str">
        <f>VLOOKUP(Data!$AB1207,Name!$B:$F,4,FALSE)</f>
        <v>Second tier</v>
      </c>
      <c r="AF1207" s="10" t="str">
        <f>VLOOKUP(Data!$AB1207,Name!$B:$F,5,FALSE)</f>
        <v>Onsite</v>
      </c>
      <c r="AG1207" s="40" t="s">
        <v>47</v>
      </c>
      <c r="AH1207" s="40" t="s">
        <v>48</v>
      </c>
      <c r="AI1207" s="40" t="s">
        <v>182</v>
      </c>
      <c r="AJ1207" s="40" t="s">
        <v>4506</v>
      </c>
      <c r="AK1207" s="40" t="s">
        <v>1256</v>
      </c>
      <c r="AL1207" s="46"/>
      <c r="AM1207" s="40" t="s">
        <v>39</v>
      </c>
      <c r="AN1207" s="40" t="s">
        <v>53</v>
      </c>
      <c r="AO1207" s="47">
        <v>0</v>
      </c>
      <c r="AP1207" s="41">
        <v>44833.649050925924</v>
      </c>
      <c r="AQ1207" s="48" t="s">
        <v>41</v>
      </c>
      <c r="AR1207">
        <f t="shared" si="75"/>
        <v>9</v>
      </c>
      <c r="AS1207" s="35">
        <v>0.3923611111111111</v>
      </c>
    </row>
    <row r="1208" spans="1:45" ht="24" hidden="1" customHeight="1">
      <c r="A1208" s="10" t="s">
        <v>35</v>
      </c>
      <c r="B1208" s="10" t="s">
        <v>36</v>
      </c>
      <c r="C1208" s="42">
        <v>44836.35833333333</v>
      </c>
      <c r="D1208" s="42">
        <v>44833.397916666669</v>
      </c>
      <c r="E1208" s="10">
        <v>2022</v>
      </c>
      <c r="F1208" s="10">
        <f t="shared" si="72"/>
        <v>9</v>
      </c>
      <c r="G1208" s="10">
        <f t="shared" si="73"/>
        <v>29</v>
      </c>
      <c r="H1208" s="50">
        <f t="shared" si="74"/>
        <v>0.3979166666666667</v>
      </c>
      <c r="I1208" s="38" t="s">
        <v>37</v>
      </c>
      <c r="J1208" s="38" t="s">
        <v>4507</v>
      </c>
      <c r="K1208" s="36">
        <v>12338</v>
      </c>
      <c r="L1208" s="39">
        <v>44846.373611111114</v>
      </c>
      <c r="M1208" s="38" t="s">
        <v>38</v>
      </c>
      <c r="N1208" s="38" t="s">
        <v>39</v>
      </c>
      <c r="O1208" s="39"/>
      <c r="P1208" s="38" t="s">
        <v>40</v>
      </c>
      <c r="Q1208" s="38" t="s">
        <v>56</v>
      </c>
      <c r="R1208" s="36">
        <v>1</v>
      </c>
      <c r="S1208" s="38" t="s">
        <v>82</v>
      </c>
      <c r="T1208" s="36">
        <v>0</v>
      </c>
      <c r="U1208" s="38" t="s">
        <v>56</v>
      </c>
      <c r="V1208" s="36">
        <v>6732</v>
      </c>
      <c r="W1208" s="38" t="s">
        <v>754</v>
      </c>
      <c r="X1208" s="38" t="s">
        <v>755</v>
      </c>
      <c r="Y1208" s="38" t="s">
        <v>45</v>
      </c>
      <c r="Z1208" s="38" t="s">
        <v>4508</v>
      </c>
      <c r="AA1208" s="39">
        <v>44834.35832175926</v>
      </c>
      <c r="AB1208" s="38" t="s">
        <v>151</v>
      </c>
      <c r="AC1208" s="10" t="str">
        <f>VLOOKUP(Data!$AB1208,Name!$B:$F,2,FALSE)</f>
        <v>IT Support</v>
      </c>
      <c r="AD1208" s="10" t="str">
        <f>VLOOKUP(Data!$AB1208,Name!$B:$F,3,FALSE)</f>
        <v>Point IT</v>
      </c>
      <c r="AE1208" s="10" t="str">
        <f>VLOOKUP(Data!$AB1208,Name!$B:$F,4,FALSE)</f>
        <v>Second tier</v>
      </c>
      <c r="AF1208" s="10" t="str">
        <f>VLOOKUP(Data!$AB1208,Name!$B:$F,5,FALSE)</f>
        <v>Onsite</v>
      </c>
      <c r="AG1208" s="38" t="s">
        <v>47</v>
      </c>
      <c r="AH1208" s="38" t="s">
        <v>48</v>
      </c>
      <c r="AI1208" s="38" t="s">
        <v>49</v>
      </c>
      <c r="AJ1208" s="38" t="s">
        <v>4509</v>
      </c>
      <c r="AK1208" s="38" t="s">
        <v>485</v>
      </c>
      <c r="AL1208" s="43"/>
      <c r="AM1208" s="38" t="s">
        <v>39</v>
      </c>
      <c r="AN1208" s="38" t="s">
        <v>50</v>
      </c>
      <c r="AO1208" s="44">
        <v>0</v>
      </c>
      <c r="AP1208" s="39">
        <v>44836.358900462961</v>
      </c>
      <c r="AQ1208" s="45" t="s">
        <v>56</v>
      </c>
      <c r="AR1208">
        <f t="shared" si="75"/>
        <v>9</v>
      </c>
      <c r="AS1208" s="35">
        <v>0.3979166666666667</v>
      </c>
    </row>
    <row r="1209" spans="1:45" ht="24" hidden="1" customHeight="1">
      <c r="A1209" s="10" t="s">
        <v>35</v>
      </c>
      <c r="B1209" s="10" t="s">
        <v>178</v>
      </c>
      <c r="C1209" s="42">
        <v>44833.595138888886</v>
      </c>
      <c r="D1209" s="42">
        <v>44833.405555555553</v>
      </c>
      <c r="E1209" s="10">
        <v>2022</v>
      </c>
      <c r="F1209" s="10">
        <f t="shared" si="72"/>
        <v>9</v>
      </c>
      <c r="G1209" s="10">
        <f t="shared" si="73"/>
        <v>29</v>
      </c>
      <c r="H1209" s="50">
        <f t="shared" si="74"/>
        <v>0.4055555555555555</v>
      </c>
      <c r="I1209" s="40" t="s">
        <v>37</v>
      </c>
      <c r="J1209" s="40" t="s">
        <v>4510</v>
      </c>
      <c r="K1209" s="37">
        <v>12339</v>
      </c>
      <c r="L1209" s="41">
        <v>44845.498229166667</v>
      </c>
      <c r="M1209" s="40" t="s">
        <v>38</v>
      </c>
      <c r="N1209" s="40" t="s">
        <v>39</v>
      </c>
      <c r="O1209" s="41"/>
      <c r="P1209" s="40" t="s">
        <v>40</v>
      </c>
      <c r="Q1209" s="40" t="s">
        <v>56</v>
      </c>
      <c r="R1209" s="37">
        <v>1</v>
      </c>
      <c r="S1209" s="40" t="s">
        <v>73</v>
      </c>
      <c r="T1209" s="37">
        <v>0</v>
      </c>
      <c r="U1209" s="40" t="s">
        <v>56</v>
      </c>
      <c r="V1209" s="37">
        <v>6477</v>
      </c>
      <c r="W1209" s="40" t="s">
        <v>402</v>
      </c>
      <c r="X1209" s="40" t="s">
        <v>403</v>
      </c>
      <c r="Y1209" s="40" t="s">
        <v>45</v>
      </c>
      <c r="Z1209" s="40" t="s">
        <v>4511</v>
      </c>
      <c r="AA1209" s="41">
        <v>44833.50341435185</v>
      </c>
      <c r="AB1209" s="40" t="s">
        <v>58</v>
      </c>
      <c r="AC1209" s="10" t="str">
        <f>VLOOKUP(Data!$AB1209,Name!$B:$F,2,FALSE)</f>
        <v>IT Support</v>
      </c>
      <c r="AD1209" s="10" t="str">
        <f>VLOOKUP(Data!$AB1209,Name!$B:$F,3,FALSE)</f>
        <v>Point IT</v>
      </c>
      <c r="AE1209" s="10" t="str">
        <f>VLOOKUP(Data!$AB1209,Name!$B:$F,4,FALSE)</f>
        <v>Second tier</v>
      </c>
      <c r="AF1209" s="10" t="str">
        <f>VLOOKUP(Data!$AB1209,Name!$B:$F,5,FALSE)</f>
        <v>Onsite</v>
      </c>
      <c r="AG1209" s="40" t="s">
        <v>47</v>
      </c>
      <c r="AH1209" s="40" t="s">
        <v>48</v>
      </c>
      <c r="AI1209" s="40" t="s">
        <v>182</v>
      </c>
      <c r="AJ1209" s="40" t="s">
        <v>4512</v>
      </c>
      <c r="AK1209" s="40" t="s">
        <v>564</v>
      </c>
      <c r="AL1209" s="46"/>
      <c r="AM1209" s="40" t="s">
        <v>39</v>
      </c>
      <c r="AN1209" s="40" t="s">
        <v>53</v>
      </c>
      <c r="AO1209" s="47">
        <v>0</v>
      </c>
      <c r="AP1209" s="41">
        <v>44833.595451388886</v>
      </c>
      <c r="AQ1209" s="48" t="s">
        <v>56</v>
      </c>
      <c r="AR1209">
        <f t="shared" si="75"/>
        <v>9</v>
      </c>
      <c r="AS1209" s="35">
        <v>0.4055555555555555</v>
      </c>
    </row>
    <row r="1210" spans="1:45" ht="24" customHeight="1">
      <c r="A1210" s="10" t="s">
        <v>35</v>
      </c>
      <c r="B1210" s="10" t="s">
        <v>1527</v>
      </c>
      <c r="C1210" s="42">
        <v>44833.686111111114</v>
      </c>
      <c r="D1210" s="42">
        <v>44833.40625</v>
      </c>
      <c r="E1210" s="10">
        <v>2022</v>
      </c>
      <c r="F1210" s="10">
        <f t="shared" si="72"/>
        <v>9</v>
      </c>
      <c r="G1210" s="10">
        <f t="shared" si="73"/>
        <v>29</v>
      </c>
      <c r="H1210" s="50">
        <f t="shared" si="74"/>
        <v>0.40625</v>
      </c>
      <c r="I1210" s="38" t="s">
        <v>37</v>
      </c>
      <c r="J1210" s="38" t="s">
        <v>4513</v>
      </c>
      <c r="K1210" s="36">
        <v>12340</v>
      </c>
      <c r="L1210" s="39">
        <v>44845.414178240739</v>
      </c>
      <c r="M1210" s="38" t="s">
        <v>38</v>
      </c>
      <c r="N1210" s="38" t="s">
        <v>39</v>
      </c>
      <c r="O1210" s="39"/>
      <c r="P1210" s="38" t="s">
        <v>40</v>
      </c>
      <c r="Q1210" s="38" t="s">
        <v>56</v>
      </c>
      <c r="R1210" s="36">
        <v>1</v>
      </c>
      <c r="S1210" s="38" t="s">
        <v>42</v>
      </c>
      <c r="T1210" s="36">
        <v>0</v>
      </c>
      <c r="U1210" s="38" t="s">
        <v>56</v>
      </c>
      <c r="V1210" s="36">
        <v>8633</v>
      </c>
      <c r="W1210" s="38" t="s">
        <v>213</v>
      </c>
      <c r="X1210" s="38" t="s">
        <v>214</v>
      </c>
      <c r="Y1210" s="38" t="s">
        <v>45</v>
      </c>
      <c r="Z1210" s="38" t="s">
        <v>4514</v>
      </c>
      <c r="AA1210" s="39">
        <v>44833.678969907407</v>
      </c>
      <c r="AB1210" s="38" t="s">
        <v>72</v>
      </c>
      <c r="AC1210" s="10" t="str">
        <f>VLOOKUP(Data!$AB1210,Name!$B:$F,2,FALSE)</f>
        <v>IT Support</v>
      </c>
      <c r="AD1210" s="10" t="str">
        <f>VLOOKUP(Data!$AB1210,Name!$B:$F,3,FALSE)</f>
        <v>Point IT</v>
      </c>
      <c r="AE1210" s="10" t="str">
        <f>VLOOKUP(Data!$AB1210,Name!$B:$F,4,FALSE)</f>
        <v>Second tier</v>
      </c>
      <c r="AF1210" s="10" t="str">
        <f>VLOOKUP(Data!$AB1210,Name!$B:$F,5,FALSE)</f>
        <v>Onsite</v>
      </c>
      <c r="AG1210" s="38" t="s">
        <v>47</v>
      </c>
      <c r="AH1210" s="38" t="s">
        <v>48</v>
      </c>
      <c r="AI1210" s="38" t="s">
        <v>475</v>
      </c>
      <c r="AJ1210" s="38" t="s">
        <v>4515</v>
      </c>
      <c r="AK1210" s="38" t="s">
        <v>786</v>
      </c>
      <c r="AL1210" s="43">
        <v>44686</v>
      </c>
      <c r="AM1210" s="38" t="s">
        <v>39</v>
      </c>
      <c r="AN1210" s="38" t="s">
        <v>50</v>
      </c>
      <c r="AO1210" s="44">
        <v>0</v>
      </c>
      <c r="AP1210" s="39">
        <v>44834.341643518521</v>
      </c>
      <c r="AQ1210" s="45" t="s">
        <v>56</v>
      </c>
      <c r="AR1210">
        <f t="shared" si="75"/>
        <v>9</v>
      </c>
      <c r="AS1210" s="35">
        <v>0.40625</v>
      </c>
    </row>
    <row r="1211" spans="1:45" ht="24" customHeight="1">
      <c r="A1211" s="10" t="s">
        <v>35</v>
      </c>
      <c r="B1211" s="10" t="s">
        <v>1527</v>
      </c>
      <c r="C1211" s="42">
        <v>44833.65</v>
      </c>
      <c r="D1211" s="42">
        <v>44833.407638888886</v>
      </c>
      <c r="E1211" s="10">
        <v>2022</v>
      </c>
      <c r="F1211" s="10">
        <f t="shared" si="72"/>
        <v>9</v>
      </c>
      <c r="G1211" s="10">
        <f t="shared" si="73"/>
        <v>29</v>
      </c>
      <c r="H1211" s="50">
        <f t="shared" si="74"/>
        <v>0.40763888888888888</v>
      </c>
      <c r="I1211" s="40" t="s">
        <v>37</v>
      </c>
      <c r="J1211" s="40" t="s">
        <v>4516</v>
      </c>
      <c r="K1211" s="37">
        <v>12341</v>
      </c>
      <c r="L1211" s="41">
        <v>44845.421759259261</v>
      </c>
      <c r="M1211" s="40" t="s">
        <v>38</v>
      </c>
      <c r="N1211" s="40" t="s">
        <v>39</v>
      </c>
      <c r="O1211" s="41"/>
      <c r="P1211" s="40" t="s">
        <v>40</v>
      </c>
      <c r="Q1211" s="40" t="s">
        <v>56</v>
      </c>
      <c r="R1211" s="37">
        <v>1</v>
      </c>
      <c r="S1211" s="40" t="s">
        <v>104</v>
      </c>
      <c r="T1211" s="37">
        <v>0</v>
      </c>
      <c r="U1211" s="40" t="s">
        <v>56</v>
      </c>
      <c r="V1211" s="37">
        <v>855147087</v>
      </c>
      <c r="W1211" s="40" t="s">
        <v>860</v>
      </c>
      <c r="X1211" s="40" t="s">
        <v>861</v>
      </c>
      <c r="Y1211" s="40" t="s">
        <v>45</v>
      </c>
      <c r="Z1211" s="40" t="s">
        <v>4517</v>
      </c>
      <c r="AA1211" s="41">
        <v>44833.637349537035</v>
      </c>
      <c r="AB1211" s="40" t="s">
        <v>51</v>
      </c>
      <c r="AC1211" s="10" t="str">
        <f>VLOOKUP(Data!$AB1211,Name!$B:$F,2,FALSE)</f>
        <v>IT Support</v>
      </c>
      <c r="AD1211" s="10" t="str">
        <f>VLOOKUP(Data!$AB1211,Name!$B:$F,3,FALSE)</f>
        <v>Point IT</v>
      </c>
      <c r="AE1211" s="10" t="str">
        <f>VLOOKUP(Data!$AB1211,Name!$B:$F,4,FALSE)</f>
        <v>Second tier</v>
      </c>
      <c r="AF1211" s="10" t="str">
        <f>VLOOKUP(Data!$AB1211,Name!$B:$F,5,FALSE)</f>
        <v>Onsite</v>
      </c>
      <c r="AG1211" s="40" t="s">
        <v>47</v>
      </c>
      <c r="AH1211" s="40" t="s">
        <v>48</v>
      </c>
      <c r="AI1211" s="40" t="s">
        <v>455</v>
      </c>
      <c r="AJ1211" s="40" t="s">
        <v>4516</v>
      </c>
      <c r="AK1211" s="40" t="s">
        <v>2269</v>
      </c>
      <c r="AL1211" s="46"/>
      <c r="AM1211" s="40" t="s">
        <v>39</v>
      </c>
      <c r="AN1211" s="40" t="s">
        <v>50</v>
      </c>
      <c r="AO1211" s="47">
        <v>0</v>
      </c>
      <c r="AP1211" s="41">
        <v>44833.650231481479</v>
      </c>
      <c r="AQ1211" s="48" t="s">
        <v>56</v>
      </c>
      <c r="AR1211">
        <f t="shared" si="75"/>
        <v>9</v>
      </c>
      <c r="AS1211" s="35">
        <v>0.40763888888888888</v>
      </c>
    </row>
    <row r="1212" spans="1:45" ht="24" customHeight="1">
      <c r="A1212" s="10" t="s">
        <v>35</v>
      </c>
      <c r="B1212" s="10" t="s">
        <v>1527</v>
      </c>
      <c r="C1212" s="42">
        <v>44833.59652777778</v>
      </c>
      <c r="D1212" s="42">
        <v>44833.415277777778</v>
      </c>
      <c r="E1212" s="10">
        <v>2022</v>
      </c>
      <c r="F1212" s="10">
        <f t="shared" si="72"/>
        <v>9</v>
      </c>
      <c r="G1212" s="10">
        <f t="shared" si="73"/>
        <v>29</v>
      </c>
      <c r="H1212" s="50">
        <f t="shared" si="74"/>
        <v>0.4152777777777778</v>
      </c>
      <c r="I1212" s="38" t="s">
        <v>37</v>
      </c>
      <c r="J1212" s="38" t="s">
        <v>4518</v>
      </c>
      <c r="K1212" s="36">
        <v>12342</v>
      </c>
      <c r="L1212" s="39">
        <v>44845.593414351853</v>
      </c>
      <c r="M1212" s="38" t="s">
        <v>38</v>
      </c>
      <c r="N1212" s="38" t="s">
        <v>39</v>
      </c>
      <c r="O1212" s="39"/>
      <c r="P1212" s="38" t="s">
        <v>40</v>
      </c>
      <c r="Q1212" s="38" t="s">
        <v>56</v>
      </c>
      <c r="R1212" s="36">
        <v>1</v>
      </c>
      <c r="S1212" s="38" t="s">
        <v>224</v>
      </c>
      <c r="T1212" s="36">
        <v>0</v>
      </c>
      <c r="U1212" s="38" t="s">
        <v>56</v>
      </c>
      <c r="V1212" s="36">
        <v>6331</v>
      </c>
      <c r="W1212" s="38" t="s">
        <v>622</v>
      </c>
      <c r="X1212" s="38" t="s">
        <v>623</v>
      </c>
      <c r="Y1212" s="38" t="s">
        <v>45</v>
      </c>
      <c r="Z1212" s="38" t="s">
        <v>4519</v>
      </c>
      <c r="AA1212" s="39">
        <v>44833.419675925928</v>
      </c>
      <c r="AB1212" s="38" t="s">
        <v>94</v>
      </c>
      <c r="AC1212" s="10" t="str">
        <f>VLOOKUP(Data!$AB1212,Name!$B:$F,2,FALSE)</f>
        <v>IT Support</v>
      </c>
      <c r="AD1212" s="10" t="str">
        <f>VLOOKUP(Data!$AB1212,Name!$B:$F,3,FALSE)</f>
        <v>Point IT</v>
      </c>
      <c r="AE1212" s="10" t="str">
        <f>VLOOKUP(Data!$AB1212,Name!$B:$F,4,FALSE)</f>
        <v>Second tier</v>
      </c>
      <c r="AF1212" s="10" t="str">
        <f>VLOOKUP(Data!$AB1212,Name!$B:$F,5,FALSE)</f>
        <v>Onsite</v>
      </c>
      <c r="AG1212" s="38" t="s">
        <v>47</v>
      </c>
      <c r="AH1212" s="38" t="s">
        <v>48</v>
      </c>
      <c r="AI1212" s="38" t="s">
        <v>455</v>
      </c>
      <c r="AJ1212" s="38" t="s">
        <v>4520</v>
      </c>
      <c r="AK1212" s="38" t="s">
        <v>570</v>
      </c>
      <c r="AL1212" s="43"/>
      <c r="AM1212" s="38" t="s">
        <v>39</v>
      </c>
      <c r="AN1212" s="38" t="s">
        <v>50</v>
      </c>
      <c r="AO1212" s="44">
        <v>0</v>
      </c>
      <c r="AP1212" s="39">
        <v>44833.596886574072</v>
      </c>
      <c r="AQ1212" s="45" t="s">
        <v>56</v>
      </c>
      <c r="AR1212">
        <f t="shared" si="75"/>
        <v>9</v>
      </c>
      <c r="AS1212" s="35">
        <v>0.4152777777777778</v>
      </c>
    </row>
    <row r="1213" spans="1:45" ht="24" hidden="1" customHeight="1">
      <c r="A1213" s="10" t="s">
        <v>35</v>
      </c>
      <c r="B1213" s="10" t="s">
        <v>178</v>
      </c>
      <c r="C1213" s="42">
        <v>44833.59652777778</v>
      </c>
      <c r="D1213" s="42">
        <v>44833.424305555556</v>
      </c>
      <c r="E1213" s="10">
        <v>2022</v>
      </c>
      <c r="F1213" s="10">
        <f t="shared" si="72"/>
        <v>9</v>
      </c>
      <c r="G1213" s="10">
        <f t="shared" si="73"/>
        <v>29</v>
      </c>
      <c r="H1213" s="50">
        <f t="shared" si="74"/>
        <v>0.42430555555555555</v>
      </c>
      <c r="I1213" s="40" t="s">
        <v>37</v>
      </c>
      <c r="J1213" s="40" t="s">
        <v>39</v>
      </c>
      <c r="K1213" s="37">
        <v>12343</v>
      </c>
      <c r="L1213" s="41">
        <v>44838.45752314815</v>
      </c>
      <c r="M1213" s="40" t="s">
        <v>38</v>
      </c>
      <c r="N1213" s="40" t="s">
        <v>39</v>
      </c>
      <c r="O1213" s="41"/>
      <c r="P1213" s="40" t="s">
        <v>40</v>
      </c>
      <c r="Q1213" s="40" t="s">
        <v>56</v>
      </c>
      <c r="R1213" s="37">
        <v>1</v>
      </c>
      <c r="S1213" s="40" t="s">
        <v>490</v>
      </c>
      <c r="T1213" s="37">
        <v>0</v>
      </c>
      <c r="U1213" s="40" t="s">
        <v>41</v>
      </c>
      <c r="V1213" s="37">
        <v>8633</v>
      </c>
      <c r="W1213" s="40" t="s">
        <v>213</v>
      </c>
      <c r="X1213" s="40" t="s">
        <v>214</v>
      </c>
      <c r="Y1213" s="40" t="s">
        <v>45</v>
      </c>
      <c r="Z1213" s="40" t="s">
        <v>4521</v>
      </c>
      <c r="AA1213" s="41">
        <v>44833.463634259257</v>
      </c>
      <c r="AB1213" s="40" t="s">
        <v>149</v>
      </c>
      <c r="AC1213" s="10" t="str">
        <f>VLOOKUP(Data!$AB1213,Name!$B:$F,2,FALSE)</f>
        <v>Application Support</v>
      </c>
      <c r="AD1213" s="10" t="str">
        <f>VLOOKUP(Data!$AB1213,Name!$B:$F,3,FALSE)</f>
        <v>CRA</v>
      </c>
      <c r="AE1213" s="10" t="str">
        <f>VLOOKUP(Data!$AB1213,Name!$B:$F,4,FALSE)</f>
        <v>Second tier</v>
      </c>
      <c r="AF1213" s="10" t="str">
        <f>VLOOKUP(Data!$AB1213,Name!$B:$F,5,FALSE)</f>
        <v>Second tier</v>
      </c>
      <c r="AG1213" s="40" t="s">
        <v>47</v>
      </c>
      <c r="AH1213" s="40" t="s">
        <v>48</v>
      </c>
      <c r="AI1213" s="40" t="s">
        <v>182</v>
      </c>
      <c r="AJ1213" s="40" t="s">
        <v>217</v>
      </c>
      <c r="AK1213" s="40" t="s">
        <v>786</v>
      </c>
      <c r="AL1213" s="46">
        <v>44686</v>
      </c>
      <c r="AM1213" s="40" t="s">
        <v>39</v>
      </c>
      <c r="AN1213" s="40" t="s">
        <v>53</v>
      </c>
      <c r="AO1213" s="47">
        <v>0</v>
      </c>
      <c r="AP1213" s="41">
        <v>44833.604085648149</v>
      </c>
      <c r="AQ1213" s="48" t="s">
        <v>56</v>
      </c>
      <c r="AR1213">
        <f t="shared" si="75"/>
        <v>10</v>
      </c>
      <c r="AS1213" s="35">
        <v>0.42430555555555555</v>
      </c>
    </row>
    <row r="1214" spans="1:45" ht="24" hidden="1" customHeight="1">
      <c r="A1214" s="10" t="s">
        <v>35</v>
      </c>
      <c r="B1214" s="10" t="s">
        <v>73</v>
      </c>
      <c r="C1214" s="42">
        <v>44833.597222222219</v>
      </c>
      <c r="D1214" s="42">
        <v>44833.432638888888</v>
      </c>
      <c r="E1214" s="10">
        <v>2022</v>
      </c>
      <c r="F1214" s="10">
        <f t="shared" si="72"/>
        <v>9</v>
      </c>
      <c r="G1214" s="10">
        <f t="shared" si="73"/>
        <v>29</v>
      </c>
      <c r="H1214" s="50">
        <f t="shared" si="74"/>
        <v>0.43263888888888885</v>
      </c>
      <c r="I1214" s="38" t="s">
        <v>37</v>
      </c>
      <c r="J1214" s="38" t="s">
        <v>4522</v>
      </c>
      <c r="K1214" s="36">
        <v>12344</v>
      </c>
      <c r="L1214" s="39">
        <v>44845.52579861111</v>
      </c>
      <c r="M1214" s="38" t="s">
        <v>38</v>
      </c>
      <c r="N1214" s="38" t="s">
        <v>39</v>
      </c>
      <c r="O1214" s="39"/>
      <c r="P1214" s="38" t="s">
        <v>40</v>
      </c>
      <c r="Q1214" s="38" t="s">
        <v>56</v>
      </c>
      <c r="R1214" s="36">
        <v>1</v>
      </c>
      <c r="S1214" s="38" t="s">
        <v>127</v>
      </c>
      <c r="T1214" s="36">
        <v>0</v>
      </c>
      <c r="U1214" s="38" t="s">
        <v>56</v>
      </c>
      <c r="V1214" s="36">
        <v>6941</v>
      </c>
      <c r="W1214" s="38" t="s">
        <v>366</v>
      </c>
      <c r="X1214" s="38" t="s">
        <v>367</v>
      </c>
      <c r="Y1214" s="38" t="s">
        <v>45</v>
      </c>
      <c r="Z1214" s="38" t="s">
        <v>4523</v>
      </c>
      <c r="AA1214" s="39">
        <v>44833.504421296297</v>
      </c>
      <c r="AB1214" s="38" t="s">
        <v>58</v>
      </c>
      <c r="AC1214" s="10" t="str">
        <f>VLOOKUP(Data!$AB1214,Name!$B:$F,2,FALSE)</f>
        <v>IT Support</v>
      </c>
      <c r="AD1214" s="10" t="str">
        <f>VLOOKUP(Data!$AB1214,Name!$B:$F,3,FALSE)</f>
        <v>Point IT</v>
      </c>
      <c r="AE1214" s="10" t="str">
        <f>VLOOKUP(Data!$AB1214,Name!$B:$F,4,FALSE)</f>
        <v>Second tier</v>
      </c>
      <c r="AF1214" s="10" t="str">
        <f>VLOOKUP(Data!$AB1214,Name!$B:$F,5,FALSE)</f>
        <v>Onsite</v>
      </c>
      <c r="AG1214" s="38" t="s">
        <v>47</v>
      </c>
      <c r="AH1214" s="38" t="s">
        <v>48</v>
      </c>
      <c r="AI1214" s="38" t="s">
        <v>77</v>
      </c>
      <c r="AJ1214" s="38" t="s">
        <v>4522</v>
      </c>
      <c r="AK1214" s="38" t="s">
        <v>497</v>
      </c>
      <c r="AL1214" s="43">
        <v>44686</v>
      </c>
      <c r="AM1214" s="38" t="s">
        <v>39</v>
      </c>
      <c r="AN1214" s="38" t="s">
        <v>50</v>
      </c>
      <c r="AO1214" s="44">
        <v>0</v>
      </c>
      <c r="AP1214" s="39">
        <v>44833.647916666669</v>
      </c>
      <c r="AQ1214" s="45" t="s">
        <v>56</v>
      </c>
      <c r="AR1214">
        <f t="shared" si="75"/>
        <v>10</v>
      </c>
      <c r="AS1214" s="35">
        <v>0.43263888888888885</v>
      </c>
    </row>
    <row r="1215" spans="1:45" ht="24" hidden="1" customHeight="1">
      <c r="A1215" s="10" t="s">
        <v>35</v>
      </c>
      <c r="B1215" s="10" t="s">
        <v>329</v>
      </c>
      <c r="C1215" s="42">
        <v>44836.482638888891</v>
      </c>
      <c r="D1215" s="42">
        <v>44833.434027777781</v>
      </c>
      <c r="E1215" s="10">
        <v>2022</v>
      </c>
      <c r="F1215" s="10">
        <f t="shared" si="72"/>
        <v>9</v>
      </c>
      <c r="G1215" s="10">
        <f t="shared" si="73"/>
        <v>29</v>
      </c>
      <c r="H1215" s="50">
        <f t="shared" si="74"/>
        <v>0.43402777777777773</v>
      </c>
      <c r="I1215" s="40" t="s">
        <v>37</v>
      </c>
      <c r="J1215" s="40" t="s">
        <v>39</v>
      </c>
      <c r="K1215" s="37">
        <v>12345</v>
      </c>
      <c r="L1215" s="41">
        <v>44838.572916666664</v>
      </c>
      <c r="M1215" s="40" t="s">
        <v>4524</v>
      </c>
      <c r="N1215" s="40" t="s">
        <v>45</v>
      </c>
      <c r="O1215" s="41">
        <v>44833.440509259257</v>
      </c>
      <c r="P1215" s="40" t="s">
        <v>40</v>
      </c>
      <c r="Q1215" s="40" t="s">
        <v>56</v>
      </c>
      <c r="R1215" s="37">
        <v>2</v>
      </c>
      <c r="S1215" s="40" t="s">
        <v>518</v>
      </c>
      <c r="T1215" s="37">
        <v>1</v>
      </c>
      <c r="U1215" s="40" t="s">
        <v>41</v>
      </c>
      <c r="V1215" s="37">
        <v>5706</v>
      </c>
      <c r="W1215" s="40" t="s">
        <v>653</v>
      </c>
      <c r="X1215" s="40" t="s">
        <v>3835</v>
      </c>
      <c r="Y1215" s="40" t="s">
        <v>45</v>
      </c>
      <c r="Z1215" s="40" t="s">
        <v>4525</v>
      </c>
      <c r="AA1215" s="41">
        <v>44834.445162037038</v>
      </c>
      <c r="AB1215" s="40" t="s">
        <v>215</v>
      </c>
      <c r="AC1215" s="10" t="str">
        <f>VLOOKUP(Data!$AB1215,Name!$B:$F,2,FALSE)</f>
        <v>IT Support</v>
      </c>
      <c r="AD1215" s="10" t="str">
        <f>VLOOKUP(Data!$AB1215,Name!$B:$F,3,FALSE)</f>
        <v>CRA</v>
      </c>
      <c r="AE1215" s="10" t="str">
        <f>VLOOKUP(Data!$AB1215,Name!$B:$F,4,FALSE)</f>
        <v>Second tier</v>
      </c>
      <c r="AF1215" s="10" t="str">
        <f>VLOOKUP(Data!$AB1215,Name!$B:$F,5,FALSE)</f>
        <v>Onsite</v>
      </c>
      <c r="AG1215" s="40" t="s">
        <v>47</v>
      </c>
      <c r="AH1215" s="40" t="s">
        <v>48</v>
      </c>
      <c r="AI1215" s="40" t="s">
        <v>330</v>
      </c>
      <c r="AJ1215" s="40" t="s">
        <v>4526</v>
      </c>
      <c r="AK1215" s="40" t="s">
        <v>537</v>
      </c>
      <c r="AL1215" s="46"/>
      <c r="AM1215" s="40" t="s">
        <v>39</v>
      </c>
      <c r="AN1215" s="40" t="s">
        <v>53</v>
      </c>
      <c r="AO1215" s="47">
        <v>0</v>
      </c>
      <c r="AP1215" s="41">
        <v>44836.483194444445</v>
      </c>
      <c r="AQ1215" s="48" t="s">
        <v>56</v>
      </c>
      <c r="AR1215">
        <f t="shared" si="75"/>
        <v>10</v>
      </c>
      <c r="AS1215" s="35">
        <v>0.43402777777777773</v>
      </c>
    </row>
    <row r="1216" spans="1:45" ht="24" hidden="1" customHeight="1">
      <c r="A1216" s="10" t="s">
        <v>35</v>
      </c>
      <c r="B1216" s="10" t="s">
        <v>178</v>
      </c>
      <c r="C1216" s="42">
        <v>44833.597222222219</v>
      </c>
      <c r="D1216" s="42">
        <v>44833.436805555553</v>
      </c>
      <c r="E1216" s="10">
        <v>2022</v>
      </c>
      <c r="F1216" s="10">
        <f t="shared" si="72"/>
        <v>9</v>
      </c>
      <c r="G1216" s="10">
        <f t="shared" si="73"/>
        <v>29</v>
      </c>
      <c r="H1216" s="50">
        <f t="shared" si="74"/>
        <v>0.4368055555555555</v>
      </c>
      <c r="I1216" s="38" t="s">
        <v>37</v>
      </c>
      <c r="J1216" s="38" t="s">
        <v>4527</v>
      </c>
      <c r="K1216" s="36">
        <v>12346</v>
      </c>
      <c r="L1216" s="39">
        <v>44845.58792824074</v>
      </c>
      <c r="M1216" s="38" t="s">
        <v>38</v>
      </c>
      <c r="N1216" s="38" t="s">
        <v>39</v>
      </c>
      <c r="O1216" s="39"/>
      <c r="P1216" s="38" t="s">
        <v>40</v>
      </c>
      <c r="Q1216" s="38" t="s">
        <v>56</v>
      </c>
      <c r="R1216" s="36">
        <v>1</v>
      </c>
      <c r="S1216" s="38" t="s">
        <v>73</v>
      </c>
      <c r="T1216" s="36">
        <v>0</v>
      </c>
      <c r="U1216" s="38" t="s">
        <v>56</v>
      </c>
      <c r="V1216" s="36">
        <v>5776</v>
      </c>
      <c r="W1216" s="38" t="s">
        <v>542</v>
      </c>
      <c r="X1216" s="38" t="s">
        <v>543</v>
      </c>
      <c r="Y1216" s="38" t="s">
        <v>45</v>
      </c>
      <c r="Z1216" s="38" t="s">
        <v>468</v>
      </c>
      <c r="AA1216" s="39">
        <v>44833.447476851848</v>
      </c>
      <c r="AB1216" s="38" t="s">
        <v>46</v>
      </c>
      <c r="AC1216" s="10" t="str">
        <f>VLOOKUP(Data!$AB1216,Name!$B:$F,2,FALSE)</f>
        <v>IT Support</v>
      </c>
      <c r="AD1216" s="10" t="str">
        <f>VLOOKUP(Data!$AB1216,Name!$B:$F,3,FALSE)</f>
        <v>Point IT</v>
      </c>
      <c r="AE1216" s="10" t="str">
        <f>VLOOKUP(Data!$AB1216,Name!$B:$F,4,FALSE)</f>
        <v>Second tier</v>
      </c>
      <c r="AF1216" s="10" t="str">
        <f>VLOOKUP(Data!$AB1216,Name!$B:$F,5,FALSE)</f>
        <v>Onsite</v>
      </c>
      <c r="AG1216" s="38" t="s">
        <v>47</v>
      </c>
      <c r="AH1216" s="38" t="s">
        <v>48</v>
      </c>
      <c r="AI1216" s="38" t="s">
        <v>182</v>
      </c>
      <c r="AJ1216" s="38" t="s">
        <v>4527</v>
      </c>
      <c r="AK1216" s="38" t="s">
        <v>532</v>
      </c>
      <c r="AL1216" s="43"/>
      <c r="AM1216" s="38" t="s">
        <v>39</v>
      </c>
      <c r="AN1216" s="38" t="s">
        <v>53</v>
      </c>
      <c r="AO1216" s="44">
        <v>0</v>
      </c>
      <c r="AP1216" s="39">
        <v>44833.597650462965</v>
      </c>
      <c r="AQ1216" s="45" t="s">
        <v>56</v>
      </c>
      <c r="AR1216">
        <f t="shared" si="75"/>
        <v>10</v>
      </c>
      <c r="AS1216" s="35">
        <v>0.4368055555555555</v>
      </c>
    </row>
    <row r="1217" spans="1:45" ht="24" hidden="1" customHeight="1">
      <c r="A1217" s="10" t="s">
        <v>35</v>
      </c>
      <c r="B1217" s="10" t="s">
        <v>178</v>
      </c>
      <c r="C1217" s="42">
        <v>44833.70208333333</v>
      </c>
      <c r="D1217" s="42">
        <v>44833.450694444444</v>
      </c>
      <c r="E1217" s="10">
        <v>2022</v>
      </c>
      <c r="F1217" s="10">
        <f t="shared" si="72"/>
        <v>9</v>
      </c>
      <c r="G1217" s="10">
        <f t="shared" si="73"/>
        <v>29</v>
      </c>
      <c r="H1217" s="50">
        <f t="shared" si="74"/>
        <v>0.45069444444444445</v>
      </c>
      <c r="I1217" s="40" t="s">
        <v>37</v>
      </c>
      <c r="J1217" s="40" t="s">
        <v>39</v>
      </c>
      <c r="K1217" s="37">
        <v>12347</v>
      </c>
      <c r="L1217" s="41">
        <v>44837.70753472222</v>
      </c>
      <c r="M1217" s="40" t="s">
        <v>38</v>
      </c>
      <c r="N1217" s="40" t="s">
        <v>39</v>
      </c>
      <c r="O1217" s="41"/>
      <c r="P1217" s="40" t="s">
        <v>40</v>
      </c>
      <c r="Q1217" s="40" t="s">
        <v>56</v>
      </c>
      <c r="R1217" s="37">
        <v>1</v>
      </c>
      <c r="S1217" s="40" t="s">
        <v>54</v>
      </c>
      <c r="T1217" s="37">
        <v>0</v>
      </c>
      <c r="U1217" s="40" t="s">
        <v>41</v>
      </c>
      <c r="V1217" s="37">
        <v>897741185</v>
      </c>
      <c r="W1217" s="40" t="s">
        <v>1975</v>
      </c>
      <c r="X1217" s="40" t="s">
        <v>1976</v>
      </c>
      <c r="Y1217" s="40" t="s">
        <v>45</v>
      </c>
      <c r="Z1217" s="40" t="s">
        <v>4528</v>
      </c>
      <c r="AA1217" s="41">
        <v>44833.696053240739</v>
      </c>
      <c r="AB1217" s="40" t="s">
        <v>67</v>
      </c>
      <c r="AC1217" s="10" t="str">
        <f>VLOOKUP(Data!$AB1217,Name!$B:$F,2,FALSE)</f>
        <v>IT Support</v>
      </c>
      <c r="AD1217" s="10" t="str">
        <f>VLOOKUP(Data!$AB1217,Name!$B:$F,3,FALSE)</f>
        <v>Point IT</v>
      </c>
      <c r="AE1217" s="10" t="str">
        <f>VLOOKUP(Data!$AB1217,Name!$B:$F,4,FALSE)</f>
        <v>Second tier</v>
      </c>
      <c r="AF1217" s="10" t="str">
        <f>VLOOKUP(Data!$AB1217,Name!$B:$F,5,FALSE)</f>
        <v>Onsite</v>
      </c>
      <c r="AG1217" s="40" t="s">
        <v>47</v>
      </c>
      <c r="AH1217" s="40" t="s">
        <v>48</v>
      </c>
      <c r="AI1217" s="40" t="s">
        <v>182</v>
      </c>
      <c r="AJ1217" s="40" t="s">
        <v>4529</v>
      </c>
      <c r="AK1217" s="40" t="s">
        <v>291</v>
      </c>
      <c r="AL1217" s="46"/>
      <c r="AM1217" s="40" t="s">
        <v>39</v>
      </c>
      <c r="AN1217" s="40" t="s">
        <v>53</v>
      </c>
      <c r="AO1217" s="47">
        <v>0</v>
      </c>
      <c r="AP1217" s="41">
        <v>44833.702673611115</v>
      </c>
      <c r="AQ1217" s="48" t="s">
        <v>56</v>
      </c>
      <c r="AR1217">
        <f t="shared" si="75"/>
        <v>10</v>
      </c>
      <c r="AS1217" s="35">
        <v>0.45069444444444445</v>
      </c>
    </row>
    <row r="1218" spans="1:45" ht="24" hidden="1" customHeight="1">
      <c r="A1218" s="10" t="s">
        <v>35</v>
      </c>
      <c r="B1218" s="10" t="s">
        <v>2348</v>
      </c>
      <c r="C1218" s="42">
        <v>44833.597222222219</v>
      </c>
      <c r="D1218" s="42">
        <v>44833.450694444444</v>
      </c>
      <c r="E1218" s="10">
        <v>2022</v>
      </c>
      <c r="F1218" s="10">
        <f t="shared" si="72"/>
        <v>9</v>
      </c>
      <c r="G1218" s="10">
        <f t="shared" si="73"/>
        <v>29</v>
      </c>
      <c r="H1218" s="50">
        <f t="shared" si="74"/>
        <v>0.45069444444444445</v>
      </c>
      <c r="I1218" s="38" t="s">
        <v>37</v>
      </c>
      <c r="J1218" s="38" t="s">
        <v>4530</v>
      </c>
      <c r="K1218" s="36">
        <v>12348</v>
      </c>
      <c r="L1218" s="39">
        <v>44845.547152777777</v>
      </c>
      <c r="M1218" s="38" t="s">
        <v>38</v>
      </c>
      <c r="N1218" s="38" t="s">
        <v>39</v>
      </c>
      <c r="O1218" s="39"/>
      <c r="P1218" s="38" t="s">
        <v>40</v>
      </c>
      <c r="Q1218" s="38" t="s">
        <v>56</v>
      </c>
      <c r="R1218" s="36">
        <v>1</v>
      </c>
      <c r="S1218" s="38" t="s">
        <v>60</v>
      </c>
      <c r="T1218" s="36">
        <v>0</v>
      </c>
      <c r="U1218" s="38" t="s">
        <v>56</v>
      </c>
      <c r="V1218" s="36">
        <v>5735</v>
      </c>
      <c r="W1218" s="38" t="s">
        <v>988</v>
      </c>
      <c r="X1218" s="38" t="s">
        <v>989</v>
      </c>
      <c r="Y1218" s="38" t="s">
        <v>45</v>
      </c>
      <c r="Z1218" s="38" t="s">
        <v>934</v>
      </c>
      <c r="AA1218" s="39">
        <v>44833.502106481479</v>
      </c>
      <c r="AB1218" s="38" t="s">
        <v>58</v>
      </c>
      <c r="AC1218" s="10" t="str">
        <f>VLOOKUP(Data!$AB1218,Name!$B:$F,2,FALSE)</f>
        <v>IT Support</v>
      </c>
      <c r="AD1218" s="10" t="str">
        <f>VLOOKUP(Data!$AB1218,Name!$B:$F,3,FALSE)</f>
        <v>Point IT</v>
      </c>
      <c r="AE1218" s="10" t="str">
        <f>VLOOKUP(Data!$AB1218,Name!$B:$F,4,FALSE)</f>
        <v>Second tier</v>
      </c>
      <c r="AF1218" s="10" t="str">
        <f>VLOOKUP(Data!$AB1218,Name!$B:$F,5,FALSE)</f>
        <v>Onsite</v>
      </c>
      <c r="AG1218" s="38" t="s">
        <v>52</v>
      </c>
      <c r="AH1218" s="38" t="s">
        <v>48</v>
      </c>
      <c r="AI1218" s="38" t="s">
        <v>474</v>
      </c>
      <c r="AJ1218" s="38" t="s">
        <v>617</v>
      </c>
      <c r="AK1218" s="38" t="s">
        <v>287</v>
      </c>
      <c r="AL1218" s="43"/>
      <c r="AM1218" s="38" t="s">
        <v>39</v>
      </c>
      <c r="AN1218" s="38" t="s">
        <v>50</v>
      </c>
      <c r="AO1218" s="44">
        <v>0</v>
      </c>
      <c r="AP1218" s="39">
        <v>44833.59784722222</v>
      </c>
      <c r="AQ1218" s="45" t="s">
        <v>56</v>
      </c>
      <c r="AR1218">
        <f t="shared" si="75"/>
        <v>10</v>
      </c>
      <c r="AS1218" s="35">
        <v>0.45069444444444445</v>
      </c>
    </row>
    <row r="1219" spans="1:45" ht="24" hidden="1" customHeight="1">
      <c r="A1219" s="10" t="s">
        <v>35</v>
      </c>
      <c r="B1219" s="10" t="s">
        <v>178</v>
      </c>
      <c r="C1219" s="10"/>
      <c r="D1219" s="42">
        <v>44833.457638888889</v>
      </c>
      <c r="E1219" s="10">
        <v>2022</v>
      </c>
      <c r="F1219" s="10">
        <f t="shared" ref="F1219:F1282" si="76">MONTH(D1219)</f>
        <v>9</v>
      </c>
      <c r="G1219" s="10">
        <f t="shared" ref="G1219:G1282" si="77">DAY(D1219)</f>
        <v>29</v>
      </c>
      <c r="H1219" s="50">
        <f t="shared" ref="H1219:H1282" si="78">TIME(HOUR(D1219),MINUTE(D1219),SECOND(D1219))</f>
        <v>0.45763888888888887</v>
      </c>
      <c r="I1219" s="40" t="s">
        <v>37</v>
      </c>
      <c r="J1219" s="40" t="s">
        <v>39</v>
      </c>
      <c r="K1219" s="37">
        <v>12349</v>
      </c>
      <c r="L1219" s="41">
        <v>44837.70820601852</v>
      </c>
      <c r="M1219" s="40" t="s">
        <v>38</v>
      </c>
      <c r="N1219" s="40" t="s">
        <v>39</v>
      </c>
      <c r="O1219" s="41"/>
      <c r="P1219" s="40" t="s">
        <v>40</v>
      </c>
      <c r="Q1219" s="40" t="s">
        <v>56</v>
      </c>
      <c r="R1219" s="37">
        <v>3</v>
      </c>
      <c r="S1219" s="40" t="s">
        <v>73</v>
      </c>
      <c r="T1219" s="37">
        <v>0</v>
      </c>
      <c r="U1219" s="40" t="s">
        <v>41</v>
      </c>
      <c r="V1219" s="37">
        <v>8692</v>
      </c>
      <c r="W1219" s="40" t="s">
        <v>64</v>
      </c>
      <c r="X1219" s="40" t="s">
        <v>65</v>
      </c>
      <c r="Y1219" s="40" t="s">
        <v>39</v>
      </c>
      <c r="Z1219" s="40" t="s">
        <v>39</v>
      </c>
      <c r="AA1219" s="41"/>
      <c r="AB1219" s="40" t="s">
        <v>433</v>
      </c>
      <c r="AC1219" s="10" t="str">
        <f>VLOOKUP(Data!$AB1219,Name!$B:$F,2,FALSE)</f>
        <v>Programer</v>
      </c>
      <c r="AD1219" s="10" t="str">
        <f>VLOOKUP(Data!$AB1219,Name!$B:$F,3,FALSE)</f>
        <v>CRA</v>
      </c>
      <c r="AE1219" s="10" t="str">
        <f>VLOOKUP(Data!$AB1219,Name!$B:$F,4,FALSE)</f>
        <v>Second tier</v>
      </c>
      <c r="AF1219" s="10" t="str">
        <f>VLOOKUP(Data!$AB1219,Name!$B:$F,5,FALSE)</f>
        <v>Second tier</v>
      </c>
      <c r="AG1219" s="40" t="s">
        <v>47</v>
      </c>
      <c r="AH1219" s="40" t="s">
        <v>160</v>
      </c>
      <c r="AI1219" s="40" t="s">
        <v>182</v>
      </c>
      <c r="AJ1219" s="40" t="s">
        <v>69</v>
      </c>
      <c r="AK1219" s="40" t="s">
        <v>1237</v>
      </c>
      <c r="AL1219" s="46"/>
      <c r="AM1219" s="40" t="s">
        <v>39</v>
      </c>
      <c r="AN1219" s="40" t="s">
        <v>53</v>
      </c>
      <c r="AO1219" s="47">
        <v>0</v>
      </c>
      <c r="AP1219" s="41">
        <v>44837.620567129627</v>
      </c>
      <c r="AQ1219" s="48" t="s">
        <v>56</v>
      </c>
      <c r="AR1219">
        <f t="shared" ref="AR1219:AR1282" si="79">HOUR(AS1219)</f>
        <v>10</v>
      </c>
      <c r="AS1219" s="35">
        <v>0.45763888888888887</v>
      </c>
    </row>
    <row r="1220" spans="1:45" ht="24" hidden="1" customHeight="1">
      <c r="A1220" s="10" t="s">
        <v>35</v>
      </c>
      <c r="B1220" s="10" t="s">
        <v>329</v>
      </c>
      <c r="C1220" s="10"/>
      <c r="D1220" s="42">
        <v>44833.459027777775</v>
      </c>
      <c r="E1220" s="10">
        <v>2022</v>
      </c>
      <c r="F1220" s="10">
        <f t="shared" si="76"/>
        <v>9</v>
      </c>
      <c r="G1220" s="10">
        <f t="shared" si="77"/>
        <v>29</v>
      </c>
      <c r="H1220" s="50">
        <f t="shared" si="78"/>
        <v>0.45902777777777781</v>
      </c>
      <c r="I1220" s="38" t="s">
        <v>37</v>
      </c>
      <c r="J1220" s="38" t="s">
        <v>4531</v>
      </c>
      <c r="K1220" s="36">
        <v>12350</v>
      </c>
      <c r="L1220" s="39">
        <v>44845.459317129629</v>
      </c>
      <c r="M1220" s="38" t="s">
        <v>38</v>
      </c>
      <c r="N1220" s="38" t="s">
        <v>39</v>
      </c>
      <c r="O1220" s="39"/>
      <c r="P1220" s="38" t="s">
        <v>40</v>
      </c>
      <c r="Q1220" s="38" t="s">
        <v>56</v>
      </c>
      <c r="R1220" s="36">
        <v>1</v>
      </c>
      <c r="S1220" s="38" t="s">
        <v>92</v>
      </c>
      <c r="T1220" s="36">
        <v>0</v>
      </c>
      <c r="U1220" s="38" t="s">
        <v>56</v>
      </c>
      <c r="V1220" s="36">
        <v>8744</v>
      </c>
      <c r="W1220" s="38" t="s">
        <v>553</v>
      </c>
      <c r="X1220" s="38" t="s">
        <v>554</v>
      </c>
      <c r="Y1220" s="38" t="s">
        <v>39</v>
      </c>
      <c r="Z1220" s="38" t="s">
        <v>39</v>
      </c>
      <c r="AA1220" s="39"/>
      <c r="AB1220" s="38" t="s">
        <v>672</v>
      </c>
      <c r="AC1220" s="10">
        <f>VLOOKUP(Data!$AB1220,Name!$B:$F,2,FALSE)</f>
        <v>0</v>
      </c>
      <c r="AD1220" s="10" t="str">
        <f>VLOOKUP(Data!$AB1220,Name!$B:$F,3,FALSE)</f>
        <v>CRA</v>
      </c>
      <c r="AE1220" s="10" t="str">
        <f>VLOOKUP(Data!$AB1220,Name!$B:$F,4,FALSE)</f>
        <v>Second tier</v>
      </c>
      <c r="AF1220" s="10" t="str">
        <f>VLOOKUP(Data!$AB1220,Name!$B:$F,5,FALSE)</f>
        <v>Frist tier</v>
      </c>
      <c r="AG1220" s="38" t="s">
        <v>47</v>
      </c>
      <c r="AH1220" s="38" t="s">
        <v>160</v>
      </c>
      <c r="AI1220" s="38" t="s">
        <v>330</v>
      </c>
      <c r="AJ1220" s="38" t="s">
        <v>4532</v>
      </c>
      <c r="AK1220" s="38" t="s">
        <v>496</v>
      </c>
      <c r="AL1220" s="43"/>
      <c r="AM1220" s="38" t="s">
        <v>39</v>
      </c>
      <c r="AN1220" s="38" t="s">
        <v>53</v>
      </c>
      <c r="AO1220" s="44">
        <v>0</v>
      </c>
      <c r="AP1220" s="39">
        <v>44834.53570601852</v>
      </c>
      <c r="AQ1220" s="45" t="s">
        <v>56</v>
      </c>
      <c r="AR1220">
        <f t="shared" si="79"/>
        <v>11</v>
      </c>
      <c r="AS1220" s="35">
        <v>0.45902777777777781</v>
      </c>
    </row>
    <row r="1221" spans="1:45" ht="24" hidden="1" customHeight="1">
      <c r="A1221" s="10" t="s">
        <v>35</v>
      </c>
      <c r="B1221" s="10" t="s">
        <v>2348</v>
      </c>
      <c r="C1221" s="42">
        <v>44833.597916666666</v>
      </c>
      <c r="D1221" s="42">
        <v>44833.459722222222</v>
      </c>
      <c r="E1221" s="10">
        <v>2022</v>
      </c>
      <c r="F1221" s="10">
        <f t="shared" si="76"/>
        <v>9</v>
      </c>
      <c r="G1221" s="10">
        <f t="shared" si="77"/>
        <v>29</v>
      </c>
      <c r="H1221" s="50">
        <f t="shared" si="78"/>
        <v>0.4597222222222222</v>
      </c>
      <c r="I1221" s="40" t="s">
        <v>37</v>
      </c>
      <c r="J1221" s="40" t="s">
        <v>4533</v>
      </c>
      <c r="K1221" s="37">
        <v>12351</v>
      </c>
      <c r="L1221" s="41">
        <v>44845.495324074072</v>
      </c>
      <c r="M1221" s="40" t="s">
        <v>38</v>
      </c>
      <c r="N1221" s="40" t="s">
        <v>39</v>
      </c>
      <c r="O1221" s="41"/>
      <c r="P1221" s="40" t="s">
        <v>40</v>
      </c>
      <c r="Q1221" s="40" t="s">
        <v>56</v>
      </c>
      <c r="R1221" s="37">
        <v>2</v>
      </c>
      <c r="S1221" s="40" t="s">
        <v>60</v>
      </c>
      <c r="T1221" s="37">
        <v>0</v>
      </c>
      <c r="U1221" s="40" t="s">
        <v>56</v>
      </c>
      <c r="V1221" s="37">
        <v>955149929</v>
      </c>
      <c r="W1221" s="40" t="s">
        <v>766</v>
      </c>
      <c r="X1221" s="40" t="s">
        <v>767</v>
      </c>
      <c r="Y1221" s="40" t="s">
        <v>45</v>
      </c>
      <c r="Z1221" s="40" t="s">
        <v>4534</v>
      </c>
      <c r="AA1221" s="41">
        <v>44833.562997685185</v>
      </c>
      <c r="AB1221" s="40" t="s">
        <v>46</v>
      </c>
      <c r="AC1221" s="10" t="str">
        <f>VLOOKUP(Data!$AB1221,Name!$B:$F,2,FALSE)</f>
        <v>IT Support</v>
      </c>
      <c r="AD1221" s="10" t="str">
        <f>VLOOKUP(Data!$AB1221,Name!$B:$F,3,FALSE)</f>
        <v>Point IT</v>
      </c>
      <c r="AE1221" s="10" t="str">
        <f>VLOOKUP(Data!$AB1221,Name!$B:$F,4,FALSE)</f>
        <v>Second tier</v>
      </c>
      <c r="AF1221" s="10" t="str">
        <f>VLOOKUP(Data!$AB1221,Name!$B:$F,5,FALSE)</f>
        <v>Onsite</v>
      </c>
      <c r="AG1221" s="40" t="s">
        <v>47</v>
      </c>
      <c r="AH1221" s="40" t="s">
        <v>48</v>
      </c>
      <c r="AI1221" s="40" t="s">
        <v>314</v>
      </c>
      <c r="AJ1221" s="40" t="s">
        <v>4535</v>
      </c>
      <c r="AK1221" s="40" t="s">
        <v>265</v>
      </c>
      <c r="AL1221" s="46"/>
      <c r="AM1221" s="40" t="s">
        <v>39</v>
      </c>
      <c r="AN1221" s="40" t="s">
        <v>50</v>
      </c>
      <c r="AO1221" s="47">
        <v>0</v>
      </c>
      <c r="AP1221" s="41">
        <v>44833.598101851851</v>
      </c>
      <c r="AQ1221" s="48" t="s">
        <v>56</v>
      </c>
      <c r="AR1221">
        <f t="shared" si="79"/>
        <v>11</v>
      </c>
      <c r="AS1221" s="35">
        <v>0.4597222222222222</v>
      </c>
    </row>
    <row r="1222" spans="1:45" ht="24" customHeight="1">
      <c r="A1222" s="10" t="s">
        <v>35</v>
      </c>
      <c r="B1222" s="10" t="s">
        <v>1527</v>
      </c>
      <c r="C1222" s="42">
        <v>44833.597916666666</v>
      </c>
      <c r="D1222" s="42">
        <v>44833.463888888888</v>
      </c>
      <c r="E1222" s="10">
        <v>2022</v>
      </c>
      <c r="F1222" s="10">
        <f t="shared" si="76"/>
        <v>9</v>
      </c>
      <c r="G1222" s="10">
        <f t="shared" si="77"/>
        <v>29</v>
      </c>
      <c r="H1222" s="50">
        <f t="shared" si="78"/>
        <v>0.46388888888888885</v>
      </c>
      <c r="I1222" s="38" t="s">
        <v>37</v>
      </c>
      <c r="J1222" s="38" t="s">
        <v>4536</v>
      </c>
      <c r="K1222" s="36">
        <v>12352</v>
      </c>
      <c r="L1222" s="39">
        <v>44845.583055555559</v>
      </c>
      <c r="M1222" s="38" t="s">
        <v>38</v>
      </c>
      <c r="N1222" s="38" t="s">
        <v>39</v>
      </c>
      <c r="O1222" s="39"/>
      <c r="P1222" s="38" t="s">
        <v>40</v>
      </c>
      <c r="Q1222" s="38" t="s">
        <v>56</v>
      </c>
      <c r="R1222" s="36">
        <v>1</v>
      </c>
      <c r="S1222" s="38" t="s">
        <v>127</v>
      </c>
      <c r="T1222" s="36">
        <v>0</v>
      </c>
      <c r="U1222" s="38" t="s">
        <v>56</v>
      </c>
      <c r="V1222" s="36">
        <v>5775</v>
      </c>
      <c r="W1222" s="38" t="s">
        <v>2277</v>
      </c>
      <c r="X1222" s="38" t="s">
        <v>2278</v>
      </c>
      <c r="Y1222" s="38" t="s">
        <v>45</v>
      </c>
      <c r="Z1222" s="38" t="s">
        <v>1112</v>
      </c>
      <c r="AA1222" s="39">
        <v>44833.479826388888</v>
      </c>
      <c r="AB1222" s="38" t="s">
        <v>51</v>
      </c>
      <c r="AC1222" s="10" t="str">
        <f>VLOOKUP(Data!$AB1222,Name!$B:$F,2,FALSE)</f>
        <v>IT Support</v>
      </c>
      <c r="AD1222" s="10" t="str">
        <f>VLOOKUP(Data!$AB1222,Name!$B:$F,3,FALSE)</f>
        <v>Point IT</v>
      </c>
      <c r="AE1222" s="10" t="str">
        <f>VLOOKUP(Data!$AB1222,Name!$B:$F,4,FALSE)</f>
        <v>Second tier</v>
      </c>
      <c r="AF1222" s="10" t="str">
        <f>VLOOKUP(Data!$AB1222,Name!$B:$F,5,FALSE)</f>
        <v>Onsite</v>
      </c>
      <c r="AG1222" s="38" t="s">
        <v>47</v>
      </c>
      <c r="AH1222" s="38" t="s">
        <v>48</v>
      </c>
      <c r="AI1222" s="38" t="s">
        <v>701</v>
      </c>
      <c r="AJ1222" s="38" t="s">
        <v>4537</v>
      </c>
      <c r="AK1222" s="38" t="s">
        <v>532</v>
      </c>
      <c r="AL1222" s="43"/>
      <c r="AM1222" s="38" t="s">
        <v>39</v>
      </c>
      <c r="AN1222" s="38" t="s">
        <v>50</v>
      </c>
      <c r="AO1222" s="44">
        <v>0</v>
      </c>
      <c r="AP1222" s="39">
        <v>44833.598333333335</v>
      </c>
      <c r="AQ1222" s="45" t="s">
        <v>56</v>
      </c>
      <c r="AR1222">
        <f t="shared" si="79"/>
        <v>11</v>
      </c>
      <c r="AS1222" s="35">
        <v>0.46388888888888885</v>
      </c>
    </row>
    <row r="1223" spans="1:45" ht="24" hidden="1" customHeight="1">
      <c r="A1223" s="10" t="s">
        <v>35</v>
      </c>
      <c r="B1223" s="10" t="s">
        <v>36</v>
      </c>
      <c r="C1223" s="42">
        <v>44837.59375</v>
      </c>
      <c r="D1223" s="42">
        <v>44833.474305555559</v>
      </c>
      <c r="E1223" s="10">
        <v>2022</v>
      </c>
      <c r="F1223" s="10">
        <f t="shared" si="76"/>
        <v>9</v>
      </c>
      <c r="G1223" s="10">
        <f t="shared" si="77"/>
        <v>29</v>
      </c>
      <c r="H1223" s="50">
        <f t="shared" si="78"/>
        <v>0.47430555555555554</v>
      </c>
      <c r="I1223" s="40" t="s">
        <v>37</v>
      </c>
      <c r="J1223" s="40" t="s">
        <v>4538</v>
      </c>
      <c r="K1223" s="37">
        <v>12353</v>
      </c>
      <c r="L1223" s="41">
        <v>44845.474872685183</v>
      </c>
      <c r="M1223" s="40" t="s">
        <v>38</v>
      </c>
      <c r="N1223" s="40" t="s">
        <v>39</v>
      </c>
      <c r="O1223" s="41"/>
      <c r="P1223" s="40" t="s">
        <v>40</v>
      </c>
      <c r="Q1223" s="40" t="s">
        <v>56</v>
      </c>
      <c r="R1223" s="37">
        <v>1</v>
      </c>
      <c r="S1223" s="40" t="s">
        <v>82</v>
      </c>
      <c r="T1223" s="37">
        <v>0</v>
      </c>
      <c r="U1223" s="40" t="s">
        <v>56</v>
      </c>
      <c r="V1223" s="37">
        <v>8455</v>
      </c>
      <c r="W1223" s="40" t="s">
        <v>70</v>
      </c>
      <c r="X1223" s="40" t="s">
        <v>71</v>
      </c>
      <c r="Y1223" s="40" t="s">
        <v>45</v>
      </c>
      <c r="Z1223" s="40" t="s">
        <v>4539</v>
      </c>
      <c r="AA1223" s="41">
        <v>44837.593969907408</v>
      </c>
      <c r="AB1223" s="40" t="s">
        <v>151</v>
      </c>
      <c r="AC1223" s="10" t="str">
        <f>VLOOKUP(Data!$AB1223,Name!$B:$F,2,FALSE)</f>
        <v>IT Support</v>
      </c>
      <c r="AD1223" s="10" t="str">
        <f>VLOOKUP(Data!$AB1223,Name!$B:$F,3,FALSE)</f>
        <v>Point IT</v>
      </c>
      <c r="AE1223" s="10" t="str">
        <f>VLOOKUP(Data!$AB1223,Name!$B:$F,4,FALSE)</f>
        <v>Second tier</v>
      </c>
      <c r="AF1223" s="10" t="str">
        <f>VLOOKUP(Data!$AB1223,Name!$B:$F,5,FALSE)</f>
        <v>Onsite</v>
      </c>
      <c r="AG1223" s="40" t="s">
        <v>47</v>
      </c>
      <c r="AH1223" s="40" t="s">
        <v>48</v>
      </c>
      <c r="AI1223" s="40" t="s">
        <v>49</v>
      </c>
      <c r="AJ1223" s="40" t="s">
        <v>4540</v>
      </c>
      <c r="AK1223" s="40" t="s">
        <v>717</v>
      </c>
      <c r="AL1223" s="46">
        <v>44686</v>
      </c>
      <c r="AM1223" s="40" t="s">
        <v>39</v>
      </c>
      <c r="AN1223" s="40" t="s">
        <v>50</v>
      </c>
      <c r="AO1223" s="47">
        <v>0</v>
      </c>
      <c r="AP1223" s="41">
        <v>44837.691319444442</v>
      </c>
      <c r="AQ1223" s="48" t="s">
        <v>56</v>
      </c>
      <c r="AR1223">
        <f t="shared" si="79"/>
        <v>11</v>
      </c>
      <c r="AS1223" s="35">
        <v>0.47430555555555554</v>
      </c>
    </row>
    <row r="1224" spans="1:45" ht="24" hidden="1" customHeight="1">
      <c r="A1224" s="10" t="s">
        <v>35</v>
      </c>
      <c r="B1224" s="10" t="s">
        <v>737</v>
      </c>
      <c r="C1224" s="10"/>
      <c r="D1224" s="42">
        <v>44833.495138888888</v>
      </c>
      <c r="E1224" s="10">
        <v>2022</v>
      </c>
      <c r="F1224" s="10">
        <f t="shared" si="76"/>
        <v>9</v>
      </c>
      <c r="G1224" s="10">
        <f t="shared" si="77"/>
        <v>29</v>
      </c>
      <c r="H1224" s="50">
        <f t="shared" si="78"/>
        <v>0.49513888888888885</v>
      </c>
      <c r="I1224" s="38" t="s">
        <v>37</v>
      </c>
      <c r="J1224" s="38" t="s">
        <v>39</v>
      </c>
      <c r="K1224" s="36">
        <v>12354</v>
      </c>
      <c r="L1224" s="39">
        <v>44838.371111111112</v>
      </c>
      <c r="M1224" s="38" t="s">
        <v>4541</v>
      </c>
      <c r="N1224" s="38" t="s">
        <v>45</v>
      </c>
      <c r="O1224" s="39">
        <v>44833.572465277779</v>
      </c>
      <c r="P1224" s="38" t="s">
        <v>40</v>
      </c>
      <c r="Q1224" s="38" t="s">
        <v>56</v>
      </c>
      <c r="R1224" s="36">
        <v>2</v>
      </c>
      <c r="S1224" s="38" t="s">
        <v>948</v>
      </c>
      <c r="T1224" s="36">
        <v>1</v>
      </c>
      <c r="U1224" s="38" t="s">
        <v>41</v>
      </c>
      <c r="V1224" s="36">
        <v>6569</v>
      </c>
      <c r="W1224" s="38" t="s">
        <v>842</v>
      </c>
      <c r="X1224" s="38" t="s">
        <v>843</v>
      </c>
      <c r="Y1224" s="38" t="s">
        <v>39</v>
      </c>
      <c r="Z1224" s="38" t="s">
        <v>39</v>
      </c>
      <c r="AA1224" s="39"/>
      <c r="AB1224" s="38" t="s">
        <v>614</v>
      </c>
      <c r="AC1224" s="10" t="str">
        <f>VLOOKUP(Data!$AB1224,Name!$B:$F,2,FALSE)</f>
        <v>PMO</v>
      </c>
      <c r="AD1224" s="10" t="str">
        <f>VLOOKUP(Data!$AB1224,Name!$B:$F,3,FALSE)</f>
        <v>CRA</v>
      </c>
      <c r="AE1224" s="10" t="str">
        <f>VLOOKUP(Data!$AB1224,Name!$B:$F,4,FALSE)</f>
        <v>Second tier</v>
      </c>
      <c r="AF1224" s="10" t="str">
        <f>VLOOKUP(Data!$AB1224,Name!$B:$F,5,FALSE)</f>
        <v>Second tier</v>
      </c>
      <c r="AG1224" s="38" t="s">
        <v>47</v>
      </c>
      <c r="AH1224" s="38" t="s">
        <v>160</v>
      </c>
      <c r="AI1224" s="38" t="s">
        <v>739</v>
      </c>
      <c r="AJ1224" s="38" t="s">
        <v>4542</v>
      </c>
      <c r="AK1224" s="38" t="s">
        <v>630</v>
      </c>
      <c r="AL1224" s="43"/>
      <c r="AM1224" s="38" t="s">
        <v>39</v>
      </c>
      <c r="AN1224" s="38" t="s">
        <v>53</v>
      </c>
      <c r="AO1224" s="44">
        <v>0</v>
      </c>
      <c r="AP1224" s="39">
        <v>44834.396805555552</v>
      </c>
      <c r="AQ1224" s="45" t="s">
        <v>56</v>
      </c>
      <c r="AR1224">
        <f t="shared" si="79"/>
        <v>11</v>
      </c>
      <c r="AS1224" s="35">
        <v>0.49513888888888885</v>
      </c>
    </row>
    <row r="1225" spans="1:45" ht="24" hidden="1" customHeight="1">
      <c r="A1225" s="10" t="s">
        <v>35</v>
      </c>
      <c r="B1225" s="10" t="s">
        <v>737</v>
      </c>
      <c r="C1225" s="10"/>
      <c r="D1225" s="42">
        <v>44833.5</v>
      </c>
      <c r="E1225" s="10">
        <v>2022</v>
      </c>
      <c r="F1225" s="10">
        <f t="shared" si="76"/>
        <v>9</v>
      </c>
      <c r="G1225" s="10">
        <f t="shared" si="77"/>
        <v>29</v>
      </c>
      <c r="H1225" s="50">
        <f t="shared" si="78"/>
        <v>0.5</v>
      </c>
      <c r="I1225" s="40" t="s">
        <v>37</v>
      </c>
      <c r="J1225" s="40" t="s">
        <v>4543</v>
      </c>
      <c r="K1225" s="37">
        <v>12355</v>
      </c>
      <c r="L1225" s="41">
        <v>44845.500902777778</v>
      </c>
      <c r="M1225" s="40" t="s">
        <v>38</v>
      </c>
      <c r="N1225" s="40" t="s">
        <v>39</v>
      </c>
      <c r="O1225" s="41"/>
      <c r="P1225" s="40" t="s">
        <v>40</v>
      </c>
      <c r="Q1225" s="40" t="s">
        <v>56</v>
      </c>
      <c r="R1225" s="37">
        <v>1</v>
      </c>
      <c r="S1225" s="40" t="s">
        <v>948</v>
      </c>
      <c r="T1225" s="37">
        <v>0</v>
      </c>
      <c r="U1225" s="40" t="s">
        <v>56</v>
      </c>
      <c r="V1225" s="37">
        <v>645862425</v>
      </c>
      <c r="W1225" s="40" t="s">
        <v>492</v>
      </c>
      <c r="X1225" s="40" t="s">
        <v>493</v>
      </c>
      <c r="Y1225" s="40" t="s">
        <v>39</v>
      </c>
      <c r="Z1225" s="40" t="s">
        <v>39</v>
      </c>
      <c r="AA1225" s="41"/>
      <c r="AB1225" s="40" t="s">
        <v>614</v>
      </c>
      <c r="AC1225" s="10" t="str">
        <f>VLOOKUP(Data!$AB1225,Name!$B:$F,2,FALSE)</f>
        <v>PMO</v>
      </c>
      <c r="AD1225" s="10" t="str">
        <f>VLOOKUP(Data!$AB1225,Name!$B:$F,3,FALSE)</f>
        <v>CRA</v>
      </c>
      <c r="AE1225" s="10" t="str">
        <f>VLOOKUP(Data!$AB1225,Name!$B:$F,4,FALSE)</f>
        <v>Second tier</v>
      </c>
      <c r="AF1225" s="10" t="str">
        <f>VLOOKUP(Data!$AB1225,Name!$B:$F,5,FALSE)</f>
        <v>Second tier</v>
      </c>
      <c r="AG1225" s="40" t="s">
        <v>47</v>
      </c>
      <c r="AH1225" s="40" t="s">
        <v>160</v>
      </c>
      <c r="AI1225" s="40" t="s">
        <v>920</v>
      </c>
      <c r="AJ1225" s="40" t="s">
        <v>4544</v>
      </c>
      <c r="AK1225" s="40" t="s">
        <v>496</v>
      </c>
      <c r="AL1225" s="46"/>
      <c r="AM1225" s="40" t="s">
        <v>39</v>
      </c>
      <c r="AN1225" s="40" t="s">
        <v>53</v>
      </c>
      <c r="AO1225" s="47">
        <v>0</v>
      </c>
      <c r="AP1225" s="41">
        <v>44833.506458333337</v>
      </c>
      <c r="AQ1225" s="48" t="s">
        <v>56</v>
      </c>
      <c r="AR1225">
        <f t="shared" si="79"/>
        <v>12</v>
      </c>
      <c r="AS1225" s="35">
        <v>0.5</v>
      </c>
    </row>
    <row r="1226" spans="1:45" ht="24" hidden="1" customHeight="1">
      <c r="A1226" s="10" t="s">
        <v>35</v>
      </c>
      <c r="B1226" s="10" t="s">
        <v>178</v>
      </c>
      <c r="C1226" s="42">
        <v>44833.65</v>
      </c>
      <c r="D1226" s="42">
        <v>44833.543749999997</v>
      </c>
      <c r="E1226" s="10">
        <v>2022</v>
      </c>
      <c r="F1226" s="10">
        <f t="shared" si="76"/>
        <v>9</v>
      </c>
      <c r="G1226" s="10">
        <f t="shared" si="77"/>
        <v>29</v>
      </c>
      <c r="H1226" s="50">
        <f t="shared" si="78"/>
        <v>0.54375000000000007</v>
      </c>
      <c r="I1226" s="38" t="s">
        <v>37</v>
      </c>
      <c r="J1226" s="38" t="s">
        <v>4545</v>
      </c>
      <c r="K1226" s="36">
        <v>12356</v>
      </c>
      <c r="L1226" s="39">
        <v>44845.574212962965</v>
      </c>
      <c r="M1226" s="38" t="s">
        <v>38</v>
      </c>
      <c r="N1226" s="38" t="s">
        <v>39</v>
      </c>
      <c r="O1226" s="39"/>
      <c r="P1226" s="38" t="s">
        <v>40</v>
      </c>
      <c r="Q1226" s="38" t="s">
        <v>56</v>
      </c>
      <c r="R1226" s="36">
        <v>1</v>
      </c>
      <c r="S1226" s="38" t="s">
        <v>73</v>
      </c>
      <c r="T1226" s="36">
        <v>0</v>
      </c>
      <c r="U1226" s="38" t="s">
        <v>56</v>
      </c>
      <c r="V1226" s="36">
        <v>844999030</v>
      </c>
      <c r="W1226" s="38" t="s">
        <v>4546</v>
      </c>
      <c r="X1226" s="38" t="s">
        <v>4547</v>
      </c>
      <c r="Y1226" s="38" t="s">
        <v>45</v>
      </c>
      <c r="Z1226" s="38" t="s">
        <v>4548</v>
      </c>
      <c r="AA1226" s="39">
        <v>44833.620509259257</v>
      </c>
      <c r="AB1226" s="38" t="s">
        <v>81</v>
      </c>
      <c r="AC1226" s="10" t="str">
        <f>VLOOKUP(Data!$AB1226,Name!$B:$F,2,FALSE)</f>
        <v>IT Support</v>
      </c>
      <c r="AD1226" s="10" t="str">
        <f>VLOOKUP(Data!$AB1226,Name!$B:$F,3,FALSE)</f>
        <v>Point IT</v>
      </c>
      <c r="AE1226" s="10" t="str">
        <f>VLOOKUP(Data!$AB1226,Name!$B:$F,4,FALSE)</f>
        <v>Second tier</v>
      </c>
      <c r="AF1226" s="10" t="str">
        <f>VLOOKUP(Data!$AB1226,Name!$B:$F,5,FALSE)</f>
        <v>Onsite</v>
      </c>
      <c r="AG1226" s="38" t="s">
        <v>47</v>
      </c>
      <c r="AH1226" s="38" t="s">
        <v>48</v>
      </c>
      <c r="AI1226" s="38" t="s">
        <v>182</v>
      </c>
      <c r="AJ1226" s="38" t="s">
        <v>4549</v>
      </c>
      <c r="AK1226" s="38" t="s">
        <v>517</v>
      </c>
      <c r="AL1226" s="43"/>
      <c r="AM1226" s="38" t="s">
        <v>39</v>
      </c>
      <c r="AN1226" s="38" t="s">
        <v>53</v>
      </c>
      <c r="AO1226" s="44">
        <v>0</v>
      </c>
      <c r="AP1226" s="39">
        <v>44833.650601851848</v>
      </c>
      <c r="AQ1226" s="45" t="s">
        <v>56</v>
      </c>
      <c r="AR1226">
        <f t="shared" si="79"/>
        <v>13</v>
      </c>
      <c r="AS1226" s="35">
        <v>0.54375000000000007</v>
      </c>
    </row>
    <row r="1227" spans="1:45" ht="24" customHeight="1">
      <c r="A1227" s="10" t="s">
        <v>35</v>
      </c>
      <c r="B1227" s="10" t="s">
        <v>1527</v>
      </c>
      <c r="C1227" s="10"/>
      <c r="D1227" s="42">
        <v>44833.566666666666</v>
      </c>
      <c r="E1227" s="10">
        <v>2022</v>
      </c>
      <c r="F1227" s="10">
        <f t="shared" si="76"/>
        <v>9</v>
      </c>
      <c r="G1227" s="10">
        <f t="shared" si="77"/>
        <v>29</v>
      </c>
      <c r="H1227" s="50">
        <f t="shared" si="78"/>
        <v>0.56666666666666665</v>
      </c>
      <c r="I1227" s="40" t="s">
        <v>37</v>
      </c>
      <c r="J1227" s="40" t="s">
        <v>4550</v>
      </c>
      <c r="K1227" s="37">
        <v>12357</v>
      </c>
      <c r="L1227" s="41">
        <v>44845.567476851851</v>
      </c>
      <c r="M1227" s="40" t="s">
        <v>38</v>
      </c>
      <c r="N1227" s="40" t="s">
        <v>39</v>
      </c>
      <c r="O1227" s="41"/>
      <c r="P1227" s="40" t="s">
        <v>40</v>
      </c>
      <c r="Q1227" s="40" t="s">
        <v>56</v>
      </c>
      <c r="R1227" s="37">
        <v>1</v>
      </c>
      <c r="S1227" s="40" t="s">
        <v>453</v>
      </c>
      <c r="T1227" s="37">
        <v>0</v>
      </c>
      <c r="U1227" s="40" t="s">
        <v>56</v>
      </c>
      <c r="V1227" s="37">
        <v>8673</v>
      </c>
      <c r="W1227" s="40" t="s">
        <v>4551</v>
      </c>
      <c r="X1227" s="40" t="s">
        <v>4552</v>
      </c>
      <c r="Y1227" s="40" t="s">
        <v>39</v>
      </c>
      <c r="Z1227" s="40" t="s">
        <v>39</v>
      </c>
      <c r="AA1227" s="41"/>
      <c r="AB1227" s="40" t="s">
        <v>321</v>
      </c>
      <c r="AC1227" s="10" t="str">
        <f>VLOOKUP(Data!$AB1227,Name!$B:$F,2,FALSE)</f>
        <v>Application Support</v>
      </c>
      <c r="AD1227" s="10" t="str">
        <f>VLOOKUP(Data!$AB1227,Name!$B:$F,3,FALSE)</f>
        <v>CRA</v>
      </c>
      <c r="AE1227" s="10" t="str">
        <f>VLOOKUP(Data!$AB1227,Name!$B:$F,4,FALSE)</f>
        <v>Second tier</v>
      </c>
      <c r="AF1227" s="10" t="str">
        <f>VLOOKUP(Data!$AB1227,Name!$B:$F,5,FALSE)</f>
        <v>Second tier</v>
      </c>
      <c r="AG1227" s="40" t="s">
        <v>47</v>
      </c>
      <c r="AH1227" s="40" t="s">
        <v>160</v>
      </c>
      <c r="AI1227" s="40" t="s">
        <v>455</v>
      </c>
      <c r="AJ1227" s="40" t="s">
        <v>4553</v>
      </c>
      <c r="AK1227" s="40" t="s">
        <v>593</v>
      </c>
      <c r="AL1227" s="46"/>
      <c r="AM1227" s="40" t="s">
        <v>39</v>
      </c>
      <c r="AN1227" s="40" t="s">
        <v>50</v>
      </c>
      <c r="AO1227" s="47">
        <v>0</v>
      </c>
      <c r="AP1227" s="41">
        <v>44833.572337962964</v>
      </c>
      <c r="AQ1227" s="48" t="s">
        <v>56</v>
      </c>
      <c r="AR1227">
        <f t="shared" si="79"/>
        <v>13</v>
      </c>
      <c r="AS1227" s="35">
        <v>0.56666666666666665</v>
      </c>
    </row>
    <row r="1228" spans="1:45" ht="24" customHeight="1">
      <c r="A1228" s="10" t="s">
        <v>35</v>
      </c>
      <c r="B1228" s="10" t="s">
        <v>1527</v>
      </c>
      <c r="C1228" s="42">
        <v>44833.588194444441</v>
      </c>
      <c r="D1228" s="42">
        <v>44833.577777777777</v>
      </c>
      <c r="E1228" s="10">
        <v>2022</v>
      </c>
      <c r="F1228" s="10">
        <f t="shared" si="76"/>
        <v>9</v>
      </c>
      <c r="G1228" s="10">
        <f t="shared" si="77"/>
        <v>29</v>
      </c>
      <c r="H1228" s="50">
        <f t="shared" si="78"/>
        <v>0.57777777777777783</v>
      </c>
      <c r="I1228" s="38" t="s">
        <v>37</v>
      </c>
      <c r="J1228" s="38" t="s">
        <v>4554</v>
      </c>
      <c r="K1228" s="36">
        <v>12358</v>
      </c>
      <c r="L1228" s="39">
        <v>44845.588969907411</v>
      </c>
      <c r="M1228" s="38" t="s">
        <v>38</v>
      </c>
      <c r="N1228" s="38" t="s">
        <v>39</v>
      </c>
      <c r="O1228" s="39"/>
      <c r="P1228" s="38" t="s">
        <v>40</v>
      </c>
      <c r="Q1228" s="38" t="s">
        <v>56</v>
      </c>
      <c r="R1228" s="36">
        <v>1</v>
      </c>
      <c r="S1228" s="38" t="s">
        <v>127</v>
      </c>
      <c r="T1228" s="36">
        <v>0</v>
      </c>
      <c r="U1228" s="38" t="s">
        <v>56</v>
      </c>
      <c r="V1228" s="36">
        <v>625529548</v>
      </c>
      <c r="W1228" s="38" t="s">
        <v>588</v>
      </c>
      <c r="X1228" s="38" t="s">
        <v>589</v>
      </c>
      <c r="Y1228" s="38" t="s">
        <v>45</v>
      </c>
      <c r="Z1228" s="38" t="s">
        <v>4555</v>
      </c>
      <c r="AA1228" s="39">
        <v>44833.588333333333</v>
      </c>
      <c r="AB1228" s="38" t="s">
        <v>184</v>
      </c>
      <c r="AC1228" s="10" t="str">
        <f>VLOOKUP(Data!$AB1228,Name!$B:$F,2,FALSE)</f>
        <v>IT Support</v>
      </c>
      <c r="AD1228" s="10" t="str">
        <f>VLOOKUP(Data!$AB1228,Name!$B:$F,3,FALSE)</f>
        <v>Point IT</v>
      </c>
      <c r="AE1228" s="10" t="str">
        <f>VLOOKUP(Data!$AB1228,Name!$B:$F,4,FALSE)</f>
        <v>Frist tier</v>
      </c>
      <c r="AF1228" s="10" t="str">
        <f>VLOOKUP(Data!$AB1228,Name!$B:$F,5,FALSE)</f>
        <v>Frist tier</v>
      </c>
      <c r="AG1228" s="38" t="s">
        <v>47</v>
      </c>
      <c r="AH1228" s="38" t="s">
        <v>48</v>
      </c>
      <c r="AI1228" s="38" t="s">
        <v>701</v>
      </c>
      <c r="AJ1228" s="38" t="s">
        <v>4556</v>
      </c>
      <c r="AK1228" s="38" t="s">
        <v>521</v>
      </c>
      <c r="AL1228" s="43"/>
      <c r="AM1228" s="38" t="s">
        <v>39</v>
      </c>
      <c r="AN1228" s="38" t="s">
        <v>50</v>
      </c>
      <c r="AO1228" s="44">
        <v>0</v>
      </c>
      <c r="AP1228" s="39">
        <v>44833.598692129628</v>
      </c>
      <c r="AQ1228" s="45" t="s">
        <v>56</v>
      </c>
      <c r="AR1228">
        <f t="shared" si="79"/>
        <v>13</v>
      </c>
      <c r="AS1228" s="35">
        <v>0.57777777777777783</v>
      </c>
    </row>
    <row r="1229" spans="1:45" ht="24" hidden="1" customHeight="1">
      <c r="A1229" s="10" t="s">
        <v>35</v>
      </c>
      <c r="B1229" s="10" t="s">
        <v>178</v>
      </c>
      <c r="C1229" s="10"/>
      <c r="D1229" s="42">
        <v>44833.588194444441</v>
      </c>
      <c r="E1229" s="10">
        <v>2022</v>
      </c>
      <c r="F1229" s="10">
        <f t="shared" si="76"/>
        <v>9</v>
      </c>
      <c r="G1229" s="10">
        <f t="shared" si="77"/>
        <v>29</v>
      </c>
      <c r="H1229" s="50">
        <f t="shared" si="78"/>
        <v>0.58819444444444446</v>
      </c>
      <c r="I1229" s="40" t="s">
        <v>37</v>
      </c>
      <c r="J1229" s="40" t="s">
        <v>39</v>
      </c>
      <c r="K1229" s="37">
        <v>12359</v>
      </c>
      <c r="L1229" s="41">
        <v>44838.464050925926</v>
      </c>
      <c r="M1229" s="40" t="s">
        <v>38</v>
      </c>
      <c r="N1229" s="40" t="s">
        <v>39</v>
      </c>
      <c r="O1229" s="41"/>
      <c r="P1229" s="40" t="s">
        <v>40</v>
      </c>
      <c r="Q1229" s="40" t="s">
        <v>56</v>
      </c>
      <c r="R1229" s="37">
        <v>1</v>
      </c>
      <c r="S1229" s="40" t="s">
        <v>179</v>
      </c>
      <c r="T1229" s="37">
        <v>0</v>
      </c>
      <c r="U1229" s="40" t="s">
        <v>41</v>
      </c>
      <c r="V1229" s="37">
        <v>945494944</v>
      </c>
      <c r="W1229" s="40" t="s">
        <v>555</v>
      </c>
      <c r="X1229" s="40" t="s">
        <v>556</v>
      </c>
      <c r="Y1229" s="40" t="s">
        <v>39</v>
      </c>
      <c r="Z1229" s="40" t="s">
        <v>39</v>
      </c>
      <c r="AA1229" s="41"/>
      <c r="AB1229" s="40" t="s">
        <v>215</v>
      </c>
      <c r="AC1229" s="10" t="str">
        <f>VLOOKUP(Data!$AB1229,Name!$B:$F,2,FALSE)</f>
        <v>IT Support</v>
      </c>
      <c r="AD1229" s="10" t="str">
        <f>VLOOKUP(Data!$AB1229,Name!$B:$F,3,FALSE)</f>
        <v>CRA</v>
      </c>
      <c r="AE1229" s="10" t="str">
        <f>VLOOKUP(Data!$AB1229,Name!$B:$F,4,FALSE)</f>
        <v>Second tier</v>
      </c>
      <c r="AF1229" s="10" t="str">
        <f>VLOOKUP(Data!$AB1229,Name!$B:$F,5,FALSE)</f>
        <v>Onsite</v>
      </c>
      <c r="AG1229" s="40" t="s">
        <v>47</v>
      </c>
      <c r="AH1229" s="40" t="s">
        <v>216</v>
      </c>
      <c r="AI1229" s="40" t="s">
        <v>283</v>
      </c>
      <c r="AJ1229" s="40" t="s">
        <v>3928</v>
      </c>
      <c r="AK1229" s="40" t="s">
        <v>786</v>
      </c>
      <c r="AL1229" s="46"/>
      <c r="AM1229" s="40" t="s">
        <v>39</v>
      </c>
      <c r="AN1229" s="40" t="s">
        <v>53</v>
      </c>
      <c r="AO1229" s="47">
        <v>0</v>
      </c>
      <c r="AP1229" s="41">
        <v>44834.442071759258</v>
      </c>
      <c r="AQ1229" s="48" t="s">
        <v>56</v>
      </c>
      <c r="AR1229">
        <f t="shared" si="79"/>
        <v>14</v>
      </c>
      <c r="AS1229" s="35">
        <v>0.58819444444444446</v>
      </c>
    </row>
    <row r="1230" spans="1:45" ht="24" customHeight="1">
      <c r="A1230" s="10" t="s">
        <v>35</v>
      </c>
      <c r="B1230" s="10" t="s">
        <v>1527</v>
      </c>
      <c r="C1230" s="42">
        <v>44833.604861111111</v>
      </c>
      <c r="D1230" s="42">
        <v>44833.604861111111</v>
      </c>
      <c r="E1230" s="10">
        <v>2022</v>
      </c>
      <c r="F1230" s="10">
        <f t="shared" si="76"/>
        <v>9</v>
      </c>
      <c r="G1230" s="10">
        <f t="shared" si="77"/>
        <v>29</v>
      </c>
      <c r="H1230" s="50">
        <f t="shared" si="78"/>
        <v>0.60486111111111118</v>
      </c>
      <c r="I1230" s="38" t="s">
        <v>37</v>
      </c>
      <c r="J1230" s="38" t="s">
        <v>4557</v>
      </c>
      <c r="K1230" s="36">
        <v>12360</v>
      </c>
      <c r="L1230" s="39">
        <v>44840.695694444446</v>
      </c>
      <c r="M1230" s="38" t="s">
        <v>38</v>
      </c>
      <c r="N1230" s="38" t="s">
        <v>39</v>
      </c>
      <c r="O1230" s="39"/>
      <c r="P1230" s="38" t="s">
        <v>40</v>
      </c>
      <c r="Q1230" s="38" t="s">
        <v>41</v>
      </c>
      <c r="R1230" s="36">
        <v>1</v>
      </c>
      <c r="S1230" s="38" t="s">
        <v>42</v>
      </c>
      <c r="T1230" s="36">
        <v>0</v>
      </c>
      <c r="U1230" s="38" t="s">
        <v>41</v>
      </c>
      <c r="V1230" s="36">
        <v>642175520</v>
      </c>
      <c r="W1230" s="38" t="s">
        <v>194</v>
      </c>
      <c r="X1230" s="38" t="s">
        <v>195</v>
      </c>
      <c r="Y1230" s="38" t="s">
        <v>45</v>
      </c>
      <c r="Z1230" s="38" t="s">
        <v>2090</v>
      </c>
      <c r="AA1230" s="39">
        <v>44833.60528935185</v>
      </c>
      <c r="AB1230" s="38" t="s">
        <v>196</v>
      </c>
      <c r="AC1230" s="10" t="str">
        <f>VLOOKUP(Data!$AB1230,Name!$B:$F,2,FALSE)</f>
        <v>Application Support</v>
      </c>
      <c r="AD1230" s="10" t="str">
        <f>VLOOKUP(Data!$AB1230,Name!$B:$F,3,FALSE)</f>
        <v>CRA</v>
      </c>
      <c r="AE1230" s="10" t="str">
        <f>VLOOKUP(Data!$AB1230,Name!$B:$F,4,FALSE)</f>
        <v>Second tier</v>
      </c>
      <c r="AF1230" s="10" t="str">
        <f>VLOOKUP(Data!$AB1230,Name!$B:$F,5,FALSE)</f>
        <v>Second tier</v>
      </c>
      <c r="AG1230" s="38" t="s">
        <v>282</v>
      </c>
      <c r="AH1230" s="38" t="s">
        <v>48</v>
      </c>
      <c r="AI1230" s="38" t="s">
        <v>197</v>
      </c>
      <c r="AJ1230" s="38" t="s">
        <v>3041</v>
      </c>
      <c r="AK1230" s="38" t="s">
        <v>538</v>
      </c>
      <c r="AL1230" s="43"/>
      <c r="AM1230" s="38" t="s">
        <v>39</v>
      </c>
      <c r="AN1230" s="38" t="s">
        <v>50</v>
      </c>
      <c r="AO1230" s="44">
        <v>0</v>
      </c>
      <c r="AP1230" s="39">
        <v>44838.445694444446</v>
      </c>
      <c r="AQ1230" s="45" t="s">
        <v>41</v>
      </c>
      <c r="AR1230">
        <f t="shared" si="79"/>
        <v>14</v>
      </c>
      <c r="AS1230" s="35">
        <v>0.60486111111111118</v>
      </c>
    </row>
    <row r="1231" spans="1:45" ht="24" customHeight="1">
      <c r="A1231" s="10" t="s">
        <v>35</v>
      </c>
      <c r="B1231" s="10" t="s">
        <v>1527</v>
      </c>
      <c r="C1231" s="42">
        <v>44833.60833333333</v>
      </c>
      <c r="D1231" s="42">
        <v>44833.606249999997</v>
      </c>
      <c r="E1231" s="10">
        <v>2022</v>
      </c>
      <c r="F1231" s="10">
        <f t="shared" si="76"/>
        <v>9</v>
      </c>
      <c r="G1231" s="10">
        <f t="shared" si="77"/>
        <v>29</v>
      </c>
      <c r="H1231" s="50">
        <f t="shared" si="78"/>
        <v>0.60625000000000007</v>
      </c>
      <c r="I1231" s="40" t="s">
        <v>37</v>
      </c>
      <c r="J1231" s="40" t="s">
        <v>4558</v>
      </c>
      <c r="K1231" s="37">
        <v>12361</v>
      </c>
      <c r="L1231" s="41">
        <v>44840.693564814814</v>
      </c>
      <c r="M1231" s="40" t="s">
        <v>38</v>
      </c>
      <c r="N1231" s="40" t="s">
        <v>39</v>
      </c>
      <c r="O1231" s="41"/>
      <c r="P1231" s="40" t="s">
        <v>40</v>
      </c>
      <c r="Q1231" s="40" t="s">
        <v>41</v>
      </c>
      <c r="R1231" s="37">
        <v>1</v>
      </c>
      <c r="S1231" s="40" t="s">
        <v>42</v>
      </c>
      <c r="T1231" s="37">
        <v>0</v>
      </c>
      <c r="U1231" s="40" t="s">
        <v>41</v>
      </c>
      <c r="V1231" s="37">
        <v>642175520</v>
      </c>
      <c r="W1231" s="40" t="s">
        <v>194</v>
      </c>
      <c r="X1231" s="40" t="s">
        <v>195</v>
      </c>
      <c r="Y1231" s="40" t="s">
        <v>45</v>
      </c>
      <c r="Z1231" s="40" t="s">
        <v>4559</v>
      </c>
      <c r="AA1231" s="41">
        <v>44833.608668981484</v>
      </c>
      <c r="AB1231" s="40" t="s">
        <v>196</v>
      </c>
      <c r="AC1231" s="10" t="str">
        <f>VLOOKUP(Data!$AB1231,Name!$B:$F,2,FALSE)</f>
        <v>Application Support</v>
      </c>
      <c r="AD1231" s="10" t="str">
        <f>VLOOKUP(Data!$AB1231,Name!$B:$F,3,FALSE)</f>
        <v>CRA</v>
      </c>
      <c r="AE1231" s="10" t="str">
        <f>VLOOKUP(Data!$AB1231,Name!$B:$F,4,FALSE)</f>
        <v>Second tier</v>
      </c>
      <c r="AF1231" s="10" t="str">
        <f>VLOOKUP(Data!$AB1231,Name!$B:$F,5,FALSE)</f>
        <v>Second tier</v>
      </c>
      <c r="AG1231" s="40" t="s">
        <v>235</v>
      </c>
      <c r="AH1231" s="40" t="s">
        <v>48</v>
      </c>
      <c r="AI1231" s="40" t="s">
        <v>197</v>
      </c>
      <c r="AJ1231" s="40" t="s">
        <v>4056</v>
      </c>
      <c r="AK1231" s="40" t="s">
        <v>538</v>
      </c>
      <c r="AL1231" s="46"/>
      <c r="AM1231" s="40" t="s">
        <v>39</v>
      </c>
      <c r="AN1231" s="40" t="s">
        <v>50</v>
      </c>
      <c r="AO1231" s="47">
        <v>0</v>
      </c>
      <c r="AP1231" s="41">
        <v>44838.445648148147</v>
      </c>
      <c r="AQ1231" s="48" t="s">
        <v>41</v>
      </c>
      <c r="AR1231">
        <f t="shared" si="79"/>
        <v>14</v>
      </c>
      <c r="AS1231" s="35">
        <v>0.60625000000000007</v>
      </c>
    </row>
    <row r="1232" spans="1:45" ht="24" customHeight="1">
      <c r="A1232" s="10" t="s">
        <v>35</v>
      </c>
      <c r="B1232" s="10" t="s">
        <v>1527</v>
      </c>
      <c r="C1232" s="42">
        <v>44833.609722222223</v>
      </c>
      <c r="D1232" s="42">
        <v>44833.609722222223</v>
      </c>
      <c r="E1232" s="10">
        <v>2022</v>
      </c>
      <c r="F1232" s="10">
        <f t="shared" si="76"/>
        <v>9</v>
      </c>
      <c r="G1232" s="10">
        <f t="shared" si="77"/>
        <v>29</v>
      </c>
      <c r="H1232" s="50">
        <f t="shared" si="78"/>
        <v>0.60972222222222217</v>
      </c>
      <c r="I1232" s="38" t="s">
        <v>37</v>
      </c>
      <c r="J1232" s="38" t="s">
        <v>4560</v>
      </c>
      <c r="K1232" s="36">
        <v>12362</v>
      </c>
      <c r="L1232" s="39">
        <v>44840.695613425924</v>
      </c>
      <c r="M1232" s="38" t="s">
        <v>38</v>
      </c>
      <c r="N1232" s="38" t="s">
        <v>39</v>
      </c>
      <c r="O1232" s="39"/>
      <c r="P1232" s="38" t="s">
        <v>40</v>
      </c>
      <c r="Q1232" s="38" t="s">
        <v>41</v>
      </c>
      <c r="R1232" s="36">
        <v>1</v>
      </c>
      <c r="S1232" s="38" t="s">
        <v>42</v>
      </c>
      <c r="T1232" s="36">
        <v>0</v>
      </c>
      <c r="U1232" s="38" t="s">
        <v>41</v>
      </c>
      <c r="V1232" s="36">
        <v>642175520</v>
      </c>
      <c r="W1232" s="38" t="s">
        <v>194</v>
      </c>
      <c r="X1232" s="38" t="s">
        <v>195</v>
      </c>
      <c r="Y1232" s="38" t="s">
        <v>45</v>
      </c>
      <c r="Z1232" s="38" t="s">
        <v>891</v>
      </c>
      <c r="AA1232" s="39">
        <v>44833.610335648147</v>
      </c>
      <c r="AB1232" s="38" t="s">
        <v>196</v>
      </c>
      <c r="AC1232" s="10" t="str">
        <f>VLOOKUP(Data!$AB1232,Name!$B:$F,2,FALSE)</f>
        <v>Application Support</v>
      </c>
      <c r="AD1232" s="10" t="str">
        <f>VLOOKUP(Data!$AB1232,Name!$B:$F,3,FALSE)</f>
        <v>CRA</v>
      </c>
      <c r="AE1232" s="10" t="str">
        <f>VLOOKUP(Data!$AB1232,Name!$B:$F,4,FALSE)</f>
        <v>Second tier</v>
      </c>
      <c r="AF1232" s="10" t="str">
        <f>VLOOKUP(Data!$AB1232,Name!$B:$F,5,FALSE)</f>
        <v>Second tier</v>
      </c>
      <c r="AG1232" s="38" t="s">
        <v>52</v>
      </c>
      <c r="AH1232" s="38" t="s">
        <v>48</v>
      </c>
      <c r="AI1232" s="38" t="s">
        <v>197</v>
      </c>
      <c r="AJ1232" s="38" t="s">
        <v>4561</v>
      </c>
      <c r="AK1232" s="38" t="s">
        <v>538</v>
      </c>
      <c r="AL1232" s="43"/>
      <c r="AM1232" s="38" t="s">
        <v>39</v>
      </c>
      <c r="AN1232" s="38" t="s">
        <v>50</v>
      </c>
      <c r="AO1232" s="44">
        <v>0</v>
      </c>
      <c r="AP1232" s="39">
        <v>44838.445613425924</v>
      </c>
      <c r="AQ1232" s="45" t="s">
        <v>41</v>
      </c>
      <c r="AR1232">
        <f t="shared" si="79"/>
        <v>14</v>
      </c>
      <c r="AS1232" s="35">
        <v>0.60972222222222217</v>
      </c>
    </row>
    <row r="1233" spans="1:45" ht="24" hidden="1" customHeight="1">
      <c r="A1233" s="10" t="s">
        <v>35</v>
      </c>
      <c r="B1233" s="10" t="s">
        <v>178</v>
      </c>
      <c r="C1233" s="42">
        <v>44833.702777777777</v>
      </c>
      <c r="D1233" s="42">
        <v>44833.613194444442</v>
      </c>
      <c r="E1233" s="10">
        <v>2022</v>
      </c>
      <c r="F1233" s="10">
        <f t="shared" si="76"/>
        <v>9</v>
      </c>
      <c r="G1233" s="10">
        <f t="shared" si="77"/>
        <v>29</v>
      </c>
      <c r="H1233" s="50">
        <f t="shared" si="78"/>
        <v>0.61319444444444449</v>
      </c>
      <c r="I1233" s="40" t="s">
        <v>37</v>
      </c>
      <c r="J1233" s="40" t="s">
        <v>4562</v>
      </c>
      <c r="K1233" s="37">
        <v>12363</v>
      </c>
      <c r="L1233" s="41">
        <v>44845.621562499997</v>
      </c>
      <c r="M1233" s="40" t="s">
        <v>38</v>
      </c>
      <c r="N1233" s="40" t="s">
        <v>39</v>
      </c>
      <c r="O1233" s="41"/>
      <c r="P1233" s="40" t="s">
        <v>40</v>
      </c>
      <c r="Q1233" s="40" t="s">
        <v>56</v>
      </c>
      <c r="R1233" s="37">
        <v>1</v>
      </c>
      <c r="S1233" s="40" t="s">
        <v>54</v>
      </c>
      <c r="T1233" s="37">
        <v>0</v>
      </c>
      <c r="U1233" s="40" t="s">
        <v>56</v>
      </c>
      <c r="V1233" s="37">
        <v>8888</v>
      </c>
      <c r="W1233" s="40" t="s">
        <v>968</v>
      </c>
      <c r="X1233" s="40" t="s">
        <v>177</v>
      </c>
      <c r="Y1233" s="40" t="s">
        <v>45</v>
      </c>
      <c r="Z1233" s="40" t="s">
        <v>1086</v>
      </c>
      <c r="AA1233" s="41">
        <v>44833.695196759261</v>
      </c>
      <c r="AB1233" s="40" t="s">
        <v>89</v>
      </c>
      <c r="AC1233" s="10" t="str">
        <f>VLOOKUP(Data!$AB1233,Name!$B:$F,2,FALSE)</f>
        <v>IT Support</v>
      </c>
      <c r="AD1233" s="10" t="str">
        <f>VLOOKUP(Data!$AB1233,Name!$B:$F,3,FALSE)</f>
        <v>Point IT</v>
      </c>
      <c r="AE1233" s="10" t="str">
        <f>VLOOKUP(Data!$AB1233,Name!$B:$F,4,FALSE)</f>
        <v>Second tier</v>
      </c>
      <c r="AF1233" s="10" t="str">
        <f>VLOOKUP(Data!$AB1233,Name!$B:$F,5,FALSE)</f>
        <v>Onsite</v>
      </c>
      <c r="AG1233" s="40" t="s">
        <v>52</v>
      </c>
      <c r="AH1233" s="40" t="s">
        <v>48</v>
      </c>
      <c r="AI1233" s="40" t="s">
        <v>182</v>
      </c>
      <c r="AJ1233" s="40" t="s">
        <v>3505</v>
      </c>
      <c r="AK1233" s="40" t="s">
        <v>538</v>
      </c>
      <c r="AL1233" s="46"/>
      <c r="AM1233" s="40" t="s">
        <v>39</v>
      </c>
      <c r="AN1233" s="40" t="s">
        <v>53</v>
      </c>
      <c r="AO1233" s="47">
        <v>0</v>
      </c>
      <c r="AP1233" s="41">
        <v>44833.7028125</v>
      </c>
      <c r="AQ1233" s="48" t="s">
        <v>56</v>
      </c>
      <c r="AR1233">
        <f t="shared" si="79"/>
        <v>14</v>
      </c>
      <c r="AS1233" s="35">
        <v>0.61319444444444449</v>
      </c>
    </row>
    <row r="1234" spans="1:45" ht="24" hidden="1" customHeight="1">
      <c r="A1234" s="10" t="s">
        <v>35</v>
      </c>
      <c r="B1234" s="10" t="s">
        <v>178</v>
      </c>
      <c r="C1234" s="42">
        <v>44833.702777777777</v>
      </c>
      <c r="D1234" s="42">
        <v>44833.615277777775</v>
      </c>
      <c r="E1234" s="10">
        <v>2022</v>
      </c>
      <c r="F1234" s="10">
        <f t="shared" si="76"/>
        <v>9</v>
      </c>
      <c r="G1234" s="10">
        <f t="shared" si="77"/>
        <v>29</v>
      </c>
      <c r="H1234" s="50">
        <f t="shared" si="78"/>
        <v>0.61527777777777781</v>
      </c>
      <c r="I1234" s="38" t="s">
        <v>37</v>
      </c>
      <c r="J1234" s="38" t="s">
        <v>4563</v>
      </c>
      <c r="K1234" s="36">
        <v>12364</v>
      </c>
      <c r="L1234" s="39">
        <v>44845.620300925926</v>
      </c>
      <c r="M1234" s="38" t="s">
        <v>38</v>
      </c>
      <c r="N1234" s="38" t="s">
        <v>39</v>
      </c>
      <c r="O1234" s="39"/>
      <c r="P1234" s="38" t="s">
        <v>40</v>
      </c>
      <c r="Q1234" s="38" t="s">
        <v>56</v>
      </c>
      <c r="R1234" s="36">
        <v>1</v>
      </c>
      <c r="S1234" s="38" t="s">
        <v>54</v>
      </c>
      <c r="T1234" s="36">
        <v>0</v>
      </c>
      <c r="U1234" s="38" t="s">
        <v>56</v>
      </c>
      <c r="V1234" s="36">
        <v>8888</v>
      </c>
      <c r="W1234" s="38" t="s">
        <v>968</v>
      </c>
      <c r="X1234" s="38" t="s">
        <v>177</v>
      </c>
      <c r="Y1234" s="38" t="s">
        <v>45</v>
      </c>
      <c r="Z1234" s="38" t="s">
        <v>4564</v>
      </c>
      <c r="AA1234" s="39">
        <v>44833.698703703703</v>
      </c>
      <c r="AB1234" s="38" t="s">
        <v>89</v>
      </c>
      <c r="AC1234" s="10" t="str">
        <f>VLOOKUP(Data!$AB1234,Name!$B:$F,2,FALSE)</f>
        <v>IT Support</v>
      </c>
      <c r="AD1234" s="10" t="str">
        <f>VLOOKUP(Data!$AB1234,Name!$B:$F,3,FALSE)</f>
        <v>Point IT</v>
      </c>
      <c r="AE1234" s="10" t="str">
        <f>VLOOKUP(Data!$AB1234,Name!$B:$F,4,FALSE)</f>
        <v>Second tier</v>
      </c>
      <c r="AF1234" s="10" t="str">
        <f>VLOOKUP(Data!$AB1234,Name!$B:$F,5,FALSE)</f>
        <v>Onsite</v>
      </c>
      <c r="AG1234" s="38" t="s">
        <v>52</v>
      </c>
      <c r="AH1234" s="38" t="s">
        <v>48</v>
      </c>
      <c r="AI1234" s="38" t="s">
        <v>182</v>
      </c>
      <c r="AJ1234" s="38" t="s">
        <v>3505</v>
      </c>
      <c r="AK1234" s="38" t="s">
        <v>538</v>
      </c>
      <c r="AL1234" s="43"/>
      <c r="AM1234" s="38" t="s">
        <v>39</v>
      </c>
      <c r="AN1234" s="38" t="s">
        <v>53</v>
      </c>
      <c r="AO1234" s="44">
        <v>0</v>
      </c>
      <c r="AP1234" s="39">
        <v>44833.702939814815</v>
      </c>
      <c r="AQ1234" s="45" t="s">
        <v>56</v>
      </c>
      <c r="AR1234">
        <f t="shared" si="79"/>
        <v>14</v>
      </c>
      <c r="AS1234" s="35">
        <v>0.61527777777777781</v>
      </c>
    </row>
    <row r="1235" spans="1:45" ht="24" hidden="1" customHeight="1">
      <c r="A1235" s="10" t="s">
        <v>35</v>
      </c>
      <c r="B1235" s="10" t="s">
        <v>178</v>
      </c>
      <c r="C1235" s="42">
        <v>44833.702777777777</v>
      </c>
      <c r="D1235" s="42">
        <v>44833.617361111108</v>
      </c>
      <c r="E1235" s="10">
        <v>2022</v>
      </c>
      <c r="F1235" s="10">
        <f t="shared" si="76"/>
        <v>9</v>
      </c>
      <c r="G1235" s="10">
        <f t="shared" si="77"/>
        <v>29</v>
      </c>
      <c r="H1235" s="50">
        <f t="shared" si="78"/>
        <v>0.61736111111111114</v>
      </c>
      <c r="I1235" s="40" t="s">
        <v>37</v>
      </c>
      <c r="J1235" s="40" t="s">
        <v>4565</v>
      </c>
      <c r="K1235" s="37">
        <v>12365</v>
      </c>
      <c r="L1235" s="41">
        <v>44845.626759259256</v>
      </c>
      <c r="M1235" s="40" t="s">
        <v>38</v>
      </c>
      <c r="N1235" s="40" t="s">
        <v>39</v>
      </c>
      <c r="O1235" s="41"/>
      <c r="P1235" s="40" t="s">
        <v>40</v>
      </c>
      <c r="Q1235" s="40" t="s">
        <v>56</v>
      </c>
      <c r="R1235" s="37">
        <v>1</v>
      </c>
      <c r="S1235" s="40" t="s">
        <v>54</v>
      </c>
      <c r="T1235" s="37">
        <v>0</v>
      </c>
      <c r="U1235" s="40" t="s">
        <v>56</v>
      </c>
      <c r="V1235" s="37">
        <v>8888</v>
      </c>
      <c r="W1235" s="40" t="s">
        <v>968</v>
      </c>
      <c r="X1235" s="40" t="s">
        <v>177</v>
      </c>
      <c r="Y1235" s="40" t="s">
        <v>45</v>
      </c>
      <c r="Z1235" s="40" t="s">
        <v>4566</v>
      </c>
      <c r="AA1235" s="41">
        <v>44833.694085648145</v>
      </c>
      <c r="AB1235" s="40" t="s">
        <v>58</v>
      </c>
      <c r="AC1235" s="10" t="str">
        <f>VLOOKUP(Data!$AB1235,Name!$B:$F,2,FALSE)</f>
        <v>IT Support</v>
      </c>
      <c r="AD1235" s="10" t="str">
        <f>VLOOKUP(Data!$AB1235,Name!$B:$F,3,FALSE)</f>
        <v>Point IT</v>
      </c>
      <c r="AE1235" s="10" t="str">
        <f>VLOOKUP(Data!$AB1235,Name!$B:$F,4,FALSE)</f>
        <v>Second tier</v>
      </c>
      <c r="AF1235" s="10" t="str">
        <f>VLOOKUP(Data!$AB1235,Name!$B:$F,5,FALSE)</f>
        <v>Onsite</v>
      </c>
      <c r="AG1235" s="40" t="s">
        <v>52</v>
      </c>
      <c r="AH1235" s="40" t="s">
        <v>48</v>
      </c>
      <c r="AI1235" s="40" t="s">
        <v>182</v>
      </c>
      <c r="AJ1235" s="40" t="s">
        <v>3505</v>
      </c>
      <c r="AK1235" s="40" t="s">
        <v>538</v>
      </c>
      <c r="AL1235" s="46"/>
      <c r="AM1235" s="40" t="s">
        <v>39</v>
      </c>
      <c r="AN1235" s="40" t="s">
        <v>53</v>
      </c>
      <c r="AO1235" s="47">
        <v>0</v>
      </c>
      <c r="AP1235" s="41">
        <v>44833.703148148146</v>
      </c>
      <c r="AQ1235" s="48" t="s">
        <v>56</v>
      </c>
      <c r="AR1235">
        <f t="shared" si="79"/>
        <v>14</v>
      </c>
      <c r="AS1235" s="35">
        <v>0.61736111111111114</v>
      </c>
    </row>
    <row r="1236" spans="1:45" ht="24" hidden="1" customHeight="1">
      <c r="A1236" s="10" t="s">
        <v>35</v>
      </c>
      <c r="B1236" s="10" t="s">
        <v>178</v>
      </c>
      <c r="C1236" s="42">
        <v>44833.702777777777</v>
      </c>
      <c r="D1236" s="42">
        <v>44833.618750000001</v>
      </c>
      <c r="E1236" s="10">
        <v>2022</v>
      </c>
      <c r="F1236" s="10">
        <f t="shared" si="76"/>
        <v>9</v>
      </c>
      <c r="G1236" s="10">
        <f t="shared" si="77"/>
        <v>29</v>
      </c>
      <c r="H1236" s="50">
        <f t="shared" si="78"/>
        <v>0.61875000000000002</v>
      </c>
      <c r="I1236" s="38" t="s">
        <v>37</v>
      </c>
      <c r="J1236" s="38" t="s">
        <v>4567</v>
      </c>
      <c r="K1236" s="36">
        <v>12366</v>
      </c>
      <c r="L1236" s="39">
        <v>44845.62835648148</v>
      </c>
      <c r="M1236" s="38" t="s">
        <v>38</v>
      </c>
      <c r="N1236" s="38" t="s">
        <v>39</v>
      </c>
      <c r="O1236" s="39"/>
      <c r="P1236" s="38" t="s">
        <v>40</v>
      </c>
      <c r="Q1236" s="38" t="s">
        <v>56</v>
      </c>
      <c r="R1236" s="36">
        <v>1</v>
      </c>
      <c r="S1236" s="38" t="s">
        <v>54</v>
      </c>
      <c r="T1236" s="36">
        <v>0</v>
      </c>
      <c r="U1236" s="38" t="s">
        <v>56</v>
      </c>
      <c r="V1236" s="36">
        <v>8888</v>
      </c>
      <c r="W1236" s="38" t="s">
        <v>968</v>
      </c>
      <c r="X1236" s="38" t="s">
        <v>177</v>
      </c>
      <c r="Y1236" s="38" t="s">
        <v>45</v>
      </c>
      <c r="Z1236" s="38" t="s">
        <v>4568</v>
      </c>
      <c r="AA1236" s="39">
        <v>44833.694560185184</v>
      </c>
      <c r="AB1236" s="38" t="s">
        <v>58</v>
      </c>
      <c r="AC1236" s="10" t="str">
        <f>VLOOKUP(Data!$AB1236,Name!$B:$F,2,FALSE)</f>
        <v>IT Support</v>
      </c>
      <c r="AD1236" s="10" t="str">
        <f>VLOOKUP(Data!$AB1236,Name!$B:$F,3,FALSE)</f>
        <v>Point IT</v>
      </c>
      <c r="AE1236" s="10" t="str">
        <f>VLOOKUP(Data!$AB1236,Name!$B:$F,4,FALSE)</f>
        <v>Second tier</v>
      </c>
      <c r="AF1236" s="10" t="str">
        <f>VLOOKUP(Data!$AB1236,Name!$B:$F,5,FALSE)</f>
        <v>Onsite</v>
      </c>
      <c r="AG1236" s="38" t="s">
        <v>52</v>
      </c>
      <c r="AH1236" s="38" t="s">
        <v>48</v>
      </c>
      <c r="AI1236" s="38" t="s">
        <v>182</v>
      </c>
      <c r="AJ1236" s="38" t="s">
        <v>3505</v>
      </c>
      <c r="AK1236" s="38" t="s">
        <v>538</v>
      </c>
      <c r="AL1236" s="43"/>
      <c r="AM1236" s="38" t="s">
        <v>39</v>
      </c>
      <c r="AN1236" s="38" t="s">
        <v>53</v>
      </c>
      <c r="AO1236" s="44">
        <v>0</v>
      </c>
      <c r="AP1236" s="39">
        <v>44833.703356481485</v>
      </c>
      <c r="AQ1236" s="45" t="s">
        <v>56</v>
      </c>
      <c r="AR1236">
        <f t="shared" si="79"/>
        <v>14</v>
      </c>
      <c r="AS1236" s="35">
        <v>0.61875000000000002</v>
      </c>
    </row>
    <row r="1237" spans="1:45" ht="24" hidden="1" customHeight="1">
      <c r="A1237" s="10" t="s">
        <v>35</v>
      </c>
      <c r="B1237" s="10" t="s">
        <v>329</v>
      </c>
      <c r="C1237" s="42">
        <v>44836.399305555555</v>
      </c>
      <c r="D1237" s="42">
        <v>44833.620138888888</v>
      </c>
      <c r="E1237" s="10">
        <v>2022</v>
      </c>
      <c r="F1237" s="10">
        <f t="shared" si="76"/>
        <v>9</v>
      </c>
      <c r="G1237" s="10">
        <f t="shared" si="77"/>
        <v>29</v>
      </c>
      <c r="H1237" s="50">
        <f t="shared" si="78"/>
        <v>0.62013888888888891</v>
      </c>
      <c r="I1237" s="40" t="s">
        <v>37</v>
      </c>
      <c r="J1237" s="40" t="s">
        <v>4569</v>
      </c>
      <c r="K1237" s="37">
        <v>12367</v>
      </c>
      <c r="L1237" s="41">
        <v>44846.583333333336</v>
      </c>
      <c r="M1237" s="40" t="s">
        <v>38</v>
      </c>
      <c r="N1237" s="40" t="s">
        <v>39</v>
      </c>
      <c r="O1237" s="41"/>
      <c r="P1237" s="40" t="s">
        <v>40</v>
      </c>
      <c r="Q1237" s="40" t="s">
        <v>56</v>
      </c>
      <c r="R1237" s="37">
        <v>1</v>
      </c>
      <c r="S1237" s="40" t="s">
        <v>2805</v>
      </c>
      <c r="T1237" s="37">
        <v>0</v>
      </c>
      <c r="U1237" s="40" t="s">
        <v>56</v>
      </c>
      <c r="V1237" s="37">
        <v>5816</v>
      </c>
      <c r="W1237" s="40" t="s">
        <v>380</v>
      </c>
      <c r="X1237" s="40" t="s">
        <v>381</v>
      </c>
      <c r="Y1237" s="40" t="s">
        <v>45</v>
      </c>
      <c r="Z1237" s="40" t="s">
        <v>4570</v>
      </c>
      <c r="AA1237" s="41">
        <v>44834.370393518519</v>
      </c>
      <c r="AB1237" s="40" t="s">
        <v>94</v>
      </c>
      <c r="AC1237" s="10" t="str">
        <f>VLOOKUP(Data!$AB1237,Name!$B:$F,2,FALSE)</f>
        <v>IT Support</v>
      </c>
      <c r="AD1237" s="10" t="str">
        <f>VLOOKUP(Data!$AB1237,Name!$B:$F,3,FALSE)</f>
        <v>Point IT</v>
      </c>
      <c r="AE1237" s="10" t="str">
        <f>VLOOKUP(Data!$AB1237,Name!$B:$F,4,FALSE)</f>
        <v>Second tier</v>
      </c>
      <c r="AF1237" s="10" t="str">
        <f>VLOOKUP(Data!$AB1237,Name!$B:$F,5,FALSE)</f>
        <v>Onsite</v>
      </c>
      <c r="AG1237" s="40" t="s">
        <v>47</v>
      </c>
      <c r="AH1237" s="40" t="s">
        <v>48</v>
      </c>
      <c r="AI1237" s="40" t="s">
        <v>330</v>
      </c>
      <c r="AJ1237" s="40" t="s">
        <v>4571</v>
      </c>
      <c r="AK1237" s="40" t="s">
        <v>287</v>
      </c>
      <c r="AL1237" s="46">
        <v>44686</v>
      </c>
      <c r="AM1237" s="40" t="s">
        <v>39</v>
      </c>
      <c r="AN1237" s="40" t="s">
        <v>53</v>
      </c>
      <c r="AO1237" s="47">
        <v>0</v>
      </c>
      <c r="AP1237" s="41">
        <v>44837.392071759263</v>
      </c>
      <c r="AQ1237" s="48" t="s">
        <v>56</v>
      </c>
      <c r="AR1237">
        <f t="shared" si="79"/>
        <v>14</v>
      </c>
      <c r="AS1237" s="35">
        <v>0.62013888888888891</v>
      </c>
    </row>
    <row r="1238" spans="1:45" ht="24" hidden="1" customHeight="1">
      <c r="A1238" s="10" t="s">
        <v>35</v>
      </c>
      <c r="B1238" s="10" t="s">
        <v>178</v>
      </c>
      <c r="C1238" s="42">
        <v>44833.686111111114</v>
      </c>
      <c r="D1238" s="42">
        <v>44833.645833333336</v>
      </c>
      <c r="E1238" s="10">
        <v>2022</v>
      </c>
      <c r="F1238" s="10">
        <f t="shared" si="76"/>
        <v>9</v>
      </c>
      <c r="G1238" s="10">
        <f t="shared" si="77"/>
        <v>29</v>
      </c>
      <c r="H1238" s="50">
        <f t="shared" si="78"/>
        <v>0.64583333333333337</v>
      </c>
      <c r="I1238" s="38" t="s">
        <v>37</v>
      </c>
      <c r="J1238" s="38" t="s">
        <v>4572</v>
      </c>
      <c r="K1238" s="36">
        <v>12368</v>
      </c>
      <c r="L1238" s="39">
        <v>44845.651898148149</v>
      </c>
      <c r="M1238" s="38" t="s">
        <v>38</v>
      </c>
      <c r="N1238" s="38" t="s">
        <v>39</v>
      </c>
      <c r="O1238" s="39"/>
      <c r="P1238" s="38" t="s">
        <v>40</v>
      </c>
      <c r="Q1238" s="38" t="s">
        <v>56</v>
      </c>
      <c r="R1238" s="36">
        <v>1</v>
      </c>
      <c r="S1238" s="38" t="s">
        <v>253</v>
      </c>
      <c r="T1238" s="36">
        <v>0</v>
      </c>
      <c r="U1238" s="38" t="s">
        <v>56</v>
      </c>
      <c r="V1238" s="36">
        <v>6570</v>
      </c>
      <c r="W1238" s="38" t="s">
        <v>1317</v>
      </c>
      <c r="X1238" s="38" t="s">
        <v>1318</v>
      </c>
      <c r="Y1238" s="38" t="s">
        <v>45</v>
      </c>
      <c r="Z1238" s="38" t="s">
        <v>4573</v>
      </c>
      <c r="AA1238" s="39">
        <v>44833.681250000001</v>
      </c>
      <c r="AB1238" s="38" t="s">
        <v>72</v>
      </c>
      <c r="AC1238" s="10" t="str">
        <f>VLOOKUP(Data!$AB1238,Name!$B:$F,2,FALSE)</f>
        <v>IT Support</v>
      </c>
      <c r="AD1238" s="10" t="str">
        <f>VLOOKUP(Data!$AB1238,Name!$B:$F,3,FALSE)</f>
        <v>Point IT</v>
      </c>
      <c r="AE1238" s="10" t="str">
        <f>VLOOKUP(Data!$AB1238,Name!$B:$F,4,FALSE)</f>
        <v>Second tier</v>
      </c>
      <c r="AF1238" s="10" t="str">
        <f>VLOOKUP(Data!$AB1238,Name!$B:$F,5,FALSE)</f>
        <v>Onsite</v>
      </c>
      <c r="AG1238" s="38" t="s">
        <v>47</v>
      </c>
      <c r="AH1238" s="38" t="s">
        <v>48</v>
      </c>
      <c r="AI1238" s="38" t="s">
        <v>182</v>
      </c>
      <c r="AJ1238" s="38" t="s">
        <v>4574</v>
      </c>
      <c r="AK1238" s="38" t="s">
        <v>1321</v>
      </c>
      <c r="AL1238" s="43"/>
      <c r="AM1238" s="38" t="s">
        <v>39</v>
      </c>
      <c r="AN1238" s="38" t="s">
        <v>53</v>
      </c>
      <c r="AO1238" s="44">
        <v>0</v>
      </c>
      <c r="AP1238" s="39">
        <v>44833.686620370368</v>
      </c>
      <c r="AQ1238" s="45" t="s">
        <v>56</v>
      </c>
      <c r="AR1238">
        <f t="shared" si="79"/>
        <v>15</v>
      </c>
      <c r="AS1238" s="35">
        <v>0.64583333333333337</v>
      </c>
    </row>
    <row r="1239" spans="1:45" ht="24" hidden="1" customHeight="1">
      <c r="A1239" s="10" t="s">
        <v>35</v>
      </c>
      <c r="B1239" s="10" t="s">
        <v>329</v>
      </c>
      <c r="C1239" s="42">
        <v>44834.62222222222</v>
      </c>
      <c r="D1239" s="42">
        <v>44833.65347222222</v>
      </c>
      <c r="E1239" s="10">
        <v>2022</v>
      </c>
      <c r="F1239" s="10">
        <f t="shared" si="76"/>
        <v>9</v>
      </c>
      <c r="G1239" s="10">
        <f t="shared" si="77"/>
        <v>29</v>
      </c>
      <c r="H1239" s="50">
        <f t="shared" si="78"/>
        <v>0.65347222222222223</v>
      </c>
      <c r="I1239" s="40" t="s">
        <v>37</v>
      </c>
      <c r="J1239" s="40" t="s">
        <v>39</v>
      </c>
      <c r="K1239" s="37">
        <v>12369</v>
      </c>
      <c r="L1239" s="41">
        <v>44838.528657407405</v>
      </c>
      <c r="M1239" s="40" t="s">
        <v>4575</v>
      </c>
      <c r="N1239" s="40" t="s">
        <v>66</v>
      </c>
      <c r="O1239" s="41">
        <v>44834.622627314813</v>
      </c>
      <c r="P1239" s="40" t="s">
        <v>40</v>
      </c>
      <c r="Q1239" s="40" t="s">
        <v>56</v>
      </c>
      <c r="R1239" s="37">
        <v>1</v>
      </c>
      <c r="S1239" s="40" t="s">
        <v>732</v>
      </c>
      <c r="T1239" s="37">
        <v>1</v>
      </c>
      <c r="U1239" s="40" t="s">
        <v>41</v>
      </c>
      <c r="V1239" s="37">
        <v>8181</v>
      </c>
      <c r="W1239" s="40" t="s">
        <v>865</v>
      </c>
      <c r="X1239" s="40" t="s">
        <v>866</v>
      </c>
      <c r="Y1239" s="40" t="s">
        <v>45</v>
      </c>
      <c r="Z1239" s="40" t="s">
        <v>4576</v>
      </c>
      <c r="AA1239" s="41">
        <v>44834.622696759259</v>
      </c>
      <c r="AB1239" s="40" t="s">
        <v>614</v>
      </c>
      <c r="AC1239" s="10" t="str">
        <f>VLOOKUP(Data!$AB1239,Name!$B:$F,2,FALSE)</f>
        <v>PMO</v>
      </c>
      <c r="AD1239" s="10" t="str">
        <f>VLOOKUP(Data!$AB1239,Name!$B:$F,3,FALSE)</f>
        <v>CRA</v>
      </c>
      <c r="AE1239" s="10" t="str">
        <f>VLOOKUP(Data!$AB1239,Name!$B:$F,4,FALSE)</f>
        <v>Second tier</v>
      </c>
      <c r="AF1239" s="10" t="str">
        <f>VLOOKUP(Data!$AB1239,Name!$B:$F,5,FALSE)</f>
        <v>Second tier</v>
      </c>
      <c r="AG1239" s="40" t="s">
        <v>47</v>
      </c>
      <c r="AH1239" s="40" t="s">
        <v>48</v>
      </c>
      <c r="AI1239" s="40" t="s">
        <v>425</v>
      </c>
      <c r="AJ1239" s="40" t="s">
        <v>4577</v>
      </c>
      <c r="AK1239" s="40" t="s">
        <v>1466</v>
      </c>
      <c r="AL1239" s="46"/>
      <c r="AM1239" s="40" t="s">
        <v>39</v>
      </c>
      <c r="AN1239" s="40" t="s">
        <v>53</v>
      </c>
      <c r="AO1239" s="47">
        <v>0</v>
      </c>
      <c r="AP1239" s="41">
        <v>44834.622696759259</v>
      </c>
      <c r="AQ1239" s="48" t="s">
        <v>56</v>
      </c>
      <c r="AR1239">
        <f t="shared" si="79"/>
        <v>15</v>
      </c>
      <c r="AS1239" s="35">
        <v>0.65347222222222223</v>
      </c>
    </row>
    <row r="1240" spans="1:45" ht="24" customHeight="1">
      <c r="A1240" s="10" t="s">
        <v>35</v>
      </c>
      <c r="B1240" s="10" t="s">
        <v>1527</v>
      </c>
      <c r="C1240" s="42">
        <v>44836.88958333333</v>
      </c>
      <c r="D1240" s="42">
        <v>44833.67291666667</v>
      </c>
      <c r="E1240" s="10">
        <v>2022</v>
      </c>
      <c r="F1240" s="10">
        <f t="shared" si="76"/>
        <v>9</v>
      </c>
      <c r="G1240" s="10">
        <f t="shared" si="77"/>
        <v>29</v>
      </c>
      <c r="H1240" s="50">
        <f t="shared" si="78"/>
        <v>0.67291666666666661</v>
      </c>
      <c r="I1240" s="38" t="s">
        <v>37</v>
      </c>
      <c r="J1240" s="38" t="s">
        <v>39</v>
      </c>
      <c r="K1240" s="36">
        <v>12370</v>
      </c>
      <c r="L1240" s="39">
        <v>44838.548622685186</v>
      </c>
      <c r="M1240" s="38" t="s">
        <v>38</v>
      </c>
      <c r="N1240" s="38" t="s">
        <v>39</v>
      </c>
      <c r="O1240" s="39"/>
      <c r="P1240" s="38" t="s">
        <v>40</v>
      </c>
      <c r="Q1240" s="38" t="s">
        <v>56</v>
      </c>
      <c r="R1240" s="36">
        <v>1</v>
      </c>
      <c r="S1240" s="38" t="s">
        <v>119</v>
      </c>
      <c r="T1240" s="36">
        <v>0</v>
      </c>
      <c r="U1240" s="38" t="s">
        <v>41</v>
      </c>
      <c r="V1240" s="36">
        <v>8118</v>
      </c>
      <c r="W1240" s="38" t="s">
        <v>705</v>
      </c>
      <c r="X1240" s="38" t="s">
        <v>706</v>
      </c>
      <c r="Y1240" s="38" t="s">
        <v>45</v>
      </c>
      <c r="Z1240" s="38" t="s">
        <v>4578</v>
      </c>
      <c r="AA1240" s="39">
        <v>44836.889988425923</v>
      </c>
      <c r="AB1240" s="38" t="s">
        <v>96</v>
      </c>
      <c r="AC1240" s="10" t="str">
        <f>VLOOKUP(Data!$AB1240,Name!$B:$F,2,FALSE)</f>
        <v>E-sarabun</v>
      </c>
      <c r="AD1240" s="10" t="str">
        <f>VLOOKUP(Data!$AB1240,Name!$B:$F,3,FALSE)</f>
        <v>CRA</v>
      </c>
      <c r="AE1240" s="10" t="str">
        <f>VLOOKUP(Data!$AB1240,Name!$B:$F,4,FALSE)</f>
        <v>Second tier</v>
      </c>
      <c r="AF1240" s="10" t="str">
        <f>VLOOKUP(Data!$AB1240,Name!$B:$F,5,FALSE)</f>
        <v>Second tier</v>
      </c>
      <c r="AG1240" s="38" t="s">
        <v>47</v>
      </c>
      <c r="AH1240" s="38" t="s">
        <v>48</v>
      </c>
      <c r="AI1240" s="38" t="s">
        <v>97</v>
      </c>
      <c r="AJ1240" s="38" t="s">
        <v>4579</v>
      </c>
      <c r="AK1240" s="38" t="s">
        <v>387</v>
      </c>
      <c r="AL1240" s="43"/>
      <c r="AM1240" s="38" t="s">
        <v>39</v>
      </c>
      <c r="AN1240" s="38" t="s">
        <v>53</v>
      </c>
      <c r="AO1240" s="44">
        <v>0</v>
      </c>
      <c r="AP1240" s="39">
        <v>44836.889988425923</v>
      </c>
      <c r="AQ1240" s="45" t="s">
        <v>56</v>
      </c>
      <c r="AR1240">
        <f t="shared" si="79"/>
        <v>16</v>
      </c>
      <c r="AS1240" s="35">
        <v>0.67291666666666661</v>
      </c>
    </row>
    <row r="1241" spans="1:45" ht="24" hidden="1" customHeight="1">
      <c r="A1241" s="10" t="s">
        <v>35</v>
      </c>
      <c r="B1241" s="10" t="s">
        <v>329</v>
      </c>
      <c r="C1241" s="10"/>
      <c r="D1241" s="42">
        <v>44833.701388888891</v>
      </c>
      <c r="E1241" s="10">
        <v>2022</v>
      </c>
      <c r="F1241" s="10">
        <f t="shared" si="76"/>
        <v>9</v>
      </c>
      <c r="G1241" s="10">
        <f t="shared" si="77"/>
        <v>29</v>
      </c>
      <c r="H1241" s="50">
        <f t="shared" si="78"/>
        <v>0.70138888888888884</v>
      </c>
      <c r="I1241" s="40" t="s">
        <v>37</v>
      </c>
      <c r="J1241" s="40" t="s">
        <v>4580</v>
      </c>
      <c r="K1241" s="37">
        <v>12371</v>
      </c>
      <c r="L1241" s="41">
        <v>44838.666666666664</v>
      </c>
      <c r="M1241" s="40" t="s">
        <v>38</v>
      </c>
      <c r="N1241" s="40" t="s">
        <v>39</v>
      </c>
      <c r="O1241" s="41"/>
      <c r="P1241" s="40" t="s">
        <v>40</v>
      </c>
      <c r="Q1241" s="40" t="s">
        <v>56</v>
      </c>
      <c r="R1241" s="37">
        <v>1</v>
      </c>
      <c r="S1241" s="40" t="s">
        <v>732</v>
      </c>
      <c r="T1241" s="37">
        <v>0</v>
      </c>
      <c r="U1241" s="40" t="s">
        <v>56</v>
      </c>
      <c r="V1241" s="37">
        <v>8607</v>
      </c>
      <c r="W1241" s="40" t="s">
        <v>3204</v>
      </c>
      <c r="X1241" s="40" t="s">
        <v>3205</v>
      </c>
      <c r="Y1241" s="40" t="s">
        <v>39</v>
      </c>
      <c r="Z1241" s="40" t="s">
        <v>39</v>
      </c>
      <c r="AA1241" s="41"/>
      <c r="AB1241" s="40" t="s">
        <v>177</v>
      </c>
      <c r="AC1241" s="10" t="str">
        <f>VLOOKUP(Data!$AB1241,Name!$B:$F,2,FALSE)</f>
        <v>IT Manager</v>
      </c>
      <c r="AD1241" s="10" t="str">
        <f>VLOOKUP(Data!$AB1241,Name!$B:$F,3,FALSE)</f>
        <v>CRA</v>
      </c>
      <c r="AE1241" s="10" t="str">
        <f>VLOOKUP(Data!$AB1241,Name!$B:$F,4,FALSE)</f>
        <v>Second tier</v>
      </c>
      <c r="AF1241" s="10" t="str">
        <f>VLOOKUP(Data!$AB1241,Name!$B:$F,5,FALSE)</f>
        <v>Second tier</v>
      </c>
      <c r="AG1241" s="40" t="s">
        <v>47</v>
      </c>
      <c r="AH1241" s="40" t="s">
        <v>160</v>
      </c>
      <c r="AI1241" s="40" t="s">
        <v>330</v>
      </c>
      <c r="AJ1241" s="40" t="s">
        <v>4581</v>
      </c>
      <c r="AK1241" s="40" t="s">
        <v>1256</v>
      </c>
      <c r="AL1241" s="46"/>
      <c r="AM1241" s="40" t="s">
        <v>39</v>
      </c>
      <c r="AN1241" s="40" t="s">
        <v>53</v>
      </c>
      <c r="AO1241" s="47">
        <v>0</v>
      </c>
      <c r="AP1241" s="41">
        <v>44838.396006944444</v>
      </c>
      <c r="AQ1241" s="48" t="s">
        <v>56</v>
      </c>
      <c r="AR1241">
        <f t="shared" si="79"/>
        <v>16</v>
      </c>
      <c r="AS1241" s="35">
        <v>0.70138888888888884</v>
      </c>
    </row>
    <row r="1242" spans="1:45" ht="24" hidden="1" customHeight="1">
      <c r="A1242" s="10" t="s">
        <v>35</v>
      </c>
      <c r="B1242" s="10" t="s">
        <v>178</v>
      </c>
      <c r="C1242" s="10"/>
      <c r="D1242" s="42">
        <v>44833.722222222219</v>
      </c>
      <c r="E1242" s="10">
        <v>2022</v>
      </c>
      <c r="F1242" s="10">
        <f t="shared" si="76"/>
        <v>9</v>
      </c>
      <c r="G1242" s="10">
        <f t="shared" si="77"/>
        <v>29</v>
      </c>
      <c r="H1242" s="50">
        <f t="shared" si="78"/>
        <v>0.72222222222222221</v>
      </c>
      <c r="I1242" s="38" t="s">
        <v>37</v>
      </c>
      <c r="J1242" s="38" t="s">
        <v>39</v>
      </c>
      <c r="K1242" s="36">
        <v>12372</v>
      </c>
      <c r="L1242" s="39">
        <v>44838.583981481483</v>
      </c>
      <c r="M1242" s="38" t="s">
        <v>38</v>
      </c>
      <c r="N1242" s="38" t="s">
        <v>39</v>
      </c>
      <c r="O1242" s="39"/>
      <c r="P1242" s="38" t="s">
        <v>40</v>
      </c>
      <c r="Q1242" s="38" t="s">
        <v>56</v>
      </c>
      <c r="R1242" s="36">
        <v>1</v>
      </c>
      <c r="S1242" s="38" t="s">
        <v>311</v>
      </c>
      <c r="T1242" s="36">
        <v>0</v>
      </c>
      <c r="U1242" s="38" t="s">
        <v>41</v>
      </c>
      <c r="V1242" s="36">
        <v>894087904</v>
      </c>
      <c r="W1242" s="38" t="s">
        <v>3055</v>
      </c>
      <c r="X1242" s="38" t="s">
        <v>3056</v>
      </c>
      <c r="Y1242" s="38" t="s">
        <v>39</v>
      </c>
      <c r="Z1242" s="38" t="s">
        <v>39</v>
      </c>
      <c r="AA1242" s="39"/>
      <c r="AB1242" s="38" t="s">
        <v>94</v>
      </c>
      <c r="AC1242" s="10" t="str">
        <f>VLOOKUP(Data!$AB1242,Name!$B:$F,2,FALSE)</f>
        <v>IT Support</v>
      </c>
      <c r="AD1242" s="10" t="str">
        <f>VLOOKUP(Data!$AB1242,Name!$B:$F,3,FALSE)</f>
        <v>Point IT</v>
      </c>
      <c r="AE1242" s="10" t="str">
        <f>VLOOKUP(Data!$AB1242,Name!$B:$F,4,FALSE)</f>
        <v>Second tier</v>
      </c>
      <c r="AF1242" s="10" t="str">
        <f>VLOOKUP(Data!$AB1242,Name!$B:$F,5,FALSE)</f>
        <v>Onsite</v>
      </c>
      <c r="AG1242" s="38" t="s">
        <v>47</v>
      </c>
      <c r="AH1242" s="38" t="s">
        <v>160</v>
      </c>
      <c r="AI1242" s="38" t="s">
        <v>182</v>
      </c>
      <c r="AJ1242" s="38" t="s">
        <v>3057</v>
      </c>
      <c r="AK1242" s="38" t="s">
        <v>570</v>
      </c>
      <c r="AL1242" s="43"/>
      <c r="AM1242" s="38" t="s">
        <v>39</v>
      </c>
      <c r="AN1242" s="38" t="s">
        <v>53</v>
      </c>
      <c r="AO1242" s="44">
        <v>0</v>
      </c>
      <c r="AP1242" s="39">
        <v>44834.376342592594</v>
      </c>
      <c r="AQ1242" s="45" t="s">
        <v>56</v>
      </c>
      <c r="AR1242">
        <f t="shared" si="79"/>
        <v>17</v>
      </c>
      <c r="AS1242" s="35">
        <v>0.72222222222222221</v>
      </c>
    </row>
    <row r="1243" spans="1:45" ht="24" hidden="1" customHeight="1">
      <c r="A1243" s="10" t="s">
        <v>35</v>
      </c>
      <c r="B1243" s="10" t="s">
        <v>178</v>
      </c>
      <c r="C1243" s="42">
        <v>44838.357638888891</v>
      </c>
      <c r="D1243" s="42">
        <v>44833.773611111108</v>
      </c>
      <c r="E1243" s="10">
        <v>2022</v>
      </c>
      <c r="F1243" s="10">
        <f t="shared" si="76"/>
        <v>9</v>
      </c>
      <c r="G1243" s="10">
        <f t="shared" si="77"/>
        <v>29</v>
      </c>
      <c r="H1243" s="50">
        <f t="shared" si="78"/>
        <v>0.77361111111111114</v>
      </c>
      <c r="I1243" s="40" t="s">
        <v>37</v>
      </c>
      <c r="J1243" s="40" t="s">
        <v>39</v>
      </c>
      <c r="K1243" s="37">
        <v>12373</v>
      </c>
      <c r="L1243" s="41">
        <v>44839.608194444445</v>
      </c>
      <c r="M1243" s="40" t="s">
        <v>38</v>
      </c>
      <c r="N1243" s="40" t="s">
        <v>39</v>
      </c>
      <c r="O1243" s="41"/>
      <c r="P1243" s="40" t="s">
        <v>40</v>
      </c>
      <c r="Q1243" s="40" t="s">
        <v>56</v>
      </c>
      <c r="R1243" s="37">
        <v>2</v>
      </c>
      <c r="S1243" s="40" t="s">
        <v>179</v>
      </c>
      <c r="T1243" s="37">
        <v>0</v>
      </c>
      <c r="U1243" s="40" t="s">
        <v>41</v>
      </c>
      <c r="V1243" s="37">
        <v>894087904</v>
      </c>
      <c r="W1243" s="40" t="s">
        <v>3055</v>
      </c>
      <c r="X1243" s="40" t="s">
        <v>3056</v>
      </c>
      <c r="Y1243" s="40" t="s">
        <v>45</v>
      </c>
      <c r="Z1243" s="40" t="s">
        <v>692</v>
      </c>
      <c r="AA1243" s="41">
        <v>44836.340613425928</v>
      </c>
      <c r="AB1243" s="40" t="s">
        <v>51</v>
      </c>
      <c r="AC1243" s="10" t="str">
        <f>VLOOKUP(Data!$AB1243,Name!$B:$F,2,FALSE)</f>
        <v>IT Support</v>
      </c>
      <c r="AD1243" s="10" t="str">
        <f>VLOOKUP(Data!$AB1243,Name!$B:$F,3,FALSE)</f>
        <v>Point IT</v>
      </c>
      <c r="AE1243" s="10" t="str">
        <f>VLOOKUP(Data!$AB1243,Name!$B:$F,4,FALSE)</f>
        <v>Second tier</v>
      </c>
      <c r="AF1243" s="10" t="str">
        <f>VLOOKUP(Data!$AB1243,Name!$B:$F,5,FALSE)</f>
        <v>Onsite</v>
      </c>
      <c r="AG1243" s="40" t="s">
        <v>47</v>
      </c>
      <c r="AH1243" s="40" t="s">
        <v>48</v>
      </c>
      <c r="AI1243" s="40" t="s">
        <v>182</v>
      </c>
      <c r="AJ1243" s="40" t="s">
        <v>3057</v>
      </c>
      <c r="AK1243" s="40" t="s">
        <v>570</v>
      </c>
      <c r="AL1243" s="46"/>
      <c r="AM1243" s="40" t="s">
        <v>39</v>
      </c>
      <c r="AN1243" s="40" t="s">
        <v>53</v>
      </c>
      <c r="AO1243" s="47">
        <v>0</v>
      </c>
      <c r="AP1243" s="41">
        <v>44838.358182870368</v>
      </c>
      <c r="AQ1243" s="48" t="s">
        <v>56</v>
      </c>
      <c r="AR1243">
        <f t="shared" si="79"/>
        <v>18</v>
      </c>
      <c r="AS1243" s="35">
        <v>0.77361111111111114</v>
      </c>
    </row>
    <row r="1244" spans="1:45" ht="24" hidden="1" customHeight="1">
      <c r="A1244" s="10" t="s">
        <v>35</v>
      </c>
      <c r="B1244" s="10" t="s">
        <v>2348</v>
      </c>
      <c r="C1244" s="10"/>
      <c r="D1244" s="42">
        <v>44834.334027777775</v>
      </c>
      <c r="E1244" s="10">
        <v>2022</v>
      </c>
      <c r="F1244" s="10">
        <f t="shared" si="76"/>
        <v>9</v>
      </c>
      <c r="G1244" s="10">
        <f t="shared" si="77"/>
        <v>30</v>
      </c>
      <c r="H1244" s="50">
        <f t="shared" si="78"/>
        <v>0.33402777777777781</v>
      </c>
      <c r="I1244" s="38" t="s">
        <v>37</v>
      </c>
      <c r="J1244" s="38" t="s">
        <v>39</v>
      </c>
      <c r="K1244" s="36">
        <v>12374</v>
      </c>
      <c r="L1244" s="39">
        <v>44840.358912037038</v>
      </c>
      <c r="M1244" s="38" t="s">
        <v>38</v>
      </c>
      <c r="N1244" s="38" t="s">
        <v>39</v>
      </c>
      <c r="O1244" s="39"/>
      <c r="P1244" s="38" t="s">
        <v>40</v>
      </c>
      <c r="Q1244" s="38" t="s">
        <v>56</v>
      </c>
      <c r="R1244" s="36">
        <v>1</v>
      </c>
      <c r="S1244" s="38" t="s">
        <v>82</v>
      </c>
      <c r="T1244" s="36">
        <v>0</v>
      </c>
      <c r="U1244" s="38" t="s">
        <v>41</v>
      </c>
      <c r="V1244" s="36">
        <v>8518</v>
      </c>
      <c r="W1244" s="38" t="s">
        <v>781</v>
      </c>
      <c r="X1244" s="38" t="s">
        <v>782</v>
      </c>
      <c r="Y1244" s="38" t="s">
        <v>45</v>
      </c>
      <c r="Z1244" s="38" t="s">
        <v>4582</v>
      </c>
      <c r="AA1244" s="39">
        <v>44837.699189814812</v>
      </c>
      <c r="AB1244" s="38" t="s">
        <v>67</v>
      </c>
      <c r="AC1244" s="10" t="str">
        <f>VLOOKUP(Data!$AB1244,Name!$B:$F,2,FALSE)</f>
        <v>IT Support</v>
      </c>
      <c r="AD1244" s="10" t="str">
        <f>VLOOKUP(Data!$AB1244,Name!$B:$F,3,FALSE)</f>
        <v>Point IT</v>
      </c>
      <c r="AE1244" s="10" t="str">
        <f>VLOOKUP(Data!$AB1244,Name!$B:$F,4,FALSE)</f>
        <v>Second tier</v>
      </c>
      <c r="AF1244" s="10" t="str">
        <f>VLOOKUP(Data!$AB1244,Name!$B:$F,5,FALSE)</f>
        <v>Onsite</v>
      </c>
      <c r="AG1244" s="38" t="s">
        <v>47</v>
      </c>
      <c r="AH1244" s="38" t="s">
        <v>777</v>
      </c>
      <c r="AI1244" s="38" t="s">
        <v>314</v>
      </c>
      <c r="AJ1244" s="38" t="s">
        <v>783</v>
      </c>
      <c r="AK1244" s="38" t="s">
        <v>517</v>
      </c>
      <c r="AL1244" s="43"/>
      <c r="AM1244" s="38" t="s">
        <v>39</v>
      </c>
      <c r="AN1244" s="38" t="s">
        <v>50</v>
      </c>
      <c r="AO1244" s="44">
        <v>0</v>
      </c>
      <c r="AP1244" s="39">
        <v>44837.699189814812</v>
      </c>
      <c r="AQ1244" s="45" t="s">
        <v>203</v>
      </c>
      <c r="AR1244">
        <f t="shared" si="79"/>
        <v>8</v>
      </c>
      <c r="AS1244" s="35">
        <v>0.33402777777777781</v>
      </c>
    </row>
    <row r="1245" spans="1:45" ht="24" hidden="1" customHeight="1">
      <c r="A1245" s="10" t="s">
        <v>35</v>
      </c>
      <c r="B1245" s="10" t="s">
        <v>36</v>
      </c>
      <c r="C1245" s="42">
        <v>44834.589583333334</v>
      </c>
      <c r="D1245" s="42">
        <v>44834.34097222222</v>
      </c>
      <c r="E1245" s="10">
        <v>2022</v>
      </c>
      <c r="F1245" s="10">
        <f t="shared" si="76"/>
        <v>9</v>
      </c>
      <c r="G1245" s="10">
        <f t="shared" si="77"/>
        <v>30</v>
      </c>
      <c r="H1245" s="50">
        <f t="shared" si="78"/>
        <v>0.34097222222222223</v>
      </c>
      <c r="I1245" s="40" t="s">
        <v>37</v>
      </c>
      <c r="J1245" s="40" t="s">
        <v>4583</v>
      </c>
      <c r="K1245" s="37">
        <v>12375</v>
      </c>
      <c r="L1245" s="41">
        <v>44846.558437500003</v>
      </c>
      <c r="M1245" s="40" t="s">
        <v>38</v>
      </c>
      <c r="N1245" s="40" t="s">
        <v>39</v>
      </c>
      <c r="O1245" s="41"/>
      <c r="P1245" s="40" t="s">
        <v>40</v>
      </c>
      <c r="Q1245" s="40" t="s">
        <v>56</v>
      </c>
      <c r="R1245" s="37">
        <v>1</v>
      </c>
      <c r="S1245" s="40" t="s">
        <v>82</v>
      </c>
      <c r="T1245" s="37">
        <v>0</v>
      </c>
      <c r="U1245" s="40" t="s">
        <v>56</v>
      </c>
      <c r="V1245" s="37">
        <v>6260</v>
      </c>
      <c r="W1245" s="40" t="s">
        <v>408</v>
      </c>
      <c r="X1245" s="40" t="s">
        <v>409</v>
      </c>
      <c r="Y1245" s="40" t="s">
        <v>45</v>
      </c>
      <c r="Z1245" s="40" t="s">
        <v>4584</v>
      </c>
      <c r="AA1245" s="41">
        <v>44834.372789351852</v>
      </c>
      <c r="AB1245" s="40" t="s">
        <v>94</v>
      </c>
      <c r="AC1245" s="10" t="str">
        <f>VLOOKUP(Data!$AB1245,Name!$B:$F,2,FALSE)</f>
        <v>IT Support</v>
      </c>
      <c r="AD1245" s="10" t="str">
        <f>VLOOKUP(Data!$AB1245,Name!$B:$F,3,FALSE)</f>
        <v>Point IT</v>
      </c>
      <c r="AE1245" s="10" t="str">
        <f>VLOOKUP(Data!$AB1245,Name!$B:$F,4,FALSE)</f>
        <v>Second tier</v>
      </c>
      <c r="AF1245" s="10" t="str">
        <f>VLOOKUP(Data!$AB1245,Name!$B:$F,5,FALSE)</f>
        <v>Onsite</v>
      </c>
      <c r="AG1245" s="40" t="s">
        <v>47</v>
      </c>
      <c r="AH1245" s="40" t="s">
        <v>48</v>
      </c>
      <c r="AI1245" s="40" t="s">
        <v>234</v>
      </c>
      <c r="AJ1245" s="40" t="s">
        <v>4585</v>
      </c>
      <c r="AK1245" s="40" t="s">
        <v>570</v>
      </c>
      <c r="AL1245" s="46"/>
      <c r="AM1245" s="40" t="s">
        <v>39</v>
      </c>
      <c r="AN1245" s="40" t="s">
        <v>50</v>
      </c>
      <c r="AO1245" s="47">
        <v>0</v>
      </c>
      <c r="AP1245" s="41">
        <v>44834.589687500003</v>
      </c>
      <c r="AQ1245" s="48" t="s">
        <v>56</v>
      </c>
      <c r="AR1245">
        <f t="shared" si="79"/>
        <v>8</v>
      </c>
      <c r="AS1245" s="35">
        <v>0.34097222222222223</v>
      </c>
    </row>
    <row r="1246" spans="1:45" ht="24" hidden="1" customHeight="1">
      <c r="A1246" s="10" t="s">
        <v>35</v>
      </c>
      <c r="B1246" s="10" t="s">
        <v>2348</v>
      </c>
      <c r="C1246" s="10"/>
      <c r="D1246" s="42">
        <v>44834.342361111114</v>
      </c>
      <c r="E1246" s="10">
        <v>2022</v>
      </c>
      <c r="F1246" s="10">
        <f t="shared" si="76"/>
        <v>9</v>
      </c>
      <c r="G1246" s="10">
        <f t="shared" si="77"/>
        <v>30</v>
      </c>
      <c r="H1246" s="50">
        <f t="shared" si="78"/>
        <v>0.34236111111111112</v>
      </c>
      <c r="I1246" s="38" t="s">
        <v>37</v>
      </c>
      <c r="J1246" s="38" t="s">
        <v>4586</v>
      </c>
      <c r="K1246" s="36">
        <v>12376</v>
      </c>
      <c r="L1246" s="39">
        <v>44846.342719907407</v>
      </c>
      <c r="M1246" s="38" t="s">
        <v>38</v>
      </c>
      <c r="N1246" s="38" t="s">
        <v>39</v>
      </c>
      <c r="O1246" s="39"/>
      <c r="P1246" s="38" t="s">
        <v>40</v>
      </c>
      <c r="Q1246" s="38" t="s">
        <v>56</v>
      </c>
      <c r="R1246" s="36">
        <v>1</v>
      </c>
      <c r="S1246" s="38" t="s">
        <v>82</v>
      </c>
      <c r="T1246" s="36">
        <v>0</v>
      </c>
      <c r="U1246" s="38" t="s">
        <v>56</v>
      </c>
      <c r="V1246" s="36">
        <v>8151</v>
      </c>
      <c r="W1246" s="38" t="s">
        <v>1019</v>
      </c>
      <c r="X1246" s="38" t="s">
        <v>1020</v>
      </c>
      <c r="Y1246" s="38" t="s">
        <v>39</v>
      </c>
      <c r="Z1246" s="38" t="s">
        <v>39</v>
      </c>
      <c r="AA1246" s="39"/>
      <c r="AB1246" s="38" t="s">
        <v>151</v>
      </c>
      <c r="AC1246" s="10" t="str">
        <f>VLOOKUP(Data!$AB1246,Name!$B:$F,2,FALSE)</f>
        <v>IT Support</v>
      </c>
      <c r="AD1246" s="10" t="str">
        <f>VLOOKUP(Data!$AB1246,Name!$B:$F,3,FALSE)</f>
        <v>Point IT</v>
      </c>
      <c r="AE1246" s="10" t="str">
        <f>VLOOKUP(Data!$AB1246,Name!$B:$F,4,FALSE)</f>
        <v>Second tier</v>
      </c>
      <c r="AF1246" s="10" t="str">
        <f>VLOOKUP(Data!$AB1246,Name!$B:$F,5,FALSE)</f>
        <v>Onsite</v>
      </c>
      <c r="AG1246" s="38" t="s">
        <v>52</v>
      </c>
      <c r="AH1246" s="38" t="s">
        <v>160</v>
      </c>
      <c r="AI1246" s="38" t="s">
        <v>314</v>
      </c>
      <c r="AJ1246" s="38" t="s">
        <v>1573</v>
      </c>
      <c r="AK1246" s="38" t="s">
        <v>1452</v>
      </c>
      <c r="AL1246" s="43"/>
      <c r="AM1246" s="38" t="s">
        <v>39</v>
      </c>
      <c r="AN1246" s="38" t="s">
        <v>50</v>
      </c>
      <c r="AO1246" s="44">
        <v>0</v>
      </c>
      <c r="AP1246" s="39">
        <v>44837.388182870367</v>
      </c>
      <c r="AQ1246" s="45" t="s">
        <v>41</v>
      </c>
      <c r="AR1246">
        <f t="shared" si="79"/>
        <v>8</v>
      </c>
      <c r="AS1246" s="35">
        <v>0.34236111111111112</v>
      </c>
    </row>
    <row r="1247" spans="1:45" ht="24" hidden="1" customHeight="1">
      <c r="A1247" s="10" t="s">
        <v>35</v>
      </c>
      <c r="B1247" s="10" t="s">
        <v>73</v>
      </c>
      <c r="C1247" s="42">
        <v>44834.589583333334</v>
      </c>
      <c r="D1247" s="42">
        <v>44834.350694444445</v>
      </c>
      <c r="E1247" s="10">
        <v>2022</v>
      </c>
      <c r="F1247" s="10">
        <f t="shared" si="76"/>
        <v>9</v>
      </c>
      <c r="G1247" s="10">
        <f t="shared" si="77"/>
        <v>30</v>
      </c>
      <c r="H1247" s="50">
        <f t="shared" si="78"/>
        <v>0.35069444444444442</v>
      </c>
      <c r="I1247" s="40" t="s">
        <v>37</v>
      </c>
      <c r="J1247" s="40" t="s">
        <v>4587</v>
      </c>
      <c r="K1247" s="37">
        <v>12377</v>
      </c>
      <c r="L1247" s="41">
        <v>44846.389270833337</v>
      </c>
      <c r="M1247" s="40" t="s">
        <v>38</v>
      </c>
      <c r="N1247" s="40" t="s">
        <v>39</v>
      </c>
      <c r="O1247" s="41"/>
      <c r="P1247" s="40" t="s">
        <v>40</v>
      </c>
      <c r="Q1247" s="40" t="s">
        <v>56</v>
      </c>
      <c r="R1247" s="37">
        <v>1</v>
      </c>
      <c r="S1247" s="40" t="s">
        <v>42</v>
      </c>
      <c r="T1247" s="37">
        <v>0</v>
      </c>
      <c r="U1247" s="40" t="s">
        <v>56</v>
      </c>
      <c r="V1247" s="37">
        <v>972243634</v>
      </c>
      <c r="W1247" s="40" t="s">
        <v>4588</v>
      </c>
      <c r="X1247" s="40" t="s">
        <v>4589</v>
      </c>
      <c r="Y1247" s="40" t="s">
        <v>45</v>
      </c>
      <c r="Z1247" s="40" t="s">
        <v>4590</v>
      </c>
      <c r="AA1247" s="41">
        <v>44834.55195601852</v>
      </c>
      <c r="AB1247" s="40" t="s">
        <v>72</v>
      </c>
      <c r="AC1247" s="10" t="str">
        <f>VLOOKUP(Data!$AB1247,Name!$B:$F,2,FALSE)</f>
        <v>IT Support</v>
      </c>
      <c r="AD1247" s="10" t="str">
        <f>VLOOKUP(Data!$AB1247,Name!$B:$F,3,FALSE)</f>
        <v>Point IT</v>
      </c>
      <c r="AE1247" s="10" t="str">
        <f>VLOOKUP(Data!$AB1247,Name!$B:$F,4,FALSE)</f>
        <v>Second tier</v>
      </c>
      <c r="AF1247" s="10" t="str">
        <f>VLOOKUP(Data!$AB1247,Name!$B:$F,5,FALSE)</f>
        <v>Onsite</v>
      </c>
      <c r="AG1247" s="40" t="s">
        <v>47</v>
      </c>
      <c r="AH1247" s="40" t="s">
        <v>48</v>
      </c>
      <c r="AI1247" s="40" t="s">
        <v>77</v>
      </c>
      <c r="AJ1247" s="40" t="s">
        <v>4591</v>
      </c>
      <c r="AK1247" s="40" t="s">
        <v>517</v>
      </c>
      <c r="AL1247" s="46"/>
      <c r="AM1247" s="40" t="s">
        <v>39</v>
      </c>
      <c r="AN1247" s="40" t="s">
        <v>50</v>
      </c>
      <c r="AO1247" s="47">
        <v>0</v>
      </c>
      <c r="AP1247" s="41">
        <v>44834.589965277781</v>
      </c>
      <c r="AQ1247" s="48" t="s">
        <v>56</v>
      </c>
      <c r="AR1247">
        <f t="shared" si="79"/>
        <v>8</v>
      </c>
      <c r="AS1247" s="35">
        <v>0.35069444444444442</v>
      </c>
    </row>
    <row r="1248" spans="1:45" ht="24" hidden="1" customHeight="1">
      <c r="A1248" s="10" t="s">
        <v>35</v>
      </c>
      <c r="B1248" s="10" t="s">
        <v>2348</v>
      </c>
      <c r="C1248" s="10"/>
      <c r="D1248" s="42">
        <v>44834.351388888892</v>
      </c>
      <c r="E1248" s="10">
        <v>2022</v>
      </c>
      <c r="F1248" s="10">
        <f t="shared" si="76"/>
        <v>9</v>
      </c>
      <c r="G1248" s="10">
        <f t="shared" si="77"/>
        <v>30</v>
      </c>
      <c r="H1248" s="50">
        <f t="shared" si="78"/>
        <v>0.35138888888888892</v>
      </c>
      <c r="I1248" s="38" t="s">
        <v>37</v>
      </c>
      <c r="J1248" s="38" t="s">
        <v>4592</v>
      </c>
      <c r="K1248" s="36">
        <v>12378</v>
      </c>
      <c r="L1248" s="39">
        <v>44846.351875</v>
      </c>
      <c r="M1248" s="38" t="s">
        <v>38</v>
      </c>
      <c r="N1248" s="38" t="s">
        <v>39</v>
      </c>
      <c r="O1248" s="39"/>
      <c r="P1248" s="38" t="s">
        <v>40</v>
      </c>
      <c r="Q1248" s="38" t="s">
        <v>56</v>
      </c>
      <c r="R1248" s="36">
        <v>1</v>
      </c>
      <c r="S1248" s="38" t="s">
        <v>82</v>
      </c>
      <c r="T1248" s="36">
        <v>0</v>
      </c>
      <c r="U1248" s="38" t="s">
        <v>56</v>
      </c>
      <c r="V1248" s="36">
        <v>8666</v>
      </c>
      <c r="W1248" s="38" t="s">
        <v>4593</v>
      </c>
      <c r="X1248" s="38" t="s">
        <v>4594</v>
      </c>
      <c r="Y1248" s="38" t="s">
        <v>39</v>
      </c>
      <c r="Z1248" s="38" t="s">
        <v>39</v>
      </c>
      <c r="AA1248" s="39"/>
      <c r="AB1248" s="38" t="s">
        <v>151</v>
      </c>
      <c r="AC1248" s="10" t="str">
        <f>VLOOKUP(Data!$AB1248,Name!$B:$F,2,FALSE)</f>
        <v>IT Support</v>
      </c>
      <c r="AD1248" s="10" t="str">
        <f>VLOOKUP(Data!$AB1248,Name!$B:$F,3,FALSE)</f>
        <v>Point IT</v>
      </c>
      <c r="AE1248" s="10" t="str">
        <f>VLOOKUP(Data!$AB1248,Name!$B:$F,4,FALSE)</f>
        <v>Second tier</v>
      </c>
      <c r="AF1248" s="10" t="str">
        <f>VLOOKUP(Data!$AB1248,Name!$B:$F,5,FALSE)</f>
        <v>Onsite</v>
      </c>
      <c r="AG1248" s="38" t="s">
        <v>52</v>
      </c>
      <c r="AH1248" s="38" t="s">
        <v>160</v>
      </c>
      <c r="AI1248" s="38" t="s">
        <v>314</v>
      </c>
      <c r="AJ1248" s="38" t="s">
        <v>1573</v>
      </c>
      <c r="AK1248" s="38" t="s">
        <v>328</v>
      </c>
      <c r="AL1248" s="43"/>
      <c r="AM1248" s="38" t="s">
        <v>39</v>
      </c>
      <c r="AN1248" s="38" t="s">
        <v>50</v>
      </c>
      <c r="AO1248" s="44">
        <v>0</v>
      </c>
      <c r="AP1248" s="39">
        <v>44837.405162037037</v>
      </c>
      <c r="AQ1248" s="45" t="s">
        <v>41</v>
      </c>
      <c r="AR1248">
        <f t="shared" si="79"/>
        <v>8</v>
      </c>
      <c r="AS1248" s="35">
        <v>0.35138888888888892</v>
      </c>
    </row>
    <row r="1249" spans="1:45" ht="24" hidden="1" customHeight="1">
      <c r="A1249" s="10" t="s">
        <v>35</v>
      </c>
      <c r="B1249" s="10" t="s">
        <v>2348</v>
      </c>
      <c r="C1249" s="42">
        <v>44834.679861111108</v>
      </c>
      <c r="D1249" s="42">
        <v>44834.351388888892</v>
      </c>
      <c r="E1249" s="10">
        <v>2022</v>
      </c>
      <c r="F1249" s="10">
        <f t="shared" si="76"/>
        <v>9</v>
      </c>
      <c r="G1249" s="10">
        <f t="shared" si="77"/>
        <v>30</v>
      </c>
      <c r="H1249" s="50">
        <f t="shared" si="78"/>
        <v>0.35138888888888892</v>
      </c>
      <c r="I1249" s="40" t="s">
        <v>37</v>
      </c>
      <c r="J1249" s="40" t="s">
        <v>4595</v>
      </c>
      <c r="K1249" s="37">
        <v>12379</v>
      </c>
      <c r="L1249" s="41">
        <v>44846.352465277778</v>
      </c>
      <c r="M1249" s="40" t="s">
        <v>38</v>
      </c>
      <c r="N1249" s="40" t="s">
        <v>39</v>
      </c>
      <c r="O1249" s="41"/>
      <c r="P1249" s="40" t="s">
        <v>40</v>
      </c>
      <c r="Q1249" s="40" t="s">
        <v>56</v>
      </c>
      <c r="R1249" s="37">
        <v>1</v>
      </c>
      <c r="S1249" s="40" t="s">
        <v>60</v>
      </c>
      <c r="T1249" s="37">
        <v>0</v>
      </c>
      <c r="U1249" s="40" t="s">
        <v>56</v>
      </c>
      <c r="V1249" s="37">
        <v>7044</v>
      </c>
      <c r="W1249" s="40" t="s">
        <v>141</v>
      </c>
      <c r="X1249" s="40" t="s">
        <v>142</v>
      </c>
      <c r="Y1249" s="40" t="s">
        <v>45</v>
      </c>
      <c r="Z1249" s="40" t="s">
        <v>4596</v>
      </c>
      <c r="AA1249" s="41">
        <v>44834.679548611108</v>
      </c>
      <c r="AB1249" s="40" t="s">
        <v>67</v>
      </c>
      <c r="AC1249" s="10" t="str">
        <f>VLOOKUP(Data!$AB1249,Name!$B:$F,2,FALSE)</f>
        <v>IT Support</v>
      </c>
      <c r="AD1249" s="10" t="str">
        <f>VLOOKUP(Data!$AB1249,Name!$B:$F,3,FALSE)</f>
        <v>Point IT</v>
      </c>
      <c r="AE1249" s="10" t="str">
        <f>VLOOKUP(Data!$AB1249,Name!$B:$F,4,FALSE)</f>
        <v>Second tier</v>
      </c>
      <c r="AF1249" s="10" t="str">
        <f>VLOOKUP(Data!$AB1249,Name!$B:$F,5,FALSE)</f>
        <v>Onsite</v>
      </c>
      <c r="AG1249" s="40" t="s">
        <v>52</v>
      </c>
      <c r="AH1249" s="40" t="s">
        <v>48</v>
      </c>
      <c r="AI1249" s="40" t="s">
        <v>314</v>
      </c>
      <c r="AJ1249" s="40" t="s">
        <v>4597</v>
      </c>
      <c r="AK1249" s="40" t="s">
        <v>527</v>
      </c>
      <c r="AL1249" s="46"/>
      <c r="AM1249" s="40" t="s">
        <v>39</v>
      </c>
      <c r="AN1249" s="40" t="s">
        <v>50</v>
      </c>
      <c r="AO1249" s="47">
        <v>0</v>
      </c>
      <c r="AP1249" s="41">
        <v>44834.680243055554</v>
      </c>
      <c r="AQ1249" s="48" t="s">
        <v>56</v>
      </c>
      <c r="AR1249">
        <f t="shared" si="79"/>
        <v>8</v>
      </c>
      <c r="AS1249" s="35">
        <v>0.35138888888888892</v>
      </c>
    </row>
    <row r="1250" spans="1:45" ht="24" hidden="1" customHeight="1">
      <c r="A1250" s="10" t="s">
        <v>35</v>
      </c>
      <c r="B1250" s="10" t="s">
        <v>36</v>
      </c>
      <c r="C1250" s="42">
        <v>44834.592361111114</v>
      </c>
      <c r="D1250" s="42">
        <v>44834.356944444444</v>
      </c>
      <c r="E1250" s="10">
        <v>2022</v>
      </c>
      <c r="F1250" s="10">
        <f t="shared" si="76"/>
        <v>9</v>
      </c>
      <c r="G1250" s="10">
        <f t="shared" si="77"/>
        <v>30</v>
      </c>
      <c r="H1250" s="50">
        <f t="shared" si="78"/>
        <v>0.35694444444444445</v>
      </c>
      <c r="I1250" s="38" t="s">
        <v>37</v>
      </c>
      <c r="J1250" s="38" t="s">
        <v>4598</v>
      </c>
      <c r="K1250" s="36">
        <v>12380</v>
      </c>
      <c r="L1250" s="39">
        <v>44846.557997685188</v>
      </c>
      <c r="M1250" s="38" t="s">
        <v>38</v>
      </c>
      <c r="N1250" s="38" t="s">
        <v>39</v>
      </c>
      <c r="O1250" s="39"/>
      <c r="P1250" s="38" t="s">
        <v>40</v>
      </c>
      <c r="Q1250" s="38" t="s">
        <v>56</v>
      </c>
      <c r="R1250" s="36">
        <v>1</v>
      </c>
      <c r="S1250" s="38" t="s">
        <v>42</v>
      </c>
      <c r="T1250" s="36">
        <v>0</v>
      </c>
      <c r="U1250" s="38" t="s">
        <v>56</v>
      </c>
      <c r="V1250" s="36">
        <v>6355</v>
      </c>
      <c r="W1250" s="38" t="s">
        <v>83</v>
      </c>
      <c r="X1250" s="38" t="s">
        <v>84</v>
      </c>
      <c r="Y1250" s="38" t="s">
        <v>45</v>
      </c>
      <c r="Z1250" s="38" t="s">
        <v>4599</v>
      </c>
      <c r="AA1250" s="39">
        <v>44834.392187500001</v>
      </c>
      <c r="AB1250" s="38" t="s">
        <v>58</v>
      </c>
      <c r="AC1250" s="10" t="str">
        <f>VLOOKUP(Data!$AB1250,Name!$B:$F,2,FALSE)</f>
        <v>IT Support</v>
      </c>
      <c r="AD1250" s="10" t="str">
        <f>VLOOKUP(Data!$AB1250,Name!$B:$F,3,FALSE)</f>
        <v>Point IT</v>
      </c>
      <c r="AE1250" s="10" t="str">
        <f>VLOOKUP(Data!$AB1250,Name!$B:$F,4,FALSE)</f>
        <v>Second tier</v>
      </c>
      <c r="AF1250" s="10" t="str">
        <f>VLOOKUP(Data!$AB1250,Name!$B:$F,5,FALSE)</f>
        <v>Onsite</v>
      </c>
      <c r="AG1250" s="38" t="s">
        <v>47</v>
      </c>
      <c r="AH1250" s="38" t="s">
        <v>48</v>
      </c>
      <c r="AI1250" s="38" t="s">
        <v>95</v>
      </c>
      <c r="AJ1250" s="38" t="s">
        <v>4600</v>
      </c>
      <c r="AK1250" s="38" t="s">
        <v>521</v>
      </c>
      <c r="AL1250" s="43"/>
      <c r="AM1250" s="38" t="s">
        <v>39</v>
      </c>
      <c r="AN1250" s="38" t="s">
        <v>50</v>
      </c>
      <c r="AO1250" s="44">
        <v>0</v>
      </c>
      <c r="AP1250" s="39">
        <v>44834.592719907407</v>
      </c>
      <c r="AQ1250" s="45" t="s">
        <v>56</v>
      </c>
      <c r="AR1250">
        <f t="shared" si="79"/>
        <v>8</v>
      </c>
      <c r="AS1250" s="35">
        <v>0.35694444444444445</v>
      </c>
    </row>
    <row r="1251" spans="1:45" ht="24" hidden="1" customHeight="1">
      <c r="A1251" s="10" t="s">
        <v>35</v>
      </c>
      <c r="B1251" s="10" t="s">
        <v>36</v>
      </c>
      <c r="C1251" s="42">
        <v>44834.592361111114</v>
      </c>
      <c r="D1251" s="42">
        <v>44834.359722222223</v>
      </c>
      <c r="E1251" s="10">
        <v>2022</v>
      </c>
      <c r="F1251" s="10">
        <f t="shared" si="76"/>
        <v>9</v>
      </c>
      <c r="G1251" s="10">
        <f t="shared" si="77"/>
        <v>30</v>
      </c>
      <c r="H1251" s="50">
        <f t="shared" si="78"/>
        <v>0.35972222222222222</v>
      </c>
      <c r="I1251" s="40" t="s">
        <v>37</v>
      </c>
      <c r="J1251" s="40" t="s">
        <v>4601</v>
      </c>
      <c r="K1251" s="37">
        <v>12381</v>
      </c>
      <c r="L1251" s="41">
        <v>44846.376331018517</v>
      </c>
      <c r="M1251" s="40" t="s">
        <v>38</v>
      </c>
      <c r="N1251" s="40" t="s">
        <v>39</v>
      </c>
      <c r="O1251" s="41"/>
      <c r="P1251" s="40" t="s">
        <v>40</v>
      </c>
      <c r="Q1251" s="40" t="s">
        <v>56</v>
      </c>
      <c r="R1251" s="37">
        <v>1</v>
      </c>
      <c r="S1251" s="40" t="s">
        <v>82</v>
      </c>
      <c r="T1251" s="37">
        <v>0</v>
      </c>
      <c r="U1251" s="40" t="s">
        <v>56</v>
      </c>
      <c r="V1251" s="37">
        <v>5772</v>
      </c>
      <c r="W1251" s="40" t="s">
        <v>4602</v>
      </c>
      <c r="X1251" s="40" t="s">
        <v>57</v>
      </c>
      <c r="Y1251" s="40" t="s">
        <v>45</v>
      </c>
      <c r="Z1251" s="40" t="s">
        <v>4603</v>
      </c>
      <c r="AA1251" s="41">
        <v>44834.577384259261</v>
      </c>
      <c r="AB1251" s="40" t="s">
        <v>46</v>
      </c>
      <c r="AC1251" s="10" t="str">
        <f>VLOOKUP(Data!$AB1251,Name!$B:$F,2,FALSE)</f>
        <v>IT Support</v>
      </c>
      <c r="AD1251" s="10" t="str">
        <f>VLOOKUP(Data!$AB1251,Name!$B:$F,3,FALSE)</f>
        <v>Point IT</v>
      </c>
      <c r="AE1251" s="10" t="str">
        <f>VLOOKUP(Data!$AB1251,Name!$B:$F,4,FALSE)</f>
        <v>Second tier</v>
      </c>
      <c r="AF1251" s="10" t="str">
        <f>VLOOKUP(Data!$AB1251,Name!$B:$F,5,FALSE)</f>
        <v>Onsite</v>
      </c>
      <c r="AG1251" s="40" t="s">
        <v>47</v>
      </c>
      <c r="AH1251" s="40" t="s">
        <v>48</v>
      </c>
      <c r="AI1251" s="40" t="s">
        <v>234</v>
      </c>
      <c r="AJ1251" s="40" t="s">
        <v>4604</v>
      </c>
      <c r="AK1251" s="40" t="s">
        <v>685</v>
      </c>
      <c r="AL1251" s="46"/>
      <c r="AM1251" s="40" t="s">
        <v>39</v>
      </c>
      <c r="AN1251" s="40" t="s">
        <v>50</v>
      </c>
      <c r="AO1251" s="47">
        <v>0</v>
      </c>
      <c r="AP1251" s="41">
        <v>44834.592997685184</v>
      </c>
      <c r="AQ1251" s="48" t="s">
        <v>56</v>
      </c>
      <c r="AR1251">
        <f t="shared" si="79"/>
        <v>8</v>
      </c>
      <c r="AS1251" s="35">
        <v>0.35972222222222222</v>
      </c>
    </row>
    <row r="1252" spans="1:45" ht="24" hidden="1" customHeight="1">
      <c r="A1252" s="10" t="s">
        <v>35</v>
      </c>
      <c r="B1252" s="10" t="s">
        <v>73</v>
      </c>
      <c r="C1252" s="42">
        <v>44834.682638888888</v>
      </c>
      <c r="D1252" s="42">
        <v>44834.380555555559</v>
      </c>
      <c r="E1252" s="10">
        <v>2022</v>
      </c>
      <c r="F1252" s="10">
        <f t="shared" si="76"/>
        <v>9</v>
      </c>
      <c r="G1252" s="10">
        <f t="shared" si="77"/>
        <v>30</v>
      </c>
      <c r="H1252" s="50">
        <f t="shared" si="78"/>
        <v>0.38055555555555554</v>
      </c>
      <c r="I1252" s="38" t="s">
        <v>37</v>
      </c>
      <c r="J1252" s="38" t="s">
        <v>4605</v>
      </c>
      <c r="K1252" s="36">
        <v>12382</v>
      </c>
      <c r="L1252" s="39">
        <v>44846.381620370368</v>
      </c>
      <c r="M1252" s="38" t="s">
        <v>38</v>
      </c>
      <c r="N1252" s="38" t="s">
        <v>39</v>
      </c>
      <c r="O1252" s="39"/>
      <c r="P1252" s="38" t="s">
        <v>40</v>
      </c>
      <c r="Q1252" s="38" t="s">
        <v>56</v>
      </c>
      <c r="R1252" s="36">
        <v>1</v>
      </c>
      <c r="S1252" s="38" t="s">
        <v>42</v>
      </c>
      <c r="T1252" s="36">
        <v>0</v>
      </c>
      <c r="U1252" s="38" t="s">
        <v>56</v>
      </c>
      <c r="V1252" s="36">
        <v>645513391</v>
      </c>
      <c r="W1252" s="38" t="s">
        <v>3223</v>
      </c>
      <c r="X1252" s="38" t="s">
        <v>3224</v>
      </c>
      <c r="Y1252" s="38" t="s">
        <v>45</v>
      </c>
      <c r="Z1252" s="38" t="s">
        <v>4606</v>
      </c>
      <c r="AA1252" s="39">
        <v>44834.682557870372</v>
      </c>
      <c r="AB1252" s="38" t="s">
        <v>67</v>
      </c>
      <c r="AC1252" s="10" t="str">
        <f>VLOOKUP(Data!$AB1252,Name!$B:$F,2,FALSE)</f>
        <v>IT Support</v>
      </c>
      <c r="AD1252" s="10" t="str">
        <f>VLOOKUP(Data!$AB1252,Name!$B:$F,3,FALSE)</f>
        <v>Point IT</v>
      </c>
      <c r="AE1252" s="10" t="str">
        <f>VLOOKUP(Data!$AB1252,Name!$B:$F,4,FALSE)</f>
        <v>Second tier</v>
      </c>
      <c r="AF1252" s="10" t="str">
        <f>VLOOKUP(Data!$AB1252,Name!$B:$F,5,FALSE)</f>
        <v>Onsite</v>
      </c>
      <c r="AG1252" s="38" t="s">
        <v>47</v>
      </c>
      <c r="AH1252" s="38" t="s">
        <v>48</v>
      </c>
      <c r="AI1252" s="38" t="s">
        <v>105</v>
      </c>
      <c r="AJ1252" s="38" t="s">
        <v>4607</v>
      </c>
      <c r="AK1252" s="38" t="s">
        <v>174</v>
      </c>
      <c r="AL1252" s="43"/>
      <c r="AM1252" s="38" t="s">
        <v>39</v>
      </c>
      <c r="AN1252" s="38" t="s">
        <v>50</v>
      </c>
      <c r="AO1252" s="44">
        <v>0</v>
      </c>
      <c r="AP1252" s="39">
        <v>44834.683009259257</v>
      </c>
      <c r="AQ1252" s="45" t="s">
        <v>56</v>
      </c>
      <c r="AR1252">
        <f t="shared" si="79"/>
        <v>9</v>
      </c>
      <c r="AS1252" s="35">
        <v>0.38055555555555554</v>
      </c>
    </row>
    <row r="1253" spans="1:45" ht="24" hidden="1" customHeight="1">
      <c r="A1253" s="10" t="s">
        <v>35</v>
      </c>
      <c r="B1253" s="10" t="s">
        <v>178</v>
      </c>
      <c r="C1253" s="10"/>
      <c r="D1253" s="42">
        <v>44834.406944444447</v>
      </c>
      <c r="E1253" s="10">
        <v>2022</v>
      </c>
      <c r="F1253" s="10">
        <f t="shared" si="76"/>
        <v>9</v>
      </c>
      <c r="G1253" s="10">
        <f t="shared" si="77"/>
        <v>30</v>
      </c>
      <c r="H1253" s="50">
        <f t="shared" si="78"/>
        <v>0.4069444444444445</v>
      </c>
      <c r="I1253" s="40" t="s">
        <v>37</v>
      </c>
      <c r="J1253" s="40" t="s">
        <v>4608</v>
      </c>
      <c r="K1253" s="37">
        <v>12383</v>
      </c>
      <c r="L1253" s="41">
        <v>44846.407210648147</v>
      </c>
      <c r="M1253" s="40" t="s">
        <v>38</v>
      </c>
      <c r="N1253" s="40" t="s">
        <v>39</v>
      </c>
      <c r="O1253" s="41"/>
      <c r="P1253" s="40" t="s">
        <v>40</v>
      </c>
      <c r="Q1253" s="40" t="s">
        <v>56</v>
      </c>
      <c r="R1253" s="37">
        <v>1</v>
      </c>
      <c r="S1253" s="40" t="s">
        <v>54</v>
      </c>
      <c r="T1253" s="37">
        <v>0</v>
      </c>
      <c r="U1253" s="40" t="s">
        <v>56</v>
      </c>
      <c r="V1253" s="37">
        <v>6569</v>
      </c>
      <c r="W1253" s="40" t="s">
        <v>842</v>
      </c>
      <c r="X1253" s="40" t="s">
        <v>843</v>
      </c>
      <c r="Y1253" s="40" t="s">
        <v>39</v>
      </c>
      <c r="Z1253" s="40" t="s">
        <v>39</v>
      </c>
      <c r="AA1253" s="41"/>
      <c r="AB1253" s="40" t="s">
        <v>94</v>
      </c>
      <c r="AC1253" s="10" t="str">
        <f>VLOOKUP(Data!$AB1253,Name!$B:$F,2,FALSE)</f>
        <v>IT Support</v>
      </c>
      <c r="AD1253" s="10" t="str">
        <f>VLOOKUP(Data!$AB1253,Name!$B:$F,3,FALSE)</f>
        <v>Point IT</v>
      </c>
      <c r="AE1253" s="10" t="str">
        <f>VLOOKUP(Data!$AB1253,Name!$B:$F,4,FALSE)</f>
        <v>Second tier</v>
      </c>
      <c r="AF1253" s="10" t="str">
        <f>VLOOKUP(Data!$AB1253,Name!$B:$F,5,FALSE)</f>
        <v>Onsite</v>
      </c>
      <c r="AG1253" s="40" t="s">
        <v>47</v>
      </c>
      <c r="AH1253" s="40" t="s">
        <v>160</v>
      </c>
      <c r="AI1253" s="40" t="s">
        <v>182</v>
      </c>
      <c r="AJ1253" s="40" t="s">
        <v>4609</v>
      </c>
      <c r="AK1253" s="40" t="s">
        <v>630</v>
      </c>
      <c r="AL1253" s="46"/>
      <c r="AM1253" s="40" t="s">
        <v>39</v>
      </c>
      <c r="AN1253" s="40" t="s">
        <v>53</v>
      </c>
      <c r="AO1253" s="47">
        <v>0</v>
      </c>
      <c r="AP1253" s="41">
        <v>44834.498877314814</v>
      </c>
      <c r="AQ1253" s="48" t="s">
        <v>56</v>
      </c>
      <c r="AR1253">
        <f t="shared" si="79"/>
        <v>9</v>
      </c>
      <c r="AS1253" s="35">
        <v>0.4069444444444445</v>
      </c>
    </row>
    <row r="1254" spans="1:45" ht="24" hidden="1" customHeight="1">
      <c r="A1254" s="10" t="s">
        <v>35</v>
      </c>
      <c r="B1254" s="10" t="s">
        <v>178</v>
      </c>
      <c r="C1254" s="42">
        <v>44834.593055555553</v>
      </c>
      <c r="D1254" s="42">
        <v>44834.420138888891</v>
      </c>
      <c r="E1254" s="10">
        <v>2022</v>
      </c>
      <c r="F1254" s="10">
        <f t="shared" si="76"/>
        <v>9</v>
      </c>
      <c r="G1254" s="10">
        <f t="shared" si="77"/>
        <v>30</v>
      </c>
      <c r="H1254" s="50">
        <f t="shared" si="78"/>
        <v>0.4201388888888889</v>
      </c>
      <c r="I1254" s="38" t="s">
        <v>37</v>
      </c>
      <c r="J1254" s="38" t="s">
        <v>4610</v>
      </c>
      <c r="K1254" s="36">
        <v>12384</v>
      </c>
      <c r="L1254" s="39">
        <v>44846.539293981485</v>
      </c>
      <c r="M1254" s="38" t="s">
        <v>38</v>
      </c>
      <c r="N1254" s="38" t="s">
        <v>39</v>
      </c>
      <c r="O1254" s="39"/>
      <c r="P1254" s="38" t="s">
        <v>40</v>
      </c>
      <c r="Q1254" s="38" t="s">
        <v>56</v>
      </c>
      <c r="R1254" s="36">
        <v>1</v>
      </c>
      <c r="S1254" s="38" t="s">
        <v>73</v>
      </c>
      <c r="T1254" s="36">
        <v>0</v>
      </c>
      <c r="U1254" s="38" t="s">
        <v>56</v>
      </c>
      <c r="V1254" s="36">
        <v>6891</v>
      </c>
      <c r="W1254" s="38" t="s">
        <v>1246</v>
      </c>
      <c r="X1254" s="38" t="s">
        <v>1247</v>
      </c>
      <c r="Y1254" s="38" t="s">
        <v>45</v>
      </c>
      <c r="Z1254" s="38" t="s">
        <v>4611</v>
      </c>
      <c r="AA1254" s="39">
        <v>44834.475034722222</v>
      </c>
      <c r="AB1254" s="38" t="s">
        <v>51</v>
      </c>
      <c r="AC1254" s="10" t="str">
        <f>VLOOKUP(Data!$AB1254,Name!$B:$F,2,FALSE)</f>
        <v>IT Support</v>
      </c>
      <c r="AD1254" s="10" t="str">
        <f>VLOOKUP(Data!$AB1254,Name!$B:$F,3,FALSE)</f>
        <v>Point IT</v>
      </c>
      <c r="AE1254" s="10" t="str">
        <f>VLOOKUP(Data!$AB1254,Name!$B:$F,4,FALSE)</f>
        <v>Second tier</v>
      </c>
      <c r="AF1254" s="10" t="str">
        <f>VLOOKUP(Data!$AB1254,Name!$B:$F,5,FALSE)</f>
        <v>Onsite</v>
      </c>
      <c r="AG1254" s="38" t="s">
        <v>47</v>
      </c>
      <c r="AH1254" s="38" t="s">
        <v>48</v>
      </c>
      <c r="AI1254" s="38" t="s">
        <v>182</v>
      </c>
      <c r="AJ1254" s="38" t="s">
        <v>4612</v>
      </c>
      <c r="AK1254" s="38" t="s">
        <v>565</v>
      </c>
      <c r="AL1254" s="43"/>
      <c r="AM1254" s="38" t="s">
        <v>39</v>
      </c>
      <c r="AN1254" s="38" t="s">
        <v>53</v>
      </c>
      <c r="AO1254" s="44">
        <v>0</v>
      </c>
      <c r="AP1254" s="39">
        <v>44834.593460648146</v>
      </c>
      <c r="AQ1254" s="45" t="s">
        <v>56</v>
      </c>
      <c r="AR1254">
        <f t="shared" si="79"/>
        <v>10</v>
      </c>
      <c r="AS1254" s="35">
        <v>0.4201388888888889</v>
      </c>
    </row>
    <row r="1255" spans="1:45" ht="24" hidden="1" customHeight="1">
      <c r="A1255" s="10" t="s">
        <v>35</v>
      </c>
      <c r="B1255" s="10" t="s">
        <v>2348</v>
      </c>
      <c r="C1255" s="42">
        <v>44834.59375</v>
      </c>
      <c r="D1255" s="42">
        <v>44834.420138888891</v>
      </c>
      <c r="E1255" s="10">
        <v>2022</v>
      </c>
      <c r="F1255" s="10">
        <f t="shared" si="76"/>
        <v>9</v>
      </c>
      <c r="G1255" s="10">
        <f t="shared" si="77"/>
        <v>30</v>
      </c>
      <c r="H1255" s="50">
        <f t="shared" si="78"/>
        <v>0.4201388888888889</v>
      </c>
      <c r="I1255" s="40" t="s">
        <v>37</v>
      </c>
      <c r="J1255" s="40" t="s">
        <v>4613</v>
      </c>
      <c r="K1255" s="37">
        <v>12385</v>
      </c>
      <c r="L1255" s="41">
        <v>44846.436180555553</v>
      </c>
      <c r="M1255" s="40" t="s">
        <v>38</v>
      </c>
      <c r="N1255" s="40" t="s">
        <v>39</v>
      </c>
      <c r="O1255" s="41"/>
      <c r="P1255" s="40" t="s">
        <v>40</v>
      </c>
      <c r="Q1255" s="40" t="s">
        <v>56</v>
      </c>
      <c r="R1255" s="37">
        <v>1</v>
      </c>
      <c r="S1255" s="40" t="s">
        <v>60</v>
      </c>
      <c r="T1255" s="37">
        <v>0</v>
      </c>
      <c r="U1255" s="40" t="s">
        <v>56</v>
      </c>
      <c r="V1255" s="37">
        <v>5630</v>
      </c>
      <c r="W1255" s="40" t="s">
        <v>93</v>
      </c>
      <c r="X1255" s="40" t="s">
        <v>4614</v>
      </c>
      <c r="Y1255" s="40" t="s">
        <v>45</v>
      </c>
      <c r="Z1255" s="40" t="s">
        <v>4615</v>
      </c>
      <c r="AA1255" s="41">
        <v>44834.578553240739</v>
      </c>
      <c r="AB1255" s="40" t="s">
        <v>46</v>
      </c>
      <c r="AC1255" s="10" t="str">
        <f>VLOOKUP(Data!$AB1255,Name!$B:$F,2,FALSE)</f>
        <v>IT Support</v>
      </c>
      <c r="AD1255" s="10" t="str">
        <f>VLOOKUP(Data!$AB1255,Name!$B:$F,3,FALSE)</f>
        <v>Point IT</v>
      </c>
      <c r="AE1255" s="10" t="str">
        <f>VLOOKUP(Data!$AB1255,Name!$B:$F,4,FALSE)</f>
        <v>Second tier</v>
      </c>
      <c r="AF1255" s="10" t="str">
        <f>VLOOKUP(Data!$AB1255,Name!$B:$F,5,FALSE)</f>
        <v>Onsite</v>
      </c>
      <c r="AG1255" s="40" t="s">
        <v>47</v>
      </c>
      <c r="AH1255" s="40" t="s">
        <v>48</v>
      </c>
      <c r="AI1255" s="40" t="s">
        <v>314</v>
      </c>
      <c r="AJ1255" s="40" t="s">
        <v>4616</v>
      </c>
      <c r="AK1255" s="40" t="s">
        <v>616</v>
      </c>
      <c r="AL1255" s="46"/>
      <c r="AM1255" s="40" t="s">
        <v>39</v>
      </c>
      <c r="AN1255" s="40" t="s">
        <v>50</v>
      </c>
      <c r="AO1255" s="47">
        <v>0</v>
      </c>
      <c r="AP1255" s="41">
        <v>44834.593819444446</v>
      </c>
      <c r="AQ1255" s="48" t="s">
        <v>56</v>
      </c>
      <c r="AR1255">
        <f t="shared" si="79"/>
        <v>10</v>
      </c>
      <c r="AS1255" s="35">
        <v>0.4201388888888889</v>
      </c>
    </row>
    <row r="1256" spans="1:45" ht="24" customHeight="1">
      <c r="A1256" s="10" t="s">
        <v>35</v>
      </c>
      <c r="B1256" s="10" t="s">
        <v>1527</v>
      </c>
      <c r="C1256" s="42">
        <v>44834.59375</v>
      </c>
      <c r="D1256" s="42">
        <v>44834.426388888889</v>
      </c>
      <c r="E1256" s="10">
        <v>2022</v>
      </c>
      <c r="F1256" s="10">
        <f t="shared" si="76"/>
        <v>9</v>
      </c>
      <c r="G1256" s="10">
        <f t="shared" si="77"/>
        <v>30</v>
      </c>
      <c r="H1256" s="50">
        <f t="shared" si="78"/>
        <v>0.42638888888888887</v>
      </c>
      <c r="I1256" s="38" t="s">
        <v>37</v>
      </c>
      <c r="J1256" s="38" t="s">
        <v>4617</v>
      </c>
      <c r="K1256" s="36">
        <v>12386</v>
      </c>
      <c r="L1256" s="39">
        <v>44846.578946759262</v>
      </c>
      <c r="M1256" s="38" t="s">
        <v>38</v>
      </c>
      <c r="N1256" s="38" t="s">
        <v>39</v>
      </c>
      <c r="O1256" s="39"/>
      <c r="P1256" s="38" t="s">
        <v>40</v>
      </c>
      <c r="Q1256" s="38" t="s">
        <v>56</v>
      </c>
      <c r="R1256" s="36">
        <v>1</v>
      </c>
      <c r="S1256" s="38" t="s">
        <v>453</v>
      </c>
      <c r="T1256" s="36">
        <v>0</v>
      </c>
      <c r="U1256" s="38" t="s">
        <v>56</v>
      </c>
      <c r="V1256" s="36">
        <v>6859</v>
      </c>
      <c r="W1256" s="38" t="s">
        <v>962</v>
      </c>
      <c r="X1256" s="38" t="s">
        <v>963</v>
      </c>
      <c r="Y1256" s="38" t="s">
        <v>45</v>
      </c>
      <c r="Z1256" s="38" t="s">
        <v>4618</v>
      </c>
      <c r="AA1256" s="39">
        <v>44834.442881944444</v>
      </c>
      <c r="AB1256" s="38" t="s">
        <v>219</v>
      </c>
      <c r="AC1256" s="10" t="str">
        <f>VLOOKUP(Data!$AB1256,Name!$B:$F,2,FALSE)</f>
        <v>IT Support</v>
      </c>
      <c r="AD1256" s="10" t="str">
        <f>VLOOKUP(Data!$AB1256,Name!$B:$F,3,FALSE)</f>
        <v>Point IT</v>
      </c>
      <c r="AE1256" s="10" t="str">
        <f>VLOOKUP(Data!$AB1256,Name!$B:$F,4,FALSE)</f>
        <v>Frist tier</v>
      </c>
      <c r="AF1256" s="10" t="str">
        <f>VLOOKUP(Data!$AB1256,Name!$B:$F,5,FALSE)</f>
        <v>Frist tier</v>
      </c>
      <c r="AG1256" s="38" t="s">
        <v>47</v>
      </c>
      <c r="AH1256" s="38" t="s">
        <v>48</v>
      </c>
      <c r="AI1256" s="38" t="s">
        <v>455</v>
      </c>
      <c r="AJ1256" s="38" t="s">
        <v>4619</v>
      </c>
      <c r="AK1256" s="38" t="s">
        <v>509</v>
      </c>
      <c r="AL1256" s="43"/>
      <c r="AM1256" s="38" t="s">
        <v>39</v>
      </c>
      <c r="AN1256" s="38" t="s">
        <v>50</v>
      </c>
      <c r="AO1256" s="44">
        <v>0</v>
      </c>
      <c r="AP1256" s="39">
        <v>44834.594224537039</v>
      </c>
      <c r="AQ1256" s="45" t="s">
        <v>56</v>
      </c>
      <c r="AR1256">
        <f t="shared" si="79"/>
        <v>10</v>
      </c>
      <c r="AS1256" s="35">
        <v>0.42638888888888887</v>
      </c>
    </row>
    <row r="1257" spans="1:45" ht="24" customHeight="1">
      <c r="A1257" s="10" t="s">
        <v>35</v>
      </c>
      <c r="B1257" s="10" t="s">
        <v>1527</v>
      </c>
      <c r="C1257" s="42">
        <v>44834.59375</v>
      </c>
      <c r="D1257" s="42">
        <v>44834.427083333336</v>
      </c>
      <c r="E1257" s="10">
        <v>2022</v>
      </c>
      <c r="F1257" s="10">
        <f t="shared" si="76"/>
        <v>9</v>
      </c>
      <c r="G1257" s="10">
        <f t="shared" si="77"/>
        <v>30</v>
      </c>
      <c r="H1257" s="50">
        <f t="shared" si="78"/>
        <v>0.42708333333333331</v>
      </c>
      <c r="I1257" s="40" t="s">
        <v>37</v>
      </c>
      <c r="J1257" s="40" t="s">
        <v>4620</v>
      </c>
      <c r="K1257" s="37">
        <v>12387</v>
      </c>
      <c r="L1257" s="41">
        <v>44846.573576388888</v>
      </c>
      <c r="M1257" s="40" t="s">
        <v>38</v>
      </c>
      <c r="N1257" s="40" t="s">
        <v>39</v>
      </c>
      <c r="O1257" s="41"/>
      <c r="P1257" s="40" t="s">
        <v>40</v>
      </c>
      <c r="Q1257" s="40" t="s">
        <v>56</v>
      </c>
      <c r="R1257" s="37">
        <v>1</v>
      </c>
      <c r="S1257" s="40" t="s">
        <v>104</v>
      </c>
      <c r="T1257" s="37">
        <v>0</v>
      </c>
      <c r="U1257" s="40" t="s">
        <v>56</v>
      </c>
      <c r="V1257" s="37">
        <v>6375</v>
      </c>
      <c r="W1257" s="40" t="s">
        <v>585</v>
      </c>
      <c r="X1257" s="40" t="s">
        <v>586</v>
      </c>
      <c r="Y1257" s="40" t="s">
        <v>45</v>
      </c>
      <c r="Z1257" s="40" t="s">
        <v>4621</v>
      </c>
      <c r="AA1257" s="41">
        <v>44834.448321759257</v>
      </c>
      <c r="AB1257" s="40" t="s">
        <v>58</v>
      </c>
      <c r="AC1257" s="10" t="str">
        <f>VLOOKUP(Data!$AB1257,Name!$B:$F,2,FALSE)</f>
        <v>IT Support</v>
      </c>
      <c r="AD1257" s="10" t="str">
        <f>VLOOKUP(Data!$AB1257,Name!$B:$F,3,FALSE)</f>
        <v>Point IT</v>
      </c>
      <c r="AE1257" s="10" t="str">
        <f>VLOOKUP(Data!$AB1257,Name!$B:$F,4,FALSE)</f>
        <v>Second tier</v>
      </c>
      <c r="AF1257" s="10" t="str">
        <f>VLOOKUP(Data!$AB1257,Name!$B:$F,5,FALSE)</f>
        <v>Onsite</v>
      </c>
      <c r="AG1257" s="40" t="s">
        <v>47</v>
      </c>
      <c r="AH1257" s="40" t="s">
        <v>48</v>
      </c>
      <c r="AI1257" s="40" t="s">
        <v>455</v>
      </c>
      <c r="AJ1257" s="40" t="s">
        <v>4622</v>
      </c>
      <c r="AK1257" s="40" t="s">
        <v>521</v>
      </c>
      <c r="AL1257" s="46"/>
      <c r="AM1257" s="40" t="s">
        <v>39</v>
      </c>
      <c r="AN1257" s="40" t="s">
        <v>50</v>
      </c>
      <c r="AO1257" s="47">
        <v>0</v>
      </c>
      <c r="AP1257" s="41">
        <v>44834.594409722224</v>
      </c>
      <c r="AQ1257" s="48" t="s">
        <v>56</v>
      </c>
      <c r="AR1257">
        <f t="shared" si="79"/>
        <v>10</v>
      </c>
      <c r="AS1257" s="35">
        <v>0.42708333333333331</v>
      </c>
    </row>
    <row r="1258" spans="1:45" ht="24" customHeight="1">
      <c r="A1258" s="10" t="s">
        <v>35</v>
      </c>
      <c r="B1258" s="10" t="s">
        <v>1527</v>
      </c>
      <c r="C1258" s="10"/>
      <c r="D1258" s="42">
        <v>44834.43472222222</v>
      </c>
      <c r="E1258" s="10">
        <v>2022</v>
      </c>
      <c r="F1258" s="10">
        <f t="shared" si="76"/>
        <v>9</v>
      </c>
      <c r="G1258" s="10">
        <f t="shared" si="77"/>
        <v>30</v>
      </c>
      <c r="H1258" s="50">
        <f t="shared" si="78"/>
        <v>0.43472222222222223</v>
      </c>
      <c r="I1258" s="38" t="s">
        <v>39</v>
      </c>
      <c r="J1258" s="38" t="s">
        <v>4623</v>
      </c>
      <c r="K1258" s="36">
        <v>12388</v>
      </c>
      <c r="L1258" s="39">
        <v>44834.601689814815</v>
      </c>
      <c r="M1258" s="38" t="s">
        <v>38</v>
      </c>
      <c r="N1258" s="38" t="s">
        <v>39</v>
      </c>
      <c r="O1258" s="39"/>
      <c r="P1258" s="38" t="s">
        <v>40</v>
      </c>
      <c r="Q1258" s="38" t="s">
        <v>203</v>
      </c>
      <c r="R1258" s="36">
        <v>1</v>
      </c>
      <c r="S1258" s="38" t="s">
        <v>369</v>
      </c>
      <c r="T1258" s="36">
        <v>0</v>
      </c>
      <c r="U1258" s="38" t="s">
        <v>205</v>
      </c>
      <c r="V1258" s="36">
        <v>984354745</v>
      </c>
      <c r="W1258" s="38" t="s">
        <v>949</v>
      </c>
      <c r="X1258" s="38" t="s">
        <v>594</v>
      </c>
      <c r="Y1258" s="38" t="s">
        <v>39</v>
      </c>
      <c r="Z1258" s="38" t="s">
        <v>39</v>
      </c>
      <c r="AA1258" s="39"/>
      <c r="AB1258" s="38" t="s">
        <v>594</v>
      </c>
      <c r="AC1258" s="10" t="str">
        <f>VLOOKUP(Data!$AB1258,Name!$B:$F,2,FALSE)</f>
        <v>Application Support</v>
      </c>
      <c r="AD1258" s="10" t="str">
        <f>VLOOKUP(Data!$AB1258,Name!$B:$F,3,FALSE)</f>
        <v>CRA</v>
      </c>
      <c r="AE1258" s="10" t="str">
        <f>VLOOKUP(Data!$AB1258,Name!$B:$F,4,FALSE)</f>
        <v>Second tier</v>
      </c>
      <c r="AF1258" s="10" t="str">
        <f>VLOOKUP(Data!$AB1258,Name!$B:$F,5,FALSE)</f>
        <v>Second tier</v>
      </c>
      <c r="AG1258" s="38" t="s">
        <v>52</v>
      </c>
      <c r="AH1258" s="38" t="s">
        <v>160</v>
      </c>
      <c r="AI1258" s="38" t="s">
        <v>456</v>
      </c>
      <c r="AJ1258" s="38" t="s">
        <v>4624</v>
      </c>
      <c r="AK1258" s="38" t="s">
        <v>39</v>
      </c>
      <c r="AL1258" s="43"/>
      <c r="AM1258" s="38" t="s">
        <v>39</v>
      </c>
      <c r="AN1258" s="38" t="s">
        <v>50</v>
      </c>
      <c r="AO1258" s="44">
        <v>0</v>
      </c>
      <c r="AP1258" s="39">
        <v>44838.398773148147</v>
      </c>
      <c r="AQ1258" s="45" t="s">
        <v>203</v>
      </c>
      <c r="AR1258">
        <f t="shared" si="79"/>
        <v>10</v>
      </c>
      <c r="AS1258" s="35">
        <v>0.43472222222222223</v>
      </c>
    </row>
    <row r="1259" spans="1:45" ht="24" customHeight="1">
      <c r="A1259" s="10" t="s">
        <v>35</v>
      </c>
      <c r="B1259" s="10" t="s">
        <v>1527</v>
      </c>
      <c r="C1259" s="42">
        <v>44834.594444444447</v>
      </c>
      <c r="D1259" s="42">
        <v>44834.43472222222</v>
      </c>
      <c r="E1259" s="10">
        <v>2022</v>
      </c>
      <c r="F1259" s="10">
        <f t="shared" si="76"/>
        <v>9</v>
      </c>
      <c r="G1259" s="10">
        <f t="shared" si="77"/>
        <v>30</v>
      </c>
      <c r="H1259" s="50">
        <f t="shared" si="78"/>
        <v>0.43472222222222223</v>
      </c>
      <c r="I1259" s="40" t="s">
        <v>37</v>
      </c>
      <c r="J1259" s="40" t="s">
        <v>4625</v>
      </c>
      <c r="K1259" s="37">
        <v>12389</v>
      </c>
      <c r="L1259" s="41">
        <v>44846.53634259259</v>
      </c>
      <c r="M1259" s="40" t="s">
        <v>38</v>
      </c>
      <c r="N1259" s="40" t="s">
        <v>39</v>
      </c>
      <c r="O1259" s="41"/>
      <c r="P1259" s="40" t="s">
        <v>40</v>
      </c>
      <c r="Q1259" s="40" t="s">
        <v>56</v>
      </c>
      <c r="R1259" s="37">
        <v>1</v>
      </c>
      <c r="S1259" s="40" t="s">
        <v>42</v>
      </c>
      <c r="T1259" s="37">
        <v>0</v>
      </c>
      <c r="U1259" s="40" t="s">
        <v>56</v>
      </c>
      <c r="V1259" s="37">
        <v>8624</v>
      </c>
      <c r="W1259" s="40" t="s">
        <v>1639</v>
      </c>
      <c r="X1259" s="40" t="s">
        <v>1640</v>
      </c>
      <c r="Y1259" s="40" t="s">
        <v>45</v>
      </c>
      <c r="Z1259" s="40" t="s">
        <v>4626</v>
      </c>
      <c r="AA1259" s="41">
        <v>44834.493900462963</v>
      </c>
      <c r="AB1259" s="40" t="s">
        <v>58</v>
      </c>
      <c r="AC1259" s="10" t="str">
        <f>VLOOKUP(Data!$AB1259,Name!$B:$F,2,FALSE)</f>
        <v>IT Support</v>
      </c>
      <c r="AD1259" s="10" t="str">
        <f>VLOOKUP(Data!$AB1259,Name!$B:$F,3,FALSE)</f>
        <v>Point IT</v>
      </c>
      <c r="AE1259" s="10" t="str">
        <f>VLOOKUP(Data!$AB1259,Name!$B:$F,4,FALSE)</f>
        <v>Second tier</v>
      </c>
      <c r="AF1259" s="10" t="str">
        <f>VLOOKUP(Data!$AB1259,Name!$B:$F,5,FALSE)</f>
        <v>Onsite</v>
      </c>
      <c r="AG1259" s="40" t="s">
        <v>47</v>
      </c>
      <c r="AH1259" s="40" t="s">
        <v>48</v>
      </c>
      <c r="AI1259" s="40" t="s">
        <v>475</v>
      </c>
      <c r="AJ1259" s="40" t="s">
        <v>4627</v>
      </c>
      <c r="AK1259" s="40" t="s">
        <v>1598</v>
      </c>
      <c r="AL1259" s="46"/>
      <c r="AM1259" s="40" t="s">
        <v>39</v>
      </c>
      <c r="AN1259" s="40" t="s">
        <v>50</v>
      </c>
      <c r="AO1259" s="47">
        <v>0</v>
      </c>
      <c r="AP1259" s="41">
        <v>44834.594675925924</v>
      </c>
      <c r="AQ1259" s="48" t="s">
        <v>56</v>
      </c>
      <c r="AR1259">
        <f t="shared" si="79"/>
        <v>10</v>
      </c>
      <c r="AS1259" s="35">
        <v>0.43472222222222223</v>
      </c>
    </row>
    <row r="1260" spans="1:45" ht="24" hidden="1" customHeight="1">
      <c r="A1260" s="10" t="s">
        <v>35</v>
      </c>
      <c r="B1260" s="10" t="s">
        <v>178</v>
      </c>
      <c r="C1260" s="10"/>
      <c r="D1260" s="42">
        <v>44834.45416666667</v>
      </c>
      <c r="E1260" s="10">
        <v>2022</v>
      </c>
      <c r="F1260" s="10">
        <f t="shared" si="76"/>
        <v>9</v>
      </c>
      <c r="G1260" s="10">
        <f t="shared" si="77"/>
        <v>30</v>
      </c>
      <c r="H1260" s="50">
        <f t="shared" si="78"/>
        <v>0.45416666666666666</v>
      </c>
      <c r="I1260" s="38" t="s">
        <v>37</v>
      </c>
      <c r="J1260" s="38" t="s">
        <v>4628</v>
      </c>
      <c r="K1260" s="36">
        <v>12390</v>
      </c>
      <c r="L1260" s="39">
        <v>44846.454884259256</v>
      </c>
      <c r="M1260" s="38" t="s">
        <v>38</v>
      </c>
      <c r="N1260" s="38" t="s">
        <v>39</v>
      </c>
      <c r="O1260" s="39"/>
      <c r="P1260" s="38" t="s">
        <v>40</v>
      </c>
      <c r="Q1260" s="38" t="s">
        <v>56</v>
      </c>
      <c r="R1260" s="36">
        <v>1</v>
      </c>
      <c r="S1260" s="38" t="s">
        <v>311</v>
      </c>
      <c r="T1260" s="36">
        <v>0</v>
      </c>
      <c r="U1260" s="38" t="s">
        <v>56</v>
      </c>
      <c r="V1260" s="36">
        <v>6235</v>
      </c>
      <c r="W1260" s="38" t="s">
        <v>1553</v>
      </c>
      <c r="X1260" s="38" t="s">
        <v>1554</v>
      </c>
      <c r="Y1260" s="38" t="s">
        <v>39</v>
      </c>
      <c r="Z1260" s="38" t="s">
        <v>39</v>
      </c>
      <c r="AA1260" s="39"/>
      <c r="AB1260" s="38" t="s">
        <v>94</v>
      </c>
      <c r="AC1260" s="10" t="str">
        <f>VLOOKUP(Data!$AB1260,Name!$B:$F,2,FALSE)</f>
        <v>IT Support</v>
      </c>
      <c r="AD1260" s="10" t="str">
        <f>VLOOKUP(Data!$AB1260,Name!$B:$F,3,FALSE)</f>
        <v>Point IT</v>
      </c>
      <c r="AE1260" s="10" t="str">
        <f>VLOOKUP(Data!$AB1260,Name!$B:$F,4,FALSE)</f>
        <v>Second tier</v>
      </c>
      <c r="AF1260" s="10" t="str">
        <f>VLOOKUP(Data!$AB1260,Name!$B:$F,5,FALSE)</f>
        <v>Onsite</v>
      </c>
      <c r="AG1260" s="38" t="s">
        <v>47</v>
      </c>
      <c r="AH1260" s="38" t="s">
        <v>160</v>
      </c>
      <c r="AI1260" s="38" t="s">
        <v>182</v>
      </c>
      <c r="AJ1260" s="38" t="s">
        <v>4629</v>
      </c>
      <c r="AK1260" s="38" t="s">
        <v>2168</v>
      </c>
      <c r="AL1260" s="43"/>
      <c r="AM1260" s="38" t="s">
        <v>39</v>
      </c>
      <c r="AN1260" s="38" t="s">
        <v>53</v>
      </c>
      <c r="AO1260" s="44">
        <v>0</v>
      </c>
      <c r="AP1260" s="39">
        <v>44837.349328703705</v>
      </c>
      <c r="AQ1260" s="45" t="s">
        <v>56</v>
      </c>
      <c r="AR1260">
        <f t="shared" si="79"/>
        <v>10</v>
      </c>
      <c r="AS1260" s="35">
        <v>0.45416666666666666</v>
      </c>
    </row>
    <row r="1261" spans="1:45" ht="24" hidden="1" customHeight="1">
      <c r="A1261" s="10" t="s">
        <v>35</v>
      </c>
      <c r="B1261" s="10" t="s">
        <v>2348</v>
      </c>
      <c r="C1261" s="42">
        <v>44834.671527777777</v>
      </c>
      <c r="D1261" s="42">
        <v>44834.455555555556</v>
      </c>
      <c r="E1261" s="10">
        <v>2022</v>
      </c>
      <c r="F1261" s="10">
        <f t="shared" si="76"/>
        <v>9</v>
      </c>
      <c r="G1261" s="10">
        <f t="shared" si="77"/>
        <v>30</v>
      </c>
      <c r="H1261" s="50">
        <f t="shared" si="78"/>
        <v>0.45555555555555555</v>
      </c>
      <c r="I1261" s="40" t="s">
        <v>37</v>
      </c>
      <c r="J1261" s="40" t="s">
        <v>4630</v>
      </c>
      <c r="K1261" s="37">
        <v>12391</v>
      </c>
      <c r="L1261" s="41">
        <v>44846.455810185187</v>
      </c>
      <c r="M1261" s="40" t="s">
        <v>38</v>
      </c>
      <c r="N1261" s="40" t="s">
        <v>39</v>
      </c>
      <c r="O1261" s="41"/>
      <c r="P1261" s="40" t="s">
        <v>40</v>
      </c>
      <c r="Q1261" s="40" t="s">
        <v>56</v>
      </c>
      <c r="R1261" s="37">
        <v>1</v>
      </c>
      <c r="S1261" s="40" t="s">
        <v>60</v>
      </c>
      <c r="T1261" s="37">
        <v>0</v>
      </c>
      <c r="U1261" s="40" t="s">
        <v>56</v>
      </c>
      <c r="V1261" s="37">
        <v>6683</v>
      </c>
      <c r="W1261" s="40" t="s">
        <v>4063</v>
      </c>
      <c r="X1261" s="40" t="s">
        <v>4064</v>
      </c>
      <c r="Y1261" s="40" t="s">
        <v>45</v>
      </c>
      <c r="Z1261" s="40" t="s">
        <v>4631</v>
      </c>
      <c r="AA1261" s="41">
        <v>44834.671875</v>
      </c>
      <c r="AB1261" s="40" t="s">
        <v>223</v>
      </c>
      <c r="AC1261" s="10" t="str">
        <f>VLOOKUP(Data!$AB1261,Name!$B:$F,2,FALSE)</f>
        <v>IT Support</v>
      </c>
      <c r="AD1261" s="10" t="str">
        <f>VLOOKUP(Data!$AB1261,Name!$B:$F,3,FALSE)</f>
        <v>Point IT</v>
      </c>
      <c r="AE1261" s="10" t="str">
        <f>VLOOKUP(Data!$AB1261,Name!$B:$F,4,FALSE)</f>
        <v>Second tier</v>
      </c>
      <c r="AF1261" s="10" t="str">
        <f>VLOOKUP(Data!$AB1261,Name!$B:$F,5,FALSE)</f>
        <v>Onsite</v>
      </c>
      <c r="AG1261" s="40" t="s">
        <v>47</v>
      </c>
      <c r="AH1261" s="40" t="s">
        <v>48</v>
      </c>
      <c r="AI1261" s="40" t="s">
        <v>474</v>
      </c>
      <c r="AJ1261" s="40" t="s">
        <v>715</v>
      </c>
      <c r="AK1261" s="40" t="s">
        <v>328</v>
      </c>
      <c r="AL1261" s="46"/>
      <c r="AM1261" s="40" t="s">
        <v>39</v>
      </c>
      <c r="AN1261" s="40" t="s">
        <v>50</v>
      </c>
      <c r="AO1261" s="47">
        <v>0</v>
      </c>
      <c r="AP1261" s="41">
        <v>44834.671875</v>
      </c>
      <c r="AQ1261" s="48" t="s">
        <v>56</v>
      </c>
      <c r="AR1261">
        <f t="shared" si="79"/>
        <v>10</v>
      </c>
      <c r="AS1261" s="35">
        <v>0.45555555555555555</v>
      </c>
    </row>
    <row r="1262" spans="1:45" ht="24" customHeight="1">
      <c r="A1262" s="10" t="s">
        <v>35</v>
      </c>
      <c r="B1262" s="10" t="s">
        <v>1527</v>
      </c>
      <c r="C1262" s="42">
        <v>44834.461805555555</v>
      </c>
      <c r="D1262" s="42">
        <v>44834.455555555556</v>
      </c>
      <c r="E1262" s="10">
        <v>2022</v>
      </c>
      <c r="F1262" s="10">
        <f t="shared" si="76"/>
        <v>9</v>
      </c>
      <c r="G1262" s="10">
        <f t="shared" si="77"/>
        <v>30</v>
      </c>
      <c r="H1262" s="50">
        <f t="shared" si="78"/>
        <v>0.45555555555555555</v>
      </c>
      <c r="I1262" s="38" t="s">
        <v>4632</v>
      </c>
      <c r="J1262" s="38" t="s">
        <v>39</v>
      </c>
      <c r="K1262" s="36">
        <v>12392</v>
      </c>
      <c r="L1262" s="39">
        <v>44838.706412037034</v>
      </c>
      <c r="M1262" s="38" t="s">
        <v>38</v>
      </c>
      <c r="N1262" s="38" t="s">
        <v>39</v>
      </c>
      <c r="O1262" s="39"/>
      <c r="P1262" s="38" t="s">
        <v>40</v>
      </c>
      <c r="Q1262" s="38" t="s">
        <v>56</v>
      </c>
      <c r="R1262" s="36">
        <v>1</v>
      </c>
      <c r="S1262" s="38" t="s">
        <v>119</v>
      </c>
      <c r="T1262" s="36">
        <v>0</v>
      </c>
      <c r="U1262" s="38" t="s">
        <v>41</v>
      </c>
      <c r="V1262" s="36">
        <v>6711</v>
      </c>
      <c r="W1262" s="38" t="s">
        <v>4633</v>
      </c>
      <c r="X1262" s="38" t="s">
        <v>4634</v>
      </c>
      <c r="Y1262" s="38" t="s">
        <v>45</v>
      </c>
      <c r="Z1262" s="38" t="s">
        <v>1690</v>
      </c>
      <c r="AA1262" s="39">
        <v>44834.461863425924</v>
      </c>
      <c r="AB1262" s="38" t="s">
        <v>96</v>
      </c>
      <c r="AC1262" s="10" t="str">
        <f>VLOOKUP(Data!$AB1262,Name!$B:$F,2,FALSE)</f>
        <v>E-sarabun</v>
      </c>
      <c r="AD1262" s="10" t="str">
        <f>VLOOKUP(Data!$AB1262,Name!$B:$F,3,FALSE)</f>
        <v>CRA</v>
      </c>
      <c r="AE1262" s="10" t="str">
        <f>VLOOKUP(Data!$AB1262,Name!$B:$F,4,FALSE)</f>
        <v>Second tier</v>
      </c>
      <c r="AF1262" s="10" t="str">
        <f>VLOOKUP(Data!$AB1262,Name!$B:$F,5,FALSE)</f>
        <v>Second tier</v>
      </c>
      <c r="AG1262" s="38" t="s">
        <v>47</v>
      </c>
      <c r="AH1262" s="38" t="s">
        <v>48</v>
      </c>
      <c r="AI1262" s="38" t="s">
        <v>97</v>
      </c>
      <c r="AJ1262" s="38" t="s">
        <v>4635</v>
      </c>
      <c r="AK1262" s="38" t="s">
        <v>39</v>
      </c>
      <c r="AL1262" s="43"/>
      <c r="AM1262" s="38" t="s">
        <v>39</v>
      </c>
      <c r="AN1262" s="38" t="s">
        <v>53</v>
      </c>
      <c r="AO1262" s="44">
        <v>0</v>
      </c>
      <c r="AP1262" s="39">
        <v>44834.461863425924</v>
      </c>
      <c r="AQ1262" s="45" t="s">
        <v>56</v>
      </c>
      <c r="AR1262">
        <f t="shared" si="79"/>
        <v>10</v>
      </c>
      <c r="AS1262" s="35">
        <v>0.45555555555555555</v>
      </c>
    </row>
    <row r="1263" spans="1:45" ht="24" hidden="1" customHeight="1">
      <c r="A1263" s="10" t="s">
        <v>35</v>
      </c>
      <c r="B1263" s="10" t="s">
        <v>171</v>
      </c>
      <c r="C1263" s="42">
        <v>44834.668749999997</v>
      </c>
      <c r="D1263" s="42">
        <v>44834.464583333334</v>
      </c>
      <c r="E1263" s="10">
        <v>2022</v>
      </c>
      <c r="F1263" s="10">
        <f t="shared" si="76"/>
        <v>9</v>
      </c>
      <c r="G1263" s="10">
        <f t="shared" si="77"/>
        <v>30</v>
      </c>
      <c r="H1263" s="50">
        <f t="shared" si="78"/>
        <v>0.46458333333333335</v>
      </c>
      <c r="I1263" s="40" t="s">
        <v>37</v>
      </c>
      <c r="J1263" s="40" t="s">
        <v>4636</v>
      </c>
      <c r="K1263" s="37">
        <v>12393</v>
      </c>
      <c r="L1263" s="41">
        <v>44839.350243055553</v>
      </c>
      <c r="M1263" s="40" t="s">
        <v>38</v>
      </c>
      <c r="N1263" s="40" t="s">
        <v>39</v>
      </c>
      <c r="O1263" s="41"/>
      <c r="P1263" s="40" t="s">
        <v>40</v>
      </c>
      <c r="Q1263" s="40" t="s">
        <v>56</v>
      </c>
      <c r="R1263" s="37">
        <v>1</v>
      </c>
      <c r="S1263" s="40" t="s">
        <v>42</v>
      </c>
      <c r="T1263" s="37">
        <v>0</v>
      </c>
      <c r="U1263" s="40" t="s">
        <v>41</v>
      </c>
      <c r="V1263" s="37">
        <v>6739</v>
      </c>
      <c r="W1263" s="40" t="s">
        <v>476</v>
      </c>
      <c r="X1263" s="40" t="s">
        <v>477</v>
      </c>
      <c r="Y1263" s="40" t="s">
        <v>45</v>
      </c>
      <c r="Z1263" s="40" t="s">
        <v>4637</v>
      </c>
      <c r="AA1263" s="41">
        <v>44834.65902777778</v>
      </c>
      <c r="AB1263" s="40" t="s">
        <v>72</v>
      </c>
      <c r="AC1263" s="10" t="str">
        <f>VLOOKUP(Data!$AB1263,Name!$B:$F,2,FALSE)</f>
        <v>IT Support</v>
      </c>
      <c r="AD1263" s="10" t="str">
        <f>VLOOKUP(Data!$AB1263,Name!$B:$F,3,FALSE)</f>
        <v>Point IT</v>
      </c>
      <c r="AE1263" s="10" t="str">
        <f>VLOOKUP(Data!$AB1263,Name!$B:$F,4,FALSE)</f>
        <v>Second tier</v>
      </c>
      <c r="AF1263" s="10" t="str">
        <f>VLOOKUP(Data!$AB1263,Name!$B:$F,5,FALSE)</f>
        <v>Onsite</v>
      </c>
      <c r="AG1263" s="40" t="s">
        <v>47</v>
      </c>
      <c r="AH1263" s="40" t="s">
        <v>48</v>
      </c>
      <c r="AI1263" s="40" t="s">
        <v>210</v>
      </c>
      <c r="AJ1263" s="40" t="s">
        <v>721</v>
      </c>
      <c r="AK1263" s="40" t="s">
        <v>1256</v>
      </c>
      <c r="AL1263" s="46"/>
      <c r="AM1263" s="40" t="s">
        <v>39</v>
      </c>
      <c r="AN1263" s="40" t="s">
        <v>50</v>
      </c>
      <c r="AO1263" s="47">
        <v>0</v>
      </c>
      <c r="AP1263" s="41">
        <v>44834.668993055559</v>
      </c>
      <c r="AQ1263" s="48" t="s">
        <v>56</v>
      </c>
      <c r="AR1263">
        <f t="shared" si="79"/>
        <v>11</v>
      </c>
      <c r="AS1263" s="35">
        <v>0.46458333333333335</v>
      </c>
    </row>
    <row r="1264" spans="1:45" ht="24" hidden="1" customHeight="1">
      <c r="A1264" s="10" t="s">
        <v>35</v>
      </c>
      <c r="B1264" s="10" t="s">
        <v>171</v>
      </c>
      <c r="C1264" s="42">
        <v>44834.594444444447</v>
      </c>
      <c r="D1264" s="42">
        <v>44834.466666666667</v>
      </c>
      <c r="E1264" s="10">
        <v>2022</v>
      </c>
      <c r="F1264" s="10">
        <f t="shared" si="76"/>
        <v>9</v>
      </c>
      <c r="G1264" s="10">
        <f t="shared" si="77"/>
        <v>30</v>
      </c>
      <c r="H1264" s="50">
        <f t="shared" si="78"/>
        <v>0.46666666666666662</v>
      </c>
      <c r="I1264" s="38" t="s">
        <v>37</v>
      </c>
      <c r="J1264" s="38" t="s">
        <v>4638</v>
      </c>
      <c r="K1264" s="36">
        <v>12394</v>
      </c>
      <c r="L1264" s="39">
        <v>44846.512997685182</v>
      </c>
      <c r="M1264" s="38" t="s">
        <v>38</v>
      </c>
      <c r="N1264" s="38" t="s">
        <v>39</v>
      </c>
      <c r="O1264" s="39"/>
      <c r="P1264" s="38" t="s">
        <v>40</v>
      </c>
      <c r="Q1264" s="38" t="s">
        <v>56</v>
      </c>
      <c r="R1264" s="36">
        <v>1</v>
      </c>
      <c r="S1264" s="38" t="s">
        <v>42</v>
      </c>
      <c r="T1264" s="36">
        <v>0</v>
      </c>
      <c r="U1264" s="38" t="s">
        <v>56</v>
      </c>
      <c r="V1264" s="36">
        <v>856145551</v>
      </c>
      <c r="W1264" s="38" t="s">
        <v>915</v>
      </c>
      <c r="X1264" s="38" t="s">
        <v>916</v>
      </c>
      <c r="Y1264" s="38" t="s">
        <v>45</v>
      </c>
      <c r="Z1264" s="38" t="s">
        <v>4639</v>
      </c>
      <c r="AA1264" s="39">
        <v>44834.549027777779</v>
      </c>
      <c r="AB1264" s="38" t="s">
        <v>81</v>
      </c>
      <c r="AC1264" s="10" t="str">
        <f>VLOOKUP(Data!$AB1264,Name!$B:$F,2,FALSE)</f>
        <v>IT Support</v>
      </c>
      <c r="AD1264" s="10" t="str">
        <f>VLOOKUP(Data!$AB1264,Name!$B:$F,3,FALSE)</f>
        <v>Point IT</v>
      </c>
      <c r="AE1264" s="10" t="str">
        <f>VLOOKUP(Data!$AB1264,Name!$B:$F,4,FALSE)</f>
        <v>Second tier</v>
      </c>
      <c r="AF1264" s="10" t="str">
        <f>VLOOKUP(Data!$AB1264,Name!$B:$F,5,FALSE)</f>
        <v>Onsite</v>
      </c>
      <c r="AG1264" s="38" t="s">
        <v>52</v>
      </c>
      <c r="AH1264" s="38" t="s">
        <v>48</v>
      </c>
      <c r="AI1264" s="38" t="s">
        <v>190</v>
      </c>
      <c r="AJ1264" s="38" t="s">
        <v>4640</v>
      </c>
      <c r="AK1264" s="38" t="s">
        <v>328</v>
      </c>
      <c r="AL1264" s="43"/>
      <c r="AM1264" s="38" t="s">
        <v>39</v>
      </c>
      <c r="AN1264" s="38" t="s">
        <v>50</v>
      </c>
      <c r="AO1264" s="44">
        <v>0</v>
      </c>
      <c r="AP1264" s="39">
        <v>44834.594942129632</v>
      </c>
      <c r="AQ1264" s="45" t="s">
        <v>56</v>
      </c>
      <c r="AR1264">
        <f t="shared" si="79"/>
        <v>11</v>
      </c>
      <c r="AS1264" s="35">
        <v>0.46666666666666662</v>
      </c>
    </row>
    <row r="1265" spans="1:45" ht="24" customHeight="1">
      <c r="A1265" s="10" t="s">
        <v>35</v>
      </c>
      <c r="B1265" s="10" t="s">
        <v>1527</v>
      </c>
      <c r="C1265" s="42">
        <v>44834.595138888886</v>
      </c>
      <c r="D1265" s="42">
        <v>44834.466666666667</v>
      </c>
      <c r="E1265" s="10">
        <v>2022</v>
      </c>
      <c r="F1265" s="10">
        <f t="shared" si="76"/>
        <v>9</v>
      </c>
      <c r="G1265" s="10">
        <f t="shared" si="77"/>
        <v>30</v>
      </c>
      <c r="H1265" s="50">
        <f t="shared" si="78"/>
        <v>0.46666666666666662</v>
      </c>
      <c r="I1265" s="40" t="s">
        <v>37</v>
      </c>
      <c r="J1265" s="40" t="s">
        <v>4641</v>
      </c>
      <c r="K1265" s="37">
        <v>12395</v>
      </c>
      <c r="L1265" s="41">
        <v>44846.576423611114</v>
      </c>
      <c r="M1265" s="40" t="s">
        <v>38</v>
      </c>
      <c r="N1265" s="40" t="s">
        <v>39</v>
      </c>
      <c r="O1265" s="41"/>
      <c r="P1265" s="40" t="s">
        <v>40</v>
      </c>
      <c r="Q1265" s="40" t="s">
        <v>56</v>
      </c>
      <c r="R1265" s="37">
        <v>1</v>
      </c>
      <c r="S1265" s="40" t="s">
        <v>104</v>
      </c>
      <c r="T1265" s="37">
        <v>0</v>
      </c>
      <c r="U1265" s="40" t="s">
        <v>56</v>
      </c>
      <c r="V1265" s="37">
        <v>6424</v>
      </c>
      <c r="W1265" s="40" t="s">
        <v>635</v>
      </c>
      <c r="X1265" s="40" t="s">
        <v>636</v>
      </c>
      <c r="Y1265" s="40" t="s">
        <v>45</v>
      </c>
      <c r="Z1265" s="40" t="s">
        <v>4642</v>
      </c>
      <c r="AA1265" s="41">
        <v>44834.486574074072</v>
      </c>
      <c r="AB1265" s="40" t="s">
        <v>58</v>
      </c>
      <c r="AC1265" s="10" t="str">
        <f>VLOOKUP(Data!$AB1265,Name!$B:$F,2,FALSE)</f>
        <v>IT Support</v>
      </c>
      <c r="AD1265" s="10" t="str">
        <f>VLOOKUP(Data!$AB1265,Name!$B:$F,3,FALSE)</f>
        <v>Point IT</v>
      </c>
      <c r="AE1265" s="10" t="str">
        <f>VLOOKUP(Data!$AB1265,Name!$B:$F,4,FALSE)</f>
        <v>Second tier</v>
      </c>
      <c r="AF1265" s="10" t="str">
        <f>VLOOKUP(Data!$AB1265,Name!$B:$F,5,FALSE)</f>
        <v>Onsite</v>
      </c>
      <c r="AG1265" s="40" t="s">
        <v>47</v>
      </c>
      <c r="AH1265" s="40" t="s">
        <v>48</v>
      </c>
      <c r="AI1265" s="40" t="s">
        <v>455</v>
      </c>
      <c r="AJ1265" s="40" t="s">
        <v>4643</v>
      </c>
      <c r="AK1265" s="40" t="s">
        <v>637</v>
      </c>
      <c r="AL1265" s="46"/>
      <c r="AM1265" s="40" t="s">
        <v>39</v>
      </c>
      <c r="AN1265" s="40" t="s">
        <v>50</v>
      </c>
      <c r="AO1265" s="47">
        <v>0</v>
      </c>
      <c r="AP1265" s="41">
        <v>44834.595173611109</v>
      </c>
      <c r="AQ1265" s="48" t="s">
        <v>41</v>
      </c>
      <c r="AR1265">
        <f t="shared" si="79"/>
        <v>11</v>
      </c>
      <c r="AS1265" s="35">
        <v>0.46666666666666662</v>
      </c>
    </row>
    <row r="1266" spans="1:45" ht="24" customHeight="1">
      <c r="A1266" s="10" t="s">
        <v>35</v>
      </c>
      <c r="B1266" s="10" t="s">
        <v>1527</v>
      </c>
      <c r="C1266" s="42">
        <v>44834.57916666667</v>
      </c>
      <c r="D1266" s="42">
        <v>44834.467361111114</v>
      </c>
      <c r="E1266" s="10">
        <v>2022</v>
      </c>
      <c r="F1266" s="10">
        <f t="shared" si="76"/>
        <v>9</v>
      </c>
      <c r="G1266" s="10">
        <f t="shared" si="77"/>
        <v>30</v>
      </c>
      <c r="H1266" s="50">
        <f t="shared" si="78"/>
        <v>0.46736111111111112</v>
      </c>
      <c r="I1266" s="38" t="s">
        <v>37</v>
      </c>
      <c r="J1266" s="38" t="s">
        <v>39</v>
      </c>
      <c r="K1266" s="36">
        <v>12396</v>
      </c>
      <c r="L1266" s="39">
        <v>44839.342986111114</v>
      </c>
      <c r="M1266" s="38" t="s">
        <v>38</v>
      </c>
      <c r="N1266" s="38" t="s">
        <v>39</v>
      </c>
      <c r="O1266" s="39"/>
      <c r="P1266" s="38" t="s">
        <v>40</v>
      </c>
      <c r="Q1266" s="38" t="s">
        <v>56</v>
      </c>
      <c r="R1266" s="36">
        <v>1</v>
      </c>
      <c r="S1266" s="38" t="s">
        <v>42</v>
      </c>
      <c r="T1266" s="36">
        <v>0</v>
      </c>
      <c r="U1266" s="38" t="s">
        <v>41</v>
      </c>
      <c r="V1266" s="36">
        <v>8605</v>
      </c>
      <c r="W1266" s="38" t="s">
        <v>241</v>
      </c>
      <c r="X1266" s="38" t="s">
        <v>2498</v>
      </c>
      <c r="Y1266" s="38" t="s">
        <v>45</v>
      </c>
      <c r="Z1266" s="38" t="s">
        <v>4644</v>
      </c>
      <c r="AA1266" s="39">
        <v>44834.579722222225</v>
      </c>
      <c r="AB1266" s="38" t="s">
        <v>96</v>
      </c>
      <c r="AC1266" s="10" t="str">
        <f>VLOOKUP(Data!$AB1266,Name!$B:$F,2,FALSE)</f>
        <v>E-sarabun</v>
      </c>
      <c r="AD1266" s="10" t="str">
        <f>VLOOKUP(Data!$AB1266,Name!$B:$F,3,FALSE)</f>
        <v>CRA</v>
      </c>
      <c r="AE1266" s="10" t="str">
        <f>VLOOKUP(Data!$AB1266,Name!$B:$F,4,FALSE)</f>
        <v>Second tier</v>
      </c>
      <c r="AF1266" s="10" t="str">
        <f>VLOOKUP(Data!$AB1266,Name!$B:$F,5,FALSE)</f>
        <v>Second tier</v>
      </c>
      <c r="AG1266" s="38" t="s">
        <v>47</v>
      </c>
      <c r="AH1266" s="38" t="s">
        <v>48</v>
      </c>
      <c r="AI1266" s="38" t="s">
        <v>97</v>
      </c>
      <c r="AJ1266" s="38" t="s">
        <v>290</v>
      </c>
      <c r="AK1266" s="38" t="s">
        <v>1598</v>
      </c>
      <c r="AL1266" s="43"/>
      <c r="AM1266" s="38" t="s">
        <v>39</v>
      </c>
      <c r="AN1266" s="38" t="s">
        <v>53</v>
      </c>
      <c r="AO1266" s="44">
        <v>0</v>
      </c>
      <c r="AP1266" s="39">
        <v>44834.579722222225</v>
      </c>
      <c r="AQ1266" s="45" t="s">
        <v>41</v>
      </c>
      <c r="AR1266">
        <f t="shared" si="79"/>
        <v>11</v>
      </c>
      <c r="AS1266" s="35">
        <v>0.46736111111111112</v>
      </c>
    </row>
    <row r="1267" spans="1:45" ht="24" hidden="1" customHeight="1">
      <c r="A1267" s="10" t="s">
        <v>35</v>
      </c>
      <c r="B1267" s="10" t="s">
        <v>178</v>
      </c>
      <c r="C1267" s="10"/>
      <c r="D1267" s="42">
        <v>44834.467361111114</v>
      </c>
      <c r="E1267" s="10">
        <v>2022</v>
      </c>
      <c r="F1267" s="10">
        <f t="shared" si="76"/>
        <v>9</v>
      </c>
      <c r="G1267" s="10">
        <f t="shared" si="77"/>
        <v>30</v>
      </c>
      <c r="H1267" s="50">
        <f t="shared" si="78"/>
        <v>0.46736111111111112</v>
      </c>
      <c r="I1267" s="40" t="s">
        <v>37</v>
      </c>
      <c r="J1267" s="40" t="s">
        <v>39</v>
      </c>
      <c r="K1267" s="37">
        <v>12397</v>
      </c>
      <c r="L1267" s="41">
        <v>44839.342962962961</v>
      </c>
      <c r="M1267" s="40" t="s">
        <v>38</v>
      </c>
      <c r="N1267" s="40" t="s">
        <v>39</v>
      </c>
      <c r="O1267" s="41"/>
      <c r="P1267" s="40" t="s">
        <v>40</v>
      </c>
      <c r="Q1267" s="40" t="s">
        <v>56</v>
      </c>
      <c r="R1267" s="37">
        <v>1</v>
      </c>
      <c r="S1267" s="40" t="s">
        <v>311</v>
      </c>
      <c r="T1267" s="37">
        <v>0</v>
      </c>
      <c r="U1267" s="40" t="s">
        <v>41</v>
      </c>
      <c r="V1267" s="37">
        <v>625925947</v>
      </c>
      <c r="W1267" s="40" t="s">
        <v>1455</v>
      </c>
      <c r="X1267" s="40" t="s">
        <v>195</v>
      </c>
      <c r="Y1267" s="40" t="s">
        <v>39</v>
      </c>
      <c r="Z1267" s="40" t="s">
        <v>39</v>
      </c>
      <c r="AA1267" s="41"/>
      <c r="AB1267" s="40" t="s">
        <v>149</v>
      </c>
      <c r="AC1267" s="10" t="str">
        <f>VLOOKUP(Data!$AB1267,Name!$B:$F,2,FALSE)</f>
        <v>Application Support</v>
      </c>
      <c r="AD1267" s="10" t="str">
        <f>VLOOKUP(Data!$AB1267,Name!$B:$F,3,FALSE)</f>
        <v>CRA</v>
      </c>
      <c r="AE1267" s="10" t="str">
        <f>VLOOKUP(Data!$AB1267,Name!$B:$F,4,FALSE)</f>
        <v>Second tier</v>
      </c>
      <c r="AF1267" s="10" t="str">
        <f>VLOOKUP(Data!$AB1267,Name!$B:$F,5,FALSE)</f>
        <v>Second tier</v>
      </c>
      <c r="AG1267" s="40" t="s">
        <v>47</v>
      </c>
      <c r="AH1267" s="40" t="s">
        <v>216</v>
      </c>
      <c r="AI1267" s="40" t="s">
        <v>182</v>
      </c>
      <c r="AJ1267" s="40" t="s">
        <v>3564</v>
      </c>
      <c r="AK1267" s="40" t="s">
        <v>1598</v>
      </c>
      <c r="AL1267" s="46"/>
      <c r="AM1267" s="40" t="s">
        <v>39</v>
      </c>
      <c r="AN1267" s="40" t="s">
        <v>53</v>
      </c>
      <c r="AO1267" s="47">
        <v>0</v>
      </c>
      <c r="AP1267" s="41">
        <v>44838.544409722221</v>
      </c>
      <c r="AQ1267" s="48" t="s">
        <v>41</v>
      </c>
      <c r="AR1267">
        <f t="shared" si="79"/>
        <v>11</v>
      </c>
      <c r="AS1267" s="35">
        <v>0.46736111111111112</v>
      </c>
    </row>
    <row r="1268" spans="1:45" ht="24" hidden="1" customHeight="1">
      <c r="A1268" s="10" t="s">
        <v>35</v>
      </c>
      <c r="B1268" s="10" t="s">
        <v>2343</v>
      </c>
      <c r="C1268" s="42">
        <v>44834.6875</v>
      </c>
      <c r="D1268" s="42">
        <v>44834.476388888892</v>
      </c>
      <c r="E1268" s="10">
        <v>2022</v>
      </c>
      <c r="F1268" s="10">
        <f t="shared" si="76"/>
        <v>9</v>
      </c>
      <c r="G1268" s="10">
        <f t="shared" si="77"/>
        <v>30</v>
      </c>
      <c r="H1268" s="50">
        <f t="shared" si="78"/>
        <v>0.47638888888888892</v>
      </c>
      <c r="I1268" s="38" t="s">
        <v>37</v>
      </c>
      <c r="J1268" s="38" t="s">
        <v>4645</v>
      </c>
      <c r="K1268" s="36">
        <v>12398</v>
      </c>
      <c r="L1268" s="39">
        <v>44846.477199074077</v>
      </c>
      <c r="M1268" s="38" t="s">
        <v>38</v>
      </c>
      <c r="N1268" s="38" t="s">
        <v>39</v>
      </c>
      <c r="O1268" s="39"/>
      <c r="P1268" s="38" t="s">
        <v>40</v>
      </c>
      <c r="Q1268" s="38" t="s">
        <v>56</v>
      </c>
      <c r="R1268" s="36">
        <v>1</v>
      </c>
      <c r="S1268" s="38" t="s">
        <v>39</v>
      </c>
      <c r="T1268" s="36">
        <v>0</v>
      </c>
      <c r="U1268" s="38" t="s">
        <v>56</v>
      </c>
      <c r="V1268" s="36">
        <v>6753</v>
      </c>
      <c r="W1268" s="38" t="s">
        <v>978</v>
      </c>
      <c r="X1268" s="38" t="s">
        <v>979</v>
      </c>
      <c r="Y1268" s="38" t="s">
        <v>45</v>
      </c>
      <c r="Z1268" s="38" t="s">
        <v>4646</v>
      </c>
      <c r="AA1268" s="39">
        <v>44834.687476851854</v>
      </c>
      <c r="AB1268" s="38" t="s">
        <v>67</v>
      </c>
      <c r="AC1268" s="10" t="str">
        <f>VLOOKUP(Data!$AB1268,Name!$B:$F,2,FALSE)</f>
        <v>IT Support</v>
      </c>
      <c r="AD1268" s="10" t="str">
        <f>VLOOKUP(Data!$AB1268,Name!$B:$F,3,FALSE)</f>
        <v>Point IT</v>
      </c>
      <c r="AE1268" s="10" t="str">
        <f>VLOOKUP(Data!$AB1268,Name!$B:$F,4,FALSE)</f>
        <v>Second tier</v>
      </c>
      <c r="AF1268" s="10" t="str">
        <f>VLOOKUP(Data!$AB1268,Name!$B:$F,5,FALSE)</f>
        <v>Onsite</v>
      </c>
      <c r="AG1268" s="38" t="s">
        <v>47</v>
      </c>
      <c r="AH1268" s="38" t="s">
        <v>48</v>
      </c>
      <c r="AI1268" s="38" t="s">
        <v>39</v>
      </c>
      <c r="AJ1268" s="38" t="s">
        <v>4647</v>
      </c>
      <c r="AK1268" s="38" t="s">
        <v>1746</v>
      </c>
      <c r="AL1268" s="43"/>
      <c r="AM1268" s="38" t="s">
        <v>39</v>
      </c>
      <c r="AN1268" s="38" t="s">
        <v>50</v>
      </c>
      <c r="AO1268" s="44">
        <v>0</v>
      </c>
      <c r="AP1268" s="39">
        <v>44834.687615740739</v>
      </c>
      <c r="AQ1268" s="45" t="s">
        <v>56</v>
      </c>
      <c r="AR1268">
        <f t="shared" si="79"/>
        <v>11</v>
      </c>
      <c r="AS1268" s="35">
        <v>0.47638888888888892</v>
      </c>
    </row>
    <row r="1269" spans="1:45" ht="24" hidden="1" customHeight="1">
      <c r="A1269" s="10" t="s">
        <v>35</v>
      </c>
      <c r="B1269" s="10" t="s">
        <v>982</v>
      </c>
      <c r="C1269" s="10"/>
      <c r="D1269" s="42">
        <v>44834.480555555558</v>
      </c>
      <c r="E1269" s="10">
        <v>2022</v>
      </c>
      <c r="F1269" s="10">
        <f t="shared" si="76"/>
        <v>9</v>
      </c>
      <c r="G1269" s="10">
        <f t="shared" si="77"/>
        <v>30</v>
      </c>
      <c r="H1269" s="50">
        <f t="shared" si="78"/>
        <v>0.48055555555555557</v>
      </c>
      <c r="I1269" s="40" t="s">
        <v>37</v>
      </c>
      <c r="J1269" s="40" t="s">
        <v>39</v>
      </c>
      <c r="K1269" s="37">
        <v>12399</v>
      </c>
      <c r="L1269" s="41">
        <v>44839.356493055559</v>
      </c>
      <c r="M1269" s="40" t="s">
        <v>38</v>
      </c>
      <c r="N1269" s="40" t="s">
        <v>39</v>
      </c>
      <c r="O1269" s="41"/>
      <c r="P1269" s="40" t="s">
        <v>40</v>
      </c>
      <c r="Q1269" s="40" t="s">
        <v>56</v>
      </c>
      <c r="R1269" s="37">
        <v>1</v>
      </c>
      <c r="S1269" s="40" t="s">
        <v>39</v>
      </c>
      <c r="T1269" s="37">
        <v>0</v>
      </c>
      <c r="U1269" s="40" t="s">
        <v>41</v>
      </c>
      <c r="V1269" s="37">
        <v>625926947</v>
      </c>
      <c r="W1269" s="40" t="s">
        <v>1455</v>
      </c>
      <c r="X1269" s="40" t="s">
        <v>195</v>
      </c>
      <c r="Y1269" s="40" t="s">
        <v>39</v>
      </c>
      <c r="Z1269" s="40" t="s">
        <v>39</v>
      </c>
      <c r="AA1269" s="41"/>
      <c r="AB1269" s="40" t="s">
        <v>177</v>
      </c>
      <c r="AC1269" s="10" t="str">
        <f>VLOOKUP(Data!$AB1269,Name!$B:$F,2,FALSE)</f>
        <v>IT Manager</v>
      </c>
      <c r="AD1269" s="10" t="str">
        <f>VLOOKUP(Data!$AB1269,Name!$B:$F,3,FALSE)</f>
        <v>CRA</v>
      </c>
      <c r="AE1269" s="10" t="str">
        <f>VLOOKUP(Data!$AB1269,Name!$B:$F,4,FALSE)</f>
        <v>Second tier</v>
      </c>
      <c r="AF1269" s="10" t="str">
        <f>VLOOKUP(Data!$AB1269,Name!$B:$F,5,FALSE)</f>
        <v>Second tier</v>
      </c>
      <c r="AG1269" s="40" t="s">
        <v>47</v>
      </c>
      <c r="AH1269" s="40" t="s">
        <v>160</v>
      </c>
      <c r="AI1269" s="40" t="s">
        <v>983</v>
      </c>
      <c r="AJ1269" s="40" t="s">
        <v>3564</v>
      </c>
      <c r="AK1269" s="40" t="s">
        <v>1349</v>
      </c>
      <c r="AL1269" s="46"/>
      <c r="AM1269" s="40" t="s">
        <v>39</v>
      </c>
      <c r="AN1269" s="40" t="s">
        <v>53</v>
      </c>
      <c r="AO1269" s="47">
        <v>0</v>
      </c>
      <c r="AP1269" s="41">
        <v>44834.633576388886</v>
      </c>
      <c r="AQ1269" s="48" t="s">
        <v>41</v>
      </c>
      <c r="AR1269">
        <f t="shared" si="79"/>
        <v>11</v>
      </c>
      <c r="AS1269" s="35">
        <v>0.48055555555555557</v>
      </c>
    </row>
    <row r="1270" spans="1:45" ht="24" hidden="1" customHeight="1">
      <c r="A1270" s="10" t="s">
        <v>35</v>
      </c>
      <c r="B1270" s="10" t="s">
        <v>178</v>
      </c>
      <c r="C1270" s="10"/>
      <c r="D1270" s="42">
        <v>44834.490277777775</v>
      </c>
      <c r="E1270" s="10">
        <v>2022</v>
      </c>
      <c r="F1270" s="10">
        <f t="shared" si="76"/>
        <v>9</v>
      </c>
      <c r="G1270" s="10">
        <f t="shared" si="77"/>
        <v>30</v>
      </c>
      <c r="H1270" s="50">
        <f t="shared" si="78"/>
        <v>0.49027777777777781</v>
      </c>
      <c r="I1270" s="38" t="s">
        <v>37</v>
      </c>
      <c r="J1270" s="38" t="s">
        <v>39</v>
      </c>
      <c r="K1270" s="36">
        <v>12400</v>
      </c>
      <c r="L1270" s="39">
        <v>44841.453796296293</v>
      </c>
      <c r="M1270" s="38" t="s">
        <v>38</v>
      </c>
      <c r="N1270" s="38" t="s">
        <v>39</v>
      </c>
      <c r="O1270" s="39"/>
      <c r="P1270" s="38" t="s">
        <v>40</v>
      </c>
      <c r="Q1270" s="38" t="s">
        <v>56</v>
      </c>
      <c r="R1270" s="36">
        <v>1</v>
      </c>
      <c r="S1270" s="38" t="s">
        <v>179</v>
      </c>
      <c r="T1270" s="36">
        <v>0</v>
      </c>
      <c r="U1270" s="38" t="s">
        <v>41</v>
      </c>
      <c r="V1270" s="36">
        <v>8828</v>
      </c>
      <c r="W1270" s="38" t="s">
        <v>145</v>
      </c>
      <c r="X1270" s="38" t="s">
        <v>146</v>
      </c>
      <c r="Y1270" s="38" t="s">
        <v>45</v>
      </c>
      <c r="Z1270" s="38" t="s">
        <v>4648</v>
      </c>
      <c r="AA1270" s="39">
        <v>44838.640532407408</v>
      </c>
      <c r="AB1270" s="38" t="s">
        <v>46</v>
      </c>
      <c r="AC1270" s="10" t="str">
        <f>VLOOKUP(Data!$AB1270,Name!$B:$F,2,FALSE)</f>
        <v>IT Support</v>
      </c>
      <c r="AD1270" s="10" t="str">
        <f>VLOOKUP(Data!$AB1270,Name!$B:$F,3,FALSE)</f>
        <v>Point IT</v>
      </c>
      <c r="AE1270" s="10" t="str">
        <f>VLOOKUP(Data!$AB1270,Name!$B:$F,4,FALSE)</f>
        <v>Second tier</v>
      </c>
      <c r="AF1270" s="10" t="str">
        <f>VLOOKUP(Data!$AB1270,Name!$B:$F,5,FALSE)</f>
        <v>Onsite</v>
      </c>
      <c r="AG1270" s="38" t="s">
        <v>47</v>
      </c>
      <c r="AH1270" s="38" t="s">
        <v>777</v>
      </c>
      <c r="AI1270" s="38" t="s">
        <v>254</v>
      </c>
      <c r="AJ1270" s="38" t="s">
        <v>615</v>
      </c>
      <c r="AK1270" s="38" t="s">
        <v>540</v>
      </c>
      <c r="AL1270" s="43"/>
      <c r="AM1270" s="38" t="s">
        <v>39</v>
      </c>
      <c r="AN1270" s="38" t="s">
        <v>53</v>
      </c>
      <c r="AO1270" s="44">
        <v>0</v>
      </c>
      <c r="AP1270" s="39">
        <v>44838.640601851854</v>
      </c>
      <c r="AQ1270" s="45" t="s">
        <v>56</v>
      </c>
      <c r="AR1270">
        <f t="shared" si="79"/>
        <v>11</v>
      </c>
      <c r="AS1270" s="35">
        <v>0.49027777777777781</v>
      </c>
    </row>
    <row r="1271" spans="1:45" ht="24" hidden="1" customHeight="1">
      <c r="A1271" s="10" t="s">
        <v>35</v>
      </c>
      <c r="B1271" s="10" t="s">
        <v>982</v>
      </c>
      <c r="C1271" s="10"/>
      <c r="D1271" s="42">
        <v>44834.492361111108</v>
      </c>
      <c r="E1271" s="10">
        <v>2022</v>
      </c>
      <c r="F1271" s="10">
        <f t="shared" si="76"/>
        <v>9</v>
      </c>
      <c r="G1271" s="10">
        <f t="shared" si="77"/>
        <v>30</v>
      </c>
      <c r="H1271" s="50">
        <f t="shared" si="78"/>
        <v>0.49236111111111108</v>
      </c>
      <c r="I1271" s="40" t="s">
        <v>37</v>
      </c>
      <c r="J1271" s="40" t="s">
        <v>39</v>
      </c>
      <c r="K1271" s="37">
        <v>12401</v>
      </c>
      <c r="L1271" s="41">
        <v>44839.368564814817</v>
      </c>
      <c r="M1271" s="40" t="s">
        <v>38</v>
      </c>
      <c r="N1271" s="40" t="s">
        <v>39</v>
      </c>
      <c r="O1271" s="41"/>
      <c r="P1271" s="40" t="s">
        <v>40</v>
      </c>
      <c r="Q1271" s="40" t="s">
        <v>56</v>
      </c>
      <c r="R1271" s="37">
        <v>1</v>
      </c>
      <c r="S1271" s="40" t="s">
        <v>39</v>
      </c>
      <c r="T1271" s="37">
        <v>0</v>
      </c>
      <c r="U1271" s="40" t="s">
        <v>41</v>
      </c>
      <c r="V1271" s="37">
        <v>625926947</v>
      </c>
      <c r="W1271" s="40" t="s">
        <v>1455</v>
      </c>
      <c r="X1271" s="40" t="s">
        <v>195</v>
      </c>
      <c r="Y1271" s="40" t="s">
        <v>39</v>
      </c>
      <c r="Z1271" s="40" t="s">
        <v>39</v>
      </c>
      <c r="AA1271" s="41"/>
      <c r="AB1271" s="40" t="s">
        <v>614</v>
      </c>
      <c r="AC1271" s="10" t="str">
        <f>VLOOKUP(Data!$AB1271,Name!$B:$F,2,FALSE)</f>
        <v>PMO</v>
      </c>
      <c r="AD1271" s="10" t="str">
        <f>VLOOKUP(Data!$AB1271,Name!$B:$F,3,FALSE)</f>
        <v>CRA</v>
      </c>
      <c r="AE1271" s="10" t="str">
        <f>VLOOKUP(Data!$AB1271,Name!$B:$F,4,FALSE)</f>
        <v>Second tier</v>
      </c>
      <c r="AF1271" s="10" t="str">
        <f>VLOOKUP(Data!$AB1271,Name!$B:$F,5,FALSE)</f>
        <v>Second tier</v>
      </c>
      <c r="AG1271" s="40" t="s">
        <v>47</v>
      </c>
      <c r="AH1271" s="40" t="s">
        <v>160</v>
      </c>
      <c r="AI1271" s="40" t="s">
        <v>983</v>
      </c>
      <c r="AJ1271" s="40" t="s">
        <v>3564</v>
      </c>
      <c r="AK1271" s="40" t="s">
        <v>1349</v>
      </c>
      <c r="AL1271" s="46"/>
      <c r="AM1271" s="40" t="s">
        <v>39</v>
      </c>
      <c r="AN1271" s="40" t="s">
        <v>53</v>
      </c>
      <c r="AO1271" s="47">
        <v>0</v>
      </c>
      <c r="AP1271" s="41">
        <v>44834.629675925928</v>
      </c>
      <c r="AQ1271" s="48" t="s">
        <v>41</v>
      </c>
      <c r="AR1271">
        <f t="shared" si="79"/>
        <v>11</v>
      </c>
      <c r="AS1271" s="35">
        <v>0.49236111111111108</v>
      </c>
    </row>
    <row r="1272" spans="1:45" ht="24" hidden="1" customHeight="1">
      <c r="A1272" s="10" t="s">
        <v>35</v>
      </c>
      <c r="B1272" s="10" t="s">
        <v>178</v>
      </c>
      <c r="C1272" s="10"/>
      <c r="D1272" s="42">
        <v>44834.497916666667</v>
      </c>
      <c r="E1272" s="10">
        <v>2022</v>
      </c>
      <c r="F1272" s="10">
        <f t="shared" si="76"/>
        <v>9</v>
      </c>
      <c r="G1272" s="10">
        <f t="shared" si="77"/>
        <v>30</v>
      </c>
      <c r="H1272" s="50">
        <f t="shared" si="78"/>
        <v>0.49791666666666662</v>
      </c>
      <c r="I1272" s="38" t="s">
        <v>37</v>
      </c>
      <c r="J1272" s="38" t="s">
        <v>4649</v>
      </c>
      <c r="K1272" s="36">
        <v>12402</v>
      </c>
      <c r="L1272" s="39">
        <v>44847.445752314816</v>
      </c>
      <c r="M1272" s="38" t="s">
        <v>38</v>
      </c>
      <c r="N1272" s="38" t="s">
        <v>39</v>
      </c>
      <c r="O1272" s="39"/>
      <c r="P1272" s="38" t="s">
        <v>40</v>
      </c>
      <c r="Q1272" s="38" t="s">
        <v>56</v>
      </c>
      <c r="R1272" s="36">
        <v>1</v>
      </c>
      <c r="S1272" s="38" t="s">
        <v>54</v>
      </c>
      <c r="T1272" s="36">
        <v>0</v>
      </c>
      <c r="U1272" s="38" t="s">
        <v>56</v>
      </c>
      <c r="V1272" s="36">
        <v>8888</v>
      </c>
      <c r="W1272" s="38" t="s">
        <v>218</v>
      </c>
      <c r="X1272" s="38" t="s">
        <v>219</v>
      </c>
      <c r="Y1272" s="38" t="s">
        <v>45</v>
      </c>
      <c r="Z1272" s="38" t="s">
        <v>4650</v>
      </c>
      <c r="AA1272" s="39">
        <v>44838.636736111112</v>
      </c>
      <c r="AB1272" s="38" t="s">
        <v>51</v>
      </c>
      <c r="AC1272" s="10" t="str">
        <f>VLOOKUP(Data!$AB1272,Name!$B:$F,2,FALSE)</f>
        <v>IT Support</v>
      </c>
      <c r="AD1272" s="10" t="str">
        <f>VLOOKUP(Data!$AB1272,Name!$B:$F,3,FALSE)</f>
        <v>Point IT</v>
      </c>
      <c r="AE1272" s="10" t="str">
        <f>VLOOKUP(Data!$AB1272,Name!$B:$F,4,FALSE)</f>
        <v>Second tier</v>
      </c>
      <c r="AF1272" s="10" t="str">
        <f>VLOOKUP(Data!$AB1272,Name!$B:$F,5,FALSE)</f>
        <v>Onsite</v>
      </c>
      <c r="AG1272" s="38" t="s">
        <v>52</v>
      </c>
      <c r="AH1272" s="38" t="s">
        <v>777</v>
      </c>
      <c r="AI1272" s="38" t="s">
        <v>182</v>
      </c>
      <c r="AJ1272" s="38" t="s">
        <v>4649</v>
      </c>
      <c r="AK1272" s="38" t="s">
        <v>794</v>
      </c>
      <c r="AL1272" s="43"/>
      <c r="AM1272" s="38" t="s">
        <v>39</v>
      </c>
      <c r="AN1272" s="38" t="s">
        <v>53</v>
      </c>
      <c r="AO1272" s="44">
        <v>0</v>
      </c>
      <c r="AP1272" s="39">
        <v>44838.636724537035</v>
      </c>
      <c r="AQ1272" s="45" t="s">
        <v>56</v>
      </c>
      <c r="AR1272">
        <f t="shared" si="79"/>
        <v>11</v>
      </c>
      <c r="AS1272" s="35">
        <v>0.49791666666666662</v>
      </c>
    </row>
    <row r="1273" spans="1:45" ht="24" hidden="1" customHeight="1">
      <c r="A1273" s="10" t="s">
        <v>35</v>
      </c>
      <c r="B1273" s="10" t="s">
        <v>36</v>
      </c>
      <c r="C1273" s="42">
        <v>44834.522916666669</v>
      </c>
      <c r="D1273" s="42">
        <v>44834.501388888886</v>
      </c>
      <c r="E1273" s="10">
        <v>2022</v>
      </c>
      <c r="F1273" s="10">
        <f t="shared" si="76"/>
        <v>9</v>
      </c>
      <c r="G1273" s="10">
        <f t="shared" si="77"/>
        <v>30</v>
      </c>
      <c r="H1273" s="50">
        <f t="shared" si="78"/>
        <v>0.50138888888888888</v>
      </c>
      <c r="I1273" s="40" t="s">
        <v>37</v>
      </c>
      <c r="J1273" s="40" t="s">
        <v>4651</v>
      </c>
      <c r="K1273" s="37">
        <v>12403</v>
      </c>
      <c r="L1273" s="41">
        <v>44846.501747685186</v>
      </c>
      <c r="M1273" s="40" t="s">
        <v>38</v>
      </c>
      <c r="N1273" s="40" t="s">
        <v>39</v>
      </c>
      <c r="O1273" s="41"/>
      <c r="P1273" s="40" t="s">
        <v>40</v>
      </c>
      <c r="Q1273" s="40" t="s">
        <v>56</v>
      </c>
      <c r="R1273" s="37">
        <v>1</v>
      </c>
      <c r="S1273" s="40" t="s">
        <v>127</v>
      </c>
      <c r="T1273" s="37">
        <v>0</v>
      </c>
      <c r="U1273" s="40" t="s">
        <v>56</v>
      </c>
      <c r="V1273" s="37">
        <v>972243634</v>
      </c>
      <c r="W1273" s="40" t="s">
        <v>4588</v>
      </c>
      <c r="X1273" s="40" t="s">
        <v>4589</v>
      </c>
      <c r="Y1273" s="40" t="s">
        <v>45</v>
      </c>
      <c r="Z1273" s="40" t="s">
        <v>4652</v>
      </c>
      <c r="AA1273" s="41">
        <v>44834.522962962961</v>
      </c>
      <c r="AB1273" s="40" t="s">
        <v>184</v>
      </c>
      <c r="AC1273" s="10" t="str">
        <f>VLOOKUP(Data!$AB1273,Name!$B:$F,2,FALSE)</f>
        <v>IT Support</v>
      </c>
      <c r="AD1273" s="10" t="str">
        <f>VLOOKUP(Data!$AB1273,Name!$B:$F,3,FALSE)</f>
        <v>Point IT</v>
      </c>
      <c r="AE1273" s="10" t="str">
        <f>VLOOKUP(Data!$AB1273,Name!$B:$F,4,FALSE)</f>
        <v>Frist tier</v>
      </c>
      <c r="AF1273" s="10" t="str">
        <f>VLOOKUP(Data!$AB1273,Name!$B:$F,5,FALSE)</f>
        <v>Frist tier</v>
      </c>
      <c r="AG1273" s="40" t="s">
        <v>47</v>
      </c>
      <c r="AH1273" s="40" t="s">
        <v>48</v>
      </c>
      <c r="AI1273" s="40" t="s">
        <v>49</v>
      </c>
      <c r="AJ1273" s="40" t="s">
        <v>4653</v>
      </c>
      <c r="AK1273" s="40" t="s">
        <v>517</v>
      </c>
      <c r="AL1273" s="46"/>
      <c r="AM1273" s="40" t="s">
        <v>39</v>
      </c>
      <c r="AN1273" s="40" t="s">
        <v>50</v>
      </c>
      <c r="AO1273" s="47">
        <v>0</v>
      </c>
      <c r="AP1273" s="41">
        <v>44834.522962962961</v>
      </c>
      <c r="AQ1273" s="48" t="s">
        <v>56</v>
      </c>
      <c r="AR1273">
        <f t="shared" si="79"/>
        <v>12</v>
      </c>
      <c r="AS1273" s="35">
        <v>0.50138888888888888</v>
      </c>
    </row>
    <row r="1274" spans="1:45" ht="24" hidden="1" customHeight="1">
      <c r="A1274" s="10" t="s">
        <v>35</v>
      </c>
      <c r="B1274" s="10" t="s">
        <v>329</v>
      </c>
      <c r="C1274" s="10"/>
      <c r="D1274" s="42">
        <v>44834.523611111108</v>
      </c>
      <c r="E1274" s="10">
        <v>2022</v>
      </c>
      <c r="F1274" s="10">
        <f t="shared" si="76"/>
        <v>9</v>
      </c>
      <c r="G1274" s="10">
        <f t="shared" si="77"/>
        <v>30</v>
      </c>
      <c r="H1274" s="50">
        <f t="shared" si="78"/>
        <v>0.52361111111111114</v>
      </c>
      <c r="I1274" s="38" t="s">
        <v>37</v>
      </c>
      <c r="J1274" s="38" t="s">
        <v>39</v>
      </c>
      <c r="K1274" s="36">
        <v>12404</v>
      </c>
      <c r="L1274" s="39">
        <v>44839.399293981478</v>
      </c>
      <c r="M1274" s="38" t="s">
        <v>38</v>
      </c>
      <c r="N1274" s="38" t="s">
        <v>39</v>
      </c>
      <c r="O1274" s="39"/>
      <c r="P1274" s="38" t="s">
        <v>40</v>
      </c>
      <c r="Q1274" s="38" t="s">
        <v>56</v>
      </c>
      <c r="R1274" s="36">
        <v>1</v>
      </c>
      <c r="S1274" s="38" t="s">
        <v>102</v>
      </c>
      <c r="T1274" s="36">
        <v>0</v>
      </c>
      <c r="U1274" s="38" t="s">
        <v>41</v>
      </c>
      <c r="V1274" s="36">
        <v>8449</v>
      </c>
      <c r="W1274" s="38" t="s">
        <v>4425</v>
      </c>
      <c r="X1274" s="38" t="s">
        <v>4426</v>
      </c>
      <c r="Y1274" s="38" t="s">
        <v>39</v>
      </c>
      <c r="Z1274" s="38" t="s">
        <v>39</v>
      </c>
      <c r="AA1274" s="39"/>
      <c r="AB1274" s="38" t="s">
        <v>614</v>
      </c>
      <c r="AC1274" s="10" t="str">
        <f>VLOOKUP(Data!$AB1274,Name!$B:$F,2,FALSE)</f>
        <v>PMO</v>
      </c>
      <c r="AD1274" s="10" t="str">
        <f>VLOOKUP(Data!$AB1274,Name!$B:$F,3,FALSE)</f>
        <v>CRA</v>
      </c>
      <c r="AE1274" s="10" t="str">
        <f>VLOOKUP(Data!$AB1274,Name!$B:$F,4,FALSE)</f>
        <v>Second tier</v>
      </c>
      <c r="AF1274" s="10" t="str">
        <f>VLOOKUP(Data!$AB1274,Name!$B:$F,5,FALSE)</f>
        <v>Second tier</v>
      </c>
      <c r="AG1274" s="38" t="s">
        <v>47</v>
      </c>
      <c r="AH1274" s="38" t="s">
        <v>160</v>
      </c>
      <c r="AI1274" s="38" t="s">
        <v>330</v>
      </c>
      <c r="AJ1274" s="38" t="s">
        <v>4654</v>
      </c>
      <c r="AK1274" s="38" t="s">
        <v>517</v>
      </c>
      <c r="AL1274" s="43"/>
      <c r="AM1274" s="38" t="s">
        <v>39</v>
      </c>
      <c r="AN1274" s="38" t="s">
        <v>53</v>
      </c>
      <c r="AO1274" s="44">
        <v>0</v>
      </c>
      <c r="AP1274" s="39">
        <v>44834.540960648148</v>
      </c>
      <c r="AQ1274" s="45" t="s">
        <v>56</v>
      </c>
      <c r="AR1274">
        <f t="shared" si="79"/>
        <v>12</v>
      </c>
      <c r="AS1274" s="35">
        <v>0.52361111111111114</v>
      </c>
    </row>
    <row r="1275" spans="1:45" ht="24" customHeight="1">
      <c r="A1275" s="10" t="s">
        <v>35</v>
      </c>
      <c r="B1275" s="10" t="s">
        <v>1527</v>
      </c>
      <c r="C1275" s="10"/>
      <c r="D1275" s="42">
        <v>44834.567361111112</v>
      </c>
      <c r="E1275" s="10">
        <v>2022</v>
      </c>
      <c r="F1275" s="10">
        <f t="shared" si="76"/>
        <v>9</v>
      </c>
      <c r="G1275" s="10">
        <f t="shared" si="77"/>
        <v>30</v>
      </c>
      <c r="H1275" s="50">
        <f t="shared" si="78"/>
        <v>0.56736111111111109</v>
      </c>
      <c r="I1275" s="40" t="s">
        <v>37</v>
      </c>
      <c r="J1275" s="40" t="s">
        <v>4655</v>
      </c>
      <c r="K1275" s="37">
        <v>12405</v>
      </c>
      <c r="L1275" s="41">
        <v>44846.567754629628</v>
      </c>
      <c r="M1275" s="40" t="s">
        <v>38</v>
      </c>
      <c r="N1275" s="40" t="s">
        <v>39</v>
      </c>
      <c r="O1275" s="41"/>
      <c r="P1275" s="40" t="s">
        <v>40</v>
      </c>
      <c r="Q1275" s="40" t="s">
        <v>56</v>
      </c>
      <c r="R1275" s="37">
        <v>1</v>
      </c>
      <c r="S1275" s="40" t="s">
        <v>453</v>
      </c>
      <c r="T1275" s="37">
        <v>0</v>
      </c>
      <c r="U1275" s="40" t="s">
        <v>56</v>
      </c>
      <c r="V1275" s="37">
        <v>6241</v>
      </c>
      <c r="W1275" s="40" t="s">
        <v>4264</v>
      </c>
      <c r="X1275" s="40" t="s">
        <v>649</v>
      </c>
      <c r="Y1275" s="40" t="s">
        <v>39</v>
      </c>
      <c r="Z1275" s="40" t="s">
        <v>39</v>
      </c>
      <c r="AA1275" s="41"/>
      <c r="AB1275" s="40" t="s">
        <v>321</v>
      </c>
      <c r="AC1275" s="10" t="str">
        <f>VLOOKUP(Data!$AB1275,Name!$B:$F,2,FALSE)</f>
        <v>Application Support</v>
      </c>
      <c r="AD1275" s="10" t="str">
        <f>VLOOKUP(Data!$AB1275,Name!$B:$F,3,FALSE)</f>
        <v>CRA</v>
      </c>
      <c r="AE1275" s="10" t="str">
        <f>VLOOKUP(Data!$AB1275,Name!$B:$F,4,FALSE)</f>
        <v>Second tier</v>
      </c>
      <c r="AF1275" s="10" t="str">
        <f>VLOOKUP(Data!$AB1275,Name!$B:$F,5,FALSE)</f>
        <v>Second tier</v>
      </c>
      <c r="AG1275" s="40" t="s">
        <v>47</v>
      </c>
      <c r="AH1275" s="40" t="s">
        <v>160</v>
      </c>
      <c r="AI1275" s="40" t="s">
        <v>455</v>
      </c>
      <c r="AJ1275" s="40" t="s">
        <v>4656</v>
      </c>
      <c r="AK1275" s="40" t="s">
        <v>599</v>
      </c>
      <c r="AL1275" s="46"/>
      <c r="AM1275" s="40" t="s">
        <v>39</v>
      </c>
      <c r="AN1275" s="40" t="s">
        <v>50</v>
      </c>
      <c r="AO1275" s="47">
        <v>0</v>
      </c>
      <c r="AP1275" s="41">
        <v>44834.587893518517</v>
      </c>
      <c r="AQ1275" s="48" t="s">
        <v>56</v>
      </c>
      <c r="AR1275">
        <f t="shared" si="79"/>
        <v>13</v>
      </c>
      <c r="AS1275" s="35">
        <v>0.56736111111111109</v>
      </c>
    </row>
    <row r="1276" spans="1:45" ht="24" hidden="1" customHeight="1">
      <c r="A1276" s="10" t="s">
        <v>35</v>
      </c>
      <c r="B1276" s="10" t="s">
        <v>737</v>
      </c>
      <c r="C1276" s="10"/>
      <c r="D1276" s="42">
        <v>44834.581944444442</v>
      </c>
      <c r="E1276" s="10">
        <v>2022</v>
      </c>
      <c r="F1276" s="10">
        <f t="shared" si="76"/>
        <v>9</v>
      </c>
      <c r="G1276" s="10">
        <f t="shared" si="77"/>
        <v>30</v>
      </c>
      <c r="H1276" s="50">
        <f t="shared" si="78"/>
        <v>0.58194444444444449</v>
      </c>
      <c r="I1276" s="38" t="s">
        <v>37</v>
      </c>
      <c r="J1276" s="38" t="s">
        <v>4657</v>
      </c>
      <c r="K1276" s="36">
        <v>12406</v>
      </c>
      <c r="L1276" s="39">
        <v>44846.582939814813</v>
      </c>
      <c r="M1276" s="38" t="s">
        <v>38</v>
      </c>
      <c r="N1276" s="38" t="s">
        <v>39</v>
      </c>
      <c r="O1276" s="39"/>
      <c r="P1276" s="38" t="s">
        <v>40</v>
      </c>
      <c r="Q1276" s="38" t="s">
        <v>56</v>
      </c>
      <c r="R1276" s="36">
        <v>1</v>
      </c>
      <c r="S1276" s="38" t="s">
        <v>738</v>
      </c>
      <c r="T1276" s="36">
        <v>0</v>
      </c>
      <c r="U1276" s="38" t="s">
        <v>56</v>
      </c>
      <c r="V1276" s="36">
        <v>6246</v>
      </c>
      <c r="W1276" s="38" t="s">
        <v>61</v>
      </c>
      <c r="X1276" s="38" t="s">
        <v>62</v>
      </c>
      <c r="Y1276" s="38" t="s">
        <v>39</v>
      </c>
      <c r="Z1276" s="38" t="s">
        <v>39</v>
      </c>
      <c r="AA1276" s="39"/>
      <c r="AB1276" s="38" t="s">
        <v>189</v>
      </c>
      <c r="AC1276" s="10" t="str">
        <f>VLOOKUP(Data!$AB1276,Name!$B:$F,2,FALSE)</f>
        <v>IT Support</v>
      </c>
      <c r="AD1276" s="10" t="str">
        <f>VLOOKUP(Data!$AB1276,Name!$B:$F,3,FALSE)</f>
        <v>CRA</v>
      </c>
      <c r="AE1276" s="10" t="str">
        <f>VLOOKUP(Data!$AB1276,Name!$B:$F,4,FALSE)</f>
        <v>Second tier</v>
      </c>
      <c r="AF1276" s="10" t="str">
        <f>VLOOKUP(Data!$AB1276,Name!$B:$F,5,FALSE)</f>
        <v>Second tier</v>
      </c>
      <c r="AG1276" s="38" t="s">
        <v>47</v>
      </c>
      <c r="AH1276" s="38" t="s">
        <v>160</v>
      </c>
      <c r="AI1276" s="38" t="s">
        <v>739</v>
      </c>
      <c r="AJ1276" s="38" t="s">
        <v>4658</v>
      </c>
      <c r="AK1276" s="38" t="s">
        <v>619</v>
      </c>
      <c r="AL1276" s="43"/>
      <c r="AM1276" s="38" t="s">
        <v>39</v>
      </c>
      <c r="AN1276" s="38" t="s">
        <v>53</v>
      </c>
      <c r="AO1276" s="44">
        <v>0</v>
      </c>
      <c r="AP1276" s="39">
        <v>44834.596828703703</v>
      </c>
      <c r="AQ1276" s="45" t="s">
        <v>56</v>
      </c>
      <c r="AR1276">
        <f t="shared" si="79"/>
        <v>13</v>
      </c>
      <c r="AS1276" s="35">
        <v>0.58194444444444449</v>
      </c>
    </row>
    <row r="1277" spans="1:45" ht="24" hidden="1" customHeight="1">
      <c r="A1277" s="10" t="s">
        <v>35</v>
      </c>
      <c r="B1277" s="10" t="s">
        <v>178</v>
      </c>
      <c r="C1277" s="42">
        <v>44834.669444444444</v>
      </c>
      <c r="D1277" s="42">
        <v>44834.603472222225</v>
      </c>
      <c r="E1277" s="10">
        <v>2022</v>
      </c>
      <c r="F1277" s="10">
        <f t="shared" si="76"/>
        <v>9</v>
      </c>
      <c r="G1277" s="10">
        <f t="shared" si="77"/>
        <v>30</v>
      </c>
      <c r="H1277" s="50">
        <f t="shared" si="78"/>
        <v>0.60347222222222219</v>
      </c>
      <c r="I1277" s="40" t="s">
        <v>37</v>
      </c>
      <c r="J1277" s="40" t="s">
        <v>603</v>
      </c>
      <c r="K1277" s="37">
        <v>12407</v>
      </c>
      <c r="L1277" s="41">
        <v>44846.62090277778</v>
      </c>
      <c r="M1277" s="40" t="s">
        <v>38</v>
      </c>
      <c r="N1277" s="40" t="s">
        <v>39</v>
      </c>
      <c r="O1277" s="41"/>
      <c r="P1277" s="40" t="s">
        <v>40</v>
      </c>
      <c r="Q1277" s="40" t="s">
        <v>56</v>
      </c>
      <c r="R1277" s="37">
        <v>1</v>
      </c>
      <c r="S1277" s="40" t="s">
        <v>73</v>
      </c>
      <c r="T1277" s="37">
        <v>0</v>
      </c>
      <c r="U1277" s="40" t="s">
        <v>56</v>
      </c>
      <c r="V1277" s="37">
        <v>8776</v>
      </c>
      <c r="W1277" s="40" t="s">
        <v>4659</v>
      </c>
      <c r="X1277" s="40" t="s">
        <v>4660</v>
      </c>
      <c r="Y1277" s="40" t="s">
        <v>45</v>
      </c>
      <c r="Z1277" s="40" t="s">
        <v>4661</v>
      </c>
      <c r="AA1277" s="41">
        <v>44834.652812499997</v>
      </c>
      <c r="AB1277" s="40" t="s">
        <v>81</v>
      </c>
      <c r="AC1277" s="10" t="str">
        <f>VLOOKUP(Data!$AB1277,Name!$B:$F,2,FALSE)</f>
        <v>IT Support</v>
      </c>
      <c r="AD1277" s="10" t="str">
        <f>VLOOKUP(Data!$AB1277,Name!$B:$F,3,FALSE)</f>
        <v>Point IT</v>
      </c>
      <c r="AE1277" s="10" t="str">
        <f>VLOOKUP(Data!$AB1277,Name!$B:$F,4,FALSE)</f>
        <v>Second tier</v>
      </c>
      <c r="AF1277" s="10" t="str">
        <f>VLOOKUP(Data!$AB1277,Name!$B:$F,5,FALSE)</f>
        <v>Onsite</v>
      </c>
      <c r="AG1277" s="40" t="s">
        <v>47</v>
      </c>
      <c r="AH1277" s="40" t="s">
        <v>48</v>
      </c>
      <c r="AI1277" s="40" t="s">
        <v>182</v>
      </c>
      <c r="AJ1277" s="40" t="s">
        <v>603</v>
      </c>
      <c r="AK1277" s="40" t="s">
        <v>1805</v>
      </c>
      <c r="AL1277" s="46"/>
      <c r="AM1277" s="40" t="s">
        <v>39</v>
      </c>
      <c r="AN1277" s="40" t="s">
        <v>53</v>
      </c>
      <c r="AO1277" s="47">
        <v>0</v>
      </c>
      <c r="AP1277" s="41">
        <v>44834.66951388889</v>
      </c>
      <c r="AQ1277" s="48" t="s">
        <v>56</v>
      </c>
      <c r="AR1277">
        <f t="shared" si="79"/>
        <v>14</v>
      </c>
      <c r="AS1277" s="35">
        <v>0.60347222222222219</v>
      </c>
    </row>
    <row r="1278" spans="1:45" ht="24" hidden="1" customHeight="1">
      <c r="A1278" s="10" t="s">
        <v>35</v>
      </c>
      <c r="B1278" s="10" t="s">
        <v>36</v>
      </c>
      <c r="C1278" s="42">
        <v>44834.690972222219</v>
      </c>
      <c r="D1278" s="42">
        <v>44834.627083333333</v>
      </c>
      <c r="E1278" s="10">
        <v>2022</v>
      </c>
      <c r="F1278" s="10">
        <f t="shared" si="76"/>
        <v>9</v>
      </c>
      <c r="G1278" s="10">
        <f t="shared" si="77"/>
        <v>30</v>
      </c>
      <c r="H1278" s="50">
        <f t="shared" si="78"/>
        <v>0.62708333333333333</v>
      </c>
      <c r="I1278" s="38" t="s">
        <v>37</v>
      </c>
      <c r="J1278" s="38" t="s">
        <v>4662</v>
      </c>
      <c r="K1278" s="36">
        <v>12408</v>
      </c>
      <c r="L1278" s="39">
        <v>44846.630462962959</v>
      </c>
      <c r="M1278" s="38" t="s">
        <v>38</v>
      </c>
      <c r="N1278" s="38" t="s">
        <v>39</v>
      </c>
      <c r="O1278" s="39"/>
      <c r="P1278" s="38" t="s">
        <v>40</v>
      </c>
      <c r="Q1278" s="38" t="s">
        <v>56</v>
      </c>
      <c r="R1278" s="36">
        <v>1</v>
      </c>
      <c r="S1278" s="38" t="s">
        <v>42</v>
      </c>
      <c r="T1278" s="36">
        <v>0</v>
      </c>
      <c r="U1278" s="38" t="s">
        <v>56</v>
      </c>
      <c r="V1278" s="36">
        <v>6165</v>
      </c>
      <c r="W1278" s="38" t="s">
        <v>4663</v>
      </c>
      <c r="X1278" s="38" t="s">
        <v>4664</v>
      </c>
      <c r="Y1278" s="38" t="s">
        <v>45</v>
      </c>
      <c r="Z1278" s="38" t="s">
        <v>4665</v>
      </c>
      <c r="AA1278" s="39">
        <v>44834.688622685186</v>
      </c>
      <c r="AB1278" s="38" t="s">
        <v>67</v>
      </c>
      <c r="AC1278" s="10" t="str">
        <f>VLOOKUP(Data!$AB1278,Name!$B:$F,2,FALSE)</f>
        <v>IT Support</v>
      </c>
      <c r="AD1278" s="10" t="str">
        <f>VLOOKUP(Data!$AB1278,Name!$B:$F,3,FALSE)</f>
        <v>Point IT</v>
      </c>
      <c r="AE1278" s="10" t="str">
        <f>VLOOKUP(Data!$AB1278,Name!$B:$F,4,FALSE)</f>
        <v>Second tier</v>
      </c>
      <c r="AF1278" s="10" t="str">
        <f>VLOOKUP(Data!$AB1278,Name!$B:$F,5,FALSE)</f>
        <v>Onsite</v>
      </c>
      <c r="AG1278" s="38" t="s">
        <v>47</v>
      </c>
      <c r="AH1278" s="38" t="s">
        <v>48</v>
      </c>
      <c r="AI1278" s="38" t="s">
        <v>234</v>
      </c>
      <c r="AJ1278" s="38" t="s">
        <v>1075</v>
      </c>
      <c r="AK1278" s="38" t="s">
        <v>4666</v>
      </c>
      <c r="AL1278" s="43"/>
      <c r="AM1278" s="38" t="s">
        <v>39</v>
      </c>
      <c r="AN1278" s="38" t="s">
        <v>50</v>
      </c>
      <c r="AO1278" s="44">
        <v>0</v>
      </c>
      <c r="AP1278" s="39">
        <v>44834.691574074073</v>
      </c>
      <c r="AQ1278" s="45" t="s">
        <v>56</v>
      </c>
      <c r="AR1278">
        <f t="shared" si="79"/>
        <v>15</v>
      </c>
      <c r="AS1278" s="35">
        <v>0.62708333333333333</v>
      </c>
    </row>
    <row r="1279" spans="1:45" ht="24" hidden="1" customHeight="1">
      <c r="A1279" s="10" t="s">
        <v>35</v>
      </c>
      <c r="B1279" s="10" t="s">
        <v>178</v>
      </c>
      <c r="C1279" s="42">
        <v>44834.670138888891</v>
      </c>
      <c r="D1279" s="42">
        <v>44834.644444444442</v>
      </c>
      <c r="E1279" s="10">
        <v>2022</v>
      </c>
      <c r="F1279" s="10">
        <f t="shared" si="76"/>
        <v>9</v>
      </c>
      <c r="G1279" s="10">
        <f t="shared" si="77"/>
        <v>30</v>
      </c>
      <c r="H1279" s="50">
        <f t="shared" si="78"/>
        <v>0.64444444444444449</v>
      </c>
      <c r="I1279" s="40" t="s">
        <v>37</v>
      </c>
      <c r="J1279" s="40" t="s">
        <v>4667</v>
      </c>
      <c r="K1279" s="37">
        <v>12409</v>
      </c>
      <c r="L1279" s="41">
        <v>44846.64638888889</v>
      </c>
      <c r="M1279" s="40" t="s">
        <v>38</v>
      </c>
      <c r="N1279" s="40" t="s">
        <v>39</v>
      </c>
      <c r="O1279" s="41"/>
      <c r="P1279" s="40" t="s">
        <v>40</v>
      </c>
      <c r="Q1279" s="40" t="s">
        <v>56</v>
      </c>
      <c r="R1279" s="37">
        <v>1</v>
      </c>
      <c r="S1279" s="40" t="s">
        <v>54</v>
      </c>
      <c r="T1279" s="37">
        <v>0</v>
      </c>
      <c r="U1279" s="40" t="s">
        <v>56</v>
      </c>
      <c r="V1279" s="37">
        <v>8888</v>
      </c>
      <c r="W1279" s="40" t="s">
        <v>968</v>
      </c>
      <c r="X1279" s="40" t="s">
        <v>177</v>
      </c>
      <c r="Y1279" s="40" t="s">
        <v>45</v>
      </c>
      <c r="Z1279" s="40" t="s">
        <v>4668</v>
      </c>
      <c r="AA1279" s="41">
        <v>44834.669606481482</v>
      </c>
      <c r="AB1279" s="40" t="s">
        <v>89</v>
      </c>
      <c r="AC1279" s="10" t="str">
        <f>VLOOKUP(Data!$AB1279,Name!$B:$F,2,FALSE)</f>
        <v>IT Support</v>
      </c>
      <c r="AD1279" s="10" t="str">
        <f>VLOOKUP(Data!$AB1279,Name!$B:$F,3,FALSE)</f>
        <v>Point IT</v>
      </c>
      <c r="AE1279" s="10" t="str">
        <f>VLOOKUP(Data!$AB1279,Name!$B:$F,4,FALSE)</f>
        <v>Second tier</v>
      </c>
      <c r="AF1279" s="10" t="str">
        <f>VLOOKUP(Data!$AB1279,Name!$B:$F,5,FALSE)</f>
        <v>Onsite</v>
      </c>
      <c r="AG1279" s="40" t="s">
        <v>52</v>
      </c>
      <c r="AH1279" s="40" t="s">
        <v>48</v>
      </c>
      <c r="AI1279" s="40" t="s">
        <v>182</v>
      </c>
      <c r="AJ1279" s="40" t="s">
        <v>3505</v>
      </c>
      <c r="AK1279" s="40" t="s">
        <v>538</v>
      </c>
      <c r="AL1279" s="46"/>
      <c r="AM1279" s="40" t="s">
        <v>39</v>
      </c>
      <c r="AN1279" s="40" t="s">
        <v>53</v>
      </c>
      <c r="AO1279" s="47">
        <v>0</v>
      </c>
      <c r="AP1279" s="41">
        <v>44834.670694444445</v>
      </c>
      <c r="AQ1279" s="48" t="s">
        <v>56</v>
      </c>
      <c r="AR1279">
        <f t="shared" si="79"/>
        <v>15</v>
      </c>
      <c r="AS1279" s="35">
        <v>0.64444444444444449</v>
      </c>
    </row>
    <row r="1280" spans="1:45" ht="24" hidden="1" customHeight="1">
      <c r="A1280" s="10" t="s">
        <v>35</v>
      </c>
      <c r="B1280" s="10" t="s">
        <v>178</v>
      </c>
      <c r="C1280" s="42">
        <v>44834.67083333333</v>
      </c>
      <c r="D1280" s="42">
        <v>44834.645138888889</v>
      </c>
      <c r="E1280" s="10">
        <v>2022</v>
      </c>
      <c r="F1280" s="10">
        <f t="shared" si="76"/>
        <v>9</v>
      </c>
      <c r="G1280" s="10">
        <f t="shared" si="77"/>
        <v>30</v>
      </c>
      <c r="H1280" s="50">
        <f t="shared" si="78"/>
        <v>0.64513888888888882</v>
      </c>
      <c r="I1280" s="38" t="s">
        <v>37</v>
      </c>
      <c r="J1280" s="38" t="s">
        <v>4669</v>
      </c>
      <c r="K1280" s="36">
        <v>12410</v>
      </c>
      <c r="L1280" s="39">
        <v>44846.647812499999</v>
      </c>
      <c r="M1280" s="38" t="s">
        <v>38</v>
      </c>
      <c r="N1280" s="38" t="s">
        <v>39</v>
      </c>
      <c r="O1280" s="39"/>
      <c r="P1280" s="38" t="s">
        <v>40</v>
      </c>
      <c r="Q1280" s="38" t="s">
        <v>56</v>
      </c>
      <c r="R1280" s="36">
        <v>1</v>
      </c>
      <c r="S1280" s="38" t="s">
        <v>54</v>
      </c>
      <c r="T1280" s="36">
        <v>0</v>
      </c>
      <c r="U1280" s="38" t="s">
        <v>56</v>
      </c>
      <c r="V1280" s="36">
        <v>8888</v>
      </c>
      <c r="W1280" s="38" t="s">
        <v>968</v>
      </c>
      <c r="X1280" s="38" t="s">
        <v>177</v>
      </c>
      <c r="Y1280" s="38" t="s">
        <v>45</v>
      </c>
      <c r="Z1280" s="38" t="s">
        <v>4670</v>
      </c>
      <c r="AA1280" s="39">
        <v>44834.669745370367</v>
      </c>
      <c r="AB1280" s="38" t="s">
        <v>89</v>
      </c>
      <c r="AC1280" s="10" t="str">
        <f>VLOOKUP(Data!$AB1280,Name!$B:$F,2,FALSE)</f>
        <v>IT Support</v>
      </c>
      <c r="AD1280" s="10" t="str">
        <f>VLOOKUP(Data!$AB1280,Name!$B:$F,3,FALSE)</f>
        <v>Point IT</v>
      </c>
      <c r="AE1280" s="10" t="str">
        <f>VLOOKUP(Data!$AB1280,Name!$B:$F,4,FALSE)</f>
        <v>Second tier</v>
      </c>
      <c r="AF1280" s="10" t="str">
        <f>VLOOKUP(Data!$AB1280,Name!$B:$F,5,FALSE)</f>
        <v>Onsite</v>
      </c>
      <c r="AG1280" s="38" t="s">
        <v>52</v>
      </c>
      <c r="AH1280" s="38" t="s">
        <v>48</v>
      </c>
      <c r="AI1280" s="38" t="s">
        <v>182</v>
      </c>
      <c r="AJ1280" s="38" t="s">
        <v>3505</v>
      </c>
      <c r="AK1280" s="38" t="s">
        <v>538</v>
      </c>
      <c r="AL1280" s="43"/>
      <c r="AM1280" s="38" t="s">
        <v>39</v>
      </c>
      <c r="AN1280" s="38" t="s">
        <v>53</v>
      </c>
      <c r="AO1280" s="44">
        <v>0</v>
      </c>
      <c r="AP1280" s="39">
        <v>44834.671423611115</v>
      </c>
      <c r="AQ1280" s="45" t="s">
        <v>56</v>
      </c>
      <c r="AR1280">
        <f t="shared" si="79"/>
        <v>15</v>
      </c>
      <c r="AS1280" s="35">
        <v>0.64513888888888882</v>
      </c>
    </row>
    <row r="1281" spans="1:45" ht="24" hidden="1" customHeight="1">
      <c r="A1281" s="10" t="s">
        <v>35</v>
      </c>
      <c r="B1281" s="10" t="s">
        <v>178</v>
      </c>
      <c r="C1281" s="42">
        <v>44834.67083333333</v>
      </c>
      <c r="D1281" s="42">
        <v>44834.645833333336</v>
      </c>
      <c r="E1281" s="10">
        <v>2022</v>
      </c>
      <c r="F1281" s="10">
        <f t="shared" si="76"/>
        <v>9</v>
      </c>
      <c r="G1281" s="10">
        <f t="shared" si="77"/>
        <v>30</v>
      </c>
      <c r="H1281" s="50">
        <f t="shared" si="78"/>
        <v>0.64583333333333337</v>
      </c>
      <c r="I1281" s="40" t="s">
        <v>37</v>
      </c>
      <c r="J1281" s="40" t="s">
        <v>4671</v>
      </c>
      <c r="K1281" s="37">
        <v>12411</v>
      </c>
      <c r="L1281" s="41">
        <v>44846.647858796299</v>
      </c>
      <c r="M1281" s="40" t="s">
        <v>38</v>
      </c>
      <c r="N1281" s="40" t="s">
        <v>39</v>
      </c>
      <c r="O1281" s="41"/>
      <c r="P1281" s="40" t="s">
        <v>40</v>
      </c>
      <c r="Q1281" s="40" t="s">
        <v>56</v>
      </c>
      <c r="R1281" s="37">
        <v>1</v>
      </c>
      <c r="S1281" s="40" t="s">
        <v>54</v>
      </c>
      <c r="T1281" s="37">
        <v>0</v>
      </c>
      <c r="U1281" s="40" t="s">
        <v>56</v>
      </c>
      <c r="V1281" s="37">
        <v>8888</v>
      </c>
      <c r="W1281" s="40" t="s">
        <v>968</v>
      </c>
      <c r="X1281" s="40" t="s">
        <v>177</v>
      </c>
      <c r="Y1281" s="40" t="s">
        <v>45</v>
      </c>
      <c r="Z1281" s="40" t="s">
        <v>4672</v>
      </c>
      <c r="AA1281" s="41">
        <v>44834.670034722221</v>
      </c>
      <c r="AB1281" s="40" t="s">
        <v>89</v>
      </c>
      <c r="AC1281" s="10" t="str">
        <f>VLOOKUP(Data!$AB1281,Name!$B:$F,2,FALSE)</f>
        <v>IT Support</v>
      </c>
      <c r="AD1281" s="10" t="str">
        <f>VLOOKUP(Data!$AB1281,Name!$B:$F,3,FALSE)</f>
        <v>Point IT</v>
      </c>
      <c r="AE1281" s="10" t="str">
        <f>VLOOKUP(Data!$AB1281,Name!$B:$F,4,FALSE)</f>
        <v>Second tier</v>
      </c>
      <c r="AF1281" s="10" t="str">
        <f>VLOOKUP(Data!$AB1281,Name!$B:$F,5,FALSE)</f>
        <v>Onsite</v>
      </c>
      <c r="AG1281" s="40" t="s">
        <v>52</v>
      </c>
      <c r="AH1281" s="40" t="s">
        <v>48</v>
      </c>
      <c r="AI1281" s="40" t="s">
        <v>182</v>
      </c>
      <c r="AJ1281" s="40" t="s">
        <v>3505</v>
      </c>
      <c r="AK1281" s="40" t="s">
        <v>538</v>
      </c>
      <c r="AL1281" s="46"/>
      <c r="AM1281" s="40" t="s">
        <v>39</v>
      </c>
      <c r="AN1281" s="40" t="s">
        <v>53</v>
      </c>
      <c r="AO1281" s="47">
        <v>0</v>
      </c>
      <c r="AP1281" s="41">
        <v>44834.671469907407</v>
      </c>
      <c r="AQ1281" s="48" t="s">
        <v>56</v>
      </c>
      <c r="AR1281">
        <f t="shared" si="79"/>
        <v>15</v>
      </c>
      <c r="AS1281" s="35">
        <v>0.64583333333333337</v>
      </c>
    </row>
    <row r="1282" spans="1:45" ht="24" hidden="1" customHeight="1">
      <c r="A1282" s="10" t="s">
        <v>35</v>
      </c>
      <c r="B1282" s="10" t="s">
        <v>36</v>
      </c>
      <c r="C1282" s="42">
        <v>44834.679861111108</v>
      </c>
      <c r="D1282" s="42">
        <v>44834.646527777775</v>
      </c>
      <c r="E1282" s="10">
        <v>2022</v>
      </c>
      <c r="F1282" s="10">
        <f t="shared" si="76"/>
        <v>9</v>
      </c>
      <c r="G1282" s="10">
        <f t="shared" si="77"/>
        <v>30</v>
      </c>
      <c r="H1282" s="50">
        <f t="shared" si="78"/>
        <v>0.64652777777777781</v>
      </c>
      <c r="I1282" s="38" t="s">
        <v>37</v>
      </c>
      <c r="J1282" s="38" t="s">
        <v>4673</v>
      </c>
      <c r="K1282" s="36">
        <v>12412</v>
      </c>
      <c r="L1282" s="39">
        <v>44846.647812499999</v>
      </c>
      <c r="M1282" s="38" t="s">
        <v>38</v>
      </c>
      <c r="N1282" s="38" t="s">
        <v>39</v>
      </c>
      <c r="O1282" s="39"/>
      <c r="P1282" s="38" t="s">
        <v>40</v>
      </c>
      <c r="Q1282" s="38" t="s">
        <v>56</v>
      </c>
      <c r="R1282" s="36">
        <v>1</v>
      </c>
      <c r="S1282" s="38" t="s">
        <v>127</v>
      </c>
      <c r="T1282" s="36">
        <v>0</v>
      </c>
      <c r="U1282" s="38" t="s">
        <v>56</v>
      </c>
      <c r="V1282" s="36">
        <v>6167</v>
      </c>
      <c r="W1282" s="38" t="s">
        <v>100</v>
      </c>
      <c r="X1282" s="38" t="s">
        <v>101</v>
      </c>
      <c r="Y1282" s="38" t="s">
        <v>45</v>
      </c>
      <c r="Z1282" s="38" t="s">
        <v>4674</v>
      </c>
      <c r="AA1282" s="39">
        <v>44834.679849537039</v>
      </c>
      <c r="AB1282" s="38" t="s">
        <v>58</v>
      </c>
      <c r="AC1282" s="10" t="str">
        <f>VLOOKUP(Data!$AB1282,Name!$B:$F,2,FALSE)</f>
        <v>IT Support</v>
      </c>
      <c r="AD1282" s="10" t="str">
        <f>VLOOKUP(Data!$AB1282,Name!$B:$F,3,FALSE)</f>
        <v>Point IT</v>
      </c>
      <c r="AE1282" s="10" t="str">
        <f>VLOOKUP(Data!$AB1282,Name!$B:$F,4,FALSE)</f>
        <v>Second tier</v>
      </c>
      <c r="AF1282" s="10" t="str">
        <f>VLOOKUP(Data!$AB1282,Name!$B:$F,5,FALSE)</f>
        <v>Onsite</v>
      </c>
      <c r="AG1282" s="38" t="s">
        <v>47</v>
      </c>
      <c r="AH1282" s="38" t="s">
        <v>48</v>
      </c>
      <c r="AI1282" s="38" t="s">
        <v>179</v>
      </c>
      <c r="AJ1282" s="38" t="s">
        <v>269</v>
      </c>
      <c r="AK1282" s="38" t="s">
        <v>688</v>
      </c>
      <c r="AL1282" s="43"/>
      <c r="AM1282" s="38" t="s">
        <v>39</v>
      </c>
      <c r="AN1282" s="38" t="s">
        <v>50</v>
      </c>
      <c r="AO1282" s="44">
        <v>0</v>
      </c>
      <c r="AP1282" s="39">
        <v>44834.680451388886</v>
      </c>
      <c r="AQ1282" s="45" t="s">
        <v>56</v>
      </c>
      <c r="AR1282">
        <f t="shared" si="79"/>
        <v>15</v>
      </c>
      <c r="AS1282" s="35">
        <v>0.64652777777777781</v>
      </c>
    </row>
    <row r="1283" spans="1:45" ht="24" customHeight="1">
      <c r="A1283" s="10"/>
      <c r="B1283" s="10"/>
      <c r="C1283" s="10"/>
      <c r="D1283" s="10"/>
      <c r="E1283" s="10"/>
      <c r="F1283" s="10"/>
      <c r="G1283" s="10"/>
      <c r="H1283" s="5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</row>
    <row r="1284" spans="1:45" ht="24" customHeight="1">
      <c r="A1284" s="10"/>
      <c r="B1284" s="10"/>
      <c r="C1284" s="10"/>
      <c r="D1284" s="10"/>
      <c r="E1284" s="10"/>
      <c r="F1284" s="10"/>
      <c r="G1284" s="10"/>
      <c r="H1284" s="5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</row>
    <row r="1285" spans="1:45" ht="24" customHeight="1">
      <c r="A1285" s="10"/>
      <c r="B1285" s="10"/>
      <c r="C1285" s="10"/>
      <c r="D1285" s="10"/>
      <c r="E1285" s="10"/>
      <c r="F1285" s="10"/>
      <c r="G1285" s="10"/>
      <c r="H1285" s="5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</row>
    <row r="1286" spans="1:45" ht="24" customHeight="1">
      <c r="A1286" s="10"/>
      <c r="B1286" s="10"/>
      <c r="C1286" s="10"/>
      <c r="D1286" s="10"/>
      <c r="E1286" s="10"/>
      <c r="F1286" s="10"/>
      <c r="G1286" s="10"/>
      <c r="H1286" s="5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</row>
    <row r="1287" spans="1:45" ht="24" customHeight="1">
      <c r="A1287" s="10"/>
      <c r="B1287" s="10"/>
      <c r="C1287" s="10"/>
      <c r="D1287" s="10"/>
      <c r="E1287" s="10"/>
      <c r="F1287" s="10"/>
      <c r="G1287" s="10"/>
      <c r="H1287" s="5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</row>
    <row r="1288" spans="1:45" ht="24" customHeight="1">
      <c r="A1288" s="10"/>
      <c r="B1288" s="10"/>
      <c r="C1288" s="10"/>
      <c r="D1288" s="10"/>
      <c r="E1288" s="10"/>
      <c r="F1288" s="10"/>
      <c r="G1288" s="10"/>
      <c r="H1288" s="5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</row>
    <row r="1289" spans="1:45" ht="24" customHeight="1">
      <c r="A1289" s="10"/>
      <c r="B1289" s="10"/>
      <c r="C1289" s="10"/>
      <c r="D1289" s="10"/>
      <c r="E1289" s="10"/>
      <c r="F1289" s="10"/>
      <c r="G1289" s="10"/>
      <c r="H1289" s="5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</row>
    <row r="1290" spans="1:45" ht="24" customHeight="1">
      <c r="A1290" s="10"/>
      <c r="B1290" s="10"/>
      <c r="C1290" s="10"/>
      <c r="D1290" s="10"/>
      <c r="E1290" s="10"/>
      <c r="F1290" s="10"/>
      <c r="G1290" s="10"/>
      <c r="H1290" s="5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</row>
    <row r="1291" spans="1:45" ht="24" customHeight="1">
      <c r="A1291" s="10"/>
      <c r="B1291" s="10"/>
      <c r="C1291" s="10"/>
      <c r="D1291" s="10"/>
      <c r="E1291" s="10"/>
      <c r="F1291" s="10"/>
      <c r="G1291" s="10"/>
      <c r="H1291" s="5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</row>
    <row r="1292" spans="1:45" ht="24" customHeight="1">
      <c r="A1292" s="10"/>
      <c r="B1292" s="10"/>
      <c r="C1292" s="10"/>
      <c r="D1292" s="10"/>
      <c r="E1292" s="10"/>
      <c r="F1292" s="10"/>
      <c r="G1292" s="10"/>
      <c r="H1292" s="5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</row>
    <row r="1293" spans="1:45" ht="24" customHeight="1">
      <c r="A1293" s="10"/>
      <c r="B1293" s="10"/>
      <c r="C1293" s="10"/>
      <c r="D1293" s="10"/>
      <c r="E1293" s="10"/>
      <c r="F1293" s="10"/>
      <c r="G1293" s="10"/>
      <c r="H1293" s="5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</row>
    <row r="1294" spans="1:45" ht="24" customHeight="1">
      <c r="A1294" s="10"/>
      <c r="B1294" s="10"/>
      <c r="C1294" s="10"/>
      <c r="D1294" s="10"/>
      <c r="E1294" s="10"/>
      <c r="F1294" s="10"/>
      <c r="G1294" s="10"/>
      <c r="H1294" s="5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</row>
    <row r="1295" spans="1:45" ht="24" customHeight="1">
      <c r="A1295" s="10"/>
      <c r="B1295" s="10"/>
      <c r="C1295" s="10"/>
      <c r="D1295" s="10"/>
      <c r="E1295" s="10"/>
      <c r="F1295" s="10"/>
      <c r="G1295" s="10"/>
      <c r="H1295" s="5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</row>
    <row r="1296" spans="1:45" ht="24" customHeight="1">
      <c r="A1296" s="10"/>
      <c r="B1296" s="10"/>
      <c r="C1296" s="10"/>
      <c r="D1296" s="10"/>
      <c r="E1296" s="10"/>
      <c r="F1296" s="10"/>
      <c r="G1296" s="10"/>
      <c r="H1296" s="5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</row>
    <row r="1297" spans="1:43" ht="24" customHeight="1">
      <c r="A1297" s="10"/>
      <c r="B1297" s="10"/>
      <c r="C1297" s="10"/>
      <c r="D1297" s="10"/>
      <c r="E1297" s="10"/>
      <c r="F1297" s="10"/>
      <c r="G1297" s="10"/>
      <c r="H1297" s="5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</row>
    <row r="1298" spans="1:43" ht="24" customHeight="1">
      <c r="A1298" s="10"/>
      <c r="B1298" s="10"/>
      <c r="C1298" s="10"/>
      <c r="D1298" s="10"/>
      <c r="E1298" s="10"/>
      <c r="F1298" s="10"/>
      <c r="G1298" s="10"/>
      <c r="H1298" s="5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</row>
    <row r="1299" spans="1:43" ht="24" customHeight="1">
      <c r="A1299" s="10"/>
      <c r="B1299" s="10"/>
      <c r="C1299" s="10"/>
      <c r="D1299" s="10"/>
      <c r="E1299" s="10"/>
      <c r="F1299" s="10"/>
      <c r="G1299" s="10"/>
      <c r="H1299" s="5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</row>
    <row r="1300" spans="1:43" ht="24" customHeight="1">
      <c r="A1300" s="10"/>
      <c r="B1300" s="10"/>
      <c r="C1300" s="10"/>
      <c r="D1300" s="10"/>
      <c r="E1300" s="10"/>
      <c r="F1300" s="10"/>
      <c r="G1300" s="10"/>
      <c r="H1300" s="5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</row>
    <row r="1301" spans="1:43" ht="24" customHeight="1">
      <c r="A1301" s="10"/>
      <c r="B1301" s="10"/>
      <c r="C1301" s="10"/>
      <c r="D1301" s="10"/>
      <c r="E1301" s="10"/>
      <c r="F1301" s="10"/>
      <c r="G1301" s="10"/>
      <c r="H1301" s="5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</row>
    <row r="1302" spans="1:43" ht="24" customHeight="1">
      <c r="A1302" s="10"/>
      <c r="B1302" s="10"/>
      <c r="C1302" s="10"/>
      <c r="D1302" s="10"/>
      <c r="E1302" s="10"/>
      <c r="F1302" s="10"/>
      <c r="G1302" s="10"/>
      <c r="H1302" s="5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</row>
    <row r="1303" spans="1:43" ht="24" customHeight="1">
      <c r="A1303" s="10"/>
      <c r="B1303" s="10"/>
      <c r="C1303" s="10"/>
      <c r="D1303" s="10"/>
      <c r="E1303" s="10"/>
      <c r="F1303" s="10"/>
      <c r="G1303" s="10"/>
      <c r="H1303" s="5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</row>
    <row r="1304" spans="1:43" ht="24" customHeight="1">
      <c r="A1304" s="10"/>
      <c r="B1304" s="10"/>
      <c r="C1304" s="10"/>
      <c r="D1304" s="10"/>
      <c r="E1304" s="10"/>
      <c r="F1304" s="10"/>
      <c r="G1304" s="10"/>
      <c r="H1304" s="5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</row>
    <row r="1305" spans="1:43" ht="24" customHeight="1">
      <c r="A1305" s="10"/>
      <c r="B1305" s="10"/>
      <c r="C1305" s="10"/>
      <c r="D1305" s="10"/>
      <c r="E1305" s="10"/>
      <c r="F1305" s="10"/>
      <c r="G1305" s="10"/>
      <c r="H1305" s="5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</row>
    <row r="1306" spans="1:43" ht="24" customHeight="1">
      <c r="A1306" s="10"/>
      <c r="B1306" s="10"/>
      <c r="C1306" s="10"/>
      <c r="D1306" s="10"/>
      <c r="E1306" s="10"/>
      <c r="F1306" s="10"/>
      <c r="G1306" s="10"/>
      <c r="H1306" s="5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</row>
    <row r="1307" spans="1:43" ht="24" customHeight="1">
      <c r="A1307" s="10"/>
      <c r="B1307" s="10"/>
      <c r="C1307" s="10"/>
      <c r="D1307" s="10"/>
      <c r="E1307" s="10"/>
      <c r="F1307" s="10"/>
      <c r="G1307" s="10"/>
      <c r="H1307" s="5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</row>
    <row r="1308" spans="1:43" ht="24" customHeight="1">
      <c r="A1308" s="10"/>
      <c r="B1308" s="10"/>
      <c r="C1308" s="10"/>
      <c r="D1308" s="10"/>
      <c r="E1308" s="10"/>
      <c r="F1308" s="10"/>
      <c r="G1308" s="10"/>
      <c r="H1308" s="5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</row>
    <row r="1309" spans="1:43" ht="24" customHeight="1">
      <c r="A1309" s="10"/>
      <c r="B1309" s="10"/>
      <c r="C1309" s="10"/>
      <c r="D1309" s="10"/>
      <c r="E1309" s="10"/>
      <c r="F1309" s="10"/>
      <c r="G1309" s="10"/>
      <c r="H1309" s="5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</row>
    <row r="1310" spans="1:43" ht="24" customHeight="1">
      <c r="A1310" s="10"/>
      <c r="B1310" s="10"/>
      <c r="C1310" s="10"/>
      <c r="D1310" s="10"/>
      <c r="E1310" s="10"/>
      <c r="F1310" s="10"/>
      <c r="G1310" s="10"/>
      <c r="H1310" s="5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</row>
    <row r="1311" spans="1:43" ht="24" customHeight="1">
      <c r="A1311" s="10"/>
      <c r="B1311" s="10"/>
      <c r="C1311" s="10"/>
      <c r="D1311" s="10"/>
      <c r="E1311" s="10"/>
      <c r="F1311" s="10"/>
      <c r="G1311" s="10"/>
      <c r="H1311" s="5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</row>
    <row r="1312" spans="1:43" ht="24" customHeight="1">
      <c r="A1312" s="10"/>
      <c r="B1312" s="10"/>
      <c r="C1312" s="10"/>
      <c r="D1312" s="10"/>
      <c r="E1312" s="10"/>
      <c r="F1312" s="10"/>
      <c r="G1312" s="10"/>
      <c r="H1312" s="5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</row>
    <row r="1313" spans="1:43" ht="24" customHeight="1">
      <c r="A1313" s="10"/>
      <c r="B1313" s="10"/>
      <c r="C1313" s="10"/>
      <c r="D1313" s="10"/>
      <c r="E1313" s="10"/>
      <c r="F1313" s="10"/>
      <c r="G1313" s="10"/>
      <c r="H1313" s="5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</row>
    <row r="1314" spans="1:43" ht="24" customHeight="1">
      <c r="A1314" s="10"/>
      <c r="B1314" s="10"/>
      <c r="C1314" s="10"/>
      <c r="D1314" s="10"/>
      <c r="E1314" s="10"/>
      <c r="F1314" s="10"/>
      <c r="G1314" s="10"/>
      <c r="H1314" s="5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</row>
    <row r="1315" spans="1:43" ht="24" customHeight="1">
      <c r="A1315" s="10"/>
      <c r="B1315" s="10"/>
      <c r="C1315" s="10"/>
      <c r="D1315" s="10"/>
      <c r="E1315" s="10"/>
      <c r="F1315" s="10"/>
      <c r="G1315" s="10"/>
      <c r="H1315" s="5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</row>
    <row r="1316" spans="1:43" ht="24" customHeight="1">
      <c r="A1316" s="10"/>
      <c r="B1316" s="10"/>
      <c r="C1316" s="10"/>
      <c r="D1316" s="10"/>
      <c r="E1316" s="10"/>
      <c r="F1316" s="10"/>
      <c r="G1316" s="10"/>
      <c r="H1316" s="5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</row>
    <row r="1317" spans="1:43" ht="24" customHeight="1">
      <c r="A1317" s="10"/>
      <c r="B1317" s="10"/>
      <c r="C1317" s="10"/>
      <c r="D1317" s="10"/>
      <c r="E1317" s="10"/>
      <c r="F1317" s="10"/>
      <c r="G1317" s="10"/>
      <c r="H1317" s="5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</row>
    <row r="1318" spans="1:43" ht="24" customHeight="1">
      <c r="A1318" s="10"/>
      <c r="B1318" s="10"/>
      <c r="C1318" s="10"/>
      <c r="D1318" s="10"/>
      <c r="E1318" s="10"/>
      <c r="F1318" s="10"/>
      <c r="G1318" s="10"/>
      <c r="H1318" s="5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</row>
    <row r="1319" spans="1:43" ht="24" customHeight="1">
      <c r="A1319" s="10"/>
      <c r="B1319" s="10"/>
      <c r="C1319" s="10"/>
      <c r="D1319" s="10"/>
      <c r="E1319" s="10"/>
      <c r="F1319" s="10"/>
      <c r="G1319" s="10"/>
      <c r="H1319" s="5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</row>
    <row r="1320" spans="1:43" ht="24" customHeight="1">
      <c r="A1320" s="10"/>
      <c r="B1320" s="10"/>
      <c r="C1320" s="10"/>
      <c r="D1320" s="10"/>
      <c r="E1320" s="10"/>
      <c r="F1320" s="10"/>
      <c r="G1320" s="10"/>
      <c r="H1320" s="5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</row>
    <row r="1321" spans="1:43" ht="24" customHeight="1">
      <c r="A1321" s="10"/>
      <c r="B1321" s="10"/>
      <c r="C1321" s="10"/>
      <c r="D1321" s="10"/>
      <c r="E1321" s="10"/>
      <c r="F1321" s="10"/>
      <c r="G1321" s="10"/>
      <c r="H1321" s="5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</row>
    <row r="1322" spans="1:43" ht="24" customHeight="1">
      <c r="A1322" s="10"/>
      <c r="B1322" s="10"/>
      <c r="C1322" s="10"/>
      <c r="D1322" s="10"/>
      <c r="E1322" s="10"/>
      <c r="F1322" s="10"/>
      <c r="G1322" s="10"/>
      <c r="H1322" s="5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</row>
    <row r="1323" spans="1:43" ht="24" customHeight="1">
      <c r="A1323" s="10"/>
      <c r="B1323" s="10"/>
      <c r="C1323" s="10"/>
      <c r="D1323" s="10"/>
      <c r="E1323" s="10"/>
      <c r="F1323" s="10"/>
      <c r="G1323" s="10"/>
      <c r="H1323" s="5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</row>
    <row r="1324" spans="1:43" ht="24" customHeight="1">
      <c r="A1324" s="10"/>
      <c r="B1324" s="10"/>
      <c r="C1324" s="10"/>
      <c r="D1324" s="10"/>
      <c r="E1324" s="10"/>
      <c r="F1324" s="10"/>
      <c r="G1324" s="10"/>
      <c r="H1324" s="5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</row>
    <row r="1325" spans="1:43" ht="24" customHeight="1">
      <c r="A1325" s="10"/>
      <c r="B1325" s="10"/>
      <c r="C1325" s="10"/>
      <c r="D1325" s="10"/>
      <c r="E1325" s="10"/>
      <c r="F1325" s="10"/>
      <c r="G1325" s="10"/>
      <c r="H1325" s="5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</row>
    <row r="1326" spans="1:43" ht="24" customHeight="1">
      <c r="A1326" s="10"/>
      <c r="B1326" s="10"/>
      <c r="C1326" s="10"/>
      <c r="D1326" s="10"/>
      <c r="E1326" s="10"/>
      <c r="F1326" s="10"/>
      <c r="G1326" s="10"/>
      <c r="H1326" s="5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</row>
    <row r="1327" spans="1:43" ht="24" customHeight="1">
      <c r="A1327" s="10"/>
      <c r="B1327" s="10"/>
      <c r="C1327" s="10"/>
      <c r="D1327" s="10"/>
      <c r="E1327" s="10"/>
      <c r="F1327" s="10"/>
      <c r="G1327" s="10"/>
      <c r="H1327" s="5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</row>
    <row r="1328" spans="1:43" ht="24" customHeight="1">
      <c r="A1328" s="10"/>
      <c r="B1328" s="10"/>
      <c r="C1328" s="10"/>
      <c r="D1328" s="10"/>
      <c r="E1328" s="10"/>
      <c r="F1328" s="10"/>
      <c r="G1328" s="10"/>
      <c r="H1328" s="5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</row>
    <row r="1329" spans="1:43" ht="24" customHeight="1">
      <c r="A1329" s="10"/>
      <c r="B1329" s="10"/>
      <c r="C1329" s="10"/>
      <c r="D1329" s="10"/>
      <c r="E1329" s="10"/>
      <c r="F1329" s="10"/>
      <c r="G1329" s="10"/>
      <c r="H1329" s="5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</row>
    <row r="1330" spans="1:43" ht="24" customHeight="1">
      <c r="A1330" s="10"/>
      <c r="B1330" s="10"/>
      <c r="C1330" s="10"/>
      <c r="D1330" s="10"/>
      <c r="E1330" s="10"/>
      <c r="F1330" s="10"/>
      <c r="G1330" s="10"/>
      <c r="H1330" s="5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</row>
    <row r="1331" spans="1:43" ht="24" customHeight="1">
      <c r="A1331" s="10"/>
      <c r="B1331" s="10"/>
      <c r="C1331" s="10"/>
      <c r="D1331" s="10"/>
      <c r="E1331" s="10"/>
      <c r="F1331" s="10"/>
      <c r="G1331" s="10"/>
      <c r="H1331" s="5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</row>
    <row r="1332" spans="1:43" ht="24" customHeight="1">
      <c r="A1332" s="10"/>
      <c r="B1332" s="10"/>
      <c r="C1332" s="10"/>
      <c r="D1332" s="10"/>
      <c r="E1332" s="10"/>
      <c r="F1332" s="10"/>
      <c r="G1332" s="10"/>
      <c r="H1332" s="5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</row>
    <row r="1333" spans="1:43" ht="24" customHeight="1">
      <c r="A1333" s="10"/>
      <c r="B1333" s="10"/>
      <c r="C1333" s="10"/>
      <c r="D1333" s="10"/>
      <c r="E1333" s="10"/>
      <c r="F1333" s="10"/>
      <c r="G1333" s="10"/>
      <c r="H1333" s="5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</row>
    <row r="1334" spans="1:43" ht="24" customHeight="1">
      <c r="A1334" s="10"/>
      <c r="B1334" s="10"/>
      <c r="C1334" s="10"/>
      <c r="D1334" s="10"/>
      <c r="E1334" s="10"/>
      <c r="F1334" s="10"/>
      <c r="G1334" s="10"/>
      <c r="H1334" s="5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</row>
    <row r="1335" spans="1:43" ht="24" customHeight="1">
      <c r="A1335" s="10"/>
      <c r="B1335" s="10"/>
      <c r="C1335" s="10"/>
      <c r="D1335" s="10"/>
      <c r="E1335" s="10"/>
      <c r="F1335" s="10"/>
      <c r="G1335" s="10"/>
      <c r="H1335" s="5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</row>
    <row r="1336" spans="1:43" ht="24" customHeight="1">
      <c r="A1336" s="10"/>
      <c r="B1336" s="10"/>
      <c r="C1336" s="10"/>
      <c r="D1336" s="10"/>
      <c r="E1336" s="10"/>
      <c r="F1336" s="10"/>
      <c r="G1336" s="10"/>
      <c r="H1336" s="5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</row>
    <row r="1337" spans="1:43" ht="24" customHeight="1">
      <c r="A1337" s="10"/>
      <c r="B1337" s="10"/>
      <c r="C1337" s="10"/>
      <c r="D1337" s="10"/>
      <c r="E1337" s="10"/>
      <c r="F1337" s="10"/>
      <c r="G1337" s="10"/>
      <c r="H1337" s="5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</row>
    <row r="1338" spans="1:43" ht="24" customHeight="1">
      <c r="A1338" s="10"/>
      <c r="B1338" s="10"/>
      <c r="C1338" s="10"/>
      <c r="D1338" s="10"/>
      <c r="E1338" s="10"/>
      <c r="F1338" s="10"/>
      <c r="G1338" s="10"/>
      <c r="H1338" s="5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</row>
    <row r="1339" spans="1:43" ht="24" customHeight="1">
      <c r="A1339" s="10"/>
      <c r="B1339" s="10"/>
      <c r="C1339" s="10"/>
      <c r="D1339" s="10"/>
      <c r="E1339" s="10"/>
      <c r="F1339" s="10"/>
      <c r="G1339" s="10"/>
      <c r="H1339" s="5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</row>
    <row r="1340" spans="1:43" ht="24" customHeight="1">
      <c r="A1340" s="10"/>
      <c r="B1340" s="10"/>
      <c r="C1340" s="10"/>
      <c r="D1340" s="10"/>
      <c r="E1340" s="10"/>
      <c r="F1340" s="10"/>
      <c r="G1340" s="10"/>
      <c r="H1340" s="5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</row>
    <row r="1341" spans="1:43" ht="24" customHeight="1">
      <c r="A1341" s="10"/>
      <c r="B1341" s="10"/>
      <c r="C1341" s="10"/>
      <c r="D1341" s="10"/>
      <c r="E1341" s="10"/>
      <c r="F1341" s="10"/>
      <c r="G1341" s="10"/>
      <c r="H1341" s="5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</row>
    <row r="1342" spans="1:43" ht="24" customHeight="1">
      <c r="A1342" s="10"/>
      <c r="B1342" s="10"/>
      <c r="C1342" s="10"/>
      <c r="D1342" s="10"/>
      <c r="E1342" s="10"/>
      <c r="F1342" s="10"/>
      <c r="G1342" s="10"/>
      <c r="H1342" s="5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</row>
    <row r="1343" spans="1:43" ht="24" customHeight="1">
      <c r="A1343" s="10"/>
      <c r="B1343" s="10"/>
      <c r="C1343" s="10"/>
      <c r="D1343" s="10"/>
      <c r="E1343" s="10"/>
      <c r="F1343" s="10"/>
      <c r="G1343" s="10"/>
      <c r="H1343" s="5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</row>
    <row r="1344" spans="1:43" ht="24" customHeight="1">
      <c r="A1344" s="10"/>
      <c r="B1344" s="10"/>
      <c r="C1344" s="10"/>
      <c r="D1344" s="10"/>
      <c r="E1344" s="10"/>
      <c r="F1344" s="10"/>
      <c r="G1344" s="10"/>
      <c r="H1344" s="5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</row>
    <row r="1345" spans="1:43" ht="24" customHeight="1">
      <c r="A1345" s="10"/>
      <c r="B1345" s="10"/>
      <c r="C1345" s="10"/>
      <c r="D1345" s="10"/>
      <c r="E1345" s="10"/>
      <c r="F1345" s="10"/>
      <c r="G1345" s="10"/>
      <c r="H1345" s="5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</row>
    <row r="1346" spans="1:43" ht="24" customHeight="1">
      <c r="A1346" s="10"/>
      <c r="B1346" s="10"/>
      <c r="C1346" s="10"/>
      <c r="D1346" s="10"/>
      <c r="E1346" s="10"/>
      <c r="F1346" s="10"/>
      <c r="G1346" s="10"/>
      <c r="H1346" s="5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</row>
    <row r="1347" spans="1:43" ht="24" customHeight="1">
      <c r="A1347" s="10"/>
      <c r="B1347" s="10"/>
      <c r="C1347" s="10"/>
      <c r="D1347" s="10"/>
      <c r="E1347" s="10"/>
      <c r="F1347" s="10"/>
      <c r="G1347" s="10"/>
      <c r="H1347" s="5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</row>
    <row r="1348" spans="1:43" ht="24" customHeight="1">
      <c r="A1348" s="10"/>
      <c r="B1348" s="10"/>
      <c r="C1348" s="10"/>
      <c r="D1348" s="10"/>
      <c r="E1348" s="10"/>
      <c r="F1348" s="10"/>
      <c r="G1348" s="10"/>
      <c r="H1348" s="5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</row>
    <row r="1349" spans="1:43" ht="24" customHeight="1">
      <c r="A1349" s="10"/>
      <c r="B1349" s="10"/>
      <c r="C1349" s="10"/>
      <c r="D1349" s="10"/>
      <c r="E1349" s="10"/>
      <c r="F1349" s="10"/>
      <c r="G1349" s="10"/>
      <c r="H1349" s="5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</row>
    <row r="1350" spans="1:43" ht="24" customHeight="1">
      <c r="A1350" s="10"/>
      <c r="B1350" s="10"/>
      <c r="C1350" s="10"/>
      <c r="D1350" s="10"/>
      <c r="E1350" s="10"/>
      <c r="F1350" s="10"/>
      <c r="G1350" s="10"/>
      <c r="H1350" s="5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</row>
    <row r="1351" spans="1:43" ht="24" customHeight="1">
      <c r="A1351" s="10"/>
      <c r="B1351" s="10"/>
      <c r="C1351" s="10"/>
      <c r="D1351" s="10"/>
      <c r="E1351" s="10"/>
      <c r="F1351" s="10"/>
      <c r="G1351" s="10"/>
      <c r="H1351" s="5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</row>
    <row r="1352" spans="1:43" ht="24" customHeight="1">
      <c r="A1352" s="10"/>
      <c r="B1352" s="10"/>
      <c r="C1352" s="10"/>
      <c r="D1352" s="10"/>
      <c r="E1352" s="10"/>
      <c r="F1352" s="10"/>
      <c r="G1352" s="10"/>
      <c r="H1352" s="5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</row>
    <row r="1353" spans="1:43" ht="24" customHeight="1">
      <c r="A1353" s="10"/>
      <c r="B1353" s="10"/>
      <c r="C1353" s="10"/>
      <c r="D1353" s="10"/>
      <c r="E1353" s="10"/>
      <c r="F1353" s="10"/>
      <c r="G1353" s="10"/>
      <c r="H1353" s="5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</row>
    <row r="1354" spans="1:43" ht="24" customHeight="1">
      <c r="A1354" s="10"/>
      <c r="B1354" s="10"/>
      <c r="C1354" s="10"/>
      <c r="D1354" s="10"/>
      <c r="E1354" s="10"/>
      <c r="F1354" s="10"/>
      <c r="G1354" s="10"/>
      <c r="H1354" s="5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</row>
    <row r="1355" spans="1:43" ht="24" customHeight="1">
      <c r="A1355" s="10"/>
      <c r="B1355" s="10"/>
      <c r="C1355" s="10"/>
      <c r="D1355" s="10"/>
      <c r="E1355" s="10"/>
      <c r="F1355" s="10"/>
      <c r="G1355" s="10"/>
      <c r="H1355" s="5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</row>
    <row r="1356" spans="1:43" ht="24" customHeight="1">
      <c r="A1356" s="10"/>
      <c r="B1356" s="10"/>
      <c r="C1356" s="10"/>
      <c r="D1356" s="10"/>
      <c r="E1356" s="10"/>
      <c r="F1356" s="10"/>
      <c r="G1356" s="10"/>
      <c r="H1356" s="5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</row>
    <row r="1357" spans="1:43" ht="24" customHeight="1">
      <c r="A1357" s="10"/>
      <c r="B1357" s="10"/>
      <c r="C1357" s="10"/>
      <c r="D1357" s="10"/>
      <c r="E1357" s="10"/>
      <c r="F1357" s="10"/>
      <c r="G1357" s="10"/>
      <c r="H1357" s="5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</row>
    <row r="1358" spans="1:43" ht="24" customHeight="1">
      <c r="A1358" s="10"/>
      <c r="B1358" s="10"/>
      <c r="C1358" s="10"/>
      <c r="D1358" s="10"/>
      <c r="E1358" s="10"/>
      <c r="F1358" s="10"/>
      <c r="G1358" s="10"/>
      <c r="H1358" s="5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</row>
    <row r="1359" spans="1:43" ht="24" customHeight="1">
      <c r="A1359" s="10"/>
      <c r="B1359" s="10"/>
      <c r="C1359" s="10"/>
      <c r="D1359" s="10"/>
      <c r="E1359" s="10"/>
      <c r="F1359" s="10"/>
      <c r="G1359" s="10"/>
      <c r="H1359" s="5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</row>
    <row r="1360" spans="1:43" ht="24" customHeight="1">
      <c r="A1360" s="10"/>
      <c r="B1360" s="10"/>
      <c r="C1360" s="10"/>
      <c r="D1360" s="10"/>
      <c r="E1360" s="10"/>
      <c r="F1360" s="10"/>
      <c r="G1360" s="10"/>
      <c r="H1360" s="5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</row>
    <row r="1361" spans="1:43" ht="24" customHeight="1">
      <c r="A1361" s="10"/>
      <c r="B1361" s="10"/>
      <c r="C1361" s="10"/>
      <c r="D1361" s="10"/>
      <c r="E1361" s="10"/>
      <c r="F1361" s="10"/>
      <c r="G1361" s="10"/>
      <c r="H1361" s="5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</row>
    <row r="1362" spans="1:43" ht="24" customHeight="1">
      <c r="A1362" s="10"/>
      <c r="B1362" s="10"/>
      <c r="C1362" s="10"/>
      <c r="D1362" s="10"/>
      <c r="E1362" s="10"/>
      <c r="F1362" s="10"/>
      <c r="G1362" s="10"/>
      <c r="H1362" s="5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</row>
    <row r="1363" spans="1:43" ht="24" customHeight="1">
      <c r="A1363" s="10"/>
      <c r="B1363" s="10"/>
      <c r="C1363" s="10"/>
      <c r="D1363" s="10"/>
      <c r="E1363" s="10"/>
      <c r="F1363" s="10"/>
      <c r="G1363" s="10"/>
      <c r="H1363" s="5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</row>
    <row r="1364" spans="1:43" ht="24" customHeight="1">
      <c r="A1364" s="10"/>
      <c r="B1364" s="10"/>
      <c r="C1364" s="10"/>
      <c r="D1364" s="10"/>
      <c r="E1364" s="10"/>
      <c r="F1364" s="10"/>
      <c r="G1364" s="10"/>
      <c r="H1364" s="5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</row>
    <row r="1365" spans="1:43" ht="24" customHeight="1">
      <c r="A1365" s="10"/>
      <c r="B1365" s="10"/>
      <c r="C1365" s="10"/>
      <c r="D1365" s="10"/>
      <c r="E1365" s="10"/>
      <c r="F1365" s="10"/>
      <c r="G1365" s="10"/>
      <c r="H1365" s="5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</row>
    <row r="1366" spans="1:43" ht="24" customHeight="1">
      <c r="A1366" s="10"/>
      <c r="B1366" s="10"/>
      <c r="C1366" s="10"/>
      <c r="D1366" s="10"/>
      <c r="E1366" s="10"/>
      <c r="F1366" s="10"/>
      <c r="G1366" s="10"/>
      <c r="H1366" s="5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</row>
    <row r="1367" spans="1:43" ht="24" customHeight="1">
      <c r="A1367" s="10"/>
      <c r="B1367" s="10"/>
      <c r="C1367" s="10"/>
      <c r="D1367" s="10"/>
      <c r="E1367" s="10"/>
      <c r="F1367" s="10"/>
      <c r="G1367" s="10"/>
      <c r="H1367" s="5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</row>
    <row r="1368" spans="1:43" ht="24" customHeight="1">
      <c r="A1368" s="10"/>
      <c r="B1368" s="10"/>
      <c r="C1368" s="10"/>
      <c r="D1368" s="10"/>
      <c r="E1368" s="10"/>
      <c r="F1368" s="10"/>
      <c r="G1368" s="10"/>
      <c r="H1368" s="5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</row>
    <row r="1369" spans="1:43" ht="24" customHeight="1">
      <c r="A1369" s="10"/>
      <c r="B1369" s="10"/>
      <c r="C1369" s="10"/>
      <c r="D1369" s="10"/>
      <c r="E1369" s="10"/>
      <c r="F1369" s="10"/>
      <c r="G1369" s="10"/>
      <c r="H1369" s="5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</row>
    <row r="1370" spans="1:43" ht="24" customHeight="1">
      <c r="A1370" s="10"/>
      <c r="B1370" s="10"/>
      <c r="C1370" s="10"/>
      <c r="D1370" s="10"/>
      <c r="E1370" s="10"/>
      <c r="F1370" s="10"/>
      <c r="G1370" s="10"/>
      <c r="H1370" s="5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</row>
    <row r="1371" spans="1:43" ht="24" customHeight="1">
      <c r="A1371" s="10"/>
      <c r="B1371" s="10"/>
      <c r="C1371" s="10"/>
      <c r="D1371" s="10"/>
      <c r="E1371" s="10"/>
      <c r="F1371" s="10"/>
      <c r="G1371" s="10"/>
      <c r="H1371" s="5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</row>
    <row r="1372" spans="1:43" ht="24" customHeight="1">
      <c r="A1372" s="10"/>
      <c r="B1372" s="10"/>
      <c r="C1372" s="10"/>
      <c r="D1372" s="10"/>
      <c r="E1372" s="10"/>
      <c r="F1372" s="10"/>
      <c r="G1372" s="10"/>
      <c r="H1372" s="5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</row>
    <row r="1373" spans="1:43" ht="24" customHeight="1">
      <c r="A1373" s="10"/>
      <c r="B1373" s="10"/>
      <c r="C1373" s="10"/>
      <c r="D1373" s="10"/>
      <c r="E1373" s="10"/>
      <c r="F1373" s="10"/>
      <c r="G1373" s="10"/>
      <c r="H1373" s="5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</row>
    <row r="1374" spans="1:43" ht="24" customHeight="1">
      <c r="A1374" s="10"/>
      <c r="B1374" s="10"/>
      <c r="C1374" s="10"/>
      <c r="D1374" s="10"/>
      <c r="E1374" s="10"/>
      <c r="F1374" s="10"/>
      <c r="G1374" s="10"/>
      <c r="H1374" s="5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</row>
    <row r="1375" spans="1:43" ht="24" customHeight="1">
      <c r="A1375" s="10"/>
      <c r="B1375" s="10"/>
      <c r="C1375" s="10"/>
      <c r="D1375" s="10"/>
      <c r="E1375" s="10"/>
      <c r="F1375" s="10"/>
      <c r="G1375" s="10"/>
      <c r="H1375" s="5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</row>
    <row r="1376" spans="1:43" ht="24" customHeight="1">
      <c r="A1376" s="10"/>
      <c r="B1376" s="10"/>
      <c r="C1376" s="10"/>
      <c r="D1376" s="10"/>
      <c r="E1376" s="10"/>
      <c r="F1376" s="10"/>
      <c r="G1376" s="10"/>
      <c r="H1376" s="5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</row>
    <row r="1377" spans="1:43" ht="24" customHeight="1">
      <c r="A1377" s="10"/>
      <c r="B1377" s="10"/>
      <c r="C1377" s="10"/>
      <c r="D1377" s="10"/>
      <c r="E1377" s="10"/>
      <c r="F1377" s="10"/>
      <c r="G1377" s="10"/>
      <c r="H1377" s="5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</row>
    <row r="1378" spans="1:43" ht="24" customHeight="1">
      <c r="A1378" s="10"/>
      <c r="B1378" s="10"/>
      <c r="C1378" s="10"/>
      <c r="D1378" s="10"/>
      <c r="E1378" s="10"/>
      <c r="F1378" s="10"/>
      <c r="G1378" s="10"/>
      <c r="H1378" s="5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</row>
    <row r="1379" spans="1:43" ht="24" customHeight="1">
      <c r="A1379" s="10"/>
      <c r="B1379" s="10"/>
      <c r="C1379" s="10"/>
      <c r="D1379" s="10"/>
      <c r="E1379" s="10"/>
      <c r="F1379" s="10"/>
      <c r="G1379" s="10"/>
      <c r="H1379" s="5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</row>
    <row r="1380" spans="1:43" ht="24" customHeight="1">
      <c r="A1380" s="10"/>
      <c r="B1380" s="10"/>
      <c r="C1380" s="10"/>
      <c r="D1380" s="10"/>
      <c r="E1380" s="10"/>
      <c r="F1380" s="10"/>
      <c r="G1380" s="10"/>
      <c r="H1380" s="5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</row>
    <row r="1381" spans="1:43" ht="24" customHeight="1">
      <c r="A1381" s="10"/>
      <c r="B1381" s="10"/>
      <c r="C1381" s="10"/>
      <c r="D1381" s="10"/>
      <c r="E1381" s="10"/>
      <c r="F1381" s="10"/>
      <c r="G1381" s="10"/>
      <c r="H1381" s="5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</row>
    <row r="1382" spans="1:43" ht="24" customHeight="1">
      <c r="A1382" s="10"/>
      <c r="B1382" s="10"/>
      <c r="C1382" s="10"/>
      <c r="D1382" s="10"/>
      <c r="E1382" s="10"/>
      <c r="F1382" s="10"/>
      <c r="G1382" s="10"/>
      <c r="H1382" s="5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</row>
    <row r="1383" spans="1:43" ht="24" customHeight="1">
      <c r="A1383" s="10"/>
      <c r="B1383" s="10"/>
      <c r="C1383" s="10"/>
      <c r="D1383" s="10"/>
      <c r="E1383" s="10"/>
      <c r="F1383" s="10"/>
      <c r="G1383" s="10"/>
      <c r="H1383" s="5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</row>
    <row r="1384" spans="1:43" ht="24" customHeight="1">
      <c r="A1384" s="10"/>
      <c r="B1384" s="10"/>
      <c r="C1384" s="10"/>
      <c r="D1384" s="10"/>
      <c r="E1384" s="10"/>
      <c r="F1384" s="10"/>
      <c r="G1384" s="10"/>
      <c r="H1384" s="5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</row>
    <row r="1385" spans="1:43" ht="24" customHeight="1">
      <c r="A1385" s="10"/>
      <c r="B1385" s="10"/>
      <c r="C1385" s="10"/>
      <c r="D1385" s="10"/>
      <c r="E1385" s="10"/>
      <c r="F1385" s="10"/>
      <c r="G1385" s="10"/>
      <c r="H1385" s="5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</row>
    <row r="1386" spans="1:43" ht="24" customHeight="1">
      <c r="A1386" s="10"/>
      <c r="B1386" s="10"/>
      <c r="C1386" s="10"/>
      <c r="D1386" s="10"/>
      <c r="E1386" s="10"/>
      <c r="F1386" s="10"/>
      <c r="G1386" s="10"/>
      <c r="H1386" s="5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</row>
    <row r="1387" spans="1:43" ht="24" customHeight="1">
      <c r="A1387" s="10"/>
      <c r="B1387" s="10"/>
      <c r="C1387" s="10"/>
      <c r="D1387" s="10"/>
      <c r="E1387" s="10"/>
      <c r="F1387" s="10"/>
      <c r="G1387" s="10"/>
      <c r="H1387" s="5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</row>
    <row r="1388" spans="1:43" ht="24" customHeight="1">
      <c r="A1388" s="10"/>
      <c r="B1388" s="10"/>
      <c r="C1388" s="10"/>
      <c r="D1388" s="10"/>
      <c r="E1388" s="10"/>
      <c r="F1388" s="10"/>
      <c r="G1388" s="10"/>
      <c r="H1388" s="5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</row>
    <row r="1389" spans="1:43" ht="24" customHeight="1">
      <c r="A1389" s="10"/>
      <c r="B1389" s="10"/>
      <c r="C1389" s="10"/>
      <c r="D1389" s="10"/>
      <c r="E1389" s="10"/>
      <c r="F1389" s="10"/>
      <c r="G1389" s="10"/>
      <c r="H1389" s="5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</row>
    <row r="1390" spans="1:43" ht="24" customHeight="1">
      <c r="A1390" s="10"/>
      <c r="B1390" s="10"/>
      <c r="C1390" s="10"/>
      <c r="D1390" s="10"/>
      <c r="E1390" s="10"/>
      <c r="F1390" s="10"/>
      <c r="G1390" s="10"/>
      <c r="H1390" s="5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</row>
    <row r="1391" spans="1:43" ht="24" customHeight="1">
      <c r="A1391" s="10"/>
      <c r="B1391" s="10"/>
      <c r="C1391" s="10"/>
      <c r="D1391" s="10"/>
      <c r="E1391" s="10"/>
      <c r="F1391" s="10"/>
      <c r="G1391" s="10"/>
      <c r="H1391" s="5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</row>
    <row r="1392" spans="1:43" ht="24" customHeight="1">
      <c r="A1392" s="10"/>
      <c r="B1392" s="10"/>
      <c r="C1392" s="10"/>
      <c r="D1392" s="10"/>
      <c r="E1392" s="10"/>
      <c r="F1392" s="10"/>
      <c r="G1392" s="10"/>
      <c r="H1392" s="5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</row>
    <row r="1393" spans="1:43" ht="24" customHeight="1">
      <c r="A1393" s="10"/>
      <c r="B1393" s="10"/>
      <c r="C1393" s="10"/>
      <c r="D1393" s="10"/>
      <c r="E1393" s="10"/>
      <c r="F1393" s="10"/>
      <c r="G1393" s="10"/>
      <c r="H1393" s="5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</row>
    <row r="1394" spans="1:43" ht="24" customHeight="1">
      <c r="A1394" s="10"/>
      <c r="B1394" s="10"/>
      <c r="C1394" s="10"/>
      <c r="D1394" s="10"/>
      <c r="E1394" s="10"/>
      <c r="F1394" s="10"/>
      <c r="G1394" s="10"/>
      <c r="H1394" s="5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</row>
    <row r="1395" spans="1:43" ht="24" customHeight="1">
      <c r="A1395" s="10"/>
      <c r="B1395" s="10"/>
      <c r="C1395" s="10"/>
      <c r="D1395" s="10"/>
      <c r="E1395" s="10"/>
      <c r="F1395" s="10"/>
      <c r="G1395" s="10"/>
      <c r="H1395" s="5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</row>
    <row r="1396" spans="1:43" ht="24" customHeight="1">
      <c r="A1396" s="10"/>
      <c r="B1396" s="10"/>
      <c r="C1396" s="10"/>
      <c r="D1396" s="10"/>
      <c r="E1396" s="10"/>
      <c r="F1396" s="10"/>
      <c r="G1396" s="10"/>
      <c r="H1396" s="5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</row>
    <row r="1397" spans="1:43" ht="24" customHeight="1">
      <c r="A1397" s="10"/>
      <c r="B1397" s="10"/>
      <c r="C1397" s="10"/>
      <c r="D1397" s="10"/>
      <c r="E1397" s="10"/>
      <c r="F1397" s="10"/>
      <c r="G1397" s="10"/>
      <c r="H1397" s="5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</row>
    <row r="1398" spans="1:43" ht="24" customHeight="1">
      <c r="A1398" s="10"/>
      <c r="B1398" s="10"/>
      <c r="C1398" s="10"/>
      <c r="D1398" s="10"/>
      <c r="E1398" s="10"/>
      <c r="F1398" s="10"/>
      <c r="G1398" s="10"/>
      <c r="H1398" s="5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</row>
    <row r="1399" spans="1:43" ht="24" customHeight="1">
      <c r="A1399" s="10"/>
      <c r="B1399" s="10"/>
      <c r="C1399" s="10"/>
      <c r="D1399" s="10"/>
      <c r="E1399" s="10"/>
      <c r="F1399" s="10"/>
      <c r="G1399" s="10"/>
      <c r="H1399" s="5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</row>
    <row r="1400" spans="1:43" ht="24" customHeight="1">
      <c r="A1400" s="10"/>
      <c r="B1400" s="10"/>
      <c r="C1400" s="10"/>
      <c r="D1400" s="10"/>
      <c r="E1400" s="10"/>
      <c r="F1400" s="10"/>
      <c r="G1400" s="10"/>
      <c r="H1400" s="5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</row>
    <row r="1401" spans="1:43" ht="24" customHeight="1">
      <c r="A1401" s="10"/>
      <c r="B1401" s="10"/>
      <c r="C1401" s="10"/>
      <c r="D1401" s="10"/>
      <c r="E1401" s="10"/>
      <c r="F1401" s="10"/>
      <c r="G1401" s="10"/>
      <c r="H1401" s="5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</row>
    <row r="1402" spans="1:43" ht="24" customHeight="1">
      <c r="A1402" s="10"/>
      <c r="B1402" s="10"/>
      <c r="C1402" s="10"/>
      <c r="D1402" s="10"/>
      <c r="E1402" s="10"/>
      <c r="F1402" s="10"/>
      <c r="G1402" s="10"/>
      <c r="H1402" s="5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</row>
    <row r="1403" spans="1:43" ht="24" customHeight="1">
      <c r="A1403" s="10"/>
      <c r="B1403" s="10"/>
      <c r="C1403" s="10"/>
      <c r="D1403" s="10"/>
      <c r="E1403" s="10"/>
      <c r="F1403" s="10"/>
      <c r="G1403" s="10"/>
      <c r="H1403" s="5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</row>
    <row r="1404" spans="1:43" ht="24" customHeight="1">
      <c r="A1404" s="10"/>
      <c r="B1404" s="10"/>
      <c r="C1404" s="10"/>
      <c r="D1404" s="10"/>
      <c r="E1404" s="10"/>
      <c r="F1404" s="10"/>
      <c r="G1404" s="10"/>
      <c r="H1404" s="5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</row>
    <row r="1405" spans="1:43" ht="24" customHeight="1">
      <c r="A1405" s="10"/>
      <c r="B1405" s="10"/>
      <c r="C1405" s="10"/>
      <c r="D1405" s="10"/>
      <c r="E1405" s="10"/>
      <c r="F1405" s="10"/>
      <c r="G1405" s="10"/>
      <c r="H1405" s="5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</row>
    <row r="1406" spans="1:43" ht="24" customHeight="1">
      <c r="A1406" s="10"/>
      <c r="B1406" s="10"/>
      <c r="C1406" s="10"/>
      <c r="D1406" s="10"/>
      <c r="E1406" s="10"/>
      <c r="F1406" s="10"/>
      <c r="G1406" s="10"/>
      <c r="H1406" s="5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</row>
    <row r="1407" spans="1:43" ht="24" customHeight="1">
      <c r="A1407" s="10"/>
      <c r="B1407" s="10"/>
      <c r="C1407" s="10"/>
      <c r="D1407" s="10"/>
      <c r="E1407" s="10"/>
      <c r="F1407" s="10"/>
      <c r="G1407" s="10"/>
      <c r="H1407" s="5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</row>
    <row r="1408" spans="1:43" ht="24" customHeight="1">
      <c r="A1408" s="10"/>
      <c r="B1408" s="10"/>
      <c r="C1408" s="10"/>
      <c r="D1408" s="10"/>
      <c r="E1408" s="10"/>
      <c r="F1408" s="10"/>
      <c r="G1408" s="10"/>
      <c r="H1408" s="5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</row>
    <row r="1409" spans="1:43" ht="24" customHeight="1">
      <c r="A1409" s="10"/>
      <c r="B1409" s="10"/>
      <c r="C1409" s="10"/>
      <c r="D1409" s="10"/>
      <c r="E1409" s="10"/>
      <c r="F1409" s="10"/>
      <c r="G1409" s="10"/>
      <c r="H1409" s="5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</row>
    <row r="1410" spans="1:43" ht="24" customHeight="1">
      <c r="A1410" s="10"/>
      <c r="B1410" s="10"/>
      <c r="C1410" s="10"/>
      <c r="D1410" s="10"/>
      <c r="E1410" s="10"/>
      <c r="F1410" s="10"/>
      <c r="G1410" s="10"/>
      <c r="H1410" s="5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</row>
    <row r="1411" spans="1:43" ht="24" customHeight="1">
      <c r="A1411" s="10"/>
      <c r="B1411" s="10"/>
      <c r="C1411" s="10"/>
      <c r="D1411" s="10"/>
      <c r="E1411" s="10"/>
      <c r="F1411" s="10"/>
      <c r="G1411" s="10"/>
      <c r="H1411" s="5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</row>
    <row r="1412" spans="1:43" ht="24" customHeight="1">
      <c r="A1412" s="10"/>
      <c r="B1412" s="10"/>
      <c r="C1412" s="10"/>
      <c r="D1412" s="10"/>
      <c r="E1412" s="10"/>
      <c r="F1412" s="10"/>
      <c r="G1412" s="10"/>
      <c r="H1412" s="5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</row>
    <row r="1413" spans="1:43" ht="24" customHeight="1">
      <c r="A1413" s="10"/>
      <c r="B1413" s="10"/>
      <c r="C1413" s="10"/>
      <c r="D1413" s="10"/>
      <c r="E1413" s="10"/>
      <c r="F1413" s="10"/>
      <c r="G1413" s="10"/>
      <c r="H1413" s="5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</row>
    <row r="1414" spans="1:43" ht="24" customHeight="1">
      <c r="A1414" s="10"/>
      <c r="B1414" s="10"/>
      <c r="C1414" s="10"/>
      <c r="D1414" s="10"/>
      <c r="E1414" s="10"/>
      <c r="F1414" s="10"/>
      <c r="G1414" s="10"/>
      <c r="H1414" s="5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</row>
    <row r="1415" spans="1:43" ht="24" customHeight="1">
      <c r="A1415" s="10"/>
      <c r="B1415" s="10"/>
      <c r="C1415" s="10"/>
      <c r="D1415" s="10"/>
      <c r="E1415" s="10"/>
      <c r="F1415" s="10"/>
      <c r="G1415" s="10"/>
      <c r="H1415" s="5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</row>
    <row r="1416" spans="1:43" ht="24" customHeight="1">
      <c r="A1416" s="10"/>
      <c r="B1416" s="10"/>
      <c r="C1416" s="10"/>
      <c r="D1416" s="10"/>
      <c r="E1416" s="10"/>
      <c r="F1416" s="10"/>
      <c r="G1416" s="10"/>
      <c r="H1416" s="5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</row>
    <row r="1417" spans="1:43" ht="24" customHeight="1">
      <c r="A1417" s="10"/>
      <c r="B1417" s="10"/>
      <c r="C1417" s="10"/>
      <c r="D1417" s="10"/>
      <c r="E1417" s="10"/>
      <c r="F1417" s="10"/>
      <c r="G1417" s="10"/>
      <c r="H1417" s="5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</row>
    <row r="1418" spans="1:43" ht="24" customHeight="1">
      <c r="A1418" s="10"/>
      <c r="B1418" s="10"/>
      <c r="C1418" s="10"/>
      <c r="D1418" s="10"/>
      <c r="E1418" s="10"/>
      <c r="F1418" s="10"/>
      <c r="G1418" s="10"/>
      <c r="H1418" s="5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</row>
    <row r="1419" spans="1:43" ht="24" customHeight="1">
      <c r="A1419" s="10"/>
      <c r="B1419" s="10"/>
      <c r="C1419" s="10"/>
      <c r="D1419" s="10"/>
      <c r="E1419" s="10"/>
      <c r="F1419" s="10"/>
      <c r="G1419" s="10"/>
      <c r="H1419" s="5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</row>
    <row r="1420" spans="1:43" ht="24" customHeight="1">
      <c r="A1420" s="10"/>
      <c r="B1420" s="10"/>
      <c r="C1420" s="10"/>
      <c r="D1420" s="10"/>
      <c r="E1420" s="10"/>
      <c r="F1420" s="10"/>
      <c r="G1420" s="10"/>
      <c r="H1420" s="5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</row>
    <row r="1421" spans="1:43" ht="24" customHeight="1">
      <c r="A1421" s="10"/>
      <c r="B1421" s="10"/>
      <c r="C1421" s="10"/>
      <c r="D1421" s="10"/>
      <c r="E1421" s="10"/>
      <c r="F1421" s="10"/>
      <c r="G1421" s="10"/>
      <c r="H1421" s="5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</row>
    <row r="1422" spans="1:43" ht="24" customHeight="1">
      <c r="A1422" s="10"/>
      <c r="B1422" s="10"/>
      <c r="C1422" s="10"/>
      <c r="D1422" s="10"/>
      <c r="E1422" s="10"/>
      <c r="F1422" s="10"/>
      <c r="G1422" s="10"/>
      <c r="H1422" s="5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</row>
    <row r="1423" spans="1:43" ht="24" customHeight="1">
      <c r="A1423" s="10"/>
      <c r="B1423" s="10"/>
      <c r="C1423" s="10"/>
      <c r="D1423" s="10"/>
      <c r="E1423" s="10"/>
      <c r="F1423" s="10"/>
      <c r="G1423" s="10"/>
      <c r="H1423" s="5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</row>
    <row r="1424" spans="1:43" ht="24" customHeight="1">
      <c r="A1424" s="10"/>
      <c r="B1424" s="10"/>
      <c r="C1424" s="10"/>
      <c r="D1424" s="10"/>
      <c r="E1424" s="10"/>
      <c r="F1424" s="10"/>
      <c r="G1424" s="10"/>
      <c r="H1424" s="5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</row>
    <row r="1425" spans="1:43" ht="24" customHeight="1">
      <c r="A1425" s="10"/>
      <c r="B1425" s="10"/>
      <c r="C1425" s="10"/>
      <c r="D1425" s="10"/>
      <c r="E1425" s="10"/>
      <c r="F1425" s="10"/>
      <c r="G1425" s="10"/>
      <c r="H1425" s="5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</row>
    <row r="1426" spans="1:43" ht="24" customHeight="1">
      <c r="A1426" s="10"/>
      <c r="B1426" s="10"/>
      <c r="C1426" s="10"/>
      <c r="D1426" s="10"/>
      <c r="E1426" s="10"/>
      <c r="F1426" s="10"/>
      <c r="G1426" s="10"/>
      <c r="H1426" s="5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</row>
    <row r="1427" spans="1:43" ht="24" customHeight="1">
      <c r="A1427" s="10"/>
      <c r="B1427" s="10"/>
      <c r="C1427" s="10"/>
      <c r="D1427" s="10"/>
      <c r="E1427" s="10"/>
      <c r="F1427" s="10"/>
      <c r="G1427" s="10"/>
      <c r="H1427" s="5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</row>
    <row r="1428" spans="1:43" ht="24" customHeight="1">
      <c r="A1428" s="10"/>
      <c r="B1428" s="10"/>
      <c r="C1428" s="10"/>
      <c r="D1428" s="10"/>
      <c r="E1428" s="10"/>
      <c r="F1428" s="10"/>
      <c r="G1428" s="10"/>
      <c r="H1428" s="5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</row>
    <row r="1429" spans="1:43" ht="24" customHeight="1">
      <c r="A1429" s="10"/>
      <c r="B1429" s="10"/>
      <c r="C1429" s="10"/>
      <c r="D1429" s="10"/>
      <c r="E1429" s="10"/>
      <c r="F1429" s="10"/>
      <c r="G1429" s="10"/>
      <c r="H1429" s="5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</row>
    <row r="1430" spans="1:43" ht="24" customHeight="1">
      <c r="A1430" s="10"/>
      <c r="B1430" s="10"/>
      <c r="C1430" s="10"/>
      <c r="D1430" s="10"/>
      <c r="E1430" s="10"/>
      <c r="F1430" s="10"/>
      <c r="G1430" s="10"/>
      <c r="H1430" s="5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</row>
    <row r="1431" spans="1:43" ht="24" customHeight="1">
      <c r="A1431" s="10"/>
      <c r="B1431" s="10"/>
      <c r="C1431" s="10"/>
      <c r="D1431" s="10"/>
      <c r="E1431" s="10"/>
      <c r="F1431" s="10"/>
      <c r="G1431" s="10"/>
      <c r="H1431" s="5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</row>
    <row r="1432" spans="1:43" ht="24" customHeight="1">
      <c r="A1432" s="10"/>
      <c r="B1432" s="10"/>
      <c r="C1432" s="10"/>
      <c r="D1432" s="10"/>
      <c r="E1432" s="10"/>
      <c r="F1432" s="10"/>
      <c r="G1432" s="10"/>
      <c r="H1432" s="5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</row>
    <row r="1433" spans="1:43" ht="24" customHeight="1">
      <c r="A1433" s="10"/>
      <c r="B1433" s="10"/>
      <c r="C1433" s="10"/>
      <c r="D1433" s="10"/>
      <c r="E1433" s="10"/>
      <c r="F1433" s="10"/>
      <c r="G1433" s="10"/>
      <c r="H1433" s="5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</row>
    <row r="1434" spans="1:43" ht="24" customHeight="1">
      <c r="A1434" s="10"/>
      <c r="B1434" s="10"/>
      <c r="C1434" s="10"/>
      <c r="D1434" s="10"/>
      <c r="E1434" s="10"/>
      <c r="F1434" s="10"/>
      <c r="G1434" s="10"/>
      <c r="H1434" s="5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</row>
    <row r="1435" spans="1:43" ht="24" customHeight="1">
      <c r="A1435" s="10"/>
      <c r="B1435" s="10"/>
      <c r="C1435" s="10"/>
      <c r="D1435" s="10"/>
      <c r="E1435" s="10"/>
      <c r="F1435" s="10"/>
      <c r="G1435" s="10"/>
      <c r="H1435" s="5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</row>
    <row r="1436" spans="1:43" ht="24" customHeight="1">
      <c r="A1436" s="10"/>
      <c r="B1436" s="10"/>
      <c r="C1436" s="10"/>
      <c r="D1436" s="10"/>
      <c r="E1436" s="10"/>
      <c r="F1436" s="10"/>
      <c r="G1436" s="10"/>
      <c r="H1436" s="5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</row>
    <row r="1437" spans="1:43" ht="24" customHeight="1">
      <c r="A1437" s="10"/>
      <c r="B1437" s="10"/>
      <c r="C1437" s="10"/>
      <c r="D1437" s="10"/>
      <c r="E1437" s="10"/>
      <c r="F1437" s="10"/>
      <c r="G1437" s="10"/>
      <c r="H1437" s="5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</row>
    <row r="1438" spans="1:43" ht="24" customHeight="1">
      <c r="A1438" s="10"/>
      <c r="B1438" s="10"/>
      <c r="C1438" s="10"/>
      <c r="D1438" s="10"/>
      <c r="E1438" s="10"/>
      <c r="F1438" s="10"/>
      <c r="G1438" s="10"/>
      <c r="H1438" s="5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</row>
    <row r="1439" spans="1:43" ht="24" customHeight="1">
      <c r="A1439" s="10"/>
      <c r="B1439" s="10"/>
      <c r="C1439" s="10"/>
      <c r="D1439" s="10"/>
      <c r="E1439" s="10"/>
      <c r="F1439" s="10"/>
      <c r="G1439" s="10"/>
      <c r="H1439" s="5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</row>
    <row r="1440" spans="1:43" ht="24" customHeight="1">
      <c r="A1440" s="10"/>
      <c r="B1440" s="10"/>
      <c r="C1440" s="10"/>
      <c r="D1440" s="10"/>
      <c r="E1440" s="10"/>
      <c r="F1440" s="10"/>
      <c r="G1440" s="10"/>
      <c r="H1440" s="5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</row>
    <row r="1441" spans="1:43" ht="24" customHeight="1">
      <c r="A1441" s="10"/>
      <c r="B1441" s="10"/>
      <c r="C1441" s="10"/>
      <c r="D1441" s="10"/>
      <c r="E1441" s="10"/>
      <c r="F1441" s="10"/>
      <c r="G1441" s="10"/>
      <c r="H1441" s="5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</row>
    <row r="1442" spans="1:43" ht="24" customHeight="1">
      <c r="A1442" s="10"/>
      <c r="B1442" s="10"/>
      <c r="C1442" s="10"/>
      <c r="D1442" s="10"/>
      <c r="E1442" s="10"/>
      <c r="F1442" s="10"/>
      <c r="G1442" s="10"/>
      <c r="H1442" s="5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</row>
    <row r="1443" spans="1:43" ht="24" customHeight="1">
      <c r="A1443" s="10"/>
      <c r="B1443" s="10"/>
      <c r="C1443" s="10"/>
      <c r="D1443" s="10"/>
      <c r="E1443" s="10"/>
      <c r="F1443" s="10"/>
      <c r="G1443" s="10"/>
      <c r="H1443" s="5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</row>
    <row r="1444" spans="1:43" ht="24" customHeight="1">
      <c r="A1444" s="10"/>
      <c r="B1444" s="10"/>
      <c r="C1444" s="10"/>
      <c r="D1444" s="10"/>
      <c r="E1444" s="10"/>
      <c r="F1444" s="10"/>
      <c r="G1444" s="10"/>
      <c r="H1444" s="5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</row>
    <row r="1445" spans="1:43" ht="24" customHeight="1">
      <c r="A1445" s="10"/>
      <c r="B1445" s="10"/>
      <c r="C1445" s="10"/>
      <c r="D1445" s="10"/>
      <c r="E1445" s="10"/>
      <c r="F1445" s="10"/>
      <c r="G1445" s="10"/>
      <c r="H1445" s="5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</row>
    <row r="1446" spans="1:43" ht="24" customHeight="1">
      <c r="A1446" s="10"/>
      <c r="B1446" s="10"/>
      <c r="C1446" s="10"/>
      <c r="D1446" s="10"/>
      <c r="E1446" s="10"/>
      <c r="F1446" s="10"/>
      <c r="G1446" s="10"/>
      <c r="H1446" s="5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</row>
    <row r="1447" spans="1:43" ht="24" customHeight="1">
      <c r="A1447" s="10"/>
      <c r="B1447" s="10"/>
      <c r="C1447" s="10"/>
      <c r="D1447" s="10"/>
      <c r="E1447" s="10"/>
      <c r="F1447" s="10"/>
      <c r="G1447" s="10"/>
      <c r="H1447" s="5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</row>
    <row r="1448" spans="1:43" ht="24" customHeight="1">
      <c r="A1448" s="10"/>
      <c r="B1448" s="10"/>
      <c r="C1448" s="10"/>
      <c r="D1448" s="10"/>
      <c r="E1448" s="10"/>
      <c r="F1448" s="10"/>
      <c r="G1448" s="10"/>
      <c r="H1448" s="5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</row>
    <row r="1449" spans="1:43" ht="24" customHeight="1">
      <c r="A1449" s="10"/>
      <c r="B1449" s="10"/>
      <c r="C1449" s="10"/>
      <c r="D1449" s="10"/>
      <c r="E1449" s="10"/>
      <c r="F1449" s="10"/>
      <c r="G1449" s="10"/>
      <c r="H1449" s="5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</row>
    <row r="1450" spans="1:43" ht="24" customHeight="1">
      <c r="A1450" s="10"/>
      <c r="B1450" s="10"/>
      <c r="C1450" s="10"/>
      <c r="D1450" s="10"/>
      <c r="E1450" s="10"/>
      <c r="F1450" s="10"/>
      <c r="G1450" s="10"/>
      <c r="H1450" s="5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</row>
    <row r="1451" spans="1:43" ht="24" customHeight="1">
      <c r="A1451" s="10"/>
      <c r="B1451" s="10"/>
      <c r="C1451" s="10"/>
      <c r="D1451" s="10"/>
      <c r="E1451" s="10"/>
      <c r="F1451" s="10"/>
      <c r="G1451" s="10"/>
      <c r="H1451" s="5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</row>
    <row r="1452" spans="1:43" ht="24" customHeight="1">
      <c r="A1452" s="10"/>
      <c r="B1452" s="10"/>
      <c r="C1452" s="10"/>
      <c r="D1452" s="10"/>
      <c r="E1452" s="10"/>
      <c r="F1452" s="10"/>
      <c r="G1452" s="10"/>
      <c r="H1452" s="5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</row>
    <row r="1453" spans="1:43" ht="24" customHeight="1">
      <c r="A1453" s="10"/>
      <c r="B1453" s="10"/>
      <c r="C1453" s="10"/>
      <c r="D1453" s="10"/>
      <c r="E1453" s="10"/>
      <c r="F1453" s="10"/>
      <c r="G1453" s="10"/>
      <c r="H1453" s="5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</row>
    <row r="1454" spans="1:43" ht="24" customHeight="1">
      <c r="A1454" s="10"/>
      <c r="B1454" s="10"/>
      <c r="C1454" s="10"/>
      <c r="D1454" s="10"/>
      <c r="E1454" s="10"/>
      <c r="F1454" s="10"/>
      <c r="G1454" s="10"/>
      <c r="H1454" s="5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</row>
    <row r="1455" spans="1:43" ht="24" customHeight="1">
      <c r="A1455" s="10"/>
      <c r="B1455" s="10"/>
      <c r="C1455" s="10"/>
      <c r="D1455" s="10"/>
      <c r="E1455" s="10"/>
      <c r="F1455" s="10"/>
      <c r="G1455" s="10"/>
      <c r="H1455" s="5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</row>
    <row r="1456" spans="1:43" ht="24" customHeight="1">
      <c r="A1456" s="10"/>
      <c r="B1456" s="10"/>
      <c r="C1456" s="10"/>
      <c r="D1456" s="10"/>
      <c r="E1456" s="10"/>
      <c r="F1456" s="10"/>
      <c r="G1456" s="10"/>
      <c r="H1456" s="5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</row>
    <row r="1457" spans="1:43" ht="24" customHeight="1">
      <c r="A1457" s="10"/>
      <c r="B1457" s="10"/>
      <c r="C1457" s="10"/>
      <c r="D1457" s="10"/>
      <c r="E1457" s="10"/>
      <c r="F1457" s="10"/>
      <c r="G1457" s="10"/>
      <c r="H1457" s="5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</row>
    <row r="1458" spans="1:43" ht="24" customHeight="1">
      <c r="A1458" s="10"/>
      <c r="B1458" s="10"/>
      <c r="C1458" s="10"/>
      <c r="D1458" s="10"/>
      <c r="E1458" s="10"/>
      <c r="F1458" s="10"/>
      <c r="G1458" s="10"/>
      <c r="H1458" s="5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</row>
    <row r="1459" spans="1:43" ht="24" customHeight="1">
      <c r="A1459" s="10"/>
      <c r="B1459" s="10"/>
      <c r="C1459" s="10"/>
      <c r="D1459" s="10"/>
      <c r="E1459" s="10"/>
      <c r="F1459" s="10"/>
      <c r="G1459" s="10"/>
      <c r="H1459" s="5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</row>
    <row r="1460" spans="1:43" ht="24" customHeight="1">
      <c r="A1460" s="10"/>
      <c r="B1460" s="10"/>
      <c r="C1460" s="10"/>
      <c r="D1460" s="10"/>
      <c r="E1460" s="10"/>
      <c r="F1460" s="10"/>
      <c r="G1460" s="10"/>
      <c r="H1460" s="5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</row>
    <row r="1461" spans="1:43" ht="24" customHeight="1">
      <c r="A1461" s="10"/>
      <c r="B1461" s="10"/>
      <c r="C1461" s="10"/>
      <c r="D1461" s="10"/>
      <c r="E1461" s="10"/>
      <c r="F1461" s="10"/>
      <c r="G1461" s="10"/>
      <c r="H1461" s="5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</row>
    <row r="1462" spans="1:43" ht="24" customHeight="1">
      <c r="A1462" s="10"/>
      <c r="B1462" s="10"/>
      <c r="C1462" s="10"/>
      <c r="D1462" s="10"/>
      <c r="E1462" s="10"/>
      <c r="F1462" s="10"/>
      <c r="G1462" s="10"/>
      <c r="H1462" s="5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</row>
    <row r="1463" spans="1:43" ht="24" customHeight="1">
      <c r="A1463" s="10"/>
      <c r="B1463" s="10"/>
      <c r="C1463" s="10"/>
      <c r="D1463" s="10"/>
      <c r="E1463" s="10"/>
      <c r="F1463" s="10"/>
      <c r="G1463" s="10"/>
      <c r="H1463" s="5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</row>
    <row r="1464" spans="1:43" ht="24" customHeight="1">
      <c r="A1464" s="10"/>
      <c r="B1464" s="10"/>
      <c r="C1464" s="10"/>
      <c r="D1464" s="10"/>
      <c r="E1464" s="10"/>
      <c r="F1464" s="10"/>
      <c r="G1464" s="10"/>
      <c r="H1464" s="5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</row>
    <row r="1465" spans="1:43" ht="24" customHeight="1">
      <c r="A1465" s="10"/>
      <c r="B1465" s="10"/>
      <c r="C1465" s="10"/>
      <c r="D1465" s="10"/>
      <c r="E1465" s="10"/>
      <c r="F1465" s="10"/>
      <c r="G1465" s="10"/>
      <c r="H1465" s="5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</row>
    <row r="1466" spans="1:43" ht="24" customHeight="1">
      <c r="A1466" s="10"/>
      <c r="B1466" s="10"/>
      <c r="C1466" s="10"/>
      <c r="D1466" s="10"/>
      <c r="E1466" s="10"/>
      <c r="F1466" s="10"/>
      <c r="G1466" s="10"/>
      <c r="H1466" s="5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</row>
    <row r="1467" spans="1:43" ht="24" customHeight="1">
      <c r="A1467" s="10"/>
      <c r="B1467" s="10"/>
      <c r="C1467" s="10"/>
      <c r="D1467" s="10"/>
      <c r="E1467" s="10"/>
      <c r="F1467" s="10"/>
      <c r="G1467" s="10"/>
      <c r="H1467" s="5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</row>
    <row r="1468" spans="1:43" ht="24" customHeight="1">
      <c r="A1468" s="10"/>
      <c r="B1468" s="10"/>
      <c r="C1468" s="10"/>
      <c r="D1468" s="10"/>
      <c r="E1468" s="10"/>
      <c r="F1468" s="10"/>
      <c r="G1468" s="10"/>
      <c r="H1468" s="5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</row>
    <row r="1469" spans="1:43" ht="24" customHeight="1">
      <c r="A1469" s="10"/>
      <c r="B1469" s="10"/>
      <c r="C1469" s="10"/>
      <c r="D1469" s="10"/>
      <c r="E1469" s="10"/>
      <c r="F1469" s="10"/>
      <c r="G1469" s="10"/>
      <c r="H1469" s="5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</row>
    <row r="1470" spans="1:43" ht="24" customHeight="1">
      <c r="A1470" s="10"/>
      <c r="B1470" s="10"/>
      <c r="C1470" s="10"/>
      <c r="D1470" s="10"/>
      <c r="E1470" s="10"/>
      <c r="F1470" s="10"/>
      <c r="G1470" s="10"/>
      <c r="H1470" s="5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</row>
    <row r="1471" spans="1:43" ht="24" customHeight="1">
      <c r="A1471" s="10"/>
      <c r="B1471" s="10"/>
      <c r="C1471" s="10"/>
      <c r="D1471" s="10"/>
      <c r="E1471" s="10"/>
      <c r="F1471" s="10"/>
      <c r="G1471" s="10"/>
      <c r="H1471" s="5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</row>
    <row r="1472" spans="1:43" ht="24" customHeight="1">
      <c r="A1472" s="10"/>
      <c r="B1472" s="10"/>
      <c r="C1472" s="10"/>
      <c r="D1472" s="10"/>
      <c r="E1472" s="10"/>
      <c r="F1472" s="10"/>
      <c r="G1472" s="10"/>
      <c r="H1472" s="5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</row>
    <row r="1473" spans="1:43" ht="24" customHeight="1">
      <c r="A1473" s="10"/>
      <c r="B1473" s="10"/>
      <c r="C1473" s="10"/>
      <c r="D1473" s="10"/>
      <c r="E1473" s="10"/>
      <c r="F1473" s="10"/>
      <c r="G1473" s="10"/>
      <c r="H1473" s="5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</row>
    <row r="1474" spans="1:43" ht="24" customHeight="1">
      <c r="A1474" s="10"/>
      <c r="B1474" s="10"/>
      <c r="C1474" s="10"/>
      <c r="D1474" s="10"/>
      <c r="E1474" s="10"/>
      <c r="F1474" s="10"/>
      <c r="G1474" s="10"/>
      <c r="H1474" s="5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</row>
    <row r="1475" spans="1:43" ht="24" customHeight="1">
      <c r="A1475" s="10"/>
      <c r="B1475" s="10"/>
      <c r="C1475" s="10"/>
      <c r="D1475" s="10"/>
      <c r="E1475" s="10"/>
      <c r="F1475" s="10"/>
      <c r="G1475" s="10"/>
      <c r="H1475" s="5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</row>
    <row r="1476" spans="1:43" ht="24" customHeight="1">
      <c r="A1476" s="10"/>
      <c r="B1476" s="10"/>
      <c r="C1476" s="10"/>
      <c r="D1476" s="10"/>
      <c r="E1476" s="10"/>
      <c r="F1476" s="10"/>
      <c r="G1476" s="10"/>
      <c r="H1476" s="5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</row>
    <row r="1477" spans="1:43" ht="24" customHeight="1">
      <c r="A1477" s="10"/>
      <c r="B1477" s="10"/>
      <c r="C1477" s="10"/>
      <c r="D1477" s="10"/>
      <c r="E1477" s="10"/>
      <c r="F1477" s="10"/>
      <c r="G1477" s="10"/>
      <c r="H1477" s="5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</row>
    <row r="1478" spans="1:43" ht="24" customHeight="1">
      <c r="A1478" s="10"/>
      <c r="B1478" s="10"/>
      <c r="C1478" s="10"/>
      <c r="D1478" s="10"/>
      <c r="E1478" s="10"/>
      <c r="F1478" s="10"/>
      <c r="G1478" s="10"/>
      <c r="H1478" s="5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</row>
    <row r="1479" spans="1:43" ht="24" customHeight="1">
      <c r="A1479" s="10"/>
      <c r="B1479" s="10"/>
      <c r="C1479" s="10"/>
      <c r="D1479" s="10"/>
      <c r="E1479" s="10"/>
      <c r="F1479" s="10"/>
      <c r="G1479" s="10"/>
      <c r="H1479" s="5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</row>
    <row r="1480" spans="1:43" ht="24" customHeight="1">
      <c r="A1480" s="10"/>
      <c r="B1480" s="10"/>
      <c r="C1480" s="10"/>
      <c r="D1480" s="10"/>
      <c r="E1480" s="10"/>
      <c r="F1480" s="10"/>
      <c r="G1480" s="10"/>
      <c r="H1480" s="5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</row>
    <row r="1481" spans="1:43" ht="24" customHeight="1">
      <c r="A1481" s="10"/>
      <c r="B1481" s="10"/>
      <c r="C1481" s="10"/>
      <c r="D1481" s="10"/>
      <c r="E1481" s="10"/>
      <c r="F1481" s="10"/>
      <c r="G1481" s="10"/>
      <c r="H1481" s="5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</row>
    <row r="1482" spans="1:43" ht="24" customHeight="1">
      <c r="A1482" s="10"/>
      <c r="B1482" s="10"/>
      <c r="C1482" s="10"/>
      <c r="D1482" s="10"/>
      <c r="E1482" s="10"/>
      <c r="F1482" s="10"/>
      <c r="G1482" s="10"/>
      <c r="H1482" s="5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</row>
    <row r="1483" spans="1:43" ht="24" customHeight="1">
      <c r="A1483" s="10"/>
      <c r="B1483" s="10"/>
      <c r="C1483" s="10"/>
      <c r="D1483" s="10"/>
      <c r="E1483" s="10"/>
      <c r="F1483" s="10"/>
      <c r="G1483" s="10"/>
      <c r="H1483" s="5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</row>
    <row r="1484" spans="1:43" ht="24" customHeight="1">
      <c r="A1484" s="10"/>
      <c r="B1484" s="10"/>
      <c r="C1484" s="10"/>
      <c r="D1484" s="10"/>
      <c r="E1484" s="10"/>
      <c r="F1484" s="10"/>
      <c r="G1484" s="10"/>
      <c r="H1484" s="5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</row>
    <row r="1485" spans="1:43" ht="24" customHeight="1">
      <c r="A1485" s="10"/>
      <c r="B1485" s="10"/>
      <c r="C1485" s="10"/>
      <c r="D1485" s="10"/>
      <c r="E1485" s="10"/>
      <c r="F1485" s="10"/>
      <c r="G1485" s="10"/>
      <c r="H1485" s="5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</row>
    <row r="1486" spans="1:43" ht="24" customHeight="1">
      <c r="A1486" s="10"/>
      <c r="B1486" s="10"/>
      <c r="C1486" s="10"/>
      <c r="D1486" s="10"/>
      <c r="E1486" s="10"/>
      <c r="F1486" s="10"/>
      <c r="G1486" s="10"/>
      <c r="H1486" s="5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</row>
    <row r="1487" spans="1:43" ht="24" customHeight="1">
      <c r="A1487" s="10"/>
      <c r="B1487" s="10"/>
      <c r="C1487" s="10"/>
      <c r="D1487" s="10"/>
      <c r="E1487" s="10"/>
      <c r="F1487" s="10"/>
      <c r="G1487" s="10"/>
      <c r="H1487" s="5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</row>
    <row r="1488" spans="1:43" ht="24" customHeight="1">
      <c r="A1488" s="10"/>
      <c r="B1488" s="10"/>
      <c r="C1488" s="10"/>
      <c r="D1488" s="10"/>
      <c r="E1488" s="10"/>
      <c r="F1488" s="10"/>
      <c r="G1488" s="10"/>
      <c r="H1488" s="5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</row>
    <row r="1489" spans="1:43" ht="24" customHeight="1">
      <c r="A1489" s="10"/>
      <c r="B1489" s="10"/>
      <c r="C1489" s="10"/>
      <c r="D1489" s="10"/>
      <c r="E1489" s="10"/>
      <c r="F1489" s="10"/>
      <c r="G1489" s="10"/>
      <c r="H1489" s="5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</row>
    <row r="1490" spans="1:43" ht="24" customHeight="1">
      <c r="A1490" s="10"/>
      <c r="B1490" s="10"/>
      <c r="C1490" s="10"/>
      <c r="D1490" s="10"/>
      <c r="E1490" s="10"/>
      <c r="F1490" s="10"/>
      <c r="G1490" s="10"/>
      <c r="H1490" s="5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</row>
    <row r="1491" spans="1:43" ht="24" customHeight="1">
      <c r="A1491" s="10"/>
      <c r="B1491" s="10"/>
      <c r="C1491" s="10"/>
      <c r="D1491" s="10"/>
      <c r="E1491" s="10"/>
      <c r="F1491" s="10"/>
      <c r="G1491" s="10"/>
      <c r="H1491" s="5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</row>
    <row r="1492" spans="1:43" ht="24" customHeight="1">
      <c r="A1492" s="10"/>
      <c r="B1492" s="10"/>
      <c r="C1492" s="10"/>
      <c r="D1492" s="10"/>
      <c r="E1492" s="10"/>
      <c r="F1492" s="10"/>
      <c r="G1492" s="10"/>
      <c r="H1492" s="5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</row>
    <row r="1493" spans="1:43" ht="24" customHeight="1">
      <c r="A1493" s="10"/>
      <c r="B1493" s="10"/>
      <c r="C1493" s="10"/>
      <c r="D1493" s="10"/>
      <c r="E1493" s="10"/>
      <c r="F1493" s="10"/>
      <c r="G1493" s="10"/>
      <c r="H1493" s="5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</row>
    <row r="1494" spans="1:43" ht="24" customHeight="1">
      <c r="A1494" s="10"/>
      <c r="B1494" s="10"/>
      <c r="C1494" s="10"/>
      <c r="D1494" s="10"/>
      <c r="E1494" s="10"/>
      <c r="F1494" s="10"/>
      <c r="G1494" s="10"/>
      <c r="H1494" s="5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</row>
    <row r="1495" spans="1:43" ht="24" customHeight="1">
      <c r="A1495" s="10"/>
      <c r="B1495" s="10"/>
      <c r="C1495" s="10"/>
      <c r="D1495" s="10"/>
      <c r="E1495" s="10"/>
      <c r="F1495" s="10"/>
      <c r="G1495" s="10"/>
      <c r="H1495" s="5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</row>
    <row r="1496" spans="1:43" ht="24" customHeight="1">
      <c r="A1496" s="10"/>
      <c r="B1496" s="10"/>
      <c r="C1496" s="10"/>
      <c r="D1496" s="10"/>
      <c r="E1496" s="10"/>
      <c r="F1496" s="10"/>
      <c r="G1496" s="10"/>
      <c r="H1496" s="5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</row>
    <row r="1497" spans="1:43" ht="24" customHeight="1">
      <c r="A1497" s="10"/>
      <c r="B1497" s="10"/>
      <c r="C1497" s="10"/>
      <c r="D1497" s="10"/>
      <c r="E1497" s="10"/>
      <c r="F1497" s="10"/>
      <c r="G1497" s="10"/>
      <c r="H1497" s="5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</row>
    <row r="1498" spans="1:43" ht="24" customHeight="1">
      <c r="A1498" s="10"/>
      <c r="B1498" s="10"/>
      <c r="C1498" s="10"/>
      <c r="D1498" s="10"/>
      <c r="E1498" s="10"/>
      <c r="F1498" s="10"/>
      <c r="G1498" s="10"/>
      <c r="H1498" s="5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</row>
    <row r="1499" spans="1:43" ht="24" customHeight="1">
      <c r="A1499" s="10"/>
      <c r="B1499" s="10"/>
      <c r="C1499" s="10"/>
      <c r="D1499" s="10"/>
      <c r="E1499" s="10"/>
      <c r="F1499" s="10"/>
      <c r="G1499" s="10"/>
      <c r="H1499" s="5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</row>
    <row r="1500" spans="1:43" ht="24" customHeight="1">
      <c r="A1500" s="10"/>
      <c r="B1500" s="10"/>
      <c r="C1500" s="10"/>
      <c r="D1500" s="10"/>
      <c r="E1500" s="10"/>
      <c r="F1500" s="10"/>
      <c r="G1500" s="10"/>
      <c r="H1500" s="5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</row>
    <row r="1501" spans="1:43" ht="24" customHeight="1">
      <c r="A1501" s="10"/>
      <c r="B1501" s="10"/>
      <c r="C1501" s="10"/>
      <c r="D1501" s="10"/>
      <c r="E1501" s="10"/>
      <c r="F1501" s="10"/>
      <c r="G1501" s="10"/>
      <c r="H1501" s="5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</row>
    <row r="1502" spans="1:43" ht="24" customHeight="1">
      <c r="A1502" s="10"/>
      <c r="B1502" s="10"/>
      <c r="C1502" s="10"/>
      <c r="D1502" s="10"/>
      <c r="E1502" s="10"/>
      <c r="F1502" s="10"/>
      <c r="G1502" s="10"/>
      <c r="H1502" s="5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</row>
    <row r="1503" spans="1:43" ht="24" customHeight="1">
      <c r="A1503" s="10"/>
      <c r="B1503" s="10"/>
      <c r="C1503" s="10"/>
      <c r="D1503" s="10"/>
      <c r="E1503" s="10"/>
      <c r="F1503" s="10"/>
      <c r="G1503" s="10"/>
      <c r="H1503" s="5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</row>
    <row r="1504" spans="1:43" ht="24" customHeight="1">
      <c r="A1504" s="10"/>
      <c r="B1504" s="10"/>
      <c r="C1504" s="10"/>
      <c r="D1504" s="10"/>
      <c r="E1504" s="10"/>
      <c r="F1504" s="10"/>
      <c r="G1504" s="10"/>
      <c r="H1504" s="5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</row>
    <row r="1505" spans="1:43" ht="24" customHeight="1">
      <c r="A1505" s="10"/>
      <c r="B1505" s="10"/>
      <c r="C1505" s="10"/>
      <c r="D1505" s="10"/>
      <c r="E1505" s="10"/>
      <c r="F1505" s="10"/>
      <c r="G1505" s="10"/>
      <c r="H1505" s="5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</row>
    <row r="1506" spans="1:43" ht="24" customHeight="1">
      <c r="A1506" s="10"/>
      <c r="B1506" s="10"/>
      <c r="C1506" s="10"/>
      <c r="D1506" s="10"/>
      <c r="E1506" s="10"/>
      <c r="F1506" s="10"/>
      <c r="G1506" s="10"/>
      <c r="H1506" s="5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</row>
    <row r="1507" spans="1:43" ht="24" customHeight="1">
      <c r="A1507" s="10"/>
      <c r="B1507" s="10"/>
      <c r="C1507" s="10"/>
      <c r="D1507" s="10"/>
      <c r="E1507" s="10"/>
      <c r="F1507" s="10"/>
      <c r="G1507" s="10"/>
      <c r="H1507" s="5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</row>
    <row r="1508" spans="1:43" ht="24" customHeight="1">
      <c r="A1508" s="10"/>
      <c r="B1508" s="10"/>
      <c r="C1508" s="10"/>
      <c r="D1508" s="10"/>
      <c r="E1508" s="10"/>
      <c r="F1508" s="10"/>
      <c r="G1508" s="10"/>
      <c r="H1508" s="5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</row>
    <row r="1509" spans="1:43" ht="24" customHeight="1">
      <c r="A1509" s="10"/>
      <c r="B1509" s="10"/>
      <c r="C1509" s="10"/>
      <c r="D1509" s="10"/>
      <c r="E1509" s="10"/>
      <c r="F1509" s="10"/>
      <c r="G1509" s="10"/>
      <c r="H1509" s="5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</row>
    <row r="1510" spans="1:43" ht="24" customHeight="1">
      <c r="A1510" s="10"/>
      <c r="B1510" s="10"/>
      <c r="C1510" s="10"/>
      <c r="D1510" s="10"/>
      <c r="E1510" s="10"/>
      <c r="F1510" s="10"/>
      <c r="G1510" s="10"/>
      <c r="H1510" s="5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</row>
    <row r="1511" spans="1:43" ht="24" customHeight="1">
      <c r="A1511" s="10"/>
      <c r="B1511" s="10"/>
      <c r="C1511" s="10"/>
      <c r="D1511" s="10"/>
      <c r="E1511" s="10"/>
      <c r="F1511" s="10"/>
      <c r="G1511" s="10"/>
      <c r="H1511" s="5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</row>
    <row r="1512" spans="1:43" ht="24" customHeight="1">
      <c r="A1512" s="10"/>
      <c r="B1512" s="10"/>
      <c r="C1512" s="10"/>
      <c r="D1512" s="10"/>
      <c r="E1512" s="10"/>
      <c r="F1512" s="10"/>
      <c r="G1512" s="10"/>
      <c r="H1512" s="5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</row>
    <row r="1513" spans="1:43" ht="24" customHeight="1">
      <c r="A1513" s="10"/>
      <c r="B1513" s="10"/>
      <c r="C1513" s="10"/>
      <c r="D1513" s="10"/>
      <c r="E1513" s="10"/>
      <c r="F1513" s="10"/>
      <c r="G1513" s="10"/>
      <c r="H1513" s="5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</row>
    <row r="1514" spans="1:43" ht="24" customHeight="1">
      <c r="A1514" s="10"/>
      <c r="B1514" s="10"/>
      <c r="C1514" s="10"/>
      <c r="D1514" s="10"/>
      <c r="E1514" s="10"/>
      <c r="F1514" s="10"/>
      <c r="G1514" s="10"/>
      <c r="H1514" s="5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</row>
    <row r="1515" spans="1:43" ht="24" customHeight="1">
      <c r="A1515" s="10"/>
      <c r="B1515" s="10"/>
      <c r="C1515" s="10"/>
      <c r="D1515" s="10"/>
      <c r="E1515" s="10"/>
      <c r="F1515" s="10"/>
      <c r="G1515" s="10"/>
      <c r="H1515" s="5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</row>
    <row r="1516" spans="1:43" ht="24" customHeight="1">
      <c r="A1516" s="10"/>
      <c r="B1516" s="10"/>
      <c r="C1516" s="10"/>
      <c r="D1516" s="10"/>
      <c r="E1516" s="10"/>
      <c r="F1516" s="10"/>
      <c r="G1516" s="10"/>
      <c r="H1516" s="5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</row>
    <row r="1517" spans="1:43" ht="24" customHeight="1">
      <c r="A1517" s="10"/>
      <c r="B1517" s="10"/>
      <c r="C1517" s="10"/>
      <c r="D1517" s="10"/>
      <c r="E1517" s="10"/>
      <c r="F1517" s="10"/>
      <c r="G1517" s="10"/>
      <c r="H1517" s="5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</row>
    <row r="1518" spans="1:43" ht="24" customHeight="1">
      <c r="A1518" s="10"/>
      <c r="B1518" s="10"/>
      <c r="C1518" s="10"/>
      <c r="D1518" s="10"/>
      <c r="E1518" s="10"/>
      <c r="F1518" s="10"/>
      <c r="G1518" s="10"/>
      <c r="H1518" s="5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</row>
    <row r="1519" spans="1:43" ht="24" customHeight="1">
      <c r="A1519" s="10"/>
      <c r="B1519" s="10"/>
      <c r="C1519" s="10"/>
      <c r="D1519" s="10"/>
      <c r="E1519" s="10"/>
      <c r="F1519" s="10"/>
      <c r="G1519" s="10"/>
      <c r="H1519" s="5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</row>
    <row r="1520" spans="1:43" ht="24" customHeight="1">
      <c r="A1520" s="10"/>
      <c r="B1520" s="10"/>
      <c r="C1520" s="10"/>
      <c r="D1520" s="10"/>
      <c r="E1520" s="10"/>
      <c r="F1520" s="10"/>
      <c r="G1520" s="10"/>
      <c r="H1520" s="5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</row>
    <row r="1521" spans="1:43" ht="24" customHeight="1">
      <c r="A1521" s="10"/>
      <c r="B1521" s="10"/>
      <c r="C1521" s="10"/>
      <c r="D1521" s="10"/>
      <c r="E1521" s="10"/>
      <c r="F1521" s="10"/>
      <c r="G1521" s="10"/>
      <c r="H1521" s="5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</row>
    <row r="1522" spans="1:43" ht="24" customHeight="1">
      <c r="A1522" s="10"/>
      <c r="B1522" s="10"/>
      <c r="C1522" s="10"/>
      <c r="D1522" s="10"/>
      <c r="E1522" s="10"/>
      <c r="F1522" s="10"/>
      <c r="G1522" s="10"/>
      <c r="H1522" s="5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</row>
    <row r="1523" spans="1:43" ht="24" customHeight="1">
      <c r="A1523" s="10"/>
      <c r="B1523" s="10"/>
      <c r="C1523" s="10"/>
      <c r="D1523" s="10"/>
      <c r="E1523" s="10"/>
      <c r="F1523" s="10"/>
      <c r="G1523" s="10"/>
      <c r="H1523" s="5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</row>
    <row r="1524" spans="1:43" ht="24" customHeight="1">
      <c r="A1524" s="10"/>
      <c r="B1524" s="10"/>
      <c r="C1524" s="10"/>
      <c r="D1524" s="10"/>
      <c r="E1524" s="10"/>
      <c r="F1524" s="10"/>
      <c r="G1524" s="10"/>
      <c r="H1524" s="5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</row>
    <row r="1525" spans="1:43" ht="24" customHeight="1">
      <c r="A1525" s="10"/>
      <c r="B1525" s="10"/>
      <c r="C1525" s="10"/>
      <c r="D1525" s="10"/>
      <c r="E1525" s="10"/>
      <c r="F1525" s="10"/>
      <c r="G1525" s="10"/>
      <c r="H1525" s="5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</row>
    <row r="1526" spans="1:43" ht="24" customHeight="1">
      <c r="A1526" s="10"/>
      <c r="B1526" s="10"/>
      <c r="C1526" s="10"/>
      <c r="D1526" s="10"/>
      <c r="E1526" s="10"/>
      <c r="F1526" s="10"/>
      <c r="G1526" s="10"/>
      <c r="H1526" s="5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</row>
    <row r="1527" spans="1:43" ht="24" customHeight="1">
      <c r="A1527" s="10"/>
      <c r="B1527" s="10"/>
      <c r="C1527" s="10"/>
      <c r="D1527" s="10"/>
      <c r="E1527" s="10"/>
      <c r="F1527" s="10"/>
      <c r="G1527" s="10"/>
      <c r="H1527" s="5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</row>
    <row r="1528" spans="1:43" ht="24" customHeight="1">
      <c r="A1528" s="10"/>
      <c r="B1528" s="10"/>
      <c r="C1528" s="10"/>
      <c r="D1528" s="10"/>
      <c r="E1528" s="10"/>
      <c r="F1528" s="10"/>
      <c r="G1528" s="10"/>
      <c r="H1528" s="5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</row>
    <row r="1529" spans="1:43" ht="24" customHeight="1">
      <c r="A1529" s="10"/>
      <c r="B1529" s="10"/>
      <c r="C1529" s="10"/>
      <c r="D1529" s="10"/>
      <c r="E1529" s="10"/>
      <c r="F1529" s="10"/>
      <c r="G1529" s="10"/>
      <c r="H1529" s="5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</row>
    <row r="1530" spans="1:43" ht="24" customHeight="1">
      <c r="A1530" s="10"/>
      <c r="B1530" s="10"/>
      <c r="C1530" s="10"/>
      <c r="D1530" s="10"/>
      <c r="E1530" s="10"/>
      <c r="F1530" s="10"/>
      <c r="G1530" s="10"/>
      <c r="H1530" s="5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</row>
    <row r="1531" spans="1:43" ht="24" customHeight="1">
      <c r="A1531" s="10"/>
      <c r="B1531" s="10"/>
      <c r="C1531" s="10"/>
      <c r="D1531" s="10"/>
      <c r="E1531" s="10"/>
      <c r="F1531" s="10"/>
      <c r="G1531" s="10"/>
      <c r="H1531" s="5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</row>
    <row r="1532" spans="1:43" ht="24" customHeight="1">
      <c r="A1532" s="10"/>
      <c r="B1532" s="10"/>
      <c r="C1532" s="10"/>
      <c r="D1532" s="10"/>
      <c r="E1532" s="10"/>
      <c r="F1532" s="10"/>
      <c r="G1532" s="10"/>
      <c r="H1532" s="5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</row>
    <row r="1533" spans="1:43" ht="24" customHeight="1">
      <c r="A1533" s="10"/>
      <c r="B1533" s="10"/>
      <c r="C1533" s="10"/>
      <c r="D1533" s="10"/>
      <c r="E1533" s="10"/>
      <c r="F1533" s="10"/>
      <c r="G1533" s="10"/>
      <c r="H1533" s="5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</row>
    <row r="1534" spans="1:43" ht="24" customHeight="1">
      <c r="A1534" s="10"/>
      <c r="B1534" s="10"/>
      <c r="C1534" s="10"/>
      <c r="D1534" s="10"/>
      <c r="E1534" s="10"/>
      <c r="F1534" s="10"/>
      <c r="G1534" s="10"/>
      <c r="H1534" s="5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</row>
    <row r="1535" spans="1:43" ht="24" customHeight="1">
      <c r="A1535" s="10"/>
      <c r="B1535" s="10"/>
      <c r="C1535" s="10"/>
      <c r="D1535" s="10"/>
      <c r="E1535" s="10"/>
      <c r="F1535" s="10"/>
      <c r="G1535" s="10"/>
      <c r="H1535" s="5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</row>
    <row r="1536" spans="1:43" ht="24" customHeight="1">
      <c r="A1536" s="10"/>
      <c r="B1536" s="10"/>
      <c r="C1536" s="10"/>
      <c r="D1536" s="10"/>
      <c r="E1536" s="10"/>
      <c r="F1536" s="10"/>
      <c r="G1536" s="10"/>
      <c r="H1536" s="5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</row>
    <row r="1537" spans="1:43" ht="24" customHeight="1">
      <c r="A1537" s="10"/>
      <c r="B1537" s="10"/>
      <c r="C1537" s="10"/>
      <c r="D1537" s="10"/>
      <c r="E1537" s="10"/>
      <c r="F1537" s="10"/>
      <c r="G1537" s="10"/>
      <c r="H1537" s="5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</row>
    <row r="1538" spans="1:43" ht="24" customHeight="1">
      <c r="A1538" s="10"/>
      <c r="B1538" s="10"/>
      <c r="C1538" s="10"/>
      <c r="D1538" s="10"/>
      <c r="E1538" s="10"/>
      <c r="F1538" s="10"/>
      <c r="G1538" s="10"/>
      <c r="H1538" s="5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</row>
    <row r="1539" spans="1:43" ht="24" customHeight="1">
      <c r="A1539" s="10"/>
      <c r="B1539" s="10"/>
      <c r="C1539" s="10"/>
      <c r="D1539" s="10"/>
      <c r="E1539" s="10"/>
      <c r="F1539" s="10"/>
      <c r="G1539" s="10"/>
      <c r="H1539" s="5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</row>
    <row r="1540" spans="1:43" ht="24" customHeight="1">
      <c r="A1540" s="10"/>
      <c r="B1540" s="10"/>
      <c r="C1540" s="10"/>
      <c r="D1540" s="10"/>
      <c r="E1540" s="10"/>
      <c r="F1540" s="10"/>
      <c r="G1540" s="10"/>
      <c r="H1540" s="5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</row>
    <row r="1541" spans="1:43" ht="24" customHeight="1">
      <c r="A1541" s="10"/>
      <c r="B1541" s="10"/>
      <c r="C1541" s="10"/>
      <c r="D1541" s="10"/>
      <c r="E1541" s="10"/>
      <c r="F1541" s="10"/>
      <c r="G1541" s="10"/>
      <c r="H1541" s="5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</row>
    <row r="1542" spans="1:43" ht="24" customHeight="1">
      <c r="A1542" s="10"/>
      <c r="B1542" s="10"/>
      <c r="C1542" s="10"/>
      <c r="D1542" s="10"/>
      <c r="E1542" s="10"/>
      <c r="F1542" s="10"/>
      <c r="G1542" s="10"/>
      <c r="H1542" s="5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</row>
    <row r="1543" spans="1:43" ht="24" customHeight="1">
      <c r="A1543" s="10"/>
      <c r="B1543" s="10"/>
      <c r="C1543" s="10"/>
      <c r="D1543" s="10"/>
      <c r="E1543" s="10"/>
      <c r="F1543" s="10"/>
      <c r="G1543" s="10"/>
      <c r="H1543" s="5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</row>
    <row r="1544" spans="1:43" ht="24" customHeight="1">
      <c r="A1544" s="10"/>
      <c r="B1544" s="10"/>
      <c r="C1544" s="10"/>
      <c r="D1544" s="10"/>
      <c r="E1544" s="10"/>
      <c r="F1544" s="10"/>
      <c r="G1544" s="10"/>
      <c r="H1544" s="5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</row>
    <row r="1545" spans="1:43" ht="24" customHeight="1">
      <c r="A1545" s="10"/>
      <c r="B1545" s="10"/>
      <c r="C1545" s="10"/>
      <c r="D1545" s="10"/>
      <c r="E1545" s="10"/>
      <c r="F1545" s="10"/>
      <c r="G1545" s="10"/>
      <c r="H1545" s="5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</row>
    <row r="1546" spans="1:43" ht="24" customHeight="1">
      <c r="A1546" s="10"/>
      <c r="B1546" s="10"/>
      <c r="C1546" s="10"/>
      <c r="D1546" s="10"/>
      <c r="E1546" s="10"/>
      <c r="F1546" s="10"/>
      <c r="G1546" s="10"/>
      <c r="H1546" s="5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</row>
    <row r="1547" spans="1:43" ht="24" customHeight="1">
      <c r="A1547" s="10"/>
      <c r="B1547" s="10"/>
      <c r="C1547" s="10"/>
      <c r="D1547" s="10"/>
      <c r="E1547" s="10"/>
      <c r="F1547" s="10"/>
      <c r="G1547" s="10"/>
      <c r="H1547" s="5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</row>
    <row r="1548" spans="1:43" ht="24" customHeight="1">
      <c r="A1548" s="10"/>
      <c r="B1548" s="10"/>
      <c r="C1548" s="10"/>
      <c r="D1548" s="10"/>
      <c r="E1548" s="10"/>
      <c r="F1548" s="10"/>
      <c r="G1548" s="10"/>
      <c r="H1548" s="5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</row>
    <row r="1549" spans="1:43" ht="24" customHeight="1">
      <c r="A1549" s="10"/>
      <c r="B1549" s="10"/>
      <c r="C1549" s="10"/>
      <c r="D1549" s="10"/>
      <c r="E1549" s="10"/>
      <c r="F1549" s="10"/>
      <c r="G1549" s="10"/>
      <c r="H1549" s="5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</row>
    <row r="1550" spans="1:43" ht="24" customHeight="1">
      <c r="A1550" s="10"/>
      <c r="B1550" s="10"/>
      <c r="C1550" s="10"/>
      <c r="D1550" s="10"/>
      <c r="E1550" s="10"/>
      <c r="F1550" s="10"/>
      <c r="G1550" s="10"/>
      <c r="H1550" s="5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</row>
    <row r="1551" spans="1:43" ht="24" customHeight="1">
      <c r="A1551" s="10"/>
      <c r="B1551" s="10"/>
      <c r="C1551" s="10"/>
      <c r="D1551" s="10"/>
      <c r="E1551" s="10"/>
      <c r="F1551" s="10"/>
      <c r="G1551" s="10"/>
      <c r="H1551" s="5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</row>
    <row r="1552" spans="1:43" ht="24" customHeight="1">
      <c r="A1552" s="10"/>
      <c r="B1552" s="10"/>
      <c r="C1552" s="10"/>
      <c r="D1552" s="10"/>
      <c r="E1552" s="10"/>
      <c r="F1552" s="10"/>
      <c r="G1552" s="10"/>
      <c r="H1552" s="5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</row>
    <row r="1553" spans="1:43" ht="24" customHeight="1">
      <c r="A1553" s="10"/>
      <c r="B1553" s="10"/>
      <c r="C1553" s="10"/>
      <c r="D1553" s="10"/>
      <c r="E1553" s="10"/>
      <c r="F1553" s="10"/>
      <c r="G1553" s="10"/>
      <c r="H1553" s="5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</row>
    <row r="1554" spans="1:43" ht="24" customHeight="1">
      <c r="A1554" s="10"/>
      <c r="B1554" s="10"/>
      <c r="C1554" s="10"/>
      <c r="D1554" s="10"/>
      <c r="E1554" s="10"/>
      <c r="F1554" s="10"/>
      <c r="G1554" s="10"/>
      <c r="H1554" s="5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</row>
    <row r="1555" spans="1:43" ht="24" customHeight="1">
      <c r="A1555" s="10"/>
      <c r="B1555" s="10"/>
      <c r="C1555" s="10"/>
      <c r="D1555" s="10"/>
      <c r="E1555" s="10"/>
      <c r="F1555" s="10"/>
      <c r="G1555" s="10"/>
      <c r="H1555" s="5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</row>
    <row r="1556" spans="1:43" ht="24" customHeight="1">
      <c r="A1556" s="10"/>
      <c r="B1556" s="10"/>
      <c r="C1556" s="10"/>
      <c r="D1556" s="10"/>
      <c r="E1556" s="10"/>
      <c r="F1556" s="10"/>
      <c r="G1556" s="10"/>
      <c r="H1556" s="5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</row>
    <row r="1557" spans="1:43" ht="24" customHeight="1">
      <c r="A1557" s="10"/>
      <c r="B1557" s="10"/>
      <c r="C1557" s="10"/>
      <c r="D1557" s="10"/>
      <c r="E1557" s="10"/>
      <c r="F1557" s="10"/>
      <c r="G1557" s="10"/>
      <c r="H1557" s="5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</row>
    <row r="1558" spans="1:43" ht="24" customHeight="1">
      <c r="A1558" s="10"/>
      <c r="B1558" s="10"/>
      <c r="C1558" s="10"/>
      <c r="D1558" s="10"/>
      <c r="E1558" s="10"/>
      <c r="F1558" s="10"/>
      <c r="G1558" s="10"/>
      <c r="H1558" s="5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</row>
    <row r="1559" spans="1:43" ht="24" customHeight="1">
      <c r="A1559" s="10"/>
      <c r="B1559" s="10"/>
      <c r="C1559" s="10"/>
      <c r="D1559" s="10"/>
      <c r="E1559" s="10"/>
      <c r="F1559" s="10"/>
      <c r="G1559" s="10"/>
      <c r="H1559" s="5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</row>
    <row r="1560" spans="1:43" ht="24" customHeight="1">
      <c r="A1560" s="10"/>
      <c r="B1560" s="10"/>
      <c r="C1560" s="10"/>
      <c r="D1560" s="10"/>
      <c r="E1560" s="10"/>
      <c r="F1560" s="10"/>
      <c r="G1560" s="10"/>
      <c r="H1560" s="5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</row>
    <row r="1561" spans="1:43" ht="24" customHeight="1">
      <c r="A1561" s="10"/>
      <c r="B1561" s="10"/>
      <c r="C1561" s="10"/>
      <c r="D1561" s="10"/>
      <c r="E1561" s="10"/>
      <c r="F1561" s="10"/>
      <c r="G1561" s="10"/>
      <c r="H1561" s="5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</row>
    <row r="1562" spans="1:43" ht="24" customHeight="1">
      <c r="A1562" s="10"/>
      <c r="B1562" s="10"/>
      <c r="C1562" s="10"/>
      <c r="D1562" s="10"/>
      <c r="E1562" s="10"/>
      <c r="F1562" s="10"/>
      <c r="G1562" s="10"/>
      <c r="H1562" s="5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</row>
    <row r="1563" spans="1:43" ht="24" customHeight="1">
      <c r="A1563" s="10"/>
      <c r="B1563" s="10"/>
      <c r="C1563" s="10"/>
      <c r="D1563" s="10"/>
      <c r="E1563" s="10"/>
      <c r="F1563" s="10"/>
      <c r="G1563" s="10"/>
      <c r="H1563" s="5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</row>
    <row r="1564" spans="1:43" ht="24" customHeight="1">
      <c r="A1564" s="10"/>
      <c r="B1564" s="10"/>
      <c r="C1564" s="10"/>
      <c r="D1564" s="10"/>
      <c r="E1564" s="10"/>
      <c r="F1564" s="10"/>
      <c r="G1564" s="10"/>
      <c r="H1564" s="5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</row>
    <row r="1565" spans="1:43" ht="24" customHeight="1">
      <c r="A1565" s="10"/>
      <c r="B1565" s="10"/>
      <c r="C1565" s="10"/>
      <c r="D1565" s="10"/>
      <c r="E1565" s="10"/>
      <c r="F1565" s="10"/>
      <c r="G1565" s="10"/>
      <c r="H1565" s="5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</row>
    <row r="1566" spans="1:43" ht="24" customHeight="1">
      <c r="A1566" s="10"/>
      <c r="B1566" s="10"/>
      <c r="C1566" s="10"/>
      <c r="D1566" s="10"/>
      <c r="E1566" s="10"/>
      <c r="F1566" s="10"/>
      <c r="G1566" s="10"/>
      <c r="H1566" s="5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</row>
    <row r="1567" spans="1:43" ht="24" customHeight="1">
      <c r="A1567" s="10"/>
      <c r="B1567" s="10"/>
      <c r="C1567" s="10"/>
      <c r="D1567" s="10"/>
      <c r="E1567" s="10"/>
      <c r="F1567" s="10"/>
      <c r="G1567" s="10"/>
      <c r="H1567" s="5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</row>
    <row r="1568" spans="1:43" ht="24" customHeight="1">
      <c r="A1568" s="10"/>
      <c r="B1568" s="10"/>
      <c r="C1568" s="10"/>
      <c r="D1568" s="10"/>
      <c r="E1568" s="10"/>
      <c r="F1568" s="10"/>
      <c r="G1568" s="10"/>
      <c r="H1568" s="5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</row>
    <row r="1569" spans="1:43" ht="24" customHeight="1">
      <c r="A1569" s="10"/>
      <c r="B1569" s="10"/>
      <c r="C1569" s="10"/>
      <c r="D1569" s="10"/>
      <c r="E1569" s="10"/>
      <c r="F1569" s="10"/>
      <c r="G1569" s="10"/>
      <c r="H1569" s="5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</row>
    <row r="1570" spans="1:43" ht="24" customHeight="1">
      <c r="A1570" s="10"/>
      <c r="B1570" s="10"/>
      <c r="C1570" s="10"/>
      <c r="D1570" s="10"/>
      <c r="E1570" s="10"/>
      <c r="F1570" s="10"/>
      <c r="G1570" s="10"/>
      <c r="H1570" s="5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</row>
    <row r="1571" spans="1:43" ht="24" customHeight="1">
      <c r="A1571" s="10"/>
      <c r="B1571" s="10"/>
      <c r="C1571" s="10"/>
      <c r="D1571" s="10"/>
      <c r="E1571" s="10"/>
      <c r="F1571" s="10"/>
      <c r="G1571" s="10"/>
      <c r="H1571" s="5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</row>
    <row r="1572" spans="1:43" ht="24" customHeight="1">
      <c r="A1572" s="10"/>
      <c r="B1572" s="10"/>
      <c r="C1572" s="10"/>
      <c r="D1572" s="10"/>
      <c r="E1572" s="10"/>
      <c r="F1572" s="10"/>
      <c r="G1572" s="10"/>
      <c r="H1572" s="5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</row>
    <row r="1573" spans="1:43" ht="24" customHeight="1">
      <c r="A1573" s="10"/>
      <c r="B1573" s="10"/>
      <c r="C1573" s="10"/>
      <c r="D1573" s="10"/>
      <c r="E1573" s="10"/>
      <c r="F1573" s="10"/>
      <c r="G1573" s="10"/>
      <c r="H1573" s="5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</row>
    <row r="1574" spans="1:43" ht="24" customHeight="1">
      <c r="A1574" s="10"/>
      <c r="B1574" s="10"/>
      <c r="C1574" s="10"/>
      <c r="D1574" s="10"/>
      <c r="E1574" s="10"/>
      <c r="F1574" s="10"/>
      <c r="G1574" s="10"/>
      <c r="H1574" s="5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</row>
    <row r="1575" spans="1:43" ht="24" customHeight="1">
      <c r="A1575" s="10"/>
      <c r="B1575" s="10"/>
      <c r="C1575" s="10"/>
      <c r="D1575" s="10"/>
      <c r="E1575" s="10"/>
      <c r="F1575" s="10"/>
      <c r="G1575" s="10"/>
      <c r="H1575" s="5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</row>
    <row r="1576" spans="1:43" ht="24" customHeight="1">
      <c r="A1576" s="10"/>
      <c r="B1576" s="10"/>
      <c r="C1576" s="10"/>
      <c r="D1576" s="10"/>
      <c r="E1576" s="10"/>
      <c r="F1576" s="10"/>
      <c r="G1576" s="10"/>
      <c r="H1576" s="5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</row>
    <row r="1577" spans="1:43" ht="24" customHeight="1">
      <c r="A1577" s="10"/>
      <c r="B1577" s="10"/>
      <c r="C1577" s="10"/>
      <c r="D1577" s="10"/>
      <c r="E1577" s="10"/>
      <c r="F1577" s="10"/>
      <c r="G1577" s="10"/>
      <c r="H1577" s="5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</row>
    <row r="1578" spans="1:43" ht="24" customHeight="1">
      <c r="A1578" s="10"/>
      <c r="B1578" s="10"/>
      <c r="C1578" s="10"/>
      <c r="D1578" s="10"/>
      <c r="E1578" s="10"/>
      <c r="F1578" s="10"/>
      <c r="G1578" s="10"/>
      <c r="H1578" s="5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</row>
    <row r="1579" spans="1:43" ht="24" customHeight="1">
      <c r="A1579" s="10"/>
      <c r="B1579" s="10"/>
      <c r="C1579" s="10"/>
      <c r="D1579" s="10"/>
      <c r="E1579" s="10"/>
      <c r="F1579" s="10"/>
      <c r="G1579" s="10"/>
      <c r="H1579" s="5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</row>
    <row r="1580" spans="1:43" ht="24" customHeight="1">
      <c r="A1580" s="10"/>
      <c r="B1580" s="10"/>
      <c r="C1580" s="10"/>
      <c r="D1580" s="10"/>
      <c r="E1580" s="10"/>
      <c r="F1580" s="10"/>
      <c r="G1580" s="10"/>
      <c r="H1580" s="5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</row>
    <row r="1581" spans="1:43" ht="24" customHeight="1">
      <c r="A1581" s="10"/>
      <c r="B1581" s="10"/>
      <c r="C1581" s="10"/>
      <c r="D1581" s="10"/>
      <c r="E1581" s="10"/>
      <c r="F1581" s="10"/>
      <c r="G1581" s="10"/>
      <c r="H1581" s="5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</row>
    <row r="1582" spans="1:43" ht="24" customHeight="1">
      <c r="A1582" s="10"/>
      <c r="B1582" s="10"/>
      <c r="C1582" s="10"/>
      <c r="D1582" s="10"/>
      <c r="E1582" s="10"/>
      <c r="F1582" s="10"/>
      <c r="G1582" s="10"/>
      <c r="H1582" s="5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</row>
    <row r="1583" spans="1:43" ht="24" customHeight="1">
      <c r="A1583" s="10"/>
      <c r="B1583" s="10"/>
      <c r="C1583" s="10"/>
      <c r="D1583" s="10"/>
      <c r="E1583" s="10"/>
      <c r="F1583" s="10"/>
      <c r="G1583" s="10"/>
      <c r="H1583" s="5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</row>
    <row r="1584" spans="1:43" ht="24" customHeight="1">
      <c r="A1584" s="10"/>
      <c r="B1584" s="10"/>
      <c r="C1584" s="10"/>
      <c r="D1584" s="10"/>
      <c r="E1584" s="10"/>
      <c r="F1584" s="10"/>
      <c r="G1584" s="10"/>
      <c r="H1584" s="5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</row>
    <row r="1585" spans="1:43" ht="24" customHeight="1">
      <c r="A1585" s="10"/>
      <c r="B1585" s="10"/>
      <c r="C1585" s="10"/>
      <c r="D1585" s="10"/>
      <c r="E1585" s="10"/>
      <c r="F1585" s="10"/>
      <c r="G1585" s="10"/>
      <c r="H1585" s="5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</row>
    <row r="1586" spans="1:43" ht="24" customHeight="1">
      <c r="A1586" s="10"/>
      <c r="B1586" s="10"/>
      <c r="C1586" s="10"/>
      <c r="D1586" s="10"/>
      <c r="E1586" s="10"/>
      <c r="F1586" s="10"/>
      <c r="G1586" s="10"/>
      <c r="H1586" s="5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</row>
    <row r="1587" spans="1:43" ht="24" customHeight="1">
      <c r="A1587" s="10"/>
      <c r="B1587" s="10"/>
      <c r="C1587" s="10"/>
      <c r="D1587" s="10"/>
      <c r="E1587" s="10"/>
      <c r="F1587" s="10"/>
      <c r="G1587" s="10"/>
      <c r="H1587" s="5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</row>
    <row r="1588" spans="1:43" ht="24" customHeight="1">
      <c r="A1588" s="10"/>
      <c r="B1588" s="10"/>
      <c r="C1588" s="10"/>
      <c r="D1588" s="10"/>
      <c r="E1588" s="10"/>
      <c r="F1588" s="10"/>
      <c r="G1588" s="10"/>
      <c r="H1588" s="5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</row>
    <row r="1589" spans="1:43" ht="24" customHeight="1">
      <c r="A1589" s="10"/>
      <c r="B1589" s="10"/>
      <c r="C1589" s="10"/>
      <c r="D1589" s="10"/>
      <c r="E1589" s="10"/>
      <c r="F1589" s="10"/>
      <c r="G1589" s="10"/>
      <c r="H1589" s="5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</row>
    <row r="1590" spans="1:43" ht="24" customHeight="1">
      <c r="A1590" s="10"/>
      <c r="B1590" s="10"/>
      <c r="C1590" s="10"/>
      <c r="D1590" s="10"/>
      <c r="E1590" s="10"/>
      <c r="F1590" s="10"/>
      <c r="G1590" s="10"/>
      <c r="H1590" s="5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  <c r="AO1590" s="10"/>
      <c r="AP1590" s="10"/>
      <c r="AQ1590" s="10"/>
    </row>
    <row r="1591" spans="1:43" ht="24" customHeight="1">
      <c r="A1591" s="10"/>
      <c r="B1591" s="10"/>
      <c r="C1591" s="10"/>
      <c r="D1591" s="10"/>
      <c r="E1591" s="10"/>
      <c r="F1591" s="10"/>
      <c r="G1591" s="10"/>
      <c r="H1591" s="5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</row>
    <row r="1592" spans="1:43" ht="24" customHeight="1">
      <c r="A1592" s="10"/>
      <c r="B1592" s="10"/>
      <c r="C1592" s="10"/>
      <c r="D1592" s="10"/>
      <c r="E1592" s="10"/>
      <c r="F1592" s="10"/>
      <c r="G1592" s="10"/>
      <c r="H1592" s="5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</row>
    <row r="1593" spans="1:43" ht="24" customHeight="1">
      <c r="A1593" s="10"/>
      <c r="B1593" s="10"/>
      <c r="C1593" s="10"/>
      <c r="D1593" s="10"/>
      <c r="E1593" s="10"/>
      <c r="F1593" s="10"/>
      <c r="G1593" s="10"/>
      <c r="H1593" s="5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</row>
    <row r="1594" spans="1:43" ht="24" customHeight="1">
      <c r="A1594" s="10"/>
      <c r="B1594" s="10"/>
      <c r="C1594" s="10"/>
      <c r="D1594" s="10"/>
      <c r="E1594" s="10"/>
      <c r="F1594" s="10"/>
      <c r="G1594" s="10"/>
      <c r="H1594" s="5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  <c r="AO1594" s="10"/>
      <c r="AP1594" s="10"/>
      <c r="AQ1594" s="10"/>
    </row>
    <row r="1595" spans="1:43" ht="24" customHeight="1">
      <c r="A1595" s="10"/>
      <c r="B1595" s="10"/>
      <c r="C1595" s="10"/>
      <c r="D1595" s="10"/>
      <c r="E1595" s="10"/>
      <c r="F1595" s="10"/>
      <c r="G1595" s="10"/>
      <c r="H1595" s="5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</row>
    <row r="1596" spans="1:43" ht="24" customHeight="1">
      <c r="A1596" s="10"/>
      <c r="B1596" s="10"/>
      <c r="C1596" s="10"/>
      <c r="D1596" s="10"/>
      <c r="E1596" s="10"/>
      <c r="F1596" s="10"/>
      <c r="G1596" s="10"/>
      <c r="H1596" s="5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  <c r="AO1596" s="10"/>
      <c r="AP1596" s="10"/>
      <c r="AQ1596" s="10"/>
    </row>
    <row r="1597" spans="1:43" ht="24" customHeight="1">
      <c r="A1597" s="10"/>
      <c r="B1597" s="10"/>
      <c r="C1597" s="10"/>
      <c r="D1597" s="10"/>
      <c r="E1597" s="10"/>
      <c r="F1597" s="10"/>
      <c r="G1597" s="10"/>
      <c r="H1597" s="5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</row>
    <row r="1598" spans="1:43" ht="24" customHeight="1">
      <c r="A1598" s="10"/>
      <c r="B1598" s="10"/>
      <c r="C1598" s="10"/>
      <c r="D1598" s="10"/>
      <c r="E1598" s="10"/>
      <c r="F1598" s="10"/>
      <c r="G1598" s="10"/>
      <c r="H1598" s="5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  <c r="AO1598" s="10"/>
      <c r="AP1598" s="10"/>
      <c r="AQ1598" s="10"/>
    </row>
    <row r="1599" spans="1:43" ht="24" customHeight="1">
      <c r="A1599" s="10"/>
      <c r="B1599" s="10"/>
      <c r="C1599" s="10"/>
      <c r="D1599" s="10"/>
      <c r="E1599" s="10"/>
      <c r="F1599" s="10"/>
      <c r="G1599" s="10"/>
      <c r="H1599" s="5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</row>
    <row r="1600" spans="1:43" ht="24" customHeight="1">
      <c r="A1600" s="10"/>
      <c r="B1600" s="10"/>
      <c r="C1600" s="10"/>
      <c r="D1600" s="10"/>
      <c r="E1600" s="10"/>
      <c r="F1600" s="10"/>
      <c r="G1600" s="10"/>
      <c r="H1600" s="5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  <c r="AO1600" s="10"/>
      <c r="AP1600" s="10"/>
      <c r="AQ1600" s="10"/>
    </row>
    <row r="1601" spans="1:43" ht="24" customHeight="1">
      <c r="A1601" s="10"/>
      <c r="B1601" s="10"/>
      <c r="C1601" s="10"/>
      <c r="D1601" s="10"/>
      <c r="E1601" s="10"/>
      <c r="F1601" s="10"/>
      <c r="G1601" s="10"/>
      <c r="H1601" s="5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</row>
    <row r="1602" spans="1:43" ht="24" customHeight="1">
      <c r="A1602" s="10"/>
      <c r="B1602" s="10"/>
      <c r="C1602" s="10"/>
      <c r="D1602" s="10"/>
      <c r="E1602" s="10"/>
      <c r="F1602" s="10"/>
      <c r="G1602" s="10"/>
      <c r="H1602" s="5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  <c r="AO1602" s="10"/>
      <c r="AP1602" s="10"/>
      <c r="AQ1602" s="10"/>
    </row>
    <row r="1603" spans="1:43" ht="24" customHeight="1">
      <c r="A1603" s="10"/>
      <c r="B1603" s="10"/>
      <c r="C1603" s="10"/>
      <c r="D1603" s="10"/>
      <c r="E1603" s="10"/>
      <c r="F1603" s="10"/>
      <c r="G1603" s="10"/>
      <c r="H1603" s="5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</row>
    <row r="1604" spans="1:43" ht="24" customHeight="1">
      <c r="A1604" s="10"/>
      <c r="B1604" s="10"/>
      <c r="C1604" s="10"/>
      <c r="D1604" s="10"/>
      <c r="E1604" s="10"/>
      <c r="F1604" s="10"/>
      <c r="G1604" s="10"/>
      <c r="H1604" s="5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  <c r="AO1604" s="10"/>
      <c r="AP1604" s="10"/>
      <c r="AQ1604" s="10"/>
    </row>
    <row r="1605" spans="1:43" ht="24" customHeight="1">
      <c r="A1605" s="10"/>
      <c r="B1605" s="10"/>
      <c r="C1605" s="10"/>
      <c r="D1605" s="10"/>
      <c r="E1605" s="10"/>
      <c r="F1605" s="10"/>
      <c r="G1605" s="10"/>
      <c r="H1605" s="5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</row>
    <row r="1606" spans="1:43" ht="24" customHeight="1">
      <c r="A1606" s="10"/>
      <c r="B1606" s="10"/>
      <c r="C1606" s="10"/>
      <c r="D1606" s="10"/>
      <c r="E1606" s="10"/>
      <c r="F1606" s="10"/>
      <c r="G1606" s="10"/>
      <c r="H1606" s="5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  <c r="AO1606" s="10"/>
      <c r="AP1606" s="10"/>
      <c r="AQ1606" s="10"/>
    </row>
    <row r="1607" spans="1:43" ht="24" customHeight="1">
      <c r="A1607" s="10"/>
      <c r="B1607" s="10"/>
      <c r="C1607" s="10"/>
      <c r="D1607" s="10"/>
      <c r="E1607" s="10"/>
      <c r="F1607" s="10"/>
      <c r="G1607" s="10"/>
      <c r="H1607" s="5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</row>
    <row r="1608" spans="1:43" ht="24" customHeight="1">
      <c r="A1608" s="10"/>
      <c r="B1608" s="10"/>
      <c r="C1608" s="10"/>
      <c r="D1608" s="10"/>
      <c r="E1608" s="10"/>
      <c r="F1608" s="10"/>
      <c r="G1608" s="10"/>
      <c r="H1608" s="5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  <c r="AO1608" s="10"/>
      <c r="AP1608" s="10"/>
      <c r="AQ1608" s="10"/>
    </row>
    <row r="1609" spans="1:43" ht="24" customHeight="1">
      <c r="A1609" s="10"/>
      <c r="B1609" s="10"/>
      <c r="C1609" s="10"/>
      <c r="D1609" s="10"/>
      <c r="E1609" s="10"/>
      <c r="F1609" s="10"/>
      <c r="G1609" s="10"/>
      <c r="H1609" s="5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</row>
    <row r="1610" spans="1:43" ht="24" customHeight="1">
      <c r="A1610" s="10"/>
      <c r="B1610" s="10"/>
      <c r="C1610" s="10"/>
      <c r="D1610" s="10"/>
      <c r="E1610" s="10"/>
      <c r="F1610" s="10"/>
      <c r="G1610" s="10"/>
      <c r="H1610" s="5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  <c r="AO1610" s="10"/>
      <c r="AP1610" s="10"/>
      <c r="AQ1610" s="10"/>
    </row>
    <row r="1611" spans="1:43" ht="24" customHeight="1">
      <c r="A1611" s="10"/>
      <c r="B1611" s="10"/>
      <c r="C1611" s="10"/>
      <c r="D1611" s="10"/>
      <c r="E1611" s="10"/>
      <c r="F1611" s="10"/>
      <c r="G1611" s="10"/>
      <c r="H1611" s="5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</row>
    <row r="1612" spans="1:43" ht="24" customHeight="1">
      <c r="A1612" s="10"/>
      <c r="B1612" s="10"/>
      <c r="C1612" s="10"/>
      <c r="D1612" s="10"/>
      <c r="E1612" s="10"/>
      <c r="F1612" s="10"/>
      <c r="G1612" s="10"/>
      <c r="H1612" s="5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  <c r="AO1612" s="10"/>
      <c r="AP1612" s="10"/>
      <c r="AQ1612" s="10"/>
    </row>
    <row r="1613" spans="1:43" ht="24" customHeight="1">
      <c r="A1613" s="10"/>
      <c r="B1613" s="10"/>
      <c r="C1613" s="10"/>
      <c r="D1613" s="10"/>
      <c r="E1613" s="10"/>
      <c r="F1613" s="10"/>
      <c r="G1613" s="10"/>
      <c r="H1613" s="5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</row>
    <row r="1614" spans="1:43" ht="24" customHeight="1">
      <c r="A1614" s="10"/>
      <c r="B1614" s="10"/>
      <c r="C1614" s="10"/>
      <c r="D1614" s="10"/>
      <c r="E1614" s="10"/>
      <c r="F1614" s="10"/>
      <c r="G1614" s="10"/>
      <c r="H1614" s="5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  <c r="AO1614" s="10"/>
      <c r="AP1614" s="10"/>
      <c r="AQ1614" s="10"/>
    </row>
    <row r="1615" spans="1:43" ht="24" customHeight="1">
      <c r="A1615" s="10"/>
      <c r="B1615" s="10"/>
      <c r="C1615" s="10"/>
      <c r="D1615" s="10"/>
      <c r="E1615" s="10"/>
      <c r="F1615" s="10"/>
      <c r="G1615" s="10"/>
      <c r="H1615" s="5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</row>
    <row r="1616" spans="1:43" ht="24" customHeight="1">
      <c r="A1616" s="10"/>
      <c r="B1616" s="10"/>
      <c r="C1616" s="10"/>
      <c r="D1616" s="10"/>
      <c r="E1616" s="10"/>
      <c r="F1616" s="10"/>
      <c r="G1616" s="10"/>
      <c r="H1616" s="5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  <c r="AO1616" s="10"/>
      <c r="AP1616" s="10"/>
      <c r="AQ1616" s="10"/>
    </row>
    <row r="1617" spans="1:43" ht="24" customHeight="1">
      <c r="A1617" s="10"/>
      <c r="B1617" s="10"/>
      <c r="C1617" s="10"/>
      <c r="D1617" s="10"/>
      <c r="E1617" s="10"/>
      <c r="F1617" s="10"/>
      <c r="G1617" s="10"/>
      <c r="H1617" s="5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</row>
  </sheetData>
  <autoFilter ref="A1:AS1282" xr:uid="{9EF3BEFD-D5F7-4466-8513-C3C8BC16374B}">
    <filterColumn colId="1">
      <filters>
        <filter val="Application"/>
      </filters>
    </filterColumn>
  </autoFilter>
  <pageMargins left="0.75" right="0.75" top="1" bottom="1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2.625" defaultRowHeight="15" customHeight="1"/>
  <cols>
    <col min="1" max="1" width="27" customWidth="1"/>
    <col min="2" max="3" width="33.375" customWidth="1"/>
    <col min="4" max="4" width="18.375" customWidth="1"/>
    <col min="5" max="5" width="18" customWidth="1"/>
    <col min="6" max="6" width="19.5" customWidth="1"/>
    <col min="7" max="8" width="9" customWidth="1"/>
    <col min="9" max="9" width="23" customWidth="1"/>
    <col min="10" max="26" width="8.625" customWidth="1"/>
  </cols>
  <sheetData>
    <row r="1" spans="1:26" ht="24" customHeight="1">
      <c r="A1" s="9" t="s">
        <v>1147</v>
      </c>
      <c r="B1" s="9" t="s">
        <v>1148</v>
      </c>
      <c r="C1" s="9" t="s">
        <v>1145</v>
      </c>
      <c r="D1" s="9" t="s">
        <v>1114</v>
      </c>
      <c r="E1" s="9" t="s">
        <v>1149</v>
      </c>
      <c r="F1" s="9" t="s">
        <v>1150</v>
      </c>
      <c r="G1" s="10"/>
      <c r="H1" s="10"/>
      <c r="I1" s="9" t="s">
        <v>23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4" customHeight="1">
      <c r="A2" s="10" t="s">
        <v>1151</v>
      </c>
      <c r="B2" s="10" t="s">
        <v>268</v>
      </c>
      <c r="C2" s="10" t="s">
        <v>1152</v>
      </c>
      <c r="D2" s="10" t="s">
        <v>1118</v>
      </c>
      <c r="E2" s="10" t="s">
        <v>1121</v>
      </c>
      <c r="F2" s="10" t="s">
        <v>1117</v>
      </c>
      <c r="G2" s="10"/>
      <c r="H2" s="10"/>
      <c r="I2" s="10" t="s">
        <v>96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4" customHeight="1">
      <c r="A3" s="10" t="s">
        <v>1153</v>
      </c>
      <c r="B3" s="10"/>
      <c r="C3" s="10" t="s">
        <v>1154</v>
      </c>
      <c r="D3" s="10" t="s">
        <v>1118</v>
      </c>
      <c r="E3" s="10" t="s">
        <v>1121</v>
      </c>
      <c r="F3" s="10" t="s">
        <v>1121</v>
      </c>
      <c r="G3" s="10"/>
      <c r="H3" s="10"/>
      <c r="I3" s="10" t="s">
        <v>594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4" customHeight="1">
      <c r="A4" s="10" t="s">
        <v>672</v>
      </c>
      <c r="B4" s="10" t="s">
        <v>672</v>
      </c>
      <c r="C4" s="10"/>
      <c r="D4" s="10" t="s">
        <v>1118</v>
      </c>
      <c r="E4" s="10" t="s">
        <v>1121</v>
      </c>
      <c r="F4" s="10" t="s">
        <v>1117</v>
      </c>
      <c r="G4" s="10"/>
      <c r="H4" s="10"/>
      <c r="I4" s="10" t="s">
        <v>67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4" customHeight="1">
      <c r="A5" s="10" t="s">
        <v>159</v>
      </c>
      <c r="B5" s="10" t="s">
        <v>159</v>
      </c>
      <c r="C5" s="10" t="s">
        <v>1155</v>
      </c>
      <c r="D5" s="10" t="s">
        <v>1118</v>
      </c>
      <c r="E5" s="10" t="s">
        <v>1121</v>
      </c>
      <c r="F5" s="10" t="s">
        <v>1121</v>
      </c>
      <c r="G5" s="10"/>
      <c r="H5" s="10"/>
      <c r="I5" s="10" t="s">
        <v>433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4" customHeight="1">
      <c r="A6" s="10" t="s">
        <v>1156</v>
      </c>
      <c r="B6" s="10" t="s">
        <v>337</v>
      </c>
      <c r="C6" s="10" t="s">
        <v>1155</v>
      </c>
      <c r="D6" s="10" t="s">
        <v>1118</v>
      </c>
      <c r="E6" s="10" t="s">
        <v>1121</v>
      </c>
      <c r="F6" s="10" t="s">
        <v>1121</v>
      </c>
      <c r="G6" s="10"/>
      <c r="H6" s="10"/>
      <c r="I6" s="10" t="s">
        <v>259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4" customHeight="1">
      <c r="A7" s="10" t="s">
        <v>1157</v>
      </c>
      <c r="B7" s="10" t="s">
        <v>227</v>
      </c>
      <c r="C7" s="10" t="s">
        <v>1155</v>
      </c>
      <c r="D7" s="10" t="s">
        <v>1118</v>
      </c>
      <c r="E7" s="10" t="s">
        <v>1121</v>
      </c>
      <c r="F7" s="10" t="s">
        <v>1121</v>
      </c>
      <c r="G7" s="10"/>
      <c r="H7" s="10"/>
      <c r="I7" s="10" t="s">
        <v>51</v>
      </c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4" customHeight="1">
      <c r="A8" s="10" t="s">
        <v>433</v>
      </c>
      <c r="B8" s="10" t="s">
        <v>433</v>
      </c>
      <c r="C8" s="10" t="s">
        <v>1155</v>
      </c>
      <c r="D8" s="10" t="s">
        <v>1118</v>
      </c>
      <c r="E8" s="10" t="s">
        <v>1121</v>
      </c>
      <c r="F8" s="10" t="s">
        <v>1121</v>
      </c>
      <c r="G8" s="10"/>
      <c r="H8" s="10"/>
      <c r="I8" s="10" t="s">
        <v>494</v>
      </c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4" customHeight="1">
      <c r="A9" s="10" t="s">
        <v>1158</v>
      </c>
      <c r="B9" s="10" t="s">
        <v>259</v>
      </c>
      <c r="C9" s="10" t="s">
        <v>1159</v>
      </c>
      <c r="D9" s="10" t="s">
        <v>1118</v>
      </c>
      <c r="E9" s="10" t="s">
        <v>1121</v>
      </c>
      <c r="F9" s="10" t="s">
        <v>1121</v>
      </c>
      <c r="G9" s="10"/>
      <c r="H9" s="10"/>
      <c r="I9" s="10" t="s">
        <v>815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4" customHeight="1">
      <c r="A10" s="10" t="s">
        <v>1160</v>
      </c>
      <c r="B10" s="10" t="s">
        <v>614</v>
      </c>
      <c r="C10" s="10" t="s">
        <v>1159</v>
      </c>
      <c r="D10" s="10" t="s">
        <v>1118</v>
      </c>
      <c r="E10" s="10" t="s">
        <v>1121</v>
      </c>
      <c r="F10" s="10" t="s">
        <v>1121</v>
      </c>
      <c r="G10" s="10"/>
      <c r="H10" s="10"/>
      <c r="I10" s="10" t="s">
        <v>268</v>
      </c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4" customHeight="1">
      <c r="A11" s="10" t="s">
        <v>1161</v>
      </c>
      <c r="B11" s="10"/>
      <c r="C11" s="10" t="s">
        <v>1162</v>
      </c>
      <c r="D11" s="10" t="s">
        <v>1116</v>
      </c>
      <c r="E11" s="10" t="s">
        <v>1121</v>
      </c>
      <c r="F11" s="10" t="s">
        <v>1119</v>
      </c>
      <c r="G11" s="10"/>
      <c r="H11" s="10"/>
      <c r="I11" s="10" t="s">
        <v>184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4" customHeight="1">
      <c r="A12" s="10" t="s">
        <v>1163</v>
      </c>
      <c r="B12" s="10" t="s">
        <v>59</v>
      </c>
      <c r="C12" s="10" t="s">
        <v>1162</v>
      </c>
      <c r="D12" s="10" t="s">
        <v>1116</v>
      </c>
      <c r="E12" s="10" t="s">
        <v>1121</v>
      </c>
      <c r="F12" s="10" t="s">
        <v>1119</v>
      </c>
      <c r="G12" s="10"/>
      <c r="H12" s="10"/>
      <c r="I12" s="10" t="s">
        <v>103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4" customHeight="1">
      <c r="A13" s="10" t="s">
        <v>1164</v>
      </c>
      <c r="B13" s="10"/>
      <c r="C13" s="10" t="s">
        <v>311</v>
      </c>
      <c r="D13" s="10" t="s">
        <v>1118</v>
      </c>
      <c r="E13" s="10" t="s">
        <v>1121</v>
      </c>
      <c r="F13" s="10" t="s">
        <v>1121</v>
      </c>
      <c r="G13" s="10"/>
      <c r="H13" s="10"/>
      <c r="I13" s="10" t="s">
        <v>219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4" customHeight="1">
      <c r="A14" s="10" t="s">
        <v>1165</v>
      </c>
      <c r="B14" s="10"/>
      <c r="C14" s="10" t="s">
        <v>311</v>
      </c>
      <c r="D14" s="10" t="s">
        <v>1118</v>
      </c>
      <c r="E14" s="10" t="s">
        <v>1121</v>
      </c>
      <c r="F14" s="10" t="s">
        <v>1121</v>
      </c>
      <c r="G14" s="10"/>
      <c r="H14" s="10"/>
      <c r="I14" s="10" t="s">
        <v>196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4" customHeight="1">
      <c r="A15" s="10" t="s">
        <v>1166</v>
      </c>
      <c r="B15" s="10" t="s">
        <v>215</v>
      </c>
      <c r="C15" s="10" t="s">
        <v>1167</v>
      </c>
      <c r="D15" s="10" t="s">
        <v>1118</v>
      </c>
      <c r="E15" s="10" t="s">
        <v>1121</v>
      </c>
      <c r="F15" s="10" t="s">
        <v>1119</v>
      </c>
      <c r="G15" s="10"/>
      <c r="H15" s="10"/>
      <c r="I15" s="10" t="s">
        <v>177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4" customHeight="1">
      <c r="A16" s="10" t="s">
        <v>1168</v>
      </c>
      <c r="B16" s="10"/>
      <c r="C16" s="10" t="s">
        <v>1167</v>
      </c>
      <c r="D16" s="10" t="s">
        <v>1169</v>
      </c>
      <c r="E16" s="10" t="s">
        <v>1121</v>
      </c>
      <c r="F16" s="10" t="s">
        <v>1119</v>
      </c>
      <c r="G16" s="10"/>
      <c r="H16" s="10"/>
      <c r="I16" s="10" t="s">
        <v>46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4" customHeight="1">
      <c r="A17" s="10" t="s">
        <v>1170</v>
      </c>
      <c r="B17" s="10"/>
      <c r="C17" s="10" t="s">
        <v>1167</v>
      </c>
      <c r="D17" s="10" t="s">
        <v>1169</v>
      </c>
      <c r="E17" s="10" t="s">
        <v>1121</v>
      </c>
      <c r="F17" s="10" t="s">
        <v>1119</v>
      </c>
      <c r="G17" s="10"/>
      <c r="H17" s="10"/>
      <c r="I17" s="10" t="s">
        <v>281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4" customHeight="1">
      <c r="A18" s="10" t="s">
        <v>1171</v>
      </c>
      <c r="B18" s="10"/>
      <c r="C18" s="10" t="s">
        <v>1167</v>
      </c>
      <c r="D18" s="10" t="s">
        <v>1169</v>
      </c>
      <c r="E18" s="10" t="s">
        <v>1121</v>
      </c>
      <c r="F18" s="10" t="s">
        <v>1119</v>
      </c>
      <c r="G18" s="10"/>
      <c r="H18" s="10"/>
      <c r="I18" s="10" t="s">
        <v>535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4" customHeight="1">
      <c r="A19" s="10" t="s">
        <v>1172</v>
      </c>
      <c r="B19" s="10" t="s">
        <v>89</v>
      </c>
      <c r="C19" s="10" t="s">
        <v>1167</v>
      </c>
      <c r="D19" s="10" t="s">
        <v>1120</v>
      </c>
      <c r="E19" s="10" t="s">
        <v>1121</v>
      </c>
      <c r="F19" s="10" t="s">
        <v>1119</v>
      </c>
      <c r="G19" s="10"/>
      <c r="H19" s="10"/>
      <c r="I19" s="10" t="s">
        <v>321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4" customHeight="1">
      <c r="A20" s="10" t="s">
        <v>1173</v>
      </c>
      <c r="B20" s="10" t="s">
        <v>94</v>
      </c>
      <c r="C20" s="10" t="s">
        <v>1167</v>
      </c>
      <c r="D20" s="10" t="s">
        <v>1120</v>
      </c>
      <c r="E20" s="10" t="s">
        <v>1121</v>
      </c>
      <c r="F20" s="10" t="s">
        <v>1119</v>
      </c>
      <c r="G20" s="10"/>
      <c r="H20" s="10"/>
      <c r="I20" s="10" t="s">
        <v>159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4" customHeight="1">
      <c r="A21" s="10" t="s">
        <v>1174</v>
      </c>
      <c r="B21" s="10"/>
      <c r="C21" s="10" t="s">
        <v>1167</v>
      </c>
      <c r="D21" s="10" t="s">
        <v>1169</v>
      </c>
      <c r="E21" s="10" t="s">
        <v>1121</v>
      </c>
      <c r="F21" s="10" t="s">
        <v>1119</v>
      </c>
      <c r="G21" s="10"/>
      <c r="H21" s="10"/>
      <c r="I21" s="10" t="s">
        <v>59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4" customHeight="1">
      <c r="A22" s="10" t="s">
        <v>1175</v>
      </c>
      <c r="B22" s="10"/>
      <c r="C22" s="10" t="s">
        <v>1167</v>
      </c>
      <c r="D22" s="10" t="s">
        <v>1120</v>
      </c>
      <c r="E22" s="10" t="s">
        <v>1117</v>
      </c>
      <c r="F22" s="10" t="s">
        <v>1117</v>
      </c>
      <c r="G22" s="10"/>
      <c r="H22" s="10"/>
      <c r="I22" s="10" t="s">
        <v>85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4" customHeight="1">
      <c r="A23" s="10" t="s">
        <v>189</v>
      </c>
      <c r="B23" s="10" t="s">
        <v>189</v>
      </c>
      <c r="C23" s="10" t="s">
        <v>1167</v>
      </c>
      <c r="D23" s="10" t="s">
        <v>1118</v>
      </c>
      <c r="E23" s="10" t="s">
        <v>1121</v>
      </c>
      <c r="F23" s="10" t="s">
        <v>1121</v>
      </c>
      <c r="G23" s="10"/>
      <c r="H23" s="10"/>
      <c r="I23" s="10" t="s">
        <v>143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4" customHeight="1">
      <c r="A24" s="10" t="s">
        <v>1176</v>
      </c>
      <c r="B24" s="10"/>
      <c r="C24" s="10" t="s">
        <v>1167</v>
      </c>
      <c r="D24" s="10" t="s">
        <v>1118</v>
      </c>
      <c r="E24" s="10" t="s">
        <v>1121</v>
      </c>
      <c r="F24" s="10" t="s">
        <v>1119</v>
      </c>
      <c r="G24" s="10"/>
      <c r="H24" s="10"/>
      <c r="I24" s="10" t="s">
        <v>81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4" customHeight="1">
      <c r="A25" s="10" t="s">
        <v>1177</v>
      </c>
      <c r="B25" s="10" t="s">
        <v>177</v>
      </c>
      <c r="C25" s="10" t="s">
        <v>1178</v>
      </c>
      <c r="D25" s="10" t="s">
        <v>1118</v>
      </c>
      <c r="E25" s="10" t="s">
        <v>1121</v>
      </c>
      <c r="F25" s="10" t="s">
        <v>1121</v>
      </c>
      <c r="G25" s="10"/>
      <c r="H25" s="10"/>
      <c r="I25" s="10" t="s">
        <v>672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4" customHeight="1">
      <c r="A26" s="10" t="s">
        <v>1179</v>
      </c>
      <c r="B26" s="10" t="s">
        <v>321</v>
      </c>
      <c r="C26" s="10" t="s">
        <v>1180</v>
      </c>
      <c r="D26" s="10" t="s">
        <v>1118</v>
      </c>
      <c r="E26" s="10" t="s">
        <v>1121</v>
      </c>
      <c r="F26" s="10" t="s">
        <v>1121</v>
      </c>
      <c r="G26" s="10"/>
      <c r="H26" s="10"/>
      <c r="I26" s="10" t="s">
        <v>110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4" customHeight="1">
      <c r="A27" s="10" t="s">
        <v>1181</v>
      </c>
      <c r="B27" s="10" t="s">
        <v>143</v>
      </c>
      <c r="C27" s="10" t="s">
        <v>1180</v>
      </c>
      <c r="D27" s="10" t="s">
        <v>1118</v>
      </c>
      <c r="E27" s="10" t="s">
        <v>1121</v>
      </c>
      <c r="F27" s="10" t="s">
        <v>1121</v>
      </c>
      <c r="G27" s="10"/>
      <c r="H27" s="10"/>
      <c r="I27" s="10" t="s">
        <v>337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4" customHeight="1">
      <c r="A28" s="10" t="s">
        <v>594</v>
      </c>
      <c r="B28" s="10" t="s">
        <v>594</v>
      </c>
      <c r="C28" s="10" t="s">
        <v>1180</v>
      </c>
      <c r="D28" s="10" t="s">
        <v>1118</v>
      </c>
      <c r="E28" s="10" t="s">
        <v>1121</v>
      </c>
      <c r="F28" s="10" t="s">
        <v>1121</v>
      </c>
      <c r="G28" s="10"/>
      <c r="H28" s="10"/>
      <c r="I28" s="10" t="s">
        <v>614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4" customHeight="1">
      <c r="A29" s="10" t="s">
        <v>1182</v>
      </c>
      <c r="B29" s="10" t="s">
        <v>780</v>
      </c>
      <c r="C29" s="10" t="s">
        <v>1155</v>
      </c>
      <c r="D29" s="10" t="s">
        <v>1118</v>
      </c>
      <c r="E29" s="10" t="s">
        <v>1121</v>
      </c>
      <c r="F29" s="10" t="s">
        <v>1121</v>
      </c>
      <c r="G29" s="10"/>
      <c r="H29" s="10"/>
      <c r="I29" s="10" t="s">
        <v>89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4" customHeight="1">
      <c r="A30" s="10" t="s">
        <v>1183</v>
      </c>
      <c r="B30" s="10" t="s">
        <v>678</v>
      </c>
      <c r="C30" s="10" t="s">
        <v>197</v>
      </c>
      <c r="D30" s="10" t="s">
        <v>1118</v>
      </c>
      <c r="E30" s="10" t="s">
        <v>1121</v>
      </c>
      <c r="F30" s="10" t="s">
        <v>1121</v>
      </c>
      <c r="G30" s="10"/>
      <c r="H30" s="10"/>
      <c r="I30" s="10" t="s">
        <v>884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4" customHeight="1">
      <c r="A31" s="10" t="s">
        <v>884</v>
      </c>
      <c r="B31" s="10" t="s">
        <v>884</v>
      </c>
      <c r="C31" s="10" t="s">
        <v>1184</v>
      </c>
      <c r="D31" s="10" t="s">
        <v>1118</v>
      </c>
      <c r="E31" s="10" t="s">
        <v>1121</v>
      </c>
      <c r="F31" s="10" t="s">
        <v>1121</v>
      </c>
      <c r="G31" s="10"/>
      <c r="H31" s="10"/>
      <c r="I31" s="10" t="s">
        <v>94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4" customHeight="1">
      <c r="A32" s="10" t="s">
        <v>219</v>
      </c>
      <c r="B32" s="10" t="s">
        <v>219</v>
      </c>
      <c r="C32" s="10" t="s">
        <v>1167</v>
      </c>
      <c r="D32" s="10" t="s">
        <v>1120</v>
      </c>
      <c r="E32" s="10" t="s">
        <v>1117</v>
      </c>
      <c r="F32" s="10" t="s">
        <v>1117</v>
      </c>
      <c r="G32" s="10"/>
      <c r="H32" s="10"/>
      <c r="I32" s="10" t="s">
        <v>678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4" customHeight="1">
      <c r="A33" s="10" t="s">
        <v>494</v>
      </c>
      <c r="B33" s="10" t="s">
        <v>494</v>
      </c>
      <c r="C33" s="10" t="s">
        <v>92</v>
      </c>
      <c r="D33" s="10" t="s">
        <v>1118</v>
      </c>
      <c r="E33" s="10" t="s">
        <v>1121</v>
      </c>
      <c r="F33" s="10" t="s">
        <v>1121</v>
      </c>
      <c r="G33" s="10"/>
      <c r="H33" s="10"/>
      <c r="I33" s="10" t="s">
        <v>106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4" customHeight="1">
      <c r="A34" s="10" t="s">
        <v>96</v>
      </c>
      <c r="B34" s="10" t="s">
        <v>96</v>
      </c>
      <c r="C34" s="10" t="s">
        <v>1185</v>
      </c>
      <c r="D34" s="10" t="s">
        <v>1118</v>
      </c>
      <c r="E34" s="10" t="s">
        <v>1121</v>
      </c>
      <c r="F34" s="10" t="s">
        <v>1121</v>
      </c>
      <c r="G34" s="10"/>
      <c r="H34" s="10"/>
      <c r="I34" s="10" t="s">
        <v>151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4" customHeight="1">
      <c r="A35" s="10" t="s">
        <v>268</v>
      </c>
      <c r="B35" s="10" t="s">
        <v>268</v>
      </c>
      <c r="C35" s="10" t="s">
        <v>434</v>
      </c>
      <c r="D35" s="10" t="s">
        <v>1118</v>
      </c>
      <c r="E35" s="10" t="s">
        <v>1121</v>
      </c>
      <c r="F35" s="10" t="s">
        <v>1121</v>
      </c>
      <c r="G35" s="10"/>
      <c r="H35" s="10"/>
      <c r="I35" s="10" t="s">
        <v>72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4" customHeight="1">
      <c r="A36" s="10" t="s">
        <v>281</v>
      </c>
      <c r="B36" s="10" t="s">
        <v>281</v>
      </c>
      <c r="C36" s="10" t="s">
        <v>1186</v>
      </c>
      <c r="D36" s="10" t="s">
        <v>1118</v>
      </c>
      <c r="E36" s="10" t="s">
        <v>1121</v>
      </c>
      <c r="F36" s="10" t="s">
        <v>1121</v>
      </c>
      <c r="G36" s="10"/>
      <c r="H36" s="10"/>
      <c r="I36" s="10" t="s">
        <v>780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4" customHeight="1">
      <c r="A37" s="10" t="s">
        <v>560</v>
      </c>
      <c r="B37" s="10" t="s">
        <v>560</v>
      </c>
      <c r="C37" s="10" t="s">
        <v>1180</v>
      </c>
      <c r="D37" s="10" t="s">
        <v>1118</v>
      </c>
      <c r="E37" s="10" t="s">
        <v>1121</v>
      </c>
      <c r="F37" s="10" t="s">
        <v>1121</v>
      </c>
      <c r="G37" s="10"/>
      <c r="H37" s="10"/>
      <c r="I37" s="10" t="s">
        <v>215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4" customHeight="1">
      <c r="A38" s="10" t="s">
        <v>1187</v>
      </c>
      <c r="B38" s="10"/>
      <c r="C38" s="10" t="s">
        <v>1167</v>
      </c>
      <c r="D38" s="10" t="s">
        <v>1120</v>
      </c>
      <c r="E38" s="10" t="s">
        <v>1121</v>
      </c>
      <c r="F38" s="10" t="s">
        <v>1119</v>
      </c>
      <c r="G38" s="10"/>
      <c r="H38" s="10"/>
      <c r="I38" s="10" t="s">
        <v>227</v>
      </c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4" customHeight="1">
      <c r="A39" s="10" t="s">
        <v>1188</v>
      </c>
      <c r="B39" s="10" t="s">
        <v>67</v>
      </c>
      <c r="C39" s="10" t="s">
        <v>1167</v>
      </c>
      <c r="D39" s="10" t="s">
        <v>1120</v>
      </c>
      <c r="E39" s="10" t="s">
        <v>1121</v>
      </c>
      <c r="F39" s="10" t="s">
        <v>1119</v>
      </c>
      <c r="G39" s="10"/>
      <c r="H39" s="10"/>
      <c r="I39" s="10" t="s">
        <v>58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4" customHeight="1">
      <c r="A40" s="10" t="s">
        <v>1189</v>
      </c>
      <c r="B40" s="10" t="s">
        <v>46</v>
      </c>
      <c r="C40" s="10" t="s">
        <v>1167</v>
      </c>
      <c r="D40" s="10" t="s">
        <v>1120</v>
      </c>
      <c r="E40" s="10" t="s">
        <v>1121</v>
      </c>
      <c r="F40" s="10" t="s">
        <v>1119</v>
      </c>
      <c r="G40" s="10"/>
      <c r="H40" s="10"/>
      <c r="I40" s="10" t="s">
        <v>189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4" customHeight="1">
      <c r="A41" s="10" t="s">
        <v>1190</v>
      </c>
      <c r="B41" s="10"/>
      <c r="C41" s="10" t="s">
        <v>1167</v>
      </c>
      <c r="D41" s="10" t="s">
        <v>1120</v>
      </c>
      <c r="E41" s="10" t="s">
        <v>1121</v>
      </c>
      <c r="F41" s="10" t="s">
        <v>1119</v>
      </c>
      <c r="G41" s="10"/>
      <c r="H41" s="10"/>
      <c r="I41" s="10" t="s">
        <v>560</v>
      </c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4" customHeight="1">
      <c r="A42" s="10" t="s">
        <v>1191</v>
      </c>
      <c r="B42" s="10" t="s">
        <v>85</v>
      </c>
      <c r="C42" s="10" t="s">
        <v>1167</v>
      </c>
      <c r="D42" s="10" t="s">
        <v>1120</v>
      </c>
      <c r="E42" s="10" t="s">
        <v>1121</v>
      </c>
      <c r="F42" s="10" t="s">
        <v>1119</v>
      </c>
      <c r="G42" s="10"/>
      <c r="H42" s="10"/>
      <c r="I42" s="10" t="s">
        <v>149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4" customHeight="1">
      <c r="A43" s="10" t="s">
        <v>196</v>
      </c>
      <c r="B43" s="10" t="s">
        <v>196</v>
      </c>
      <c r="C43" s="10" t="s">
        <v>1180</v>
      </c>
      <c r="D43" s="10" t="s">
        <v>1118</v>
      </c>
      <c r="E43" s="10" t="s">
        <v>1121</v>
      </c>
      <c r="F43" s="10" t="s">
        <v>1121</v>
      </c>
      <c r="G43" s="10"/>
      <c r="H43" s="10"/>
      <c r="I43" s="10" t="s">
        <v>223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4" customHeight="1">
      <c r="A44" s="10" t="s">
        <v>1192</v>
      </c>
      <c r="B44" s="10"/>
      <c r="C44" s="10" t="s">
        <v>1193</v>
      </c>
      <c r="D44" s="10" t="s">
        <v>1118</v>
      </c>
      <c r="E44" s="10" t="s">
        <v>1121</v>
      </c>
      <c r="F44" s="10" t="s">
        <v>1121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4" customHeight="1">
      <c r="A45" s="10" t="s">
        <v>1194</v>
      </c>
      <c r="B45" s="10"/>
      <c r="C45" s="10" t="s">
        <v>1195</v>
      </c>
      <c r="D45" s="10" t="s">
        <v>1118</v>
      </c>
      <c r="E45" s="10" t="s">
        <v>1121</v>
      </c>
      <c r="F45" s="10" t="s">
        <v>1121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4" customHeight="1">
      <c r="A46" s="10" t="s">
        <v>1196</v>
      </c>
      <c r="B46" s="10" t="s">
        <v>535</v>
      </c>
      <c r="C46" s="10" t="s">
        <v>1197</v>
      </c>
      <c r="D46" s="10" t="s">
        <v>1118</v>
      </c>
      <c r="E46" s="10" t="s">
        <v>1121</v>
      </c>
      <c r="F46" s="10" t="s">
        <v>1121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4" customHeight="1">
      <c r="A47" s="10" t="s">
        <v>1198</v>
      </c>
      <c r="B47" s="10"/>
      <c r="C47" s="10" t="s">
        <v>1152</v>
      </c>
      <c r="D47" s="10" t="s">
        <v>1118</v>
      </c>
      <c r="E47" s="10" t="s">
        <v>1121</v>
      </c>
      <c r="F47" s="10" t="s">
        <v>1121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4" customHeight="1">
      <c r="A48" s="10" t="s">
        <v>177</v>
      </c>
      <c r="B48" s="10" t="s">
        <v>177</v>
      </c>
      <c r="C48" s="10" t="s">
        <v>1199</v>
      </c>
      <c r="D48" s="10" t="s">
        <v>1118</v>
      </c>
      <c r="E48" s="10" t="s">
        <v>1121</v>
      </c>
      <c r="F48" s="10" t="s">
        <v>1121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4" customHeight="1">
      <c r="A49" s="10" t="s">
        <v>143</v>
      </c>
      <c r="B49" s="10" t="s">
        <v>143</v>
      </c>
      <c r="C49" s="10" t="s">
        <v>1180</v>
      </c>
      <c r="D49" s="10" t="s">
        <v>1118</v>
      </c>
      <c r="E49" s="10" t="s">
        <v>1121</v>
      </c>
      <c r="F49" s="10" t="s">
        <v>1121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4" customHeight="1">
      <c r="A50" s="10" t="s">
        <v>149</v>
      </c>
      <c r="B50" s="10" t="s">
        <v>149</v>
      </c>
      <c r="C50" s="10" t="s">
        <v>1180</v>
      </c>
      <c r="D50" s="10" t="s">
        <v>1118</v>
      </c>
      <c r="E50" s="10" t="s">
        <v>1121</v>
      </c>
      <c r="F50" s="10" t="s">
        <v>1121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4" customHeight="1">
      <c r="A51" s="10" t="s">
        <v>1200</v>
      </c>
      <c r="B51" s="10" t="s">
        <v>103</v>
      </c>
      <c r="C51" s="10" t="s">
        <v>1167</v>
      </c>
      <c r="D51" s="10" t="s">
        <v>1120</v>
      </c>
      <c r="E51" s="10" t="s">
        <v>1117</v>
      </c>
      <c r="F51" s="10" t="s">
        <v>1117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4" customHeight="1">
      <c r="A52" s="10" t="s">
        <v>1201</v>
      </c>
      <c r="B52" s="10" t="s">
        <v>51</v>
      </c>
      <c r="C52" s="10" t="s">
        <v>1167</v>
      </c>
      <c r="D52" s="10" t="s">
        <v>1120</v>
      </c>
      <c r="E52" s="10" t="s">
        <v>1121</v>
      </c>
      <c r="F52" s="10" t="s">
        <v>1119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4" customHeight="1">
      <c r="A53" s="10" t="s">
        <v>1202</v>
      </c>
      <c r="B53" s="10" t="s">
        <v>81</v>
      </c>
      <c r="C53" s="10" t="s">
        <v>1167</v>
      </c>
      <c r="D53" s="10" t="s">
        <v>1120</v>
      </c>
      <c r="E53" s="10" t="s">
        <v>1121</v>
      </c>
      <c r="F53" s="10" t="s">
        <v>1119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4" customHeight="1">
      <c r="A54" s="10" t="s">
        <v>1203</v>
      </c>
      <c r="B54" s="10" t="s">
        <v>58</v>
      </c>
      <c r="C54" s="10" t="s">
        <v>1167</v>
      </c>
      <c r="D54" s="10" t="s">
        <v>1120</v>
      </c>
      <c r="E54" s="10" t="s">
        <v>1121</v>
      </c>
      <c r="F54" s="10" t="s">
        <v>1119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4" customHeight="1">
      <c r="A55" s="10" t="s">
        <v>1204</v>
      </c>
      <c r="B55" s="10" t="s">
        <v>72</v>
      </c>
      <c r="C55" s="10" t="s">
        <v>1167</v>
      </c>
      <c r="D55" s="10" t="s">
        <v>1120</v>
      </c>
      <c r="E55" s="10" t="s">
        <v>1121</v>
      </c>
      <c r="F55" s="10" t="s">
        <v>1119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4" customHeight="1">
      <c r="A56" s="10" t="s">
        <v>1205</v>
      </c>
      <c r="B56" s="10"/>
      <c r="C56" s="10" t="s">
        <v>1167</v>
      </c>
      <c r="D56" s="10" t="s">
        <v>1120</v>
      </c>
      <c r="E56" s="10" t="s">
        <v>1121</v>
      </c>
      <c r="F56" s="10" t="s">
        <v>1119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4" customHeight="1">
      <c r="A57" s="10" t="s">
        <v>1206</v>
      </c>
      <c r="B57" s="10" t="s">
        <v>184</v>
      </c>
      <c r="C57" s="10" t="s">
        <v>1167</v>
      </c>
      <c r="D57" s="10" t="s">
        <v>1120</v>
      </c>
      <c r="E57" s="10" t="s">
        <v>1117</v>
      </c>
      <c r="F57" s="10" t="s">
        <v>1117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4" customHeight="1">
      <c r="A58" s="10"/>
      <c r="B58" s="10" t="s">
        <v>223</v>
      </c>
      <c r="C58" s="10" t="s">
        <v>1167</v>
      </c>
      <c r="D58" s="10" t="s">
        <v>1120</v>
      </c>
      <c r="E58" s="10" t="s">
        <v>1121</v>
      </c>
      <c r="F58" s="10" t="s">
        <v>1119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4" customHeight="1">
      <c r="A59" s="10"/>
      <c r="B59" s="10" t="s">
        <v>110</v>
      </c>
      <c r="C59" s="10" t="s">
        <v>1185</v>
      </c>
      <c r="D59" s="10" t="s">
        <v>1118</v>
      </c>
      <c r="E59" s="10" t="s">
        <v>1121</v>
      </c>
      <c r="F59" s="10" t="s">
        <v>1121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4" customHeight="1">
      <c r="A60" s="10"/>
      <c r="B60" s="10" t="s">
        <v>106</v>
      </c>
      <c r="C60" s="10" t="s">
        <v>92</v>
      </c>
      <c r="D60" s="10" t="s">
        <v>1118</v>
      </c>
      <c r="E60" s="10" t="s">
        <v>1121</v>
      </c>
      <c r="F60" s="10" t="s">
        <v>1121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4" customHeight="1">
      <c r="A61" s="10"/>
      <c r="B61" s="10" t="s">
        <v>815</v>
      </c>
      <c r="C61" s="10" t="s">
        <v>1167</v>
      </c>
      <c r="D61" s="10" t="s">
        <v>1120</v>
      </c>
      <c r="E61" s="10" t="s">
        <v>1121</v>
      </c>
      <c r="F61" s="10" t="s">
        <v>1119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4" customHeight="1">
      <c r="A62" s="10"/>
      <c r="B62" s="10" t="s">
        <v>151</v>
      </c>
      <c r="C62" s="10" t="s">
        <v>1167</v>
      </c>
      <c r="D62" s="10" t="s">
        <v>1120</v>
      </c>
      <c r="E62" s="10" t="s">
        <v>1121</v>
      </c>
      <c r="F62" s="10" t="s">
        <v>1119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4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4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4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4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4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4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4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4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4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4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4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4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4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4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4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4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4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4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4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4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4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4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4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4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4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4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4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4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4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4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4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4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4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4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4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4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4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4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4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4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4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4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4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4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4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4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4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4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4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4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4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4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4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4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4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4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4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4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4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4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4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4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4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4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4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4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4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4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4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4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4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4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4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4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4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4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4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4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4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4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4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4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4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4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4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4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4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4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4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4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4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4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4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4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4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4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4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4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4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4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4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4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4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4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4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4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4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4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4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4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4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4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4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4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4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4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4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4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4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4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4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4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4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4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4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4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4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4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4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4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4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4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4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4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4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4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4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4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4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4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4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4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4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4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4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4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4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4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4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4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4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4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4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4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4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4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4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4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4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4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4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4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4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4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4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4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4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4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4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4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4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4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4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4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4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4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4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4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4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4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4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4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4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4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4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4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4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4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4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4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4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4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4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4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4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4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4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4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4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4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4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4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4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4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4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4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4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4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4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4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4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4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4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4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4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4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4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4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4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4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4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4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4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4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4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4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4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4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4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4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4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4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4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4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4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4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4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4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4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4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4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4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4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4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4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4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4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4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4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4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4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4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4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4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4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4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4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4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4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4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4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4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4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4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4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4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4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4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4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4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4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4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4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4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4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4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4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4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4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4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4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4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4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4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4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4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4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4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4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4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4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4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4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4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4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4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4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4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4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4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4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4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4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4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4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4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4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4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4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4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4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4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4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4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4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4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4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4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4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4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4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4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4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4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4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4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4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4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4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4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4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4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4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4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4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4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4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4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4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4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4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4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4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4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4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4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4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4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4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4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4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4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4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4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4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4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4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4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4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4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4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4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4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4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4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4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4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4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4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4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4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4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4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4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4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4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4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4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4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4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4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4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4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4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4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4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4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4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4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4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4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4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4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4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4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4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4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4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4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4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4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4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4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4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4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4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4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4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4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4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4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4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4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4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4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4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4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4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4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4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4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4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4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4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4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4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4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4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4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4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4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4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4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4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4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4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4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4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4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4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4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4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4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4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4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4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4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4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4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4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4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4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4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4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4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4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4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4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4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4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4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4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4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4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4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4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4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4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4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4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4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4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4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4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4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4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4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4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4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4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4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4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4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4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4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4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4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4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4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4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4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4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4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4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4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4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4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4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4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4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4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4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4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4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4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4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4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4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4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4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4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4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4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4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4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4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4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4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4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4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4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4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4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4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4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4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4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4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4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4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4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4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4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4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4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4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4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4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4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4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4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4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4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4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4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4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4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4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4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4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4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4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4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4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4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4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4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4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4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4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4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4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4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4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4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4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4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4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4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4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4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4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4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4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4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4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4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4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4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4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4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4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4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4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4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4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4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4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4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4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4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4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4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4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4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4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4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4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4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4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4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4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4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4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4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4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4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4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4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4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4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4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4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4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4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4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4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4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4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4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4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4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4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4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4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4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4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4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4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4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4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4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4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4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4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4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4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4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4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4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4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4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4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4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4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4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4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4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4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4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4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4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4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4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4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4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4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4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4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4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4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4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4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4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4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4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4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4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4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4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4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4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4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4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4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4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4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4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4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4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4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4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4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4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4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4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4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4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4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4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4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4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4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4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4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4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4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4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4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4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4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4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4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4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4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4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4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4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4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4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4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4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4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4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4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4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4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4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4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4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4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4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4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4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4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4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4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4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4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4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4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4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4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4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4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4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4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4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4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4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4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4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4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4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4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4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4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4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4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4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4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4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4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4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4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4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4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4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4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4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4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4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4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4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4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4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4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4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4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4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4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4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4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4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4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4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4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4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4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4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4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4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4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4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4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4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4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4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4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4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4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4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4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4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4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4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4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4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4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4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4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4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4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4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4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4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4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4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4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4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4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4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4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4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4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4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4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4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4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4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4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4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4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4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4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4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4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4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4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4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4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4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4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4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4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4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4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4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4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4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4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4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4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4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4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4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4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4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4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4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4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4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4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4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4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4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4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4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4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4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4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4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4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4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4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4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4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4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4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4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4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4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4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4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4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4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4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4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4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4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4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4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4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4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4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4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4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4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4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4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4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4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4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4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4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4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4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4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4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4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4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4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4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4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4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4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4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4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4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4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4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4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4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4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4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4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4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4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4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4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4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4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4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4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4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4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4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4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4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4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4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4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4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4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4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4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4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4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C00CE9-A425-4109-8E7B-A78D37196C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Sheet_0</vt:lpstr>
      <vt:lpstr>Sheet2</vt:lpstr>
      <vt:lpstr>Pivot</vt:lpstr>
      <vt:lpstr>Data</vt:lpstr>
      <vt:lpstr>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2022-10-04T15:32:29Z</dcterms:created>
  <dcterms:modified xsi:type="dcterms:W3CDTF">2022-10-07T01:41:40Z</dcterms:modified>
</cp:coreProperties>
</file>